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6.xml" ContentType="application/vnd.openxmlformats-officedocument.spreadsheetml.worksheet+xml"/>
  <Override PartName="/xl/connections.xml" ContentType="application/vnd.openxmlformats-officedocument.spreadsheetml.connection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queryTables/queryTable1.xml" ContentType="application/vnd.openxmlformats-officedocument.spreadsheetml.queryTable+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J:\Regulatory Filings\2025 Regulatory Filings\EIA Annual Filings\Annual EIA Filing\"/>
    </mc:Choice>
  </mc:AlternateContent>
  <xr:revisionPtr revIDLastSave="0" documentId="13_ncr:1_{906D1ADB-5050-4DDC-845A-3EEF031FBD5E}" xr6:coauthVersionLast="47" xr6:coauthVersionMax="47" xr10:uidLastSave="{00000000-0000-0000-0000-000000000000}"/>
  <bookViews>
    <workbookView xWindow="-120" yWindow="-120" windowWidth="25335" windowHeight="14340" tabRatio="719" firstSheet="1" activeTab="1" xr2:uid="{00000000-000D-0000-FFFF-FFFF00000000}"/>
  </bookViews>
  <sheets>
    <sheet name="README" sheetId="20" r:id="rId1"/>
    <sheet name="Renewables Report" sheetId="16" r:id="rId2"/>
    <sheet name="WREGIS" sheetId="29" r:id="rId3"/>
    <sheet name="Metadata" sheetId="26" state="hidden" r:id="rId4"/>
    <sheet name="REN_Contact Data" sheetId="28" state="hidden" r:id="rId5"/>
    <sheet name="REN_Compliance Data" sheetId="19" state="hidden" r:id="rId6"/>
    <sheet name="REN_Resource Data" sheetId="27" state="hidden" r:id="rId7"/>
  </sheets>
  <definedNames>
    <definedName name="_xlnm._FilterDatabase" localSheetId="2" hidden="1">WREGIS!$A$6:$K$14761</definedName>
    <definedName name="Annual_Load">'Renewables Report'!$M$8</definedName>
    <definedName name="Compliance_Method">'Renewables Report'!$C$11</definedName>
    <definedName name="Compliance_Yr">'Renewables Report'!$C$5</definedName>
    <definedName name="ExternalData_1" localSheetId="6" hidden="1">'REN_Resource Data'!$E$1:$G$2</definedName>
    <definedName name="Load_Est_Yr1">'Renewables Report'!$M$6</definedName>
    <definedName name="Load_Est_Yr2">'Renewables Report'!$M$7</definedName>
    <definedName name="Notes">'Renewables Report'!$A$103</definedName>
    <definedName name="_xlnm.Print_Area" localSheetId="1">'Renewables Report'!$A$3:$S$125</definedName>
    <definedName name="REN_Contact_Email">'Renewables Report'!$C$10</definedName>
    <definedName name="REN_Contact_Name">'Renewables Report'!$C$8</definedName>
    <definedName name="REN_Contact_Phone">'Renewables Report'!$C$9</definedName>
    <definedName name="REN_Incremental_Cost">'Renewables Report'!$M$18</definedName>
    <definedName name="REN_Incremental_Cost_Percent">'Renewables Report'!$M$19</definedName>
    <definedName name="REN_Rev_Req">'Renewables Report'!$M$15</definedName>
    <definedName name="REN_Submittal_Date">'Renewables Report'!$C$7</definedName>
    <definedName name="REN_Target">'Renewables Report'!$M$9</definedName>
    <definedName name="REN_Target_Percent">'Renewables Report'!$M$11</definedName>
    <definedName name="REN_Total">'Renewables Report'!$M$10</definedName>
    <definedName name="REN_Total_Cost_as_Percent_of_RR">'Renewables Report'!$M$17</definedName>
    <definedName name="REN_Total_Percent">'Renewables Report'!$M$12</definedName>
    <definedName name="ResourceType">Metadata!$C$2:$C$13</definedName>
    <definedName name="Total_Renewable_Cost">'Renewables Report'!$M$16</definedName>
    <definedName name="Utility_List">Metadata!$A$2:$A$20</definedName>
    <definedName name="Utility_Name">'Renewables Report'!$C$6</definedName>
    <definedName name="Years">Metadata!$E$2:$E$4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16" l="1"/>
  <c r="M41" i="16"/>
  <c r="M40" i="16"/>
  <c r="M39" i="16"/>
  <c r="M38" i="16"/>
  <c r="M37" i="16"/>
  <c r="M36" i="16"/>
  <c r="M35" i="16"/>
  <c r="M34" i="16"/>
  <c r="M33" i="16"/>
  <c r="M32" i="16"/>
  <c r="M31" i="16"/>
  <c r="M30" i="16"/>
  <c r="M29" i="16"/>
  <c r="M28" i="16"/>
  <c r="K42" i="16" l="1"/>
  <c r="K41" i="16"/>
  <c r="K40" i="16"/>
  <c r="K39" i="16"/>
  <c r="K38" i="16"/>
  <c r="K37" i="16"/>
  <c r="K36" i="16"/>
  <c r="K35" i="16"/>
  <c r="K34" i="16"/>
  <c r="K33" i="16"/>
  <c r="K32" i="16"/>
  <c r="K31" i="16"/>
  <c r="K30" i="16"/>
  <c r="K29" i="16"/>
  <c r="K28" i="16"/>
  <c r="H100" i="16" l="1"/>
  <c r="K100" i="16"/>
  <c r="M16" i="16" s="1"/>
  <c r="M17" i="16" s="1"/>
  <c r="M100" i="16"/>
  <c r="M8" i="16"/>
  <c r="L28" i="16"/>
  <c r="O99"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N23" i="16"/>
  <c r="M23" i="16"/>
  <c r="L23" i="16"/>
  <c r="L22" i="16"/>
  <c r="K23" i="16"/>
  <c r="K22" i="16"/>
  <c r="I23" i="16"/>
  <c r="I22" i="16"/>
  <c r="G22" i="16"/>
  <c r="E23" i="16"/>
  <c r="J99" i="16"/>
  <c r="I99" i="16"/>
  <c r="J22" i="16"/>
  <c r="J23" i="16"/>
  <c r="C23" i="16"/>
  <c r="D23" i="16"/>
  <c r="F23" i="16"/>
  <c r="G23" i="16"/>
  <c r="H23" i="16"/>
  <c r="D22" i="16"/>
  <c r="E22" i="16"/>
  <c r="F22" i="16"/>
  <c r="H22" i="16"/>
  <c r="C22" i="16"/>
  <c r="O73" i="16"/>
  <c r="O74" i="16"/>
  <c r="O75" i="16"/>
  <c r="O76" i="16"/>
  <c r="O77" i="16"/>
  <c r="O78" i="16"/>
  <c r="O79" i="16"/>
  <c r="O80" i="16"/>
  <c r="O81" i="16"/>
  <c r="O82" i="16"/>
  <c r="O83" i="16"/>
  <c r="O84" i="16"/>
  <c r="O85" i="16"/>
  <c r="O86" i="16"/>
  <c r="O87" i="16"/>
  <c r="O88" i="16"/>
  <c r="O89" i="16"/>
  <c r="O90" i="16"/>
  <c r="O91" i="16"/>
  <c r="O92" i="16"/>
  <c r="O93" i="16"/>
  <c r="O94" i="16"/>
  <c r="O95" i="16"/>
  <c r="O96" i="16"/>
  <c r="O97" i="16"/>
  <c r="O98" i="16"/>
  <c r="N84" i="16"/>
  <c r="N73" i="16"/>
  <c r="N74" i="16"/>
  <c r="N75" i="16"/>
  <c r="N76" i="16"/>
  <c r="N77" i="16"/>
  <c r="N78" i="16"/>
  <c r="N79" i="16"/>
  <c r="N80" i="16"/>
  <c r="N81" i="16"/>
  <c r="N82" i="16"/>
  <c r="N83" i="16"/>
  <c r="N85" i="16"/>
  <c r="N86" i="16"/>
  <c r="N87" i="16"/>
  <c r="N88" i="16"/>
  <c r="N89" i="16"/>
  <c r="N90" i="16"/>
  <c r="N91" i="16"/>
  <c r="N92" i="16"/>
  <c r="N93" i="16"/>
  <c r="N94" i="16"/>
  <c r="N95" i="16"/>
  <c r="N96" i="16"/>
  <c r="N97" i="16"/>
  <c r="N98" i="16"/>
  <c r="N99"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M9" i="16" l="1"/>
  <c r="O23" i="16"/>
  <c r="O53" i="16"/>
  <c r="O28" i="16"/>
  <c r="N28" i="16"/>
  <c r="J28" i="16"/>
  <c r="I28" i="16"/>
  <c r="O29" i="16"/>
  <c r="O30" i="16"/>
  <c r="O31" i="16"/>
  <c r="O32" i="16"/>
  <c r="O33" i="16"/>
  <c r="O34" i="16"/>
  <c r="O35" i="16"/>
  <c r="O36" i="16"/>
  <c r="O37" i="16"/>
  <c r="O38" i="16"/>
  <c r="O39" i="16"/>
  <c r="O40" i="16"/>
  <c r="O41" i="16"/>
  <c r="O42" i="16"/>
  <c r="O43" i="16"/>
  <c r="O44" i="16"/>
  <c r="O45" i="16"/>
  <c r="O46" i="16"/>
  <c r="O47" i="16"/>
  <c r="O48" i="16"/>
  <c r="O49" i="16"/>
  <c r="O50" i="16"/>
  <c r="O51" i="16"/>
  <c r="O52" i="16"/>
  <c r="O54" i="16"/>
  <c r="O55" i="16"/>
  <c r="O56" i="16"/>
  <c r="O57" i="16"/>
  <c r="O58" i="16"/>
  <c r="O59" i="16"/>
  <c r="O60" i="16"/>
  <c r="O61" i="16"/>
  <c r="O62" i="16"/>
  <c r="O63" i="16"/>
  <c r="O64" i="16"/>
  <c r="O65" i="16"/>
  <c r="O66" i="16"/>
  <c r="O67" i="16"/>
  <c r="O68" i="16"/>
  <c r="O69" i="16"/>
  <c r="O70" i="16"/>
  <c r="O71" i="16"/>
  <c r="O72" i="16"/>
  <c r="O100" i="16" l="1"/>
  <c r="M18" i="16" s="1"/>
  <c r="M19" i="16" s="1"/>
  <c r="C24" i="16" l="1"/>
  <c r="I29" i="16"/>
  <c r="J31" i="16"/>
  <c r="D24" i="16" l="1"/>
  <c r="K24" i="16"/>
  <c r="E2" i="26"/>
  <c r="D2" i="28" l="1"/>
  <c r="E4" i="26" l="1"/>
  <c r="E3" i="26"/>
  <c r="R2" i="19" l="1"/>
  <c r="C2" i="28"/>
  <c r="D2" i="19" l="1"/>
  <c r="C2" i="19"/>
  <c r="G2" i="19" l="1"/>
  <c r="F2" i="19"/>
  <c r="H2" i="19"/>
  <c r="H2" i="28" l="1"/>
  <c r="G2" i="28"/>
  <c r="F2" i="28"/>
  <c r="E2" i="28"/>
  <c r="D3" i="27" l="1"/>
  <c r="D4" i="27"/>
  <c r="D5" i="27"/>
  <c r="D6" i="27"/>
  <c r="D7" i="27"/>
  <c r="D8" i="27"/>
  <c r="D9" i="27"/>
  <c r="D10" i="27"/>
  <c r="D11" i="27"/>
  <c r="D12" i="27"/>
  <c r="D13" i="27"/>
  <c r="D14" i="27"/>
  <c r="D15" i="27"/>
  <c r="D16" i="27"/>
  <c r="D2" i="27"/>
  <c r="B2" i="28"/>
  <c r="A2" i="28" s="1"/>
  <c r="L7" i="16" l="1"/>
  <c r="F14" i="16"/>
  <c r="O27" i="16"/>
  <c r="M27" i="16"/>
  <c r="K27" i="16"/>
  <c r="F15" i="16"/>
  <c r="L12" i="16"/>
  <c r="L11" i="16"/>
  <c r="L10" i="16"/>
  <c r="L9" i="16"/>
  <c r="L6" i="16"/>
  <c r="A3" i="16"/>
  <c r="M2" i="19"/>
  <c r="J2" i="19"/>
  <c r="C3" i="27"/>
  <c r="C4" i="27"/>
  <c r="C5" i="27"/>
  <c r="C6" i="27"/>
  <c r="C7" i="27"/>
  <c r="C8" i="27"/>
  <c r="C9" i="27"/>
  <c r="C10" i="27"/>
  <c r="C11" i="27"/>
  <c r="C12" i="27"/>
  <c r="C13" i="27"/>
  <c r="C14" i="27"/>
  <c r="C15" i="27"/>
  <c r="C16" i="27"/>
  <c r="C2" i="27"/>
  <c r="E2" i="19" l="1"/>
  <c r="B2" i="19" l="1"/>
  <c r="A2" i="19" s="1"/>
  <c r="B2" i="27"/>
  <c r="B3" i="27" l="1"/>
  <c r="A3" i="27" s="1"/>
  <c r="B4" i="27"/>
  <c r="A4" i="27" s="1"/>
  <c r="B5" i="27"/>
  <c r="A5" i="27" s="1"/>
  <c r="B6" i="27"/>
  <c r="A6" i="27" s="1"/>
  <c r="B7" i="27"/>
  <c r="A7" i="27" s="1"/>
  <c r="B8" i="27"/>
  <c r="A8" i="27" s="1"/>
  <c r="B9" i="27"/>
  <c r="A9" i="27" s="1"/>
  <c r="B10" i="27"/>
  <c r="A10" i="27" s="1"/>
  <c r="B11" i="27"/>
  <c r="A11" i="27" s="1"/>
  <c r="B12" i="27"/>
  <c r="A12" i="27" s="1"/>
  <c r="B13" i="27"/>
  <c r="A13" i="27" s="1"/>
  <c r="B14" i="27"/>
  <c r="A14" i="27" s="1"/>
  <c r="B15" i="27"/>
  <c r="A15" i="27" s="1"/>
  <c r="B16" i="27"/>
  <c r="A16" i="27" s="1"/>
  <c r="A2" i="27" l="1"/>
  <c r="I2" i="19" l="1"/>
  <c r="J29" i="16" l="1"/>
  <c r="H24" i="16" l="1"/>
  <c r="G24" i="16"/>
  <c r="L24" i="16"/>
  <c r="J24" i="16"/>
  <c r="I24" i="16"/>
  <c r="F24" i="16"/>
  <c r="E24" i="16"/>
  <c r="N29" i="16" l="1"/>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100" i="16" l="1"/>
  <c r="N100" i="16"/>
  <c r="O2" i="19"/>
  <c r="N2" i="19"/>
  <c r="P2" i="19" l="1"/>
  <c r="Q2" i="19"/>
  <c r="I30" i="16"/>
  <c r="J30" i="16"/>
  <c r="I31" i="16"/>
  <c r="I32" i="16"/>
  <c r="J32" i="16"/>
  <c r="I33" i="16"/>
  <c r="J33" i="16"/>
  <c r="I34" i="16"/>
  <c r="J34" i="16"/>
  <c r="I35" i="16"/>
  <c r="J35" i="16"/>
  <c r="I36" i="16"/>
  <c r="J36" i="16"/>
  <c r="I37" i="16"/>
  <c r="J37" i="16"/>
  <c r="I38" i="16"/>
  <c r="J38" i="16"/>
  <c r="I39" i="16"/>
  <c r="J39" i="16"/>
  <c r="I40" i="16"/>
  <c r="J40" i="16"/>
  <c r="I41" i="16"/>
  <c r="J41" i="16"/>
  <c r="I42" i="16"/>
  <c r="J42" i="16"/>
  <c r="I43" i="16"/>
  <c r="M22" i="16" s="1"/>
  <c r="J43" i="16"/>
  <c r="I44" i="16"/>
  <c r="J44" i="16"/>
  <c r="I45" i="16"/>
  <c r="J45" i="16"/>
  <c r="I46" i="16"/>
  <c r="J46" i="16"/>
  <c r="I47" i="16"/>
  <c r="J47" i="16"/>
  <c r="I48" i="16"/>
  <c r="J48" i="16"/>
  <c r="I49" i="16"/>
  <c r="J49" i="16"/>
  <c r="I50" i="16"/>
  <c r="J50" i="16"/>
  <c r="I51" i="16"/>
  <c r="J51" i="16"/>
  <c r="J52" i="16"/>
  <c r="J53" i="16"/>
  <c r="J54" i="16"/>
  <c r="J55" i="16"/>
  <c r="J56" i="16"/>
  <c r="J57" i="16"/>
  <c r="J58" i="16"/>
  <c r="J59" i="16"/>
  <c r="J60" i="16"/>
  <c r="J61" i="16"/>
  <c r="J62" i="16"/>
  <c r="J63" i="16"/>
  <c r="J64" i="16"/>
  <c r="J65" i="16"/>
  <c r="J66" i="16"/>
  <c r="J67" i="16"/>
  <c r="J68" i="16"/>
  <c r="J69" i="16"/>
  <c r="J70" i="16"/>
  <c r="J71" i="16"/>
  <c r="J72" i="16"/>
  <c r="I72" i="16"/>
  <c r="I52" i="16"/>
  <c r="I53" i="16"/>
  <c r="I54" i="16"/>
  <c r="I55" i="16"/>
  <c r="I56" i="16"/>
  <c r="I57" i="16"/>
  <c r="I58" i="16"/>
  <c r="I59" i="16"/>
  <c r="I60" i="16"/>
  <c r="I61" i="16"/>
  <c r="I62" i="16"/>
  <c r="I63" i="16"/>
  <c r="I64" i="16"/>
  <c r="I65" i="16"/>
  <c r="I66" i="16"/>
  <c r="I67" i="16"/>
  <c r="I68" i="16"/>
  <c r="I69" i="16"/>
  <c r="I70" i="16"/>
  <c r="I71" i="16"/>
  <c r="N22" i="16" l="1"/>
  <c r="N24" i="16" s="1"/>
  <c r="M24" i="16"/>
  <c r="J100" i="16"/>
  <c r="I100" i="16"/>
  <c r="O22" i="16" l="1"/>
  <c r="O24" i="16" s="1"/>
  <c r="M10" i="16" s="1"/>
  <c r="M12" i="16" l="1"/>
  <c r="L2" i="19" s="1"/>
  <c r="K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Blackmon, Glenn (COM)</author>
    <author>Tam, Aaron (COM)</author>
    <author>Lyons, John</author>
  </authors>
  <commentList>
    <comment ref="B10" authorId="0" shapeId="0" xr:uid="{00000000-0006-0000-0100-000001000000}">
      <text>
        <r>
          <rPr>
            <b/>
            <sz val="9"/>
            <color indexed="81"/>
            <rFont val="Tahoma"/>
            <family val="2"/>
          </rPr>
          <t>Note:</t>
        </r>
        <r>
          <rPr>
            <sz val="9"/>
            <color indexed="81"/>
            <rFont val="Tahoma"/>
            <family val="2"/>
          </rPr>
          <t xml:space="preserve">
Separate multiple email addresses with a semicolon</t>
        </r>
      </text>
    </comment>
    <comment ref="B11" authorId="0" shapeId="0" xr:uid="{00000000-0006-0000-0100-000002000000}">
      <text>
        <r>
          <rPr>
            <b/>
            <sz val="9"/>
            <color indexed="81"/>
            <rFont val="Tahoma"/>
            <family val="2"/>
          </rPr>
          <t xml:space="preserve">Compliance Methods: </t>
        </r>
        <r>
          <rPr>
            <sz val="9"/>
            <color indexed="81"/>
            <rFont val="Tahoma"/>
            <family val="2"/>
          </rPr>
          <t xml:space="preserve">
The EIA provides three compliance methods for utilities:
1. RPS Target: meet the renewable energy target using any combination of renewable resources and RECs. The target for 2024 is 15% of the utility’s load. See RCW 19.285.040(2)(a).
2. Resource Cost: invest at least 4% of the utility’s annual revenue requirement in the incremental cost of renewable resources and RECs. See RCW 19.285.050.
3. No Load Growth: invest at least 1% of its annual revenue requirement in renewable resources and RECs. This option is available only to certain utilities that are not growing. See RCW 19.285.040(2)(d).
Utilities selecting the Resource Cost or No Load Growth methods must submit additional information. See details in WAC 194-37-110.</t>
        </r>
      </text>
    </comment>
    <comment ref="C21" authorId="1" shapeId="0" xr:uid="{00000000-0006-0000-0100-000003000000}">
      <text>
        <r>
          <rPr>
            <b/>
            <sz val="9"/>
            <color indexed="81"/>
            <rFont val="Tahoma"/>
            <family val="2"/>
          </rPr>
          <t>Tam, Aaron (COM):</t>
        </r>
        <r>
          <rPr>
            <sz val="9"/>
            <color indexed="81"/>
            <rFont val="Tahoma"/>
            <family val="2"/>
          </rPr>
          <t xml:space="preserve">
Refers to the use of incremental hydropower. See details in WAC 194-37-130.</t>
        </r>
      </text>
    </comment>
    <comment ref="K21" authorId="0" shapeId="0" xr:uid="{00000000-0006-0000-0100-000004000000}">
      <text>
        <r>
          <rPr>
            <b/>
            <sz val="9"/>
            <color indexed="81"/>
            <rFont val="Tahoma"/>
            <family val="2"/>
          </rPr>
          <t>NOTE:</t>
        </r>
        <r>
          <rPr>
            <sz val="9"/>
            <color indexed="81"/>
            <rFont val="Tahoma"/>
            <family val="2"/>
          </rPr>
          <t xml:space="preserve"> Biomass energy includes:
(1) electricity from a biomass-fueled generating facility that commenced operation after March 31, 1999, and 
(2) incremental generation as a result of a capital investment completed after January 1, 2010, at a biomass-fueled generating facility that commenced operate before March 31, 1999.
</t>
        </r>
      </text>
    </comment>
    <comment ref="L21" authorId="0" shapeId="0" xr:uid="{00000000-0006-0000-0100-000005000000}">
      <text>
        <r>
          <rPr>
            <b/>
            <sz val="9"/>
            <color indexed="81"/>
            <rFont val="Tahoma"/>
            <family val="2"/>
          </rPr>
          <t xml:space="preserve">NOTE: </t>
        </r>
        <r>
          <rPr>
            <sz val="9"/>
            <color indexed="81"/>
            <rFont val="Tahoma"/>
            <family val="2"/>
          </rPr>
          <t>Qualified biomass energy is defined as electricity generated using biomass at a facility that commenced operation before March 31, 1999.
DO NOT report qualified biomass energy in the "biomass energy" column.</t>
        </r>
      </text>
    </comment>
    <comment ref="N21" authorId="1" shapeId="0" xr:uid="{00000000-0006-0000-0100-000006000000}">
      <text>
        <r>
          <rPr>
            <b/>
            <sz val="9"/>
            <color indexed="81"/>
            <rFont val="Tahoma"/>
            <family val="2"/>
          </rPr>
          <t>Tam, Aaron (COM):</t>
        </r>
        <r>
          <rPr>
            <sz val="9"/>
            <color indexed="81"/>
            <rFont val="Tahoma"/>
            <family val="2"/>
          </rPr>
          <t xml:space="preserve">
"Distributed generation" means an eligible renewable resource where the generation facility or any integrated cluster of such facilities has a generating capacity of not more than five megawatts.</t>
        </r>
      </text>
    </comment>
    <comment ref="B22" authorId="1" shapeId="0" xr:uid="{00000000-0006-0000-0100-000007000000}">
      <text>
        <r>
          <rPr>
            <b/>
            <sz val="9"/>
            <color indexed="81"/>
            <rFont val="Tahoma"/>
            <family val="2"/>
          </rPr>
          <t>Tam, Aaron (COM):</t>
        </r>
        <r>
          <rPr>
            <sz val="9"/>
            <color indexed="81"/>
            <rFont val="Tahoma"/>
            <family val="2"/>
          </rPr>
          <t xml:space="preserve">
Bundled resource has the same meaning as "eligible renewable resource" as defined in RCW 19.285.030(12).</t>
        </r>
      </text>
    </comment>
    <comment ref="C23" authorId="1" shapeId="0" xr:uid="{00000000-0006-0000-0100-000008000000}">
      <text>
        <r>
          <rPr>
            <b/>
            <sz val="9"/>
            <color indexed="81"/>
            <rFont val="Tahoma"/>
            <family val="2"/>
          </rPr>
          <t>Tam, Aaron (COM):</t>
        </r>
        <r>
          <rPr>
            <sz val="9"/>
            <color indexed="81"/>
            <rFont val="Tahoma"/>
            <family val="2"/>
          </rPr>
          <t xml:space="preserve">
Unbundled hydroelectric RECs may not be used for compliance. See RCW 19.285.040(2)(e). Please categorize incremental hydroelectric projects under bundled RECs (aka eligible renewable resources).</t>
        </r>
      </text>
    </comment>
    <comment ref="D27" authorId="1" shapeId="0" xr:uid="{00000000-0006-0000-0100-000009000000}">
      <text>
        <r>
          <rPr>
            <b/>
            <sz val="9"/>
            <color indexed="81"/>
            <rFont val="Tahoma"/>
            <family val="2"/>
          </rPr>
          <t>Tam, Aaron (COM):</t>
        </r>
        <r>
          <rPr>
            <sz val="9"/>
            <color indexed="81"/>
            <rFont val="Tahoma"/>
            <family val="2"/>
          </rPr>
          <t xml:space="preserve">
Eligible RECs (other than water) must be from the compliance year or one year before or after the compliance year. RECs from freshwater/incremental hydro must be bundled and used in the same year as the compliance year.</t>
        </r>
      </text>
    </comment>
    <comment ref="B32" authorId="2" shapeId="0" xr:uid="{6EDD914D-AFDD-4AB9-8EF0-BD81A0110346}">
      <text>
        <r>
          <rPr>
            <b/>
            <sz val="9"/>
            <color indexed="81"/>
            <rFont val="Tahoma"/>
            <family val="2"/>
          </rPr>
          <t>Lyons, John:</t>
        </r>
        <r>
          <rPr>
            <sz val="9"/>
            <color indexed="81"/>
            <rFont val="Tahoma"/>
            <family val="2"/>
          </rPr>
          <t xml:space="preserve">
This is Cabinet Gorge Unit 4, WREGIS number has been W1562 for many years and filings.</t>
        </r>
      </text>
    </comment>
    <comment ref="B36" authorId="2" shapeId="0" xr:uid="{8BA2381A-F54D-4BE5-AEE6-CE5FB2E29AA4}">
      <text>
        <r>
          <rPr>
            <b/>
            <sz val="9"/>
            <color indexed="81"/>
            <rFont val="Tahoma"/>
            <family val="2"/>
          </rPr>
          <t>Lyons, John:</t>
        </r>
        <r>
          <rPr>
            <sz val="9"/>
            <color indexed="81"/>
            <rFont val="Tahoma"/>
            <family val="2"/>
          </rPr>
          <t xml:space="preserve">
This is Noxon Rapids Unit 4, WREGIS number has been W1555 for many years and filings.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 Aaron (COM)</author>
  </authors>
  <commentList>
    <comment ref="A17" authorId="0" shapeId="0" xr:uid="{00000000-0006-0000-0300-000001000000}">
      <text>
        <r>
          <rPr>
            <b/>
            <sz val="9"/>
            <color indexed="81"/>
            <rFont val="Tahoma"/>
            <family val="2"/>
          </rPr>
          <t>Tam, Aaron (COM):</t>
        </r>
        <r>
          <rPr>
            <sz val="9"/>
            <color indexed="81"/>
            <rFont val="Tahoma"/>
            <family val="2"/>
          </rPr>
          <t xml:space="preserve">
Franklin and Richland are under a different renewable energy target.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00000000-0015-0000-FFFF-FFFF01000000}" keepAlive="1" name="Query - Table1 (2)" description="Connection to the 'Table1 (2)' query in the workbook." type="5" refreshedVersion="6" background="1" saveData="1">
    <dbPr connection="Provider=Microsoft.Mashup.OleDb.1;Data Source=$Workbook$;Location=&quot;Table1 (2)&quot;;Extended Properties=&quot;&quot;" command="SELECT * FROM [Table1 (2)]"/>
  </connection>
</connections>
</file>

<file path=xl/sharedStrings.xml><?xml version="1.0" encoding="utf-8"?>
<sst xmlns="http://schemas.openxmlformats.org/spreadsheetml/2006/main" count="118403" uniqueCount="28487">
  <si>
    <t>Utility Contact Name/Dept</t>
  </si>
  <si>
    <t>Phone</t>
  </si>
  <si>
    <t>Email</t>
  </si>
  <si>
    <t>Utility</t>
  </si>
  <si>
    <t>Compliance Year</t>
  </si>
  <si>
    <t>Water</t>
  </si>
  <si>
    <t>Wind</t>
  </si>
  <si>
    <t>Landfill Gas</t>
  </si>
  <si>
    <t>Gas from Sewage Treatment</t>
  </si>
  <si>
    <t>Facility Name</t>
  </si>
  <si>
    <t>Wave, Ocean, Tidal</t>
  </si>
  <si>
    <t>Loads and Resources</t>
  </si>
  <si>
    <t>WREGIS ID</t>
  </si>
  <si>
    <t>Report Date</t>
  </si>
  <si>
    <t>Totals</t>
  </si>
  <si>
    <t>Total Renewables (MWh+RECs)</t>
  </si>
  <si>
    <t>Biodiesel</t>
  </si>
  <si>
    <t>Solar</t>
  </si>
  <si>
    <t>Geothermal</t>
  </si>
  <si>
    <t>No</t>
  </si>
  <si>
    <t>Apprentice Labor Credit</t>
  </si>
  <si>
    <t>Distributed Generation Credit</t>
  </si>
  <si>
    <t>W5442</t>
  </si>
  <si>
    <t>Washington Unified School District</t>
  </si>
  <si>
    <t>W5439</t>
  </si>
  <si>
    <t>Mendota Unified School District</t>
  </si>
  <si>
    <t>W5437</t>
  </si>
  <si>
    <t>The Roman Catholic Bishop of San Diego</t>
  </si>
  <si>
    <t>W5435</t>
  </si>
  <si>
    <t>Clovis Unified School District</t>
  </si>
  <si>
    <t>W5434</t>
  </si>
  <si>
    <t>W5433</t>
  </si>
  <si>
    <t>Kerman Unified School District</t>
  </si>
  <si>
    <t>W5432</t>
  </si>
  <si>
    <t>Golden Plains Unified School District</t>
  </si>
  <si>
    <t>W5431</t>
  </si>
  <si>
    <t>W5430</t>
  </si>
  <si>
    <t>W5429</t>
  </si>
  <si>
    <t>W5428</t>
  </si>
  <si>
    <t>W5424</t>
  </si>
  <si>
    <t>W5423</t>
  </si>
  <si>
    <t>W5422</t>
  </si>
  <si>
    <t>W5421</t>
  </si>
  <si>
    <t>W5420</t>
  </si>
  <si>
    <t>W5419</t>
  </si>
  <si>
    <t>W5418</t>
  </si>
  <si>
    <t>W5399</t>
  </si>
  <si>
    <t>W5394</t>
  </si>
  <si>
    <t>W5393</t>
  </si>
  <si>
    <t>W5392</t>
  </si>
  <si>
    <t>Algonquin SKIC 10 Solar, LLC</t>
  </si>
  <si>
    <t>W5391</t>
  </si>
  <si>
    <t>W5386</t>
  </si>
  <si>
    <t>North Lancaster Ranch, LLC</t>
  </si>
  <si>
    <t>W5385</t>
  </si>
  <si>
    <t>Freeway Springs, LLC</t>
  </si>
  <si>
    <t>W5383</t>
  </si>
  <si>
    <t>W5382</t>
  </si>
  <si>
    <t>W5381</t>
  </si>
  <si>
    <t>W5380</t>
  </si>
  <si>
    <t>W5374</t>
  </si>
  <si>
    <t>W5371</t>
  </si>
  <si>
    <t>W5370</t>
  </si>
  <si>
    <t>W5369</t>
  </si>
  <si>
    <t>NRG DG Contra Costa Waste, LLC</t>
  </si>
  <si>
    <t>W5368</t>
  </si>
  <si>
    <t>NRG DG Contra Costa Operations, LLC</t>
  </si>
  <si>
    <t>W5364</t>
  </si>
  <si>
    <t>W5362</t>
  </si>
  <si>
    <t>NRG DG Berkeley Village, LLC</t>
  </si>
  <si>
    <t>W5361</t>
  </si>
  <si>
    <t>NRG DG Berkeley Rec, LLC</t>
  </si>
  <si>
    <t>W5359</t>
  </si>
  <si>
    <t>NPC RENGEN SOLAR RES PRE2016</t>
  </si>
  <si>
    <t>W5358</t>
  </si>
  <si>
    <t>W5357</t>
  </si>
  <si>
    <t>City of Corning</t>
  </si>
  <si>
    <t>W5353</t>
  </si>
  <si>
    <t>CED Ducor Solar 3, LLC</t>
  </si>
  <si>
    <t>W5352</t>
  </si>
  <si>
    <t>CED Ducor Solar 4, LLC</t>
  </si>
  <si>
    <t>W5351</t>
  </si>
  <si>
    <t>CED Ducor Solar 2, LLC</t>
  </si>
  <si>
    <t>W5350</t>
  </si>
  <si>
    <t>CED Ducor Solar 1, LLC</t>
  </si>
  <si>
    <t>W5349</t>
  </si>
  <si>
    <t>CED Oro Loma Solar, LLC</t>
  </si>
  <si>
    <t>W5348</t>
  </si>
  <si>
    <t>W5347</t>
  </si>
  <si>
    <t>W5346</t>
  </si>
  <si>
    <t>W5345</t>
  </si>
  <si>
    <t>W5344</t>
  </si>
  <si>
    <t>CED Avenal Solar, LLC</t>
  </si>
  <si>
    <t>W5328</t>
  </si>
  <si>
    <t>SPPC RENGEN SMALL HYDRO</t>
  </si>
  <si>
    <t>W5327</t>
  </si>
  <si>
    <t>SPPC RENGEN WIND NONRES</t>
  </si>
  <si>
    <t>W5326</t>
  </si>
  <si>
    <t>SPPC RENGEN WIND RES</t>
  </si>
  <si>
    <t>W5325</t>
  </si>
  <si>
    <t>SPPC RENGEN SOLAR NONRES POST2015</t>
  </si>
  <si>
    <t>W5324</t>
  </si>
  <si>
    <t>SPPC RENGEN SOLAR RES POST2015</t>
  </si>
  <si>
    <t>W5323</t>
  </si>
  <si>
    <t>SPPC RENGEN SOLAR NONRES PRE2016</t>
  </si>
  <si>
    <t>W5322</t>
  </si>
  <si>
    <t>SPPC RENGEN SOLAR RES PRE2016</t>
  </si>
  <si>
    <t>W5321</t>
  </si>
  <si>
    <t>W5320</t>
  </si>
  <si>
    <t>W5319</t>
  </si>
  <si>
    <t>W5318</t>
  </si>
  <si>
    <t>NPC RENGEN SOLAR NONRES PRE2016</t>
  </si>
  <si>
    <t>W5317</t>
  </si>
  <si>
    <t>W5316</t>
  </si>
  <si>
    <t>W5312</t>
  </si>
  <si>
    <t>W5310</t>
  </si>
  <si>
    <t>W5309</t>
  </si>
  <si>
    <t>W5306</t>
  </si>
  <si>
    <t>NPC RENGEN SOLAR NONRES POST2015</t>
  </si>
  <si>
    <t>W5305</t>
  </si>
  <si>
    <t>NPC RENGEN Wind</t>
  </si>
  <si>
    <t>W5304</t>
  </si>
  <si>
    <t>NPC ABT Solar Pre2016</t>
  </si>
  <si>
    <t>W5303</t>
  </si>
  <si>
    <t>W5302</t>
  </si>
  <si>
    <t>W5300</t>
  </si>
  <si>
    <t>W5299</t>
  </si>
  <si>
    <t>Mesquite Solar 2, LLC</t>
  </si>
  <si>
    <t>W5298</t>
  </si>
  <si>
    <t>W5297</t>
  </si>
  <si>
    <t>W5296</t>
  </si>
  <si>
    <t>W5295</t>
  </si>
  <si>
    <t>W5294</t>
  </si>
  <si>
    <t>W5293</t>
  </si>
  <si>
    <t>W5292</t>
  </si>
  <si>
    <t>W5291</t>
  </si>
  <si>
    <t>W5290</t>
  </si>
  <si>
    <t>W5289</t>
  </si>
  <si>
    <t>W5288</t>
  </si>
  <si>
    <t>W5287</t>
  </si>
  <si>
    <t>W5286</t>
  </si>
  <si>
    <t>W5285</t>
  </si>
  <si>
    <t>W5284</t>
  </si>
  <si>
    <t>W5283</t>
  </si>
  <si>
    <t>W5282</t>
  </si>
  <si>
    <t>W5280</t>
  </si>
  <si>
    <t>W5274</t>
  </si>
  <si>
    <t>W5273</t>
  </si>
  <si>
    <t>W5272</t>
  </si>
  <si>
    <t>W5271</t>
  </si>
  <si>
    <t>W5270</t>
  </si>
  <si>
    <t>W5269</t>
  </si>
  <si>
    <t>W5268</t>
  </si>
  <si>
    <t>W5267</t>
  </si>
  <si>
    <t>W5263</t>
  </si>
  <si>
    <t>W5262</t>
  </si>
  <si>
    <t>W5256</t>
  </si>
  <si>
    <t>W5254</t>
  </si>
  <si>
    <t>W5253</t>
  </si>
  <si>
    <t>W5252</t>
  </si>
  <si>
    <t>W5251</t>
  </si>
  <si>
    <t>W5250</t>
  </si>
  <si>
    <t>W5249</t>
  </si>
  <si>
    <t>W5248</t>
  </si>
  <si>
    <t>Blythe Solar II, LLC</t>
  </si>
  <si>
    <t>W5247</t>
  </si>
  <si>
    <t>W5246</t>
  </si>
  <si>
    <t>W5245</t>
  </si>
  <si>
    <t>W5244</t>
  </si>
  <si>
    <t>W5243</t>
  </si>
  <si>
    <t>W5242</t>
  </si>
  <si>
    <t>W5239</t>
  </si>
  <si>
    <t>W5238</t>
  </si>
  <si>
    <t>W5236</t>
  </si>
  <si>
    <t>W5233</t>
  </si>
  <si>
    <t>W5232</t>
  </si>
  <si>
    <t>W5231</t>
  </si>
  <si>
    <t>W5230</t>
  </si>
  <si>
    <t>W5229</t>
  </si>
  <si>
    <t>W5228</t>
  </si>
  <si>
    <t>W5227</t>
  </si>
  <si>
    <t>W5226</t>
  </si>
  <si>
    <t>W5225</t>
  </si>
  <si>
    <t>W5223</t>
  </si>
  <si>
    <t>W5222</t>
  </si>
  <si>
    <t>PAC OSIP SO 13</t>
  </si>
  <si>
    <t>W5221</t>
  </si>
  <si>
    <t>W5220</t>
  </si>
  <si>
    <t>W5219</t>
  </si>
  <si>
    <t>SunE Solar XVI Lessor, LLC</t>
  </si>
  <si>
    <t>W5218</t>
  </si>
  <si>
    <t>W5217</t>
  </si>
  <si>
    <t>W5216</t>
  </si>
  <si>
    <t>W5215</t>
  </si>
  <si>
    <t>W5210</t>
  </si>
  <si>
    <t>W5209</t>
  </si>
  <si>
    <t>W5208</t>
  </si>
  <si>
    <t>W5207</t>
  </si>
  <si>
    <t>W5206</t>
  </si>
  <si>
    <t>Sulphur Springs Unified School District</t>
  </si>
  <si>
    <t>W5205</t>
  </si>
  <si>
    <t>W5204</t>
  </si>
  <si>
    <t>W5203</t>
  </si>
  <si>
    <t>W5202</t>
  </si>
  <si>
    <t>W5201</t>
  </si>
  <si>
    <t>W5200</t>
  </si>
  <si>
    <t>W5198</t>
  </si>
  <si>
    <t>W5197</t>
  </si>
  <si>
    <t>W5196</t>
  </si>
  <si>
    <t>Alta Loma School District</t>
  </si>
  <si>
    <t>W5195</t>
  </si>
  <si>
    <t>W5194</t>
  </si>
  <si>
    <t>W5193</t>
  </si>
  <si>
    <t>W5192</t>
  </si>
  <si>
    <t>W5191</t>
  </si>
  <si>
    <t>W5190</t>
  </si>
  <si>
    <t>W5189</t>
  </si>
  <si>
    <t>W5188</t>
  </si>
  <si>
    <t>W5187</t>
  </si>
  <si>
    <t>Love's Travel Stops and Country Stores Inc</t>
  </si>
  <si>
    <t>W5186</t>
  </si>
  <si>
    <t>W5185</t>
  </si>
  <si>
    <t>W5184</t>
  </si>
  <si>
    <t>The Dr. Miriam and G. Adelson Educational Campus</t>
  </si>
  <si>
    <t>W5183</t>
  </si>
  <si>
    <t>W5182</t>
  </si>
  <si>
    <t>Cox Comm Las Vegas Inc</t>
  </si>
  <si>
    <t>W5181</t>
  </si>
  <si>
    <t>W5180</t>
  </si>
  <si>
    <t>W5179</t>
  </si>
  <si>
    <t>W5178</t>
  </si>
  <si>
    <t>W5177</t>
  </si>
  <si>
    <t>W5176</t>
  </si>
  <si>
    <t>W5175</t>
  </si>
  <si>
    <t>W5174</t>
  </si>
  <si>
    <t>W5173</t>
  </si>
  <si>
    <t>W5172</t>
  </si>
  <si>
    <t>Touro University Nevada</t>
  </si>
  <si>
    <t>W5171</t>
  </si>
  <si>
    <t>W5170</t>
  </si>
  <si>
    <t>W5169</t>
  </si>
  <si>
    <t>W5168</t>
  </si>
  <si>
    <t>W5167</t>
  </si>
  <si>
    <t>W5166</t>
  </si>
  <si>
    <t>W5165</t>
  </si>
  <si>
    <t>W5164</t>
  </si>
  <si>
    <t>W5163</t>
  </si>
  <si>
    <t>W5162</t>
  </si>
  <si>
    <t>W5161</t>
  </si>
  <si>
    <t>W5160</t>
  </si>
  <si>
    <t>W5159</t>
  </si>
  <si>
    <t>So NV Child and Adolescent Service</t>
  </si>
  <si>
    <t>W5158</t>
  </si>
  <si>
    <t>W5157</t>
  </si>
  <si>
    <t>Paragon Industries, Inc. DBA Bedrosians</t>
  </si>
  <si>
    <t>W5156</t>
  </si>
  <si>
    <t>W5155</t>
  </si>
  <si>
    <t>W5154</t>
  </si>
  <si>
    <t>W5153</t>
  </si>
  <si>
    <t>W5152</t>
  </si>
  <si>
    <t>W5151</t>
  </si>
  <si>
    <t>W5150</t>
  </si>
  <si>
    <t>W5149</t>
  </si>
  <si>
    <t>Walmart Stores, Inc.</t>
  </si>
  <si>
    <t>W5148</t>
  </si>
  <si>
    <t>W5147</t>
  </si>
  <si>
    <t>W5146</t>
  </si>
  <si>
    <t>Fortifiber Corporation</t>
  </si>
  <si>
    <t>W5145</t>
  </si>
  <si>
    <t>W5144</t>
  </si>
  <si>
    <t>W5143</t>
  </si>
  <si>
    <t>W5142</t>
  </si>
  <si>
    <t>Rite of Passage Silver State Academy</t>
  </si>
  <si>
    <t>W5141</t>
  </si>
  <si>
    <t>W5140</t>
  </si>
  <si>
    <t>W5139</t>
  </si>
  <si>
    <t>W5138</t>
  </si>
  <si>
    <t>W5137</t>
  </si>
  <si>
    <t>W5136</t>
  </si>
  <si>
    <t>W5135</t>
  </si>
  <si>
    <t>W5134</t>
  </si>
  <si>
    <t>Menezes Brothers</t>
  </si>
  <si>
    <t>W5133</t>
  </si>
  <si>
    <t>W5132</t>
  </si>
  <si>
    <t>Tropico, LLC</t>
  </si>
  <si>
    <t>W5131</t>
  </si>
  <si>
    <t>Nicolis, LLC</t>
  </si>
  <si>
    <t>W5130</t>
  </si>
  <si>
    <t>Desert Research Institute</t>
  </si>
  <si>
    <t>W5129</t>
  </si>
  <si>
    <t>W5128</t>
  </si>
  <si>
    <t>W5127</t>
  </si>
  <si>
    <t>Desert Research Institute - NNSC</t>
  </si>
  <si>
    <t>W5126</t>
  </si>
  <si>
    <t>W5123</t>
  </si>
  <si>
    <t>W5122</t>
  </si>
  <si>
    <t>Saddleback Valley Unified School District</t>
  </si>
  <si>
    <t>W5120</t>
  </si>
  <si>
    <t>Saddleback Valley Unified School</t>
  </si>
  <si>
    <t>W5119</t>
  </si>
  <si>
    <t>W5118</t>
  </si>
  <si>
    <t>W5117</t>
  </si>
  <si>
    <t>W5114</t>
  </si>
  <si>
    <t>W5113</t>
  </si>
  <si>
    <t>W5112</t>
  </si>
  <si>
    <t>W5111</t>
  </si>
  <si>
    <t>W5110</t>
  </si>
  <si>
    <t>W5109</t>
  </si>
  <si>
    <t>W5108</t>
  </si>
  <si>
    <t>W5107</t>
  </si>
  <si>
    <t>W5105</t>
  </si>
  <si>
    <t>W5104</t>
  </si>
  <si>
    <t>W5103</t>
  </si>
  <si>
    <t>W5102</t>
  </si>
  <si>
    <t>W5101</t>
  </si>
  <si>
    <t>KCEC-10-C-W</t>
  </si>
  <si>
    <t>W5100</t>
  </si>
  <si>
    <t>KCEC-9-C-S</t>
  </si>
  <si>
    <t>W5099</t>
  </si>
  <si>
    <t>KCEC-8-C-S</t>
  </si>
  <si>
    <t>W5098</t>
  </si>
  <si>
    <t>W5097</t>
  </si>
  <si>
    <t>W5096</t>
  </si>
  <si>
    <t>W5095</t>
  </si>
  <si>
    <t>Community Solar Service District</t>
  </si>
  <si>
    <t>W5094</t>
  </si>
  <si>
    <t>Westside Elementary School District</t>
  </si>
  <si>
    <t>W5093</t>
  </si>
  <si>
    <t>W5092</t>
  </si>
  <si>
    <t>W5091</t>
  </si>
  <si>
    <t>W5090</t>
  </si>
  <si>
    <t>W5088</t>
  </si>
  <si>
    <t>W5087</t>
  </si>
  <si>
    <t>W5086</t>
  </si>
  <si>
    <t>W5085</t>
  </si>
  <si>
    <t>W5084</t>
  </si>
  <si>
    <t>W5083</t>
  </si>
  <si>
    <t>W5082</t>
  </si>
  <si>
    <t>W5080</t>
  </si>
  <si>
    <t>W5079</t>
  </si>
  <si>
    <t>W5078</t>
  </si>
  <si>
    <t>CONS_SolarPV_Agg_Group5</t>
  </si>
  <si>
    <t>W5077</t>
  </si>
  <si>
    <t>W5076</t>
  </si>
  <si>
    <t>W5075</t>
  </si>
  <si>
    <t>W5074</t>
  </si>
  <si>
    <t>W5073</t>
  </si>
  <si>
    <t>W5072</t>
  </si>
  <si>
    <t>W5071</t>
  </si>
  <si>
    <t>W5070</t>
  </si>
  <si>
    <t>W5069</t>
  </si>
  <si>
    <t>W5068</t>
  </si>
  <si>
    <t>Desert Stateline LLC</t>
  </si>
  <si>
    <t>W5067</t>
  </si>
  <si>
    <t>W5064</t>
  </si>
  <si>
    <t>Silver State Solar Power South, LLC</t>
  </si>
  <si>
    <t>W5063</t>
  </si>
  <si>
    <t>W5062</t>
  </si>
  <si>
    <t>W5061</t>
  </si>
  <si>
    <t>NLP Valley Center Solar, LLC</t>
  </si>
  <si>
    <t>W5060</t>
  </si>
  <si>
    <t>NLP Granger A82, LLC</t>
  </si>
  <si>
    <t>W5057</t>
  </si>
  <si>
    <t>W5056</t>
  </si>
  <si>
    <t>W5055</t>
  </si>
  <si>
    <t>W5054</t>
  </si>
  <si>
    <t>W5053</t>
  </si>
  <si>
    <t>W5052</t>
  </si>
  <si>
    <t>W5051</t>
  </si>
  <si>
    <t>Barstow Unified School District</t>
  </si>
  <si>
    <t>W5050</t>
  </si>
  <si>
    <t>PAC OSIP CO 4</t>
  </si>
  <si>
    <t>W5049</t>
  </si>
  <si>
    <t>W5048</t>
  </si>
  <si>
    <t>W5047</t>
  </si>
  <si>
    <t>SEPV Mojave West, LLC</t>
  </si>
  <si>
    <t>W5045</t>
  </si>
  <si>
    <t>W5044</t>
  </si>
  <si>
    <t>W5043</t>
  </si>
  <si>
    <t>W5042</t>
  </si>
  <si>
    <t>City of San Jose</t>
  </si>
  <si>
    <t>W5041</t>
  </si>
  <si>
    <t>W5040</t>
  </si>
  <si>
    <t>W5038</t>
  </si>
  <si>
    <t>W5037</t>
  </si>
  <si>
    <t>W5036</t>
  </si>
  <si>
    <t>Santa Cruz City Schools</t>
  </si>
  <si>
    <t>W5035</t>
  </si>
  <si>
    <t>W5034</t>
  </si>
  <si>
    <t>W5033</t>
  </si>
  <si>
    <t>W5032</t>
  </si>
  <si>
    <t>W5030</t>
  </si>
  <si>
    <t>W5029</t>
  </si>
  <si>
    <t>W5028</t>
  </si>
  <si>
    <t>City of Colton</t>
  </si>
  <si>
    <t>W5027</t>
  </si>
  <si>
    <t>W5025</t>
  </si>
  <si>
    <t>W5024</t>
  </si>
  <si>
    <t>W5023</t>
  </si>
  <si>
    <t>W5022</t>
  </si>
  <si>
    <t>W5021</t>
  </si>
  <si>
    <t>W5020</t>
  </si>
  <si>
    <t>W5019</t>
  </si>
  <si>
    <t>Old Mill Solar, LLC</t>
  </si>
  <si>
    <t>W5018</t>
  </si>
  <si>
    <t>W5017</t>
  </si>
  <si>
    <t>W5016</t>
  </si>
  <si>
    <t>McCoy Solar, LLC</t>
  </si>
  <si>
    <t>W5015</t>
  </si>
  <si>
    <t>W5013</t>
  </si>
  <si>
    <t>W5011</t>
  </si>
  <si>
    <t>W5008</t>
  </si>
  <si>
    <t>W5007</t>
  </si>
  <si>
    <t>W5006</t>
  </si>
  <si>
    <t>Central Antelope Dry Ranch C, LLC</t>
  </si>
  <si>
    <t>W5005</t>
  </si>
  <si>
    <t>W5003</t>
  </si>
  <si>
    <t>W5002</t>
  </si>
  <si>
    <t>Swalley Irrigation District</t>
  </si>
  <si>
    <t>W5001</t>
  </si>
  <si>
    <t>W4998</t>
  </si>
  <si>
    <t>W4997</t>
  </si>
  <si>
    <t>W4996</t>
  </si>
  <si>
    <t>W4995</t>
  </si>
  <si>
    <t>Lakeport Unified School District</t>
  </si>
  <si>
    <t>W4994</t>
  </si>
  <si>
    <t>West Park School District</t>
  </si>
  <si>
    <t>Solar Express S</t>
  </si>
  <si>
    <t>W4993</t>
  </si>
  <si>
    <t>Solar Express R</t>
  </si>
  <si>
    <t>W4992</t>
  </si>
  <si>
    <t>Solar Express Q</t>
  </si>
  <si>
    <t>W4991</t>
  </si>
  <si>
    <t>Solar Express P</t>
  </si>
  <si>
    <t>W4990</t>
  </si>
  <si>
    <t>Solar Express O</t>
  </si>
  <si>
    <t>W4989</t>
  </si>
  <si>
    <t>Solar Express N</t>
  </si>
  <si>
    <t>W4988</t>
  </si>
  <si>
    <t>Solar Express M</t>
  </si>
  <si>
    <t>W4987</t>
  </si>
  <si>
    <t>Solar Express L</t>
  </si>
  <si>
    <t>W4986</t>
  </si>
  <si>
    <t>W4985</t>
  </si>
  <si>
    <t>W4984</t>
  </si>
  <si>
    <t>W4983</t>
  </si>
  <si>
    <t>City of McFarland</t>
  </si>
  <si>
    <t>W4979</t>
  </si>
  <si>
    <t>W4978</t>
  </si>
  <si>
    <t>W4977</t>
  </si>
  <si>
    <t>W4975</t>
  </si>
  <si>
    <t>W4974</t>
  </si>
  <si>
    <t>W4973</t>
  </si>
  <si>
    <t>W4972</t>
  </si>
  <si>
    <t>W4971</t>
  </si>
  <si>
    <t>City of Brentwood</t>
  </si>
  <si>
    <t>W4970</t>
  </si>
  <si>
    <t>W4969</t>
  </si>
  <si>
    <t>W4968</t>
  </si>
  <si>
    <t>W4967</t>
  </si>
  <si>
    <t>W4966</t>
  </si>
  <si>
    <t>W4965</t>
  </si>
  <si>
    <t>W4964</t>
  </si>
  <si>
    <t>W4963</t>
  </si>
  <si>
    <t>W4962</t>
  </si>
  <si>
    <t>W4961</t>
  </si>
  <si>
    <t>San Gorgonio Westwinds II, LLC</t>
  </si>
  <si>
    <t>W4959</t>
  </si>
  <si>
    <t>Mesquite Solar 3, LLC</t>
  </si>
  <si>
    <t>W4957</t>
  </si>
  <si>
    <t>W4956</t>
  </si>
  <si>
    <t>Blythe Solar 110, LLC</t>
  </si>
  <si>
    <t>W4954</t>
  </si>
  <si>
    <t>W4953</t>
  </si>
  <si>
    <t>W4952</t>
  </si>
  <si>
    <t>W4951</t>
  </si>
  <si>
    <t>W4950</t>
  </si>
  <si>
    <t>W4948</t>
  </si>
  <si>
    <t>W4947</t>
  </si>
  <si>
    <t>W4946</t>
  </si>
  <si>
    <t>W4945</t>
  </si>
  <si>
    <t>W4944</t>
  </si>
  <si>
    <t>Iron Springs Solar, LLC</t>
  </si>
  <si>
    <t>W4943</t>
  </si>
  <si>
    <t>Granite Mountain Solar West, LLC</t>
  </si>
  <si>
    <t>W4942</t>
  </si>
  <si>
    <t>Granite Mountain Solar East, LLC</t>
  </si>
  <si>
    <t>W4941</t>
  </si>
  <si>
    <t>Escalante Solar III, LLC</t>
  </si>
  <si>
    <t>W4940</t>
  </si>
  <si>
    <t>Escalante Solar II, LLC</t>
  </si>
  <si>
    <t>W4939</t>
  </si>
  <si>
    <t>Escalante Solar I, LLC</t>
  </si>
  <si>
    <t>W4938</t>
  </si>
  <si>
    <t>Enterprise Solar, LLC</t>
  </si>
  <si>
    <t>W4937</t>
  </si>
  <si>
    <t>BNSF Railway Company</t>
  </si>
  <si>
    <t>W4936</t>
  </si>
  <si>
    <t>W4935</t>
  </si>
  <si>
    <t>W4934</t>
  </si>
  <si>
    <t>Little Rock - Pham Solar, LLC</t>
  </si>
  <si>
    <t>W4933</t>
  </si>
  <si>
    <t>W4932</t>
  </si>
  <si>
    <t>W4931</t>
  </si>
  <si>
    <t>W4930</t>
  </si>
  <si>
    <t>W4929</t>
  </si>
  <si>
    <t>W4926</t>
  </si>
  <si>
    <t>W4925</t>
  </si>
  <si>
    <t>W4924</t>
  </si>
  <si>
    <t>W4923</t>
  </si>
  <si>
    <t>W4922</t>
  </si>
  <si>
    <t>W4921</t>
  </si>
  <si>
    <t>W4920</t>
  </si>
  <si>
    <t>W4919</t>
  </si>
  <si>
    <t>W4918</t>
  </si>
  <si>
    <t>W4917</t>
  </si>
  <si>
    <t>W4914</t>
  </si>
  <si>
    <t>W4913</t>
  </si>
  <si>
    <t>W4912</t>
  </si>
  <si>
    <t>W4911</t>
  </si>
  <si>
    <t>CED Corcoran Solar 3, LLC</t>
  </si>
  <si>
    <t>PAC OSIP PO 3</t>
  </si>
  <si>
    <t>W4910</t>
  </si>
  <si>
    <t>W4909</t>
  </si>
  <si>
    <t>W4904</t>
  </si>
  <si>
    <t>W4903</t>
  </si>
  <si>
    <t>W4901</t>
  </si>
  <si>
    <t>W4900</t>
  </si>
  <si>
    <t>W4899</t>
  </si>
  <si>
    <t>W4898</t>
  </si>
  <si>
    <t>W4896</t>
  </si>
  <si>
    <t>Silicon Valley Clean Water</t>
  </si>
  <si>
    <t>W4894</t>
  </si>
  <si>
    <t>W4893</t>
  </si>
  <si>
    <t>W4892</t>
  </si>
  <si>
    <t>W4891</t>
  </si>
  <si>
    <t>W4890</t>
  </si>
  <si>
    <t>W4889</t>
  </si>
  <si>
    <t>W4888</t>
  </si>
  <si>
    <t>W4887</t>
  </si>
  <si>
    <t>W4886</t>
  </si>
  <si>
    <t>W4885</t>
  </si>
  <si>
    <t>W4884</t>
  </si>
  <si>
    <t>W4883</t>
  </si>
  <si>
    <t>W4882</t>
  </si>
  <si>
    <t>W4881</t>
  </si>
  <si>
    <t>W4880</t>
  </si>
  <si>
    <t>W4879</t>
  </si>
  <si>
    <t>W4878</t>
  </si>
  <si>
    <t>W4876</t>
  </si>
  <si>
    <t>W4875</t>
  </si>
  <si>
    <t>W4874</t>
  </si>
  <si>
    <t>W4873</t>
  </si>
  <si>
    <t>W4872</t>
  </si>
  <si>
    <t>W4871</t>
  </si>
  <si>
    <t>W4869</t>
  </si>
  <si>
    <t>W4868</t>
  </si>
  <si>
    <t>W4867</t>
  </si>
  <si>
    <t>W4866</t>
  </si>
  <si>
    <t>W4865</t>
  </si>
  <si>
    <t>W4864</t>
  </si>
  <si>
    <t>W4863</t>
  </si>
  <si>
    <t>W4862</t>
  </si>
  <si>
    <t>W4861</t>
  </si>
  <si>
    <t>W4859</t>
  </si>
  <si>
    <t>PAC OSIP WV 9</t>
  </si>
  <si>
    <t>W4858</t>
  </si>
  <si>
    <t>W4857</t>
  </si>
  <si>
    <t>W4856</t>
  </si>
  <si>
    <t>W4855</t>
  </si>
  <si>
    <t>W4854</t>
  </si>
  <si>
    <t>W4853</t>
  </si>
  <si>
    <t>W4852</t>
  </si>
  <si>
    <t>W4851</t>
  </si>
  <si>
    <t>W4850</t>
  </si>
  <si>
    <t>W4849</t>
  </si>
  <si>
    <t>W4848</t>
  </si>
  <si>
    <t>W4847</t>
  </si>
  <si>
    <t>W4846</t>
  </si>
  <si>
    <t>W4844</t>
  </si>
  <si>
    <t>W4843</t>
  </si>
  <si>
    <t>W4842</t>
  </si>
  <si>
    <t>W4841</t>
  </si>
  <si>
    <t>Roadrunner Food Bank</t>
  </si>
  <si>
    <t>W4840</t>
  </si>
  <si>
    <t>Citizen Solar B, LLC</t>
  </si>
  <si>
    <t>W4839</t>
  </si>
  <si>
    <t>W4837</t>
  </si>
  <si>
    <t>W4836</t>
  </si>
  <si>
    <t>Adera Solar, LLC</t>
  </si>
  <si>
    <t>W4835</t>
  </si>
  <si>
    <t>W4834</t>
  </si>
  <si>
    <t>W4833</t>
  </si>
  <si>
    <t>W4832</t>
  </si>
  <si>
    <t>W4830</t>
  </si>
  <si>
    <t>W4829</t>
  </si>
  <si>
    <t>W4828</t>
  </si>
  <si>
    <t>W4827</t>
  </si>
  <si>
    <t>W4826</t>
  </si>
  <si>
    <t>W4825</t>
  </si>
  <si>
    <t>Solar Star California XIII, LLC</t>
  </si>
  <si>
    <t>W4824</t>
  </si>
  <si>
    <t>W4823</t>
  </si>
  <si>
    <t>W4822</t>
  </si>
  <si>
    <t>W4821</t>
  </si>
  <si>
    <t>W4819</t>
  </si>
  <si>
    <t>W4818</t>
  </si>
  <si>
    <t>W4816</t>
  </si>
  <si>
    <t>W4814</t>
  </si>
  <si>
    <t>W4812</t>
  </si>
  <si>
    <t>W4811</t>
  </si>
  <si>
    <t>W4806</t>
  </si>
  <si>
    <t>W4805</t>
  </si>
  <si>
    <t>W4804</t>
  </si>
  <si>
    <t>W4803</t>
  </si>
  <si>
    <t>W4801</t>
  </si>
  <si>
    <t>W4800</t>
  </si>
  <si>
    <t>W4799</t>
  </si>
  <si>
    <t>W4798</t>
  </si>
  <si>
    <t>W4797</t>
  </si>
  <si>
    <t>W4796</t>
  </si>
  <si>
    <t>City of Waterford</t>
  </si>
  <si>
    <t>W4795</t>
  </si>
  <si>
    <t>W4794</t>
  </si>
  <si>
    <t>W4788</t>
  </si>
  <si>
    <t>W4787</t>
  </si>
  <si>
    <t>W4786</t>
  </si>
  <si>
    <t>W4785</t>
  </si>
  <si>
    <t>W4784</t>
  </si>
  <si>
    <t>W4783</t>
  </si>
  <si>
    <t>KCEC-7-R-S</t>
  </si>
  <si>
    <t>W4782</t>
  </si>
  <si>
    <t>W4781</t>
  </si>
  <si>
    <t>W4780</t>
  </si>
  <si>
    <t>67RK 8ME, LLC</t>
  </si>
  <si>
    <t>W4778</t>
  </si>
  <si>
    <t>W4777</t>
  </si>
  <si>
    <t>W4776</t>
  </si>
  <si>
    <t>W4775</t>
  </si>
  <si>
    <t>Residential Solar PV Group 32</t>
  </si>
  <si>
    <t>W4774</t>
  </si>
  <si>
    <t>W4773</t>
  </si>
  <si>
    <t>W4772</t>
  </si>
  <si>
    <t>W4771</t>
  </si>
  <si>
    <t>Residential Solar PV Group 31</t>
  </si>
  <si>
    <t>W4770</t>
  </si>
  <si>
    <t>W4769</t>
  </si>
  <si>
    <t>Residential Solar PV Group 30</t>
  </si>
  <si>
    <t>W4768</t>
  </si>
  <si>
    <t>W4767</t>
  </si>
  <si>
    <t>W4766</t>
  </si>
  <si>
    <t>W4764</t>
  </si>
  <si>
    <t>W4763</t>
  </si>
  <si>
    <t>W4762</t>
  </si>
  <si>
    <t>W4761</t>
  </si>
  <si>
    <t>W4760</t>
  </si>
  <si>
    <t>W4759</t>
  </si>
  <si>
    <t>W4758</t>
  </si>
  <si>
    <t>Adelanto Solar, LLC</t>
  </si>
  <si>
    <t>W4757</t>
  </si>
  <si>
    <t>W4756</t>
  </si>
  <si>
    <t>W4755</t>
  </si>
  <si>
    <t>W4752</t>
  </si>
  <si>
    <t>W4750</t>
  </si>
  <si>
    <t>W4749</t>
  </si>
  <si>
    <t>W4748</t>
  </si>
  <si>
    <t>Business Solar PV Group 6</t>
  </si>
  <si>
    <t>W4747</t>
  </si>
  <si>
    <t>Residential Solar PV Group 29</t>
  </si>
  <si>
    <t>W4746</t>
  </si>
  <si>
    <t>Residential Solar PV Group 28</t>
  </si>
  <si>
    <t>W4745</t>
  </si>
  <si>
    <t>W4744</t>
  </si>
  <si>
    <t>W4743</t>
  </si>
  <si>
    <t>OSPV 2014</t>
  </si>
  <si>
    <t>W4742</t>
  </si>
  <si>
    <t>W4741</t>
  </si>
  <si>
    <t>W4738</t>
  </si>
  <si>
    <t>W4737</t>
  </si>
  <si>
    <t>W4736</t>
  </si>
  <si>
    <t>Mound Solar Owner IX, LLC</t>
  </si>
  <si>
    <t>W4734</t>
  </si>
  <si>
    <t>W4733</t>
  </si>
  <si>
    <t>W4732</t>
  </si>
  <si>
    <t>W4731</t>
  </si>
  <si>
    <t>W4730</t>
  </si>
  <si>
    <t>W4728</t>
  </si>
  <si>
    <t>W4727</t>
  </si>
  <si>
    <t>W4726</t>
  </si>
  <si>
    <t>W4725</t>
  </si>
  <si>
    <t>W4724</t>
  </si>
  <si>
    <t>W4723</t>
  </si>
  <si>
    <t>W4722</t>
  </si>
  <si>
    <t>W4721</t>
  </si>
  <si>
    <t>W4720</t>
  </si>
  <si>
    <t>W4719</t>
  </si>
  <si>
    <t>W4718</t>
  </si>
  <si>
    <t>W4717</t>
  </si>
  <si>
    <t>W4716</t>
  </si>
  <si>
    <t>W4715</t>
  </si>
  <si>
    <t>W4714</t>
  </si>
  <si>
    <t>W4713</t>
  </si>
  <si>
    <t>SEPV Palmdale East, LLC</t>
  </si>
  <si>
    <t>W4712</t>
  </si>
  <si>
    <t>W4706</t>
  </si>
  <si>
    <t>W4704</t>
  </si>
  <si>
    <t>W4703</t>
  </si>
  <si>
    <t>W4702</t>
  </si>
  <si>
    <t>W4700</t>
  </si>
  <si>
    <t>W4695</t>
  </si>
  <si>
    <t>W4694</t>
  </si>
  <si>
    <t>W4693</t>
  </si>
  <si>
    <t>W4692</t>
  </si>
  <si>
    <t>W4691</t>
  </si>
  <si>
    <t>W4690</t>
  </si>
  <si>
    <t>W4688</t>
  </si>
  <si>
    <t>W4687</t>
  </si>
  <si>
    <t>Imperial Valley Solar Company (IVSC) 2, LLC</t>
  </si>
  <si>
    <t>W4686</t>
  </si>
  <si>
    <t>W4685</t>
  </si>
  <si>
    <t>W4684</t>
  </si>
  <si>
    <t>W4683</t>
  </si>
  <si>
    <t>Adelanto Solar II, LLC</t>
  </si>
  <si>
    <t>W4682</t>
  </si>
  <si>
    <t>W4681</t>
  </si>
  <si>
    <t>CED Corcoran Solar 2, LLC</t>
  </si>
  <si>
    <t>Shafter Solar, LLC</t>
  </si>
  <si>
    <t>W4680</t>
  </si>
  <si>
    <t>W4679</t>
  </si>
  <si>
    <t>Solar Star California XX, LLC</t>
  </si>
  <si>
    <t>W4678</t>
  </si>
  <si>
    <t>Solar Star California XIX, LLC</t>
  </si>
  <si>
    <t>W4677</t>
  </si>
  <si>
    <t>W4676</t>
  </si>
  <si>
    <t>W4675</t>
  </si>
  <si>
    <t>W4674</t>
  </si>
  <si>
    <t>W4673</t>
  </si>
  <si>
    <t>W4664</t>
  </si>
  <si>
    <t>W4663</t>
  </si>
  <si>
    <t>W4654</t>
  </si>
  <si>
    <t>W4653</t>
  </si>
  <si>
    <t>W4652</t>
  </si>
  <si>
    <t>W4651</t>
  </si>
  <si>
    <t>Heber Geothermal Company</t>
  </si>
  <si>
    <t>W4650</t>
  </si>
  <si>
    <t>W4649</t>
  </si>
  <si>
    <t>CONS_SolarPV_agg_group4</t>
  </si>
  <si>
    <t>W4644</t>
  </si>
  <si>
    <t>PAC OSIP WV 8</t>
  </si>
  <si>
    <t>W4643</t>
  </si>
  <si>
    <t>W4641</t>
  </si>
  <si>
    <t>Residential Solar PV Group 27</t>
  </si>
  <si>
    <t>W4640</t>
  </si>
  <si>
    <t>Residential Solar PV Group 26</t>
  </si>
  <si>
    <t>W4639</t>
  </si>
  <si>
    <t>Solar Express K</t>
  </si>
  <si>
    <t>W4637</t>
  </si>
  <si>
    <t>Solar Express J</t>
  </si>
  <si>
    <t>W4636</t>
  </si>
  <si>
    <t>Solar Express I</t>
  </si>
  <si>
    <t>W4635</t>
  </si>
  <si>
    <t>Solar Express H</t>
  </si>
  <si>
    <t>W4634</t>
  </si>
  <si>
    <t>W4633</t>
  </si>
  <si>
    <t>W4632</t>
  </si>
  <si>
    <t>W4631</t>
  </si>
  <si>
    <t>Coronal Lost Hills, LLC</t>
  </si>
  <si>
    <t>W4630</t>
  </si>
  <si>
    <t>W4629</t>
  </si>
  <si>
    <t>W4628</t>
  </si>
  <si>
    <t>W4627</t>
  </si>
  <si>
    <t>W4624</t>
  </si>
  <si>
    <t>W4623</t>
  </si>
  <si>
    <t>W4622</t>
  </si>
  <si>
    <t>W4621</t>
  </si>
  <si>
    <t>W4620</t>
  </si>
  <si>
    <t>W4619</t>
  </si>
  <si>
    <t>W4618</t>
  </si>
  <si>
    <t>W4617</t>
  </si>
  <si>
    <t>W4616</t>
  </si>
  <si>
    <t>W4615</t>
  </si>
  <si>
    <t>W4613</t>
  </si>
  <si>
    <t>W4612</t>
  </si>
  <si>
    <t>Rising Tree Wind Farm III LLC</t>
  </si>
  <si>
    <t>W4611</t>
  </si>
  <si>
    <t>W4610</t>
  </si>
  <si>
    <t>Golden Springs Development Company LLC</t>
  </si>
  <si>
    <t>W4609</t>
  </si>
  <si>
    <t>W4608</t>
  </si>
  <si>
    <t>W4607</t>
  </si>
  <si>
    <t>W4606</t>
  </si>
  <si>
    <t>W4605</t>
  </si>
  <si>
    <t>W4604</t>
  </si>
  <si>
    <t>W4603</t>
  </si>
  <si>
    <t>W4602</t>
  </si>
  <si>
    <t>W4601</t>
  </si>
  <si>
    <t>W4600</t>
  </si>
  <si>
    <t>W4599</t>
  </si>
  <si>
    <t>W4598</t>
  </si>
  <si>
    <t>W4597</t>
  </si>
  <si>
    <t>W4596</t>
  </si>
  <si>
    <t>W4595</t>
  </si>
  <si>
    <t>W4594</t>
  </si>
  <si>
    <t>W4593</t>
  </si>
  <si>
    <t>W4592</t>
  </si>
  <si>
    <t>W4591</t>
  </si>
  <si>
    <t>W4590</t>
  </si>
  <si>
    <t>W4589</t>
  </si>
  <si>
    <t>W4587</t>
  </si>
  <si>
    <t>W4586</t>
  </si>
  <si>
    <t>W4585</t>
  </si>
  <si>
    <t>W4584</t>
  </si>
  <si>
    <t>W4583</t>
  </si>
  <si>
    <t>W4582</t>
  </si>
  <si>
    <t>W4581</t>
  </si>
  <si>
    <t>W4580</t>
  </si>
  <si>
    <t>W4579</t>
  </si>
  <si>
    <t>W4578</t>
  </si>
  <si>
    <t>W4577</t>
  </si>
  <si>
    <t>PAC OSIP SO 12</t>
  </si>
  <si>
    <t>W4576</t>
  </si>
  <si>
    <t>W4575</t>
  </si>
  <si>
    <t>W4574</t>
  </si>
  <si>
    <t>Victor Dry Farm Ranch B LLC</t>
  </si>
  <si>
    <t>W4573</t>
  </si>
  <si>
    <t>Victor Dry Farm Ranch A LLC</t>
  </si>
  <si>
    <t>W4572</t>
  </si>
  <si>
    <t>W4571</t>
  </si>
  <si>
    <t>W4570</t>
  </si>
  <si>
    <t>W4569</t>
  </si>
  <si>
    <t>W4568</t>
  </si>
  <si>
    <t>W4562</t>
  </si>
  <si>
    <t>W4561</t>
  </si>
  <si>
    <t>W4560</t>
  </si>
  <si>
    <t>W4558</t>
  </si>
  <si>
    <t>W4557</t>
  </si>
  <si>
    <t>W4556</t>
  </si>
  <si>
    <t>W4555</t>
  </si>
  <si>
    <t>W4554</t>
  </si>
  <si>
    <t>W4553</t>
  </si>
  <si>
    <t>W4552</t>
  </si>
  <si>
    <t>W4550</t>
  </si>
  <si>
    <t>W4549</t>
  </si>
  <si>
    <t>Diamond Valley Solar LLC</t>
  </si>
  <si>
    <t>W4548</t>
  </si>
  <si>
    <t>W4546</t>
  </si>
  <si>
    <t>Alamo Solar</t>
  </si>
  <si>
    <t>W4543</t>
  </si>
  <si>
    <t>Vega Solar, LLC</t>
  </si>
  <si>
    <t>W4542</t>
  </si>
  <si>
    <t>Mound Solar Owner VIII, LLC</t>
  </si>
  <si>
    <t>W4541</t>
  </si>
  <si>
    <t>W4540</t>
  </si>
  <si>
    <t>W4539</t>
  </si>
  <si>
    <t>W4538</t>
  </si>
  <si>
    <t>W4537</t>
  </si>
  <si>
    <t>W4536</t>
  </si>
  <si>
    <t>W4534</t>
  </si>
  <si>
    <t>W4533</t>
  </si>
  <si>
    <t>W4532</t>
  </si>
  <si>
    <t>W4531</t>
  </si>
  <si>
    <t>W4530</t>
  </si>
  <si>
    <t>W4527</t>
  </si>
  <si>
    <t>W4526</t>
  </si>
  <si>
    <t>W4524</t>
  </si>
  <si>
    <t>American Solar Greenworks, LLC</t>
  </si>
  <si>
    <t>W4518</t>
  </si>
  <si>
    <t>Colton Solar One LLC</t>
  </si>
  <si>
    <t>W4516</t>
  </si>
  <si>
    <t>W4515</t>
  </si>
  <si>
    <t>W4513</t>
  </si>
  <si>
    <t>W4512</t>
  </si>
  <si>
    <t>W4511</t>
  </si>
  <si>
    <t>W4510</t>
  </si>
  <si>
    <t>Copper Mountain Solar 3, LLC</t>
  </si>
  <si>
    <t>W4508</t>
  </si>
  <si>
    <t>Mitchell Solar, LLC</t>
  </si>
  <si>
    <t>W4507</t>
  </si>
  <si>
    <t>W4506</t>
  </si>
  <si>
    <t>Garnet Solar Power Generation Station 1, LLC</t>
  </si>
  <si>
    <t>W4505</t>
  </si>
  <si>
    <t>W4504</t>
  </si>
  <si>
    <t>W4503</t>
  </si>
  <si>
    <t>W4502</t>
  </si>
  <si>
    <t>CF SBC Master Tenant One LLC</t>
  </si>
  <si>
    <t>W4501</t>
  </si>
  <si>
    <t>W4500</t>
  </si>
  <si>
    <t>Madelyn Solar, LLC</t>
  </si>
  <si>
    <t>W4499</t>
  </si>
  <si>
    <t>Rudy Solar, LLC</t>
  </si>
  <si>
    <t>W4498</t>
  </si>
  <si>
    <t>Colton Solar Two LLC</t>
  </si>
  <si>
    <t>W4495</t>
  </si>
  <si>
    <t>W4493</t>
  </si>
  <si>
    <t>W4492</t>
  </si>
  <si>
    <t>Lancaster Little Rock C LLC</t>
  </si>
  <si>
    <t>W4488</t>
  </si>
  <si>
    <t>W4487</t>
  </si>
  <si>
    <t>W4486</t>
  </si>
  <si>
    <t>PAC OSIP SO 11</t>
  </si>
  <si>
    <t>W4485</t>
  </si>
  <si>
    <t>W4484</t>
  </si>
  <si>
    <t>W4483</t>
  </si>
  <si>
    <t>W4482</t>
  </si>
  <si>
    <t>W4481</t>
  </si>
  <si>
    <t>W4480</t>
  </si>
  <si>
    <t>W4479</t>
  </si>
  <si>
    <t>W4478</t>
  </si>
  <si>
    <t>W4477</t>
  </si>
  <si>
    <t>W4476</t>
  </si>
  <si>
    <t>W4475</t>
  </si>
  <si>
    <t>W4474</t>
  </si>
  <si>
    <t>W4473</t>
  </si>
  <si>
    <t>PsomasFMG Lancaster Solar CREST, LLC</t>
  </si>
  <si>
    <t>W4472</t>
  </si>
  <si>
    <t>W4469</t>
  </si>
  <si>
    <t>W4468</t>
  </si>
  <si>
    <t>W4467</t>
  </si>
  <si>
    <t>W4466</t>
  </si>
  <si>
    <t>W4465</t>
  </si>
  <si>
    <t>SunE Solar XV Lessor, LLC</t>
  </si>
  <si>
    <t>W4464</t>
  </si>
  <si>
    <t>SunE Solar XV Lessor, LLC (White Road Central)</t>
  </si>
  <si>
    <t>W4463</t>
  </si>
  <si>
    <t>W4462</t>
  </si>
  <si>
    <t>W4461</t>
  </si>
  <si>
    <t>W4460</t>
  </si>
  <si>
    <t>W4459</t>
  </si>
  <si>
    <t>W4458</t>
  </si>
  <si>
    <t>W4457</t>
  </si>
  <si>
    <t>W4456</t>
  </si>
  <si>
    <t>W4455</t>
  </si>
  <si>
    <t>W4454</t>
  </si>
  <si>
    <t>W4453</t>
  </si>
  <si>
    <t>W4452</t>
  </si>
  <si>
    <t>W4451</t>
  </si>
  <si>
    <t>W4450</t>
  </si>
  <si>
    <t>W4446</t>
  </si>
  <si>
    <t>Rising Tree Wind Farm II LLC</t>
  </si>
  <si>
    <t>W4445</t>
  </si>
  <si>
    <t>Rising Tree Wind Farm LLC</t>
  </si>
  <si>
    <t>W4444</t>
  </si>
  <si>
    <t>W4443</t>
  </si>
  <si>
    <t>W4442</t>
  </si>
  <si>
    <t>W4441</t>
  </si>
  <si>
    <t>W4440</t>
  </si>
  <si>
    <t>W4439</t>
  </si>
  <si>
    <t>W4438</t>
  </si>
  <si>
    <t>W4437</t>
  </si>
  <si>
    <t>PAC OSIP CR 2</t>
  </si>
  <si>
    <t>W4436</t>
  </si>
  <si>
    <t>W4435</t>
  </si>
  <si>
    <t>W4434</t>
  </si>
  <si>
    <t>W4433</t>
  </si>
  <si>
    <t>W4432</t>
  </si>
  <si>
    <t>Victor Mesa Linda E2 LLC</t>
  </si>
  <si>
    <t>W4431</t>
  </si>
  <si>
    <t>Victor Mesa Linda D2 LLC</t>
  </si>
  <si>
    <t>W4430</t>
  </si>
  <si>
    <t>Victor Mesa Linda C2 LLC</t>
  </si>
  <si>
    <t>W4429</t>
  </si>
  <si>
    <t>Victor Mesa Linda B2 LLC</t>
  </si>
  <si>
    <t>W4428</t>
  </si>
  <si>
    <t>Lone Valley Solar Park II, LLC</t>
  </si>
  <si>
    <t>W4427</t>
  </si>
  <si>
    <t>Lone Valley Solar Park I, LLC</t>
  </si>
  <si>
    <t>W4426</t>
  </si>
  <si>
    <t>W4425</t>
  </si>
  <si>
    <t>W4423</t>
  </si>
  <si>
    <t>W4422</t>
  </si>
  <si>
    <t>W4421</t>
  </si>
  <si>
    <t>W4420</t>
  </si>
  <si>
    <t>W4419</t>
  </si>
  <si>
    <t>W4418</t>
  </si>
  <si>
    <t>Lancaster Dry Farm Ranch B, LLC</t>
  </si>
  <si>
    <t>W4417</t>
  </si>
  <si>
    <t>Expressway Solar C2, LLC</t>
  </si>
  <si>
    <t>W4416</t>
  </si>
  <si>
    <t>W4415</t>
  </si>
  <si>
    <t>W4414</t>
  </si>
  <si>
    <t>W4413</t>
  </si>
  <si>
    <t>W4412</t>
  </si>
  <si>
    <t>OSPV2013</t>
  </si>
  <si>
    <t>W4411</t>
  </si>
  <si>
    <t>W4410</t>
  </si>
  <si>
    <t>W4409</t>
  </si>
  <si>
    <t>W4408</t>
  </si>
  <si>
    <t>W4407</t>
  </si>
  <si>
    <t>W4406</t>
  </si>
  <si>
    <t>W4405</t>
  </si>
  <si>
    <t>W4404</t>
  </si>
  <si>
    <t>W4403</t>
  </si>
  <si>
    <t>W4402</t>
  </si>
  <si>
    <t>W4401</t>
  </si>
  <si>
    <t>W4400</t>
  </si>
  <si>
    <t>W4399</t>
  </si>
  <si>
    <t>W4398</t>
  </si>
  <si>
    <t>W4397</t>
  </si>
  <si>
    <t>W4396</t>
  </si>
  <si>
    <t>W4395</t>
  </si>
  <si>
    <t>W4393</t>
  </si>
  <si>
    <t>W4392</t>
  </si>
  <si>
    <t>W4391</t>
  </si>
  <si>
    <t>W4390</t>
  </si>
  <si>
    <t>W4389</t>
  </si>
  <si>
    <t>W4387</t>
  </si>
  <si>
    <t>Regulus Solar, LLC</t>
  </si>
  <si>
    <t>W4386</t>
  </si>
  <si>
    <t>W4385</t>
  </si>
  <si>
    <t>W4384</t>
  </si>
  <si>
    <t>W4383</t>
  </si>
  <si>
    <t>W4382</t>
  </si>
  <si>
    <t>W4381</t>
  </si>
  <si>
    <t>W4380</t>
  </si>
  <si>
    <t>W4379</t>
  </si>
  <si>
    <t>W4376</t>
  </si>
  <si>
    <t>W4374</t>
  </si>
  <si>
    <t>Placer County Water Agency</t>
  </si>
  <si>
    <t>W4373</t>
  </si>
  <si>
    <t>KCEC-6-R-S</t>
  </si>
  <si>
    <t>W4372</t>
  </si>
  <si>
    <t>W4371</t>
  </si>
  <si>
    <t>W4370</t>
  </si>
  <si>
    <t>W4369</t>
  </si>
  <si>
    <t>W4368</t>
  </si>
  <si>
    <t>W4367</t>
  </si>
  <si>
    <t>W4366</t>
  </si>
  <si>
    <t>W4365</t>
  </si>
  <si>
    <t>W4364</t>
  </si>
  <si>
    <t>W4363</t>
  </si>
  <si>
    <t>W4362</t>
  </si>
  <si>
    <t>W4361</t>
  </si>
  <si>
    <t>W4360</t>
  </si>
  <si>
    <t>W4359</t>
  </si>
  <si>
    <t>W4358</t>
  </si>
  <si>
    <t>W4357</t>
  </si>
  <si>
    <t>W4356</t>
  </si>
  <si>
    <t>W4355</t>
  </si>
  <si>
    <t>W4354</t>
  </si>
  <si>
    <t>W4353</t>
  </si>
  <si>
    <t>W4352</t>
  </si>
  <si>
    <t>W4351</t>
  </si>
  <si>
    <t>W4350</t>
  </si>
  <si>
    <t>W4349</t>
  </si>
  <si>
    <t>W4348</t>
  </si>
  <si>
    <t>W4347</t>
  </si>
  <si>
    <t>W4346</t>
  </si>
  <si>
    <t>W4345</t>
  </si>
  <si>
    <t>W4344</t>
  </si>
  <si>
    <t>RE Adams East, LLC</t>
  </si>
  <si>
    <t>W4343</t>
  </si>
  <si>
    <t>W4342</t>
  </si>
  <si>
    <t>W4341</t>
  </si>
  <si>
    <t>W4340</t>
  </si>
  <si>
    <t>W4339</t>
  </si>
  <si>
    <t>W4338</t>
  </si>
  <si>
    <t>W4337</t>
  </si>
  <si>
    <t>W4336</t>
  </si>
  <si>
    <t>W4333</t>
  </si>
  <si>
    <t>Summer Solar D2, LLC</t>
  </si>
  <si>
    <t>W4332</t>
  </si>
  <si>
    <t>Sequoia PV 2 LLC</t>
  </si>
  <si>
    <t>W4331</t>
  </si>
  <si>
    <t>W4322</t>
  </si>
  <si>
    <t>W4298</t>
  </si>
  <si>
    <t>W4297</t>
  </si>
  <si>
    <t>W4290</t>
  </si>
  <si>
    <t>W4289</t>
  </si>
  <si>
    <t>W4288</t>
  </si>
  <si>
    <t>Sequoia PV 1 LLC</t>
  </si>
  <si>
    <t>W4287</t>
  </si>
  <si>
    <t>W4286</t>
  </si>
  <si>
    <t>W4285</t>
  </si>
  <si>
    <t>W4284</t>
  </si>
  <si>
    <t>W4281</t>
  </si>
  <si>
    <t>W4280</t>
  </si>
  <si>
    <t>W4279</t>
  </si>
  <si>
    <t>W4278</t>
  </si>
  <si>
    <t>W4277</t>
  </si>
  <si>
    <t>W4276</t>
  </si>
  <si>
    <t>W4274</t>
  </si>
  <si>
    <t>W4273</t>
  </si>
  <si>
    <t>Solwatt, LLC</t>
  </si>
  <si>
    <t>W4272</t>
  </si>
  <si>
    <t>W4270</t>
  </si>
  <si>
    <t>W4269</t>
  </si>
  <si>
    <t>Limon Wind III, LLC</t>
  </si>
  <si>
    <t>W4268</t>
  </si>
  <si>
    <t>W4264</t>
  </si>
  <si>
    <t>W4263</t>
  </si>
  <si>
    <t>Catalina Solar 2, LLC</t>
  </si>
  <si>
    <t>W4262</t>
  </si>
  <si>
    <t>W4261</t>
  </si>
  <si>
    <t>W4258</t>
  </si>
  <si>
    <t>W4257</t>
  </si>
  <si>
    <t>Sequoia PV 3 LLC</t>
  </si>
  <si>
    <t>W4256</t>
  </si>
  <si>
    <t>W4255</t>
  </si>
  <si>
    <t>W4254</t>
  </si>
  <si>
    <t>W4253</t>
  </si>
  <si>
    <t>W4252</t>
  </si>
  <si>
    <t>W4251</t>
  </si>
  <si>
    <t>W4250</t>
  </si>
  <si>
    <t>W4249</t>
  </si>
  <si>
    <t>W4248</t>
  </si>
  <si>
    <t>Summer Solar C2, LLC</t>
  </si>
  <si>
    <t>W4247</t>
  </si>
  <si>
    <t>Summer Solar B2, LLC</t>
  </si>
  <si>
    <t>W4246</t>
  </si>
  <si>
    <t>Summer Solar A2, LLC</t>
  </si>
  <si>
    <t>W4245</t>
  </si>
  <si>
    <t>Rodeo Solar D2, LLC</t>
  </si>
  <si>
    <t>W4244</t>
  </si>
  <si>
    <t>Rodeo Solar C2, LLC</t>
  </si>
  <si>
    <t>W4243</t>
  </si>
  <si>
    <t>W4242</t>
  </si>
  <si>
    <t>W4241</t>
  </si>
  <si>
    <t>W4240</t>
  </si>
  <si>
    <t>W4238</t>
  </si>
  <si>
    <t>W4237</t>
  </si>
  <si>
    <t>W4236</t>
  </si>
  <si>
    <t>W4235</t>
  </si>
  <si>
    <t>W4234</t>
  </si>
  <si>
    <t>W4233</t>
  </si>
  <si>
    <t>W4232</t>
  </si>
  <si>
    <t>W4231</t>
  </si>
  <si>
    <t>W4230</t>
  </si>
  <si>
    <t>W4229</t>
  </si>
  <si>
    <t>W4228</t>
  </si>
  <si>
    <t>W4227</t>
  </si>
  <si>
    <t>W4226</t>
  </si>
  <si>
    <t>W4225</t>
  </si>
  <si>
    <t>W4224</t>
  </si>
  <si>
    <t>W4222</t>
  </si>
  <si>
    <t>W4221</t>
  </si>
  <si>
    <t>W4220</t>
  </si>
  <si>
    <t>W4219</t>
  </si>
  <si>
    <t>W4218</t>
  </si>
  <si>
    <t>W4217</t>
  </si>
  <si>
    <t>W4216</t>
  </si>
  <si>
    <t>W4215</t>
  </si>
  <si>
    <t>W4214</t>
  </si>
  <si>
    <t>W4213</t>
  </si>
  <si>
    <t>W4212</t>
  </si>
  <si>
    <t>W4211</t>
  </si>
  <si>
    <t>W4210</t>
  </si>
  <si>
    <t>W4209</t>
  </si>
  <si>
    <t>W4208</t>
  </si>
  <si>
    <t>W4207</t>
  </si>
  <si>
    <t>W4206</t>
  </si>
  <si>
    <t>W4205</t>
  </si>
  <si>
    <t>W4204</t>
  </si>
  <si>
    <t>W4203</t>
  </si>
  <si>
    <t>W4202</t>
  </si>
  <si>
    <t>W4201</t>
  </si>
  <si>
    <t>W4200</t>
  </si>
  <si>
    <t>W4199</t>
  </si>
  <si>
    <t>Seattle City Light</t>
  </si>
  <si>
    <t>W4195</t>
  </si>
  <si>
    <t>W4194</t>
  </si>
  <si>
    <t>W4193</t>
  </si>
  <si>
    <t>W4192</t>
  </si>
  <si>
    <t>W4191</t>
  </si>
  <si>
    <t>W4190</t>
  </si>
  <si>
    <t>W4189</t>
  </si>
  <si>
    <t>W4188</t>
  </si>
  <si>
    <t>PAC OSIP SO 10</t>
  </si>
  <si>
    <t>W4187</t>
  </si>
  <si>
    <t>W4186</t>
  </si>
  <si>
    <t>Orion Solar II, LLC</t>
  </si>
  <si>
    <t>W4185</t>
  </si>
  <si>
    <t>W4184</t>
  </si>
  <si>
    <t>W4183</t>
  </si>
  <si>
    <t>W4182</t>
  </si>
  <si>
    <t>W4181</t>
  </si>
  <si>
    <t>W4180</t>
  </si>
  <si>
    <t>W4179</t>
  </si>
  <si>
    <t>W4178</t>
  </si>
  <si>
    <t>W4172</t>
  </si>
  <si>
    <t>W4171</t>
  </si>
  <si>
    <t>W4169</t>
  </si>
  <si>
    <t>W4168</t>
  </si>
  <si>
    <t>W4162</t>
  </si>
  <si>
    <t>W4161</t>
  </si>
  <si>
    <t>W4160</t>
  </si>
  <si>
    <t>W4159</t>
  </si>
  <si>
    <t>W4154</t>
  </si>
  <si>
    <t>W4153</t>
  </si>
  <si>
    <t>W4152</t>
  </si>
  <si>
    <t>W4151</t>
  </si>
  <si>
    <t>W4150</t>
  </si>
  <si>
    <t>W4148</t>
  </si>
  <si>
    <t>W4144</t>
  </si>
  <si>
    <t>W4143</t>
  </si>
  <si>
    <t>W4141</t>
  </si>
  <si>
    <t>W4139</t>
  </si>
  <si>
    <t>W4138</t>
  </si>
  <si>
    <t>W4137</t>
  </si>
  <si>
    <t>W4136</t>
  </si>
  <si>
    <t>W4135</t>
  </si>
  <si>
    <t>W4134</t>
  </si>
  <si>
    <t>W4133</t>
  </si>
  <si>
    <t>W4132</t>
  </si>
  <si>
    <t>W4131</t>
  </si>
  <si>
    <t>W4130</t>
  </si>
  <si>
    <t>W4129</t>
  </si>
  <si>
    <t>W4128</t>
  </si>
  <si>
    <t>W4127</t>
  </si>
  <si>
    <t>W4126</t>
  </si>
  <si>
    <t>W4125</t>
  </si>
  <si>
    <t>W4124</t>
  </si>
  <si>
    <t>W4123</t>
  </si>
  <si>
    <t>W4122</t>
  </si>
  <si>
    <t>W4121</t>
  </si>
  <si>
    <t>W4119</t>
  </si>
  <si>
    <t>Adobe Solar, LLC</t>
  </si>
  <si>
    <t>W4118</t>
  </si>
  <si>
    <t>W4117</t>
  </si>
  <si>
    <t>W4116</t>
  </si>
  <si>
    <t>W4115</t>
  </si>
  <si>
    <t>W4114</t>
  </si>
  <si>
    <t>W4112</t>
  </si>
  <si>
    <t>W4111</t>
  </si>
  <si>
    <t>W4110</t>
  </si>
  <si>
    <t>W4106</t>
  </si>
  <si>
    <t>W4105</t>
  </si>
  <si>
    <t>CTWS Utilities Solar</t>
  </si>
  <si>
    <t>W4104</t>
  </si>
  <si>
    <t>W4103</t>
  </si>
  <si>
    <t>W4102</t>
  </si>
  <si>
    <t>W4101</t>
  </si>
  <si>
    <t>W4100</t>
  </si>
  <si>
    <t>W4099</t>
  </si>
  <si>
    <t>W4098</t>
  </si>
  <si>
    <t>W4097</t>
  </si>
  <si>
    <t>W4089</t>
  </si>
  <si>
    <t>W4088</t>
  </si>
  <si>
    <t>W4087</t>
  </si>
  <si>
    <t>W4086</t>
  </si>
  <si>
    <t>PAC OSIP WV 7</t>
  </si>
  <si>
    <t>W4085</t>
  </si>
  <si>
    <t>PAC OSIP SO 9</t>
  </si>
  <si>
    <t>W4084</t>
  </si>
  <si>
    <t>W4079</t>
  </si>
  <si>
    <t>W4078</t>
  </si>
  <si>
    <t>W4077</t>
  </si>
  <si>
    <t>W4075</t>
  </si>
  <si>
    <t>W4072</t>
  </si>
  <si>
    <t>W4071</t>
  </si>
  <si>
    <t>W4070</t>
  </si>
  <si>
    <t>W4069</t>
  </si>
  <si>
    <t>W4068</t>
  </si>
  <si>
    <t>W4067</t>
  </si>
  <si>
    <t>W4066</t>
  </si>
  <si>
    <t>W4065</t>
  </si>
  <si>
    <t>W4064</t>
  </si>
  <si>
    <t>W4062</t>
  </si>
  <si>
    <t>W4061</t>
  </si>
  <si>
    <t>W4060</t>
  </si>
  <si>
    <t>W4059</t>
  </si>
  <si>
    <t>W4058</t>
  </si>
  <si>
    <t>W4056</t>
  </si>
  <si>
    <t>W4055</t>
  </si>
  <si>
    <t>W4053</t>
  </si>
  <si>
    <t>Voyager Solar 3, LLC</t>
  </si>
  <si>
    <t>W4052</t>
  </si>
  <si>
    <t>Voyager Solar 2, LLC</t>
  </si>
  <si>
    <t>W4051</t>
  </si>
  <si>
    <t>Voyager Solar 1, LLC</t>
  </si>
  <si>
    <t>W4050</t>
  </si>
  <si>
    <t>W4049</t>
  </si>
  <si>
    <t>W4048</t>
  </si>
  <si>
    <t>City of Santa Barbara</t>
  </si>
  <si>
    <t>Solar Express G</t>
  </si>
  <si>
    <t>W4047</t>
  </si>
  <si>
    <t>Solar Express F</t>
  </si>
  <si>
    <t>W4046</t>
  </si>
  <si>
    <t>W4045</t>
  </si>
  <si>
    <t>Tulare PV I, LLC</t>
  </si>
  <si>
    <t>W4044</t>
  </si>
  <si>
    <t>W4043</t>
  </si>
  <si>
    <t>W4042</t>
  </si>
  <si>
    <t>W4041</t>
  </si>
  <si>
    <t>W4040</t>
  </si>
  <si>
    <t>W4039</t>
  </si>
  <si>
    <t>W4038</t>
  </si>
  <si>
    <t>W4036</t>
  </si>
  <si>
    <t>W4035</t>
  </si>
  <si>
    <t>W4034</t>
  </si>
  <si>
    <t>W4033</t>
  </si>
  <si>
    <t>W4032</t>
  </si>
  <si>
    <t>W4030</t>
  </si>
  <si>
    <t>W4029</t>
  </si>
  <si>
    <t>W4028</t>
  </si>
  <si>
    <t>W4027</t>
  </si>
  <si>
    <t>W4025</t>
  </si>
  <si>
    <t>Solar Partners I, LLC</t>
  </si>
  <si>
    <t>W4023</t>
  </si>
  <si>
    <t>W4022</t>
  </si>
  <si>
    <t>W4021</t>
  </si>
  <si>
    <t>W4020</t>
  </si>
  <si>
    <t>Industry Solar Power Generation Station 1 LLC</t>
  </si>
  <si>
    <t>W4019</t>
  </si>
  <si>
    <t>Navajo Solar Power Generation Station 1 LLC</t>
  </si>
  <si>
    <t>W4018</t>
  </si>
  <si>
    <t>Otoe Solar Power Generation Station 1 LLC</t>
  </si>
  <si>
    <t>W4017</t>
  </si>
  <si>
    <t>Powhatan Solar Power Generation Station 1 LLC</t>
  </si>
  <si>
    <t>W4016</t>
  </si>
  <si>
    <t>W4015</t>
  </si>
  <si>
    <t>W4014</t>
  </si>
  <si>
    <t>W4013</t>
  </si>
  <si>
    <t>CES DHS Solar, LLC</t>
  </si>
  <si>
    <t>W4012</t>
  </si>
  <si>
    <t>W4011</t>
  </si>
  <si>
    <t>W4010</t>
  </si>
  <si>
    <t>Toro Power 2, LLC</t>
  </si>
  <si>
    <t>W4009</t>
  </si>
  <si>
    <t>W4008</t>
  </si>
  <si>
    <t>W4007</t>
  </si>
  <si>
    <t>W4006</t>
  </si>
  <si>
    <t>W4005</t>
  </si>
  <si>
    <t>W4004</t>
  </si>
  <si>
    <t>W4003</t>
  </si>
  <si>
    <t>W4002</t>
  </si>
  <si>
    <t>W4001</t>
  </si>
  <si>
    <t>W4000</t>
  </si>
  <si>
    <t>W3999</t>
  </si>
  <si>
    <t>W3998</t>
  </si>
  <si>
    <t>W3997</t>
  </si>
  <si>
    <t>W3996</t>
  </si>
  <si>
    <t>W3990</t>
  </si>
  <si>
    <t>W3989</t>
  </si>
  <si>
    <t>W3988</t>
  </si>
  <si>
    <t>Sequoia PV 1, LLC</t>
  </si>
  <si>
    <t>W3987</t>
  </si>
  <si>
    <t>W3986</t>
  </si>
  <si>
    <t>W3985</t>
  </si>
  <si>
    <t>W3984</t>
  </si>
  <si>
    <t>W3983</t>
  </si>
  <si>
    <t>W3982</t>
  </si>
  <si>
    <t>W3981</t>
  </si>
  <si>
    <t>W3979</t>
  </si>
  <si>
    <t>W3978</t>
  </si>
  <si>
    <t>W3977</t>
  </si>
  <si>
    <t>W3976</t>
  </si>
  <si>
    <t>W3975</t>
  </si>
  <si>
    <t>W3974</t>
  </si>
  <si>
    <t>W3973</t>
  </si>
  <si>
    <t>W3972</t>
  </si>
  <si>
    <t>W3971</t>
  </si>
  <si>
    <t>W3970</t>
  </si>
  <si>
    <t>W3969</t>
  </si>
  <si>
    <t>W3968</t>
  </si>
  <si>
    <t>W3967</t>
  </si>
  <si>
    <t>W3966</t>
  </si>
  <si>
    <t>W3965</t>
  </si>
  <si>
    <t>W3964</t>
  </si>
  <si>
    <t>W3963</t>
  </si>
  <si>
    <t>W3961</t>
  </si>
  <si>
    <t>W3960</t>
  </si>
  <si>
    <t>W3959</t>
  </si>
  <si>
    <t>W3958</t>
  </si>
  <si>
    <t>W3957</t>
  </si>
  <si>
    <t>W3956</t>
  </si>
  <si>
    <t>W3953</t>
  </si>
  <si>
    <t>W3952</t>
  </si>
  <si>
    <t>W3951</t>
  </si>
  <si>
    <t>W3950</t>
  </si>
  <si>
    <t>W3949</t>
  </si>
  <si>
    <t>W3948</t>
  </si>
  <si>
    <t>W3947</t>
  </si>
  <si>
    <t>W3946</t>
  </si>
  <si>
    <t>W3945</t>
  </si>
  <si>
    <t>W3944</t>
  </si>
  <si>
    <t>W3943</t>
  </si>
  <si>
    <t>W3942</t>
  </si>
  <si>
    <t>Newberry Solar 1 LLC</t>
  </si>
  <si>
    <t>W3935</t>
  </si>
  <si>
    <t>W3934</t>
  </si>
  <si>
    <t>PAC OSIP SO 8</t>
  </si>
  <si>
    <t>W3933</t>
  </si>
  <si>
    <t>W3932</t>
  </si>
  <si>
    <t>W3931</t>
  </si>
  <si>
    <t>W3930</t>
  </si>
  <si>
    <t>W3929</t>
  </si>
  <si>
    <t>W3928</t>
  </si>
  <si>
    <t>W3927</t>
  </si>
  <si>
    <t>W3926</t>
  </si>
  <si>
    <t>W3925</t>
  </si>
  <si>
    <t>W3924</t>
  </si>
  <si>
    <t>W3923</t>
  </si>
  <si>
    <t>W3922</t>
  </si>
  <si>
    <t>W3920</t>
  </si>
  <si>
    <t>W3919</t>
  </si>
  <si>
    <t>W3918</t>
  </si>
  <si>
    <t>W3917</t>
  </si>
  <si>
    <t>W3916</t>
  </si>
  <si>
    <t>W3915</t>
  </si>
  <si>
    <t>W3914</t>
  </si>
  <si>
    <t>W3913</t>
  </si>
  <si>
    <t>W3912</t>
  </si>
  <si>
    <t>W3911</t>
  </si>
  <si>
    <t>W3910</t>
  </si>
  <si>
    <t>W3909</t>
  </si>
  <si>
    <t>W3908</t>
  </si>
  <si>
    <t>W3907</t>
  </si>
  <si>
    <t>W3906</t>
  </si>
  <si>
    <t>W3905</t>
  </si>
  <si>
    <t>W3904</t>
  </si>
  <si>
    <t>W3903</t>
  </si>
  <si>
    <t>W3902</t>
  </si>
  <si>
    <t>W3901</t>
  </si>
  <si>
    <t>W3900</t>
  </si>
  <si>
    <t>W3899</t>
  </si>
  <si>
    <t>RE Rosamond Two LLC</t>
  </si>
  <si>
    <t>W3898</t>
  </si>
  <si>
    <t>RE Columbia 3 LLC</t>
  </si>
  <si>
    <t>W3897</t>
  </si>
  <si>
    <t>RE Victor Phelan Solar One LLC</t>
  </si>
  <si>
    <t>W3896</t>
  </si>
  <si>
    <t>RE Rio Grande, LLC</t>
  </si>
  <si>
    <t>W3895</t>
  </si>
  <si>
    <t>GWP-1 Aggregated</t>
  </si>
  <si>
    <t>W3891</t>
  </si>
  <si>
    <t>GWP-2 Aggregated</t>
  </si>
  <si>
    <t>W3890</t>
  </si>
  <si>
    <t>W3889</t>
  </si>
  <si>
    <t>W3888</t>
  </si>
  <si>
    <t>W3887</t>
  </si>
  <si>
    <t>W3886</t>
  </si>
  <si>
    <t>W3885</t>
  </si>
  <si>
    <t>W3884</t>
  </si>
  <si>
    <t>W3883</t>
  </si>
  <si>
    <t>W3882</t>
  </si>
  <si>
    <t>Bernalillo County Detention Center</t>
  </si>
  <si>
    <t>W3881</t>
  </si>
  <si>
    <t>W3880</t>
  </si>
  <si>
    <t>W3879</t>
  </si>
  <si>
    <t>W3878</t>
  </si>
  <si>
    <t>W3877</t>
  </si>
  <si>
    <t>W3876</t>
  </si>
  <si>
    <t>W3875</t>
  </si>
  <si>
    <t>W3874</t>
  </si>
  <si>
    <t>W3873</t>
  </si>
  <si>
    <t>W3872</t>
  </si>
  <si>
    <t>W3871</t>
  </si>
  <si>
    <t>W3869</t>
  </si>
  <si>
    <t>W3868</t>
  </si>
  <si>
    <t>W3867</t>
  </si>
  <si>
    <t>W3866</t>
  </si>
  <si>
    <t>W3865</t>
  </si>
  <si>
    <t>W3864</t>
  </si>
  <si>
    <t>W3863</t>
  </si>
  <si>
    <t>W3862</t>
  </si>
  <si>
    <t>W3861</t>
  </si>
  <si>
    <t>W3860</t>
  </si>
  <si>
    <t>W3859</t>
  </si>
  <si>
    <t>W3858</t>
  </si>
  <si>
    <t>W3857</t>
  </si>
  <si>
    <t>Covanta Marion, Inc.</t>
  </si>
  <si>
    <t>W3856</t>
  </si>
  <si>
    <t>W3855</t>
  </si>
  <si>
    <t>W3854</t>
  </si>
  <si>
    <t>W3853</t>
  </si>
  <si>
    <t>W3852</t>
  </si>
  <si>
    <t>V Sue Cleveland High School</t>
  </si>
  <si>
    <t>W3851</t>
  </si>
  <si>
    <t>W3849</t>
  </si>
  <si>
    <t>W3847</t>
  </si>
  <si>
    <t>W3845</t>
  </si>
  <si>
    <t>W3844</t>
  </si>
  <si>
    <t>W3843</t>
  </si>
  <si>
    <t>W3842</t>
  </si>
  <si>
    <t>W3841</t>
  </si>
  <si>
    <t>W3840</t>
  </si>
  <si>
    <t>W3839</t>
  </si>
  <si>
    <t>W3838</t>
  </si>
  <si>
    <t>W3833</t>
  </si>
  <si>
    <t>W3832</t>
  </si>
  <si>
    <t>W3831</t>
  </si>
  <si>
    <t>W3830</t>
  </si>
  <si>
    <t>W3829</t>
  </si>
  <si>
    <t>W3828</t>
  </si>
  <si>
    <t>W3827</t>
  </si>
  <si>
    <t>W3826</t>
  </si>
  <si>
    <t>W3825</t>
  </si>
  <si>
    <t>W3824</t>
  </si>
  <si>
    <t>W3823</t>
  </si>
  <si>
    <t>W3822</t>
  </si>
  <si>
    <t>W3821</t>
  </si>
  <si>
    <t>W3820</t>
  </si>
  <si>
    <t>W3819</t>
  </si>
  <si>
    <t>W3818</t>
  </si>
  <si>
    <t>W3817</t>
  </si>
  <si>
    <t>W3816</t>
  </si>
  <si>
    <t>W3815</t>
  </si>
  <si>
    <t>W3814</t>
  </si>
  <si>
    <t>W3813</t>
  </si>
  <si>
    <t>W3812</t>
  </si>
  <si>
    <t>W3811</t>
  </si>
  <si>
    <t>W3810</t>
  </si>
  <si>
    <t>W3809</t>
  </si>
  <si>
    <t>W3808</t>
  </si>
  <si>
    <t>W3807</t>
  </si>
  <si>
    <t>W3806</t>
  </si>
  <si>
    <t>W3805</t>
  </si>
  <si>
    <t>W3804</t>
  </si>
  <si>
    <t>W3803</t>
  </si>
  <si>
    <t>W3802</t>
  </si>
  <si>
    <t>W3801</t>
  </si>
  <si>
    <t>DESERT SUNLIGHT 300, LLC</t>
  </si>
  <si>
    <t>W3800</t>
  </si>
  <si>
    <t>W3798</t>
  </si>
  <si>
    <t>W3793</t>
  </si>
  <si>
    <t>W3792</t>
  </si>
  <si>
    <t>W3791</t>
  </si>
  <si>
    <t>GENESIS SOLAR, LLC</t>
  </si>
  <si>
    <t>W3790</t>
  </si>
  <si>
    <t>Enerparc CA1, LLC</t>
  </si>
  <si>
    <t>W3789</t>
  </si>
  <si>
    <t>W3788</t>
  </si>
  <si>
    <t>W3787</t>
  </si>
  <si>
    <t>W3786</t>
  </si>
  <si>
    <t>W3785</t>
  </si>
  <si>
    <t>W3783</t>
  </si>
  <si>
    <t>W3782</t>
  </si>
  <si>
    <t>W3781</t>
  </si>
  <si>
    <t>W3779</t>
  </si>
  <si>
    <t>W3778</t>
  </si>
  <si>
    <t>W3777</t>
  </si>
  <si>
    <t>W3776</t>
  </si>
  <si>
    <t>W3775</t>
  </si>
  <si>
    <t>W3774</t>
  </si>
  <si>
    <t>W3773</t>
  </si>
  <si>
    <t>W3772</t>
  </si>
  <si>
    <t>W3771</t>
  </si>
  <si>
    <t>W3770</t>
  </si>
  <si>
    <t>W3769</t>
  </si>
  <si>
    <t>W3768</t>
  </si>
  <si>
    <t>W3767</t>
  </si>
  <si>
    <t>W3766</t>
  </si>
  <si>
    <t>W3765</t>
  </si>
  <si>
    <t>W3764</t>
  </si>
  <si>
    <t>W3763</t>
  </si>
  <si>
    <t>W3762</t>
  </si>
  <si>
    <t>W3761</t>
  </si>
  <si>
    <t>W3760</t>
  </si>
  <si>
    <t>W3759</t>
  </si>
  <si>
    <t>UBS AGG 01</t>
  </si>
  <si>
    <t>W3748</t>
  </si>
  <si>
    <t>W3747</t>
  </si>
  <si>
    <t>W3745</t>
  </si>
  <si>
    <t>W3744</t>
  </si>
  <si>
    <t>W3742</t>
  </si>
  <si>
    <t>W3740</t>
  </si>
  <si>
    <t>W3739</t>
  </si>
  <si>
    <t>W3738</t>
  </si>
  <si>
    <t>W3737</t>
  </si>
  <si>
    <t>W3736</t>
  </si>
  <si>
    <t>W3735</t>
  </si>
  <si>
    <t>KCEC-5-R-S</t>
  </si>
  <si>
    <t>W3734</t>
  </si>
  <si>
    <t>W3732</t>
  </si>
  <si>
    <t>W3731</t>
  </si>
  <si>
    <t>W3730</t>
  </si>
  <si>
    <t>W3722</t>
  </si>
  <si>
    <t>W3721</t>
  </si>
  <si>
    <t>W3719</t>
  </si>
  <si>
    <t>W3718</t>
  </si>
  <si>
    <t>W3717</t>
  </si>
  <si>
    <t>W3716</t>
  </si>
  <si>
    <t>W3715</t>
  </si>
  <si>
    <t>W3714</t>
  </si>
  <si>
    <t>Solar Express E</t>
  </si>
  <si>
    <t>W3713</t>
  </si>
  <si>
    <t>Solar Express D</t>
  </si>
  <si>
    <t>W3712</t>
  </si>
  <si>
    <t>Solar Express C</t>
  </si>
  <si>
    <t>W3711</t>
  </si>
  <si>
    <t>Solar Express B</t>
  </si>
  <si>
    <t>W3710</t>
  </si>
  <si>
    <t>W3709</t>
  </si>
  <si>
    <t>Solar Express A</t>
  </si>
  <si>
    <t>W3708</t>
  </si>
  <si>
    <t>W3706</t>
  </si>
  <si>
    <t>W3705</t>
  </si>
  <si>
    <t>W3704</t>
  </si>
  <si>
    <t>W3696</t>
  </si>
  <si>
    <t>W3695</t>
  </si>
  <si>
    <t>W3694</t>
  </si>
  <si>
    <t>W3693</t>
  </si>
  <si>
    <t>W3692</t>
  </si>
  <si>
    <t>W3691</t>
  </si>
  <si>
    <t>W3690</t>
  </si>
  <si>
    <t>W3689</t>
  </si>
  <si>
    <t>W3686</t>
  </si>
  <si>
    <t>W3685</t>
  </si>
  <si>
    <t>W3684</t>
  </si>
  <si>
    <t>W3683</t>
  </si>
  <si>
    <t>W3682</t>
  </si>
  <si>
    <t>W3676</t>
  </si>
  <si>
    <t>W3675</t>
  </si>
  <si>
    <t>W3674</t>
  </si>
  <si>
    <t>PAC OSIP WV 6</t>
  </si>
  <si>
    <t>W3673</t>
  </si>
  <si>
    <t>PAC OSIP PO 2</t>
  </si>
  <si>
    <t>W3672</t>
  </si>
  <si>
    <t>PAC OSIP CO 3</t>
  </si>
  <si>
    <t>W3671</t>
  </si>
  <si>
    <t>W3670</t>
  </si>
  <si>
    <t>W3669</t>
  </si>
  <si>
    <t>W3668</t>
  </si>
  <si>
    <t>W3667</t>
  </si>
  <si>
    <t>W3666</t>
  </si>
  <si>
    <t>W3665</t>
  </si>
  <si>
    <t>W3664</t>
  </si>
  <si>
    <t>Highlander Solar 2, LLC</t>
  </si>
  <si>
    <t>W3663</t>
  </si>
  <si>
    <t>Highlander Solar 1, LLC</t>
  </si>
  <si>
    <t>W3662</t>
  </si>
  <si>
    <t>W3661</t>
  </si>
  <si>
    <t>W3660</t>
  </si>
  <si>
    <t>W3659</t>
  </si>
  <si>
    <t>W3658</t>
  </si>
  <si>
    <t>W3657</t>
  </si>
  <si>
    <t>W3656</t>
  </si>
  <si>
    <t>W3655</t>
  </si>
  <si>
    <t>W3654</t>
  </si>
  <si>
    <t>W3653</t>
  </si>
  <si>
    <t>W3652</t>
  </si>
  <si>
    <t>W3651</t>
  </si>
  <si>
    <t>W3650</t>
  </si>
  <si>
    <t>W3649</t>
  </si>
  <si>
    <t>W3648</t>
  </si>
  <si>
    <t>W3647</t>
  </si>
  <si>
    <t>W3646</t>
  </si>
  <si>
    <t>W3645</t>
  </si>
  <si>
    <t>W3644</t>
  </si>
  <si>
    <t>W3643</t>
  </si>
  <si>
    <t>W3642</t>
  </si>
  <si>
    <t>W3641</t>
  </si>
  <si>
    <t>W3640</t>
  </si>
  <si>
    <t>W3639</t>
  </si>
  <si>
    <t>W3638</t>
  </si>
  <si>
    <t>W3637</t>
  </si>
  <si>
    <t>W3636</t>
  </si>
  <si>
    <t>W3635</t>
  </si>
  <si>
    <t>W3634</t>
  </si>
  <si>
    <t>W3633</t>
  </si>
  <si>
    <t>W3632</t>
  </si>
  <si>
    <t>W3631</t>
  </si>
  <si>
    <t>W3630</t>
  </si>
  <si>
    <t>W3629</t>
  </si>
  <si>
    <t>W3628</t>
  </si>
  <si>
    <t>W3627</t>
  </si>
  <si>
    <t>W3626</t>
  </si>
  <si>
    <t>W3625</t>
  </si>
  <si>
    <t>W3624</t>
  </si>
  <si>
    <t>W3623</t>
  </si>
  <si>
    <t>W3622</t>
  </si>
  <si>
    <t>W3621</t>
  </si>
  <si>
    <t>W3620</t>
  </si>
  <si>
    <t>W3619</t>
  </si>
  <si>
    <t>W3618</t>
  </si>
  <si>
    <t>W3617</t>
  </si>
  <si>
    <t>W3616</t>
  </si>
  <si>
    <t>W3615</t>
  </si>
  <si>
    <t>W3614</t>
  </si>
  <si>
    <t>W3613</t>
  </si>
  <si>
    <t>W3612</t>
  </si>
  <si>
    <t>W3611</t>
  </si>
  <si>
    <t>W3610</t>
  </si>
  <si>
    <t>W3609</t>
  </si>
  <si>
    <t>W3608</t>
  </si>
  <si>
    <t>W3607</t>
  </si>
  <si>
    <t>W3606</t>
  </si>
  <si>
    <t>W3605</t>
  </si>
  <si>
    <t>W3604</t>
  </si>
  <si>
    <t>W3603</t>
  </si>
  <si>
    <t>Silver City WWTP</t>
  </si>
  <si>
    <t>W3602</t>
  </si>
  <si>
    <t>W3598</t>
  </si>
  <si>
    <t>W3597</t>
  </si>
  <si>
    <t>W3596</t>
  </si>
  <si>
    <t>W3592</t>
  </si>
  <si>
    <t>W3591</t>
  </si>
  <si>
    <t>W3589</t>
  </si>
  <si>
    <t>W3588</t>
  </si>
  <si>
    <t>W3587</t>
  </si>
  <si>
    <t>W3586</t>
  </si>
  <si>
    <t>W3585</t>
  </si>
  <si>
    <t>W3584</t>
  </si>
  <si>
    <t>W3583</t>
  </si>
  <si>
    <t>W3582</t>
  </si>
  <si>
    <t>W3581</t>
  </si>
  <si>
    <t>W3580</t>
  </si>
  <si>
    <t>W3579</t>
  </si>
  <si>
    <t>W3578</t>
  </si>
  <si>
    <t>W3577</t>
  </si>
  <si>
    <t>W3576</t>
  </si>
  <si>
    <t>W3568</t>
  </si>
  <si>
    <t>W3565</t>
  </si>
  <si>
    <t>W3564</t>
  </si>
  <si>
    <t>W3563</t>
  </si>
  <si>
    <t>W3562</t>
  </si>
  <si>
    <t>W3561</t>
  </si>
  <si>
    <t>W3560</t>
  </si>
  <si>
    <t>W3558</t>
  </si>
  <si>
    <t>Marinos Ventures, LLC</t>
  </si>
  <si>
    <t>W3557</t>
  </si>
  <si>
    <t>W3556</t>
  </si>
  <si>
    <t>W3555</t>
  </si>
  <si>
    <t>PAC OSIP SO 7</t>
  </si>
  <si>
    <t>W3554</t>
  </si>
  <si>
    <t>W3553</t>
  </si>
  <si>
    <t>W3552</t>
  </si>
  <si>
    <t>W3548</t>
  </si>
  <si>
    <t>The Bell Group dba Rio Grande Jewelers</t>
  </si>
  <si>
    <t>W3547</t>
  </si>
  <si>
    <t>W3545</t>
  </si>
  <si>
    <t>W3544</t>
  </si>
  <si>
    <t>W3543</t>
  </si>
  <si>
    <t>Eastern Municipal Water District</t>
  </si>
  <si>
    <t>W3540</t>
  </si>
  <si>
    <t>W3539</t>
  </si>
  <si>
    <t>W3538</t>
  </si>
  <si>
    <t>Alta Wind XI, LLC</t>
  </si>
  <si>
    <t>W3537</t>
  </si>
  <si>
    <t>Alta Wind X, LLC</t>
  </si>
  <si>
    <t>W3534</t>
  </si>
  <si>
    <t>W3533</t>
  </si>
  <si>
    <t>W3532</t>
  </si>
  <si>
    <t>W3531</t>
  </si>
  <si>
    <t>W3529</t>
  </si>
  <si>
    <t>W3527</t>
  </si>
  <si>
    <t>W3525</t>
  </si>
  <si>
    <t>W3524</t>
  </si>
  <si>
    <t>W3522</t>
  </si>
  <si>
    <t>W3520</t>
  </si>
  <si>
    <t>SUNE-ABCWUA</t>
  </si>
  <si>
    <t>W3519</t>
  </si>
  <si>
    <t>ABEC Bidart-Old River LLC</t>
  </si>
  <si>
    <t>PAC OSIP SO 6</t>
  </si>
  <si>
    <t>W3516</t>
  </si>
  <si>
    <t>W3515</t>
  </si>
  <si>
    <t>W3513</t>
  </si>
  <si>
    <t>W3512</t>
  </si>
  <si>
    <t>Bishop Tungsten Development, LLC</t>
  </si>
  <si>
    <t>W3511</t>
  </si>
  <si>
    <t>W3497</t>
  </si>
  <si>
    <t>W3496</t>
  </si>
  <si>
    <t>W3493</t>
  </si>
  <si>
    <t>W3483</t>
  </si>
  <si>
    <t>W3482</t>
  </si>
  <si>
    <t>W3481</t>
  </si>
  <si>
    <t>W3478</t>
  </si>
  <si>
    <t>W3477</t>
  </si>
  <si>
    <t>W3476</t>
  </si>
  <si>
    <t>W3475</t>
  </si>
  <si>
    <t>W3474</t>
  </si>
  <si>
    <t>W3473</t>
  </si>
  <si>
    <t>W3468</t>
  </si>
  <si>
    <t>W3467</t>
  </si>
  <si>
    <t>W3465</t>
  </si>
  <si>
    <t>W3464</t>
  </si>
  <si>
    <t>W3463</t>
  </si>
  <si>
    <t>W3461</t>
  </si>
  <si>
    <t>W3460</t>
  </si>
  <si>
    <t>W3459</t>
  </si>
  <si>
    <t>W3458</t>
  </si>
  <si>
    <t>W3457</t>
  </si>
  <si>
    <t>W3456</t>
  </si>
  <si>
    <t>W3455</t>
  </si>
  <si>
    <t>W3454</t>
  </si>
  <si>
    <t>W3453</t>
  </si>
  <si>
    <t>W3452</t>
  </si>
  <si>
    <t>W3451</t>
  </si>
  <si>
    <t>W3450</t>
  </si>
  <si>
    <t>W3448</t>
  </si>
  <si>
    <t>W3447</t>
  </si>
  <si>
    <t>W3446</t>
  </si>
  <si>
    <t>W3445</t>
  </si>
  <si>
    <t>W3444</t>
  </si>
  <si>
    <t>W3443</t>
  </si>
  <si>
    <t>W3442</t>
  </si>
  <si>
    <t>W3441</t>
  </si>
  <si>
    <t>W3440</t>
  </si>
  <si>
    <t>W3439</t>
  </si>
  <si>
    <t>W3438</t>
  </si>
  <si>
    <t>W3437</t>
  </si>
  <si>
    <t>W3436</t>
  </si>
  <si>
    <t>W3435</t>
  </si>
  <si>
    <t>W3434</t>
  </si>
  <si>
    <t>W3433</t>
  </si>
  <si>
    <t>W3432</t>
  </si>
  <si>
    <t>W3431</t>
  </si>
  <si>
    <t>W3430</t>
  </si>
  <si>
    <t>W3429</t>
  </si>
  <si>
    <t>W3428</t>
  </si>
  <si>
    <t>W3427</t>
  </si>
  <si>
    <t>W3426</t>
  </si>
  <si>
    <t>W3425</t>
  </si>
  <si>
    <t>W3424</t>
  </si>
  <si>
    <t>W3423</t>
  </si>
  <si>
    <t>W3422</t>
  </si>
  <si>
    <t>W3421</t>
  </si>
  <si>
    <t>W3420</t>
  </si>
  <si>
    <t>W3419</t>
  </si>
  <si>
    <t>W3418</t>
  </si>
  <si>
    <t>W3417</t>
  </si>
  <si>
    <t>W3416</t>
  </si>
  <si>
    <t>W3415</t>
  </si>
  <si>
    <t>W3414</t>
  </si>
  <si>
    <t>W3413</t>
  </si>
  <si>
    <t>W3412</t>
  </si>
  <si>
    <t>W3411</t>
  </si>
  <si>
    <t>PAC OSIP WV 5</t>
  </si>
  <si>
    <t>W3410</t>
  </si>
  <si>
    <t>W3409</t>
  </si>
  <si>
    <t>W3408</t>
  </si>
  <si>
    <t>W3407</t>
  </si>
  <si>
    <t>W3406</t>
  </si>
  <si>
    <t>W3405</t>
  </si>
  <si>
    <t>W3404</t>
  </si>
  <si>
    <t>W3403</t>
  </si>
  <si>
    <t>W3402</t>
  </si>
  <si>
    <t>W3400</t>
  </si>
  <si>
    <t>W3399</t>
  </si>
  <si>
    <t>W3398</t>
  </si>
  <si>
    <t>W3397</t>
  </si>
  <si>
    <t>PAC OSIP WV 4</t>
  </si>
  <si>
    <t>W3396</t>
  </si>
  <si>
    <t>W3391</t>
  </si>
  <si>
    <t>W3372</t>
  </si>
  <si>
    <t>W3371</t>
  </si>
  <si>
    <t>W3370</t>
  </si>
  <si>
    <t>W3366</t>
  </si>
  <si>
    <t>W3365</t>
  </si>
  <si>
    <t>W3363</t>
  </si>
  <si>
    <t>W3362</t>
  </si>
  <si>
    <t>W3361</t>
  </si>
  <si>
    <t>W3360</t>
  </si>
  <si>
    <t>W3359</t>
  </si>
  <si>
    <t>W3358</t>
  </si>
  <si>
    <t>W3357</t>
  </si>
  <si>
    <t>City of Lancaster</t>
  </si>
  <si>
    <t>W3355</t>
  </si>
  <si>
    <t>W3354</t>
  </si>
  <si>
    <t>W3352</t>
  </si>
  <si>
    <t>W3351</t>
  </si>
  <si>
    <t>W3350</t>
  </si>
  <si>
    <t>W3349</t>
  </si>
  <si>
    <t>W3347</t>
  </si>
  <si>
    <t>W3345</t>
  </si>
  <si>
    <t>W3344</t>
  </si>
  <si>
    <t>W3343</t>
  </si>
  <si>
    <t>W3342</t>
  </si>
  <si>
    <t>W3341</t>
  </si>
  <si>
    <t>W3340</t>
  </si>
  <si>
    <t>W3339</t>
  </si>
  <si>
    <t>W3338</t>
  </si>
  <si>
    <t>W3336</t>
  </si>
  <si>
    <t>W3335</t>
  </si>
  <si>
    <t>W3334</t>
  </si>
  <si>
    <t>W3333</t>
  </si>
  <si>
    <t>W3332</t>
  </si>
  <si>
    <t>W3331</t>
  </si>
  <si>
    <t>W3330</t>
  </si>
  <si>
    <t>W3329</t>
  </si>
  <si>
    <t>W3328</t>
  </si>
  <si>
    <t>W3327</t>
  </si>
  <si>
    <t>W3326</t>
  </si>
  <si>
    <t>W3325</t>
  </si>
  <si>
    <t>W3324</t>
  </si>
  <si>
    <t>W3323</t>
  </si>
  <si>
    <t>W3322</t>
  </si>
  <si>
    <t>W3320</t>
  </si>
  <si>
    <t>W3319</t>
  </si>
  <si>
    <t>W3318</t>
  </si>
  <si>
    <t>W3317</t>
  </si>
  <si>
    <t>W3316</t>
  </si>
  <si>
    <t>W3315</t>
  </si>
  <si>
    <t>W3314</t>
  </si>
  <si>
    <t>W3312</t>
  </si>
  <si>
    <t>CONS_SolarPV_agg_group3</t>
  </si>
  <si>
    <t>W3310</t>
  </si>
  <si>
    <t>DOUG_SolarPV_aggr_2013</t>
  </si>
  <si>
    <t>W3308</t>
  </si>
  <si>
    <t>Mader-Rust Solar Project</t>
  </si>
  <si>
    <t>W3307</t>
  </si>
  <si>
    <t>W3306</t>
  </si>
  <si>
    <t>W3305</t>
  </si>
  <si>
    <t>W3304</t>
  </si>
  <si>
    <t>W3303</t>
  </si>
  <si>
    <t>W3302</t>
  </si>
  <si>
    <t>W3299</t>
  </si>
  <si>
    <t>W3296</t>
  </si>
  <si>
    <t>W3295</t>
  </si>
  <si>
    <t>W3294</t>
  </si>
  <si>
    <t>W3293</t>
  </si>
  <si>
    <t>W3292</t>
  </si>
  <si>
    <t>W3288</t>
  </si>
  <si>
    <t>W3287</t>
  </si>
  <si>
    <t>Anza Electric Cooperative, Inc.</t>
  </si>
  <si>
    <t>W3286</t>
  </si>
  <si>
    <t>W3284</t>
  </si>
  <si>
    <t>W3283</t>
  </si>
  <si>
    <t>W3282</t>
  </si>
  <si>
    <t>W3281</t>
  </si>
  <si>
    <t>W3280</t>
  </si>
  <si>
    <t>W3278</t>
  </si>
  <si>
    <t>Electric Power Research Institute (EPRI) @SolarTAC</t>
  </si>
  <si>
    <t>W3277</t>
  </si>
  <si>
    <t>W3276</t>
  </si>
  <si>
    <t>W3275</t>
  </si>
  <si>
    <t>W3274</t>
  </si>
  <si>
    <t>W3273</t>
  </si>
  <si>
    <t>W3272</t>
  </si>
  <si>
    <t>W3271</t>
  </si>
  <si>
    <t>W3270</t>
  </si>
  <si>
    <t>W3269</t>
  </si>
  <si>
    <t>W3267</t>
  </si>
  <si>
    <t>W3264</t>
  </si>
  <si>
    <t>W3263</t>
  </si>
  <si>
    <t>W3262</t>
  </si>
  <si>
    <t>W3261</t>
  </si>
  <si>
    <t>W3260</t>
  </si>
  <si>
    <t>W3259</t>
  </si>
  <si>
    <t>W3258</t>
  </si>
  <si>
    <t>W3257</t>
  </si>
  <si>
    <t>W3256</t>
  </si>
  <si>
    <t>W3255</t>
  </si>
  <si>
    <t>W3254</t>
  </si>
  <si>
    <t>W3253</t>
  </si>
  <si>
    <t>W3252</t>
  </si>
  <si>
    <t>W3246</t>
  </si>
  <si>
    <t>W3243</t>
  </si>
  <si>
    <t>W3241</t>
  </si>
  <si>
    <t>W3240</t>
  </si>
  <si>
    <t>W3237</t>
  </si>
  <si>
    <t>W3236</t>
  </si>
  <si>
    <t>W3234</t>
  </si>
  <si>
    <t>W3233</t>
  </si>
  <si>
    <t>W3232</t>
  </si>
  <si>
    <t>W3231</t>
  </si>
  <si>
    <t>W3230</t>
  </si>
  <si>
    <t>W3229</t>
  </si>
  <si>
    <t>W3228</t>
  </si>
  <si>
    <t>W3227</t>
  </si>
  <si>
    <t>W3226</t>
  </si>
  <si>
    <t>W3224</t>
  </si>
  <si>
    <t>W3223</t>
  </si>
  <si>
    <t>W3222</t>
  </si>
  <si>
    <t>W3221</t>
  </si>
  <si>
    <t>W3220</t>
  </si>
  <si>
    <t>W3219</t>
  </si>
  <si>
    <t>W3218</t>
  </si>
  <si>
    <t>W3217</t>
  </si>
  <si>
    <t>W3216</t>
  </si>
  <si>
    <t>W3215</t>
  </si>
  <si>
    <t>W3214</t>
  </si>
  <si>
    <t>W3213</t>
  </si>
  <si>
    <t>W3212</t>
  </si>
  <si>
    <t>W3211</t>
  </si>
  <si>
    <t>W3210</t>
  </si>
  <si>
    <t>W3209</t>
  </si>
  <si>
    <t>PAC OSIP WV 3</t>
  </si>
  <si>
    <t>W3208</t>
  </si>
  <si>
    <t>PAC OSIP SO 5</t>
  </si>
  <si>
    <t>W3207</t>
  </si>
  <si>
    <t>W3206</t>
  </si>
  <si>
    <t>W3205</t>
  </si>
  <si>
    <t>W3203</t>
  </si>
  <si>
    <t>W3202</t>
  </si>
  <si>
    <t>W3201</t>
  </si>
  <si>
    <t>W3198</t>
  </si>
  <si>
    <t>W3193</t>
  </si>
  <si>
    <t>W3190</t>
  </si>
  <si>
    <t>W3189</t>
  </si>
  <si>
    <t>W3188</t>
  </si>
  <si>
    <t>W3187</t>
  </si>
  <si>
    <t>W3186</t>
  </si>
  <si>
    <t>W3185</t>
  </si>
  <si>
    <t>W3183</t>
  </si>
  <si>
    <t>W3165</t>
  </si>
  <si>
    <t>W3164</t>
  </si>
  <si>
    <t>W3163</t>
  </si>
  <si>
    <t>W3162</t>
  </si>
  <si>
    <t>W3161</t>
  </si>
  <si>
    <t>W3160</t>
  </si>
  <si>
    <t>W3159</t>
  </si>
  <si>
    <t>W3158</t>
  </si>
  <si>
    <t>W3157</t>
  </si>
  <si>
    <t>W3155</t>
  </si>
  <si>
    <t>W3154</t>
  </si>
  <si>
    <t>W3153</t>
  </si>
  <si>
    <t>W3151</t>
  </si>
  <si>
    <t>W3150</t>
  </si>
  <si>
    <t>W3145</t>
  </si>
  <si>
    <t>W3144</t>
  </si>
  <si>
    <t>W3143</t>
  </si>
  <si>
    <t>W3140</t>
  </si>
  <si>
    <t>W3139</t>
  </si>
  <si>
    <t>W3138</t>
  </si>
  <si>
    <t>W3136</t>
  </si>
  <si>
    <t>W3131</t>
  </si>
  <si>
    <t>W3130</t>
  </si>
  <si>
    <t>W3128</t>
  </si>
  <si>
    <t>W3127</t>
  </si>
  <si>
    <t>W3126</t>
  </si>
  <si>
    <t>W3125</t>
  </si>
  <si>
    <t>W3124</t>
  </si>
  <si>
    <t>W3123</t>
  </si>
  <si>
    <t>W3122</t>
  </si>
  <si>
    <t>W3121</t>
  </si>
  <si>
    <t>W3120</t>
  </si>
  <si>
    <t>W3119</t>
  </si>
  <si>
    <t>W3118</t>
  </si>
  <si>
    <t>W3117</t>
  </si>
  <si>
    <t>W3116</t>
  </si>
  <si>
    <t>W3115</t>
  </si>
  <si>
    <t>W3114</t>
  </si>
  <si>
    <t>W3113</t>
  </si>
  <si>
    <t>W3112</t>
  </si>
  <si>
    <t>W3111</t>
  </si>
  <si>
    <t>W3110</t>
  </si>
  <si>
    <t>W3109</t>
  </si>
  <si>
    <t>W3108</t>
  </si>
  <si>
    <t>W3107</t>
  </si>
  <si>
    <t>W3106</t>
  </si>
  <si>
    <t>W3105</t>
  </si>
  <si>
    <t>W3104</t>
  </si>
  <si>
    <t>Burbank 5</t>
  </si>
  <si>
    <t>W3103</t>
  </si>
  <si>
    <t>Burbank 4</t>
  </si>
  <si>
    <t>W3102</t>
  </si>
  <si>
    <t>W3101</t>
  </si>
  <si>
    <t>W3100</t>
  </si>
  <si>
    <t>W3099</t>
  </si>
  <si>
    <t>W3098</t>
  </si>
  <si>
    <t>W3096</t>
  </si>
  <si>
    <t>W3095</t>
  </si>
  <si>
    <t>W3094</t>
  </si>
  <si>
    <t>W3092</t>
  </si>
  <si>
    <t>W3091</t>
  </si>
  <si>
    <t>W3036</t>
  </si>
  <si>
    <t>W3035</t>
  </si>
  <si>
    <t>W3034</t>
  </si>
  <si>
    <t>W3033</t>
  </si>
  <si>
    <t>W3032</t>
  </si>
  <si>
    <t>W3031</t>
  </si>
  <si>
    <t>W3030</t>
  </si>
  <si>
    <t>W3029</t>
  </si>
  <si>
    <t>W3028</t>
  </si>
  <si>
    <t>W3027</t>
  </si>
  <si>
    <t>W3026</t>
  </si>
  <si>
    <t>W3025</t>
  </si>
  <si>
    <t>W3024</t>
  </si>
  <si>
    <t>W3023</t>
  </si>
  <si>
    <t>W3022</t>
  </si>
  <si>
    <t>W3021</t>
  </si>
  <si>
    <t>W3020</t>
  </si>
  <si>
    <t>W3019</t>
  </si>
  <si>
    <t>W3018</t>
  </si>
  <si>
    <t>W3012</t>
  </si>
  <si>
    <t>W3011</t>
  </si>
  <si>
    <t>W3006</t>
  </si>
  <si>
    <t>W3005</t>
  </si>
  <si>
    <t>W3004</t>
  </si>
  <si>
    <t>W3003</t>
  </si>
  <si>
    <t>W3001</t>
  </si>
  <si>
    <t>W2998</t>
  </si>
  <si>
    <t>W2997</t>
  </si>
  <si>
    <t>W2996</t>
  </si>
  <si>
    <t>W2995</t>
  </si>
  <si>
    <t>W2994</t>
  </si>
  <si>
    <t>W2993</t>
  </si>
  <si>
    <t>W2992</t>
  </si>
  <si>
    <t>W2991</t>
  </si>
  <si>
    <t>W2990</t>
  </si>
  <si>
    <t>W2989</t>
  </si>
  <si>
    <t>W2988</t>
  </si>
  <si>
    <t>W2987</t>
  </si>
  <si>
    <t>W2986</t>
  </si>
  <si>
    <t>W2985</t>
  </si>
  <si>
    <t>W2984</t>
  </si>
  <si>
    <t>W2983</t>
  </si>
  <si>
    <t>W2982</t>
  </si>
  <si>
    <t>W2981</t>
  </si>
  <si>
    <t>W2980</t>
  </si>
  <si>
    <t>W2979</t>
  </si>
  <si>
    <t>W2978</t>
  </si>
  <si>
    <t>W2977</t>
  </si>
  <si>
    <t>W2976</t>
  </si>
  <si>
    <t>W2975</t>
  </si>
  <si>
    <t>W2974</t>
  </si>
  <si>
    <t>W2973</t>
  </si>
  <si>
    <t>W2972</t>
  </si>
  <si>
    <t>W2971</t>
  </si>
  <si>
    <t>ABEC Bidart-Stockdale LLC</t>
  </si>
  <si>
    <t>W2970</t>
  </si>
  <si>
    <t>W2969</t>
  </si>
  <si>
    <t>W2968</t>
  </si>
  <si>
    <t>W2965</t>
  </si>
  <si>
    <t>W2963</t>
  </si>
  <si>
    <t>W2960</t>
  </si>
  <si>
    <t>W2946</t>
  </si>
  <si>
    <t>W2943</t>
  </si>
  <si>
    <t>W2942</t>
  </si>
  <si>
    <t>W2941</t>
  </si>
  <si>
    <t>W2940</t>
  </si>
  <si>
    <t>W2939</t>
  </si>
  <si>
    <t>W2938</t>
  </si>
  <si>
    <t>W2937</t>
  </si>
  <si>
    <t>W2936</t>
  </si>
  <si>
    <t>W2935</t>
  </si>
  <si>
    <t>W2934</t>
  </si>
  <si>
    <t>W2933</t>
  </si>
  <si>
    <t>W2931</t>
  </si>
  <si>
    <t>W2930</t>
  </si>
  <si>
    <t>W2926</t>
  </si>
  <si>
    <t>W2925</t>
  </si>
  <si>
    <t>W2922</t>
  </si>
  <si>
    <t>W2921</t>
  </si>
  <si>
    <t>W2919</t>
  </si>
  <si>
    <t>W2918</t>
  </si>
  <si>
    <t>W2916</t>
  </si>
  <si>
    <t>W2915</t>
  </si>
  <si>
    <t>W2914</t>
  </si>
  <si>
    <t>W2913</t>
  </si>
  <si>
    <t>W2912</t>
  </si>
  <si>
    <t>W2909</t>
  </si>
  <si>
    <t>W2908</t>
  </si>
  <si>
    <t>W2906</t>
  </si>
  <si>
    <t>W2905</t>
  </si>
  <si>
    <t>W2904</t>
  </si>
  <si>
    <t>W2903</t>
  </si>
  <si>
    <t>W2902</t>
  </si>
  <si>
    <t>W2901</t>
  </si>
  <si>
    <t>W2900</t>
  </si>
  <si>
    <t>W2899</t>
  </si>
  <si>
    <t>W2898</t>
  </si>
  <si>
    <t>OSPV 2011</t>
  </si>
  <si>
    <t>W2889</t>
  </si>
  <si>
    <t>W2888</t>
  </si>
  <si>
    <t>W2887</t>
  </si>
  <si>
    <t>W2886</t>
  </si>
  <si>
    <t>W2885</t>
  </si>
  <si>
    <t>W2884</t>
  </si>
  <si>
    <t>W2883</t>
  </si>
  <si>
    <t>W2882</t>
  </si>
  <si>
    <t>W2881</t>
  </si>
  <si>
    <t>W2880</t>
  </si>
  <si>
    <t>W2879</t>
  </si>
  <si>
    <t>W2878</t>
  </si>
  <si>
    <t>W2877</t>
  </si>
  <si>
    <t>W2876</t>
  </si>
  <si>
    <t>W2875</t>
  </si>
  <si>
    <t>W2874</t>
  </si>
  <si>
    <t>Burbank 3</t>
  </si>
  <si>
    <t>W2873</t>
  </si>
  <si>
    <t>W2872</t>
  </si>
  <si>
    <t>W2871</t>
  </si>
  <si>
    <t>W2870</t>
  </si>
  <si>
    <t>W2869</t>
  </si>
  <si>
    <t>W2868</t>
  </si>
  <si>
    <t>W2867</t>
  </si>
  <si>
    <t>W2866</t>
  </si>
  <si>
    <t>W2862</t>
  </si>
  <si>
    <t>W2855</t>
  </si>
  <si>
    <t>W2854</t>
  </si>
  <si>
    <t>W2853</t>
  </si>
  <si>
    <t>W2851</t>
  </si>
  <si>
    <t>W2850</t>
  </si>
  <si>
    <t>W2849</t>
  </si>
  <si>
    <t>W2848</t>
  </si>
  <si>
    <t>W2847</t>
  </si>
  <si>
    <t>San Diego Gas &amp; Electric</t>
  </si>
  <si>
    <t>W2846</t>
  </si>
  <si>
    <t>W2845</t>
  </si>
  <si>
    <t>W2844</t>
  </si>
  <si>
    <t>W2843</t>
  </si>
  <si>
    <t>W2842</t>
  </si>
  <si>
    <t>W2841</t>
  </si>
  <si>
    <t>W2840</t>
  </si>
  <si>
    <t>W2839</t>
  </si>
  <si>
    <t>W2838</t>
  </si>
  <si>
    <t>Burbank 2</t>
  </si>
  <si>
    <t>W2837</t>
  </si>
  <si>
    <t>Burbank 1</t>
  </si>
  <si>
    <t>W2836</t>
  </si>
  <si>
    <t>W2835</t>
  </si>
  <si>
    <t>East Bay Municipal Utility District</t>
  </si>
  <si>
    <t>W2832</t>
  </si>
  <si>
    <t>W2831</t>
  </si>
  <si>
    <t>W2830</t>
  </si>
  <si>
    <t>Golden Springs Development Company, LLC</t>
  </si>
  <si>
    <t>W2829</t>
  </si>
  <si>
    <t>W2828</t>
  </si>
  <si>
    <t>W2827</t>
  </si>
  <si>
    <t>W2826</t>
  </si>
  <si>
    <t>W2825</t>
  </si>
  <si>
    <t>W2824</t>
  </si>
  <si>
    <t>W2823</t>
  </si>
  <si>
    <t>W2822</t>
  </si>
  <si>
    <t>W2821</t>
  </si>
  <si>
    <t>W2820</t>
  </si>
  <si>
    <t>W2819</t>
  </si>
  <si>
    <t>W2818</t>
  </si>
  <si>
    <t>W2817</t>
  </si>
  <si>
    <t>W2814</t>
  </si>
  <si>
    <t>W2813</t>
  </si>
  <si>
    <t>W2812</t>
  </si>
  <si>
    <t>W2811</t>
  </si>
  <si>
    <t>W2810</t>
  </si>
  <si>
    <t>W2808</t>
  </si>
  <si>
    <t>W2807</t>
  </si>
  <si>
    <t>W2806</t>
  </si>
  <si>
    <t>W2805</t>
  </si>
  <si>
    <t>W2804</t>
  </si>
  <si>
    <t>W2803</t>
  </si>
  <si>
    <t>W2802</t>
  </si>
  <si>
    <t>W2801</t>
  </si>
  <si>
    <t>W2800</t>
  </si>
  <si>
    <t>W2799</t>
  </si>
  <si>
    <t>W2797</t>
  </si>
  <si>
    <t>W2794</t>
  </si>
  <si>
    <t>W2792</t>
  </si>
  <si>
    <t>W2790</t>
  </si>
  <si>
    <t>W2789</t>
  </si>
  <si>
    <t>W2788</t>
  </si>
  <si>
    <t>KCEC-4-R-S</t>
  </si>
  <si>
    <t>W2786</t>
  </si>
  <si>
    <t>W2785</t>
  </si>
  <si>
    <t>W2784</t>
  </si>
  <si>
    <t>W2783</t>
  </si>
  <si>
    <t>W2782</t>
  </si>
  <si>
    <t>W2780</t>
  </si>
  <si>
    <t>W2779</t>
  </si>
  <si>
    <t>W2777</t>
  </si>
  <si>
    <t>W2774</t>
  </si>
  <si>
    <t>W2773</t>
  </si>
  <si>
    <t>W2772</t>
  </si>
  <si>
    <t>W2771</t>
  </si>
  <si>
    <t>W2770</t>
  </si>
  <si>
    <t>W2768</t>
  </si>
  <si>
    <t>W2767</t>
  </si>
  <si>
    <t>W2766</t>
  </si>
  <si>
    <t>W2765</t>
  </si>
  <si>
    <t>W2764</t>
  </si>
  <si>
    <t>W2763</t>
  </si>
  <si>
    <t>W2762</t>
  </si>
  <si>
    <t>W2761</t>
  </si>
  <si>
    <t>W2760</t>
  </si>
  <si>
    <t>W2759</t>
  </si>
  <si>
    <t>W2758</t>
  </si>
  <si>
    <t>W2757</t>
  </si>
  <si>
    <t>W2756</t>
  </si>
  <si>
    <t>W2755</t>
  </si>
  <si>
    <t>OSPV2010</t>
  </si>
  <si>
    <t>W2753</t>
  </si>
  <si>
    <t>W2746</t>
  </si>
  <si>
    <t>W2745</t>
  </si>
  <si>
    <t>W2744</t>
  </si>
  <si>
    <t>W2743</t>
  </si>
  <si>
    <t>W2742</t>
  </si>
  <si>
    <t>W2731</t>
  </si>
  <si>
    <t>W2730</t>
  </si>
  <si>
    <t>W2729</t>
  </si>
  <si>
    <t>W2728</t>
  </si>
  <si>
    <t>W2727</t>
  </si>
  <si>
    <t>W2710</t>
  </si>
  <si>
    <t>PAC OSIP SO 4</t>
  </si>
  <si>
    <t>W2690</t>
  </si>
  <si>
    <t>W2689</t>
  </si>
  <si>
    <t>W2688</t>
  </si>
  <si>
    <t>W2686</t>
  </si>
  <si>
    <t>W2685</t>
  </si>
  <si>
    <t>W2684</t>
  </si>
  <si>
    <t>W2683</t>
  </si>
  <si>
    <t>W2682</t>
  </si>
  <si>
    <t>W2681</t>
  </si>
  <si>
    <t>W2680</t>
  </si>
  <si>
    <t>W2679</t>
  </si>
  <si>
    <t>W2678</t>
  </si>
  <si>
    <t>W2677</t>
  </si>
  <si>
    <t>W2676</t>
  </si>
  <si>
    <t>W2675</t>
  </si>
  <si>
    <t>W2674</t>
  </si>
  <si>
    <t>W2673</t>
  </si>
  <si>
    <t>W2672</t>
  </si>
  <si>
    <t>W2671</t>
  </si>
  <si>
    <t>W2670</t>
  </si>
  <si>
    <t>W2669</t>
  </si>
  <si>
    <t>W2668</t>
  </si>
  <si>
    <t>W2667</t>
  </si>
  <si>
    <t>W2666</t>
  </si>
  <si>
    <t>W2665</t>
  </si>
  <si>
    <t>W2664</t>
  </si>
  <si>
    <t>W2663</t>
  </si>
  <si>
    <t>W2654</t>
  </si>
  <si>
    <t>W2652</t>
  </si>
  <si>
    <t>W2651</t>
  </si>
  <si>
    <t>W2650</t>
  </si>
  <si>
    <t>W2649</t>
  </si>
  <si>
    <t>W2648</t>
  </si>
  <si>
    <t>W2647</t>
  </si>
  <si>
    <t>W2646</t>
  </si>
  <si>
    <t>W2644</t>
  </si>
  <si>
    <t>W2643</t>
  </si>
  <si>
    <t>W2637</t>
  </si>
  <si>
    <t>SunE EPE2, LLC</t>
  </si>
  <si>
    <t>W2635</t>
  </si>
  <si>
    <t>W2618</t>
  </si>
  <si>
    <t>CONS_solarpv_aggr_2012</t>
  </si>
  <si>
    <t>W2617</t>
  </si>
  <si>
    <t>W2616</t>
  </si>
  <si>
    <t>W2615</t>
  </si>
  <si>
    <t>W2614</t>
  </si>
  <si>
    <t>W2612</t>
  </si>
  <si>
    <t>W2607</t>
  </si>
  <si>
    <t>W2605</t>
  </si>
  <si>
    <t>W2604</t>
  </si>
  <si>
    <t>W2600</t>
  </si>
  <si>
    <t>W2599</t>
  </si>
  <si>
    <t>W2584</t>
  </si>
  <si>
    <t>W2583</t>
  </si>
  <si>
    <t>W2582</t>
  </si>
  <si>
    <t>W2581</t>
  </si>
  <si>
    <t>W2580</t>
  </si>
  <si>
    <t>W2579</t>
  </si>
  <si>
    <t>W2578</t>
  </si>
  <si>
    <t>W2576</t>
  </si>
  <si>
    <t>W2575</t>
  </si>
  <si>
    <t>W2574</t>
  </si>
  <si>
    <t>W2573</t>
  </si>
  <si>
    <t>W2572</t>
  </si>
  <si>
    <t>W2571</t>
  </si>
  <si>
    <t>W2570</t>
  </si>
  <si>
    <t>W2569</t>
  </si>
  <si>
    <t>W2568</t>
  </si>
  <si>
    <t>W2567</t>
  </si>
  <si>
    <t>W2560</t>
  </si>
  <si>
    <t>W2559</t>
  </si>
  <si>
    <t>W2558</t>
  </si>
  <si>
    <t>W2557</t>
  </si>
  <si>
    <t>Biomass One, LP</t>
  </si>
  <si>
    <t>W2556</t>
  </si>
  <si>
    <t>W2555</t>
  </si>
  <si>
    <t>W2554</t>
  </si>
  <si>
    <t>Albuquerque Sunport</t>
  </si>
  <si>
    <t>W2553</t>
  </si>
  <si>
    <t>W2547</t>
  </si>
  <si>
    <t>W2546</t>
  </si>
  <si>
    <t>W2544</t>
  </si>
  <si>
    <t>W2543</t>
  </si>
  <si>
    <t>W2542</t>
  </si>
  <si>
    <t>W2541</t>
  </si>
  <si>
    <t>W2540</t>
  </si>
  <si>
    <t>W2539</t>
  </si>
  <si>
    <t>W2537</t>
  </si>
  <si>
    <t>W2536</t>
  </si>
  <si>
    <t>W2535</t>
  </si>
  <si>
    <t>W2534</t>
  </si>
  <si>
    <t>W2533</t>
  </si>
  <si>
    <t>W2532</t>
  </si>
  <si>
    <t>W2531</t>
  </si>
  <si>
    <t>W2530</t>
  </si>
  <si>
    <t>W2529</t>
  </si>
  <si>
    <t>RE Dillard 4 LLC</t>
  </si>
  <si>
    <t>W2528</t>
  </si>
  <si>
    <t>RE Dillard 3 LLC</t>
  </si>
  <si>
    <t>W2527</t>
  </si>
  <si>
    <t>RE Dillard 2 LLC</t>
  </si>
  <si>
    <t>W2526</t>
  </si>
  <si>
    <t>RE Dillard 1 LLC</t>
  </si>
  <si>
    <t>W2525</t>
  </si>
  <si>
    <t>W2524</t>
  </si>
  <si>
    <t>W2523</t>
  </si>
  <si>
    <t>W2522</t>
  </si>
  <si>
    <t>W2521</t>
  </si>
  <si>
    <t>W2520</t>
  </si>
  <si>
    <t>W2519</t>
  </si>
  <si>
    <t>W2518</t>
  </si>
  <si>
    <t>W2517</t>
  </si>
  <si>
    <t>W2516</t>
  </si>
  <si>
    <t>W2515</t>
  </si>
  <si>
    <t>W2514</t>
  </si>
  <si>
    <t>W2513</t>
  </si>
  <si>
    <t>W2490</t>
  </si>
  <si>
    <t>W2489</t>
  </si>
  <si>
    <t>W2486</t>
  </si>
  <si>
    <t>W2485</t>
  </si>
  <si>
    <t>W2484</t>
  </si>
  <si>
    <t>W2483</t>
  </si>
  <si>
    <t>W2482</t>
  </si>
  <si>
    <t>W2481</t>
  </si>
  <si>
    <t>W2480</t>
  </si>
  <si>
    <t>W2479</t>
  </si>
  <si>
    <t>W2478</t>
  </si>
  <si>
    <t>W2477</t>
  </si>
  <si>
    <t>W2476</t>
  </si>
  <si>
    <t>W2474</t>
  </si>
  <si>
    <t>W2473</t>
  </si>
  <si>
    <t>W2460</t>
  </si>
  <si>
    <t>W2457</t>
  </si>
  <si>
    <t>W2456</t>
  </si>
  <si>
    <t>W2455</t>
  </si>
  <si>
    <t>W2454</t>
  </si>
  <si>
    <t>W2450</t>
  </si>
  <si>
    <t>W2448</t>
  </si>
  <si>
    <t>W2447</t>
  </si>
  <si>
    <t>W2446</t>
  </si>
  <si>
    <t>W2445</t>
  </si>
  <si>
    <t>W2444</t>
  </si>
  <si>
    <t>W2443</t>
  </si>
  <si>
    <t>W2442</t>
  </si>
  <si>
    <t>W2441</t>
  </si>
  <si>
    <t>W2440</t>
  </si>
  <si>
    <t>W2439</t>
  </si>
  <si>
    <t>W2438</t>
  </si>
  <si>
    <t>W2437</t>
  </si>
  <si>
    <t>W2436</t>
  </si>
  <si>
    <t>W2435</t>
  </si>
  <si>
    <t>W2434</t>
  </si>
  <si>
    <t>W2433</t>
  </si>
  <si>
    <t>W2432</t>
  </si>
  <si>
    <t>W2431</t>
  </si>
  <si>
    <t>W2430</t>
  </si>
  <si>
    <t>W2429</t>
  </si>
  <si>
    <t>W2427</t>
  </si>
  <si>
    <t>W2401</t>
  </si>
  <si>
    <t>W2400</t>
  </si>
  <si>
    <t>W2399</t>
  </si>
  <si>
    <t>W2396</t>
  </si>
  <si>
    <t>W2395</t>
  </si>
  <si>
    <t>PAC OSIP SO 3</t>
  </si>
  <si>
    <t>W2392</t>
  </si>
  <si>
    <t>W2384</t>
  </si>
  <si>
    <t>W2382</t>
  </si>
  <si>
    <t>W2381</t>
  </si>
  <si>
    <t>W2380</t>
  </si>
  <si>
    <t>W2379</t>
  </si>
  <si>
    <t>W2378</t>
  </si>
  <si>
    <t>W2360</t>
  </si>
  <si>
    <t>W2359</t>
  </si>
  <si>
    <t>W2358</t>
  </si>
  <si>
    <t>W2357</t>
  </si>
  <si>
    <t>W2356</t>
  </si>
  <si>
    <t>W2355</t>
  </si>
  <si>
    <t>W2354</t>
  </si>
  <si>
    <t>W2353</t>
  </si>
  <si>
    <t>W2352</t>
  </si>
  <si>
    <t>W2351</t>
  </si>
  <si>
    <t>W2350</t>
  </si>
  <si>
    <t>W2349</t>
  </si>
  <si>
    <t>W2348</t>
  </si>
  <si>
    <t>W2347</t>
  </si>
  <si>
    <t>W2346</t>
  </si>
  <si>
    <t>W2345</t>
  </si>
  <si>
    <t>W2344</t>
  </si>
  <si>
    <t>W2343</t>
  </si>
  <si>
    <t>W2342</t>
  </si>
  <si>
    <t>W2341</t>
  </si>
  <si>
    <t>W2340</t>
  </si>
  <si>
    <t>W2339</t>
  </si>
  <si>
    <t>W2327</t>
  </si>
  <si>
    <t>PAC OSIP WV 2</t>
  </si>
  <si>
    <t>W2326</t>
  </si>
  <si>
    <t>W2325</t>
  </si>
  <si>
    <t>W2324</t>
  </si>
  <si>
    <t>W2323</t>
  </si>
  <si>
    <t>W2322</t>
  </si>
  <si>
    <t>W2319</t>
  </si>
  <si>
    <t>W2318</t>
  </si>
  <si>
    <t>W2317</t>
  </si>
  <si>
    <t>City of Santa Fe Waste Water</t>
  </si>
  <si>
    <t>W2316</t>
  </si>
  <si>
    <t>Albuquerque Academy</t>
  </si>
  <si>
    <t>W2315</t>
  </si>
  <si>
    <t>W2297</t>
  </si>
  <si>
    <t>W2296</t>
  </si>
  <si>
    <t>W2295</t>
  </si>
  <si>
    <t>W2294</t>
  </si>
  <si>
    <t>W2293</t>
  </si>
  <si>
    <t>W2291</t>
  </si>
  <si>
    <t>W2290</t>
  </si>
  <si>
    <t>W2289</t>
  </si>
  <si>
    <t>W2288</t>
  </si>
  <si>
    <t>W2287</t>
  </si>
  <si>
    <t>W2286</t>
  </si>
  <si>
    <t>W2285</t>
  </si>
  <si>
    <t>W2283</t>
  </si>
  <si>
    <t>W2277</t>
  </si>
  <si>
    <t>W2276</t>
  </si>
  <si>
    <t>W2270</t>
  </si>
  <si>
    <t>W2269</t>
  </si>
  <si>
    <t>W2268</t>
  </si>
  <si>
    <t>W2266</t>
  </si>
  <si>
    <t>W2265</t>
  </si>
  <si>
    <t>W2264</t>
  </si>
  <si>
    <t>W2263</t>
  </si>
  <si>
    <t>W2262</t>
  </si>
  <si>
    <t>W2261</t>
  </si>
  <si>
    <t>W2248</t>
  </si>
  <si>
    <t>W2247</t>
  </si>
  <si>
    <t>W2246</t>
  </si>
  <si>
    <t>W2245</t>
  </si>
  <si>
    <t>W2244</t>
  </si>
  <si>
    <t>Temescal Canyon RV, LLC</t>
  </si>
  <si>
    <t>W2243</t>
  </si>
  <si>
    <t>Cosmo Specialty Fibers Inc.</t>
  </si>
  <si>
    <t>W2242</t>
  </si>
  <si>
    <t>PAC OSIP SO 2</t>
  </si>
  <si>
    <t>W2240</t>
  </si>
  <si>
    <t>W2238</t>
  </si>
  <si>
    <t>W2237</t>
  </si>
  <si>
    <t>W2236</t>
  </si>
  <si>
    <t>W2234</t>
  </si>
  <si>
    <t>W2233</t>
  </si>
  <si>
    <t>Cosmo Specialty Fibers</t>
  </si>
  <si>
    <t>W2228</t>
  </si>
  <si>
    <t>W2220</t>
  </si>
  <si>
    <t>W2210</t>
  </si>
  <si>
    <t>W2208</t>
  </si>
  <si>
    <t>W2206</t>
  </si>
  <si>
    <t>W2203</t>
  </si>
  <si>
    <t>W2202</t>
  </si>
  <si>
    <t>W2201</t>
  </si>
  <si>
    <t>W2200</t>
  </si>
  <si>
    <t>W2199</t>
  </si>
  <si>
    <t>W2181</t>
  </si>
  <si>
    <t>W2180</t>
  </si>
  <si>
    <t>W2179</t>
  </si>
  <si>
    <t>W2178</t>
  </si>
  <si>
    <t>W2172</t>
  </si>
  <si>
    <t>W2171</t>
  </si>
  <si>
    <t>W2170</t>
  </si>
  <si>
    <t>W2146</t>
  </si>
  <si>
    <t>W2142</t>
  </si>
  <si>
    <t>W2141</t>
  </si>
  <si>
    <t>W2140</t>
  </si>
  <si>
    <t>W2139</t>
  </si>
  <si>
    <t>W2138</t>
  </si>
  <si>
    <t>W2134</t>
  </si>
  <si>
    <t>W2133</t>
  </si>
  <si>
    <t>KCEC-3-R-S</t>
  </si>
  <si>
    <t>W2132</t>
  </si>
  <si>
    <t>W2131</t>
  </si>
  <si>
    <t>W2130</t>
  </si>
  <si>
    <t>W2129</t>
  </si>
  <si>
    <t>W2128</t>
  </si>
  <si>
    <t>W2127</t>
  </si>
  <si>
    <t>W2126</t>
  </si>
  <si>
    <t>W2125</t>
  </si>
  <si>
    <t>W2124</t>
  </si>
  <si>
    <t>W2117</t>
  </si>
  <si>
    <t>W2115</t>
  </si>
  <si>
    <t>W2114</t>
  </si>
  <si>
    <t>W2112</t>
  </si>
  <si>
    <t>W2110</t>
  </si>
  <si>
    <t>W2104</t>
  </si>
  <si>
    <t>W2103</t>
  </si>
  <si>
    <t>W2102</t>
  </si>
  <si>
    <t>W2100</t>
  </si>
  <si>
    <t>W2074</t>
  </si>
  <si>
    <t>W2073</t>
  </si>
  <si>
    <t>Sun City Project LLC</t>
  </si>
  <si>
    <t>W2072</t>
  </si>
  <si>
    <t>W2071</t>
  </si>
  <si>
    <t>W2069</t>
  </si>
  <si>
    <t>W2068</t>
  </si>
  <si>
    <t>W2067</t>
  </si>
  <si>
    <t>W2066</t>
  </si>
  <si>
    <t>W2065</t>
  </si>
  <si>
    <t>W2064</t>
  </si>
  <si>
    <t>W2053</t>
  </si>
  <si>
    <t>W2052</t>
  </si>
  <si>
    <t>W2051</t>
  </si>
  <si>
    <t>W2050</t>
  </si>
  <si>
    <t>W2049</t>
  </si>
  <si>
    <t>W2048</t>
  </si>
  <si>
    <t>W2047</t>
  </si>
  <si>
    <t>W2046</t>
  </si>
  <si>
    <t>W2045</t>
  </si>
  <si>
    <t>Seneca Sustainable Energy</t>
  </si>
  <si>
    <t>W2044</t>
  </si>
  <si>
    <t>W2043</t>
  </si>
  <si>
    <t>W2042</t>
  </si>
  <si>
    <t>W2041</t>
  </si>
  <si>
    <t>W2040</t>
  </si>
  <si>
    <t>W2033</t>
  </si>
  <si>
    <t>W2032</t>
  </si>
  <si>
    <t>W2031</t>
  </si>
  <si>
    <t>W2030</t>
  </si>
  <si>
    <t>W2029</t>
  </si>
  <si>
    <t>W2028</t>
  </si>
  <si>
    <t>W2027</t>
  </si>
  <si>
    <t>W2026</t>
  </si>
  <si>
    <t>W2025</t>
  </si>
  <si>
    <t>W2024</t>
  </si>
  <si>
    <t>W2023</t>
  </si>
  <si>
    <t>W2022</t>
  </si>
  <si>
    <t>W2021</t>
  </si>
  <si>
    <t>W2020</t>
  </si>
  <si>
    <t>W2019</t>
  </si>
  <si>
    <t>W2018</t>
  </si>
  <si>
    <t>W2017</t>
  </si>
  <si>
    <t>W2016</t>
  </si>
  <si>
    <t>W2015</t>
  </si>
  <si>
    <t>W2014</t>
  </si>
  <si>
    <t>W2013</t>
  </si>
  <si>
    <t>W2012</t>
  </si>
  <si>
    <t>W2011</t>
  </si>
  <si>
    <t>W2009</t>
  </si>
  <si>
    <t>W2008</t>
  </si>
  <si>
    <t>W2007</t>
  </si>
  <si>
    <t>W2006</t>
  </si>
  <si>
    <t>W2004</t>
  </si>
  <si>
    <t>W2002</t>
  </si>
  <si>
    <t>Luckey, Paul</t>
  </si>
  <si>
    <t>KCEC-2-R-W</t>
  </si>
  <si>
    <t>W2001</t>
  </si>
  <si>
    <t>KCEC-1-R-S</t>
  </si>
  <si>
    <t>W1997</t>
  </si>
  <si>
    <t>W1995</t>
  </si>
  <si>
    <t>W1994</t>
  </si>
  <si>
    <t>W1993</t>
  </si>
  <si>
    <t>One Miracle Property, LLC</t>
  </si>
  <si>
    <t>W1992</t>
  </si>
  <si>
    <t>W1991</t>
  </si>
  <si>
    <t>W1985</t>
  </si>
  <si>
    <t>W1982</t>
  </si>
  <si>
    <t>W1981</t>
  </si>
  <si>
    <t>W1978</t>
  </si>
  <si>
    <t>W1977</t>
  </si>
  <si>
    <t>W1976</t>
  </si>
  <si>
    <t>W1975</t>
  </si>
  <si>
    <t>W1974</t>
  </si>
  <si>
    <t>W1973</t>
  </si>
  <si>
    <t>W1972</t>
  </si>
  <si>
    <t>W1971</t>
  </si>
  <si>
    <t>W1964</t>
  </si>
  <si>
    <t>W1960</t>
  </si>
  <si>
    <t>W1959</t>
  </si>
  <si>
    <t>W1958</t>
  </si>
  <si>
    <t>W1957</t>
  </si>
  <si>
    <t>W1956</t>
  </si>
  <si>
    <t>W1955</t>
  </si>
  <si>
    <t>Elida Municipal Schools</t>
  </si>
  <si>
    <t>W1951</t>
  </si>
  <si>
    <t>Milford Wind Corridor Phase I, LLC</t>
  </si>
  <si>
    <t>W1950</t>
  </si>
  <si>
    <t>Milford Wind Corridor Phase II, LLC</t>
  </si>
  <si>
    <t>W1949</t>
  </si>
  <si>
    <t>Auburn Solar, LLC</t>
  </si>
  <si>
    <t>W1933</t>
  </si>
  <si>
    <t>W1932</t>
  </si>
  <si>
    <t>W1931</t>
  </si>
  <si>
    <t>W1930</t>
  </si>
  <si>
    <t>W1929</t>
  </si>
  <si>
    <t>W1928</t>
  </si>
  <si>
    <t>W1927</t>
  </si>
  <si>
    <t>W1925</t>
  </si>
  <si>
    <t>W1924</t>
  </si>
  <si>
    <t>W1923</t>
  </si>
  <si>
    <t>W1922</t>
  </si>
  <si>
    <t>W1921</t>
  </si>
  <si>
    <t>W1920</t>
  </si>
  <si>
    <t>W1914</t>
  </si>
  <si>
    <t>W1913</t>
  </si>
  <si>
    <t>W1911</t>
  </si>
  <si>
    <t>W1910</t>
  </si>
  <si>
    <t>W1900</t>
  </si>
  <si>
    <t>W1898</t>
  </si>
  <si>
    <t>W1892</t>
  </si>
  <si>
    <t>W1891</t>
  </si>
  <si>
    <t>W1890</t>
  </si>
  <si>
    <t>W1886</t>
  </si>
  <si>
    <t>W1885</t>
  </si>
  <si>
    <t>W1884</t>
  </si>
  <si>
    <t>W1883</t>
  </si>
  <si>
    <t>W1882</t>
  </si>
  <si>
    <t>W1881</t>
  </si>
  <si>
    <t>Middle Fork Irrigation District</t>
  </si>
  <si>
    <t>W1877</t>
  </si>
  <si>
    <t>W1876</t>
  </si>
  <si>
    <t>W1875</t>
  </si>
  <si>
    <t>W1874</t>
  </si>
  <si>
    <t>W1872</t>
  </si>
  <si>
    <t>W1866</t>
  </si>
  <si>
    <t>W1864</t>
  </si>
  <si>
    <t>W1863</t>
  </si>
  <si>
    <t>W1862</t>
  </si>
  <si>
    <t>W1861</t>
  </si>
  <si>
    <t>W1860</t>
  </si>
  <si>
    <t>W1859</t>
  </si>
  <si>
    <t>W1857</t>
  </si>
  <si>
    <t>W1844</t>
  </si>
  <si>
    <t>W1842</t>
  </si>
  <si>
    <t>W1841</t>
  </si>
  <si>
    <t>W1827</t>
  </si>
  <si>
    <t>W1821</t>
  </si>
  <si>
    <t>W1820</t>
  </si>
  <si>
    <t>W1819</t>
  </si>
  <si>
    <t>W1814</t>
  </si>
  <si>
    <t>PAC OSIP SO 1</t>
  </si>
  <si>
    <t>W1806</t>
  </si>
  <si>
    <t>W1802</t>
  </si>
  <si>
    <t>W1801</t>
  </si>
  <si>
    <t>W1800</t>
  </si>
  <si>
    <t>W1799</t>
  </si>
  <si>
    <t>CONS_wind_aggr_2010</t>
  </si>
  <si>
    <t>W1798</t>
  </si>
  <si>
    <t>CONS_hydro_aggr_2010</t>
  </si>
  <si>
    <t>W1797</t>
  </si>
  <si>
    <t>CONS_solarpv_aggr_2010</t>
  </si>
  <si>
    <t>W1796</t>
  </si>
  <si>
    <t>W1795</t>
  </si>
  <si>
    <t>Far West Solar, LLC</t>
  </si>
  <si>
    <t>W1794</t>
  </si>
  <si>
    <t>West Sacramento Solar, LLC</t>
  </si>
  <si>
    <t>W1793</t>
  </si>
  <si>
    <t>Sierra Aluminum Solar, LLC</t>
  </si>
  <si>
    <t>W1792</t>
  </si>
  <si>
    <t>Sunset Moulding Solar, LLC</t>
  </si>
  <si>
    <t>W1791</t>
  </si>
  <si>
    <t>W1790</t>
  </si>
  <si>
    <t>W1788</t>
  </si>
  <si>
    <t>W1787</t>
  </si>
  <si>
    <t>W1786</t>
  </si>
  <si>
    <t>W1784</t>
  </si>
  <si>
    <t>W1783</t>
  </si>
  <si>
    <t>W1776</t>
  </si>
  <si>
    <t>W1775</t>
  </si>
  <si>
    <t>W1769</t>
  </si>
  <si>
    <t>W1760</t>
  </si>
  <si>
    <t>W1751</t>
  </si>
  <si>
    <t>W1749</t>
  </si>
  <si>
    <t>W1745</t>
  </si>
  <si>
    <t>W1744</t>
  </si>
  <si>
    <t>W1740</t>
  </si>
  <si>
    <t>PAC OSIP WV 1</t>
  </si>
  <si>
    <t>W1739</t>
  </si>
  <si>
    <t>PAC OSIP PO 1</t>
  </si>
  <si>
    <t>W1738</t>
  </si>
  <si>
    <t>PAC OSIP EO 1</t>
  </si>
  <si>
    <t>W1737</t>
  </si>
  <si>
    <t>W1736</t>
  </si>
  <si>
    <t>W1735</t>
  </si>
  <si>
    <t>W1734</t>
  </si>
  <si>
    <t>W1727</t>
  </si>
  <si>
    <t>W1724</t>
  </si>
  <si>
    <t>W1723</t>
  </si>
  <si>
    <t>W1722</t>
  </si>
  <si>
    <t>W1721</t>
  </si>
  <si>
    <t>W1720</t>
  </si>
  <si>
    <t>W1719</t>
  </si>
  <si>
    <t>W1718</t>
  </si>
  <si>
    <t>W1717</t>
  </si>
  <si>
    <t>W1716</t>
  </si>
  <si>
    <t>W1715</t>
  </si>
  <si>
    <t>W1708</t>
  </si>
  <si>
    <t>W1690</t>
  </si>
  <si>
    <t>W1689</t>
  </si>
  <si>
    <t>W1688</t>
  </si>
  <si>
    <t>W1687</t>
  </si>
  <si>
    <t>PAC OSIP CO 1</t>
  </si>
  <si>
    <t>W1686</t>
  </si>
  <si>
    <t>W1682</t>
  </si>
  <si>
    <t>W1681</t>
  </si>
  <si>
    <t>W1676</t>
  </si>
  <si>
    <t>W1675</t>
  </si>
  <si>
    <t>W1653</t>
  </si>
  <si>
    <t>W1652</t>
  </si>
  <si>
    <t>W1651</t>
  </si>
  <si>
    <t>W1644</t>
  </si>
  <si>
    <t>W1640</t>
  </si>
  <si>
    <t>W1637</t>
  </si>
  <si>
    <t>W1636</t>
  </si>
  <si>
    <t>W1635</t>
  </si>
  <si>
    <t>Hidden Hollow Energy LLC</t>
  </si>
  <si>
    <t>W1634</t>
  </si>
  <si>
    <t>W1625</t>
  </si>
  <si>
    <t>W1624</t>
  </si>
  <si>
    <t>W1623</t>
  </si>
  <si>
    <t>W1622</t>
  </si>
  <si>
    <t>W1620</t>
  </si>
  <si>
    <t>W1616</t>
  </si>
  <si>
    <t>W1601</t>
  </si>
  <si>
    <t>Coastal Energy Project, LLC</t>
  </si>
  <si>
    <t>W1600</t>
  </si>
  <si>
    <t>W1596</t>
  </si>
  <si>
    <t>W1595</t>
  </si>
  <si>
    <t>W1594</t>
  </si>
  <si>
    <t>W1588</t>
  </si>
  <si>
    <t>W1587</t>
  </si>
  <si>
    <t>W1586</t>
  </si>
  <si>
    <t>W1574</t>
  </si>
  <si>
    <t>W1571</t>
  </si>
  <si>
    <t>W1568</t>
  </si>
  <si>
    <t>W1567</t>
  </si>
  <si>
    <t>W1565</t>
  </si>
  <si>
    <t>W1564</t>
  </si>
  <si>
    <t>W1563</t>
  </si>
  <si>
    <t>W1561</t>
  </si>
  <si>
    <t>W1560</t>
  </si>
  <si>
    <t>W1557</t>
  </si>
  <si>
    <t>W1554</t>
  </si>
  <si>
    <t>W1552</t>
  </si>
  <si>
    <t>W1551</t>
  </si>
  <si>
    <t>W1548</t>
  </si>
  <si>
    <t>W1547</t>
  </si>
  <si>
    <t>W1546</t>
  </si>
  <si>
    <t>W1545</t>
  </si>
  <si>
    <t>W1544</t>
  </si>
  <si>
    <t>W1543</t>
  </si>
  <si>
    <t>W1542</t>
  </si>
  <si>
    <t>W1541</t>
  </si>
  <si>
    <t>W1540</t>
  </si>
  <si>
    <t>W1539</t>
  </si>
  <si>
    <t>W1538</t>
  </si>
  <si>
    <t>W1537</t>
  </si>
  <si>
    <t>W1536</t>
  </si>
  <si>
    <t>W1535</t>
  </si>
  <si>
    <t>W1530</t>
  </si>
  <si>
    <t>W1527</t>
  </si>
  <si>
    <t>W1524</t>
  </si>
  <si>
    <t>W1523</t>
  </si>
  <si>
    <t>W1522</t>
  </si>
  <si>
    <t>W1521</t>
  </si>
  <si>
    <t>W1520</t>
  </si>
  <si>
    <t>W1519</t>
  </si>
  <si>
    <t>W1510</t>
  </si>
  <si>
    <t>W1509</t>
  </si>
  <si>
    <t>W1507</t>
  </si>
  <si>
    <t>W1505</t>
  </si>
  <si>
    <t>W1503</t>
  </si>
  <si>
    <t>W1500</t>
  </si>
  <si>
    <t>W1499</t>
  </si>
  <si>
    <t>W1498</t>
  </si>
  <si>
    <t>W1497</t>
  </si>
  <si>
    <t>W1496</t>
  </si>
  <si>
    <t>W1495</t>
  </si>
  <si>
    <t>W1494</t>
  </si>
  <si>
    <t>W1493</t>
  </si>
  <si>
    <t>W1491</t>
  </si>
  <si>
    <t>W1486</t>
  </si>
  <si>
    <t>W1484</t>
  </si>
  <si>
    <t>W1483</t>
  </si>
  <si>
    <t>W1482</t>
  </si>
  <si>
    <t>W1481</t>
  </si>
  <si>
    <t>W1480</t>
  </si>
  <si>
    <t>W1479</t>
  </si>
  <si>
    <t>W1476</t>
  </si>
  <si>
    <t>W1475</t>
  </si>
  <si>
    <t>W1474</t>
  </si>
  <si>
    <t>W1473</t>
  </si>
  <si>
    <t>W1472</t>
  </si>
  <si>
    <t>W1471</t>
  </si>
  <si>
    <t>W1470</t>
  </si>
  <si>
    <t>W1469</t>
  </si>
  <si>
    <t>W1468</t>
  </si>
  <si>
    <t>W1467</t>
  </si>
  <si>
    <t>W1466</t>
  </si>
  <si>
    <t>W1465</t>
  </si>
  <si>
    <t>W1464</t>
  </si>
  <si>
    <t>W1463</t>
  </si>
  <si>
    <t>W1462</t>
  </si>
  <si>
    <t>W1460</t>
  </si>
  <si>
    <t>W1458</t>
  </si>
  <si>
    <t>W1457</t>
  </si>
  <si>
    <t>W1456</t>
  </si>
  <si>
    <t>W1455</t>
  </si>
  <si>
    <t>W1454</t>
  </si>
  <si>
    <t>W1453</t>
  </si>
  <si>
    <t>W1452</t>
  </si>
  <si>
    <t>W1451</t>
  </si>
  <si>
    <t>W1450</t>
  </si>
  <si>
    <t>W1449</t>
  </si>
  <si>
    <t>W1448</t>
  </si>
  <si>
    <t>W1446</t>
  </si>
  <si>
    <t>W1445</t>
  </si>
  <si>
    <t>W1442</t>
  </si>
  <si>
    <t>W1441</t>
  </si>
  <si>
    <t>W1440</t>
  </si>
  <si>
    <t>W1439</t>
  </si>
  <si>
    <t>W1438</t>
  </si>
  <si>
    <t>W1436</t>
  </si>
  <si>
    <t>W1435</t>
  </si>
  <si>
    <t>W1434</t>
  </si>
  <si>
    <t>W1433</t>
  </si>
  <si>
    <t>W1432</t>
  </si>
  <si>
    <t>W1431</t>
  </si>
  <si>
    <t>W1430</t>
  </si>
  <si>
    <t>W1429</t>
  </si>
  <si>
    <t>W1428</t>
  </si>
  <si>
    <t>W1427</t>
  </si>
  <si>
    <t>W1426</t>
  </si>
  <si>
    <t>W1425</t>
  </si>
  <si>
    <t>W1424</t>
  </si>
  <si>
    <t>W1423</t>
  </si>
  <si>
    <t>W1422</t>
  </si>
  <si>
    <t>W1421</t>
  </si>
  <si>
    <t>W1420</t>
  </si>
  <si>
    <t>W1419</t>
  </si>
  <si>
    <t>W1418</t>
  </si>
  <si>
    <t>W1417</t>
  </si>
  <si>
    <t>W1416</t>
  </si>
  <si>
    <t>W1415</t>
  </si>
  <si>
    <t>W1414</t>
  </si>
  <si>
    <t>W1413</t>
  </si>
  <si>
    <t>W1412</t>
  </si>
  <si>
    <t>Verdegaal Brothers, Inc.</t>
  </si>
  <si>
    <t>W1411</t>
  </si>
  <si>
    <t>W1407</t>
  </si>
  <si>
    <t>W1405</t>
  </si>
  <si>
    <t>W1396</t>
  </si>
  <si>
    <t>W1395</t>
  </si>
  <si>
    <t>W1393</t>
  </si>
  <si>
    <t>W1391</t>
  </si>
  <si>
    <t>W1386</t>
  </si>
  <si>
    <t>W1384</t>
  </si>
  <si>
    <t>W1383</t>
  </si>
  <si>
    <t>W1382</t>
  </si>
  <si>
    <t>W1381</t>
  </si>
  <si>
    <t>W1380</t>
  </si>
  <si>
    <t>W1379</t>
  </si>
  <si>
    <t>W1376</t>
  </si>
  <si>
    <t>Faulkner Brothers Hydro</t>
  </si>
  <si>
    <t>W1375</t>
  </si>
  <si>
    <t>W1374</t>
  </si>
  <si>
    <t>Midway Power LLC</t>
  </si>
  <si>
    <t>W1372</t>
  </si>
  <si>
    <t>W1370</t>
  </si>
  <si>
    <t>W1366</t>
  </si>
  <si>
    <t>W1365</t>
  </si>
  <si>
    <t>W1364</t>
  </si>
  <si>
    <t>W1361</t>
  </si>
  <si>
    <t>W1358</t>
  </si>
  <si>
    <t>W1356</t>
  </si>
  <si>
    <t>W1350</t>
  </si>
  <si>
    <t>W1342</t>
  </si>
  <si>
    <t>W1341</t>
  </si>
  <si>
    <t>W1340</t>
  </si>
  <si>
    <t>W1337</t>
  </si>
  <si>
    <t>W1336</t>
  </si>
  <si>
    <t>W1335</t>
  </si>
  <si>
    <t>W1334</t>
  </si>
  <si>
    <t>W1332</t>
  </si>
  <si>
    <t>W1329</t>
  </si>
  <si>
    <t>W1328</t>
  </si>
  <si>
    <t>W1327</t>
  </si>
  <si>
    <t>Pepsi-Cola Bottling Co</t>
  </si>
  <si>
    <t>W1325</t>
  </si>
  <si>
    <t>W1324</t>
  </si>
  <si>
    <t>W1323</t>
  </si>
  <si>
    <t>W1320</t>
  </si>
  <si>
    <t>W1318</t>
  </si>
  <si>
    <t>W1315</t>
  </si>
  <si>
    <t>Fiscalini Farms</t>
  </si>
  <si>
    <t>W1313</t>
  </si>
  <si>
    <t>W1312</t>
  </si>
  <si>
    <t>W1310</t>
  </si>
  <si>
    <t>W1306</t>
  </si>
  <si>
    <t>Harvest Wind</t>
  </si>
  <si>
    <t>W1305</t>
  </si>
  <si>
    <t>W1304</t>
  </si>
  <si>
    <t>W1303</t>
  </si>
  <si>
    <t>W1302</t>
  </si>
  <si>
    <t>W1298</t>
  </si>
  <si>
    <t>W1294</t>
  </si>
  <si>
    <t>W1293</t>
  </si>
  <si>
    <t>W1292</t>
  </si>
  <si>
    <t>W1291</t>
  </si>
  <si>
    <t>W1288</t>
  </si>
  <si>
    <t>W1287</t>
  </si>
  <si>
    <t>W1283</t>
  </si>
  <si>
    <t>W1273</t>
  </si>
  <si>
    <t>Hill Air Force Base</t>
  </si>
  <si>
    <t>W1270</t>
  </si>
  <si>
    <t>W1269</t>
  </si>
  <si>
    <t>W1268</t>
  </si>
  <si>
    <t>W1265</t>
  </si>
  <si>
    <t>W1263</t>
  </si>
  <si>
    <t>W1260</t>
  </si>
  <si>
    <t>W1259</t>
  </si>
  <si>
    <t>W1258</t>
  </si>
  <si>
    <t>W1257</t>
  </si>
  <si>
    <t>W1256</t>
  </si>
  <si>
    <t>W1255</t>
  </si>
  <si>
    <t>W1254</t>
  </si>
  <si>
    <t>W1252</t>
  </si>
  <si>
    <t>W1251</t>
  </si>
  <si>
    <t>W1250</t>
  </si>
  <si>
    <t>W1242</t>
  </si>
  <si>
    <t>W1241</t>
  </si>
  <si>
    <t>W1240</t>
  </si>
  <si>
    <t>W1239</t>
  </si>
  <si>
    <t>W1236</t>
  </si>
  <si>
    <t>W1235</t>
  </si>
  <si>
    <t>W1233</t>
  </si>
  <si>
    <t>W1232</t>
  </si>
  <si>
    <t>W1231</t>
  </si>
  <si>
    <t>W1229</t>
  </si>
  <si>
    <t>W1228</t>
  </si>
  <si>
    <t>WestRock CP, LLC</t>
  </si>
  <si>
    <t>W1227</t>
  </si>
  <si>
    <t>W1226</t>
  </si>
  <si>
    <t>W1224</t>
  </si>
  <si>
    <t>W1217</t>
  </si>
  <si>
    <t>W1216</t>
  </si>
  <si>
    <t>W1215</t>
  </si>
  <si>
    <t>W1214</t>
  </si>
  <si>
    <t>W1213</t>
  </si>
  <si>
    <t>W1211</t>
  </si>
  <si>
    <t>W1210</t>
  </si>
  <si>
    <t>W1208</t>
  </si>
  <si>
    <t>W1207</t>
  </si>
  <si>
    <t>W1206</t>
  </si>
  <si>
    <t>W1203</t>
  </si>
  <si>
    <t>W1202</t>
  </si>
  <si>
    <t>W1200</t>
  </si>
  <si>
    <t>W1199</t>
  </si>
  <si>
    <t>W1198</t>
  </si>
  <si>
    <t>W1197</t>
  </si>
  <si>
    <t>W1196</t>
  </si>
  <si>
    <t>W1195</t>
  </si>
  <si>
    <t>W1194</t>
  </si>
  <si>
    <t>W1193</t>
  </si>
  <si>
    <t>W1192</t>
  </si>
  <si>
    <t>W1191</t>
  </si>
  <si>
    <t>W1190</t>
  </si>
  <si>
    <t>W1189</t>
  </si>
  <si>
    <t>W1188</t>
  </si>
  <si>
    <t>W1187</t>
  </si>
  <si>
    <t>W1186</t>
  </si>
  <si>
    <t>W1185</t>
  </si>
  <si>
    <t>W1184</t>
  </si>
  <si>
    <t>W1183</t>
  </si>
  <si>
    <t>W1182</t>
  </si>
  <si>
    <t>W1181</t>
  </si>
  <si>
    <t>W1179</t>
  </si>
  <si>
    <t>SunE WG9671 Warrenton2, LLC</t>
  </si>
  <si>
    <t>W1177</t>
  </si>
  <si>
    <t>W1176</t>
  </si>
  <si>
    <t>W1174</t>
  </si>
  <si>
    <t>W1170</t>
  </si>
  <si>
    <t>W1169</t>
  </si>
  <si>
    <t>W1168</t>
  </si>
  <si>
    <t>W1167</t>
  </si>
  <si>
    <t>W1164</t>
  </si>
  <si>
    <t>W1162</t>
  </si>
  <si>
    <t>W1161</t>
  </si>
  <si>
    <t>W1159</t>
  </si>
  <si>
    <t>W1157</t>
  </si>
  <si>
    <t>W1155</t>
  </si>
  <si>
    <t>W1152</t>
  </si>
  <si>
    <t>W1144</t>
  </si>
  <si>
    <t>W1143</t>
  </si>
  <si>
    <t>W1138</t>
  </si>
  <si>
    <t>W1137</t>
  </si>
  <si>
    <t>W1136</t>
  </si>
  <si>
    <t>W1135</t>
  </si>
  <si>
    <t>W1134</t>
  </si>
  <si>
    <t>W1132</t>
  </si>
  <si>
    <t>W1130</t>
  </si>
  <si>
    <t>W1129</t>
  </si>
  <si>
    <t>W1126</t>
  </si>
  <si>
    <t>W1125</t>
  </si>
  <si>
    <t>W1123</t>
  </si>
  <si>
    <t>W1122</t>
  </si>
  <si>
    <t>W1115</t>
  </si>
  <si>
    <t>W1114</t>
  </si>
  <si>
    <t>W1110</t>
  </si>
  <si>
    <t>W1108</t>
  </si>
  <si>
    <t>W1098</t>
  </si>
  <si>
    <t>W1096</t>
  </si>
  <si>
    <t>W1094</t>
  </si>
  <si>
    <t>W1093</t>
  </si>
  <si>
    <t>W1091</t>
  </si>
  <si>
    <t>W1087</t>
  </si>
  <si>
    <t>W1086</t>
  </si>
  <si>
    <t>W1085</t>
  </si>
  <si>
    <t>W1084</t>
  </si>
  <si>
    <t>W1083</t>
  </si>
  <si>
    <t>W1082</t>
  </si>
  <si>
    <t>W1081</t>
  </si>
  <si>
    <t>W1048</t>
  </si>
  <si>
    <t>W1041</t>
  </si>
  <si>
    <t>Wright Ranch Hydroelectric</t>
  </si>
  <si>
    <t>W1040</t>
  </si>
  <si>
    <t>American Energy, Inc. (San Luis Bypass)</t>
  </si>
  <si>
    <t>W1038</t>
  </si>
  <si>
    <t>W1037</t>
  </si>
  <si>
    <t>W1036</t>
  </si>
  <si>
    <t>W1035</t>
  </si>
  <si>
    <t>W1034</t>
  </si>
  <si>
    <t>W1030</t>
  </si>
  <si>
    <t>W1029</t>
  </si>
  <si>
    <t>W1028</t>
  </si>
  <si>
    <t>W1026</t>
  </si>
  <si>
    <t>Mesalands Community College</t>
  </si>
  <si>
    <t>W1023</t>
  </si>
  <si>
    <t>W1022</t>
  </si>
  <si>
    <t>W1021</t>
  </si>
  <si>
    <t>W1020</t>
  </si>
  <si>
    <t>W1019</t>
  </si>
  <si>
    <t>W1018</t>
  </si>
  <si>
    <t>W1017</t>
  </si>
  <si>
    <t>W1016</t>
  </si>
  <si>
    <t>W1015</t>
  </si>
  <si>
    <t>W1014</t>
  </si>
  <si>
    <t>W1013</t>
  </si>
  <si>
    <t>W1011</t>
  </si>
  <si>
    <t>W1010</t>
  </si>
  <si>
    <t>W1009</t>
  </si>
  <si>
    <t>W1006</t>
  </si>
  <si>
    <t>W1005</t>
  </si>
  <si>
    <t>W998</t>
  </si>
  <si>
    <t>W997</t>
  </si>
  <si>
    <t>W996</t>
  </si>
  <si>
    <t>W995</t>
  </si>
  <si>
    <t>W994</t>
  </si>
  <si>
    <t>W993</t>
  </si>
  <si>
    <t>W992</t>
  </si>
  <si>
    <t>W988</t>
  </si>
  <si>
    <t>W987</t>
  </si>
  <si>
    <t>W986</t>
  </si>
  <si>
    <t>W984</t>
  </si>
  <si>
    <t>W982</t>
  </si>
  <si>
    <t>W979</t>
  </si>
  <si>
    <t>W978</t>
  </si>
  <si>
    <t>W977</t>
  </si>
  <si>
    <t>W976</t>
  </si>
  <si>
    <t>W975</t>
  </si>
  <si>
    <t>W974</t>
  </si>
  <si>
    <t>W973</t>
  </si>
  <si>
    <t>W972</t>
  </si>
  <si>
    <t>W971</t>
  </si>
  <si>
    <t>W970</t>
  </si>
  <si>
    <t>W969</t>
  </si>
  <si>
    <t>W968</t>
  </si>
  <si>
    <t>W967</t>
  </si>
  <si>
    <t>W965</t>
  </si>
  <si>
    <t>W964</t>
  </si>
  <si>
    <t>W963</t>
  </si>
  <si>
    <t>W962</t>
  </si>
  <si>
    <t>W961</t>
  </si>
  <si>
    <t>W960</t>
  </si>
  <si>
    <t>W959</t>
  </si>
  <si>
    <t>W958</t>
  </si>
  <si>
    <t>W957</t>
  </si>
  <si>
    <t>W956</t>
  </si>
  <si>
    <t>W955</t>
  </si>
  <si>
    <t>W954</t>
  </si>
  <si>
    <t>W953</t>
  </si>
  <si>
    <t>W952</t>
  </si>
  <si>
    <t>W951</t>
  </si>
  <si>
    <t>W950</t>
  </si>
  <si>
    <t>W949</t>
  </si>
  <si>
    <t>W948</t>
  </si>
  <si>
    <t>W947</t>
  </si>
  <si>
    <t>W946</t>
  </si>
  <si>
    <t>W945</t>
  </si>
  <si>
    <t>W944</t>
  </si>
  <si>
    <t>W943</t>
  </si>
  <si>
    <t>W942</t>
  </si>
  <si>
    <t>W935</t>
  </si>
  <si>
    <t>W934</t>
  </si>
  <si>
    <t>W933</t>
  </si>
  <si>
    <t>W932</t>
  </si>
  <si>
    <t>W931</t>
  </si>
  <si>
    <t>W928</t>
  </si>
  <si>
    <t>W924</t>
  </si>
  <si>
    <t>W923</t>
  </si>
  <si>
    <t>W922</t>
  </si>
  <si>
    <t>W921</t>
  </si>
  <si>
    <t>W920</t>
  </si>
  <si>
    <t>W919</t>
  </si>
  <si>
    <t>W918</t>
  </si>
  <si>
    <t>W917</t>
  </si>
  <si>
    <t>W916</t>
  </si>
  <si>
    <t>W915</t>
  </si>
  <si>
    <t>W914</t>
  </si>
  <si>
    <t>W913</t>
  </si>
  <si>
    <t>W912</t>
  </si>
  <si>
    <t>W910</t>
  </si>
  <si>
    <t>W907</t>
  </si>
  <si>
    <t>W906</t>
  </si>
  <si>
    <t>W904</t>
  </si>
  <si>
    <t>W903</t>
  </si>
  <si>
    <t>W902</t>
  </si>
  <si>
    <t>W901</t>
  </si>
  <si>
    <t>W900</t>
  </si>
  <si>
    <t>W899</t>
  </si>
  <si>
    <t>W898</t>
  </si>
  <si>
    <t>W897</t>
  </si>
  <si>
    <t>W896</t>
  </si>
  <si>
    <t>W895</t>
  </si>
  <si>
    <t>W894</t>
  </si>
  <si>
    <t>W893</t>
  </si>
  <si>
    <t>W892</t>
  </si>
  <si>
    <t>W891</t>
  </si>
  <si>
    <t>W890</t>
  </si>
  <si>
    <t>W889</t>
  </si>
  <si>
    <t>W888</t>
  </si>
  <si>
    <t>W887</t>
  </si>
  <si>
    <t>W886</t>
  </si>
  <si>
    <t>W883</t>
  </si>
  <si>
    <t>W882</t>
  </si>
  <si>
    <t>W881</t>
  </si>
  <si>
    <t>The Athenian School</t>
  </si>
  <si>
    <t>W880</t>
  </si>
  <si>
    <t>W879</t>
  </si>
  <si>
    <t>W878</t>
  </si>
  <si>
    <t>W877</t>
  </si>
  <si>
    <t>W876</t>
  </si>
  <si>
    <t>W875</t>
  </si>
  <si>
    <t>W874</t>
  </si>
  <si>
    <t>W873</t>
  </si>
  <si>
    <t>W871</t>
  </si>
  <si>
    <t>W868</t>
  </si>
  <si>
    <t>W867</t>
  </si>
  <si>
    <t>W866</t>
  </si>
  <si>
    <t>W857</t>
  </si>
  <si>
    <t>W856</t>
  </si>
  <si>
    <t>W855</t>
  </si>
  <si>
    <t>W854</t>
  </si>
  <si>
    <t>W852</t>
  </si>
  <si>
    <t>W851</t>
  </si>
  <si>
    <t>W849</t>
  </si>
  <si>
    <t>W848</t>
  </si>
  <si>
    <t>W846</t>
  </si>
  <si>
    <t>W845</t>
  </si>
  <si>
    <t>W844</t>
  </si>
  <si>
    <t>W839</t>
  </si>
  <si>
    <t>W838</t>
  </si>
  <si>
    <t>W837</t>
  </si>
  <si>
    <t>W836</t>
  </si>
  <si>
    <t>W835</t>
  </si>
  <si>
    <t>W834</t>
  </si>
  <si>
    <t>W833</t>
  </si>
  <si>
    <t>W831</t>
  </si>
  <si>
    <t>W823</t>
  </si>
  <si>
    <t>W822</t>
  </si>
  <si>
    <t>W818</t>
  </si>
  <si>
    <t>W817</t>
  </si>
  <si>
    <t>W813</t>
  </si>
  <si>
    <t>W811</t>
  </si>
  <si>
    <t>W808</t>
  </si>
  <si>
    <t>W807</t>
  </si>
  <si>
    <t>W806</t>
  </si>
  <si>
    <t>W805</t>
  </si>
  <si>
    <t>W804</t>
  </si>
  <si>
    <t>W803</t>
  </si>
  <si>
    <t>W802</t>
  </si>
  <si>
    <t>W801</t>
  </si>
  <si>
    <t>Friant Power Authority</t>
  </si>
  <si>
    <t>W799</t>
  </si>
  <si>
    <t>W798</t>
  </si>
  <si>
    <t>W797</t>
  </si>
  <si>
    <t>W796</t>
  </si>
  <si>
    <t>W795</t>
  </si>
  <si>
    <t>W794</t>
  </si>
  <si>
    <t>W793</t>
  </si>
  <si>
    <t>W792</t>
  </si>
  <si>
    <t>W791</t>
  </si>
  <si>
    <t>W790</t>
  </si>
  <si>
    <t>W788</t>
  </si>
  <si>
    <t>W787</t>
  </si>
  <si>
    <t>W786</t>
  </si>
  <si>
    <t>W785</t>
  </si>
  <si>
    <t>W784</t>
  </si>
  <si>
    <t>W783</t>
  </si>
  <si>
    <t>W780</t>
  </si>
  <si>
    <t>W779</t>
  </si>
  <si>
    <t>W774</t>
  </si>
  <si>
    <t>W772</t>
  </si>
  <si>
    <t>W771</t>
  </si>
  <si>
    <t>Monterey Regional Waste Management District</t>
  </si>
  <si>
    <t>W770</t>
  </si>
  <si>
    <t>W766</t>
  </si>
  <si>
    <t>W765</t>
  </si>
  <si>
    <t>W764</t>
  </si>
  <si>
    <t>W763</t>
  </si>
  <si>
    <t>Diablo Winds, LLC</t>
  </si>
  <si>
    <t>W762</t>
  </si>
  <si>
    <t>W761</t>
  </si>
  <si>
    <t>W760</t>
  </si>
  <si>
    <t>W759</t>
  </si>
  <si>
    <t>W758</t>
  </si>
  <si>
    <t>W757</t>
  </si>
  <si>
    <t>W755</t>
  </si>
  <si>
    <t>W754</t>
  </si>
  <si>
    <t>W752</t>
  </si>
  <si>
    <t>W751</t>
  </si>
  <si>
    <t>W748</t>
  </si>
  <si>
    <t>Coso Energy Developers</t>
  </si>
  <si>
    <t>W747</t>
  </si>
  <si>
    <t>W746</t>
  </si>
  <si>
    <t>W745</t>
  </si>
  <si>
    <t>W744</t>
  </si>
  <si>
    <t>W732</t>
  </si>
  <si>
    <t>W731</t>
  </si>
  <si>
    <t>W730</t>
  </si>
  <si>
    <t>W729</t>
  </si>
  <si>
    <t>W728</t>
  </si>
  <si>
    <t>W727</t>
  </si>
  <si>
    <t>W725</t>
  </si>
  <si>
    <t>W723</t>
  </si>
  <si>
    <t>W722</t>
  </si>
  <si>
    <t>W721</t>
  </si>
  <si>
    <t>W720</t>
  </si>
  <si>
    <t>W719</t>
  </si>
  <si>
    <t>W718</t>
  </si>
  <si>
    <t>W716</t>
  </si>
  <si>
    <t>W715</t>
  </si>
  <si>
    <t>W714</t>
  </si>
  <si>
    <t>W713</t>
  </si>
  <si>
    <t>W712</t>
  </si>
  <si>
    <t>W710</t>
  </si>
  <si>
    <t>Olivenhain Municipal Water District</t>
  </si>
  <si>
    <t>W709</t>
  </si>
  <si>
    <t>W708</t>
  </si>
  <si>
    <t>W707</t>
  </si>
  <si>
    <t>W704</t>
  </si>
  <si>
    <t>W701</t>
  </si>
  <si>
    <t>Nevada Irrigation District</t>
  </si>
  <si>
    <t>W699</t>
  </si>
  <si>
    <t>W698</t>
  </si>
  <si>
    <t>W697</t>
  </si>
  <si>
    <t>W696</t>
  </si>
  <si>
    <t>Yuba County Water Agency</t>
  </si>
  <si>
    <t>W695</t>
  </si>
  <si>
    <t>W692</t>
  </si>
  <si>
    <t>W691</t>
  </si>
  <si>
    <t>W690</t>
  </si>
  <si>
    <t>Vecino Vineyards LLC</t>
  </si>
  <si>
    <t>W687</t>
  </si>
  <si>
    <t>Tom Benninghoven</t>
  </si>
  <si>
    <t>W686</t>
  </si>
  <si>
    <t>W684</t>
  </si>
  <si>
    <t>W683</t>
  </si>
  <si>
    <t>Swiss America</t>
  </si>
  <si>
    <t>W682</t>
  </si>
  <si>
    <t>W681</t>
  </si>
  <si>
    <t>STS Hydropower Ltd. (Kekawaka)</t>
  </si>
  <si>
    <t>W679</t>
  </si>
  <si>
    <t>Steve &amp; Bonnie Tetrick</t>
  </si>
  <si>
    <t>W678</t>
  </si>
  <si>
    <t>South Sutter Water</t>
  </si>
  <si>
    <t>W677</t>
  </si>
  <si>
    <t>W676</t>
  </si>
  <si>
    <t>South San Joaquin ID  (Frankenheimer)</t>
  </si>
  <si>
    <t>W675</t>
  </si>
  <si>
    <t>W674</t>
  </si>
  <si>
    <t>W673</t>
  </si>
  <si>
    <t>W672</t>
  </si>
  <si>
    <t>W671</t>
  </si>
  <si>
    <t>W670</t>
  </si>
  <si>
    <t>W669</t>
  </si>
  <si>
    <t>W668</t>
  </si>
  <si>
    <t>W667</t>
  </si>
  <si>
    <t>W664</t>
  </si>
  <si>
    <t>Shamrock Utilities (Clover Leaf)</t>
  </si>
  <si>
    <t>W663</t>
  </si>
  <si>
    <t>W656</t>
  </si>
  <si>
    <t>W653</t>
  </si>
  <si>
    <t>Rock Creek Water District</t>
  </si>
  <si>
    <t>W651</t>
  </si>
  <si>
    <t>Robin Williams Solar Power Gen.</t>
  </si>
  <si>
    <t>W649</t>
  </si>
  <si>
    <t>Rio Bravo Rocklin</t>
  </si>
  <si>
    <t>W647</t>
  </si>
  <si>
    <t>W645</t>
  </si>
  <si>
    <t>W644</t>
  </si>
  <si>
    <t>W641</t>
  </si>
  <si>
    <t>W638</t>
  </si>
  <si>
    <t>W637</t>
  </si>
  <si>
    <t>NID/Combie South</t>
  </si>
  <si>
    <t>W636</t>
  </si>
  <si>
    <t>NID/Combie North</t>
  </si>
  <si>
    <t>W635</t>
  </si>
  <si>
    <t>W634</t>
  </si>
  <si>
    <t>W631</t>
  </si>
  <si>
    <t>Monterey County Water Res. Agency</t>
  </si>
  <si>
    <t>W630</t>
  </si>
  <si>
    <t>Mill &amp; Sulphur Creek</t>
  </si>
  <si>
    <t>W629</t>
  </si>
  <si>
    <t>W627</t>
  </si>
  <si>
    <t>W626</t>
  </si>
  <si>
    <t>Mega Renewables (Hatchet Creek)</t>
  </si>
  <si>
    <t>W625</t>
  </si>
  <si>
    <t>Mega Renewables (Bidwell Ditch)</t>
  </si>
  <si>
    <t>W622</t>
  </si>
  <si>
    <t>Malacha Hydro Ltd. Partnership</t>
  </si>
  <si>
    <t>W620</t>
  </si>
  <si>
    <t>W619</t>
  </si>
  <si>
    <t>W618</t>
  </si>
  <si>
    <t>W617</t>
  </si>
  <si>
    <t>Lofton Ranch</t>
  </si>
  <si>
    <t>W616</t>
  </si>
  <si>
    <t>Lassen Station Hydro</t>
  </si>
  <si>
    <t>W614</t>
  </si>
  <si>
    <t>W613</t>
  </si>
  <si>
    <t>Olcese Water District</t>
  </si>
  <si>
    <t>W612</t>
  </si>
  <si>
    <t>John Neerhout Jr.</t>
  </si>
  <si>
    <t>W611</t>
  </si>
  <si>
    <t>James Crane Hydro</t>
  </si>
  <si>
    <t>W610</t>
  </si>
  <si>
    <t>James B. Peter</t>
  </si>
  <si>
    <t>W608</t>
  </si>
  <si>
    <t>W607</t>
  </si>
  <si>
    <t>W606</t>
  </si>
  <si>
    <t>Hypower, Inc.</t>
  </si>
  <si>
    <t>W605</t>
  </si>
  <si>
    <t>Humboldt Bay Muni Water District</t>
  </si>
  <si>
    <t>W604</t>
  </si>
  <si>
    <t>W603</t>
  </si>
  <si>
    <t>W600</t>
  </si>
  <si>
    <t>Hat Creek Hereford Ranch</t>
  </si>
  <si>
    <t>W594</t>
  </si>
  <si>
    <t>W593</t>
  </si>
  <si>
    <t>Five Bears Hydroelectric</t>
  </si>
  <si>
    <t>W590</t>
  </si>
  <si>
    <t>Eric And Debbie Watternburg</t>
  </si>
  <si>
    <t>W589</t>
  </si>
  <si>
    <t>W587</t>
  </si>
  <si>
    <t>Eagle Hydro</t>
  </si>
  <si>
    <t>W586</t>
  </si>
  <si>
    <t>W584</t>
  </si>
  <si>
    <t>Digger Creek Ranch</t>
  </si>
  <si>
    <t>W578</t>
  </si>
  <si>
    <t>Collins Pine</t>
  </si>
  <si>
    <t>W577</t>
  </si>
  <si>
    <t>City Of Watsonville</t>
  </si>
  <si>
    <t>W576</t>
  </si>
  <si>
    <t>Charcoal Ravine</t>
  </si>
  <si>
    <t>W575</t>
  </si>
  <si>
    <t>W571</t>
  </si>
  <si>
    <t>W570</t>
  </si>
  <si>
    <t>Browns Valley Irrigation Dist.</t>
  </si>
  <si>
    <t>W569</t>
  </si>
  <si>
    <t>W568</t>
  </si>
  <si>
    <t>Bailey Creek Ranch</t>
  </si>
  <si>
    <t>W567</t>
  </si>
  <si>
    <t>Arbuckle Mountain Hydro</t>
  </si>
  <si>
    <t>W566</t>
  </si>
  <si>
    <t>American Energy, Inc. (Wolfsen)</t>
  </si>
  <si>
    <t>W560</t>
  </si>
  <si>
    <t>W557</t>
  </si>
  <si>
    <t>W556</t>
  </si>
  <si>
    <t>W552</t>
  </si>
  <si>
    <t>W551</t>
  </si>
  <si>
    <t>W550</t>
  </si>
  <si>
    <t>W549</t>
  </si>
  <si>
    <t>W548</t>
  </si>
  <si>
    <t>W545</t>
  </si>
  <si>
    <t>W544</t>
  </si>
  <si>
    <t>W543</t>
  </si>
  <si>
    <t>W542</t>
  </si>
  <si>
    <t>W541</t>
  </si>
  <si>
    <t>W540</t>
  </si>
  <si>
    <t>W539</t>
  </si>
  <si>
    <t>W538</t>
  </si>
  <si>
    <t>Lower Tule River Irrigation Dist.</t>
  </si>
  <si>
    <t>W537</t>
  </si>
  <si>
    <t>W536</t>
  </si>
  <si>
    <t>W534</t>
  </si>
  <si>
    <t>W532</t>
  </si>
  <si>
    <t>W531</t>
  </si>
  <si>
    <t>W530</t>
  </si>
  <si>
    <t>W529</t>
  </si>
  <si>
    <t>W523</t>
  </si>
  <si>
    <t>W522</t>
  </si>
  <si>
    <t>Desert Winds II Pwr Purch Trst</t>
  </si>
  <si>
    <t>W521</t>
  </si>
  <si>
    <t>W519</t>
  </si>
  <si>
    <t>W518</t>
  </si>
  <si>
    <t>W517</t>
  </si>
  <si>
    <t>Edom Hills Project 1, LLC</t>
  </si>
  <si>
    <t>W511</t>
  </si>
  <si>
    <t>W509</t>
  </si>
  <si>
    <t>W508</t>
  </si>
  <si>
    <t>W505</t>
  </si>
  <si>
    <t>W504</t>
  </si>
  <si>
    <t>W503</t>
  </si>
  <si>
    <t>W502</t>
  </si>
  <si>
    <t>W501</t>
  </si>
  <si>
    <t>W500</t>
  </si>
  <si>
    <t>W499</t>
  </si>
  <si>
    <t>W498</t>
  </si>
  <si>
    <t>W495</t>
  </si>
  <si>
    <t>Oak Creek Wind Power, LLC</t>
  </si>
  <si>
    <t>W492</t>
  </si>
  <si>
    <t>W490</t>
  </si>
  <si>
    <t>W489</t>
  </si>
  <si>
    <t>W488</t>
  </si>
  <si>
    <t>W486</t>
  </si>
  <si>
    <t>W484</t>
  </si>
  <si>
    <t>W483</t>
  </si>
  <si>
    <t>W476</t>
  </si>
  <si>
    <t>W475</t>
  </si>
  <si>
    <t>W474</t>
  </si>
  <si>
    <t>W473</t>
  </si>
  <si>
    <t>W472</t>
  </si>
  <si>
    <t>W471</t>
  </si>
  <si>
    <t>W470</t>
  </si>
  <si>
    <t>W469</t>
  </si>
  <si>
    <t>W468</t>
  </si>
  <si>
    <t>W467</t>
  </si>
  <si>
    <t>W466</t>
  </si>
  <si>
    <t>W465</t>
  </si>
  <si>
    <t>W464</t>
  </si>
  <si>
    <t>W463</t>
  </si>
  <si>
    <t>W462</t>
  </si>
  <si>
    <t>W461</t>
  </si>
  <si>
    <t>W460</t>
  </si>
  <si>
    <t>W459</t>
  </si>
  <si>
    <t>Coso Power Developers</t>
  </si>
  <si>
    <t>W458</t>
  </si>
  <si>
    <t>W457</t>
  </si>
  <si>
    <t>W456</t>
  </si>
  <si>
    <t>W455</t>
  </si>
  <si>
    <t>W454</t>
  </si>
  <si>
    <t>Elmore Ltd.</t>
  </si>
  <si>
    <t>W453</t>
  </si>
  <si>
    <t>W452</t>
  </si>
  <si>
    <t>W451</t>
  </si>
  <si>
    <t>W448</t>
  </si>
  <si>
    <t>W442</t>
  </si>
  <si>
    <t>W441</t>
  </si>
  <si>
    <t>W440</t>
  </si>
  <si>
    <t>W439</t>
  </si>
  <si>
    <t>W433</t>
  </si>
  <si>
    <t>United Water Conservation District</t>
  </si>
  <si>
    <t>W431</t>
  </si>
  <si>
    <t>Camrosa County Water District</t>
  </si>
  <si>
    <t>W427</t>
  </si>
  <si>
    <t>W425</t>
  </si>
  <si>
    <t>W424</t>
  </si>
  <si>
    <t>W421</t>
  </si>
  <si>
    <t>Orange County Sanitation District</t>
  </si>
  <si>
    <t>W420</t>
  </si>
  <si>
    <t>W419</t>
  </si>
  <si>
    <t>W418</t>
  </si>
  <si>
    <t>W417</t>
  </si>
  <si>
    <t>W416</t>
  </si>
  <si>
    <t>W415</t>
  </si>
  <si>
    <t>Second Imperial Geothermal Company</t>
  </si>
  <si>
    <t>W414</t>
  </si>
  <si>
    <t>W409</t>
  </si>
  <si>
    <t>W408</t>
  </si>
  <si>
    <t>Ridgetop Energy, LLC</t>
  </si>
  <si>
    <t>W407</t>
  </si>
  <si>
    <t>W406</t>
  </si>
  <si>
    <t>W401</t>
  </si>
  <si>
    <t>W394</t>
  </si>
  <si>
    <t>W393</t>
  </si>
  <si>
    <t>W392</t>
  </si>
  <si>
    <t>W391</t>
  </si>
  <si>
    <t>W390</t>
  </si>
  <si>
    <t>W386</t>
  </si>
  <si>
    <t>W385</t>
  </si>
  <si>
    <t>W384</t>
  </si>
  <si>
    <t>W381</t>
  </si>
  <si>
    <t>W378</t>
  </si>
  <si>
    <t>W377</t>
  </si>
  <si>
    <t>W374</t>
  </si>
  <si>
    <t>W373</t>
  </si>
  <si>
    <t>W372</t>
  </si>
  <si>
    <t>W371</t>
  </si>
  <si>
    <t>W368</t>
  </si>
  <si>
    <t>W367</t>
  </si>
  <si>
    <t>W364</t>
  </si>
  <si>
    <t>W363</t>
  </si>
  <si>
    <t>W362</t>
  </si>
  <si>
    <t>W360</t>
  </si>
  <si>
    <t>W356</t>
  </si>
  <si>
    <t>W355</t>
  </si>
  <si>
    <t>W353</t>
  </si>
  <si>
    <t>W352</t>
  </si>
  <si>
    <t>W351</t>
  </si>
  <si>
    <t>W350</t>
  </si>
  <si>
    <t>W349</t>
  </si>
  <si>
    <t>W348</t>
  </si>
  <si>
    <t>W345</t>
  </si>
  <si>
    <t>W344</t>
  </si>
  <si>
    <t>W343</t>
  </si>
  <si>
    <t>W342</t>
  </si>
  <si>
    <t>W341</t>
  </si>
  <si>
    <t>W339</t>
  </si>
  <si>
    <t>W338</t>
  </si>
  <si>
    <t>W337</t>
  </si>
  <si>
    <t>W335</t>
  </si>
  <si>
    <t>W334</t>
  </si>
  <si>
    <t>W332</t>
  </si>
  <si>
    <t>W329</t>
  </si>
  <si>
    <t>W328</t>
  </si>
  <si>
    <t>W326</t>
  </si>
  <si>
    <t>W324</t>
  </si>
  <si>
    <t>W323</t>
  </si>
  <si>
    <t>W322</t>
  </si>
  <si>
    <t>W321</t>
  </si>
  <si>
    <t>W320</t>
  </si>
  <si>
    <t>W318</t>
  </si>
  <si>
    <t>W317</t>
  </si>
  <si>
    <t>W316</t>
  </si>
  <si>
    <t>W315</t>
  </si>
  <si>
    <t>W314</t>
  </si>
  <si>
    <t>W311</t>
  </si>
  <si>
    <t>Monte Vista Water District</t>
  </si>
  <si>
    <t>W310</t>
  </si>
  <si>
    <t>Goleta Water District</t>
  </si>
  <si>
    <t>W305</t>
  </si>
  <si>
    <t>W304</t>
  </si>
  <si>
    <t>W303</t>
  </si>
  <si>
    <t>Desert Power Company</t>
  </si>
  <si>
    <t>W302</t>
  </si>
  <si>
    <t>W301</t>
  </si>
  <si>
    <t>Walnut Valley Water District</t>
  </si>
  <si>
    <t>W300</t>
  </si>
  <si>
    <t>W299</t>
  </si>
  <si>
    <t>W298</t>
  </si>
  <si>
    <t>White Mountain Ranch LLC</t>
  </si>
  <si>
    <t>W297</t>
  </si>
  <si>
    <t>Hi Head Hydro Incorporated</t>
  </si>
  <si>
    <t>W296</t>
  </si>
  <si>
    <t>W295</t>
  </si>
  <si>
    <t>W293</t>
  </si>
  <si>
    <t>W292</t>
  </si>
  <si>
    <t>W283</t>
  </si>
  <si>
    <t>W251</t>
  </si>
  <si>
    <t>Evergreen BioPower LLC</t>
  </si>
  <si>
    <t>W249</t>
  </si>
  <si>
    <t>W248</t>
  </si>
  <si>
    <t>W246</t>
  </si>
  <si>
    <t>W245</t>
  </si>
  <si>
    <t>W244</t>
  </si>
  <si>
    <t>W243</t>
  </si>
  <si>
    <t>W242</t>
  </si>
  <si>
    <t>W241</t>
  </si>
  <si>
    <t>W240</t>
  </si>
  <si>
    <t>W239</t>
  </si>
  <si>
    <t>W238</t>
  </si>
  <si>
    <t>W237</t>
  </si>
  <si>
    <t>W236</t>
  </si>
  <si>
    <t>W235</t>
  </si>
  <si>
    <t>W234</t>
  </si>
  <si>
    <t>W233</t>
  </si>
  <si>
    <t>W231</t>
  </si>
  <si>
    <t>W230</t>
  </si>
  <si>
    <t>W229</t>
  </si>
  <si>
    <t>W228</t>
  </si>
  <si>
    <t>W226</t>
  </si>
  <si>
    <t>W225</t>
  </si>
  <si>
    <t>W223</t>
  </si>
  <si>
    <t>W222</t>
  </si>
  <si>
    <t>W221</t>
  </si>
  <si>
    <t>W220</t>
  </si>
  <si>
    <t>W219</t>
  </si>
  <si>
    <t>W218</t>
  </si>
  <si>
    <t>W217</t>
  </si>
  <si>
    <t>W216</t>
  </si>
  <si>
    <t>W208</t>
  </si>
  <si>
    <t>W206</t>
  </si>
  <si>
    <t>W205</t>
  </si>
  <si>
    <t>W204</t>
  </si>
  <si>
    <t>San Diego County Water Authority</t>
  </si>
  <si>
    <t>W203</t>
  </si>
  <si>
    <t>W201</t>
  </si>
  <si>
    <t>W200</t>
  </si>
  <si>
    <t>W195</t>
  </si>
  <si>
    <t>W194</t>
  </si>
  <si>
    <t>W189</t>
  </si>
  <si>
    <t>W188</t>
  </si>
  <si>
    <t>W187</t>
  </si>
  <si>
    <t>W186</t>
  </si>
  <si>
    <t>W185</t>
  </si>
  <si>
    <t>W184</t>
  </si>
  <si>
    <t>W183</t>
  </si>
  <si>
    <t>W182</t>
  </si>
  <si>
    <t>W181</t>
  </si>
  <si>
    <t>W179</t>
  </si>
  <si>
    <t>W177</t>
  </si>
  <si>
    <t>W176</t>
  </si>
  <si>
    <t>W175</t>
  </si>
  <si>
    <t>W173</t>
  </si>
  <si>
    <t>W172</t>
  </si>
  <si>
    <t>W171</t>
  </si>
  <si>
    <t>W170</t>
  </si>
  <si>
    <t>W169</t>
  </si>
  <si>
    <t>W168</t>
  </si>
  <si>
    <t>W167</t>
  </si>
  <si>
    <t>W166</t>
  </si>
  <si>
    <t>W165</t>
  </si>
  <si>
    <t>W164</t>
  </si>
  <si>
    <t>W163</t>
  </si>
  <si>
    <t>W162</t>
  </si>
  <si>
    <t>W160</t>
  </si>
  <si>
    <t>W158</t>
  </si>
  <si>
    <t>W157</t>
  </si>
  <si>
    <t>W155</t>
  </si>
  <si>
    <t>W153</t>
  </si>
  <si>
    <t>W152</t>
  </si>
  <si>
    <t>W151</t>
  </si>
  <si>
    <t>W149</t>
  </si>
  <si>
    <t>W148</t>
  </si>
  <si>
    <t>W147</t>
  </si>
  <si>
    <t>W146</t>
  </si>
  <si>
    <t>W144</t>
  </si>
  <si>
    <t>W141</t>
  </si>
  <si>
    <t>W140</t>
  </si>
  <si>
    <t>W139</t>
  </si>
  <si>
    <t>W138</t>
  </si>
  <si>
    <t>W137</t>
  </si>
  <si>
    <t>W136</t>
  </si>
  <si>
    <t>W135</t>
  </si>
  <si>
    <t>W134</t>
  </si>
  <si>
    <t>W133</t>
  </si>
  <si>
    <t>W132</t>
  </si>
  <si>
    <t>W131</t>
  </si>
  <si>
    <t>W130</t>
  </si>
  <si>
    <t>Clearwater Paper Corporation</t>
  </si>
  <si>
    <t>W129</t>
  </si>
  <si>
    <t>W128</t>
  </si>
  <si>
    <t>W127</t>
  </si>
  <si>
    <t>W126</t>
  </si>
  <si>
    <t>W125</t>
  </si>
  <si>
    <t>W124</t>
  </si>
  <si>
    <t>W123</t>
  </si>
  <si>
    <t>W122</t>
  </si>
  <si>
    <t>W121</t>
  </si>
  <si>
    <t>W120</t>
  </si>
  <si>
    <t>W119</t>
  </si>
  <si>
    <t>W118</t>
  </si>
  <si>
    <t>W117</t>
  </si>
  <si>
    <t>W116</t>
  </si>
  <si>
    <t>W115</t>
  </si>
  <si>
    <t>W114</t>
  </si>
  <si>
    <t>W113</t>
  </si>
  <si>
    <t>W111</t>
  </si>
  <si>
    <t>W110</t>
  </si>
  <si>
    <t>W109</t>
  </si>
  <si>
    <t>W108</t>
  </si>
  <si>
    <t>W101</t>
  </si>
  <si>
    <t>W100</t>
  </si>
  <si>
    <t>W98</t>
  </si>
  <si>
    <t>W97</t>
  </si>
  <si>
    <t>W96</t>
  </si>
  <si>
    <t>W95</t>
  </si>
  <si>
    <t>W94</t>
  </si>
  <si>
    <t>W93</t>
  </si>
  <si>
    <t>W92</t>
  </si>
  <si>
    <t>W91</t>
  </si>
  <si>
    <t>W90</t>
  </si>
  <si>
    <t>W88</t>
  </si>
  <si>
    <t>W87</t>
  </si>
  <si>
    <t>W86</t>
  </si>
  <si>
    <t>W85</t>
  </si>
  <si>
    <t>W84</t>
  </si>
  <si>
    <t>W83</t>
  </si>
  <si>
    <t>W82</t>
  </si>
  <si>
    <t>W60</t>
  </si>
  <si>
    <t>W57</t>
  </si>
  <si>
    <t>W54</t>
  </si>
  <si>
    <t>W52</t>
  </si>
  <si>
    <t>W51</t>
  </si>
  <si>
    <t>W50</t>
  </si>
  <si>
    <t>W45</t>
  </si>
  <si>
    <t>W44</t>
  </si>
  <si>
    <t>W43</t>
  </si>
  <si>
    <t>W41</t>
  </si>
  <si>
    <t>W40</t>
  </si>
  <si>
    <t>W39</t>
  </si>
  <si>
    <t>W38</t>
  </si>
  <si>
    <t>W35</t>
  </si>
  <si>
    <t>W34</t>
  </si>
  <si>
    <t>W33</t>
  </si>
  <si>
    <t>W32</t>
  </si>
  <si>
    <t>W31</t>
  </si>
  <si>
    <t>W30</t>
  </si>
  <si>
    <t>W29</t>
  </si>
  <si>
    <t>W28</t>
  </si>
  <si>
    <t>W27</t>
  </si>
  <si>
    <t>W26</t>
  </si>
  <si>
    <t>W25</t>
  </si>
  <si>
    <t>W24</t>
  </si>
  <si>
    <t>W23</t>
  </si>
  <si>
    <t>W22</t>
  </si>
  <si>
    <t>W21</t>
  </si>
  <si>
    <t>W20</t>
  </si>
  <si>
    <t>W19</t>
  </si>
  <si>
    <t>W18</t>
  </si>
  <si>
    <t>W17</t>
  </si>
  <si>
    <t>W16</t>
  </si>
  <si>
    <t>W15</t>
  </si>
  <si>
    <t>W14</t>
  </si>
  <si>
    <t>W13</t>
  </si>
  <si>
    <t>W12</t>
  </si>
  <si>
    <t>W11</t>
  </si>
  <si>
    <t>W10</t>
  </si>
  <si>
    <t>W9</t>
  </si>
  <si>
    <t>W8</t>
  </si>
  <si>
    <t>Inland Power and Light Co.</t>
  </si>
  <si>
    <t>Mason County PUD No. 3</t>
  </si>
  <si>
    <t>Peninsula Light Company</t>
  </si>
  <si>
    <t>Tacoma Power</t>
  </si>
  <si>
    <t>Monterey Regional Water</t>
  </si>
  <si>
    <t>W633</t>
  </si>
  <si>
    <t>Pacific Ultrapower Chinese Station</t>
  </si>
  <si>
    <t>W1109</t>
  </si>
  <si>
    <t>W1970</t>
  </si>
  <si>
    <t>PAC OSIP CR 1</t>
  </si>
  <si>
    <t>W2391</t>
  </si>
  <si>
    <t>PAC OSIP CO 2</t>
  </si>
  <si>
    <t>W2611</t>
  </si>
  <si>
    <t>PAC OSIP EO 2</t>
  </si>
  <si>
    <t>Woodland Joint Unified School District</t>
  </si>
  <si>
    <t>W4497</t>
  </si>
  <si>
    <t>W4976</t>
  </si>
  <si>
    <t>LA Bureau of Street Lighting - Solar</t>
  </si>
  <si>
    <t>W4999</t>
  </si>
  <si>
    <t>W5009</t>
  </si>
  <si>
    <t>W5026</t>
  </si>
  <si>
    <t>W5031</t>
  </si>
  <si>
    <t>W5058</t>
  </si>
  <si>
    <t>W5066</t>
  </si>
  <si>
    <t>W5089</t>
  </si>
  <si>
    <t>W5115</t>
  </si>
  <si>
    <t>W5116</t>
  </si>
  <si>
    <t>W5121</t>
  </si>
  <si>
    <t>W5199</t>
  </si>
  <si>
    <t>W5211</t>
  </si>
  <si>
    <t>Chaffey Joint Unified High School District</t>
  </si>
  <si>
    <t>W5212</t>
  </si>
  <si>
    <t>W5213</t>
  </si>
  <si>
    <t>W5214</t>
  </si>
  <si>
    <t>W5224</t>
  </si>
  <si>
    <t>W5234</t>
  </si>
  <si>
    <t>W5235</t>
  </si>
  <si>
    <t>W5237</t>
  </si>
  <si>
    <t>W5240</t>
  </si>
  <si>
    <t>W5257</t>
  </si>
  <si>
    <t>W5260</t>
  </si>
  <si>
    <t>W5261</t>
  </si>
  <si>
    <t>W5264</t>
  </si>
  <si>
    <t>W5265</t>
  </si>
  <si>
    <t>W5266</t>
  </si>
  <si>
    <t>W5277</t>
  </si>
  <si>
    <t>Broadview Energy KW, LLC</t>
  </si>
  <si>
    <t>W5278</t>
  </si>
  <si>
    <t>W5281</t>
  </si>
  <si>
    <t>W5307</t>
  </si>
  <si>
    <t>W5308</t>
  </si>
  <si>
    <t>W5311</t>
  </si>
  <si>
    <t>W5314</t>
  </si>
  <si>
    <t>W5315</t>
  </si>
  <si>
    <t>W5329</t>
  </si>
  <si>
    <t>W5330</t>
  </si>
  <si>
    <t>W5331</t>
  </si>
  <si>
    <t>W5332</t>
  </si>
  <si>
    <t>W5333</t>
  </si>
  <si>
    <t>W5334</t>
  </si>
  <si>
    <t>W5335</t>
  </si>
  <si>
    <t>W5336</t>
  </si>
  <si>
    <t>W5337</t>
  </si>
  <si>
    <t>W5338</t>
  </si>
  <si>
    <t>W5339</t>
  </si>
  <si>
    <t>W5340</t>
  </si>
  <si>
    <t>W5341</t>
  </si>
  <si>
    <t>W5342</t>
  </si>
  <si>
    <t>W5354</t>
  </si>
  <si>
    <t>W5363</t>
  </si>
  <si>
    <t>W5367</t>
  </si>
  <si>
    <t>W5372</t>
  </si>
  <si>
    <t>W5373</t>
  </si>
  <si>
    <t>W5375</t>
  </si>
  <si>
    <t>W5376</t>
  </si>
  <si>
    <t>W5377</t>
  </si>
  <si>
    <t>W5378</t>
  </si>
  <si>
    <t>W5379</t>
  </si>
  <si>
    <t>W5387</t>
  </si>
  <si>
    <t>W5388</t>
  </si>
  <si>
    <t>Central School District</t>
  </si>
  <si>
    <t>W5389</t>
  </si>
  <si>
    <t>W5395</t>
  </si>
  <si>
    <t>W5425</t>
  </si>
  <si>
    <t>W5436</t>
  </si>
  <si>
    <t>W5438</t>
  </si>
  <si>
    <t>W5440</t>
  </si>
  <si>
    <t>W5441</t>
  </si>
  <si>
    <t>W5443</t>
  </si>
  <si>
    <t>W5444</t>
  </si>
  <si>
    <t>W5445</t>
  </si>
  <si>
    <t>W5446</t>
  </si>
  <si>
    <t>W5447</t>
  </si>
  <si>
    <t>W5449</t>
  </si>
  <si>
    <t>W5450</t>
  </si>
  <si>
    <t>W5451</t>
  </si>
  <si>
    <t>W5452</t>
  </si>
  <si>
    <t>W5453</t>
  </si>
  <si>
    <t>W5454</t>
  </si>
  <si>
    <t>W5455</t>
  </si>
  <si>
    <t>W5456</t>
  </si>
  <si>
    <t>Sierra Unified School District</t>
  </si>
  <si>
    <t>W5458</t>
  </si>
  <si>
    <t>Sanger Unified School District</t>
  </si>
  <si>
    <t>W5459</t>
  </si>
  <si>
    <t>W5460</t>
  </si>
  <si>
    <t>W5461</t>
  </si>
  <si>
    <t>W5462</t>
  </si>
  <si>
    <t>W5463</t>
  </si>
  <si>
    <t>W5464</t>
  </si>
  <si>
    <t>W5465</t>
  </si>
  <si>
    <t>W5466</t>
  </si>
  <si>
    <t>W5467</t>
  </si>
  <si>
    <t>W5468</t>
  </si>
  <si>
    <t>W5469</t>
  </si>
  <si>
    <t>W5470</t>
  </si>
  <si>
    <t>W5471</t>
  </si>
  <si>
    <t>W5472</t>
  </si>
  <si>
    <t>W5473</t>
  </si>
  <si>
    <t>W5474</t>
  </si>
  <si>
    <t>W5475</t>
  </si>
  <si>
    <t>W5476</t>
  </si>
  <si>
    <t>W5477</t>
  </si>
  <si>
    <t>W5478</t>
  </si>
  <si>
    <t>Golden Springs Building F, LLC</t>
  </si>
  <si>
    <t>W5479</t>
  </si>
  <si>
    <t>W5480</t>
  </si>
  <si>
    <t>W5481</t>
  </si>
  <si>
    <t>W5482</t>
  </si>
  <si>
    <t>W5483</t>
  </si>
  <si>
    <t>W5484</t>
  </si>
  <si>
    <t>W5485</t>
  </si>
  <si>
    <t>W5486</t>
  </si>
  <si>
    <t>Menlo School</t>
  </si>
  <si>
    <t>W5487</t>
  </si>
  <si>
    <t>Rabobank National Association</t>
  </si>
  <si>
    <t>W5488</t>
  </si>
  <si>
    <t>W5489</t>
  </si>
  <si>
    <t>W5490</t>
  </si>
  <si>
    <t>W5499</t>
  </si>
  <si>
    <t>W5500</t>
  </si>
  <si>
    <t>Mater Dei Catholic High School</t>
  </si>
  <si>
    <t>W5501</t>
  </si>
  <si>
    <t>Clovis United School District</t>
  </si>
  <si>
    <t>W5502</t>
  </si>
  <si>
    <t>Kerman United School District</t>
  </si>
  <si>
    <t>W5503</t>
  </si>
  <si>
    <t>W5504</t>
  </si>
  <si>
    <t>W5505</t>
  </si>
  <si>
    <t>W5506</t>
  </si>
  <si>
    <t>W5507</t>
  </si>
  <si>
    <t>W5508</t>
  </si>
  <si>
    <t>Kelseyville Unified School District</t>
  </si>
  <si>
    <t>W5509</t>
  </si>
  <si>
    <t>W5510</t>
  </si>
  <si>
    <t>W5512</t>
  </si>
  <si>
    <t>W5513</t>
  </si>
  <si>
    <t>W5516</t>
  </si>
  <si>
    <t>W5518</t>
  </si>
  <si>
    <t>Quichapa 1 LLC</t>
  </si>
  <si>
    <t>W5519</t>
  </si>
  <si>
    <t>Quichapa 2 LLC</t>
  </si>
  <si>
    <t>W5520</t>
  </si>
  <si>
    <t>Quichapa 3 LLC</t>
  </si>
  <si>
    <t>W5521</t>
  </si>
  <si>
    <t>W5522</t>
  </si>
  <si>
    <t>W5523</t>
  </si>
  <si>
    <t>Dept of General Services-CA Dept of Public Health</t>
  </si>
  <si>
    <t>W5524</t>
  </si>
  <si>
    <t>W5525</t>
  </si>
  <si>
    <t>W5526</t>
  </si>
  <si>
    <t>W5527</t>
  </si>
  <si>
    <t>W5528</t>
  </si>
  <si>
    <t>W5529</t>
  </si>
  <si>
    <t>Northstar Macys Nevada, LLC</t>
  </si>
  <si>
    <t>W5530</t>
  </si>
  <si>
    <t>W5531</t>
  </si>
  <si>
    <t>W5532</t>
  </si>
  <si>
    <t>Santa Fe Public Schools - SFPS</t>
  </si>
  <si>
    <t>W5533</t>
  </si>
  <si>
    <t>W5534</t>
  </si>
  <si>
    <t>W5535</t>
  </si>
  <si>
    <t>W5536</t>
  </si>
  <si>
    <t>W5537</t>
  </si>
  <si>
    <t>W5538</t>
  </si>
  <si>
    <t>W5539</t>
  </si>
  <si>
    <t>W5540</t>
  </si>
  <si>
    <t>W5541</t>
  </si>
  <si>
    <t>PAC OSIP WV 10</t>
  </si>
  <si>
    <t>W5542</t>
  </si>
  <si>
    <t>W5544</t>
  </si>
  <si>
    <t>W5545</t>
  </si>
  <si>
    <t>Portal Ridge Solar B, LLC</t>
  </si>
  <si>
    <t>W5546</t>
  </si>
  <si>
    <t>W5547</t>
  </si>
  <si>
    <t>W5548</t>
  </si>
  <si>
    <t>W5549</t>
  </si>
  <si>
    <t>W5550</t>
  </si>
  <si>
    <t>Covina Valley Unified School District</t>
  </si>
  <si>
    <t>W5552</t>
  </si>
  <si>
    <t>W5553</t>
  </si>
  <si>
    <t>W5554</t>
  </si>
  <si>
    <t>W5555</t>
  </si>
  <si>
    <t>W5558</t>
  </si>
  <si>
    <t>W5559</t>
  </si>
  <si>
    <t>Solar Express T</t>
  </si>
  <si>
    <t>W5560</t>
  </si>
  <si>
    <t>Solar Express U</t>
  </si>
  <si>
    <t>W5561</t>
  </si>
  <si>
    <t>Solar Express V</t>
  </si>
  <si>
    <t>W5562</t>
  </si>
  <si>
    <t>Solar Express W</t>
  </si>
  <si>
    <t>W5563</t>
  </si>
  <si>
    <t>Solar Express X</t>
  </si>
  <si>
    <t>W5564</t>
  </si>
  <si>
    <t>Solar Express Y</t>
  </si>
  <si>
    <t>W5565</t>
  </si>
  <si>
    <t>Solar Express Z</t>
  </si>
  <si>
    <t>W5566</t>
  </si>
  <si>
    <t>Solar Express AA</t>
  </si>
  <si>
    <t>Lancaster WAD B LLC</t>
  </si>
  <si>
    <t>W5567</t>
  </si>
  <si>
    <t>Claremont Unified School District</t>
  </si>
  <si>
    <t>W5568</t>
  </si>
  <si>
    <t>W5569</t>
  </si>
  <si>
    <t>W5570</t>
  </si>
  <si>
    <t>W5571</t>
  </si>
  <si>
    <t>W5572</t>
  </si>
  <si>
    <t>W5573</t>
  </si>
  <si>
    <t>W5574</t>
  </si>
  <si>
    <t>W5575</t>
  </si>
  <si>
    <t>W5576</t>
  </si>
  <si>
    <t>W5577</t>
  </si>
  <si>
    <t>W5578</t>
  </si>
  <si>
    <t>W5579</t>
  </si>
  <si>
    <t>W5580</t>
  </si>
  <si>
    <t>W5581</t>
  </si>
  <si>
    <t>W5582</t>
  </si>
  <si>
    <t>W5583</t>
  </si>
  <si>
    <t>W5584</t>
  </si>
  <si>
    <t>W5585</t>
  </si>
  <si>
    <t>W5586</t>
  </si>
  <si>
    <t>W5587</t>
  </si>
  <si>
    <t>W5588</t>
  </si>
  <si>
    <t>W5589</t>
  </si>
  <si>
    <t>W5590</t>
  </si>
  <si>
    <t>W5591</t>
  </si>
  <si>
    <t>W5593</t>
  </si>
  <si>
    <t>W5594</t>
  </si>
  <si>
    <t>Chino Valley Unified School District</t>
  </si>
  <si>
    <t>W5595</t>
  </si>
  <si>
    <t>W5596</t>
  </si>
  <si>
    <t>W5598</t>
  </si>
  <si>
    <t>W5599</t>
  </si>
  <si>
    <t>W5600</t>
  </si>
  <si>
    <t>Jacumba Solar, LLC</t>
  </si>
  <si>
    <t>W5601</t>
  </si>
  <si>
    <t>W5602</t>
  </si>
  <si>
    <t>Simi Valley Unified School District 2</t>
  </si>
  <si>
    <t>W5603</t>
  </si>
  <si>
    <t>W5604</t>
  </si>
  <si>
    <t>W5605</t>
  </si>
  <si>
    <t>Acalanes Union High School District</t>
  </si>
  <si>
    <t>W5606</t>
  </si>
  <si>
    <t>W5607</t>
  </si>
  <si>
    <t>W5611</t>
  </si>
  <si>
    <t>PVN Milliken, LLC</t>
  </si>
  <si>
    <t>W5613</t>
  </si>
  <si>
    <t>Golden State FC LLC</t>
  </si>
  <si>
    <t>W5614</t>
  </si>
  <si>
    <t>W5615</t>
  </si>
  <si>
    <t>Mt Home Solar 1 LLC</t>
  </si>
  <si>
    <t>W5616</t>
  </si>
  <si>
    <t>W5617</t>
  </si>
  <si>
    <t>W5618</t>
  </si>
  <si>
    <t>W5619</t>
  </si>
  <si>
    <t>W5621</t>
  </si>
  <si>
    <t>Etiwanda School District</t>
  </si>
  <si>
    <t>W5622</t>
  </si>
  <si>
    <t>W5623</t>
  </si>
  <si>
    <t>W5624</t>
  </si>
  <si>
    <t>W5625</t>
  </si>
  <si>
    <t>W5626</t>
  </si>
  <si>
    <t>W5627</t>
  </si>
  <si>
    <t>W5628</t>
  </si>
  <si>
    <t>W5629</t>
  </si>
  <si>
    <t>W5630</t>
  </si>
  <si>
    <t>W5631</t>
  </si>
  <si>
    <t>W5632</t>
  </si>
  <si>
    <t>W5633</t>
  </si>
  <si>
    <t>W5634</t>
  </si>
  <si>
    <t>W5635</t>
  </si>
  <si>
    <t>W5636</t>
  </si>
  <si>
    <t>W5637</t>
  </si>
  <si>
    <t>W5638</t>
  </si>
  <si>
    <t>W5639</t>
  </si>
  <si>
    <t>W5641</t>
  </si>
  <si>
    <t>W5642</t>
  </si>
  <si>
    <t>W5644</t>
  </si>
  <si>
    <t>W5645</t>
  </si>
  <si>
    <t>W5647</t>
  </si>
  <si>
    <t>W5648</t>
  </si>
  <si>
    <t>W5652</t>
  </si>
  <si>
    <t>W5653</t>
  </si>
  <si>
    <t>W5654</t>
  </si>
  <si>
    <t>W5655</t>
  </si>
  <si>
    <t>Whittier City School District</t>
  </si>
  <si>
    <t>W5659</t>
  </si>
  <si>
    <t>Visalia Unified School District</t>
  </si>
  <si>
    <t>W5660</t>
  </si>
  <si>
    <t>W5662</t>
  </si>
  <si>
    <t>Mountain View School District</t>
  </si>
  <si>
    <t>W5663</t>
  </si>
  <si>
    <t>W5664</t>
  </si>
  <si>
    <t>W5665</t>
  </si>
  <si>
    <t>W5666</t>
  </si>
  <si>
    <t>W5667</t>
  </si>
  <si>
    <t>Cucamonga School District</t>
  </si>
  <si>
    <t>W5668</t>
  </si>
  <si>
    <t>W5669</t>
  </si>
  <si>
    <t>W5670</t>
  </si>
  <si>
    <t>W5671</t>
  </si>
  <si>
    <t>W5672</t>
  </si>
  <si>
    <t>W5673</t>
  </si>
  <si>
    <t>Hawthorne School District</t>
  </si>
  <si>
    <t>W5674</t>
  </si>
  <si>
    <t>W5675</t>
  </si>
  <si>
    <t>W5676</t>
  </si>
  <si>
    <t>W5677</t>
  </si>
  <si>
    <t>W5678</t>
  </si>
  <si>
    <t>W5679</t>
  </si>
  <si>
    <t>W5680</t>
  </si>
  <si>
    <t>W5681</t>
  </si>
  <si>
    <t>W5682</t>
  </si>
  <si>
    <t>W5683</t>
  </si>
  <si>
    <t>W5684</t>
  </si>
  <si>
    <t>W5685</t>
  </si>
  <si>
    <t>W5686</t>
  </si>
  <si>
    <t>W5687</t>
  </si>
  <si>
    <t>W5688</t>
  </si>
  <si>
    <t>W5689</t>
  </si>
  <si>
    <t>W5690</t>
  </si>
  <si>
    <t>W5691</t>
  </si>
  <si>
    <t>W5692</t>
  </si>
  <si>
    <t>W5693</t>
  </si>
  <si>
    <t>W5694</t>
  </si>
  <si>
    <t>W5695</t>
  </si>
  <si>
    <t>Glendora Unified School District</t>
  </si>
  <si>
    <t>W5696</t>
  </si>
  <si>
    <t>W5697</t>
  </si>
  <si>
    <t>W5698</t>
  </si>
  <si>
    <t>W5699</t>
  </si>
  <si>
    <t>W5700</t>
  </si>
  <si>
    <t>W5701</t>
  </si>
  <si>
    <t>W5702</t>
  </si>
  <si>
    <t>W5703</t>
  </si>
  <si>
    <t>W5704</t>
  </si>
  <si>
    <t>W5705</t>
  </si>
  <si>
    <t>W5707</t>
  </si>
  <si>
    <t>W5715</t>
  </si>
  <si>
    <t>W5716</t>
  </si>
  <si>
    <t>W5717</t>
  </si>
  <si>
    <t>W5718</t>
  </si>
  <si>
    <t>W5719</t>
  </si>
  <si>
    <t>W5720</t>
  </si>
  <si>
    <t>W5721</t>
  </si>
  <si>
    <t>W5722</t>
  </si>
  <si>
    <t>Lindsay Unified School District</t>
  </si>
  <si>
    <t>W5723</t>
  </si>
  <si>
    <t>W5724</t>
  </si>
  <si>
    <t>W5725</t>
  </si>
  <si>
    <t>W5726</t>
  </si>
  <si>
    <t>W5727</t>
  </si>
  <si>
    <t>W5728</t>
  </si>
  <si>
    <t>W5729</t>
  </si>
  <si>
    <t>Chawanakee Unified School District</t>
  </si>
  <si>
    <t>W5730</t>
  </si>
  <si>
    <t>W5731</t>
  </si>
  <si>
    <t>W5732</t>
  </si>
  <si>
    <t>W5733</t>
  </si>
  <si>
    <t>W5734</t>
  </si>
  <si>
    <t>Mound Solar Partnership XI, LLC</t>
  </si>
  <si>
    <t>W5735</t>
  </si>
  <si>
    <t>W5737</t>
  </si>
  <si>
    <t>W5738</t>
  </si>
  <si>
    <t>W5739</t>
  </si>
  <si>
    <t>W5740</t>
  </si>
  <si>
    <t>Home Depot USA, Inc.</t>
  </si>
  <si>
    <t>W5741</t>
  </si>
  <si>
    <t>W5742</t>
  </si>
  <si>
    <t>W5744</t>
  </si>
  <si>
    <t>W5745</t>
  </si>
  <si>
    <t>W5746</t>
  </si>
  <si>
    <t>W5747</t>
  </si>
  <si>
    <t>W5748</t>
  </si>
  <si>
    <t>W5749</t>
  </si>
  <si>
    <t>W5750</t>
  </si>
  <si>
    <t>W5751</t>
  </si>
  <si>
    <t>W5752</t>
  </si>
  <si>
    <t>W5753</t>
  </si>
  <si>
    <t>W5754</t>
  </si>
  <si>
    <t>W5755</t>
  </si>
  <si>
    <t>W5756</t>
  </si>
  <si>
    <t>W5757</t>
  </si>
  <si>
    <t>W5758</t>
  </si>
  <si>
    <t>W5759</t>
  </si>
  <si>
    <t>W5760</t>
  </si>
  <si>
    <t>W5763</t>
  </si>
  <si>
    <t>ABEC #2 LLC</t>
  </si>
  <si>
    <t>W5767</t>
  </si>
  <si>
    <t>ABEC #3 LLC</t>
  </si>
  <si>
    <t>W5768</t>
  </si>
  <si>
    <t>ABEC #4 LLC</t>
  </si>
  <si>
    <t>W5769</t>
  </si>
  <si>
    <t>W5770</t>
  </si>
  <si>
    <t>W5771</t>
  </si>
  <si>
    <t>W5772</t>
  </si>
  <si>
    <t>W5773</t>
  </si>
  <si>
    <t>W5775</t>
  </si>
  <si>
    <t>W5776</t>
  </si>
  <si>
    <t>W5778</t>
  </si>
  <si>
    <t>W5779</t>
  </si>
  <si>
    <t>W5780</t>
  </si>
  <si>
    <t>W5782</t>
  </si>
  <si>
    <t>W5783</t>
  </si>
  <si>
    <t>Riverdale Joint Unified School District</t>
  </si>
  <si>
    <t>W5784</t>
  </si>
  <si>
    <t>W5785</t>
  </si>
  <si>
    <t>W5786</t>
  </si>
  <si>
    <t>W5787</t>
  </si>
  <si>
    <t>W5788</t>
  </si>
  <si>
    <t>W5789</t>
  </si>
  <si>
    <t>W5790</t>
  </si>
  <si>
    <t>W5792</t>
  </si>
  <si>
    <t>W5793</t>
  </si>
  <si>
    <t>One Ten Partners, LLC</t>
  </si>
  <si>
    <t>W5795</t>
  </si>
  <si>
    <t>W5796</t>
  </si>
  <si>
    <t>W5797</t>
  </si>
  <si>
    <t>W5798</t>
  </si>
  <si>
    <t>W5799</t>
  </si>
  <si>
    <t>Central Antelope Dry Ranch B, LLC</t>
  </si>
  <si>
    <t>W5801</t>
  </si>
  <si>
    <t>Long Beach Unified School District</t>
  </si>
  <si>
    <t>W5803</t>
  </si>
  <si>
    <t>W5804</t>
  </si>
  <si>
    <t>W5805</t>
  </si>
  <si>
    <t>W5806</t>
  </si>
  <si>
    <t>W5807</t>
  </si>
  <si>
    <t>W5808</t>
  </si>
  <si>
    <t>W5809</t>
  </si>
  <si>
    <t>W5810</t>
  </si>
  <si>
    <t>W5811</t>
  </si>
  <si>
    <t>W5812</t>
  </si>
  <si>
    <t>W5814</t>
  </si>
  <si>
    <t>W5816</t>
  </si>
  <si>
    <t>W5817</t>
  </si>
  <si>
    <t>W5818</t>
  </si>
  <si>
    <t>W5819</t>
  </si>
  <si>
    <t>W5820</t>
  </si>
  <si>
    <t>W5821</t>
  </si>
  <si>
    <t>Burton Unified School District</t>
  </si>
  <si>
    <t>W5822</t>
  </si>
  <si>
    <t>W5823</t>
  </si>
  <si>
    <t>W5824</t>
  </si>
  <si>
    <t>W5825</t>
  </si>
  <si>
    <t>W5826</t>
  </si>
  <si>
    <t>W5827</t>
  </si>
  <si>
    <t>W5829</t>
  </si>
  <si>
    <t>W5830</t>
  </si>
  <si>
    <t>US Bank National Association</t>
  </si>
  <si>
    <t>W5831</t>
  </si>
  <si>
    <t>W5833</t>
  </si>
  <si>
    <t>W5834</t>
  </si>
  <si>
    <t>San Luis Solar Garden LLC</t>
  </si>
  <si>
    <t>W5835</t>
  </si>
  <si>
    <t>W5837</t>
  </si>
  <si>
    <t>Desert Christian Ministries, Inc</t>
  </si>
  <si>
    <t>W5838</t>
  </si>
  <si>
    <t>W5839</t>
  </si>
  <si>
    <t>W5842</t>
  </si>
  <si>
    <t>W5843</t>
  </si>
  <si>
    <t>W5846</t>
  </si>
  <si>
    <t>W5847</t>
  </si>
  <si>
    <t>W5849</t>
  </si>
  <si>
    <t>W5850</t>
  </si>
  <si>
    <t>W5851</t>
  </si>
  <si>
    <t>W5852</t>
  </si>
  <si>
    <t>W5853</t>
  </si>
  <si>
    <t>W5854</t>
  </si>
  <si>
    <t>W5855</t>
  </si>
  <si>
    <t>W5856</t>
  </si>
  <si>
    <t>W5857</t>
  </si>
  <si>
    <t>W5858</t>
  </si>
  <si>
    <t>City of Sausalito</t>
  </si>
  <si>
    <t>W5860</t>
  </si>
  <si>
    <t>W5861</t>
  </si>
  <si>
    <t>W5862</t>
  </si>
  <si>
    <t>W5863</t>
  </si>
  <si>
    <t>W5864</t>
  </si>
  <si>
    <t>W5865</t>
  </si>
  <si>
    <t>Great Valley Solar 3, LLC</t>
  </si>
  <si>
    <t>W5866</t>
  </si>
  <si>
    <t>W5867</t>
  </si>
  <si>
    <t>W5868</t>
  </si>
  <si>
    <t>W5869</t>
  </si>
  <si>
    <t>W5871</t>
  </si>
  <si>
    <t>W5872</t>
  </si>
  <si>
    <t>W5873</t>
  </si>
  <si>
    <t>W5875</t>
  </si>
  <si>
    <t>W5876</t>
  </si>
  <si>
    <t>W5877</t>
  </si>
  <si>
    <t>W5878</t>
  </si>
  <si>
    <t>W5884</t>
  </si>
  <si>
    <t>W5885</t>
  </si>
  <si>
    <t>W5886</t>
  </si>
  <si>
    <t>W5887</t>
  </si>
  <si>
    <t>W5891</t>
  </si>
  <si>
    <t>W5893</t>
  </si>
  <si>
    <t>W5897</t>
  </si>
  <si>
    <t>W5898</t>
  </si>
  <si>
    <t>W5899</t>
  </si>
  <si>
    <t>W5902</t>
  </si>
  <si>
    <t>W5903</t>
  </si>
  <si>
    <t>Solar Express AB</t>
  </si>
  <si>
    <t>W5904</t>
  </si>
  <si>
    <t>Solar Express AC</t>
  </si>
  <si>
    <t>W5905</t>
  </si>
  <si>
    <t>Solar Express AD</t>
  </si>
  <si>
    <t>W5912</t>
  </si>
  <si>
    <t>Solar Express AE</t>
  </si>
  <si>
    <t>W5913</t>
  </si>
  <si>
    <t>Solar Express AF</t>
  </si>
  <si>
    <t>W5914</t>
  </si>
  <si>
    <t>Solar Express AG</t>
  </si>
  <si>
    <t>W5915</t>
  </si>
  <si>
    <t>Solar Express AH</t>
  </si>
  <si>
    <t>W5916</t>
  </si>
  <si>
    <t>Solar Express AI</t>
  </si>
  <si>
    <t>W5917</t>
  </si>
  <si>
    <t>Solar Express AJ</t>
  </si>
  <si>
    <t>W5918</t>
  </si>
  <si>
    <t>W5919</t>
  </si>
  <si>
    <t>W5927</t>
  </si>
  <si>
    <t>W6942</t>
  </si>
  <si>
    <t>W6943</t>
  </si>
  <si>
    <t>W6944</t>
  </si>
  <si>
    <t>W6945</t>
  </si>
  <si>
    <t>W6946</t>
  </si>
  <si>
    <t>W6947</t>
  </si>
  <si>
    <t>W6948</t>
  </si>
  <si>
    <t>W6949</t>
  </si>
  <si>
    <t>W6952</t>
  </si>
  <si>
    <t>W6953</t>
  </si>
  <si>
    <t>W6954</t>
  </si>
  <si>
    <t>W6955</t>
  </si>
  <si>
    <t>W6956</t>
  </si>
  <si>
    <t>W6957</t>
  </si>
  <si>
    <t>W6958</t>
  </si>
  <si>
    <t>W6959</t>
  </si>
  <si>
    <t>Qualified Biomass (pre-1999)</t>
  </si>
  <si>
    <t>Biomass (including incremental)</t>
  </si>
  <si>
    <t>Solar Blythe LLC</t>
  </si>
  <si>
    <t>Solar Alpine LLC</t>
  </si>
  <si>
    <t>W3129</t>
  </si>
  <si>
    <t>W3245</t>
  </si>
  <si>
    <t>W3247</t>
  </si>
  <si>
    <t>W3249</t>
  </si>
  <si>
    <t>W3250</t>
  </si>
  <si>
    <t>W3279</t>
  </si>
  <si>
    <t>City of Lancaster - Lancaster School Dist</t>
  </si>
  <si>
    <t>City of Lancaster - Eastside School Dist</t>
  </si>
  <si>
    <t>Pavant Solar, LLC</t>
  </si>
  <si>
    <t>W5343</t>
  </si>
  <si>
    <t>W5384</t>
  </si>
  <si>
    <t>W5543</t>
  </si>
  <si>
    <t>W5612</t>
  </si>
  <si>
    <t>W5649</t>
  </si>
  <si>
    <t>W5650</t>
  </si>
  <si>
    <t>W5656</t>
  </si>
  <si>
    <t>Solar Rooftops Program - Group 1</t>
  </si>
  <si>
    <t>W5657</t>
  </si>
  <si>
    <t>W5658</t>
  </si>
  <si>
    <t>W5706</t>
  </si>
  <si>
    <t>W5709</t>
  </si>
  <si>
    <t>W5710</t>
  </si>
  <si>
    <t>W5712</t>
  </si>
  <si>
    <t>W5713</t>
  </si>
  <si>
    <t>W5743</t>
  </si>
  <si>
    <t>CONS_SolarPV_Agg_Group6</t>
  </si>
  <si>
    <t>W5762</t>
  </si>
  <si>
    <t>W5765</t>
  </si>
  <si>
    <t>W5766</t>
  </si>
  <si>
    <t>W5791</t>
  </si>
  <si>
    <t>W5794</t>
  </si>
  <si>
    <t>W5840</t>
  </si>
  <si>
    <t>W5841</t>
  </si>
  <si>
    <t>W5844</t>
  </si>
  <si>
    <t>Woodline Solar, LLC</t>
  </si>
  <si>
    <t>W5845</t>
  </si>
  <si>
    <t>Fairfield SuiSun Unified School District</t>
  </si>
  <si>
    <t>W5870</t>
  </si>
  <si>
    <t>W5874</t>
  </si>
  <si>
    <t>W5879</t>
  </si>
  <si>
    <t>W5880</t>
  </si>
  <si>
    <t>W5881</t>
  </si>
  <si>
    <t>W5882</t>
  </si>
  <si>
    <t>W5883</t>
  </si>
  <si>
    <t>W5888</t>
  </si>
  <si>
    <t>W5889</t>
  </si>
  <si>
    <t>W5890</t>
  </si>
  <si>
    <t>W5892</t>
  </si>
  <si>
    <t>W5894</t>
  </si>
  <si>
    <t>W5895</t>
  </si>
  <si>
    <t>W5896</t>
  </si>
  <si>
    <t>W5900</t>
  </si>
  <si>
    <t>W5901</t>
  </si>
  <si>
    <t>W5906</t>
  </si>
  <si>
    <t>W5908</t>
  </si>
  <si>
    <t>Simi Valley Unified School District</t>
  </si>
  <si>
    <t>W5920</t>
  </si>
  <si>
    <t>W5922</t>
  </si>
  <si>
    <t>First Baptist Church of Lancaster</t>
  </si>
  <si>
    <t>W6951</t>
  </si>
  <si>
    <t>W6960</t>
  </si>
  <si>
    <t>W6961</t>
  </si>
  <si>
    <t>W6962</t>
  </si>
  <si>
    <t>W6963</t>
  </si>
  <si>
    <t>W6964</t>
  </si>
  <si>
    <t>W6965</t>
  </si>
  <si>
    <t>W6966</t>
  </si>
  <si>
    <t>W6967</t>
  </si>
  <si>
    <t>W6970</t>
  </si>
  <si>
    <t>W6971</t>
  </si>
  <si>
    <t>W6972</t>
  </si>
  <si>
    <t>W6973</t>
  </si>
  <si>
    <t>W6974</t>
  </si>
  <si>
    <t>W6975</t>
  </si>
  <si>
    <t>W6976</t>
  </si>
  <si>
    <t>W6977</t>
  </si>
  <si>
    <t>W6978</t>
  </si>
  <si>
    <t>Chiloquin Solar LLC</t>
  </si>
  <si>
    <t>W6979</t>
  </si>
  <si>
    <t>Truth Tabernacle Church</t>
  </si>
  <si>
    <t>W6980</t>
  </si>
  <si>
    <t>Tumbleweed Solar LLC</t>
  </si>
  <si>
    <t>W6981</t>
  </si>
  <si>
    <t>OR Solar 3 LLC</t>
  </si>
  <si>
    <t>W6982</t>
  </si>
  <si>
    <t>OR Solar 5 LLC</t>
  </si>
  <si>
    <t>W6983</t>
  </si>
  <si>
    <t>OR Solar 6 LLC</t>
  </si>
  <si>
    <t>W6984</t>
  </si>
  <si>
    <t>W6985</t>
  </si>
  <si>
    <t>OR Solar 8 LLC</t>
  </si>
  <si>
    <t>W6986</t>
  </si>
  <si>
    <t>W6987</t>
  </si>
  <si>
    <t>W6988</t>
  </si>
  <si>
    <t>W6989</t>
  </si>
  <si>
    <t>W6990</t>
  </si>
  <si>
    <t>W6991</t>
  </si>
  <si>
    <t>Ocean View School District</t>
  </si>
  <si>
    <t>W6993</t>
  </si>
  <si>
    <t>City of Glendora</t>
  </si>
  <si>
    <t>W6994</t>
  </si>
  <si>
    <t>W6995</t>
  </si>
  <si>
    <t>Pinal Central Energy Center, LLC</t>
  </si>
  <si>
    <t>W6996</t>
  </si>
  <si>
    <t>W6997</t>
  </si>
  <si>
    <t>W6998</t>
  </si>
  <si>
    <t>W6999</t>
  </si>
  <si>
    <t>W7001</t>
  </si>
  <si>
    <t>W7002</t>
  </si>
  <si>
    <t>W7003</t>
  </si>
  <si>
    <t>W7004</t>
  </si>
  <si>
    <t>W7005</t>
  </si>
  <si>
    <t>W7006</t>
  </si>
  <si>
    <t>W7008</t>
  </si>
  <si>
    <t>W7009</t>
  </si>
  <si>
    <t>W7010</t>
  </si>
  <si>
    <t>W7011</t>
  </si>
  <si>
    <t>W7012</t>
  </si>
  <si>
    <t>W7013</t>
  </si>
  <si>
    <t>Louis Vuitton U.S. Manufacturing, Inc.</t>
  </si>
  <si>
    <t>W7014</t>
  </si>
  <si>
    <t>W7017</t>
  </si>
  <si>
    <t>W7023</t>
  </si>
  <si>
    <t>San Jacinto Unified School District</t>
  </si>
  <si>
    <t>W7024</t>
  </si>
  <si>
    <t>W7025</t>
  </si>
  <si>
    <t>W7026</t>
  </si>
  <si>
    <t>W7027</t>
  </si>
  <si>
    <t>W7028</t>
  </si>
  <si>
    <t>W7029</t>
  </si>
  <si>
    <t>Lavio Solar, LLC</t>
  </si>
  <si>
    <t>W7030</t>
  </si>
  <si>
    <t>Stage Gulch Solar, LLC</t>
  </si>
  <si>
    <t>W7031</t>
  </si>
  <si>
    <t>W7035</t>
  </si>
  <si>
    <t>Imperial Valley Solar 3, LLC</t>
  </si>
  <si>
    <t>W7036</t>
  </si>
  <si>
    <t>W7039</t>
  </si>
  <si>
    <t>W7044</t>
  </si>
  <si>
    <t>W7046</t>
  </si>
  <si>
    <t>W7047</t>
  </si>
  <si>
    <t>W7048</t>
  </si>
  <si>
    <t>Glendale Unified School</t>
  </si>
  <si>
    <t>W7050</t>
  </si>
  <si>
    <t>Windrose Glendale Prop LLC</t>
  </si>
  <si>
    <t>W7055</t>
  </si>
  <si>
    <t>Kareco, Inc.</t>
  </si>
  <si>
    <t>W7056</t>
  </si>
  <si>
    <t>W7058</t>
  </si>
  <si>
    <t>W7059</t>
  </si>
  <si>
    <t>W7060</t>
  </si>
  <si>
    <t>W7061</t>
  </si>
  <si>
    <t>W7062</t>
  </si>
  <si>
    <t>W7064</t>
  </si>
  <si>
    <t>W7065</t>
  </si>
  <si>
    <t>W7066</t>
  </si>
  <si>
    <t>W7067</t>
  </si>
  <si>
    <t>W7068</t>
  </si>
  <si>
    <t>W7069</t>
  </si>
  <si>
    <t>W7071</t>
  </si>
  <si>
    <t>W7072</t>
  </si>
  <si>
    <t>W7073</t>
  </si>
  <si>
    <t>City of Palm Springs</t>
  </si>
  <si>
    <t>W7074</t>
  </si>
  <si>
    <t>W7075</t>
  </si>
  <si>
    <t>W7076</t>
  </si>
  <si>
    <t>W7077</t>
  </si>
  <si>
    <t>W7078</t>
  </si>
  <si>
    <t>W7079</t>
  </si>
  <si>
    <t>W7082</t>
  </si>
  <si>
    <t>Jay Carpenter</t>
  </si>
  <si>
    <t>W7083</t>
  </si>
  <si>
    <t>W7085</t>
  </si>
  <si>
    <t>W7087</t>
  </si>
  <si>
    <t>CONS_SolarPV_Agg_Group7</t>
  </si>
  <si>
    <t>W7088</t>
  </si>
  <si>
    <t>W7089</t>
  </si>
  <si>
    <t>W7090</t>
  </si>
  <si>
    <t>W7091</t>
  </si>
  <si>
    <t>W7095</t>
  </si>
  <si>
    <t>W7099</t>
  </si>
  <si>
    <t>San Marcos Unified School District</t>
  </si>
  <si>
    <t>W7100</t>
  </si>
  <si>
    <t>W7101</t>
  </si>
  <si>
    <t>W7102</t>
  </si>
  <si>
    <t>W7103</t>
  </si>
  <si>
    <t>W7104</t>
  </si>
  <si>
    <t>W7105</t>
  </si>
  <si>
    <t>W7106</t>
  </si>
  <si>
    <t>Fontana Unified School District</t>
  </si>
  <si>
    <t>W7109</t>
  </si>
  <si>
    <t>W7110</t>
  </si>
  <si>
    <t>W7112</t>
  </si>
  <si>
    <t>W7113</t>
  </si>
  <si>
    <t>W7114</t>
  </si>
  <si>
    <t>W7115</t>
  </si>
  <si>
    <t>W7116</t>
  </si>
  <si>
    <t>W7117</t>
  </si>
  <si>
    <t>W7118</t>
  </si>
  <si>
    <t>W7119</t>
  </si>
  <si>
    <t>W7120</t>
  </si>
  <si>
    <t>W7121</t>
  </si>
  <si>
    <t>W7122</t>
  </si>
  <si>
    <t>W7123</t>
  </si>
  <si>
    <t>W7124</t>
  </si>
  <si>
    <t>W7125</t>
  </si>
  <si>
    <t>W7126</t>
  </si>
  <si>
    <t>W7127</t>
  </si>
  <si>
    <t>W7128</t>
  </si>
  <si>
    <t>W7129</t>
  </si>
  <si>
    <t>CED Wistaria Solar, LLC</t>
  </si>
  <si>
    <t>W7130</t>
  </si>
  <si>
    <t>W7131</t>
  </si>
  <si>
    <t>W7132</t>
  </si>
  <si>
    <t>W7133</t>
  </si>
  <si>
    <t>W7134</t>
  </si>
  <si>
    <t>W7135</t>
  </si>
  <si>
    <t>W7136</t>
  </si>
  <si>
    <t>W7137</t>
  </si>
  <si>
    <t>W7138</t>
  </si>
  <si>
    <t>CED Lost Hills Solar, LLC</t>
  </si>
  <si>
    <t>W7139</t>
  </si>
  <si>
    <t>W7140</t>
  </si>
  <si>
    <t>W7143</t>
  </si>
  <si>
    <t>W7144</t>
  </si>
  <si>
    <t>W7145</t>
  </si>
  <si>
    <t>W7146</t>
  </si>
  <si>
    <t>Casa Mesa Wind, LLC</t>
  </si>
  <si>
    <t>W7147</t>
  </si>
  <si>
    <t>W7148</t>
  </si>
  <si>
    <t>PFMG Solar Grossmont GH, LLC</t>
  </si>
  <si>
    <t>W7149</t>
  </si>
  <si>
    <t>W7150</t>
  </si>
  <si>
    <t>PFMG Solar Grossmont Helix, LLC</t>
  </si>
  <si>
    <t>W7151</t>
  </si>
  <si>
    <t>W7152</t>
  </si>
  <si>
    <t>PFMG Solar Steele Canyon, LLC</t>
  </si>
  <si>
    <t>W7153</t>
  </si>
  <si>
    <t>W7154</t>
  </si>
  <si>
    <t>W7155</t>
  </si>
  <si>
    <t>W7156</t>
  </si>
  <si>
    <t>W7157</t>
  </si>
  <si>
    <t>W7158</t>
  </si>
  <si>
    <t>W7159</t>
  </si>
  <si>
    <t>W7160</t>
  </si>
  <si>
    <t>W7161</t>
  </si>
  <si>
    <t>W7162</t>
  </si>
  <si>
    <t>W7163</t>
  </si>
  <si>
    <t>W7164</t>
  </si>
  <si>
    <t>W7165</t>
  </si>
  <si>
    <t>W7166</t>
  </si>
  <si>
    <t>W7167</t>
  </si>
  <si>
    <t>W7168</t>
  </si>
  <si>
    <t>W7169</t>
  </si>
  <si>
    <t>W7170</t>
  </si>
  <si>
    <t>W7171</t>
  </si>
  <si>
    <t>W7172</t>
  </si>
  <si>
    <t>W7175</t>
  </si>
  <si>
    <t>W7176</t>
  </si>
  <si>
    <t>W7177</t>
  </si>
  <si>
    <t>W7185</t>
  </si>
  <si>
    <t>W7186</t>
  </si>
  <si>
    <t>W7187</t>
  </si>
  <si>
    <t>W7188</t>
  </si>
  <si>
    <t>W7189</t>
  </si>
  <si>
    <t>W7190</t>
  </si>
  <si>
    <t>W7191</t>
  </si>
  <si>
    <t>W7192</t>
  </si>
  <si>
    <t>W7193</t>
  </si>
  <si>
    <t>W7196</t>
  </si>
  <si>
    <t>W7198</t>
  </si>
  <si>
    <t>W7199</t>
  </si>
  <si>
    <t>W7200</t>
  </si>
  <si>
    <t>W7201</t>
  </si>
  <si>
    <t>W7202</t>
  </si>
  <si>
    <t>W7203</t>
  </si>
  <si>
    <t>W7205</t>
  </si>
  <si>
    <t>W7206</t>
  </si>
  <si>
    <t>W7207</t>
  </si>
  <si>
    <t>City of Moreno Valley</t>
  </si>
  <si>
    <t>W7208</t>
  </si>
  <si>
    <t>W7210</t>
  </si>
  <si>
    <t>W7211</t>
  </si>
  <si>
    <t>W7212</t>
  </si>
  <si>
    <t>W7213</t>
  </si>
  <si>
    <t>W7214</t>
  </si>
  <si>
    <t>W7215</t>
  </si>
  <si>
    <t>W7216</t>
  </si>
  <si>
    <t>W7217</t>
  </si>
  <si>
    <t>W7218</t>
  </si>
  <si>
    <t>W7219</t>
  </si>
  <si>
    <t>W7220</t>
  </si>
  <si>
    <t>W7221</t>
  </si>
  <si>
    <t>W7222</t>
  </si>
  <si>
    <t>W7224</t>
  </si>
  <si>
    <t>W7225</t>
  </si>
  <si>
    <t>W7226</t>
  </si>
  <si>
    <t>W7229</t>
  </si>
  <si>
    <t>Small World Trading Co</t>
  </si>
  <si>
    <t>W7230</t>
  </si>
  <si>
    <t>W7231</t>
  </si>
  <si>
    <t>W7232</t>
  </si>
  <si>
    <t>W7233</t>
  </si>
  <si>
    <t>W7234</t>
  </si>
  <si>
    <t>W7235</t>
  </si>
  <si>
    <t>W7237</t>
  </si>
  <si>
    <t>W7238</t>
  </si>
  <si>
    <t>W7239</t>
  </si>
  <si>
    <t>W7240</t>
  </si>
  <si>
    <t>W7241</t>
  </si>
  <si>
    <t>W7243</t>
  </si>
  <si>
    <t>W7244</t>
  </si>
  <si>
    <t>W7245</t>
  </si>
  <si>
    <t>W7247</t>
  </si>
  <si>
    <t>W7248</t>
  </si>
  <si>
    <t>W7249</t>
  </si>
  <si>
    <t>W7250</t>
  </si>
  <si>
    <t>W7251</t>
  </si>
  <si>
    <t>W7252</t>
  </si>
  <si>
    <t>W7253</t>
  </si>
  <si>
    <t>W7254</t>
  </si>
  <si>
    <t>Compton Unified School District</t>
  </si>
  <si>
    <t>W7258</t>
  </si>
  <si>
    <t>W7259</t>
  </si>
  <si>
    <t>W7260</t>
  </si>
  <si>
    <t>W7261</t>
  </si>
  <si>
    <t>W7262</t>
  </si>
  <si>
    <t>W7264</t>
  </si>
  <si>
    <t>W7265</t>
  </si>
  <si>
    <t>W7266</t>
  </si>
  <si>
    <t>W7267</t>
  </si>
  <si>
    <t>W7268</t>
  </si>
  <si>
    <t>W7269</t>
  </si>
  <si>
    <t>W7270</t>
  </si>
  <si>
    <t>W7271</t>
  </si>
  <si>
    <t>W7275</t>
  </si>
  <si>
    <t>W7276</t>
  </si>
  <si>
    <t>W7277</t>
  </si>
  <si>
    <t>W7278</t>
  </si>
  <si>
    <t>Oak Leaf Solar XXVII LLC</t>
  </si>
  <si>
    <t>W7279</t>
  </si>
  <si>
    <t>W7280</t>
  </si>
  <si>
    <t>Colgreen North Shore</t>
  </si>
  <si>
    <t>W7283</t>
  </si>
  <si>
    <t>W7284</t>
  </si>
  <si>
    <t>Kraft Heinz Foods Company</t>
  </si>
  <si>
    <t>W7290</t>
  </si>
  <si>
    <t>W7291</t>
  </si>
  <si>
    <t>W7292</t>
  </si>
  <si>
    <t>Titan Solar, LLC</t>
  </si>
  <si>
    <t>W7293</t>
  </si>
  <si>
    <t>W7294</t>
  </si>
  <si>
    <t>W7295</t>
  </si>
  <si>
    <t>W7296</t>
  </si>
  <si>
    <t>W7297</t>
  </si>
  <si>
    <t>Salvation Army</t>
  </si>
  <si>
    <t>W7298</t>
  </si>
  <si>
    <t>W7299</t>
  </si>
  <si>
    <t>W7300</t>
  </si>
  <si>
    <t>W7302</t>
  </si>
  <si>
    <t>W7318</t>
  </si>
  <si>
    <t>W7319</t>
  </si>
  <si>
    <t>W7324</t>
  </si>
  <si>
    <t>W7325</t>
  </si>
  <si>
    <t>W7326</t>
  </si>
  <si>
    <t>W7327</t>
  </si>
  <si>
    <t>W7328</t>
  </si>
  <si>
    <t>W7329</t>
  </si>
  <si>
    <t>Oak Leaf Solar XXX LLC</t>
  </si>
  <si>
    <t>W7330</t>
  </si>
  <si>
    <t>Oak Leaf Solar XXXI LLC</t>
  </si>
  <si>
    <t>W7331</t>
  </si>
  <si>
    <t>W7332</t>
  </si>
  <si>
    <t>W7333</t>
  </si>
  <si>
    <t>W7334</t>
  </si>
  <si>
    <t>W7335</t>
  </si>
  <si>
    <t>W7336</t>
  </si>
  <si>
    <t>W7337</t>
  </si>
  <si>
    <t>W7339</t>
  </si>
  <si>
    <t>W7341</t>
  </si>
  <si>
    <t>Oak Leaf Solar XXV LLC</t>
  </si>
  <si>
    <t>W7342</t>
  </si>
  <si>
    <t>W7343</t>
  </si>
  <si>
    <t>W7344</t>
  </si>
  <si>
    <t>W7345</t>
  </si>
  <si>
    <t>W7346</t>
  </si>
  <si>
    <t>W7347</t>
  </si>
  <si>
    <t>W7348</t>
  </si>
  <si>
    <t>W7349</t>
  </si>
  <si>
    <t>W7350</t>
  </si>
  <si>
    <t>NorWest Energy 9, LLC</t>
  </si>
  <si>
    <t>W7351</t>
  </si>
  <si>
    <t>NorWest Energy 4, LLC</t>
  </si>
  <si>
    <t>W7352</t>
  </si>
  <si>
    <t>W7353</t>
  </si>
  <si>
    <t>W7354</t>
  </si>
  <si>
    <t>W7355</t>
  </si>
  <si>
    <t>W7356</t>
  </si>
  <si>
    <t>W7357</t>
  </si>
  <si>
    <t>W7358</t>
  </si>
  <si>
    <t>W7359</t>
  </si>
  <si>
    <t>W7360</t>
  </si>
  <si>
    <t>W7361</t>
  </si>
  <si>
    <t>W7362</t>
  </si>
  <si>
    <t>W7363</t>
  </si>
  <si>
    <t>W7364</t>
  </si>
  <si>
    <t>W7365</t>
  </si>
  <si>
    <t>Walnut Valley Unified School District</t>
  </si>
  <si>
    <t>W7367</t>
  </si>
  <si>
    <t>W7368</t>
  </si>
  <si>
    <t>W7369</t>
  </si>
  <si>
    <t>W7370</t>
  </si>
  <si>
    <t>W7371</t>
  </si>
  <si>
    <t>W7372</t>
  </si>
  <si>
    <t>W7373</t>
  </si>
  <si>
    <t>W7374</t>
  </si>
  <si>
    <t>W7375</t>
  </si>
  <si>
    <t>W7382</t>
  </si>
  <si>
    <t>W7383</t>
  </si>
  <si>
    <t>W7384</t>
  </si>
  <si>
    <t>W7385</t>
  </si>
  <si>
    <t>W7386</t>
  </si>
  <si>
    <t>W7387</t>
  </si>
  <si>
    <t>W7388</t>
  </si>
  <si>
    <t>W7389</t>
  </si>
  <si>
    <t>W7390</t>
  </si>
  <si>
    <t>W7391</t>
  </si>
  <si>
    <t>W7392</t>
  </si>
  <si>
    <t>W7393</t>
  </si>
  <si>
    <t>W7394</t>
  </si>
  <si>
    <t>W7395</t>
  </si>
  <si>
    <t>Two Fiets</t>
  </si>
  <si>
    <t>W7396</t>
  </si>
  <si>
    <t>W7397</t>
  </si>
  <si>
    <t>W7398</t>
  </si>
  <si>
    <t>Steve A. Worrell</t>
  </si>
  <si>
    <t>W7399</t>
  </si>
  <si>
    <t>W7401</t>
  </si>
  <si>
    <t>Lylya Granfield</t>
  </si>
  <si>
    <t>W7402</t>
  </si>
  <si>
    <t>W7403</t>
  </si>
  <si>
    <t>W7404</t>
  </si>
  <si>
    <t>W7406</t>
  </si>
  <si>
    <t>W7410</t>
  </si>
  <si>
    <t>W7411</t>
  </si>
  <si>
    <t>W7424</t>
  </si>
  <si>
    <t>W7425</t>
  </si>
  <si>
    <t>W7427</t>
  </si>
  <si>
    <t>W7445</t>
  </si>
  <si>
    <t>W7446</t>
  </si>
  <si>
    <t>Arroyo Holdings LTD</t>
  </si>
  <si>
    <t>W7458</t>
  </si>
  <si>
    <t>W7459</t>
  </si>
  <si>
    <t>Coso Finance Partners</t>
  </si>
  <si>
    <t>EDF Renewable Wind Farm V, Inc.</t>
  </si>
  <si>
    <t>W1145</t>
  </si>
  <si>
    <t>W1677</t>
  </si>
  <si>
    <t>W1678</t>
  </si>
  <si>
    <t>W1679</t>
  </si>
  <si>
    <t>W1680</t>
  </si>
  <si>
    <t>Chico Unified School District</t>
  </si>
  <si>
    <t>Davis Joint Unified School District</t>
  </si>
  <si>
    <t>Paradise Unified School District</t>
  </si>
  <si>
    <t>Lancaster School District</t>
  </si>
  <si>
    <t>Lancaster-Eastside Union School District</t>
  </si>
  <si>
    <t>Oxnard Elementary School District</t>
  </si>
  <si>
    <t>W3549</t>
  </si>
  <si>
    <t>W3550</t>
  </si>
  <si>
    <t>W3551</t>
  </si>
  <si>
    <t>Cabrillo Unified School District</t>
  </si>
  <si>
    <t>Santa Cruz City Schools District</t>
  </si>
  <si>
    <t>Castaic Union School District</t>
  </si>
  <si>
    <t>Ironhouse Sanitary District</t>
  </si>
  <si>
    <t>Keppel Unified School District</t>
  </si>
  <si>
    <t>City of Palmdale</t>
  </si>
  <si>
    <t>City of Gustine</t>
  </si>
  <si>
    <t>Coalinga Huron Unified School District</t>
  </si>
  <si>
    <t>Rite Aide</t>
  </si>
  <si>
    <t>Lost Hills Utility District</t>
  </si>
  <si>
    <t>Madison OFC Canyon Commons CA LLC</t>
  </si>
  <si>
    <t>San Gabriel Unified School District</t>
  </si>
  <si>
    <t>Pomona Unified School District</t>
  </si>
  <si>
    <t>Chaffey Joint Union High School District</t>
  </si>
  <si>
    <t>W4927</t>
  </si>
  <si>
    <t>W5356</t>
  </si>
  <si>
    <t>NPC RENGEN SOLAR RES POST2015</t>
  </si>
  <si>
    <t>W5764</t>
  </si>
  <si>
    <t>Eastside Unified School/Lancaster Power Authority</t>
  </si>
  <si>
    <t>W5907</t>
  </si>
  <si>
    <t>W5909</t>
  </si>
  <si>
    <t>W5911</t>
  </si>
  <si>
    <t>W5923</t>
  </si>
  <si>
    <t>W5926</t>
  </si>
  <si>
    <t>W7094</t>
  </si>
  <si>
    <t>W7096</t>
  </si>
  <si>
    <t>W7097</t>
  </si>
  <si>
    <t>W7098</t>
  </si>
  <si>
    <t>W7107</t>
  </si>
  <si>
    <t>W7108</t>
  </si>
  <si>
    <t>W7173</t>
  </si>
  <si>
    <t>W7174</t>
  </si>
  <si>
    <t>W7182</t>
  </si>
  <si>
    <t>W7183</t>
  </si>
  <si>
    <t>W7184</t>
  </si>
  <si>
    <t>W7194</t>
  </si>
  <si>
    <t>W7195</t>
  </si>
  <si>
    <t>W7197</t>
  </si>
  <si>
    <t>W7223</t>
  </si>
  <si>
    <t>W7227</t>
  </si>
  <si>
    <t>W7228</t>
  </si>
  <si>
    <t>W7236</t>
  </si>
  <si>
    <t>W7242</t>
  </si>
  <si>
    <t>W7246</t>
  </si>
  <si>
    <t>W7263</t>
  </si>
  <si>
    <t>W7272</t>
  </si>
  <si>
    <t>W7273</t>
  </si>
  <si>
    <t>W7274</t>
  </si>
  <si>
    <t>W7281</t>
  </si>
  <si>
    <t>W7282</t>
  </si>
  <si>
    <t>W7285</t>
  </si>
  <si>
    <t>W7286</t>
  </si>
  <si>
    <t>W7287</t>
  </si>
  <si>
    <t>W7288</t>
  </si>
  <si>
    <t>W7289</t>
  </si>
  <si>
    <t>W7301</t>
  </si>
  <si>
    <t>W7303</t>
  </si>
  <si>
    <t>W7304</t>
  </si>
  <si>
    <t>W7305</t>
  </si>
  <si>
    <t>W7306</t>
  </si>
  <si>
    <t>W7308</t>
  </si>
  <si>
    <t>W7309</t>
  </si>
  <si>
    <t>W7310</t>
  </si>
  <si>
    <t>W7313</t>
  </si>
  <si>
    <t>W7315</t>
  </si>
  <si>
    <t>W7316</t>
  </si>
  <si>
    <t>W7317</t>
  </si>
  <si>
    <t>W7320</t>
  </si>
  <si>
    <t>W7321</t>
  </si>
  <si>
    <t>W7322</t>
  </si>
  <si>
    <t>W7323</t>
  </si>
  <si>
    <t>W7340</t>
  </si>
  <si>
    <t>Grady Wind Energy Center, LLC</t>
  </si>
  <si>
    <t>W7366</t>
  </si>
  <si>
    <t>W7376</t>
  </si>
  <si>
    <t>W7381</t>
  </si>
  <si>
    <t>W7400</t>
  </si>
  <si>
    <t>W7407</t>
  </si>
  <si>
    <t>W7408</t>
  </si>
  <si>
    <t>W7409</t>
  </si>
  <si>
    <t>W7412</t>
  </si>
  <si>
    <t>W7413</t>
  </si>
  <si>
    <t>W7414</t>
  </si>
  <si>
    <t>W7415</t>
  </si>
  <si>
    <t>W7416</t>
  </si>
  <si>
    <t>W7417</t>
  </si>
  <si>
    <t>W7418</t>
  </si>
  <si>
    <t>W7419</t>
  </si>
  <si>
    <t>W7420</t>
  </si>
  <si>
    <t>W7421</t>
  </si>
  <si>
    <t>W7422</t>
  </si>
  <si>
    <t>W7423</t>
  </si>
  <si>
    <t>North Rosamond Solar, LLC</t>
  </si>
  <si>
    <t>W7426</t>
  </si>
  <si>
    <t>W7428</t>
  </si>
  <si>
    <t>W7429</t>
  </si>
  <si>
    <t>W7430</t>
  </si>
  <si>
    <t>W7431</t>
  </si>
  <si>
    <t>W7432</t>
  </si>
  <si>
    <t>W7433</t>
  </si>
  <si>
    <t>San Bernardino City Unified School District</t>
  </si>
  <si>
    <t>W7434</t>
  </si>
  <si>
    <t>W7435</t>
  </si>
  <si>
    <t>W7436</t>
  </si>
  <si>
    <t>W7437</t>
  </si>
  <si>
    <t>W7438</t>
  </si>
  <si>
    <t>W7439</t>
  </si>
  <si>
    <t>W7440</t>
  </si>
  <si>
    <t>W7441</t>
  </si>
  <si>
    <t>W7442</t>
  </si>
  <si>
    <t>W7443</t>
  </si>
  <si>
    <t>W7444</t>
  </si>
  <si>
    <t>W7448</t>
  </si>
  <si>
    <t>W7449</t>
  </si>
  <si>
    <t>W7450</t>
  </si>
  <si>
    <t>W7451</t>
  </si>
  <si>
    <t>W7453</t>
  </si>
  <si>
    <t>W7454</t>
  </si>
  <si>
    <t>W7456</t>
  </si>
  <si>
    <t>Central Marin Sanitation Agency</t>
  </si>
  <si>
    <t>W7457</t>
  </si>
  <si>
    <t>Fresquez Inc.</t>
  </si>
  <si>
    <t>W7462</t>
  </si>
  <si>
    <t>W7463</t>
  </si>
  <si>
    <t>W7464</t>
  </si>
  <si>
    <t>W7465</t>
  </si>
  <si>
    <t>W7466</t>
  </si>
  <si>
    <t>W7467</t>
  </si>
  <si>
    <t>W7468</t>
  </si>
  <si>
    <t>W7469</t>
  </si>
  <si>
    <t>KCEC-11-R-S</t>
  </si>
  <si>
    <t>W7470</t>
  </si>
  <si>
    <t>W7471</t>
  </si>
  <si>
    <t>USD NPC Group 1</t>
  </si>
  <si>
    <t>W7472</t>
  </si>
  <si>
    <t>USD NPC Group 3</t>
  </si>
  <si>
    <t>W7474</t>
  </si>
  <si>
    <t>USD NPC Group 2</t>
  </si>
  <si>
    <t>W7475</t>
  </si>
  <si>
    <t>KCEC-12-R-S</t>
  </si>
  <si>
    <t>San Francisco Bay Area Rapid Transit District</t>
  </si>
  <si>
    <t>W7476</t>
  </si>
  <si>
    <t>W7477</t>
  </si>
  <si>
    <t>W7478</t>
  </si>
  <si>
    <t>W7479</t>
  </si>
  <si>
    <t>W7480</t>
  </si>
  <si>
    <t>W7481</t>
  </si>
  <si>
    <t>W7482</t>
  </si>
  <si>
    <t>W7483</t>
  </si>
  <si>
    <t>W7484</t>
  </si>
  <si>
    <t>W7485</t>
  </si>
  <si>
    <t>W7486</t>
  </si>
  <si>
    <t>W7487</t>
  </si>
  <si>
    <t>W7488</t>
  </si>
  <si>
    <t>W7489</t>
  </si>
  <si>
    <t>W7490</t>
  </si>
  <si>
    <t>W7491</t>
  </si>
  <si>
    <t>W7493</t>
  </si>
  <si>
    <t>AVS Phase 2, LLC</t>
  </si>
  <si>
    <t>W7494</t>
  </si>
  <si>
    <t>W7495</t>
  </si>
  <si>
    <t>Fred Patterson</t>
  </si>
  <si>
    <t>W7496</t>
  </si>
  <si>
    <t>W7497</t>
  </si>
  <si>
    <t>W7498</t>
  </si>
  <si>
    <t>W7499</t>
  </si>
  <si>
    <t>W7500</t>
  </si>
  <si>
    <t>W7501</t>
  </si>
  <si>
    <t>W7502</t>
  </si>
  <si>
    <t>W7503</t>
  </si>
  <si>
    <t>W7504</t>
  </si>
  <si>
    <t>W7505</t>
  </si>
  <si>
    <t>W7506</t>
  </si>
  <si>
    <t>W7507</t>
  </si>
  <si>
    <t>W7508</t>
  </si>
  <si>
    <t>W7509</t>
  </si>
  <si>
    <t>W7510</t>
  </si>
  <si>
    <t>W7511</t>
  </si>
  <si>
    <t>W7512</t>
  </si>
  <si>
    <t>W7513</t>
  </si>
  <si>
    <t>W7514</t>
  </si>
  <si>
    <t>W7515</t>
  </si>
  <si>
    <t>Tesla SDG&amp;E PV SSA Group 01</t>
  </si>
  <si>
    <t>W7516</t>
  </si>
  <si>
    <t>W7517</t>
  </si>
  <si>
    <t>W7518</t>
  </si>
  <si>
    <t>W7519</t>
  </si>
  <si>
    <t>W7520</t>
  </si>
  <si>
    <t>W7521</t>
  </si>
  <si>
    <t>W7522</t>
  </si>
  <si>
    <t>UMAT_Solar_Grp1</t>
  </si>
  <si>
    <t>PTI Technologies</t>
  </si>
  <si>
    <t>W7523</t>
  </si>
  <si>
    <t>W7524</t>
  </si>
  <si>
    <t>W7525</t>
  </si>
  <si>
    <t>W7526</t>
  </si>
  <si>
    <t>W7527</t>
  </si>
  <si>
    <t>W7528</t>
  </si>
  <si>
    <t>W7529</t>
  </si>
  <si>
    <t>W7530</t>
  </si>
  <si>
    <t>W7531</t>
  </si>
  <si>
    <t>W7532</t>
  </si>
  <si>
    <t>W7533</t>
  </si>
  <si>
    <t>W7534</t>
  </si>
  <si>
    <t>W7535</t>
  </si>
  <si>
    <t>W7536</t>
  </si>
  <si>
    <t>W7537</t>
  </si>
  <si>
    <t>W7538</t>
  </si>
  <si>
    <t>W7539</t>
  </si>
  <si>
    <t>W7540</t>
  </si>
  <si>
    <t>W7541</t>
  </si>
  <si>
    <t>W7542</t>
  </si>
  <si>
    <t>W7543</t>
  </si>
  <si>
    <t>W7544</t>
  </si>
  <si>
    <t>W7546</t>
  </si>
  <si>
    <t>W7547</t>
  </si>
  <si>
    <t>W7548</t>
  </si>
  <si>
    <t>W7549</t>
  </si>
  <si>
    <t>W7550</t>
  </si>
  <si>
    <t>W7551</t>
  </si>
  <si>
    <t>W7552</t>
  </si>
  <si>
    <t>W7553</t>
  </si>
  <si>
    <t>Tesla SDG&amp;E PV SSA Group 02</t>
  </si>
  <si>
    <t>W7554</t>
  </si>
  <si>
    <t>W7555</t>
  </si>
  <si>
    <t>W7556</t>
  </si>
  <si>
    <t>W7557</t>
  </si>
  <si>
    <t>W7558</t>
  </si>
  <si>
    <t>W7559</t>
  </si>
  <si>
    <t>W7560</t>
  </si>
  <si>
    <t>W7561</t>
  </si>
  <si>
    <t>W7562</t>
  </si>
  <si>
    <t>W7563</t>
  </si>
  <si>
    <t>W7564</t>
  </si>
  <si>
    <t>W7565</t>
  </si>
  <si>
    <t>W7566</t>
  </si>
  <si>
    <t>W7568</t>
  </si>
  <si>
    <t>W7569</t>
  </si>
  <si>
    <t>W7570</t>
  </si>
  <si>
    <t>Tesla SDG&amp;E PV SSA Group 03</t>
  </si>
  <si>
    <t>W7571</t>
  </si>
  <si>
    <t>Tesla SDG&amp;E PV SSA Group 04</t>
  </si>
  <si>
    <t>W7572</t>
  </si>
  <si>
    <t>Tesla SDG&amp;E PV SSA Group 05</t>
  </si>
  <si>
    <t>W7574</t>
  </si>
  <si>
    <t>W7575</t>
  </si>
  <si>
    <t>W7578</t>
  </si>
  <si>
    <t>W7579</t>
  </si>
  <si>
    <t>W7580</t>
  </si>
  <si>
    <t>Tesla SDG&amp;E PV SSA Group 06</t>
  </si>
  <si>
    <t>W7581</t>
  </si>
  <si>
    <t>Tesla SDG&amp;E PV SSA Group 07</t>
  </si>
  <si>
    <t>W7582</t>
  </si>
  <si>
    <t>W7583</t>
  </si>
  <si>
    <t>W7584</t>
  </si>
  <si>
    <t>W7585</t>
  </si>
  <si>
    <t>W7586</t>
  </si>
  <si>
    <t>Tesla SDG&amp;E PV SSA Group 08</t>
  </si>
  <si>
    <t>W7587</t>
  </si>
  <si>
    <t>Tesla SDG&amp;E PV SSA Group 09</t>
  </si>
  <si>
    <t>W7588</t>
  </si>
  <si>
    <t>Tesla SDG&amp;E PV SSA Group 10</t>
  </si>
  <si>
    <t>W7589</t>
  </si>
  <si>
    <t>Tesla SDG&amp;E PV SSA Group 11</t>
  </si>
  <si>
    <t>W7590</t>
  </si>
  <si>
    <t>Tesla SDG&amp;E PV SSA Group 12</t>
  </si>
  <si>
    <t>W7591</t>
  </si>
  <si>
    <t>Tesla SDG&amp;E PV SSA Group 13</t>
  </si>
  <si>
    <t>W7592</t>
  </si>
  <si>
    <t>Tesla SDG&amp;E PV SSA Group 14</t>
  </si>
  <si>
    <t>W7593</t>
  </si>
  <si>
    <t>Tesla SDG&amp;E PV SSA Group 15</t>
  </si>
  <si>
    <t>W7594</t>
  </si>
  <si>
    <t>Tesla SDG&amp;E PV SSA Group 16</t>
  </si>
  <si>
    <t>W7595</t>
  </si>
  <si>
    <t>Tesla SDG&amp;E PV SSA Group 17</t>
  </si>
  <si>
    <t>W7596</t>
  </si>
  <si>
    <t>Tesla SDG&amp;E PV SSA Group 18</t>
  </si>
  <si>
    <t>W7597</t>
  </si>
  <si>
    <t>Tesla SDG&amp;E PV SSA Group 19</t>
  </si>
  <si>
    <t>W7598</t>
  </si>
  <si>
    <t>Tesla SDG&amp;E PV SSA Group 20</t>
  </si>
  <si>
    <t>W7599</t>
  </si>
  <si>
    <t>Tesla SDG&amp;E PV SSA Group 21</t>
  </si>
  <si>
    <t>W7600</t>
  </si>
  <si>
    <t>Tesla SDG&amp;E PV SSA Group 22</t>
  </si>
  <si>
    <t>W7601</t>
  </si>
  <si>
    <t>Tesla SDG&amp;E PV SSA Group 23</t>
  </si>
  <si>
    <t>Jorby Lee</t>
  </si>
  <si>
    <t>W7602</t>
  </si>
  <si>
    <t>W7603</t>
  </si>
  <si>
    <t>Tesla SDG&amp;E PV SSA Group 24</t>
  </si>
  <si>
    <t>W7604</t>
  </si>
  <si>
    <t>W7605</t>
  </si>
  <si>
    <t>Tesla SDG&amp;E PV SSA Group 25</t>
  </si>
  <si>
    <t>W7606</t>
  </si>
  <si>
    <t>Tesla SDG&amp;E PV SSA Group 26</t>
  </si>
  <si>
    <t>W7607</t>
  </si>
  <si>
    <t>W7608</t>
  </si>
  <si>
    <t>W7609</t>
  </si>
  <si>
    <t>Tesla SDG&amp;E PV SSA Group 27</t>
  </si>
  <si>
    <t>W7610</t>
  </si>
  <si>
    <t>Tesla SDG&amp;E PV SSA Group 28</t>
  </si>
  <si>
    <t>W7611</t>
  </si>
  <si>
    <t>Tesla SDG&amp;E PV SSA Group 29</t>
  </si>
  <si>
    <t>W7612</t>
  </si>
  <si>
    <t>Tesla SDG&amp;E PV SSA Group 30</t>
  </si>
  <si>
    <t>W7613</t>
  </si>
  <si>
    <t>Tesla SDG&amp;E PV SSA Group 31</t>
  </si>
  <si>
    <t>W7614</t>
  </si>
  <si>
    <t>Tesla SDG&amp;E PV SSA Group 32</t>
  </si>
  <si>
    <t>W7615</t>
  </si>
  <si>
    <t>Tesla SDG&amp;E PV SSA Group 33</t>
  </si>
  <si>
    <t>W7616</t>
  </si>
  <si>
    <t>Tesla SDG&amp;E PV SSA Group 34</t>
  </si>
  <si>
    <t>W7617</t>
  </si>
  <si>
    <t>Tesla SDG&amp;E PV SSA Group 35</t>
  </si>
  <si>
    <t>W7618</t>
  </si>
  <si>
    <t>Tesla SDG&amp;E PV SSA Group 36</t>
  </si>
  <si>
    <t>W7619</t>
  </si>
  <si>
    <t>Tesla SDG&amp;E PV SSA Group 37</t>
  </si>
  <si>
    <t>W7620</t>
  </si>
  <si>
    <t>Tesla SDG&amp;E PV SSA Group 38</t>
  </si>
  <si>
    <t>W7621</t>
  </si>
  <si>
    <t>Tesla SDG&amp;E PV SSA Group 39</t>
  </si>
  <si>
    <t>W7622</t>
  </si>
  <si>
    <t>Tesla SDG&amp;E PV SSA Group 40</t>
  </si>
  <si>
    <t>W7623</t>
  </si>
  <si>
    <t>Tesla SDG&amp;E PV SSA Group 41</t>
  </si>
  <si>
    <t>W7624</t>
  </si>
  <si>
    <t>Tesla SDG&amp;E PV SSA Group 42</t>
  </si>
  <si>
    <t>W7625</t>
  </si>
  <si>
    <t>Tesla SDG&amp;E PV SSA Group 43</t>
  </si>
  <si>
    <t>W7626</t>
  </si>
  <si>
    <t>Tesla SDG&amp;E PV SSA Group 44</t>
  </si>
  <si>
    <t>W7627</t>
  </si>
  <si>
    <t>Tesla SDG&amp;E PV SSA Group 45</t>
  </si>
  <si>
    <t>W7628</t>
  </si>
  <si>
    <t>Tesla SDG&amp;E PV SSA Group 46</t>
  </si>
  <si>
    <t>W7629</t>
  </si>
  <si>
    <t>Tesla SDG&amp;E PV SSA Group 47</t>
  </si>
  <si>
    <t>W7630</t>
  </si>
  <si>
    <t>Tesla SDG&amp;E PV SSA Group 48</t>
  </si>
  <si>
    <t>W7631</t>
  </si>
  <si>
    <t>Tesla SDG&amp;E PV SSA Group 49</t>
  </si>
  <si>
    <t>W7632</t>
  </si>
  <si>
    <t>Tesla SDG&amp;E PV SSA Group 50</t>
  </si>
  <si>
    <t>W7633</t>
  </si>
  <si>
    <t>Tesla SDG&amp;E PV SSA Group 51</t>
  </si>
  <si>
    <t>W7634</t>
  </si>
  <si>
    <t>Tesla SDG&amp;E PV SSA Group 52</t>
  </si>
  <si>
    <t>W7635</t>
  </si>
  <si>
    <t>Tesla SDG&amp;E PV SSA Group 53</t>
  </si>
  <si>
    <t>W7636</t>
  </si>
  <si>
    <t>Tesla SDG&amp;E PV SSA Group 54</t>
  </si>
  <si>
    <t>W7637</t>
  </si>
  <si>
    <t>Tesla SDG&amp;E PV SSA Group 55</t>
  </si>
  <si>
    <t>W7639</t>
  </si>
  <si>
    <t>Tesla SDG&amp;E PV SSA Group 56</t>
  </si>
  <si>
    <t>W7640</t>
  </si>
  <si>
    <t>Tesla SDG&amp;E PV SSA Group 57</t>
  </si>
  <si>
    <t>W7641</t>
  </si>
  <si>
    <t>Tesla SDG&amp;E PV SSA Group 58</t>
  </si>
  <si>
    <t>W7642</t>
  </si>
  <si>
    <t>Tesla SDG&amp;E PV SSA Group 59</t>
  </si>
  <si>
    <t>W7643</t>
  </si>
  <si>
    <t>Tesla SDG&amp;E PV SSA Group 60</t>
  </si>
  <si>
    <t>W7644</t>
  </si>
  <si>
    <t>Tesla SDG&amp;E PV SSA Group 61</t>
  </si>
  <si>
    <t>W7645</t>
  </si>
  <si>
    <t>Tesla SDG&amp;E PV SSA Group 62</t>
  </si>
  <si>
    <t>W7646</t>
  </si>
  <si>
    <t>Tesla SDG&amp;E PV SSA Group 63</t>
  </si>
  <si>
    <t>W7647</t>
  </si>
  <si>
    <t>Tesla SDG&amp;E PV SSA Group 64</t>
  </si>
  <si>
    <t>W7648</t>
  </si>
  <si>
    <t>Tesla SDG&amp;E PV SSA Group 65</t>
  </si>
  <si>
    <t>W7649</t>
  </si>
  <si>
    <t>Tesla SDG&amp;E PV SSA Group 66</t>
  </si>
  <si>
    <t>W7650</t>
  </si>
  <si>
    <t>Tesla SDG&amp;E PV SSA Group 67</t>
  </si>
  <si>
    <t>W7651</t>
  </si>
  <si>
    <t>Tesla SDG&amp;E PV SSA Group 68</t>
  </si>
  <si>
    <t>W7652</t>
  </si>
  <si>
    <t>Tesla SDG&amp;E PV SSA Group 69</t>
  </si>
  <si>
    <t>W7653</t>
  </si>
  <si>
    <t>W7654</t>
  </si>
  <si>
    <t>W7655</t>
  </si>
  <si>
    <t>Tesla SDG&amp;E PV SSA Group 70</t>
  </si>
  <si>
    <t>W7656</t>
  </si>
  <si>
    <t>Tesla SDG&amp;E PV SSA Group 71</t>
  </si>
  <si>
    <t>W7657</t>
  </si>
  <si>
    <t>Tesla SDG&amp;E PV SSA Group 72</t>
  </si>
  <si>
    <t>W7658</t>
  </si>
  <si>
    <t>Tesla SDG&amp;E PV SSA Group 73</t>
  </si>
  <si>
    <t>W7659</t>
  </si>
  <si>
    <t>Tesla SDG&amp;E PV SSA Group 74</t>
  </si>
  <si>
    <t>W7660</t>
  </si>
  <si>
    <t>Tesla SDG&amp;E PV SSA Group 75</t>
  </si>
  <si>
    <t>W7661</t>
  </si>
  <si>
    <t>Tesla SDG&amp;E PV SSA Group 76</t>
  </si>
  <si>
    <t>W7662</t>
  </si>
  <si>
    <t>Tesla SDG&amp;E PV SSA Group 77</t>
  </si>
  <si>
    <t>W7663</t>
  </si>
  <si>
    <t>W7664</t>
  </si>
  <si>
    <t>W7665</t>
  </si>
  <si>
    <t>W7666</t>
  </si>
  <si>
    <t>McKesson Drug Corporation</t>
  </si>
  <si>
    <t>W7667</t>
  </si>
  <si>
    <t>W7668</t>
  </si>
  <si>
    <t>W7670</t>
  </si>
  <si>
    <t>W7671</t>
  </si>
  <si>
    <t>W7672</t>
  </si>
  <si>
    <t>W7673</t>
  </si>
  <si>
    <t>W7674</t>
  </si>
  <si>
    <t>W7680</t>
  </si>
  <si>
    <t>W7681</t>
  </si>
  <si>
    <t>W7682</t>
  </si>
  <si>
    <t>W7683</t>
  </si>
  <si>
    <t>W7684</t>
  </si>
  <si>
    <t>Irondale Properties, LLC</t>
  </si>
  <si>
    <t>W7685</t>
  </si>
  <si>
    <t>W7686</t>
  </si>
  <si>
    <t>W7687</t>
  </si>
  <si>
    <t>Tesla SDG&amp;E PV SSA Group 78</t>
  </si>
  <si>
    <t>W7688</t>
  </si>
  <si>
    <t>Tesla SDG&amp;E PV SSA Group 79</t>
  </si>
  <si>
    <t>W7690</t>
  </si>
  <si>
    <t>Tesla SDG&amp;E PV SSA Group 80</t>
  </si>
  <si>
    <t>W7691</t>
  </si>
  <si>
    <t>Tesla SDG&amp;E PV SSA Group 81</t>
  </si>
  <si>
    <t>W7692</t>
  </si>
  <si>
    <t>Tesla SDG&amp;E PV SSA Group 82</t>
  </si>
  <si>
    <t>W7693</t>
  </si>
  <si>
    <t>Tesla SDG&amp;E PV SSA Group 83</t>
  </si>
  <si>
    <t>W7694</t>
  </si>
  <si>
    <t>Tesla SCE PV SSA Group 01</t>
  </si>
  <si>
    <t>W7695</t>
  </si>
  <si>
    <t>Tesla SCE PV SSA Group 02</t>
  </si>
  <si>
    <t>W7696</t>
  </si>
  <si>
    <t>Tesla SCE PV SSA Group 03</t>
  </si>
  <si>
    <t>W7697</t>
  </si>
  <si>
    <t>Tesla SCE PV SSA Group 04</t>
  </si>
  <si>
    <t>W7699</t>
  </si>
  <si>
    <t>W7700</t>
  </si>
  <si>
    <t>W7705</t>
  </si>
  <si>
    <t>Tesla SCE PV SSA Group 05</t>
  </si>
  <si>
    <t>W7706</t>
  </si>
  <si>
    <t>Tesla SCE PV SSA Group 06</t>
  </si>
  <si>
    <t>W7707</t>
  </si>
  <si>
    <t>Tesla SCE PV SSA Group 07</t>
  </si>
  <si>
    <t>W7708</t>
  </si>
  <si>
    <t>Tesla SCE PV SSA Group 08</t>
  </si>
  <si>
    <t>W7710</t>
  </si>
  <si>
    <t>W7711</t>
  </si>
  <si>
    <t>Tesla SCE PV SSA Group 09</t>
  </si>
  <si>
    <t>W7712</t>
  </si>
  <si>
    <t>Tesla SCE PV SSA Group 10</t>
  </si>
  <si>
    <t>W7713</t>
  </si>
  <si>
    <t>Tesla SCE PV SSA Group 11</t>
  </si>
  <si>
    <t>W7714</t>
  </si>
  <si>
    <t>Tesla SCE PV SSA Group 12</t>
  </si>
  <si>
    <t>W7715</t>
  </si>
  <si>
    <t>Tesla SCE PV SSA Group 13</t>
  </si>
  <si>
    <t>W7716</t>
  </si>
  <si>
    <t>Tesla SCE PV SSA Group 14</t>
  </si>
  <si>
    <t>W7717</t>
  </si>
  <si>
    <t>W7718</t>
  </si>
  <si>
    <t>W7719</t>
  </si>
  <si>
    <t>Tesla SCE PV SSA Group 15</t>
  </si>
  <si>
    <t>W7720</t>
  </si>
  <si>
    <t>Tesla SCE PV SSA Group 16</t>
  </si>
  <si>
    <t>W7721</t>
  </si>
  <si>
    <t>Tesla SCE PV SSA Group 17</t>
  </si>
  <si>
    <t>W7722</t>
  </si>
  <si>
    <t>Tesla SCE PV SSA Group 18</t>
  </si>
  <si>
    <t>W7723</t>
  </si>
  <si>
    <t>Tesla SCE PV SSA Group 19</t>
  </si>
  <si>
    <t>W7724</t>
  </si>
  <si>
    <t>Tesla SCE PV SSA Group 20</t>
  </si>
  <si>
    <t>W7725</t>
  </si>
  <si>
    <t>Tesla SCE PV SSA Group 21</t>
  </si>
  <si>
    <t>W7726</t>
  </si>
  <si>
    <t>Tesla SCE PV SSA Group 22</t>
  </si>
  <si>
    <t>W7727</t>
  </si>
  <si>
    <t>Tesla SCE PV SSA Group 23</t>
  </si>
  <si>
    <t>W7728</t>
  </si>
  <si>
    <t>Tesla SCE PV SSA Group 24</t>
  </si>
  <si>
    <t>W7730</t>
  </si>
  <si>
    <t>Tesla SCE PV SSA Group 25</t>
  </si>
  <si>
    <t>W7731</t>
  </si>
  <si>
    <t>Tesla SCE PV SSA Group 26</t>
  </si>
  <si>
    <t>W7732</t>
  </si>
  <si>
    <t>W7733</t>
  </si>
  <si>
    <t>W7734</t>
  </si>
  <si>
    <t>Tesla SCE PV SSA Group 27</t>
  </si>
  <si>
    <t>W7736</t>
  </si>
  <si>
    <t>Tesla SCE PV SSA Group 29</t>
  </si>
  <si>
    <t>W7737</t>
  </si>
  <si>
    <t>Tesla SCE PV SSA Group 30</t>
  </si>
  <si>
    <t>W7738</t>
  </si>
  <si>
    <t>Tesla SCE PV SSA Group 31</t>
  </si>
  <si>
    <t>W7739</t>
  </si>
  <si>
    <t>Tesla SCE PV SSA Group 32</t>
  </si>
  <si>
    <t>W7740</t>
  </si>
  <si>
    <t>Tesla SCE PV SSA Group 33</t>
  </si>
  <si>
    <t>W7741</t>
  </si>
  <si>
    <t>Tesla SCE PV SSA Group 34</t>
  </si>
  <si>
    <t>W7742</t>
  </si>
  <si>
    <t>Tesla SCE PV SSA Group 35</t>
  </si>
  <si>
    <t>W7743</t>
  </si>
  <si>
    <t>Tesla SCE PV SSA Group 36</t>
  </si>
  <si>
    <t>W7747</t>
  </si>
  <si>
    <t>Tesla SCE PV SSA Group 38</t>
  </si>
  <si>
    <t>W7748</t>
  </si>
  <si>
    <t>Tesla SCE PV SSA Group 39</t>
  </si>
  <si>
    <t>W7749</t>
  </si>
  <si>
    <t>Tesla SCE PV SSA Group 40</t>
  </si>
  <si>
    <t>W7750</t>
  </si>
  <si>
    <t>W7751</t>
  </si>
  <si>
    <t>Tesla SCE PV SSA Group 41</t>
  </si>
  <si>
    <t>W7752</t>
  </si>
  <si>
    <t>Tesla SCE PV SSA Group 42</t>
  </si>
  <si>
    <t>W7753</t>
  </si>
  <si>
    <t>Tesla SCE PV SSA Group 43</t>
  </si>
  <si>
    <t>W7754</t>
  </si>
  <si>
    <t>Tesla SCE PV SSA Group 44</t>
  </si>
  <si>
    <t>W7755</t>
  </si>
  <si>
    <t>Tesla SCE PV SSA Group 45</t>
  </si>
  <si>
    <t>W7757</t>
  </si>
  <si>
    <t>Tesla SCE PV SSA Group 46</t>
  </si>
  <si>
    <t>W7758</t>
  </si>
  <si>
    <t>W7759</t>
  </si>
  <si>
    <t>Tesla SCE PV SSA Group 47</t>
  </si>
  <si>
    <t>W7760</t>
  </si>
  <si>
    <t>Tesla SCE PV SSA Group 48</t>
  </si>
  <si>
    <t>W7761</t>
  </si>
  <si>
    <t>Tesla SCE PV SSA Group 49</t>
  </si>
  <si>
    <t>W7762</t>
  </si>
  <si>
    <t>W7763</t>
  </si>
  <si>
    <t>Tesla SCE PV SSA Group 50</t>
  </si>
  <si>
    <t>W7764</t>
  </si>
  <si>
    <t>Tesla SCE PV SSA Group 51</t>
  </si>
  <si>
    <t>W7765</t>
  </si>
  <si>
    <t>W7766</t>
  </si>
  <si>
    <t>W7767</t>
  </si>
  <si>
    <t>W7768</t>
  </si>
  <si>
    <t>W7770</t>
  </si>
  <si>
    <t>Tesla SCE PV SSA Group 52</t>
  </si>
  <si>
    <t>W7771</t>
  </si>
  <si>
    <t>Tesla SCE PV SSA Group 53</t>
  </si>
  <si>
    <t>W7772</t>
  </si>
  <si>
    <t>Tesla SCE PV SSA Group 54</t>
  </si>
  <si>
    <t>W7773</t>
  </si>
  <si>
    <t>Tesla SCE PV SSA Group 55</t>
  </si>
  <si>
    <t>W7774</t>
  </si>
  <si>
    <t>Tesla SCE PV SSA Group 56</t>
  </si>
  <si>
    <t>W7775</t>
  </si>
  <si>
    <t>Tesla SCE PV SSA Group 57</t>
  </si>
  <si>
    <t>W7776</t>
  </si>
  <si>
    <t>Tesla SCE PV SSA Group 58</t>
  </si>
  <si>
    <t>W7777</t>
  </si>
  <si>
    <t>Tesla SCE PV SSA Group 59</t>
  </si>
  <si>
    <t>W7778</t>
  </si>
  <si>
    <t>Tesla SCE PV SSA Group 60</t>
  </si>
  <si>
    <t>W7779</t>
  </si>
  <si>
    <t>Tesla SCE PV SSA Group 61</t>
  </si>
  <si>
    <t>W7780</t>
  </si>
  <si>
    <t>Tesla SCE PV SSA Group 62</t>
  </si>
  <si>
    <t>W7781</t>
  </si>
  <si>
    <t>Tesla SCE PV SSA Group 63</t>
  </si>
  <si>
    <t>W7782</t>
  </si>
  <si>
    <t>Tesla SCE PV SSA Group 64</t>
  </si>
  <si>
    <t>W7783</t>
  </si>
  <si>
    <t>Tesla SCE PV SSA Group 65</t>
  </si>
  <si>
    <t>W7784</t>
  </si>
  <si>
    <t>Tesla SCE PV SSA Group 66</t>
  </si>
  <si>
    <t>W7785</t>
  </si>
  <si>
    <t>Tesla SCE PV SSA Group 67</t>
  </si>
  <si>
    <t>W7786</t>
  </si>
  <si>
    <t>Tesla SCE PV SSA Group 68</t>
  </si>
  <si>
    <t>W7787</t>
  </si>
  <si>
    <t>Tesla SCE PV SSA Group 69</t>
  </si>
  <si>
    <t>W7788</t>
  </si>
  <si>
    <t>Tesla SCE PV SSA Group 70</t>
  </si>
  <si>
    <t>W7789</t>
  </si>
  <si>
    <t>Tesla SCE PV SSA Group 71</t>
  </si>
  <si>
    <t>W7790</t>
  </si>
  <si>
    <t>Tesla SCE PV SSA Group 72</t>
  </si>
  <si>
    <t>W7791</t>
  </si>
  <si>
    <t>W7792</t>
  </si>
  <si>
    <t>W7794</t>
  </si>
  <si>
    <t>W7796</t>
  </si>
  <si>
    <t>Tesla SCE PV SSA Group 73</t>
  </si>
  <si>
    <t>W7797</t>
  </si>
  <si>
    <t>Tesla SCE PV SSA Group 74</t>
  </si>
  <si>
    <t>W7798</t>
  </si>
  <si>
    <t>Tesla SCE PV SSA Group 75</t>
  </si>
  <si>
    <t>W7799</t>
  </si>
  <si>
    <t>Tesla SCE PV SSA Group 76</t>
  </si>
  <si>
    <t>W7800</t>
  </si>
  <si>
    <t>Tesla SCE PV SSA Group 77</t>
  </si>
  <si>
    <t>W7801</t>
  </si>
  <si>
    <t>Tesla SCE PV SSA Group 78</t>
  </si>
  <si>
    <t>W7802</t>
  </si>
  <si>
    <t>Tesla SCE PV SSA Group 79</t>
  </si>
  <si>
    <t>W7803</t>
  </si>
  <si>
    <t>Tesla SCE PV SSA Group 80</t>
  </si>
  <si>
    <t>W7804</t>
  </si>
  <si>
    <t>Tesla SCE PV SSA Group 81</t>
  </si>
  <si>
    <t>W7805</t>
  </si>
  <si>
    <t>Tesla SCE PV SSA Group 82</t>
  </si>
  <si>
    <t>W7806</t>
  </si>
  <si>
    <t>Tesla SCE PV SSA Group 83</t>
  </si>
  <si>
    <t>W7807</t>
  </si>
  <si>
    <t>Tesla SCE PV SSA Group 84</t>
  </si>
  <si>
    <t>W7809</t>
  </si>
  <si>
    <t>Tesla SCE PV SSA Group 86</t>
  </si>
  <si>
    <t>W7810</t>
  </si>
  <si>
    <t>Tesla SCE PV SSA Group 87</t>
  </si>
  <si>
    <t>W7811</t>
  </si>
  <si>
    <t>Tesla SCE PV SSA Group 88</t>
  </si>
  <si>
    <t>W7812</t>
  </si>
  <si>
    <t>Tesla SCE PV SSA Group 89</t>
  </si>
  <si>
    <t>W7813</t>
  </si>
  <si>
    <t>Tesla SCE PV SSA Group 90</t>
  </si>
  <si>
    <t>W7814</t>
  </si>
  <si>
    <t>Tesla SCE PV SSA Group 91</t>
  </si>
  <si>
    <t>W7815</t>
  </si>
  <si>
    <t>Tesla SCE PV SSA Group 92</t>
  </si>
  <si>
    <t>W7816</t>
  </si>
  <si>
    <t>Tesla SCE PV SSA Group 93</t>
  </si>
  <si>
    <t>W7817</t>
  </si>
  <si>
    <t>Tesla SCE PV SSA Group 94</t>
  </si>
  <si>
    <t>W7818</t>
  </si>
  <si>
    <t>Tesla SCE PV SSA Group 95</t>
  </si>
  <si>
    <t>W7819</t>
  </si>
  <si>
    <t>Tesla SCE PV SSA Group 96</t>
  </si>
  <si>
    <t>W7820</t>
  </si>
  <si>
    <t>Tesla SCE PV SSA Group 97</t>
  </si>
  <si>
    <t>W7822</t>
  </si>
  <si>
    <t>Tesla SCE PV SSA Group 99</t>
  </si>
  <si>
    <t>W7823</t>
  </si>
  <si>
    <t>Tesla SCE PV SSA Group 100</t>
  </si>
  <si>
    <t>W7824</t>
  </si>
  <si>
    <t>Tesla SCE PV SSA Group 101</t>
  </si>
  <si>
    <t>W7825</t>
  </si>
  <si>
    <t>Tesla SCE PV SSA Group 102</t>
  </si>
  <si>
    <t>W7826</t>
  </si>
  <si>
    <t>Tesla SCE PV SSA Group 103</t>
  </si>
  <si>
    <t>W7827</t>
  </si>
  <si>
    <t>Tesla SCE PV SSA Group 104</t>
  </si>
  <si>
    <t>W7828</t>
  </si>
  <si>
    <t>Tesla SCE PV SSA Group 105</t>
  </si>
  <si>
    <t>W7829</t>
  </si>
  <si>
    <t>Tesla SCE PV SSA Group 106</t>
  </si>
  <si>
    <t>W7830</t>
  </si>
  <si>
    <t>Tesla SCE PV SSA Group 107</t>
  </si>
  <si>
    <t>W7832</t>
  </si>
  <si>
    <t>Tesla SCE PV SSA Group 109</t>
  </si>
  <si>
    <t>W7833</t>
  </si>
  <si>
    <t>Tesla SCE PV SSA Group 110</t>
  </si>
  <si>
    <t>W7834</t>
  </si>
  <si>
    <t>Tesla SCE PV SSA Group 111</t>
  </si>
  <si>
    <t>W7835</t>
  </si>
  <si>
    <t>Tesla SCE PV SSA Group 112</t>
  </si>
  <si>
    <t>W7836</t>
  </si>
  <si>
    <t>Tesla SCE PV SSA Group 113</t>
  </si>
  <si>
    <t>W7837</t>
  </si>
  <si>
    <t>Tesla SCE PV SSA Group 114</t>
  </si>
  <si>
    <t>W7838</t>
  </si>
  <si>
    <t>Tesla SCE PV SSA Group 115</t>
  </si>
  <si>
    <t>W7839</t>
  </si>
  <si>
    <t>Tesla SCE PV SSA Group 116</t>
  </si>
  <si>
    <t>W7840</t>
  </si>
  <si>
    <t>Tesla SCE PV SSA Group 117</t>
  </si>
  <si>
    <t>W7841</t>
  </si>
  <si>
    <t>Tesla SCE PV SSA Group 118</t>
  </si>
  <si>
    <t>W7842</t>
  </si>
  <si>
    <t>Tesla SCE PV SSA Group 119</t>
  </si>
  <si>
    <t>W7843</t>
  </si>
  <si>
    <t>Tesla SCE PV SSA Group 120</t>
  </si>
  <si>
    <t>W7844</t>
  </si>
  <si>
    <t>Tesla SCE PV SSA Group 121</t>
  </si>
  <si>
    <t>W7845</t>
  </si>
  <si>
    <t>Tesla SCE PV SSA Group 122</t>
  </si>
  <si>
    <t>W7846</t>
  </si>
  <si>
    <t>Tesla SCE PV SSA Group 123</t>
  </si>
  <si>
    <t>W7847</t>
  </si>
  <si>
    <t>Tesla SCE PV SSA Group 124</t>
  </si>
  <si>
    <t>W7848</t>
  </si>
  <si>
    <t>Tesla SCE PV SSA Group 125</t>
  </si>
  <si>
    <t>W7849</t>
  </si>
  <si>
    <t>Tesla SCE PV SSA Group 126</t>
  </si>
  <si>
    <t>W7850</t>
  </si>
  <si>
    <t>Tesla SCE PV SSA Group 127</t>
  </si>
  <si>
    <t>W7851</t>
  </si>
  <si>
    <t>Tesla SCE PV SSA Group 128</t>
  </si>
  <si>
    <t>W7852</t>
  </si>
  <si>
    <t>Tesla SCE PV SSA Group 129</t>
  </si>
  <si>
    <t>W7853</t>
  </si>
  <si>
    <t>Tesla SCE PV SSA Group 130</t>
  </si>
  <si>
    <t>W7854</t>
  </si>
  <si>
    <t>Tesla SCE PV SSA Group 131</t>
  </si>
  <si>
    <t>W7855</t>
  </si>
  <si>
    <t>Tesla SCE PV SSA Group 132</t>
  </si>
  <si>
    <t>W7856</t>
  </si>
  <si>
    <t>Tesla SCE PV SSA Group 133</t>
  </si>
  <si>
    <t>W7857</t>
  </si>
  <si>
    <t>Tesla SCE PV SSA Group 134</t>
  </si>
  <si>
    <t>W7858</t>
  </si>
  <si>
    <t>Tesla SCE PV SSA Group 135</t>
  </si>
  <si>
    <t>W7859</t>
  </si>
  <si>
    <t>Tesla SCE PV SSA Group 136</t>
  </si>
  <si>
    <t>W7860</t>
  </si>
  <si>
    <t>Tesla SCE PV SSA Group 137</t>
  </si>
  <si>
    <t>W7861</t>
  </si>
  <si>
    <t>Tesla SCE PV SSA Group 138</t>
  </si>
  <si>
    <t>W7862</t>
  </si>
  <si>
    <t>Tesla SCE PV SSA Group 139</t>
  </si>
  <si>
    <t>W7863</t>
  </si>
  <si>
    <t>Tesla SCE PV SSA Group 140</t>
  </si>
  <si>
    <t>W7864</t>
  </si>
  <si>
    <t>Tesla SCE PV SSA Group 141</t>
  </si>
  <si>
    <t>W7865</t>
  </si>
  <si>
    <t>Tesla SCE PV SSA Group 142</t>
  </si>
  <si>
    <t>W7866</t>
  </si>
  <si>
    <t>Tesla SCE PV SSA Group 143</t>
  </si>
  <si>
    <t>W7867</t>
  </si>
  <si>
    <t>Tesla SCE PV SSA Group 144</t>
  </si>
  <si>
    <t>W7868</t>
  </si>
  <si>
    <t>Tesla SCE PV SSA Group 145</t>
  </si>
  <si>
    <t>W7869</t>
  </si>
  <si>
    <t>Tesla SCE PV SSA Group 146</t>
  </si>
  <si>
    <t>W7870</t>
  </si>
  <si>
    <t>Tesla SCE PV SSA Group 147</t>
  </si>
  <si>
    <t>W7871</t>
  </si>
  <si>
    <t>Tesla SCE PV SSA Group 148</t>
  </si>
  <si>
    <t>W7872</t>
  </si>
  <si>
    <t>Tesla SCE PV SSA Group 149</t>
  </si>
  <si>
    <t>W7873</t>
  </si>
  <si>
    <t>Tesla SCE PV SSA Group 150</t>
  </si>
  <si>
    <t>W7874</t>
  </si>
  <si>
    <t>Tesla SCE PV SSA Group 151</t>
  </si>
  <si>
    <t>W7875</t>
  </si>
  <si>
    <t>Tesla SCE PV SSA Group 152</t>
  </si>
  <si>
    <t>W7876</t>
  </si>
  <si>
    <t>Tesla SCE PV SSA Group 153</t>
  </si>
  <si>
    <t>W7877</t>
  </si>
  <si>
    <t>Tesla SCE PV SSA Group 154</t>
  </si>
  <si>
    <t>W7878</t>
  </si>
  <si>
    <t>Tesla SCE PV SSA Group 155</t>
  </si>
  <si>
    <t>W7879</t>
  </si>
  <si>
    <t>Tesla SCE PV SSA Group 156</t>
  </si>
  <si>
    <t>W7880</t>
  </si>
  <si>
    <t>Tesla SCE PV SSA Group 157</t>
  </si>
  <si>
    <t>W7881</t>
  </si>
  <si>
    <t>Tesla SCE PV SSA Group 158</t>
  </si>
  <si>
    <t>W7882</t>
  </si>
  <si>
    <t>Tesla SCE PV SSA Group 159</t>
  </si>
  <si>
    <t>W7883</t>
  </si>
  <si>
    <t>Tesla SCE PV SSA Group 160</t>
  </si>
  <si>
    <t>W7884</t>
  </si>
  <si>
    <t>Tesla SCE PV SSA Group 161</t>
  </si>
  <si>
    <t>W7885</t>
  </si>
  <si>
    <t>Tesla SCE PV SSA Group 162</t>
  </si>
  <si>
    <t>W7886</t>
  </si>
  <si>
    <t>Tesla SCE PV SSA Group 163</t>
  </si>
  <si>
    <t>W7888</t>
  </si>
  <si>
    <t>Tesla SCE PV SSA Group 165</t>
  </si>
  <si>
    <t>W7889</t>
  </si>
  <si>
    <t>Tesla SCE PV SSA Group 166</t>
  </si>
  <si>
    <t>W7890</t>
  </si>
  <si>
    <t>Tesla SCE PV SSA Group 167</t>
  </si>
  <si>
    <t>W7891</t>
  </si>
  <si>
    <t>Tesla SCE PV SSA Group 168</t>
  </si>
  <si>
    <t>W7892</t>
  </si>
  <si>
    <t>Tesla SCE PV SSA Group 169</t>
  </si>
  <si>
    <t>W7893</t>
  </si>
  <si>
    <t>Tesla SCE PV SSA Group 170</t>
  </si>
  <si>
    <t>W7894</t>
  </si>
  <si>
    <t>Tesla SCE PV SSA Group 171</t>
  </si>
  <si>
    <t>W7895</t>
  </si>
  <si>
    <t>Tesla SCE PV SSA Group 172</t>
  </si>
  <si>
    <t>W7896</t>
  </si>
  <si>
    <t>Tesla SCE PV SSA Group 173</t>
  </si>
  <si>
    <t>W7897</t>
  </si>
  <si>
    <t>Tesla SCE PV SSA Group 174</t>
  </si>
  <si>
    <t>W7898</t>
  </si>
  <si>
    <t>Tesla SCE PV SSA Group 175</t>
  </si>
  <si>
    <t>W7899</t>
  </si>
  <si>
    <t>Tesla SCE PV SSA Group 176</t>
  </si>
  <si>
    <t>W7900</t>
  </si>
  <si>
    <t>Tesla SCE PV SSA Group 177</t>
  </si>
  <si>
    <t>W7901</t>
  </si>
  <si>
    <t>Tesla SCE PV SSA Group 178</t>
  </si>
  <si>
    <t>W7902</t>
  </si>
  <si>
    <t>Tesla SCE PV SSA Group 179</t>
  </si>
  <si>
    <t>W7903</t>
  </si>
  <si>
    <t>Tesla SCE PV SSA Group 180</t>
  </si>
  <si>
    <t>W7904</t>
  </si>
  <si>
    <t>Tesla SCE PV SSA Group 181</t>
  </si>
  <si>
    <t>W7905</t>
  </si>
  <si>
    <t>Tesla SCE PV SSA Group 182</t>
  </si>
  <si>
    <t>W7906</t>
  </si>
  <si>
    <t>Tesla SCE PV SSA Group 183</t>
  </si>
  <si>
    <t>W7907</t>
  </si>
  <si>
    <t>Tesla SCE PV SSA Group 184</t>
  </si>
  <si>
    <t>W7908</t>
  </si>
  <si>
    <t>Tesla SCE PV SSA Group 185</t>
  </si>
  <si>
    <t>W7909</t>
  </si>
  <si>
    <t>Tesla SCE PV SSA Group 186</t>
  </si>
  <si>
    <t>W7910</t>
  </si>
  <si>
    <t>Tesla SCE PV SSA Group 187</t>
  </si>
  <si>
    <t>W7911</t>
  </si>
  <si>
    <t>Tesla SCE PV SSA Group 188</t>
  </si>
  <si>
    <t>W7912</t>
  </si>
  <si>
    <t>Tesla SCE PV SSA Group 189</t>
  </si>
  <si>
    <t>W7914</t>
  </si>
  <si>
    <t>Tesla SCE PV SSA Group 191</t>
  </si>
  <si>
    <t>W7915</t>
  </si>
  <si>
    <t>Tesla SCE PV SSA Group 192</t>
  </si>
  <si>
    <t>W7916</t>
  </si>
  <si>
    <t>Tesla SCE PV SSA Group 193</t>
  </si>
  <si>
    <t>W7917</t>
  </si>
  <si>
    <t>Tesla SCE PV SSA Group 194</t>
  </si>
  <si>
    <t>W7918</t>
  </si>
  <si>
    <t>Tesla SCE PV SSA Group 195</t>
  </si>
  <si>
    <t>W7919</t>
  </si>
  <si>
    <t>Tesla SCE PV SSA Group 196</t>
  </si>
  <si>
    <t>W7921</t>
  </si>
  <si>
    <t>Tesla SCE PV SSA Group 198</t>
  </si>
  <si>
    <t>W7922</t>
  </si>
  <si>
    <t>Tesla SCE PV SSA Group 199</t>
  </si>
  <si>
    <t>W7923</t>
  </si>
  <si>
    <t>Tesla SCE PV SSA Group 200</t>
  </si>
  <si>
    <t>W7924</t>
  </si>
  <si>
    <t>Tesla SCE PV SSA Group 201</t>
  </si>
  <si>
    <t>W7925</t>
  </si>
  <si>
    <t>Tesla SCE PV SSA Group 202</t>
  </si>
  <si>
    <t>W7926</t>
  </si>
  <si>
    <t>Tesla SCE PV SSA Group 203</t>
  </si>
  <si>
    <t>W7927</t>
  </si>
  <si>
    <t>Tesla SCE PV SSA Group 204</t>
  </si>
  <si>
    <t>W7928</t>
  </si>
  <si>
    <t>Tesla SCE PV SSA Group 205</t>
  </si>
  <si>
    <t>W7929</t>
  </si>
  <si>
    <t>Tesla SCE PV SSA Group 206</t>
  </si>
  <si>
    <t>W7930</t>
  </si>
  <si>
    <t>Tesla SCE PV SSA Group 207</t>
  </si>
  <si>
    <t>W7931</t>
  </si>
  <si>
    <t>Tesla SCE PV SSA Group 208</t>
  </si>
  <si>
    <t>W7932</t>
  </si>
  <si>
    <t>Tesla SCE PV SSA Group 209</t>
  </si>
  <si>
    <t>W7933</t>
  </si>
  <si>
    <t>Tesla SCE PV SSA Group 210</t>
  </si>
  <si>
    <t>W7934</t>
  </si>
  <si>
    <t>Tesla SCE PV SSA Group 211</t>
  </si>
  <si>
    <t>W7935</t>
  </si>
  <si>
    <t>W7936</t>
  </si>
  <si>
    <t>Tesla SCE PV SSA Group 212</t>
  </si>
  <si>
    <t>W7937</t>
  </si>
  <si>
    <t>Tesla SCE PV SSA Group 213</t>
  </si>
  <si>
    <t>W7938</t>
  </si>
  <si>
    <t>Tesla SCE PV SSA Group 214</t>
  </si>
  <si>
    <t>W7939</t>
  </si>
  <si>
    <t>Tesla SCE PV SSA Group 215</t>
  </si>
  <si>
    <t>W7940</t>
  </si>
  <si>
    <t>Tesla SCE PV SSA Group 216</t>
  </si>
  <si>
    <t>W7941</t>
  </si>
  <si>
    <t>Tesla SCE PV SSA Group 217</t>
  </si>
  <si>
    <t>W7942</t>
  </si>
  <si>
    <t>Tesla SCE PV SSA Group 218</t>
  </si>
  <si>
    <t>W7943</t>
  </si>
  <si>
    <t>Tesla SCE PV SSA Group 219</t>
  </si>
  <si>
    <t>W7944</t>
  </si>
  <si>
    <t>Tesla SCE PV SSA Group 220</t>
  </si>
  <si>
    <t>W7945</t>
  </si>
  <si>
    <t>Tesla SCE PV SSA Group 221</t>
  </si>
  <si>
    <t>W7946</t>
  </si>
  <si>
    <t>Tesla SCE PV SSA Group 222</t>
  </si>
  <si>
    <t>W7947</t>
  </si>
  <si>
    <t>Tesla SCE PV SSA Group 223</t>
  </si>
  <si>
    <t>W7948</t>
  </si>
  <si>
    <t>Tesla SCE PV SSA Group 224</t>
  </si>
  <si>
    <t>W7949</t>
  </si>
  <si>
    <t>W7950</t>
  </si>
  <si>
    <t>Tesla SCE PV SSA Group 225</t>
  </si>
  <si>
    <t>W7951</t>
  </si>
  <si>
    <t>Tesla SCE PV SSA Group 226</t>
  </si>
  <si>
    <t>W7952</t>
  </si>
  <si>
    <t>Tesla SCE PV SSA Group 227</t>
  </si>
  <si>
    <t>W7953</t>
  </si>
  <si>
    <t>Tesla SCE PV SSA Group 228</t>
  </si>
  <si>
    <t>W7954</t>
  </si>
  <si>
    <t>Tesla SCE PV SSA Group 229</t>
  </si>
  <si>
    <t>W7955</t>
  </si>
  <si>
    <t>Tesla SCE PV SSA Group 230</t>
  </si>
  <si>
    <t>W7956</t>
  </si>
  <si>
    <t>Tesla SCE PV SSA Group 231</t>
  </si>
  <si>
    <t>W7957</t>
  </si>
  <si>
    <t>Tesla SCE PV SSA Group 232</t>
  </si>
  <si>
    <t>W7958</t>
  </si>
  <si>
    <t>Tesla SCE PV SSA Group 233</t>
  </si>
  <si>
    <t>W7960</t>
  </si>
  <si>
    <t>Tesla SCE PV SSA Group 235</t>
  </si>
  <si>
    <t>W7961</t>
  </si>
  <si>
    <t>W7962</t>
  </si>
  <si>
    <t>Tesla SCE PV SSA Group 236</t>
  </si>
  <si>
    <t>W7963</t>
  </si>
  <si>
    <t>Tesla SCE PV SSA Group 237</t>
  </si>
  <si>
    <t>W7964</t>
  </si>
  <si>
    <t>Tesla SCE PV SSA Group 238</t>
  </si>
  <si>
    <t>W7965</t>
  </si>
  <si>
    <t>Tesla SCE PV SSA Group 239</t>
  </si>
  <si>
    <t>W7966</t>
  </si>
  <si>
    <t>Tesla SCE PV SSA Group 240</t>
  </si>
  <si>
    <t>W7967</t>
  </si>
  <si>
    <t>Tesla SCE PV SSA Group 241</t>
  </si>
  <si>
    <t>W7968</t>
  </si>
  <si>
    <t>Tesla SCE PV SSA Group 242</t>
  </si>
  <si>
    <t>W7969</t>
  </si>
  <si>
    <t>Tesla SCE PV SSA Group 243</t>
  </si>
  <si>
    <t>W7970</t>
  </si>
  <si>
    <t>Tesla SCE PV SSA Group 244</t>
  </si>
  <si>
    <t>W7971</t>
  </si>
  <si>
    <t>Tesla SCE PV SSA Group 245</t>
  </si>
  <si>
    <t>W7972</t>
  </si>
  <si>
    <t>Tesla SCE PV SSA Group 246</t>
  </si>
  <si>
    <t>W7973</t>
  </si>
  <si>
    <t>Tesla SCE PV SSA Group 247</t>
  </si>
  <si>
    <t>W7974</t>
  </si>
  <si>
    <t>Tesla SCE PV SSA Group 248</t>
  </si>
  <si>
    <t>W7975</t>
  </si>
  <si>
    <t>Tesla SCE PV SSA Group 249</t>
  </si>
  <si>
    <t>W7976</t>
  </si>
  <si>
    <t>Tesla SCE PV SSA Group 250</t>
  </si>
  <si>
    <t>W7977</t>
  </si>
  <si>
    <t>Tesla SCE PV SSA Group 251</t>
  </si>
  <si>
    <t>W7978</t>
  </si>
  <si>
    <t>Tesla SCE PV SSA Group 252</t>
  </si>
  <si>
    <t>W7979</t>
  </si>
  <si>
    <t>Tesla SCE PV SSA Group 253</t>
  </si>
  <si>
    <t>W7980</t>
  </si>
  <si>
    <t>Tesla SCE PV SSA Group 254</t>
  </si>
  <si>
    <t>W7981</t>
  </si>
  <si>
    <t>Tesla SCE PV SSA Group 255</t>
  </si>
  <si>
    <t>W7982</t>
  </si>
  <si>
    <t>Tesla SCE PV SSA Group 256</t>
  </si>
  <si>
    <t>W7984</t>
  </si>
  <si>
    <t>Tesla SCE PV SSA Group 258</t>
  </si>
  <si>
    <t>W7985</t>
  </si>
  <si>
    <t>Tesla SCE PV SSA Group 259</t>
  </si>
  <si>
    <t>W7986</t>
  </si>
  <si>
    <t>Tesla SCE PV SSA Group 260</t>
  </si>
  <si>
    <t>W7987</t>
  </si>
  <si>
    <t>Tesla SCE PV SSA Group 261</t>
  </si>
  <si>
    <t>W7988</t>
  </si>
  <si>
    <t>Tesla SCE PV SSA Group 262</t>
  </si>
  <si>
    <t>W7989</t>
  </si>
  <si>
    <t>Tesla SCE PV SSA Group 263</t>
  </si>
  <si>
    <t>W7990</t>
  </si>
  <si>
    <t>Tesla SCE PV SSA Group 264</t>
  </si>
  <si>
    <t>W7991</t>
  </si>
  <si>
    <t>Tesla SCE PV SSA Group 265</t>
  </si>
  <si>
    <t>W7992</t>
  </si>
  <si>
    <t>Tesla SCE PV SSA Group 266</t>
  </si>
  <si>
    <t>W7993</t>
  </si>
  <si>
    <t>Tesla SCE PV SSA Group 267</t>
  </si>
  <si>
    <t>W7994</t>
  </si>
  <si>
    <t>Tesla SCE PV SSA Group 268</t>
  </si>
  <si>
    <t>W7995</t>
  </si>
  <si>
    <t>Tesla SCE PV SSA Group 269</t>
  </si>
  <si>
    <t>W7997</t>
  </si>
  <si>
    <t>Tesla SCE PV SSA Group 271</t>
  </si>
  <si>
    <t>W7998</t>
  </si>
  <si>
    <t>Tesla SCE PV SSA Group 272</t>
  </si>
  <si>
    <t>W7999</t>
  </si>
  <si>
    <t>Tesla SCE PV SSA Group 273</t>
  </si>
  <si>
    <t>W8000</t>
  </si>
  <si>
    <t>Tesla SCE PV SSA Group 274</t>
  </si>
  <si>
    <t>W8001</t>
  </si>
  <si>
    <t>Tesla SCE PV SSA Group 275</t>
  </si>
  <si>
    <t>W8002</t>
  </si>
  <si>
    <t>Tesla SCE PV SSA Group 276</t>
  </si>
  <si>
    <t>W8003</t>
  </si>
  <si>
    <t>Tesla SCE PV SSA Group 277</t>
  </si>
  <si>
    <t>W8004</t>
  </si>
  <si>
    <t>Tesla SCE PV SSA Group 278</t>
  </si>
  <si>
    <t>W8005</t>
  </si>
  <si>
    <t>Tesla SCE PV SSA Group 279</t>
  </si>
  <si>
    <t>W8006</t>
  </si>
  <si>
    <t>Tesla SCE PV SSA Group 280</t>
  </si>
  <si>
    <t>W8007</t>
  </si>
  <si>
    <t>Tesla SCE PV SSA Group 281</t>
  </si>
  <si>
    <t>W8008</t>
  </si>
  <si>
    <t>Tesla SCE PV SSA Group 282</t>
  </si>
  <si>
    <t>W8009</t>
  </si>
  <si>
    <t>Tesla SCE PV SSA Group 283</t>
  </si>
  <si>
    <t>W8010</t>
  </si>
  <si>
    <t>Tesla SCE PV SSA Group 284</t>
  </si>
  <si>
    <t>W8011</t>
  </si>
  <si>
    <t>Tesla SCE PV SSA Group 285</t>
  </si>
  <si>
    <t>W8012</t>
  </si>
  <si>
    <t>Tesla SCE PV SSA Group 286</t>
  </si>
  <si>
    <t>W8013</t>
  </si>
  <si>
    <t>Tesla SCE PV SSA Group 287</t>
  </si>
  <si>
    <t>W8014</t>
  </si>
  <si>
    <t>Tesla SCE PV SSA Group 288</t>
  </si>
  <si>
    <t>W8015</t>
  </si>
  <si>
    <t>Tesla SCE PV SSA Group 289</t>
  </si>
  <si>
    <t>W8016</t>
  </si>
  <si>
    <t>Tesla SCE PV SSA Group 290</t>
  </si>
  <si>
    <t>W8017</t>
  </si>
  <si>
    <t>Tesla SCE PV SSA Group 291</t>
  </si>
  <si>
    <t>W8018</t>
  </si>
  <si>
    <t>Tesla SCE PV SSA Group 292</t>
  </si>
  <si>
    <t>W8019</t>
  </si>
  <si>
    <t>Tesla SCE PV SSA Group 293</t>
  </si>
  <si>
    <t>W8020</t>
  </si>
  <si>
    <t>Tesla SCE PV SSA Group 294</t>
  </si>
  <si>
    <t>W8021</t>
  </si>
  <si>
    <t>Tesla SCE PV SSA Group 295</t>
  </si>
  <si>
    <t>W8022</t>
  </si>
  <si>
    <t>Tesla SCE PV SSA Group 296</t>
  </si>
  <si>
    <t>W8023</t>
  </si>
  <si>
    <t>Tesla SCE PV SSA Group 297</t>
  </si>
  <si>
    <t>W8024</t>
  </si>
  <si>
    <t>Tesla SCE PV SSA Group 298</t>
  </si>
  <si>
    <t>W8025</t>
  </si>
  <si>
    <t>Tesla SCE PV SSA Group 299</t>
  </si>
  <si>
    <t>W8026</t>
  </si>
  <si>
    <t>Tesla SCE PV SSA Group 300</t>
  </si>
  <si>
    <t>W8027</t>
  </si>
  <si>
    <t>Tesla SCE PV SSA Group 301</t>
  </si>
  <si>
    <t>W8028</t>
  </si>
  <si>
    <t>Tesla SCE PV SSA Group 302</t>
  </si>
  <si>
    <t>W8029</t>
  </si>
  <si>
    <t>Tesla SCE PV SSA Group 303</t>
  </si>
  <si>
    <t>W8030</t>
  </si>
  <si>
    <t>Tesla SCE PV SSA Group 304</t>
  </si>
  <si>
    <t>W8031</t>
  </si>
  <si>
    <t>Tesla SCE PV SSA Group 305</t>
  </si>
  <si>
    <t>W8032</t>
  </si>
  <si>
    <t>Tesla SCE PV SSA Group 306</t>
  </si>
  <si>
    <t>W8033</t>
  </si>
  <si>
    <t>Tesla SCE PV SSA Group 307</t>
  </si>
  <si>
    <t>W8034</t>
  </si>
  <si>
    <t>Tesla SCE PV SSA Group 308</t>
  </si>
  <si>
    <t>W8035</t>
  </si>
  <si>
    <t>Tesla SCE PV SSA Group 309</t>
  </si>
  <si>
    <t>W8036</t>
  </si>
  <si>
    <t>Tesla SCE PV SSA Group 310</t>
  </si>
  <si>
    <t>W8037</t>
  </si>
  <si>
    <t>Tesla SCE PV SSA Group 311</t>
  </si>
  <si>
    <t>W8038</t>
  </si>
  <si>
    <t>Tesla SCE PV SSA Group 312</t>
  </si>
  <si>
    <t>W8039</t>
  </si>
  <si>
    <t>Tesla SCE PV SSA Group 313</t>
  </si>
  <si>
    <t>W8040</t>
  </si>
  <si>
    <t>Tesla SCE PV SSA Group 314</t>
  </si>
  <si>
    <t>W8041</t>
  </si>
  <si>
    <t>W8042</t>
  </si>
  <si>
    <t>Tesla SCE PV SSA Group 315</t>
  </si>
  <si>
    <t>W8043</t>
  </si>
  <si>
    <t>W8044</t>
  </si>
  <si>
    <t>Tesla SCE PV SSA Group 316</t>
  </si>
  <si>
    <t>W8045</t>
  </si>
  <si>
    <t>W8046</t>
  </si>
  <si>
    <t>Tesla SCE PV SSA Group 317</t>
  </si>
  <si>
    <t>W8047</t>
  </si>
  <si>
    <t>Tesla SCE PV SSA Group 318</t>
  </si>
  <si>
    <t>W8048</t>
  </si>
  <si>
    <t>Tesla SCE PV SSA Group 319</t>
  </si>
  <si>
    <t>W8049</t>
  </si>
  <si>
    <t>Tesla SCE PV SSA Group 320</t>
  </si>
  <si>
    <t>W8050</t>
  </si>
  <si>
    <t>Tesla SCE PV SSA Group 321</t>
  </si>
  <si>
    <t>W8051</t>
  </si>
  <si>
    <t>Tesla SCE PV SSA Group 322</t>
  </si>
  <si>
    <t>W8052</t>
  </si>
  <si>
    <t>Tesla SCE PV SSA Group 323</t>
  </si>
  <si>
    <t>W8053</t>
  </si>
  <si>
    <t>Tesla SCE PV SSA Group 324</t>
  </si>
  <si>
    <t>W8054</t>
  </si>
  <si>
    <t>Tesla SCE PV SSA Group 325</t>
  </si>
  <si>
    <t>W8055</t>
  </si>
  <si>
    <t>Tesla SCE PV SSA Group 326</t>
  </si>
  <si>
    <t>W8056</t>
  </si>
  <si>
    <t>Tesla SCE PV SSA Group 327</t>
  </si>
  <si>
    <t>W8057</t>
  </si>
  <si>
    <t>Tesla SCE PV SSA Group 328</t>
  </si>
  <si>
    <t>W8058</t>
  </si>
  <si>
    <t>Tesla SCE PV SSA Group 329</t>
  </si>
  <si>
    <t>W8059</t>
  </si>
  <si>
    <t>Tesla SCE PV SSA Group 330</t>
  </si>
  <si>
    <t>W8060</t>
  </si>
  <si>
    <t>Tesla SCE PV SSA Group 331</t>
  </si>
  <si>
    <t>W8061</t>
  </si>
  <si>
    <t>Tesla SCE PV SSA Group 332</t>
  </si>
  <si>
    <t>W8062</t>
  </si>
  <si>
    <t>Tesla SCE PV SSA Group 333</t>
  </si>
  <si>
    <t>W8063</t>
  </si>
  <si>
    <t>Tesla SCE PV SSA Group 334</t>
  </si>
  <si>
    <t>W8064</t>
  </si>
  <si>
    <t>Tesla SCE PV SSA Group 335</t>
  </si>
  <si>
    <t>W8065</t>
  </si>
  <si>
    <t>Tesla SCE PV SSA Group 336</t>
  </si>
  <si>
    <t>W8066</t>
  </si>
  <si>
    <t>Tesla SCE PV SSA Group 337</t>
  </si>
  <si>
    <t>W8067</t>
  </si>
  <si>
    <t>Tesla SCE PV SSA Group 338</t>
  </si>
  <si>
    <t>W8068</t>
  </si>
  <si>
    <t>Tesla SCE PV SSA Group 339</t>
  </si>
  <si>
    <t>W8069</t>
  </si>
  <si>
    <t>Tesla SCE PV SSA Group 340</t>
  </si>
  <si>
    <t>W8070</t>
  </si>
  <si>
    <t>W8071</t>
  </si>
  <si>
    <t>W8072</t>
  </si>
  <si>
    <t>Tesla SCE PV SSA Group 341</t>
  </si>
  <si>
    <t>W8073</t>
  </si>
  <si>
    <t>Tesla SCE PV SSA Group 342</t>
  </si>
  <si>
    <t>W8074</t>
  </si>
  <si>
    <t>Tesla SCE PV SSA Group 343</t>
  </si>
  <si>
    <t>W8075</t>
  </si>
  <si>
    <t>Tesla SCE PV SSA Group 344</t>
  </si>
  <si>
    <t>W8076</t>
  </si>
  <si>
    <t>Tesla SCE PV SSA Group 345</t>
  </si>
  <si>
    <t>W8077</t>
  </si>
  <si>
    <t>Tesla SCE PV SSA Group 346</t>
  </si>
  <si>
    <t>W8078</t>
  </si>
  <si>
    <t>Tesla SCE PV SSA Group 347</t>
  </si>
  <si>
    <t>W8079</t>
  </si>
  <si>
    <t>Tesla SCE PV SSA Group 348</t>
  </si>
  <si>
    <t>W8080</t>
  </si>
  <si>
    <t>Tesla SCE PV SSA Group 349</t>
  </si>
  <si>
    <t>W8081</t>
  </si>
  <si>
    <t>Tesla SCE PV SSA Group 350</t>
  </si>
  <si>
    <t>W8082</t>
  </si>
  <si>
    <t>Tesla SCE PV SSA Group 351</t>
  </si>
  <si>
    <t>W8083</t>
  </si>
  <si>
    <t>Tesla SCE PV SSA Group 352</t>
  </si>
  <si>
    <t>W8084</t>
  </si>
  <si>
    <t>Tesla SCE PV SSA Group 353</t>
  </si>
  <si>
    <t>W8085</t>
  </si>
  <si>
    <t>Tesla SCE PV SSA Group 354</t>
  </si>
  <si>
    <t>W8086</t>
  </si>
  <si>
    <t>Tesla SCE PV SSA Group 355</t>
  </si>
  <si>
    <t>W8087</t>
  </si>
  <si>
    <t>Tesla SCE PV SSA Group 356</t>
  </si>
  <si>
    <t>W8089</t>
  </si>
  <si>
    <t>Tesla SCE PV SSA Group 358</t>
  </si>
  <si>
    <t>W8090</t>
  </si>
  <si>
    <t>Tesla SCE PV SSA Group 359</t>
  </si>
  <si>
    <t>W8091</t>
  </si>
  <si>
    <t>Tesla SCE PV SSA Group 360</t>
  </si>
  <si>
    <t>W8092</t>
  </si>
  <si>
    <t>Tesla SCE PV SSA Group 361</t>
  </si>
  <si>
    <t>W8093</t>
  </si>
  <si>
    <t>Tesla SCE PV SSA Group 362</t>
  </si>
  <si>
    <t>W8094</t>
  </si>
  <si>
    <t>Tesla SCE PV SSA Group 363</t>
  </si>
  <si>
    <t>W8095</t>
  </si>
  <si>
    <t>Tesla SCE PV SSA Group 364</t>
  </si>
  <si>
    <t>W8096</t>
  </si>
  <si>
    <t>Tesla SCE PV SSA Group 365</t>
  </si>
  <si>
    <t>Antelope DSR 3, LLC</t>
  </si>
  <si>
    <t>W8097</t>
  </si>
  <si>
    <t>W8098</t>
  </si>
  <si>
    <t>W8099</t>
  </si>
  <si>
    <t>Tesla SCE PV SSA Group 366</t>
  </si>
  <si>
    <t>W8100</t>
  </si>
  <si>
    <t>Tesla SCE PV SSA Group 367</t>
  </si>
  <si>
    <t>W8101</t>
  </si>
  <si>
    <t>Tesla SCE PV SSA Group 368</t>
  </si>
  <si>
    <t>W8102</t>
  </si>
  <si>
    <t>Tesla SCE PV SSA Group 369</t>
  </si>
  <si>
    <t>W8103</t>
  </si>
  <si>
    <t>Tesla SCE PV SSA Group 370</t>
  </si>
  <si>
    <t>W8104</t>
  </si>
  <si>
    <t>Tesla SCE PV SSA Group 371</t>
  </si>
  <si>
    <t>W8105</t>
  </si>
  <si>
    <t>Tesla SCE PV SSA Group 372</t>
  </si>
  <si>
    <t>W8106</t>
  </si>
  <si>
    <t>Tesla SCE PV SSA Group 373</t>
  </si>
  <si>
    <t>W8107</t>
  </si>
  <si>
    <t>Tesla SCE PV SSA Group 374</t>
  </si>
  <si>
    <t>W8108</t>
  </si>
  <si>
    <t>Tesla SCE PV SSA Group 375</t>
  </si>
  <si>
    <t>W8109</t>
  </si>
  <si>
    <t>Tesla SCE PV SSA Group 376</t>
  </si>
  <si>
    <t>W8110</t>
  </si>
  <si>
    <t>Tesla SCE PV SSA Group 377</t>
  </si>
  <si>
    <t>W8111</t>
  </si>
  <si>
    <t>County San Diego</t>
  </si>
  <si>
    <t>W8112</t>
  </si>
  <si>
    <t>W8113</t>
  </si>
  <si>
    <t>W8114</t>
  </si>
  <si>
    <t>W8115</t>
  </si>
  <si>
    <t>W8116</t>
  </si>
  <si>
    <t>W8119</t>
  </si>
  <si>
    <t>W8121</t>
  </si>
  <si>
    <t>W8122</t>
  </si>
  <si>
    <t>W8123</t>
  </si>
  <si>
    <t>W8124</t>
  </si>
  <si>
    <t>W8126</t>
  </si>
  <si>
    <t>W8127</t>
  </si>
  <si>
    <t>W8128</t>
  </si>
  <si>
    <t>W8129</t>
  </si>
  <si>
    <t>W8130</t>
  </si>
  <si>
    <t>W8131</t>
  </si>
  <si>
    <t>W8132</t>
  </si>
  <si>
    <t>W8133</t>
  </si>
  <si>
    <t>W8134</t>
  </si>
  <si>
    <t>W8135</t>
  </si>
  <si>
    <t>W8136</t>
  </si>
  <si>
    <t>W8138</t>
  </si>
  <si>
    <t>W8140</t>
  </si>
  <si>
    <t>W8141</t>
  </si>
  <si>
    <t>W8142</t>
  </si>
  <si>
    <t>W8143</t>
  </si>
  <si>
    <t>W8144</t>
  </si>
  <si>
    <t>W8145</t>
  </si>
  <si>
    <t>W8146</t>
  </si>
  <si>
    <t>W8147</t>
  </si>
  <si>
    <t>W8148</t>
  </si>
  <si>
    <t>W8149</t>
  </si>
  <si>
    <t>W8150</t>
  </si>
  <si>
    <t>W8151</t>
  </si>
  <si>
    <t>W8152</t>
  </si>
  <si>
    <t>W8153</t>
  </si>
  <si>
    <t>W8154</t>
  </si>
  <si>
    <t>W8155</t>
  </si>
  <si>
    <t>W8157</t>
  </si>
  <si>
    <t>W8159</t>
  </si>
  <si>
    <t>W8160</t>
  </si>
  <si>
    <t>W8161</t>
  </si>
  <si>
    <t>W8162</t>
  </si>
  <si>
    <t>W8163</t>
  </si>
  <si>
    <t>W8164</t>
  </si>
  <si>
    <t>W8165</t>
  </si>
  <si>
    <t>W8166</t>
  </si>
  <si>
    <t>W8167</t>
  </si>
  <si>
    <t>W8168</t>
  </si>
  <si>
    <t>W8169</t>
  </si>
  <si>
    <t>W8170</t>
  </si>
  <si>
    <t>W8171</t>
  </si>
  <si>
    <t>W8172</t>
  </si>
  <si>
    <t>W8173</t>
  </si>
  <si>
    <t>W8174</t>
  </si>
  <si>
    <t>W8176</t>
  </si>
  <si>
    <t>W8177</t>
  </si>
  <si>
    <t>W8179</t>
  </si>
  <si>
    <t>W8180</t>
  </si>
  <si>
    <t>W8181</t>
  </si>
  <si>
    <t>W8182</t>
  </si>
  <si>
    <t>W8183</t>
  </si>
  <si>
    <t>W8184</t>
  </si>
  <si>
    <t>W8185</t>
  </si>
  <si>
    <t>W8186</t>
  </si>
  <si>
    <t>W8187</t>
  </si>
  <si>
    <t>W8188</t>
  </si>
  <si>
    <t>W8189</t>
  </si>
  <si>
    <t>W8190</t>
  </si>
  <si>
    <t>W8191</t>
  </si>
  <si>
    <t>W8194</t>
  </si>
  <si>
    <t>W8195</t>
  </si>
  <si>
    <t>W8196</t>
  </si>
  <si>
    <t>W8197</t>
  </si>
  <si>
    <t>W8198</t>
  </si>
  <si>
    <t>W8199</t>
  </si>
  <si>
    <t>San Ramon Valley Unified School District</t>
  </si>
  <si>
    <t>W8200</t>
  </si>
  <si>
    <t>W8201</t>
  </si>
  <si>
    <t>W8202</t>
  </si>
  <si>
    <t>W8203</t>
  </si>
  <si>
    <t>W8204</t>
  </si>
  <si>
    <t>W8205</t>
  </si>
  <si>
    <t>W8206</t>
  </si>
  <si>
    <t>W8207</t>
  </si>
  <si>
    <t>W8208</t>
  </si>
  <si>
    <t>W8209</t>
  </si>
  <si>
    <t>W8210</t>
  </si>
  <si>
    <t>W8211</t>
  </si>
  <si>
    <t>W8212</t>
  </si>
  <si>
    <t>W8213</t>
  </si>
  <si>
    <t>W8214</t>
  </si>
  <si>
    <t>W8215</t>
  </si>
  <si>
    <t>W8216</t>
  </si>
  <si>
    <t>W8217</t>
  </si>
  <si>
    <t>W8218</t>
  </si>
  <si>
    <t>W8219</t>
  </si>
  <si>
    <t>W8220</t>
  </si>
  <si>
    <t>W8221</t>
  </si>
  <si>
    <t>W8222</t>
  </si>
  <si>
    <t>W8223</t>
  </si>
  <si>
    <t>W8229</t>
  </si>
  <si>
    <t>W8230</t>
  </si>
  <si>
    <t>W8231</t>
  </si>
  <si>
    <t>W8232</t>
  </si>
  <si>
    <t>W8233</t>
  </si>
  <si>
    <t>W8234</t>
  </si>
  <si>
    <t>W8235</t>
  </si>
  <si>
    <t>W8236</t>
  </si>
  <si>
    <t>W8237</t>
  </si>
  <si>
    <t>W8238</t>
  </si>
  <si>
    <t>W8239</t>
  </si>
  <si>
    <t>W8240</t>
  </si>
  <si>
    <t>W8241</t>
  </si>
  <si>
    <t>W8242</t>
  </si>
  <si>
    <t>W8243</t>
  </si>
  <si>
    <t>W8244</t>
  </si>
  <si>
    <t>W8245</t>
  </si>
  <si>
    <t>W8246</t>
  </si>
  <si>
    <t>W8247</t>
  </si>
  <si>
    <t>W8248</t>
  </si>
  <si>
    <t>W8249</t>
  </si>
  <si>
    <t>W8251</t>
  </si>
  <si>
    <t>W8253</t>
  </si>
  <si>
    <t>W8254</t>
  </si>
  <si>
    <t>W8255</t>
  </si>
  <si>
    <t>W8256</t>
  </si>
  <si>
    <t>Tesla PG&amp;E PV SSA Group 001</t>
  </si>
  <si>
    <t>W8257</t>
  </si>
  <si>
    <t>Tesla PG&amp;E PV SSA Group 002</t>
  </si>
  <si>
    <t>W8258</t>
  </si>
  <si>
    <t>Tesla PG&amp;E PV SSA Group 003</t>
  </si>
  <si>
    <t>W8259</t>
  </si>
  <si>
    <t>Tesla PG&amp;E PV SSA Group 004</t>
  </si>
  <si>
    <t>W8262</t>
  </si>
  <si>
    <t>Tesla PG&amp;E PV SSA Group 007</t>
  </si>
  <si>
    <t>W8263</t>
  </si>
  <si>
    <t>Tesla PG&amp;E PV SSA Group 009</t>
  </si>
  <si>
    <t>W8265</t>
  </si>
  <si>
    <t>Tesla PG&amp;E PV SSA Group 010</t>
  </si>
  <si>
    <t>W8267</t>
  </si>
  <si>
    <t>Tesla PG&amp;E PV SSA Group 012</t>
  </si>
  <si>
    <t>W8269</t>
  </si>
  <si>
    <t>Tesla PG&amp;E PV SSA Group 014</t>
  </si>
  <si>
    <t>W8270</t>
  </si>
  <si>
    <t>Tesla PG&amp;E PV SSA Group 016</t>
  </si>
  <si>
    <t>W8271</t>
  </si>
  <si>
    <t>Tesla PG&amp;E PV SSA Group 015</t>
  </si>
  <si>
    <t>W8272</t>
  </si>
  <si>
    <t>Tesla PG&amp;E PV SSA Group 017</t>
  </si>
  <si>
    <t>W8273</t>
  </si>
  <si>
    <t>Tesla PG&amp;E PV SSA Group 018</t>
  </si>
  <si>
    <t>W8274</t>
  </si>
  <si>
    <t>Tesla PG&amp;E PV SSA Group 019</t>
  </si>
  <si>
    <t>W8278</t>
  </si>
  <si>
    <t>Tesla PG&amp;E PV SSA Group 022</t>
  </si>
  <si>
    <t>W8279</t>
  </si>
  <si>
    <t>Tesla PG&amp;E PV SSA Group 024</t>
  </si>
  <si>
    <t>W8280</t>
  </si>
  <si>
    <t>Tesla PG&amp;E PV SSA Group 025</t>
  </si>
  <si>
    <t>W8281</t>
  </si>
  <si>
    <t>Tesla PG&amp;E PV SSA Group 026</t>
  </si>
  <si>
    <t>W8283</t>
  </si>
  <si>
    <t>Tesla PG&amp;E PV SSA Group 028</t>
  </si>
  <si>
    <t>W8284</t>
  </si>
  <si>
    <t>Tesla PG&amp;E PV SSA Group 029</t>
  </si>
  <si>
    <t>W8285</t>
  </si>
  <si>
    <t>Tesla PG&amp;E PV SSA Group 030</t>
  </si>
  <si>
    <t>W8286</t>
  </si>
  <si>
    <t>Tesla PG&amp;E PV SSA Group 031</t>
  </si>
  <si>
    <t>W8292</t>
  </si>
  <si>
    <t>Tesla PG&amp;E PV SSA Group 038</t>
  </si>
  <si>
    <t>W8294</t>
  </si>
  <si>
    <t>Tesla PG&amp;E PV SSA Group 040</t>
  </si>
  <si>
    <t>W8295</t>
  </si>
  <si>
    <t>Tesla PG&amp;E PV SSA Group 041</t>
  </si>
  <si>
    <t>W8297</t>
  </si>
  <si>
    <t>Tesla PG&amp;E PV SSA Group 042</t>
  </si>
  <si>
    <t>W8299</t>
  </si>
  <si>
    <t>Tesla PG&amp;E PV SSA Group 044</t>
  </si>
  <si>
    <t>W8301</t>
  </si>
  <si>
    <t>Tesla PG&amp;E PV SSA Group 047</t>
  </si>
  <si>
    <t>W8302</t>
  </si>
  <si>
    <t>Tesla PG&amp;E PV SSA Group 046</t>
  </si>
  <si>
    <t>W8303</t>
  </si>
  <si>
    <t>Tesla PG&amp;E PV SSA Group 048</t>
  </si>
  <si>
    <t>W8304</t>
  </si>
  <si>
    <t>Tesla PG&amp;E PV SSA Group 049</t>
  </si>
  <si>
    <t>W8306</t>
  </si>
  <si>
    <t>Tesla PG&amp;E PV SSA Group 051</t>
  </si>
  <si>
    <t>W8308</t>
  </si>
  <si>
    <t>Tesla PG&amp;E PV SSA Group 052</t>
  </si>
  <si>
    <t>W8309</t>
  </si>
  <si>
    <t>Tesla PG&amp;E PV SSA Group 054</t>
  </si>
  <si>
    <t>W8312</t>
  </si>
  <si>
    <t>Tesla PG&amp;E PV SSA Group 057</t>
  </si>
  <si>
    <t>W8313</t>
  </si>
  <si>
    <t>Tesla PG&amp;E PV SSA Group 058</t>
  </si>
  <si>
    <t>W8314</t>
  </si>
  <si>
    <t>Tesla PG&amp;E PV SSA Group 059</t>
  </si>
  <si>
    <t>W8315</t>
  </si>
  <si>
    <t>Tesla PG&amp;E PV SSA Group 060</t>
  </si>
  <si>
    <t>W8317</t>
  </si>
  <si>
    <t>Tesla PG&amp;E PV SSA Group 062</t>
  </si>
  <si>
    <t>W8318</t>
  </si>
  <si>
    <t>Tesla PG&amp;E PV SSA Group 063</t>
  </si>
  <si>
    <t>W8319</t>
  </si>
  <si>
    <t>Tesla PG&amp;E PV SSA Group 064</t>
  </si>
  <si>
    <t>W8322</t>
  </si>
  <si>
    <t>Tesla PG&amp;E PV SSA Group 067</t>
  </si>
  <si>
    <t>W8324</t>
  </si>
  <si>
    <t>Tesla PG&amp;E PV SSA Group 069</t>
  </si>
  <si>
    <t>W8325</t>
  </si>
  <si>
    <t>Tesla PG&amp;E PV SSA Group 070</t>
  </si>
  <si>
    <t>W8326</t>
  </si>
  <si>
    <t>Tesla PG&amp;E PV SSA Group 071</t>
  </si>
  <si>
    <t>W8327</t>
  </si>
  <si>
    <t>Tesla PG&amp;E PV SSA Group 072</t>
  </si>
  <si>
    <t>W8328</t>
  </si>
  <si>
    <t>Tesla PG&amp;E PV SSA Group 073</t>
  </si>
  <si>
    <t>W8330</t>
  </si>
  <si>
    <t>Tesla PG&amp;E PV SSA Group 075</t>
  </si>
  <si>
    <t>W8331</t>
  </si>
  <si>
    <t>Tesla PG&amp;E PV SSA Group 076</t>
  </si>
  <si>
    <t>W8332</t>
  </si>
  <si>
    <t>Tesla PG&amp;E PV SSA Group 077</t>
  </si>
  <si>
    <t>W8333</t>
  </si>
  <si>
    <t>Tesla PG&amp;E PV SSA Group 078</t>
  </si>
  <si>
    <t>W8334</t>
  </si>
  <si>
    <t>Tesla PG&amp;E PV SSA Group 079</t>
  </si>
  <si>
    <t>W8335</t>
  </si>
  <si>
    <t>Tesla PG&amp;E PV SSA Group 080</t>
  </si>
  <si>
    <t>W8337</t>
  </si>
  <si>
    <t>Tesla PG&amp;E PV SSA Group 082</t>
  </si>
  <si>
    <t>W8339</t>
  </si>
  <si>
    <t>Tesla PG&amp;E PV SSA Group 084</t>
  </si>
  <si>
    <t>W8340</t>
  </si>
  <si>
    <t>Tesla PG&amp;E PV SSA Group 085</t>
  </si>
  <si>
    <t>W8341</t>
  </si>
  <si>
    <t>Tesla PG&amp;E PV SSA Group 086</t>
  </si>
  <si>
    <t>W8344</t>
  </si>
  <si>
    <t>Tesla PG&amp;E PV SSA Group 089</t>
  </si>
  <si>
    <t>W8345</t>
  </si>
  <si>
    <t>Tesla PG&amp;E PV SSA Group 090</t>
  </si>
  <si>
    <t>W8346</t>
  </si>
  <si>
    <t>Tesla PG&amp;E PV SSA Group 091</t>
  </si>
  <si>
    <t>W8347</t>
  </si>
  <si>
    <t>Tesla PG&amp;E PV SSA Group 092</t>
  </si>
  <si>
    <t>W8348</t>
  </si>
  <si>
    <t>Tesla PG&amp;E PV SSA Group 093</t>
  </si>
  <si>
    <t>W8349</t>
  </si>
  <si>
    <t>Tesla PG&amp;E PV SSA Group 094</t>
  </si>
  <si>
    <t>W8351</t>
  </si>
  <si>
    <t>Tesla PG&amp;E PV SSA Group 096</t>
  </si>
  <si>
    <t>W8353</t>
  </si>
  <si>
    <t>Tesla PG&amp;E PV SSA Group 098</t>
  </si>
  <si>
    <t>W8355</t>
  </si>
  <si>
    <t>Tesla PG&amp;E PV SSA Group 100</t>
  </si>
  <si>
    <t>W8357</t>
  </si>
  <si>
    <t>Tesla PG&amp;E PV SSA Group 102</t>
  </si>
  <si>
    <t>W8358</t>
  </si>
  <si>
    <t>Tesla PG&amp;E PV SSA Group 103</t>
  </si>
  <si>
    <t>W8360</t>
  </si>
  <si>
    <t>Tesla PG&amp;E PV SSA Group 105</t>
  </si>
  <si>
    <t>W8362</t>
  </si>
  <si>
    <t>Tesla PG&amp;E PV SSA Group 107</t>
  </si>
  <si>
    <t>W8364</t>
  </si>
  <si>
    <t>Tesla PG&amp;E PV SSA Group 109</t>
  </si>
  <si>
    <t>W8366</t>
  </si>
  <si>
    <t>Tesla PG&amp;E PV SSA Group 111</t>
  </si>
  <si>
    <t>W8367</t>
  </si>
  <si>
    <t>Tesla PG&amp;E PV SSA Group 112</t>
  </si>
  <si>
    <t>W8368</t>
  </si>
  <si>
    <t>Tesla PG&amp;E PV SSA Group 113</t>
  </si>
  <si>
    <t>W8369</t>
  </si>
  <si>
    <t>Tesla PG&amp;E PV SSA Group 114</t>
  </si>
  <si>
    <t>W8370</t>
  </si>
  <si>
    <t>Tesla PG&amp;E PV SSA Group 115</t>
  </si>
  <si>
    <t>W8371</t>
  </si>
  <si>
    <t>Tesla PG&amp;E PV SSA Group 116</t>
  </si>
  <si>
    <t>W8373</t>
  </si>
  <si>
    <t>Tesla PG&amp;E PV SSA Group 118</t>
  </si>
  <si>
    <t>W8374</t>
  </si>
  <si>
    <t>Tesla PG&amp;E PV SSA Group 119</t>
  </si>
  <si>
    <t>W8375</t>
  </si>
  <si>
    <t>Tesla PG&amp;E PV SSA Group 120</t>
  </si>
  <si>
    <t>W8376</t>
  </si>
  <si>
    <t>Tesla PG&amp;E PV SSA Group 121</t>
  </si>
  <si>
    <t>W8378</t>
  </si>
  <si>
    <t>Tesla PG&amp;E PV SSA Group 123</t>
  </si>
  <si>
    <t>W8380</t>
  </si>
  <si>
    <t>Tesla PG&amp;E PV SSA Group 125</t>
  </si>
  <si>
    <t>W8382</t>
  </si>
  <si>
    <t>Tesla PG&amp;E PV SSA Group 128</t>
  </si>
  <si>
    <t>W8383</t>
  </si>
  <si>
    <t>Tesla PG&amp;E PV SSA Group 129</t>
  </si>
  <si>
    <t>W8384</t>
  </si>
  <si>
    <t>Tesla PG&amp;E PV SSA Group 127</t>
  </si>
  <si>
    <t>W8386</t>
  </si>
  <si>
    <t>Tesla PG&amp;E PV SSA Group 131</t>
  </si>
  <si>
    <t>W8387</t>
  </si>
  <si>
    <t>Tesla PG&amp;E PV SSA Group 132</t>
  </si>
  <si>
    <t>W8389</t>
  </si>
  <si>
    <t>Tesla PG&amp;E PV SSA Group 133</t>
  </si>
  <si>
    <t>W8390</t>
  </si>
  <si>
    <t>Tesla PG&amp;E PV SSA Group 135</t>
  </si>
  <si>
    <t>W8391</t>
  </si>
  <si>
    <t>Tesla PG&amp;E PV SSA Group 137</t>
  </si>
  <si>
    <t>W8392</t>
  </si>
  <si>
    <t>Tesla PG&amp;E PV SSA Group 136</t>
  </si>
  <si>
    <t>W8393</t>
  </si>
  <si>
    <t>Tesla PG&amp;E PV SSA Group 138</t>
  </si>
  <si>
    <t>W8394</t>
  </si>
  <si>
    <t>Tesla PG&amp;E PV SSA Group 139</t>
  </si>
  <si>
    <t>W8395</t>
  </si>
  <si>
    <t>Tesla PG&amp;E PV SSA Group 140</t>
  </si>
  <si>
    <t>W8396</t>
  </si>
  <si>
    <t>Tesla PG&amp;E PV SSA Group 141</t>
  </si>
  <si>
    <t>W8397</t>
  </si>
  <si>
    <t>Tesla PG&amp;E PV SSA Group 142</t>
  </si>
  <si>
    <t>W8398</t>
  </si>
  <si>
    <t>Tesla PG&amp;E PV SSA Group 143</t>
  </si>
  <si>
    <t>W8399</t>
  </si>
  <si>
    <t>Tesla PG&amp;E PV SSA Group 144</t>
  </si>
  <si>
    <t>W8401</t>
  </si>
  <si>
    <t>Tesla PG&amp;E PV SSA Group 146</t>
  </si>
  <si>
    <t>W8403</t>
  </si>
  <si>
    <t>Tesla PG&amp;E PV SSA Group 148</t>
  </si>
  <si>
    <t>W8404</t>
  </si>
  <si>
    <t>Tesla PG&amp;E PV SSA Group 149</t>
  </si>
  <si>
    <t>W8405</t>
  </si>
  <si>
    <t>Tesla PG&amp;E PV SSA Group 150</t>
  </si>
  <si>
    <t>W8407</t>
  </si>
  <si>
    <t>Tesla PG&amp;E PV SSA Group 152</t>
  </si>
  <si>
    <t>W8409</t>
  </si>
  <si>
    <t>Tesla PG&amp;E PV SSA Group 154</t>
  </si>
  <si>
    <t>W8411</t>
  </si>
  <si>
    <t>Tesla PG&amp;E PV SSA Group 156</t>
  </si>
  <si>
    <t>W8416</t>
  </si>
  <si>
    <t>Tesla PG&amp;E PV SSA Group 161</t>
  </si>
  <si>
    <t>W8417</t>
  </si>
  <si>
    <t>Tesla PG&amp;E PV SSA Group 162</t>
  </si>
  <si>
    <t>W8418</t>
  </si>
  <si>
    <t>Tesla PG&amp;E PV SSA Group 163</t>
  </si>
  <si>
    <t>W8420</t>
  </si>
  <si>
    <t>Tesla PG&amp;E PV SSA Group 165</t>
  </si>
  <si>
    <t>W8421</t>
  </si>
  <si>
    <t>Tesla PG&amp;E PV SSA Group 166</t>
  </si>
  <si>
    <t>W8422</t>
  </si>
  <si>
    <t>Tesla PG&amp;E PV SSA Group 167</t>
  </si>
  <si>
    <t>W8423</t>
  </si>
  <si>
    <t>Tesla PG&amp;E PV SSA Group 168</t>
  </si>
  <si>
    <t>W8424</t>
  </si>
  <si>
    <t>Tesla PG&amp;E PV SSA Group 169</t>
  </si>
  <si>
    <t>W8426</t>
  </si>
  <si>
    <t>Tesla PG&amp;E PV SSA Group 171</t>
  </si>
  <si>
    <t>W8427</t>
  </si>
  <si>
    <t>Tesla PG&amp;E PV SSA Group 172</t>
  </si>
  <si>
    <t>W8428</t>
  </si>
  <si>
    <t>Tesla PG&amp;E PV SSA Group 173</t>
  </si>
  <si>
    <t>W8430</t>
  </si>
  <si>
    <t>Tesla PG&amp;E PV SSA Group 175</t>
  </si>
  <si>
    <t>W8435</t>
  </si>
  <si>
    <t>Tesla PG&amp;E PV SSA Group 180</t>
  </si>
  <si>
    <t>W8436</t>
  </si>
  <si>
    <t>Tesla PG&amp;E PV SSA Group 181</t>
  </si>
  <si>
    <t>W8439</t>
  </si>
  <si>
    <t>Tesla PG&amp;E PV SSA Group 184</t>
  </si>
  <si>
    <t>W8440</t>
  </si>
  <si>
    <t>Tesla PG&amp;E PV SSA Group 186</t>
  </si>
  <si>
    <t>W8445</t>
  </si>
  <si>
    <t>Tesla PG&amp;E PV SSA Group 190</t>
  </si>
  <si>
    <t>W8446</t>
  </si>
  <si>
    <t>Tesla PG&amp;E PV SSA Group 191</t>
  </si>
  <si>
    <t>W8447</t>
  </si>
  <si>
    <t>Tesla PG&amp;E PV SSA Group 192</t>
  </si>
  <si>
    <t>W8448</t>
  </si>
  <si>
    <t>Tesla PG&amp;E PV SSA Group 193</t>
  </si>
  <si>
    <t>W8450</t>
  </si>
  <si>
    <t>Tesla PG&amp;E PV SSA Group 195</t>
  </si>
  <si>
    <t>W8453</t>
  </si>
  <si>
    <t>Tesla PG&amp;E PV SSA Group 198</t>
  </si>
  <si>
    <t>W8454</t>
  </si>
  <si>
    <t>Tesla PG&amp;E PV SSA Group 199</t>
  </si>
  <si>
    <t>W8455</t>
  </si>
  <si>
    <t>Tesla PG&amp;E PV SSA Group 200</t>
  </si>
  <si>
    <t>W8459</t>
  </si>
  <si>
    <t>Tesla PG&amp;E PV SSA Group 204</t>
  </si>
  <si>
    <t>W8460</t>
  </si>
  <si>
    <t>Tesla PG&amp;E PV SSA Group 205</t>
  </si>
  <si>
    <t>W8461</t>
  </si>
  <si>
    <t>Tesla PG&amp;E PV SSA Group 206</t>
  </si>
  <si>
    <t>W8463</t>
  </si>
  <si>
    <t>Tesla PG&amp;E PV SSA Group 208</t>
  </si>
  <si>
    <t>W8464</t>
  </si>
  <si>
    <t>Tesla PG&amp;E PV SSA Group 209</t>
  </si>
  <si>
    <t>W8465</t>
  </si>
  <si>
    <t>Tesla PG&amp;E PV SSA Group 210</t>
  </si>
  <si>
    <t>W8468</t>
  </si>
  <si>
    <t>Tesla PG&amp;E PV SSA Group 213</t>
  </si>
  <si>
    <t>W8469</t>
  </si>
  <si>
    <t>Tesla PG&amp;E PV SSA Group 214</t>
  </si>
  <si>
    <t>W8470</t>
  </si>
  <si>
    <t>Tesla PG&amp;E PV SSA Group 215</t>
  </si>
  <si>
    <t>W8472</t>
  </si>
  <si>
    <t>Tesla PG&amp;E PV SSA Group 217</t>
  </si>
  <si>
    <t>W8475</t>
  </si>
  <si>
    <t>Tesla PG&amp;E PV SSA Group 220</t>
  </si>
  <si>
    <t>W8476</t>
  </si>
  <si>
    <t>Tesla PG&amp;E PV SSA Group 221</t>
  </si>
  <si>
    <t>W8477</t>
  </si>
  <si>
    <t>Tesla PG&amp;E PV SSA Group 222</t>
  </si>
  <si>
    <t>W8479</t>
  </si>
  <si>
    <t>Tesla PG&amp;E PV SSA Group 224</t>
  </si>
  <si>
    <t>W8480</t>
  </si>
  <si>
    <t>Tesla PG&amp;E PV SSA Group 225</t>
  </si>
  <si>
    <t>W8481</t>
  </si>
  <si>
    <t>Tesla PG&amp;E PV SSA Group 226</t>
  </si>
  <si>
    <t>W8482</t>
  </si>
  <si>
    <t>Tesla PG&amp;E PV SSA Group 227</t>
  </si>
  <si>
    <t>W8484</t>
  </si>
  <si>
    <t>Tesla PG&amp;E PV SSA Group 229</t>
  </si>
  <si>
    <t>W8488</t>
  </si>
  <si>
    <t>Tesla PG&amp;E PV SSA Group 233</t>
  </si>
  <si>
    <t>W8489</t>
  </si>
  <si>
    <t>Tesla PG&amp;E PV SSA Group 234</t>
  </si>
  <si>
    <t>W8492</t>
  </si>
  <si>
    <t>Tesla PG&amp;E PV SSA Group 237</t>
  </si>
  <si>
    <t>W8493</t>
  </si>
  <si>
    <t>Tesla PG&amp;E PV SSA Group 238</t>
  </si>
  <si>
    <t>W8497</t>
  </si>
  <si>
    <t>Tesla PG&amp;E PV SSA Group 242</t>
  </si>
  <si>
    <t>W8498</t>
  </si>
  <si>
    <t>Tesla PG&amp;E PV SSA Group 243</t>
  </si>
  <si>
    <t>W8499</t>
  </si>
  <si>
    <t>Tesla PG&amp;E PV SSA Group 244</t>
  </si>
  <si>
    <t>W8500</t>
  </si>
  <si>
    <t>Tesla PG&amp;E PV SSA Group 245</t>
  </si>
  <si>
    <t>W8502</t>
  </si>
  <si>
    <t>Tesla PG&amp;E PV SSA Group 247</t>
  </si>
  <si>
    <t>W8503</t>
  </si>
  <si>
    <t>Tesla PG&amp;E PV SSA Group 248</t>
  </si>
  <si>
    <t>W8505</t>
  </si>
  <si>
    <t>Tesla PG&amp;E PV SSA Group 250</t>
  </si>
  <si>
    <t>W8506</t>
  </si>
  <si>
    <t>Tesla PG&amp;E PV SSA Group 251</t>
  </si>
  <si>
    <t>W8507</t>
  </si>
  <si>
    <t>Tesla PG&amp;E PV SSA Group 252</t>
  </si>
  <si>
    <t>W8509</t>
  </si>
  <si>
    <t>Tesla PG&amp;E PV SSA Group 254</t>
  </si>
  <si>
    <t>W8512</t>
  </si>
  <si>
    <t>Tesla PG&amp;E PV SSA Group 256</t>
  </si>
  <si>
    <t>W8513</t>
  </si>
  <si>
    <t>Tesla PG&amp;E PV SSA Group 257</t>
  </si>
  <si>
    <t>W8514</t>
  </si>
  <si>
    <t>Tesla PG&amp;E PV SSA Group 258</t>
  </si>
  <si>
    <t>W8515</t>
  </si>
  <si>
    <t>CONS_SolarPV_Agg_Group8</t>
  </si>
  <si>
    <t>W8516</t>
  </si>
  <si>
    <t>Tesla PG&amp;E PV SSA Group 259</t>
  </si>
  <si>
    <t>W8518</t>
  </si>
  <si>
    <t>Tesla PG&amp;E PV SSA Group 261</t>
  </si>
  <si>
    <t>W8519</t>
  </si>
  <si>
    <t>Tesla PG&amp;E PV SSA Group 262</t>
  </si>
  <si>
    <t>W8520</t>
  </si>
  <si>
    <t>Tesla PG&amp;E PV SSA Group 263</t>
  </si>
  <si>
    <t>W8521</t>
  </si>
  <si>
    <t>DOUG_SolarPV_aggr_grp2</t>
  </si>
  <si>
    <t>W8522</t>
  </si>
  <si>
    <t>Tesla PG&amp;E PV SSA Group 264</t>
  </si>
  <si>
    <t>W8524</t>
  </si>
  <si>
    <t>Tesla PG&amp;E PV SSA Group 267</t>
  </si>
  <si>
    <t>W8527</t>
  </si>
  <si>
    <t>Tesla PG&amp;E PV SSA Group 269</t>
  </si>
  <si>
    <t>W8528</t>
  </si>
  <si>
    <t>Tesla PG&amp;E PV SSA Group 270</t>
  </si>
  <si>
    <t>W8529</t>
  </si>
  <si>
    <t>Tesla PG&amp;E PV SSA Group 271</t>
  </si>
  <si>
    <t>W8530</t>
  </si>
  <si>
    <t>Tesla PG&amp;E PV SSA Group 272</t>
  </si>
  <si>
    <t>W8531</t>
  </si>
  <si>
    <t>Tesla PG&amp;E PV SSA Group 273</t>
  </si>
  <si>
    <t>W8532</t>
  </si>
  <si>
    <t>Tesla PG&amp;E PV SSA Group 274</t>
  </si>
  <si>
    <t>W8533</t>
  </si>
  <si>
    <t>Tesla PG&amp;E PV SSA Group 275</t>
  </si>
  <si>
    <t>W8535</t>
  </si>
  <si>
    <t>Tesla PG&amp;E PV SSA Group 277</t>
  </si>
  <si>
    <t>W8536</t>
  </si>
  <si>
    <t>Tesla PG&amp;E PV SSA Group 278</t>
  </si>
  <si>
    <t>W8537</t>
  </si>
  <si>
    <t>Tesla PG&amp;E PV SSA Group 279</t>
  </si>
  <si>
    <t>W8540</t>
  </si>
  <si>
    <t>Tesla PG&amp;E PV SSA Group 281</t>
  </si>
  <si>
    <t>W8541</t>
  </si>
  <si>
    <t>Tesla PG&amp;E PV SSA Group 283</t>
  </si>
  <si>
    <t>W8542</t>
  </si>
  <si>
    <t>Tesla PG&amp;E PV SSA Group 284</t>
  </si>
  <si>
    <t>W8543</t>
  </si>
  <si>
    <t>Tesla PG&amp;E PV SSA Group 285</t>
  </si>
  <si>
    <t>W8544</t>
  </si>
  <si>
    <t>Tesla PG&amp;E PV SSA Group 286</t>
  </si>
  <si>
    <t>W8546</t>
  </si>
  <si>
    <t>Tesla PG&amp;E PV SSA Group 288</t>
  </si>
  <si>
    <t>W8547</t>
  </si>
  <si>
    <t>Tesla PG&amp;E PV SSA Group 289</t>
  </si>
  <si>
    <t>W8549</t>
  </si>
  <si>
    <t>Tesla PG&amp;E PV SSA Group 291</t>
  </si>
  <si>
    <t>W8550</t>
  </si>
  <si>
    <t>Tesla PG&amp;E PV SSA Group 292</t>
  </si>
  <si>
    <t>W8551</t>
  </si>
  <si>
    <t>Tesla PG&amp;E PV SSA Group 293</t>
  </si>
  <si>
    <t>W8553</t>
  </si>
  <si>
    <t>Tesla PG&amp;E PV SSA Group 295</t>
  </si>
  <si>
    <t>W8554</t>
  </si>
  <si>
    <t>W8557</t>
  </si>
  <si>
    <t>Tesla PG&amp;E PV SSA Group 299</t>
  </si>
  <si>
    <t>W8558</t>
  </si>
  <si>
    <t>Tesla PG&amp;E PV SSA Group 298</t>
  </si>
  <si>
    <t>W8559</t>
  </si>
  <si>
    <t>Tesla PG&amp;E PV SSA Group 300</t>
  </si>
  <si>
    <t>W8560</t>
  </si>
  <si>
    <t>Tesla PG&amp;E PV SSA Group 301</t>
  </si>
  <si>
    <t>W8561</t>
  </si>
  <si>
    <t>Tesla PG&amp;E PV SSA Group 302</t>
  </si>
  <si>
    <t>W8562</t>
  </si>
  <si>
    <t>Tesla PG&amp;E PV SSA Group 303</t>
  </si>
  <si>
    <t>W8563</t>
  </si>
  <si>
    <t>Tesla PG&amp;E PV SSA Group 304</t>
  </si>
  <si>
    <t>W8564</t>
  </si>
  <si>
    <t>Tesla PG&amp;E PV SSA Group 305</t>
  </si>
  <si>
    <t>W8565</t>
  </si>
  <si>
    <t>Tesla PG&amp;E PV SSA Group 306</t>
  </si>
  <si>
    <t>W8567</t>
  </si>
  <si>
    <t>Tesla PG&amp;E PV SSA Group 308</t>
  </si>
  <si>
    <t>W8568</t>
  </si>
  <si>
    <t>Tesla PG&amp;E PV SSA Group 309</t>
  </si>
  <si>
    <t>W8569</t>
  </si>
  <si>
    <t>Tesla PG&amp;E PV SSA Group 310</t>
  </si>
  <si>
    <t>W8570</t>
  </si>
  <si>
    <t>Tesla PG&amp;E PV SSA Group 311</t>
  </si>
  <si>
    <t>W8573</t>
  </si>
  <si>
    <t>Tesla PG&amp;E PV SSA Group 315</t>
  </si>
  <si>
    <t>W8575</t>
  </si>
  <si>
    <t>Tesla PG&amp;E PV SSA Group 316</t>
  </si>
  <si>
    <t>W8577</t>
  </si>
  <si>
    <t>Tesla PG&amp;E PV SSA Group 318</t>
  </si>
  <si>
    <t>W8578</t>
  </si>
  <si>
    <t>Tesla PG&amp;E PV SSA Group 319</t>
  </si>
  <si>
    <t>W8579</t>
  </si>
  <si>
    <t>Tesla PG&amp;E PV SSA Group 320</t>
  </si>
  <si>
    <t>W8580</t>
  </si>
  <si>
    <t>Tesla PG&amp;E PV SSA Group 321</t>
  </si>
  <si>
    <t>W8581</t>
  </si>
  <si>
    <t>Tesla PG&amp;E PV SSA Group 322</t>
  </si>
  <si>
    <t>W8584</t>
  </si>
  <si>
    <t>Tesla PG&amp;E PV SSA Group 325</t>
  </si>
  <si>
    <t>W8585</t>
  </si>
  <si>
    <t>Tesla PG&amp;E PV SSA Group 326</t>
  </si>
  <si>
    <t>W8586</t>
  </si>
  <si>
    <t>Tesla PG&amp;E PV SSA Group 327</t>
  </si>
  <si>
    <t>W8587</t>
  </si>
  <si>
    <t>Tesla PG&amp;E PV SSA Group 329</t>
  </si>
  <si>
    <t>W8588</t>
  </si>
  <si>
    <t>Tesla PG&amp;E PV SSA Group 328</t>
  </si>
  <si>
    <t>W8589</t>
  </si>
  <si>
    <t>Tesla PG&amp;E PV SSA Group 330</t>
  </si>
  <si>
    <t>W8593</t>
  </si>
  <si>
    <t>Tesla PG&amp;E PV SSA Group 334</t>
  </si>
  <si>
    <t>W8594</t>
  </si>
  <si>
    <t>Tesla PG&amp;E PV SSA Group 335</t>
  </si>
  <si>
    <t>W8596</t>
  </si>
  <si>
    <t>Tesla PG&amp;E PV SSA Group 337</t>
  </si>
  <si>
    <t>W8597</t>
  </si>
  <si>
    <t>Tesla PG&amp;E PV SSA Group 338</t>
  </si>
  <si>
    <t>W8598</t>
  </si>
  <si>
    <t>Tesla PG&amp;E PV SSA Group 339</t>
  </si>
  <si>
    <t>W8600</t>
  </si>
  <si>
    <t>Tesla PG&amp;E PV SSA Group 341</t>
  </si>
  <si>
    <t>W8601</t>
  </si>
  <si>
    <t>W8602</t>
  </si>
  <si>
    <t>Tesla PG&amp;E PV SSA Group 342</t>
  </si>
  <si>
    <t>W8603</t>
  </si>
  <si>
    <t>Tesla PG&amp;E PV SSA Group 343</t>
  </si>
  <si>
    <t>W8604</t>
  </si>
  <si>
    <t>Tesla PG&amp;E PV SSA Group 344</t>
  </si>
  <si>
    <t>W8605</t>
  </si>
  <si>
    <t>Tesla PG&amp;E PV SSA Group 345</t>
  </si>
  <si>
    <t>W8607</t>
  </si>
  <si>
    <t>Tesla PG&amp;E PV SSA Group 346</t>
  </si>
  <si>
    <t>W8609</t>
  </si>
  <si>
    <t>Tesla PG&amp;E PV SSA Group 349</t>
  </si>
  <si>
    <t>W8610</t>
  </si>
  <si>
    <t>Tesla PG&amp;E PV SSA Group 348</t>
  </si>
  <si>
    <t>W8611</t>
  </si>
  <si>
    <t>Tesla PG&amp;E PV SSA Group 350</t>
  </si>
  <si>
    <t>W8612</t>
  </si>
  <si>
    <t>Tesla PG&amp;E PV SSA Group 351</t>
  </si>
  <si>
    <t>W8613</t>
  </si>
  <si>
    <t>Tesla PG&amp;E PV SSA Group 352</t>
  </si>
  <si>
    <t>W8615</t>
  </si>
  <si>
    <t>Tesla PG&amp;E PV SSA Group 354</t>
  </si>
  <si>
    <t>W8616</t>
  </si>
  <si>
    <t>Tesla PG&amp;E PV SSA Group 356</t>
  </si>
  <si>
    <t>W8618</t>
  </si>
  <si>
    <t>Tesla PG&amp;E PV SSA Group 357</t>
  </si>
  <si>
    <t>W8620</t>
  </si>
  <si>
    <t>Tesla PG&amp;E PV SSA Group 359</t>
  </si>
  <si>
    <t>W8623</t>
  </si>
  <si>
    <t>Tesla PG&amp;E PV SSA Group 362</t>
  </si>
  <si>
    <t>W8624</t>
  </si>
  <si>
    <t>Tesla PG&amp;E PV SSA Group 363</t>
  </si>
  <si>
    <t>W8625</t>
  </si>
  <si>
    <t>Tesla PG&amp;E PV SSA Group 364</t>
  </si>
  <si>
    <t>W8626</t>
  </si>
  <si>
    <t>Tesla PG&amp;E PV SSA Group 365</t>
  </si>
  <si>
    <t>W8627</t>
  </si>
  <si>
    <t>Tesla PG&amp;E PV SSA Group 366</t>
  </si>
  <si>
    <t>W8628</t>
  </si>
  <si>
    <t>Tesla PG&amp;E PV SSA Group 367</t>
  </si>
  <si>
    <t>W8629</t>
  </si>
  <si>
    <t>Tesla PG&amp;E PV SSA Group 368</t>
  </si>
  <si>
    <t>W8630</t>
  </si>
  <si>
    <t>Tesla PG&amp;E PV SSA Group 370</t>
  </si>
  <si>
    <t>W8631</t>
  </si>
  <si>
    <t>Tesla PG&amp;E PV SSA Group 369</t>
  </si>
  <si>
    <t>W8633</t>
  </si>
  <si>
    <t>Tesla PG&amp;E PV SSA Group 372</t>
  </si>
  <si>
    <t>W8634</t>
  </si>
  <si>
    <t>Tesla PG&amp;E PV SSA Group 373</t>
  </si>
  <si>
    <t>W8635</t>
  </si>
  <si>
    <t>Tesla PG&amp;E PV SSA Group 374</t>
  </si>
  <si>
    <t>W8636</t>
  </si>
  <si>
    <t>Tesla PG&amp;E PV SSA Group 375</t>
  </si>
  <si>
    <t>W8638</t>
  </si>
  <si>
    <t>Tesla PG&amp;E PV SSA Group 377</t>
  </si>
  <si>
    <t>W8639</t>
  </si>
  <si>
    <t>Tesla PG&amp;E PV SSA Group 378</t>
  </si>
  <si>
    <t>W8640</t>
  </si>
  <si>
    <t>Tesla PG&amp;E PV SSA Group 380</t>
  </si>
  <si>
    <t>W8641</t>
  </si>
  <si>
    <t>Tesla PG&amp;E PV SSA Group 379</t>
  </si>
  <si>
    <t>W8642</t>
  </si>
  <si>
    <t>Tesla PG&amp;E PV SSA Group 381</t>
  </si>
  <si>
    <t>W8644</t>
  </si>
  <si>
    <t>Tesla PG&amp;E PV SSA Group 384</t>
  </si>
  <si>
    <t>W8647</t>
  </si>
  <si>
    <t>Tesla PG&amp;E PV SSA Group 386</t>
  </si>
  <si>
    <t>W8651</t>
  </si>
  <si>
    <t>Tesla PG&amp;E PV SSA Group 390</t>
  </si>
  <si>
    <t>W8653</t>
  </si>
  <si>
    <t>Tesla PG&amp;E PV SSA Group 392</t>
  </si>
  <si>
    <t>W8654</t>
  </si>
  <si>
    <t>Tesla PG&amp;E PV SSA Group 393</t>
  </si>
  <si>
    <t>W8656</t>
  </si>
  <si>
    <t>Tesla PG&amp;E PV SSA Group 394</t>
  </si>
  <si>
    <t>W8657</t>
  </si>
  <si>
    <t>Tesla PG&amp;E PV SSA Group 396</t>
  </si>
  <si>
    <t>W8658</t>
  </si>
  <si>
    <t>Tesla PG&amp;E PV SSA Group 397</t>
  </si>
  <si>
    <t>W8659</t>
  </si>
  <si>
    <t>Tesla PG&amp;E PV SSA Group 398</t>
  </si>
  <si>
    <t>W8660</t>
  </si>
  <si>
    <t>Tesla PG&amp;E PV SSA Group 399</t>
  </si>
  <si>
    <t>W8661</t>
  </si>
  <si>
    <t>Tesla PG&amp;E PV SSA Group 400</t>
  </si>
  <si>
    <t>W8662</t>
  </si>
  <si>
    <t>Tesla PG&amp;E PV SSA Group 401</t>
  </si>
  <si>
    <t>W8663</t>
  </si>
  <si>
    <t>Tesla PG&amp;E PV SSA Group 402</t>
  </si>
  <si>
    <t>W8664</t>
  </si>
  <si>
    <t>Tesla PG&amp;E PV SSA Group 403</t>
  </si>
  <si>
    <t>W8665</t>
  </si>
  <si>
    <t>Tesla PG&amp;E PV SSA Group 404</t>
  </si>
  <si>
    <t>Sundale Vineyards</t>
  </si>
  <si>
    <t>W8666</t>
  </si>
  <si>
    <t>W8667</t>
  </si>
  <si>
    <t>Tesla PG&amp;E PV SSA Group 405</t>
  </si>
  <si>
    <t>W8668</t>
  </si>
  <si>
    <t>Tesla PG&amp;E PV SSA Group 406</t>
  </si>
  <si>
    <t>W8669</t>
  </si>
  <si>
    <t>Tesla PG&amp;E PV SSA Group 407</t>
  </si>
  <si>
    <t>W8671</t>
  </si>
  <si>
    <t>Tesla PG&amp;E PV SSA Group 409</t>
  </si>
  <si>
    <t>W8672</t>
  </si>
  <si>
    <t>Tesla PG&amp;E PV SSA Group 410</t>
  </si>
  <si>
    <t>W8675</t>
  </si>
  <si>
    <t>Tesla PG&amp;E PV SSA Group 413</t>
  </si>
  <si>
    <t>W8676</t>
  </si>
  <si>
    <t>Tesla PG&amp;E PV SSA Group 414</t>
  </si>
  <si>
    <t>W8677</t>
  </si>
  <si>
    <t>Tesla PG&amp;E PV SSA Group 415</t>
  </si>
  <si>
    <t>W8680</t>
  </si>
  <si>
    <t>Tesla PG&amp;E PV SSA Group 418</t>
  </si>
  <si>
    <t>W8683</t>
  </si>
  <si>
    <t>Tesla PG&amp;E PV SSA Group 421</t>
  </si>
  <si>
    <t>W8684</t>
  </si>
  <si>
    <t>W8686</t>
  </si>
  <si>
    <t>Tesla PG&amp;E PV SSA Group 424</t>
  </si>
  <si>
    <t>W8687</t>
  </si>
  <si>
    <t>Tesla PG&amp;E PV SSA Group 425</t>
  </si>
  <si>
    <t>W8688</t>
  </si>
  <si>
    <t>Tesla PG&amp;E PV SSA Group 426</t>
  </si>
  <si>
    <t>W8690</t>
  </si>
  <si>
    <t>Tesla PG&amp;E PV SSA Group 422</t>
  </si>
  <si>
    <t>W8691</t>
  </si>
  <si>
    <t>Tesla PG&amp;E PV SSA Group 428</t>
  </si>
  <si>
    <t>W8694</t>
  </si>
  <si>
    <t>Tesla PG&amp;E PV SSA Group 431</t>
  </si>
  <si>
    <t>W8695</t>
  </si>
  <si>
    <t>Tesla PG&amp;E PV SSA Group 432</t>
  </si>
  <si>
    <t>W8696</t>
  </si>
  <si>
    <t>Tesla PG&amp;E PV SSA Group 434</t>
  </si>
  <si>
    <t>W8698</t>
  </si>
  <si>
    <t>Tesla PG&amp;E PV SSA Group 435</t>
  </si>
  <si>
    <t>W8699</t>
  </si>
  <si>
    <t>Tesla PG&amp;E PV SSA Group 436</t>
  </si>
  <si>
    <t>W8700</t>
  </si>
  <si>
    <t>Tesla PG&amp;E PV SSA Group 437</t>
  </si>
  <si>
    <t>W8701</t>
  </si>
  <si>
    <t>Tesla PG&amp;E PV SSA Group 438</t>
  </si>
  <si>
    <t>W8703</t>
  </si>
  <si>
    <t>Tesla PG&amp;E PV SSA Group 440</t>
  </si>
  <si>
    <t>W8704</t>
  </si>
  <si>
    <t>Tesla PG&amp;E PV SSA Group 441</t>
  </si>
  <si>
    <t>W8705</t>
  </si>
  <si>
    <t>Tesla PG&amp;E PV SSA Group 442</t>
  </si>
  <si>
    <t>W8707</t>
  </si>
  <si>
    <t>Tesla PG&amp;E PV SSA Group 444</t>
  </si>
  <si>
    <t>W8708</t>
  </si>
  <si>
    <t>Tesla PG&amp;E PV SSA Group 445</t>
  </si>
  <si>
    <t>W8712</t>
  </si>
  <si>
    <t>Tesla PG&amp;E PV SSA Group 449</t>
  </si>
  <si>
    <t>W8715</t>
  </si>
  <si>
    <t>Tesla PG&amp;E PV SSA Group 452</t>
  </si>
  <si>
    <t>W8716</t>
  </si>
  <si>
    <t>Tesla PG&amp;E PV SSA Group 453</t>
  </si>
  <si>
    <t>W8718</t>
  </si>
  <si>
    <t>Tesla PG&amp;E PV SSA Group 455</t>
  </si>
  <si>
    <t>W8719</t>
  </si>
  <si>
    <t>Tesla PG&amp;E PV SSA Group 456</t>
  </si>
  <si>
    <t>W8721</t>
  </si>
  <si>
    <t>Tesla PG&amp;E PV SSA Group 459</t>
  </si>
  <si>
    <t>W8722</t>
  </si>
  <si>
    <t>Tesla PG&amp;E PV SSA Group 460</t>
  </si>
  <si>
    <t>W8723</t>
  </si>
  <si>
    <t>Tesla PG&amp;E PV SSA Group 457</t>
  </si>
  <si>
    <t>W8724</t>
  </si>
  <si>
    <t>Tesla PG&amp;E PV SSA Group 461</t>
  </si>
  <si>
    <t>W8725</t>
  </si>
  <si>
    <t>Tesla PG&amp;E PV SSA Group 462</t>
  </si>
  <si>
    <t>W8726</t>
  </si>
  <si>
    <t>Tesla PG&amp;E PV SSA Group 463</t>
  </si>
  <si>
    <t>W8728</t>
  </si>
  <si>
    <t>Tesla PG&amp;E PV SSA Group 465</t>
  </si>
  <si>
    <t>W8729</t>
  </si>
  <si>
    <t>Tesla PG&amp;E PV SSA Group 466</t>
  </si>
  <si>
    <t>W8730</t>
  </si>
  <si>
    <t>Tesla PG&amp;E PV SSA Group 467</t>
  </si>
  <si>
    <t>W8732</t>
  </si>
  <si>
    <t>Tesla PG&amp;E PV SSA Group 469</t>
  </si>
  <si>
    <t>W8734</t>
  </si>
  <si>
    <t>Tesla PG&amp;E PV SSA Group 471</t>
  </si>
  <si>
    <t>W8736</t>
  </si>
  <si>
    <t>Tesla PG&amp;E PV SSA Group 473</t>
  </si>
  <si>
    <t>W8738</t>
  </si>
  <si>
    <t>Tesla PG&amp;E PV SSA Group 475</t>
  </si>
  <si>
    <t>W8739</t>
  </si>
  <si>
    <t>Tesla PG&amp;E PV SSA Group 476</t>
  </si>
  <si>
    <t>W8741</t>
  </si>
  <si>
    <t>Tesla PG&amp;E PV SSA Group 478</t>
  </si>
  <si>
    <t>W8742</t>
  </si>
  <si>
    <t>Tesla PG&amp;E PV SSA Group 480</t>
  </si>
  <si>
    <t>W8743</t>
  </si>
  <si>
    <t>Tesla PG&amp;E PV SSA Group 479</t>
  </si>
  <si>
    <t>W8744</t>
  </si>
  <si>
    <t>Tesla PG&amp;E PV SSA Group 481</t>
  </si>
  <si>
    <t>W8745</t>
  </si>
  <si>
    <t>Tesla PG&amp;E PV SSA Group 482</t>
  </si>
  <si>
    <t>W8746</t>
  </si>
  <si>
    <t>Tesla PG&amp;E PV SSA Group 483</t>
  </si>
  <si>
    <t>W8748</t>
  </si>
  <si>
    <t>Tesla PG&amp;E PV SSA Group 485</t>
  </si>
  <si>
    <t>W8749</t>
  </si>
  <si>
    <t>Tesla PG&amp;E PV SSA Group 486</t>
  </si>
  <si>
    <t>W8752</t>
  </si>
  <si>
    <t>Tesla PG&amp;E PV SSA Group 490</t>
  </si>
  <si>
    <t>W8753</t>
  </si>
  <si>
    <t>Tesla PG&amp;E PV SSA Group 489</t>
  </si>
  <si>
    <t>W8754</t>
  </si>
  <si>
    <t>Tesla PG&amp;E PV SSA Group 491</t>
  </si>
  <si>
    <t>W8756</t>
  </si>
  <si>
    <t>Tesla PG&amp;E PV SSA Group 493</t>
  </si>
  <si>
    <t>W8757</t>
  </si>
  <si>
    <t>Tesla PG&amp;E PV SSA Group 494</t>
  </si>
  <si>
    <t>W8758</t>
  </si>
  <si>
    <t>Tesla PG&amp;E PV SSA Group 496</t>
  </si>
  <si>
    <t>W8762</t>
  </si>
  <si>
    <t>Tesla PG&amp;E PV SSA Group 499</t>
  </si>
  <si>
    <t>W8763</t>
  </si>
  <si>
    <t>Tesla PG&amp;E PV SSA Group 500</t>
  </si>
  <si>
    <t>W8764</t>
  </si>
  <si>
    <t>Tesla PG&amp;E PV SSA Group 501</t>
  </si>
  <si>
    <t>W8765</t>
  </si>
  <si>
    <t>Tesla PG&amp;E PV SSA Group 502</t>
  </si>
  <si>
    <t>W8766</t>
  </si>
  <si>
    <t>Tesla PG&amp;E PV SSA Group 503</t>
  </si>
  <si>
    <t>W8767</t>
  </si>
  <si>
    <t>Tesla PG&amp;E PV SSA Group 504</t>
  </si>
  <si>
    <t>W8768</t>
  </si>
  <si>
    <t>Tesla PG&amp;E PV SSA Group 505</t>
  </si>
  <si>
    <t>W8771</t>
  </si>
  <si>
    <t>Tesla PG&amp;E PV SSA Group 506</t>
  </si>
  <si>
    <t>W8772</t>
  </si>
  <si>
    <t>Tesla PG&amp;E PV SSA Group 509</t>
  </si>
  <si>
    <t>W8774</t>
  </si>
  <si>
    <t>Tesla PG&amp;E PV SSA Group 512</t>
  </si>
  <si>
    <t>W8776</t>
  </si>
  <si>
    <t>Tesla PG&amp;E PV SSA Group 513</t>
  </si>
  <si>
    <t>W8777</t>
  </si>
  <si>
    <t>Tesla PG&amp;E PV SSA Group 514</t>
  </si>
  <si>
    <t>W8778</t>
  </si>
  <si>
    <t>Tesla PG&amp;E PV SSA Group 515</t>
  </si>
  <si>
    <t>W8780</t>
  </si>
  <si>
    <t>Tesla PG&amp;E PV SSA Group 517</t>
  </si>
  <si>
    <t>W8781</t>
  </si>
  <si>
    <t>Tesla PG&amp;E PV SSA Group 518</t>
  </si>
  <si>
    <t>W8782</t>
  </si>
  <si>
    <t>Tesla PG&amp;E PV SSA Group 519</t>
  </si>
  <si>
    <t>W8783</t>
  </si>
  <si>
    <t>Tesla PG&amp;E PV SSA Group 520</t>
  </si>
  <si>
    <t>W8784</t>
  </si>
  <si>
    <t>W8785</t>
  </si>
  <si>
    <t>W8786</t>
  </si>
  <si>
    <t>W8787</t>
  </si>
  <si>
    <t>W8788</t>
  </si>
  <si>
    <t>W8789</t>
  </si>
  <si>
    <t>W8791</t>
  </si>
  <si>
    <t>W8793</t>
  </si>
  <si>
    <t>W8794</t>
  </si>
  <si>
    <t>W8795</t>
  </si>
  <si>
    <t>W8796</t>
  </si>
  <si>
    <t>W8798</t>
  </si>
  <si>
    <t>W8799</t>
  </si>
  <si>
    <t>CalCity Solar I, LLC</t>
  </si>
  <si>
    <t>W8801</t>
  </si>
  <si>
    <t>Mtn Solar 1 LLC</t>
  </si>
  <si>
    <t>W8802</t>
  </si>
  <si>
    <t>Mtn Solar 2 LLC</t>
  </si>
  <si>
    <t>W8803</t>
  </si>
  <si>
    <t>CO LI CSG 1 LLC</t>
  </si>
  <si>
    <t>W8804</t>
  </si>
  <si>
    <t>W8805</t>
  </si>
  <si>
    <t>Valentine Solar, LLC</t>
  </si>
  <si>
    <t>W8806</t>
  </si>
  <si>
    <t>W8807</t>
  </si>
  <si>
    <t>W8809</t>
  </si>
  <si>
    <t>W8810</t>
  </si>
  <si>
    <t>W8812</t>
  </si>
  <si>
    <t>W8813</t>
  </si>
  <si>
    <t>W8814</t>
  </si>
  <si>
    <t>W8815</t>
  </si>
  <si>
    <t>W8816</t>
  </si>
  <si>
    <t>Hendrik Leyendekker</t>
  </si>
  <si>
    <t>W8817</t>
  </si>
  <si>
    <t>W8820</t>
  </si>
  <si>
    <t>W8821</t>
  </si>
  <si>
    <t>W8823</t>
  </si>
  <si>
    <t>W8825</t>
  </si>
  <si>
    <t>W8827</t>
  </si>
  <si>
    <t>W8829</t>
  </si>
  <si>
    <t>W8830</t>
  </si>
  <si>
    <t>W8832</t>
  </si>
  <si>
    <t>W8834</t>
  </si>
  <si>
    <t>W8835</t>
  </si>
  <si>
    <t>W8836</t>
  </si>
  <si>
    <t>W8837</t>
  </si>
  <si>
    <t>Ron Vanderpoel</t>
  </si>
  <si>
    <t>W8838</t>
  </si>
  <si>
    <t>W8839</t>
  </si>
  <si>
    <t>W8840</t>
  </si>
  <si>
    <t>W8842</t>
  </si>
  <si>
    <t>W8844</t>
  </si>
  <si>
    <t>W8845</t>
  </si>
  <si>
    <t>W8846</t>
  </si>
  <si>
    <t>W8847</t>
  </si>
  <si>
    <t>W8848</t>
  </si>
  <si>
    <t>W8849</t>
  </si>
  <si>
    <t>W8850</t>
  </si>
  <si>
    <t>El Rancho Unified School District</t>
  </si>
  <si>
    <t>W8856</t>
  </si>
  <si>
    <t>W8857</t>
  </si>
  <si>
    <t>W8858</t>
  </si>
  <si>
    <t>Sun Streams, LLC</t>
  </si>
  <si>
    <t>W8859</t>
  </si>
  <si>
    <t>W8860</t>
  </si>
  <si>
    <t>W8862</t>
  </si>
  <si>
    <t>W8863</t>
  </si>
  <si>
    <t>W8865</t>
  </si>
  <si>
    <t>W8866</t>
  </si>
  <si>
    <t>W8867</t>
  </si>
  <si>
    <t>W8870</t>
  </si>
  <si>
    <t>W8872</t>
  </si>
  <si>
    <t>W8873</t>
  </si>
  <si>
    <t>W8874</t>
  </si>
  <si>
    <t>W8875</t>
  </si>
  <si>
    <t>W8876</t>
  </si>
  <si>
    <t>W8877</t>
  </si>
  <si>
    <t>W8879</t>
  </si>
  <si>
    <t>W8880</t>
  </si>
  <si>
    <t>W8882</t>
  </si>
  <si>
    <t>W8883</t>
  </si>
  <si>
    <t>W8884</t>
  </si>
  <si>
    <t>W8885</t>
  </si>
  <si>
    <t>W8886</t>
  </si>
  <si>
    <t>W8887</t>
  </si>
  <si>
    <t>W8888</t>
  </si>
  <si>
    <t>W8889</t>
  </si>
  <si>
    <t>W8890</t>
  </si>
  <si>
    <t>Mtn. Solar 3 LLC</t>
  </si>
  <si>
    <t>W8891</t>
  </si>
  <si>
    <t>W8892</t>
  </si>
  <si>
    <t>Sunrun PGE 2018 Group 6</t>
  </si>
  <si>
    <t>W8893</t>
  </si>
  <si>
    <t>Sunrun PGE 2016 Group 50</t>
  </si>
  <si>
    <t>W8894</t>
  </si>
  <si>
    <t>Sunrun PGE 2018 Group 147</t>
  </si>
  <si>
    <t>W8895</t>
  </si>
  <si>
    <t>Sunrun PGE 2017 Group 1</t>
  </si>
  <si>
    <t>W8896</t>
  </si>
  <si>
    <t>W8897</t>
  </si>
  <si>
    <t>Sunrun PGE 2018 Group 148</t>
  </si>
  <si>
    <t>W8898</t>
  </si>
  <si>
    <t>Sunrun PGE 2016 Group 4</t>
  </si>
  <si>
    <t>W8899</t>
  </si>
  <si>
    <t>Sunrun PGE 2016 Group 5</t>
  </si>
  <si>
    <t>W8900</t>
  </si>
  <si>
    <t>Sunrun PGE 2016 Group 7</t>
  </si>
  <si>
    <t>W8901</t>
  </si>
  <si>
    <t>Sunrun PGE 2016 Group 8</t>
  </si>
  <si>
    <t>W8902</t>
  </si>
  <si>
    <t>Sunrun PGE 2016 Group 9</t>
  </si>
  <si>
    <t>W8903</t>
  </si>
  <si>
    <t>Sunrun PGE 2016 Group 10</t>
  </si>
  <si>
    <t>W8904</t>
  </si>
  <si>
    <t>Sunrun PGE 2016 Group 12</t>
  </si>
  <si>
    <t>W8905</t>
  </si>
  <si>
    <t>Sunrun PGE 2016 Group 13</t>
  </si>
  <si>
    <t>W8906</t>
  </si>
  <si>
    <t>Sunrun PGE 2016 Group 14</t>
  </si>
  <si>
    <t>W8907</t>
  </si>
  <si>
    <t>Sunrun PGE 2016 Group 15</t>
  </si>
  <si>
    <t>W8909</t>
  </si>
  <si>
    <t>Sunrun PGE 2016 Group 17</t>
  </si>
  <si>
    <t>W8910</t>
  </si>
  <si>
    <t>Sunrun PGE 2016 Group 18</t>
  </si>
  <si>
    <t>W8911</t>
  </si>
  <si>
    <t>Sunrun PGE 2016 Group 19</t>
  </si>
  <si>
    <t>W8913</t>
  </si>
  <si>
    <t>Sunrun PGE 2016 Group 11</t>
  </si>
  <si>
    <t>W8914</t>
  </si>
  <si>
    <t>Sunrun PGE 2018 Group 7</t>
  </si>
  <si>
    <t>W8915</t>
  </si>
  <si>
    <t>Sunrun PGE 2016 Group 21</t>
  </si>
  <si>
    <t>W8916</t>
  </si>
  <si>
    <t>Sunrun PGE 2016 Group 22</t>
  </si>
  <si>
    <t>W8917</t>
  </si>
  <si>
    <t>Sunrun PGE 2016 Group 23</t>
  </si>
  <si>
    <t>W8918</t>
  </si>
  <si>
    <t>Sunrun PGE 2018 Group 8</t>
  </si>
  <si>
    <t>W8919</t>
  </si>
  <si>
    <t>Sunrun PGE 2016 Group 24</t>
  </si>
  <si>
    <t>W8920</t>
  </si>
  <si>
    <t>Sunrun PGE 2016 Group 25</t>
  </si>
  <si>
    <t>W8921</t>
  </si>
  <si>
    <t>Sunrun PGE 2016 Group 26</t>
  </si>
  <si>
    <t>W8922</t>
  </si>
  <si>
    <t>Sunrun PGE 2016 Group 27</t>
  </si>
  <si>
    <t>W8923</t>
  </si>
  <si>
    <t>Sunrun PGE 2016 Group 28</t>
  </si>
  <si>
    <t>W8924</t>
  </si>
  <si>
    <t>Sunrun PGE 2016 Group 29</t>
  </si>
  <si>
    <t>W8925</t>
  </si>
  <si>
    <t>Sunrun PGE 2016 Group 30</t>
  </si>
  <si>
    <t>W8926</t>
  </si>
  <si>
    <t>Sunrun PGE 2016 Group 31</t>
  </si>
  <si>
    <t>W8927</t>
  </si>
  <si>
    <t>Sunrun PGE 2016 Group 32</t>
  </si>
  <si>
    <t>W8928</t>
  </si>
  <si>
    <t>Sunrun PGE 2016 Group 33</t>
  </si>
  <si>
    <t>W8929</t>
  </si>
  <si>
    <t>Sunrun PGE 2016 Group 34</t>
  </si>
  <si>
    <t>W8930</t>
  </si>
  <si>
    <t>Sunrun PGE 2016 Group 35</t>
  </si>
  <si>
    <t>W8931</t>
  </si>
  <si>
    <t>Sunrun PGE 2016 Group 36</t>
  </si>
  <si>
    <t>W8932</t>
  </si>
  <si>
    <t>Sunrun PGE 2016 Group 37</t>
  </si>
  <si>
    <t>W8933</t>
  </si>
  <si>
    <t>Sunrun PGE 2016 Group 38</t>
  </si>
  <si>
    <t>W8934</t>
  </si>
  <si>
    <t>Sunrun PGE 2016 Group 39</t>
  </si>
  <si>
    <t>W8935</t>
  </si>
  <si>
    <t>Sunrun PGE 2016 Group 40</t>
  </si>
  <si>
    <t>W8936</t>
  </si>
  <si>
    <t>Sunrun PGE 2016 Group 41</t>
  </si>
  <si>
    <t>W8937</t>
  </si>
  <si>
    <t>Sunrun PGE 2016 Group 42</t>
  </si>
  <si>
    <t>W8938</t>
  </si>
  <si>
    <t>Sunrun PGE 2017 Group 2</t>
  </si>
  <si>
    <t>W8939</t>
  </si>
  <si>
    <t>Sunrun PGE 2016 Group 43</t>
  </si>
  <si>
    <t>W8940</t>
  </si>
  <si>
    <t>Sunrun PGE 2016 Group 44</t>
  </si>
  <si>
    <t>W8941</t>
  </si>
  <si>
    <t>Sunrun PGE 2017 Group 3</t>
  </si>
  <si>
    <t>W8942</t>
  </si>
  <si>
    <t>Sunrun PGE 2016 Group 45</t>
  </si>
  <si>
    <t>W8943</t>
  </si>
  <si>
    <t>Sunrun PGE 2016 Group 46</t>
  </si>
  <si>
    <t>W8944</t>
  </si>
  <si>
    <t>Sunrun PGE 2016 Group 47</t>
  </si>
  <si>
    <t>W8945</t>
  </si>
  <si>
    <t>Sunrun PGE 2016 Group 48</t>
  </si>
  <si>
    <t>W8946</t>
  </si>
  <si>
    <t>Sunrun PGE 2016 Group 49</t>
  </si>
  <si>
    <t>W8947</t>
  </si>
  <si>
    <t>Sunrun PGE 2016 Group 51</t>
  </si>
  <si>
    <t>W8948</t>
  </si>
  <si>
    <t>Sunrun PGE 2016 Group 52</t>
  </si>
  <si>
    <t>W8949</t>
  </si>
  <si>
    <t>Sunrun PGE 2017 Group 4</t>
  </si>
  <si>
    <t>W8950</t>
  </si>
  <si>
    <t>Sunrun PGE 2016 Group 53</t>
  </si>
  <si>
    <t>W8951</t>
  </si>
  <si>
    <t>Sunrun PGE 2016 Group 54</t>
  </si>
  <si>
    <t>W8952</t>
  </si>
  <si>
    <t>Sunrun PGE 2016 Group 55</t>
  </si>
  <si>
    <t>W8953</t>
  </si>
  <si>
    <t>Sunrun PGE 2016 Group 56</t>
  </si>
  <si>
    <t>W8954</t>
  </si>
  <si>
    <t>Sunrun PGE 2016 Group 57</t>
  </si>
  <si>
    <t>W8955</t>
  </si>
  <si>
    <t>Sunrun PGE 2016 Group 58</t>
  </si>
  <si>
    <t>W8956</t>
  </si>
  <si>
    <t>Sunrun PGE 2016 Group 59</t>
  </si>
  <si>
    <t>W8957</t>
  </si>
  <si>
    <t>Sunrun PGE 2016 Group 60</t>
  </si>
  <si>
    <t>W8958</t>
  </si>
  <si>
    <t>Sunrun PGE 2016 Group 61</t>
  </si>
  <si>
    <t>W8959</t>
  </si>
  <si>
    <t>Sunrun PGE 2016 Group 62</t>
  </si>
  <si>
    <t>W8960</t>
  </si>
  <si>
    <t>Sunrun PGE 2017 Group 5</t>
  </si>
  <si>
    <t>W8961</t>
  </si>
  <si>
    <t>Sunrun PGE 2016 Group 63</t>
  </si>
  <si>
    <t>W8962</t>
  </si>
  <si>
    <t>Sunrun PGE 2016 Group 64</t>
  </si>
  <si>
    <t>W8963</t>
  </si>
  <si>
    <t>Sunrun PGE 2016 Group 65</t>
  </si>
  <si>
    <t>W8964</t>
  </si>
  <si>
    <t>Sunrun PGE 2016 Group 66</t>
  </si>
  <si>
    <t>W8965</t>
  </si>
  <si>
    <t>Sunrun PGE 2018 Group 9</t>
  </si>
  <si>
    <t>W8966</t>
  </si>
  <si>
    <t>Sunrun PGE 2016 Group 67</t>
  </si>
  <si>
    <t>W8967</t>
  </si>
  <si>
    <t>Sunrun PGE 2017 Group 6</t>
  </si>
  <si>
    <t>W8969</t>
  </si>
  <si>
    <t>Sunrun PGE 2016 Group 69</t>
  </si>
  <si>
    <t>W8970</t>
  </si>
  <si>
    <t>Sunrun PGE 2017 Group 7</t>
  </si>
  <si>
    <t>W8971</t>
  </si>
  <si>
    <t>Sunrun PGE 2018 Group 10</t>
  </si>
  <si>
    <t>W8972</t>
  </si>
  <si>
    <t>Sunrun PGE 2016 Group 70</t>
  </si>
  <si>
    <t>W8973</t>
  </si>
  <si>
    <t>Sunrun PGE 2017 Group 8</t>
  </si>
  <si>
    <t>W8974</t>
  </si>
  <si>
    <t>Sunrun PGE 2018 Group 11</t>
  </si>
  <si>
    <t>W8975</t>
  </si>
  <si>
    <t>Sunrun PGE 2017 Group 9</t>
  </si>
  <si>
    <t>W8976</t>
  </si>
  <si>
    <t>Sunrun PGE 2016 Group 71</t>
  </si>
  <si>
    <t>W8977</t>
  </si>
  <si>
    <t>Sunrun PGE 2016 Group 72</t>
  </si>
  <si>
    <t>W8979</t>
  </si>
  <si>
    <t>Sunrun PGE 2016 Group 74</t>
  </si>
  <si>
    <t>W8980</t>
  </si>
  <si>
    <t>Sunrun PGE 2016 Group 75</t>
  </si>
  <si>
    <t>W8981</t>
  </si>
  <si>
    <t>Sunrun PGE 2017 Group 10</t>
  </si>
  <si>
    <t>W8982</t>
  </si>
  <si>
    <t>Sunrun PGE 2018 Group 12</t>
  </si>
  <si>
    <t>W8983</t>
  </si>
  <si>
    <t>Sunrun PGE 2016 Group 76</t>
  </si>
  <si>
    <t>W8984</t>
  </si>
  <si>
    <t>Sunrun PGE 2016 Group 77</t>
  </si>
  <si>
    <t>W8985</t>
  </si>
  <si>
    <t>Sunrun PGE 2017 Group 11</t>
  </si>
  <si>
    <t>W8986</t>
  </si>
  <si>
    <t>Sunrun PGE 2018 Group 13</t>
  </si>
  <si>
    <t>W8987</t>
  </si>
  <si>
    <t>Sunrun PGE 2016 Group 78</t>
  </si>
  <si>
    <t>W8988</t>
  </si>
  <si>
    <t>Sunrun PGE 2017 Group 12</t>
  </si>
  <si>
    <t>W8989</t>
  </si>
  <si>
    <t>Sunrun PGE 2016 Group 79</t>
  </si>
  <si>
    <t>W8990</t>
  </si>
  <si>
    <t>Sunrun PGE 2016 Group 80</t>
  </si>
  <si>
    <t>W8991</t>
  </si>
  <si>
    <t>Sunrun PGE 2016 Group 81</t>
  </si>
  <si>
    <t>W8992</t>
  </si>
  <si>
    <t>Sunrun PGE 2018 Group 14</t>
  </si>
  <si>
    <t>W8993</t>
  </si>
  <si>
    <t>Sunrun PGE 2016 Group 82</t>
  </si>
  <si>
    <t>W8994</t>
  </si>
  <si>
    <t>Sunrun PGE 2016 Group 83</t>
  </si>
  <si>
    <t>W8995</t>
  </si>
  <si>
    <t>Sunrun PGE 2017 Group 13</t>
  </si>
  <si>
    <t>W8996</t>
  </si>
  <si>
    <t>Sunrun PGE 2016 Group 84</t>
  </si>
  <si>
    <t>W8997</t>
  </si>
  <si>
    <t>Sunrun PGE 2017 Group 14</t>
  </si>
  <si>
    <t>W8998</t>
  </si>
  <si>
    <t>Sunrun PGE 2016 Group 85</t>
  </si>
  <si>
    <t>W8999</t>
  </si>
  <si>
    <t>Sunrun PGE 2018 Group 15</t>
  </si>
  <si>
    <t>W9000</t>
  </si>
  <si>
    <t>Sunrun PGE 2016 Group 86</t>
  </si>
  <si>
    <t>W9002</t>
  </si>
  <si>
    <t>Sunrun PGE 2016 Group 87</t>
  </si>
  <si>
    <t>W9003</t>
  </si>
  <si>
    <t>Sunrun PGE 2017 Group 16</t>
  </si>
  <si>
    <t>W9005</t>
  </si>
  <si>
    <t>Sunrun PGE 2016 Group 89</t>
  </si>
  <si>
    <t>W9006</t>
  </si>
  <si>
    <t>Sunrun PGE 2017 Group 17</t>
  </si>
  <si>
    <t>W9007</t>
  </si>
  <si>
    <t>Sunrun PGE 2016 Group 90</t>
  </si>
  <si>
    <t>W9008</t>
  </si>
  <si>
    <t>Sunrun PGE 2018 Group 16</t>
  </si>
  <si>
    <t>W9009</t>
  </si>
  <si>
    <t>Sunrun PGE 2016 Group 91</t>
  </si>
  <si>
    <t>W9010</t>
  </si>
  <si>
    <t>Sunrun PGE 2017 Group 18</t>
  </si>
  <si>
    <t>W9011</t>
  </si>
  <si>
    <t>Sunrun PGE 2016 Group 92</t>
  </si>
  <si>
    <t>W9012</t>
  </si>
  <si>
    <t>Sunrun PGE 2017 Group 19</t>
  </si>
  <si>
    <t>W9013</t>
  </si>
  <si>
    <t>Sunrun PGE 2016 Group 93</t>
  </si>
  <si>
    <t>W9014</t>
  </si>
  <si>
    <t>Sunrun PGE 2017 Group 20</t>
  </si>
  <si>
    <t>W9015</t>
  </si>
  <si>
    <t>Sunrun PGE 2016 Group 94</t>
  </si>
  <si>
    <t>W9016</t>
  </si>
  <si>
    <t>Sunrun PGE 2018 Group 17</t>
  </si>
  <si>
    <t>W9017</t>
  </si>
  <si>
    <t>Sunrun PGE 2016 Group 95</t>
  </si>
  <si>
    <t>W9018</t>
  </si>
  <si>
    <t>Sunrun PGE 2017 Group 21</t>
  </si>
  <si>
    <t>W9019</t>
  </si>
  <si>
    <t>Sunrun PGE 2016 Group 96</t>
  </si>
  <si>
    <t>W9020</t>
  </si>
  <si>
    <t>Sunrun PGE 2017 Group 22</t>
  </si>
  <si>
    <t>W9021</t>
  </si>
  <si>
    <t>Sunrun PGE 2016 Group 97</t>
  </si>
  <si>
    <t>W9022</t>
  </si>
  <si>
    <t>Sunrun PGE 2018 Group 18</t>
  </si>
  <si>
    <t>W9023</t>
  </si>
  <si>
    <t>Sunrun PGE 2017 Group 88</t>
  </si>
  <si>
    <t>W9026</t>
  </si>
  <si>
    <t>Sunrun PGE 2016 Group 99</t>
  </si>
  <si>
    <t>W9027</t>
  </si>
  <si>
    <t>Sunrun PGE 2016 Group 100</t>
  </si>
  <si>
    <t>W9028</t>
  </si>
  <si>
    <t>Sunrun PGE 2017 Group 24</t>
  </si>
  <si>
    <t>W9029</t>
  </si>
  <si>
    <t>Sunrun PGE 2016 Group 101</t>
  </si>
  <si>
    <t>W9030</t>
  </si>
  <si>
    <t>Sunrun PGE 2016 Group 102</t>
  </si>
  <si>
    <t>W9031</t>
  </si>
  <si>
    <t>Sunrun PGE 2017 Group 25</t>
  </si>
  <si>
    <t>W9032</t>
  </si>
  <si>
    <t>Sunrun PGE 2016 Group 103</t>
  </si>
  <si>
    <t>W9033</t>
  </si>
  <si>
    <t>Sunrun PGE 2017 Group 26</t>
  </si>
  <si>
    <t>W9034</t>
  </si>
  <si>
    <t>Sunrun PGE 2016 Group 104</t>
  </si>
  <si>
    <t>W9035</t>
  </si>
  <si>
    <t>Sunrun PGE 2017 Group 27</t>
  </si>
  <si>
    <t>W9036</t>
  </si>
  <si>
    <t>Sunrun PGE 2016 Group 105</t>
  </si>
  <si>
    <t>W9038</t>
  </si>
  <si>
    <t>Sunrun PGE 2017 Group 29</t>
  </si>
  <si>
    <t>W9039</t>
  </si>
  <si>
    <t>Sunrun PGE 2017 Group 30</t>
  </si>
  <si>
    <t>W9040</t>
  </si>
  <si>
    <t>Sunrun PGE 2017 Group 31</t>
  </si>
  <si>
    <t>W9041</t>
  </si>
  <si>
    <t>Sunrun PGE 2017 Group 32</t>
  </si>
  <si>
    <t>W9042</t>
  </si>
  <si>
    <t>Sunrun PGE 2017 Group 33</t>
  </si>
  <si>
    <t>W9043</t>
  </si>
  <si>
    <t>Sunrun PGE 2017 Group 34</t>
  </si>
  <si>
    <t>W9044</t>
  </si>
  <si>
    <t>Sunrun PGE 2017 Group 35</t>
  </si>
  <si>
    <t>W9045</t>
  </si>
  <si>
    <t>Sunrun PGE 2017 Group 36</t>
  </si>
  <si>
    <t>W9046</t>
  </si>
  <si>
    <t>Sunrun PGE 2017 Group 37</t>
  </si>
  <si>
    <t>W9047</t>
  </si>
  <si>
    <t>Sunrun PGE 2017 Group 38</t>
  </si>
  <si>
    <t>W9048</t>
  </si>
  <si>
    <t>Sunrun PGE 2017 Group 39</t>
  </si>
  <si>
    <t>W9049</t>
  </si>
  <si>
    <t>Sunrun PGE 2017 Group 40</t>
  </si>
  <si>
    <t>W9051</t>
  </si>
  <si>
    <t>Sunrun PGE 2017 Group 42</t>
  </si>
  <si>
    <t>W9052</t>
  </si>
  <si>
    <t>Sunrun PGE 2017 Group 43</t>
  </si>
  <si>
    <t>W9053</t>
  </si>
  <si>
    <t>Sunrun PGE 2017 Group 44</t>
  </si>
  <si>
    <t>W9054</t>
  </si>
  <si>
    <t>Sunrun PGE 2017 Group 45</t>
  </si>
  <si>
    <t>W9055</t>
  </si>
  <si>
    <t>Sunrun PGE 2017 Group 46</t>
  </si>
  <si>
    <t>W9056</t>
  </si>
  <si>
    <t>Sunrun PGE 2017 Group 47</t>
  </si>
  <si>
    <t>W9059</t>
  </si>
  <si>
    <t>Sunrun PGE 2018 Group 19</t>
  </si>
  <si>
    <t>W9060</t>
  </si>
  <si>
    <t>Sunrun PGE 2018 Group 20</t>
  </si>
  <si>
    <t>W9061</t>
  </si>
  <si>
    <t>Sunrun PGE 2018 Group 21</t>
  </si>
  <si>
    <t>W9062</t>
  </si>
  <si>
    <t>Sunrun PGE 2018 Group 22</t>
  </si>
  <si>
    <t>W9063</t>
  </si>
  <si>
    <t>Sunrun PGE 2018 Group 23</t>
  </si>
  <si>
    <t>W9064</t>
  </si>
  <si>
    <t>Sunrun PGE 2018 Group 24</t>
  </si>
  <si>
    <t>W9065</t>
  </si>
  <si>
    <t>Sunrun PGE 2018 Group 25</t>
  </si>
  <si>
    <t>W9066</t>
  </si>
  <si>
    <t>Sunrun PGE 2016 Group 106</t>
  </si>
  <si>
    <t>W9067</t>
  </si>
  <si>
    <t>Sunrun PGE 2016 Group 107</t>
  </si>
  <si>
    <t>W9068</t>
  </si>
  <si>
    <t>Sunrun PGE 2018 Group 26</t>
  </si>
  <si>
    <t>W9069</t>
  </si>
  <si>
    <t>Sunrun PGE 2016 Group 108</t>
  </si>
  <si>
    <t>W9070</t>
  </si>
  <si>
    <t>Sunrun PGE 2018 Group 27</t>
  </si>
  <si>
    <t>W9071</t>
  </si>
  <si>
    <t>Sunrun PGE 2016 Group 109</t>
  </si>
  <si>
    <t>W9072</t>
  </si>
  <si>
    <t>Sunrun PGE 2016 Group 110</t>
  </si>
  <si>
    <t>W9073</t>
  </si>
  <si>
    <t>Sunrun PGE 2016 Group 111</t>
  </si>
  <si>
    <t>W9074</t>
  </si>
  <si>
    <t>Sunrun PGE 2018 Group 28</t>
  </si>
  <si>
    <t>W9075</t>
  </si>
  <si>
    <t>Sunrun PGE 2018 Group 29</t>
  </si>
  <si>
    <t>W9076</t>
  </si>
  <si>
    <t>Sunrun PGE 2018 Group 30</t>
  </si>
  <si>
    <t>W9077</t>
  </si>
  <si>
    <t>Sunrun PGE 2017 Group 49</t>
  </si>
  <si>
    <t>W9078</t>
  </si>
  <si>
    <t>Sunrun PGE 2017 Group 50</t>
  </si>
  <si>
    <t>W9079</t>
  </si>
  <si>
    <t>Sunrun PGE 2017 Group 51</t>
  </si>
  <si>
    <t>W9080</t>
  </si>
  <si>
    <t>Sunrun PGE 2017 Group 52</t>
  </si>
  <si>
    <t>W9081</t>
  </si>
  <si>
    <t>Sunrun PGE 2017 Group 53</t>
  </si>
  <si>
    <t>W9082</t>
  </si>
  <si>
    <t>Sunrun PGE 2017 Group 54</t>
  </si>
  <si>
    <t>W9083</t>
  </si>
  <si>
    <t>Sunrun PGE 2017 Group 55</t>
  </si>
  <si>
    <t>W9084</t>
  </si>
  <si>
    <t>Sunrun PGE 2017 Group 56</t>
  </si>
  <si>
    <t>W9085</t>
  </si>
  <si>
    <t>Sunrun PGE 2018 Group 31</t>
  </si>
  <si>
    <t>W9086</t>
  </si>
  <si>
    <t>Sunrun PGE 2017 Group 57</t>
  </si>
  <si>
    <t>W9087</t>
  </si>
  <si>
    <t>Sunrun PGE 2017 Group 58</t>
  </si>
  <si>
    <t>W9088</t>
  </si>
  <si>
    <t>Sunrun PGE 2017 Group 59</t>
  </si>
  <si>
    <t>W9089</t>
  </si>
  <si>
    <t>Sunrun PGE 2017 Group 60</t>
  </si>
  <si>
    <t>W9090</t>
  </si>
  <si>
    <t>Sunrun PGE 2018 Group 32</t>
  </si>
  <si>
    <t>W9091</t>
  </si>
  <si>
    <t>Sunrun PGE 2017 Group 61</t>
  </si>
  <si>
    <t>W9092</t>
  </si>
  <si>
    <t>Sunrun PGE 2017 Group 62</t>
  </si>
  <si>
    <t>W9094</t>
  </si>
  <si>
    <t>Sunrun PGE 2017 Group 89</t>
  </si>
  <si>
    <t>W9095</t>
  </si>
  <si>
    <t>Sunrun PGE 2017 Group 64</t>
  </si>
  <si>
    <t>W9096</t>
  </si>
  <si>
    <t>Sunrun PGE 2017 Group 90</t>
  </si>
  <si>
    <t>W9098</t>
  </si>
  <si>
    <t>W9100</t>
  </si>
  <si>
    <t>Sunrun PGE 2018 Group 33</t>
  </si>
  <si>
    <t>W9101</t>
  </si>
  <si>
    <t>Sunrun PGE 2018 Group 34</t>
  </si>
  <si>
    <t>W9102</t>
  </si>
  <si>
    <t>Sunrun PGE 2017 Group 65</t>
  </si>
  <si>
    <t>W9104</t>
  </si>
  <si>
    <t>Sunrun PGE 2017 Group 67</t>
  </si>
  <si>
    <t>W9105</t>
  </si>
  <si>
    <t>Sunrun PGE 2017 Group 68</t>
  </si>
  <si>
    <t>W9106</t>
  </si>
  <si>
    <t>Sunrun PGE 2017 Group 69</t>
  </si>
  <si>
    <t>W9107</t>
  </si>
  <si>
    <t>Sunrun PGE 2017 Group 70</t>
  </si>
  <si>
    <t>W9108</t>
  </si>
  <si>
    <t>Sunrun PGE 2017 Group 71</t>
  </si>
  <si>
    <t>W9109</t>
  </si>
  <si>
    <t>Sunrun PGE 2017 Group 91</t>
  </si>
  <si>
    <t>W9110</t>
  </si>
  <si>
    <t>Sunrun PGE 2017 Group 72</t>
  </si>
  <si>
    <t>W9111</t>
  </si>
  <si>
    <t>Sunrun PGE 2017 Group 73</t>
  </si>
  <si>
    <t>W9112</t>
  </si>
  <si>
    <t>Sunrun PGE 2017 Group 74</t>
  </si>
  <si>
    <t>W9113</t>
  </si>
  <si>
    <t>Sunrun PGE 2017 Group 75</t>
  </si>
  <si>
    <t>W9114</t>
  </si>
  <si>
    <t>Sunrun PGE 2017 Group 76</t>
  </si>
  <si>
    <t>W9115</t>
  </si>
  <si>
    <t>Sunrun PGE 2017 Group 77</t>
  </si>
  <si>
    <t>W9116</t>
  </si>
  <si>
    <t>Sunrun PGE 2017 Group 78</t>
  </si>
  <si>
    <t>W9117</t>
  </si>
  <si>
    <t>Sunrun PGE 2017 Group 79</t>
  </si>
  <si>
    <t>W9118</t>
  </si>
  <si>
    <t>Sunrun PGE 2017 Group 80</t>
  </si>
  <si>
    <t>W9119</t>
  </si>
  <si>
    <t>Sunrun PGE 2017 Group 81</t>
  </si>
  <si>
    <t>W9120</t>
  </si>
  <si>
    <t>Sunrun PGE 2017 Group 82</t>
  </si>
  <si>
    <t>W9121</t>
  </si>
  <si>
    <t>Sunrun PGE 2017 Group 83</t>
  </si>
  <si>
    <t>W9122</t>
  </si>
  <si>
    <t>Sunrun PGE 2017 Group 84</t>
  </si>
  <si>
    <t>W9125</t>
  </si>
  <si>
    <t>Sunrun PGE 2017 Group 87</t>
  </si>
  <si>
    <t>W9126</t>
  </si>
  <si>
    <t>Sunrun PGE 2018 Group 35</t>
  </si>
  <si>
    <t>W9127</t>
  </si>
  <si>
    <t>Sunrun PGE 2018 Group 36</t>
  </si>
  <si>
    <t>W9128</t>
  </si>
  <si>
    <t>Sunrun PGE 2018 Group 37</t>
  </si>
  <si>
    <t>W9129</t>
  </si>
  <si>
    <t>Sunrun PGE 2017 Group 92</t>
  </si>
  <si>
    <t>W9130</t>
  </si>
  <si>
    <t>Sunrun PGE 2018 Group 38</t>
  </si>
  <si>
    <t>W9131</t>
  </si>
  <si>
    <t>Sunrun PGE 2018 Group 39</t>
  </si>
  <si>
    <t>W9132</t>
  </si>
  <si>
    <t>Sunrun PGE 2018 Group 40</t>
  </si>
  <si>
    <t>W9133</t>
  </si>
  <si>
    <t>Sunrun PGE 2018 Group 41</t>
  </si>
  <si>
    <t>W9134</t>
  </si>
  <si>
    <t>Sunrun PGE 2018 Group 42</t>
  </si>
  <si>
    <t>W9135</t>
  </si>
  <si>
    <t>Sunrun PGE 2018 Group 43</t>
  </si>
  <si>
    <t>W9136</t>
  </si>
  <si>
    <t>Sunrun PGE 2018 Group 44</t>
  </si>
  <si>
    <t>W9138</t>
  </si>
  <si>
    <t>Sunrun PGE 2018 Group 46</t>
  </si>
  <si>
    <t>W9139</t>
  </si>
  <si>
    <t>Sunrun PGE 2018 Group 47</t>
  </si>
  <si>
    <t>W9140</t>
  </si>
  <si>
    <t>Sunrun PGE 2018 Group 48</t>
  </si>
  <si>
    <t>W9141</t>
  </si>
  <si>
    <t>Sunrun PGE 2018 Group 49</t>
  </si>
  <si>
    <t>W9142</t>
  </si>
  <si>
    <t>Sunrun PGE 2018 Group 50</t>
  </si>
  <si>
    <t>W9143</t>
  </si>
  <si>
    <t>Sunrun PGE 2018 Group 51</t>
  </si>
  <si>
    <t>W9145</t>
  </si>
  <si>
    <t>Sunrun PGE 2018 Group 53</t>
  </si>
  <si>
    <t>W9146</t>
  </si>
  <si>
    <t>Sunrun PGE 2018 Group 54</t>
  </si>
  <si>
    <t>W9147</t>
  </si>
  <si>
    <t>Sunrun PGE 2018 Group 55</t>
  </si>
  <si>
    <t>W9148</t>
  </si>
  <si>
    <t>Sunrun PGE 2018 Group 56</t>
  </si>
  <si>
    <t>W9149</t>
  </si>
  <si>
    <t>Sunrun PGE 2018 Group 57</t>
  </si>
  <si>
    <t>W9150</t>
  </si>
  <si>
    <t>Sunrun PGE 2018 Group 58</t>
  </si>
  <si>
    <t>W9151</t>
  </si>
  <si>
    <t>Sunrun PGE 2018 Group 59</t>
  </si>
  <si>
    <t>W9152</t>
  </si>
  <si>
    <t>Sunrun PGE 2018 Group 60</t>
  </si>
  <si>
    <t>W9153</t>
  </si>
  <si>
    <t>Sunrun PGE 2018 Group 61</t>
  </si>
  <si>
    <t>W9154</t>
  </si>
  <si>
    <t>Sunrun PGE 2018 Group 62</t>
  </si>
  <si>
    <t>W9155</t>
  </si>
  <si>
    <t>Sunrun PGE 2018 Group 63</t>
  </si>
  <si>
    <t>W9156</t>
  </si>
  <si>
    <t>Sunrun PGE 2018 Group 64</t>
  </si>
  <si>
    <t>W9157</t>
  </si>
  <si>
    <t>Sunrun PGE 2018 Group 65</t>
  </si>
  <si>
    <t>W9158</t>
  </si>
  <si>
    <t>Sunrun PGE 2018 Group 66</t>
  </si>
  <si>
    <t>W9159</t>
  </si>
  <si>
    <t>Sunrun PGE 2018 Group 67</t>
  </si>
  <si>
    <t>W9160</t>
  </si>
  <si>
    <t>Sunrun PGE 2018 Group 68</t>
  </si>
  <si>
    <t>W9161</t>
  </si>
  <si>
    <t>Sunrun PGE 2018 Group 69</t>
  </si>
  <si>
    <t>W9162</t>
  </si>
  <si>
    <t>W9163</t>
  </si>
  <si>
    <t>Sunrun PGE 2018 Group 70</t>
  </si>
  <si>
    <t>W9164</t>
  </si>
  <si>
    <t>Sunrun PGE 2018 Group 71</t>
  </si>
  <si>
    <t>W9165</t>
  </si>
  <si>
    <t>Sunrun PGE 2018 Group 72</t>
  </si>
  <si>
    <t>W9167</t>
  </si>
  <si>
    <t>Sunrun PGE 2018 Group 74</t>
  </si>
  <si>
    <t>W9168</t>
  </si>
  <si>
    <t>Sunrun PGE 2018 Group 75</t>
  </si>
  <si>
    <t>W9169</t>
  </si>
  <si>
    <t>Sunrun PGE 2018 Group 76</t>
  </si>
  <si>
    <t>W9170</t>
  </si>
  <si>
    <t>Sunrun PGE 2018 Group 77</t>
  </si>
  <si>
    <t>W9171</t>
  </si>
  <si>
    <t>Sunrun PGE 2018 Group 78</t>
  </si>
  <si>
    <t>W9172</t>
  </si>
  <si>
    <t>Sunrun PGE 2018 Group 79</t>
  </si>
  <si>
    <t>W9173</t>
  </si>
  <si>
    <t>Sunrun PGE 2018 Group 80</t>
  </si>
  <si>
    <t>W9174</t>
  </si>
  <si>
    <t>Sunrun PGE 2018 Group 81</t>
  </si>
  <si>
    <t>W9175</t>
  </si>
  <si>
    <t>Sunrun PGE 2018 Group 82</t>
  </si>
  <si>
    <t>W9176</t>
  </si>
  <si>
    <t>Sunrun PGE 2018 Group 83</t>
  </si>
  <si>
    <t>W9177</t>
  </si>
  <si>
    <t>Sunrun PGE 2018 Group 84</t>
  </si>
  <si>
    <t>W9178</t>
  </si>
  <si>
    <t>Sunrun PGE 2018 Group 85</t>
  </si>
  <si>
    <t>W9179</t>
  </si>
  <si>
    <t>Sunrun PGE 2018 Group 86</t>
  </si>
  <si>
    <t>W9180</t>
  </si>
  <si>
    <t>Sunrun PGE 2018 Group 87</t>
  </si>
  <si>
    <t>W9181</t>
  </si>
  <si>
    <t>Sunrun PGE 2018 Group 88</t>
  </si>
  <si>
    <t>W9182</t>
  </si>
  <si>
    <t>Sunrun PGE 2018 Group 89</t>
  </si>
  <si>
    <t>W9183</t>
  </si>
  <si>
    <t>Sunrun PGE 2018 Group 90</t>
  </si>
  <si>
    <t>W9184</t>
  </si>
  <si>
    <t>Sunrun PGE 2018 Group 91</t>
  </si>
  <si>
    <t>W9185</t>
  </si>
  <si>
    <t>Sunrun PGE 2018 Group 92</t>
  </si>
  <si>
    <t>W9186</t>
  </si>
  <si>
    <t>Sunrun PGE 2018 Group 93</t>
  </si>
  <si>
    <t>W9188</t>
  </si>
  <si>
    <t>Sunrun PGE 2018 Group 95</t>
  </si>
  <si>
    <t>W9189</t>
  </si>
  <si>
    <t>Sunrun PGE 2018 Group 96</t>
  </si>
  <si>
    <t>W9190</t>
  </si>
  <si>
    <t>Sunrun PGE 2018 Group 97</t>
  </si>
  <si>
    <t>W9191</t>
  </si>
  <si>
    <t>Sunrun PGE 2018 Group 98</t>
  </si>
  <si>
    <t>W9192</t>
  </si>
  <si>
    <t>Sunrun PGE 2018 Group 99</t>
  </si>
  <si>
    <t>W9193</t>
  </si>
  <si>
    <t>Sunrun PGE 2018 Group 100</t>
  </si>
  <si>
    <t>W9194</t>
  </si>
  <si>
    <t>Sunrun PGE 2018 Group 101</t>
  </si>
  <si>
    <t>W9195</t>
  </si>
  <si>
    <t>Sunrun PGE 2018 Group 102</t>
  </si>
  <si>
    <t>W9196</t>
  </si>
  <si>
    <t>Sunrun PGE 2018 Group 103</t>
  </si>
  <si>
    <t>W9197</t>
  </si>
  <si>
    <t>Sunrun PGE 2018 Group 104</t>
  </si>
  <si>
    <t>W9198</t>
  </si>
  <si>
    <t>Sunrun PGE 2018 Group 105</t>
  </si>
  <si>
    <t>W9199</t>
  </si>
  <si>
    <t>Sunrun PGE 2018 Group 106</t>
  </si>
  <si>
    <t>W9200</t>
  </si>
  <si>
    <t>Sunrun PGE 2018 Group 107</t>
  </si>
  <si>
    <t>W9201</t>
  </si>
  <si>
    <t>Sunrun PGE 2018 Group 108</t>
  </si>
  <si>
    <t>W9202</t>
  </si>
  <si>
    <t>Sunrun PGE 2018 Group 109</t>
  </si>
  <si>
    <t>W9203</t>
  </si>
  <si>
    <t>Sunrun PGE 2018 Group 110</t>
  </si>
  <si>
    <t>W9204</t>
  </si>
  <si>
    <t>Sunrun PGE 2018 Group 111</t>
  </si>
  <si>
    <t>W9205</t>
  </si>
  <si>
    <t>Sunrun PGE 2018 Group 112</t>
  </si>
  <si>
    <t>W9206</t>
  </si>
  <si>
    <t>Sunrun PGE 2017 Group 93</t>
  </si>
  <si>
    <t>W9207</t>
  </si>
  <si>
    <t>Sunrun PGE 2018 Group 113</t>
  </si>
  <si>
    <t>W9208</t>
  </si>
  <si>
    <t>Sunrun PGE 2018 Group 114</t>
  </si>
  <si>
    <t>W9209</t>
  </si>
  <si>
    <t>Sunrun PGE 2018 Group 115</t>
  </si>
  <si>
    <t>W9210</t>
  </si>
  <si>
    <t>Sunrun PGE 2018 Group 116</t>
  </si>
  <si>
    <t>W9211</t>
  </si>
  <si>
    <t>Sunrun PGE 2018 Group 117</t>
  </si>
  <si>
    <t>W9212</t>
  </si>
  <si>
    <t>Sunrun PGE 2018 Group 118</t>
  </si>
  <si>
    <t>W9213</t>
  </si>
  <si>
    <t>Sunrun PGE 2018 Group 119</t>
  </si>
  <si>
    <t>W9214</t>
  </si>
  <si>
    <t>Sunrun PGE 2018 Group 120</t>
  </si>
  <si>
    <t>W9215</t>
  </si>
  <si>
    <t>Sunrun PGE 2017 Group 95</t>
  </si>
  <si>
    <t>W9216</t>
  </si>
  <si>
    <t>Sunrun PGE 2017 Group 96</t>
  </si>
  <si>
    <t>W9217</t>
  </si>
  <si>
    <t>Sunrun PGE 2017 Group 97</t>
  </si>
  <si>
    <t>W9218</t>
  </si>
  <si>
    <t>Sunrun PGE 2017 Group 98</t>
  </si>
  <si>
    <t>W9219</t>
  </si>
  <si>
    <t>Sunrun PGE 2017 Group 99</t>
  </si>
  <si>
    <t>W9220</t>
  </si>
  <si>
    <t>Sunrun PGE 2017 Group 100</t>
  </si>
  <si>
    <t>W9221</t>
  </si>
  <si>
    <t>Sunrun PGE 2017 Group 101</t>
  </si>
  <si>
    <t>W9222</t>
  </si>
  <si>
    <t>Sunrun PGE 2017 Group 102</t>
  </si>
  <si>
    <t>W9223</t>
  </si>
  <si>
    <t>Sunrun PGE 2017 Group 103</t>
  </si>
  <si>
    <t>W9224</t>
  </si>
  <si>
    <t>Sunrun PGE 2017 Group 104</t>
  </si>
  <si>
    <t>W9225</t>
  </si>
  <si>
    <t>Sunrun PGE 2017 Group 105</t>
  </si>
  <si>
    <t>W9227</t>
  </si>
  <si>
    <t>Sunrun PGE 2017 Group 106</t>
  </si>
  <si>
    <t>W9228</t>
  </si>
  <si>
    <t>W9229</t>
  </si>
  <si>
    <t>Sunrun PGE 2017 Group 107</t>
  </si>
  <si>
    <t>W9230</t>
  </si>
  <si>
    <t>Sunrun PGE 2017 Group 108</t>
  </si>
  <si>
    <t>W9231</t>
  </si>
  <si>
    <t>Sunrun PGE 2017 Group 109</t>
  </si>
  <si>
    <t>W9232</t>
  </si>
  <si>
    <t>Sunrun PGE 2017 Group 110</t>
  </si>
  <si>
    <t>W9233</t>
  </si>
  <si>
    <t>Sunrun PGE 2017 Group 111</t>
  </si>
  <si>
    <t>W9234</t>
  </si>
  <si>
    <t>W9235</t>
  </si>
  <si>
    <t>Sunrun PGE 2017 Group 112</t>
  </si>
  <si>
    <t>W9236</t>
  </si>
  <si>
    <t>Sunrun PGE 2017 Group 113</t>
  </si>
  <si>
    <t>W9237</t>
  </si>
  <si>
    <t>W9238</t>
  </si>
  <si>
    <t>Sunrun PGE 2017 Group 114</t>
  </si>
  <si>
    <t>W9239</t>
  </si>
  <si>
    <t>Sunrun PGE 2017 Group 115</t>
  </si>
  <si>
    <t>W9240</t>
  </si>
  <si>
    <t>Sunrun PGE 2017 Group 116</t>
  </si>
  <si>
    <t>W9241</t>
  </si>
  <si>
    <t>Sunrun PGE 2017 Group 117</t>
  </si>
  <si>
    <t>W9243</t>
  </si>
  <si>
    <t>W9244</t>
  </si>
  <si>
    <t>Sunrun PGE 2018 Group 121</t>
  </si>
  <si>
    <t>W9246</t>
  </si>
  <si>
    <t>Sunrun PGE 2018 Group 123</t>
  </si>
  <si>
    <t>W9247</t>
  </si>
  <si>
    <t>Sunrun PGE 2018 Group 124</t>
  </si>
  <si>
    <t>W9248</t>
  </si>
  <si>
    <t>Sunrun PGE 2018 Group 125</t>
  </si>
  <si>
    <t>W9249</t>
  </si>
  <si>
    <t>Sunrun PGE 2018 Group 126</t>
  </si>
  <si>
    <t>W9250</t>
  </si>
  <si>
    <t>Sunrun PGE 2018 Group 127</t>
  </si>
  <si>
    <t>W9252</t>
  </si>
  <si>
    <t>Sunrun PGE 2018 Group 129</t>
  </si>
  <si>
    <t>W9253</t>
  </si>
  <si>
    <t>Sunrun PGE 2018 Group 130</t>
  </si>
  <si>
    <t>W9254</t>
  </si>
  <si>
    <t>Sunrun PGE 2018 Group 131</t>
  </si>
  <si>
    <t>W9255</t>
  </si>
  <si>
    <t>Sunrun PGE 2018 Group 132</t>
  </si>
  <si>
    <t>W9257</t>
  </si>
  <si>
    <t>Sunrun PGE 2018 Group 134</t>
  </si>
  <si>
    <t>W9258</t>
  </si>
  <si>
    <t>Sunrun PGE 2018 Group 135</t>
  </si>
  <si>
    <t>W9259</t>
  </si>
  <si>
    <t>Sunrun PGE 2018 Group 136</t>
  </si>
  <si>
    <t>W9260</t>
  </si>
  <si>
    <t>Sunrun PGE 2018 Group 137</t>
  </si>
  <si>
    <t>W9261</t>
  </si>
  <si>
    <t>Sunrun PGE 2018 Group 138</t>
  </si>
  <si>
    <t>W9262</t>
  </si>
  <si>
    <t>Sunrun PGE 2018 Group 139</t>
  </si>
  <si>
    <t>W9263</t>
  </si>
  <si>
    <t>Sunrun PGE 2018 Group 140</t>
  </si>
  <si>
    <t>W9264</t>
  </si>
  <si>
    <t>Sunrun PGE 2018 Group 141</t>
  </si>
  <si>
    <t>W9266</t>
  </si>
  <si>
    <t>Sunrun PGE 2018 Group 143</t>
  </si>
  <si>
    <t>W9267</t>
  </si>
  <si>
    <t>Sunrun PGE 2018 Group 144</t>
  </si>
  <si>
    <t>W9268</t>
  </si>
  <si>
    <t>Sunrun PGE 2018 Group 145</t>
  </si>
  <si>
    <t>W9269</t>
  </si>
  <si>
    <t>Sunrun PGE 2018 Group 146</t>
  </si>
  <si>
    <t>W9270</t>
  </si>
  <si>
    <t>W9272</t>
  </si>
  <si>
    <t>Sunrun PGE 2018 Group 150</t>
  </si>
  <si>
    <t>W9273</t>
  </si>
  <si>
    <t>W9274</t>
  </si>
  <si>
    <t>W9275</t>
  </si>
  <si>
    <t>W9276</t>
  </si>
  <si>
    <t>W9278</t>
  </si>
  <si>
    <t>W9279</t>
  </si>
  <si>
    <t>W9280</t>
  </si>
  <si>
    <t>W9281</t>
  </si>
  <si>
    <t>W9283</t>
  </si>
  <si>
    <t>W B LASHER-Audi/VW</t>
  </si>
  <si>
    <t>W9285</t>
  </si>
  <si>
    <t>W B LASHER-ACURA</t>
  </si>
  <si>
    <t>W9286</t>
  </si>
  <si>
    <t>Belridge Water Storage District</t>
  </si>
  <si>
    <t>W9287</t>
  </si>
  <si>
    <t>W B LASHER-Dodge</t>
  </si>
  <si>
    <t>W9288</t>
  </si>
  <si>
    <t>W9291</t>
  </si>
  <si>
    <t>W9292</t>
  </si>
  <si>
    <t>W9293</t>
  </si>
  <si>
    <t>W9294</t>
  </si>
  <si>
    <t>W9295</t>
  </si>
  <si>
    <t>W9296</t>
  </si>
  <si>
    <t>W9297</t>
  </si>
  <si>
    <t>W9300</t>
  </si>
  <si>
    <t>W9302</t>
  </si>
  <si>
    <t>W9303</t>
  </si>
  <si>
    <t>W9304</t>
  </si>
  <si>
    <t>W9308</t>
  </si>
  <si>
    <t>W9309</t>
  </si>
  <si>
    <t>W9311</t>
  </si>
  <si>
    <t>W9312</t>
  </si>
  <si>
    <t>W9313</t>
  </si>
  <si>
    <t>W9316</t>
  </si>
  <si>
    <t>W9317</t>
  </si>
  <si>
    <t>W9318</t>
  </si>
  <si>
    <t>W9320</t>
  </si>
  <si>
    <t>W9323</t>
  </si>
  <si>
    <t>W9328</t>
  </si>
  <si>
    <t>W9332</t>
  </si>
  <si>
    <t>W9333</t>
  </si>
  <si>
    <t>W9334</t>
  </si>
  <si>
    <t>W9338</t>
  </si>
  <si>
    <t>W9347</t>
  </si>
  <si>
    <t>W9348</t>
  </si>
  <si>
    <t>W9349</t>
  </si>
  <si>
    <t>W9357</t>
  </si>
  <si>
    <t>W9364</t>
  </si>
  <si>
    <t>W9365</t>
  </si>
  <si>
    <t>W9366</t>
  </si>
  <si>
    <t>W9371</t>
  </si>
  <si>
    <t>W9374</t>
  </si>
  <si>
    <t>W9392</t>
  </si>
  <si>
    <t>W9393</t>
  </si>
  <si>
    <t>Oasis Power Partners, LLC</t>
  </si>
  <si>
    <t>Burney Forest Products</t>
  </si>
  <si>
    <t>Covanta Delano, Inc.</t>
  </si>
  <si>
    <t>FPL Energy Green Power Wind, LLC</t>
  </si>
  <si>
    <t>Douglas County Forest Products</t>
  </si>
  <si>
    <t>W1004</t>
  </si>
  <si>
    <t>Cottonwood Hydro, LLC</t>
  </si>
  <si>
    <t>Blakes Landing Farms</t>
  </si>
  <si>
    <t>Palouse Wind, LLC</t>
  </si>
  <si>
    <t>MOUNTAIN VIEW SOLAR, LLC</t>
  </si>
  <si>
    <t>Zero Waste Energy Development Company</t>
  </si>
  <si>
    <t>Whitney Point Solar, LLC</t>
  </si>
  <si>
    <t>W7178</t>
  </si>
  <si>
    <t>W7179</t>
  </si>
  <si>
    <t>W7180</t>
  </si>
  <si>
    <t>W7181</t>
  </si>
  <si>
    <t>W7377</t>
  </si>
  <si>
    <t>W7379</t>
  </si>
  <si>
    <t>W7698</t>
  </si>
  <si>
    <t>W8118</t>
  </si>
  <si>
    <t>W8120</t>
  </si>
  <si>
    <t>W8125</t>
  </si>
  <si>
    <t>W8252</t>
  </si>
  <si>
    <t>W8261</t>
  </si>
  <si>
    <t>Tesla PG&amp;E PV SSA Group 006</t>
  </si>
  <si>
    <t>W8293</t>
  </si>
  <si>
    <t>Tesla PG&amp;E PV SSA Group 034</t>
  </si>
  <si>
    <t>W8321</t>
  </si>
  <si>
    <t>Tesla PG&amp;E PV SSA Group 066</t>
  </si>
  <si>
    <t>W8359</t>
  </si>
  <si>
    <t>Tesla PG&amp;E PV SSA Group 104</t>
  </si>
  <si>
    <t>W8363</t>
  </si>
  <si>
    <t>Tesla PG&amp;E PV SSA Group 108</t>
  </si>
  <si>
    <t>W8402</t>
  </si>
  <si>
    <t>Tesla PG&amp;E PV SSA Group 147</t>
  </si>
  <si>
    <t>W8408</t>
  </si>
  <si>
    <t>Tesla PG&amp;E PV SSA Group 153</t>
  </si>
  <si>
    <t>W8429</t>
  </si>
  <si>
    <t>Tesla PG&amp;E PV SSA Group 174</t>
  </si>
  <si>
    <t>W8437</t>
  </si>
  <si>
    <t>Tesla PG&amp;E PV SSA Group 182</t>
  </si>
  <si>
    <t>W8438</t>
  </si>
  <si>
    <t>Tesla PG&amp;E PV SSA Group 183</t>
  </si>
  <si>
    <t>W8451</t>
  </si>
  <si>
    <t>Tesla PG&amp;E PV SSA Group 196</t>
  </si>
  <si>
    <t>W8467</t>
  </si>
  <si>
    <t>Tesla PG&amp;E PV SSA Group 211</t>
  </si>
  <si>
    <t>W8486</t>
  </si>
  <si>
    <t>Tesla PG&amp;E PV SSA Group 232</t>
  </si>
  <si>
    <t>W8494</t>
  </si>
  <si>
    <t>Tesla PG&amp;E PV SSA Group 239</t>
  </si>
  <si>
    <t>W8504</t>
  </si>
  <si>
    <t>Tesla PG&amp;E PV SSA Group 249</t>
  </si>
  <si>
    <t>W8508</t>
  </si>
  <si>
    <t>Tesla PG&amp;E PV SSA Group 253</t>
  </si>
  <si>
    <t>W8523</t>
  </si>
  <si>
    <t>Tesla PG&amp;E PV SSA Group 265</t>
  </si>
  <si>
    <t>W8534</t>
  </si>
  <si>
    <t>Tesla PG&amp;E PV SSA Group 276</t>
  </si>
  <si>
    <t>W8576</t>
  </si>
  <si>
    <t>Tesla PG&amp;E PV SSA Group 317</t>
  </si>
  <si>
    <t>W8617</t>
  </si>
  <si>
    <t>Tesla PG&amp;E PV SSA Group 355</t>
  </si>
  <si>
    <t>W8652</t>
  </si>
  <si>
    <t>Tesla PG&amp;E PV SSA Group 391</t>
  </si>
  <si>
    <t>W8681</t>
  </si>
  <si>
    <t>Tesla PG&amp;E PV SSA Group 419</t>
  </si>
  <si>
    <t>W8702</t>
  </si>
  <si>
    <t>Tesla PG&amp;E PV SSA Group 439</t>
  </si>
  <si>
    <t>W8713</t>
  </si>
  <si>
    <t>Tesla PG&amp;E PV SSA Group 451</t>
  </si>
  <si>
    <t>W8733</t>
  </si>
  <si>
    <t>Tesla PG&amp;E PV SSA Group 470</t>
  </si>
  <si>
    <t>W8755</t>
  </si>
  <si>
    <t>Tesla PG&amp;E PV SSA Group 492</t>
  </si>
  <si>
    <t>W8790</t>
  </si>
  <si>
    <t>W8792</t>
  </si>
  <si>
    <t>W8797</t>
  </si>
  <si>
    <t>W8800</t>
  </si>
  <si>
    <t>W8808</t>
  </si>
  <si>
    <t>W8811</t>
  </si>
  <si>
    <t>W8822</t>
  </si>
  <si>
    <t>W8824</t>
  </si>
  <si>
    <t>W8826</t>
  </si>
  <si>
    <t>W8828</t>
  </si>
  <si>
    <t>W8831</t>
  </si>
  <si>
    <t>W8833</t>
  </si>
  <si>
    <t>W8841</t>
  </si>
  <si>
    <t>W8861</t>
  </si>
  <si>
    <t>W8864</t>
  </si>
  <si>
    <t>W8868</t>
  </si>
  <si>
    <t>W8869</t>
  </si>
  <si>
    <t>W8871</t>
  </si>
  <si>
    <t>W8878</t>
  </si>
  <si>
    <t>W8881</t>
  </si>
  <si>
    <t>W9057</t>
  </si>
  <si>
    <t>Sunrun PGE 2017 Group 48</t>
  </si>
  <si>
    <t>W9097</t>
  </si>
  <si>
    <t>W9099</t>
  </si>
  <si>
    <t>W9265</t>
  </si>
  <si>
    <t>Sunrun PGE 2018 Group 142</t>
  </si>
  <si>
    <t>W9298</t>
  </si>
  <si>
    <t>W9299</t>
  </si>
  <si>
    <t>Dusty Niece</t>
  </si>
  <si>
    <t>W9310</t>
  </si>
  <si>
    <t>W9314</t>
  </si>
  <si>
    <t>W9319</t>
  </si>
  <si>
    <t>W9324</t>
  </si>
  <si>
    <t>W9325</t>
  </si>
  <si>
    <t>W9326</t>
  </si>
  <si>
    <t>W9329</t>
  </si>
  <si>
    <t>W9339</t>
  </si>
  <si>
    <t>Julie Rooney</t>
  </si>
  <si>
    <t>W9343</t>
  </si>
  <si>
    <t>W9344</t>
  </si>
  <si>
    <t>W9345</t>
  </si>
  <si>
    <t>W9346</t>
  </si>
  <si>
    <t>Tustin USD Phase II</t>
  </si>
  <si>
    <t>W9350</t>
  </si>
  <si>
    <t>W9353</t>
  </si>
  <si>
    <t>W9354</t>
  </si>
  <si>
    <t>W9355</t>
  </si>
  <si>
    <t>W9367</t>
  </si>
  <si>
    <t>W9368</t>
  </si>
  <si>
    <t>W9369</t>
  </si>
  <si>
    <t>County of San Diego</t>
  </si>
  <si>
    <t>W9370</t>
  </si>
  <si>
    <t>W9372</t>
  </si>
  <si>
    <t>W9373</t>
  </si>
  <si>
    <t>W9375</t>
  </si>
  <si>
    <t>W9376</t>
  </si>
  <si>
    <t>W9377</t>
  </si>
  <si>
    <t>W9378</t>
  </si>
  <si>
    <t>W9386</t>
  </si>
  <si>
    <t>W9387</t>
  </si>
  <si>
    <t>W9388</t>
  </si>
  <si>
    <t>W9389</t>
  </si>
  <si>
    <t>W9390</t>
  </si>
  <si>
    <t>W9391</t>
  </si>
  <si>
    <t>W9394</t>
  </si>
  <si>
    <t>W9395</t>
  </si>
  <si>
    <t>W9396</t>
  </si>
  <si>
    <t>W9397</t>
  </si>
  <si>
    <t>W9398</t>
  </si>
  <si>
    <t>W9399</t>
  </si>
  <si>
    <t>Sunrun PGE 2019 Group 1</t>
  </si>
  <si>
    <t>W9400</t>
  </si>
  <si>
    <t>W9401</t>
  </si>
  <si>
    <t>Sunrun PGE 2019 Group 2</t>
  </si>
  <si>
    <t>W9402</t>
  </si>
  <si>
    <t>Sunrun PGE 2019 Group 3</t>
  </si>
  <si>
    <t>W9403</t>
  </si>
  <si>
    <t>Sunrun PGE 2019 Group 4</t>
  </si>
  <si>
    <t>W9404</t>
  </si>
  <si>
    <t>Sunrun PGE 2019 Group 5</t>
  </si>
  <si>
    <t>W9405</t>
  </si>
  <si>
    <t>Sunrun PGE 2019 Group 6</t>
  </si>
  <si>
    <t>W9406</t>
  </si>
  <si>
    <t>Sunrun PGE 2019 Group 7</t>
  </si>
  <si>
    <t>W9407</t>
  </si>
  <si>
    <t>Sunrun PGE 2019 Group 8</t>
  </si>
  <si>
    <t>W9408</t>
  </si>
  <si>
    <t>Sunrun PGE 2019 Group 9</t>
  </si>
  <si>
    <t>W9409</t>
  </si>
  <si>
    <t>Sunrun PGE 2019 Group 10</t>
  </si>
  <si>
    <t>W9410</t>
  </si>
  <si>
    <t>Sunrun PGE 2019 Group 11</t>
  </si>
  <si>
    <t>W9411</t>
  </si>
  <si>
    <t>Sunrun PGE 2019 Group 12</t>
  </si>
  <si>
    <t>W9412</t>
  </si>
  <si>
    <t>Sunrun PGE 2019 Group 13</t>
  </si>
  <si>
    <t>W9413</t>
  </si>
  <si>
    <t>Sunrun PGE 2019 Group 14</t>
  </si>
  <si>
    <t>W9415</t>
  </si>
  <si>
    <t>Sunrun PGE 2019 Group 16</t>
  </si>
  <si>
    <t>W9416</t>
  </si>
  <si>
    <t>Sunrun PGE 2019 Group 17</t>
  </si>
  <si>
    <t>W9417</t>
  </si>
  <si>
    <t>Sunrun PGE 2019 Group 18</t>
  </si>
  <si>
    <t>W9418</t>
  </si>
  <si>
    <t>Sunrun PGE 2019 Group 19</t>
  </si>
  <si>
    <t>W9419</t>
  </si>
  <si>
    <t>Sunrun PGE 2019 Group 20</t>
  </si>
  <si>
    <t>W9420</t>
  </si>
  <si>
    <t>Sunrun PGE 2019 Group 21</t>
  </si>
  <si>
    <t>W9421</t>
  </si>
  <si>
    <t>Sunrun PGE 2019 Group 22</t>
  </si>
  <si>
    <t>W9422</t>
  </si>
  <si>
    <t>Sunrun PGE 2019 Group 23</t>
  </si>
  <si>
    <t>W9423</t>
  </si>
  <si>
    <t>Sunrun PGE 2019 Group 24</t>
  </si>
  <si>
    <t>W9425</t>
  </si>
  <si>
    <t>Sunrun PGE 2019 Group 26</t>
  </si>
  <si>
    <t>W9426</t>
  </si>
  <si>
    <t>Sunrun PGE 2019 Group 27</t>
  </si>
  <si>
    <t>W9427</t>
  </si>
  <si>
    <t>Sunrun PGE 2019 Group 28</t>
  </si>
  <si>
    <t>W9428</t>
  </si>
  <si>
    <t>Sunrun PGE 2019 Group 29</t>
  </si>
  <si>
    <t>W9429</t>
  </si>
  <si>
    <t>Sunrun PGE 2019 Group 30</t>
  </si>
  <si>
    <t>W9430</t>
  </si>
  <si>
    <t>Sunrun PGE 2019 Group 31</t>
  </si>
  <si>
    <t>W9431</t>
  </si>
  <si>
    <t>Sunrun PGE 2019 Group 32</t>
  </si>
  <si>
    <t>W9432</t>
  </si>
  <si>
    <t>Sunrun PGE 2019 Group 33</t>
  </si>
  <si>
    <t>W9433</t>
  </si>
  <si>
    <t>Sunrun PGE 2019 Group 34</t>
  </si>
  <si>
    <t>W9434</t>
  </si>
  <si>
    <t>Sunrun PGE 2019 Group 35</t>
  </si>
  <si>
    <t>W9435</t>
  </si>
  <si>
    <t>Sunrun PGE 2019 Group 36</t>
  </si>
  <si>
    <t>W9436</t>
  </si>
  <si>
    <t>Sunrun PGE 2019 Group 37</t>
  </si>
  <si>
    <t>W9437</t>
  </si>
  <si>
    <t>Sunrun PGE 2019 Group 38</t>
  </si>
  <si>
    <t>W9438</t>
  </si>
  <si>
    <t>Sunrun PGE 2019 Group 39</t>
  </si>
  <si>
    <t>W9439</t>
  </si>
  <si>
    <t>Sunrun PGE 2019 Group 40</t>
  </si>
  <si>
    <t>W9440</t>
  </si>
  <si>
    <t>Sunrun PGE 2019 Group 41</t>
  </si>
  <si>
    <t>W9441</t>
  </si>
  <si>
    <t>Sunrun PGE 2019 Group 42</t>
  </si>
  <si>
    <t>W9442</t>
  </si>
  <si>
    <t>Sunrun PGE 2019 Group 43</t>
  </si>
  <si>
    <t>W9443</t>
  </si>
  <si>
    <t>Sunrun PGE 2019 Group 44</t>
  </si>
  <si>
    <t>W9444</t>
  </si>
  <si>
    <t>Sunrun PGE 2019 Group 45</t>
  </si>
  <si>
    <t>W9445</t>
  </si>
  <si>
    <t>Sunrun PGE 2019 Group 46</t>
  </si>
  <si>
    <t>W9446</t>
  </si>
  <si>
    <t>Sunrun PGE 2019 Group 47</t>
  </si>
  <si>
    <t>W9447</t>
  </si>
  <si>
    <t>Sunrun PGE 2019 Group 48</t>
  </si>
  <si>
    <t>W9449</t>
  </si>
  <si>
    <t>Sunrun PGE 2019 Group 50</t>
  </si>
  <si>
    <t>W9450</t>
  </si>
  <si>
    <t>Sunrun PGE 2019 Group 51</t>
  </si>
  <si>
    <t>W9451</t>
  </si>
  <si>
    <t>Sunrun PGE 2019 Group 52</t>
  </si>
  <si>
    <t>W9452</t>
  </si>
  <si>
    <t>Sunrun PGE 2019 Group 53</t>
  </si>
  <si>
    <t>W9453</t>
  </si>
  <si>
    <t>Sunrun PGE 2019 Group 54</t>
  </si>
  <si>
    <t>W9454</t>
  </si>
  <si>
    <t>Sunrun PGE 2019 Group 55</t>
  </si>
  <si>
    <t>W9455</t>
  </si>
  <si>
    <t>Sunrun PGE 2019 Group 56</t>
  </si>
  <si>
    <t>W9456</t>
  </si>
  <si>
    <t>Sunrun PGE 2019 Group 57</t>
  </si>
  <si>
    <t>W9457</t>
  </si>
  <si>
    <t>Sunrun PGE 2019 Group 58</t>
  </si>
  <si>
    <t>W9458</t>
  </si>
  <si>
    <t>Sunrun PGE 2019 Group 59</t>
  </si>
  <si>
    <t>W9459</t>
  </si>
  <si>
    <t>Sunrun PGE 2019 Group 60</t>
  </si>
  <si>
    <t>W9460</t>
  </si>
  <si>
    <t>Sunrun PGE 2019 Group 61</t>
  </si>
  <si>
    <t>W9461</t>
  </si>
  <si>
    <t>Sunrun PGE 2019 Group 62</t>
  </si>
  <si>
    <t>W9462</t>
  </si>
  <si>
    <t>Sunrun PGE 2019 Group 63</t>
  </si>
  <si>
    <t>W9463</t>
  </si>
  <si>
    <t>Sunrun PGE 2019 Group 64</t>
  </si>
  <si>
    <t>W9464</t>
  </si>
  <si>
    <t>Sunrun PGE 2019 Group 65</t>
  </si>
  <si>
    <t>W9467</t>
  </si>
  <si>
    <t>Sunrun PGE 2019 Group 68</t>
  </si>
  <si>
    <t>W9468</t>
  </si>
  <si>
    <t>Sunrun PGE 2019 Group 69</t>
  </si>
  <si>
    <t>W9469</t>
  </si>
  <si>
    <t>Sunrun PGE 2019 Group 70</t>
  </si>
  <si>
    <t>W9470</t>
  </si>
  <si>
    <t>Sunrun PGE 2019 Group 71</t>
  </si>
  <si>
    <t>W9471</t>
  </si>
  <si>
    <t>Sunrun PGE 2019 Group 72</t>
  </si>
  <si>
    <t>W9472</t>
  </si>
  <si>
    <t>Sunrun PGE 2019 Group 73</t>
  </si>
  <si>
    <t>W9473</t>
  </si>
  <si>
    <t>Sunrun PGE 2019 Group 74</t>
  </si>
  <si>
    <t>W9474</t>
  </si>
  <si>
    <t>Sunrun PGE 2019 Group 75</t>
  </si>
  <si>
    <t>W9475</t>
  </si>
  <si>
    <t>Sunrun PGE 2019 Group 76</t>
  </si>
  <si>
    <t>W9476</t>
  </si>
  <si>
    <t>Sunrun PGE 2019 Group 77</t>
  </si>
  <si>
    <t>W9477</t>
  </si>
  <si>
    <t>Sunrun PGE 2019 Group 78</t>
  </si>
  <si>
    <t>W9478</t>
  </si>
  <si>
    <t>Sunrun PGE 2019 Group 79</t>
  </si>
  <si>
    <t>W9479</t>
  </si>
  <si>
    <t>Sunrun PGE 2019 Group 80</t>
  </si>
  <si>
    <t>W9481</t>
  </si>
  <si>
    <t>Sunrun PGE 2019 Group 81</t>
  </si>
  <si>
    <t>W9482</t>
  </si>
  <si>
    <t>Sunrun PGE 2019 Group 82</t>
  </si>
  <si>
    <t>W9483</t>
  </si>
  <si>
    <t>Sunrun PGE 2019 Group 83</t>
  </si>
  <si>
    <t>W9484</t>
  </si>
  <si>
    <t>Sunrun PGE 2019 Group 84</t>
  </si>
  <si>
    <t>W9485</t>
  </si>
  <si>
    <t>Sunrun PGE 2019 Group 85</t>
  </si>
  <si>
    <t>W9486</t>
  </si>
  <si>
    <t>Sunrun PGE 2019 Group 86</t>
  </si>
  <si>
    <t>W9488</t>
  </si>
  <si>
    <t>Sunrun PGE 2019 Group 88</t>
  </si>
  <si>
    <t>W9489</t>
  </si>
  <si>
    <t>Sunrun PGE 2019 Group 89</t>
  </si>
  <si>
    <t>W9490</t>
  </si>
  <si>
    <t>Sunrun PGE 2019 Group 90</t>
  </si>
  <si>
    <t>W9491</t>
  </si>
  <si>
    <t>Sunrun PGE 2019 Group 91</t>
  </si>
  <si>
    <t>W9492</t>
  </si>
  <si>
    <t>Sunrun PGE 2019 Group 92</t>
  </si>
  <si>
    <t>W9493</t>
  </si>
  <si>
    <t>Sunrun PGE 2019 Group 93</t>
  </si>
  <si>
    <t>W9494</t>
  </si>
  <si>
    <t>Sunrun PGE 2019 Group 94</t>
  </si>
  <si>
    <t>W9495</t>
  </si>
  <si>
    <t>Sunrun PGE 2019 Group 95</t>
  </si>
  <si>
    <t>W9496</t>
  </si>
  <si>
    <t>Sunrun PGE 2019 Group 96</t>
  </si>
  <si>
    <t>W9497</t>
  </si>
  <si>
    <t>Sunrun PGE 2019 Group 97</t>
  </si>
  <si>
    <t>W9498</t>
  </si>
  <si>
    <t>Sunrun PGE 2019 Group 98</t>
  </si>
  <si>
    <t>W9499</t>
  </si>
  <si>
    <t>Sunrun PGE 2019 Group 100</t>
  </si>
  <si>
    <t>W9500</t>
  </si>
  <si>
    <t>Sunrun PGE 2019 Group 101</t>
  </si>
  <si>
    <t>W9501</t>
  </si>
  <si>
    <t>Sunrun PGE 2019 Group 103</t>
  </si>
  <si>
    <t>W9502</t>
  </si>
  <si>
    <t>Sunrun PGE 2019 Group 104</t>
  </si>
  <si>
    <t>W9503</t>
  </si>
  <si>
    <t>Sunrun PGE 2019 Group 105</t>
  </si>
  <si>
    <t>W9504</t>
  </si>
  <si>
    <t>Sunrun PGE 2019 Group 106</t>
  </si>
  <si>
    <t>W9505</t>
  </si>
  <si>
    <t>Sunrun PGE 2019 Group 110</t>
  </si>
  <si>
    <t>W9506</t>
  </si>
  <si>
    <t>Sunrun PGE 2019 Group 111</t>
  </si>
  <si>
    <t>W9508</t>
  </si>
  <si>
    <t>Sunrun PGE 2019 Group 113</t>
  </si>
  <si>
    <t>W9509</t>
  </si>
  <si>
    <t>Sunrun PGE 2019 Group 114</t>
  </si>
  <si>
    <t>W9510</t>
  </si>
  <si>
    <t>Sunrun PGE 2019 Group 115</t>
  </si>
  <si>
    <t>W9511</t>
  </si>
  <si>
    <t>Sunrun PGE 2019 Group 116</t>
  </si>
  <si>
    <t>W9512</t>
  </si>
  <si>
    <t>Sunrun PGE 2019 Group 117</t>
  </si>
  <si>
    <t>W9513</t>
  </si>
  <si>
    <t>Sunrun PGE 2019 Group 118</t>
  </si>
  <si>
    <t>W9514</t>
  </si>
  <si>
    <t>Sunrun PGE 2019 Group 119</t>
  </si>
  <si>
    <t>W9515</t>
  </si>
  <si>
    <t>Sunrun PGE 2019 Group 120</t>
  </si>
  <si>
    <t>W9516</t>
  </si>
  <si>
    <t>Sunrun PGE 2019 Group 121</t>
  </si>
  <si>
    <t>W9517</t>
  </si>
  <si>
    <t>Sunrun PGE 2019 Group 122</t>
  </si>
  <si>
    <t>W9518</t>
  </si>
  <si>
    <t>Sunrun PGE 2019 Group 123</t>
  </si>
  <si>
    <t>W9519</t>
  </si>
  <si>
    <t>W9520</t>
  </si>
  <si>
    <t>Sunrun PGE 2019 Group 124</t>
  </si>
  <si>
    <t>W9521</t>
  </si>
  <si>
    <t>Sunrun PGE 2019 Group 125</t>
  </si>
  <si>
    <t>W9522</t>
  </si>
  <si>
    <t>Sunrun PGE 2019 Group 126</t>
  </si>
  <si>
    <t>W9523</t>
  </si>
  <si>
    <t>Sunrun PGE 2019 Group 127</t>
  </si>
  <si>
    <t>W9524</t>
  </si>
  <si>
    <t>Sunrun PGE 2019 Group 128</t>
  </si>
  <si>
    <t>W9525</t>
  </si>
  <si>
    <t>Sunrun PGE 2019 Group 129</t>
  </si>
  <si>
    <t>W9526</t>
  </si>
  <si>
    <t>Sunrun PGE 2019 Group 130</t>
  </si>
  <si>
    <t>W9527</t>
  </si>
  <si>
    <t>Sunrun PGE 2019 Group 131</t>
  </si>
  <si>
    <t>W9528</t>
  </si>
  <si>
    <t>W9529</t>
  </si>
  <si>
    <t>Sunrun PGE 2019 Group 132</t>
  </si>
  <si>
    <t>W9530</t>
  </si>
  <si>
    <t>Sunrun PGE 2019 Group 133</t>
  </si>
  <si>
    <t>W9531</t>
  </si>
  <si>
    <t>Sunrun PGE 2019 Group 134</t>
  </si>
  <si>
    <t>W9532</t>
  </si>
  <si>
    <t>Sunrun PGE 2019 Group 135</t>
  </si>
  <si>
    <t>W9533</t>
  </si>
  <si>
    <t>Sunrun PGE 2019 Group 136</t>
  </si>
  <si>
    <t>W9534</t>
  </si>
  <si>
    <t>Sunrun PGE 2019 Group 137</t>
  </si>
  <si>
    <t>W9535</t>
  </si>
  <si>
    <t>Sunrun PGE 2019 Group 138</t>
  </si>
  <si>
    <t>W9536</t>
  </si>
  <si>
    <t>Sunrun PGE 2019 Group 139</t>
  </si>
  <si>
    <t>W9537</t>
  </si>
  <si>
    <t>W9538</t>
  </si>
  <si>
    <t>Sunrun PGE 2019 Group 140</t>
  </si>
  <si>
    <t>W9539</t>
  </si>
  <si>
    <t>Sunrun PGE 2019 Group 141</t>
  </si>
  <si>
    <t>W9540</t>
  </si>
  <si>
    <t>Sunrun PGE 2019 Group 142</t>
  </si>
  <si>
    <t>W9541</t>
  </si>
  <si>
    <t>Sunrun PGE 2019 Group 143</t>
  </si>
  <si>
    <t>W9542</t>
  </si>
  <si>
    <t>Sunrun PGE 2019 Group 144</t>
  </si>
  <si>
    <t>W9543</t>
  </si>
  <si>
    <t>Sunrun PGE 2019 Group 145</t>
  </si>
  <si>
    <t>W9544</t>
  </si>
  <si>
    <t>Sunrun PGE 2019 Group 146</t>
  </si>
  <si>
    <t>W9545</t>
  </si>
  <si>
    <t>Sunrun PGE 2019 Group 147</t>
  </si>
  <si>
    <t>W9546</t>
  </si>
  <si>
    <t>Sunrun PGE 2019 Group 148</t>
  </si>
  <si>
    <t>W9547</t>
  </si>
  <si>
    <t>Sunrun PGE 2019 Group 149</t>
  </si>
  <si>
    <t>W9548</t>
  </si>
  <si>
    <t>Sunrun PGE 2019 Group 150</t>
  </si>
  <si>
    <t>W9549</t>
  </si>
  <si>
    <t>Sunrun PGE 2019 Group 151</t>
  </si>
  <si>
    <t>W9550</t>
  </si>
  <si>
    <t>Sunrun PGE 2019 Group 152</t>
  </si>
  <si>
    <t>W9551</t>
  </si>
  <si>
    <t>Sunrun PGE 2019 Group 153</t>
  </si>
  <si>
    <t>W9552</t>
  </si>
  <si>
    <t>Sunrun PGE 2019 Group 154</t>
  </si>
  <si>
    <t>W9553</t>
  </si>
  <si>
    <t>Sunrun PGE 2019 Group 155</t>
  </si>
  <si>
    <t>W9554</t>
  </si>
  <si>
    <t>Sunrun PGE 2019 Group 99</t>
  </si>
  <si>
    <t>W9555</t>
  </si>
  <si>
    <t>Sunrun PGE 2019 Group 102</t>
  </si>
  <si>
    <t>W9556</t>
  </si>
  <si>
    <t>Sunrun PGE 2019 Group 107</t>
  </si>
  <si>
    <t>W9557</t>
  </si>
  <si>
    <t>Sunrun PGE 2019 Group 108</t>
  </si>
  <si>
    <t>W9558</t>
  </si>
  <si>
    <t>Sunrun PGE 2019 Group 109</t>
  </si>
  <si>
    <t>W9559</t>
  </si>
  <si>
    <t>W9560</t>
  </si>
  <si>
    <t>W9561</t>
  </si>
  <si>
    <t>Sunrun PGE 2020 Group 1</t>
  </si>
  <si>
    <t>W9562</t>
  </si>
  <si>
    <t>Sunrun PGE 2020 Group 2</t>
  </si>
  <si>
    <t>W9563</t>
  </si>
  <si>
    <t>Sunrun PGE 2020 Group 3</t>
  </si>
  <si>
    <t>W9564</t>
  </si>
  <si>
    <t>Sunrun PGE 2020 Group 4</t>
  </si>
  <si>
    <t>W9565</t>
  </si>
  <si>
    <t>Sunrun PGE 2020 Group 5</t>
  </si>
  <si>
    <t>W9566</t>
  </si>
  <si>
    <t>Sunrun PGE 2020 Group 6</t>
  </si>
  <si>
    <t>W9567</t>
  </si>
  <si>
    <t>Sunrun PGE 2020 Group 7</t>
  </si>
  <si>
    <t>W9568</t>
  </si>
  <si>
    <t>Sunrun PGE 2020 Group 8</t>
  </si>
  <si>
    <t>W9569</t>
  </si>
  <si>
    <t>Sunrun PGE 2020 Group 9</t>
  </si>
  <si>
    <t>W9570</t>
  </si>
  <si>
    <t>Sunrun PGE 2020 Group 10</t>
  </si>
  <si>
    <t>W9571</t>
  </si>
  <si>
    <t>W9572</t>
  </si>
  <si>
    <t>Sunrun PGE 2020 Group 11</t>
  </si>
  <si>
    <t>W9573</t>
  </si>
  <si>
    <t>Sunrun PGE 2020 Group 12</t>
  </si>
  <si>
    <t>W9574</t>
  </si>
  <si>
    <t>Sunrun PGE 2020 Group 13</t>
  </si>
  <si>
    <t>W9575</t>
  </si>
  <si>
    <t>Sunrun PGE 2020 Group 14</t>
  </si>
  <si>
    <t>W9576</t>
  </si>
  <si>
    <t>W9577</t>
  </si>
  <si>
    <t>Sunrun PGE 2020 Group 15</t>
  </si>
  <si>
    <t>W9578</t>
  </si>
  <si>
    <t>Sunrun PGE 2020 Group 16</t>
  </si>
  <si>
    <t>W9579</t>
  </si>
  <si>
    <t>Sunrun PGE 2020 Group 17</t>
  </si>
  <si>
    <t>W9580</t>
  </si>
  <si>
    <t>Sunrun PGE 2020 Group 18</t>
  </si>
  <si>
    <t>W9581</t>
  </si>
  <si>
    <t>Sunrun PGE 2020 Group 19</t>
  </si>
  <si>
    <t>W9582</t>
  </si>
  <si>
    <t>Sunrun PGE 2020 Group 20</t>
  </si>
  <si>
    <t>W9583</t>
  </si>
  <si>
    <t>Sunrun PGE 2020 Group 21</t>
  </si>
  <si>
    <t>W9584</t>
  </si>
  <si>
    <t>Sunrun PGE 2020 Group 22</t>
  </si>
  <si>
    <t>W9585</t>
  </si>
  <si>
    <t>Sunrun PGE 2020 Group 23</t>
  </si>
  <si>
    <t>W9586</t>
  </si>
  <si>
    <t>Sunrun PGE 2020 Group 24</t>
  </si>
  <si>
    <t>W9587</t>
  </si>
  <si>
    <t>Sunrun PGE 2020 Group 25</t>
  </si>
  <si>
    <t>W9588</t>
  </si>
  <si>
    <t>Sunrun PGE 2020 Group 26</t>
  </si>
  <si>
    <t>W9589</t>
  </si>
  <si>
    <t>W9590</t>
  </si>
  <si>
    <t>W9592</t>
  </si>
  <si>
    <t>W9593</t>
  </si>
  <si>
    <t>W9594</t>
  </si>
  <si>
    <t>W9598</t>
  </si>
  <si>
    <t>W9599</t>
  </si>
  <si>
    <t>W9601</t>
  </si>
  <si>
    <t>W9602</t>
  </si>
  <si>
    <t>W9603</t>
  </si>
  <si>
    <t>W9605</t>
  </si>
  <si>
    <t>W9606</t>
  </si>
  <si>
    <t>W9607</t>
  </si>
  <si>
    <t>W9609</t>
  </si>
  <si>
    <t>W9611</t>
  </si>
  <si>
    <t>W9612</t>
  </si>
  <si>
    <t>W9613</t>
  </si>
  <si>
    <t>W9614</t>
  </si>
  <si>
    <t>W9615</t>
  </si>
  <si>
    <t>W9616</t>
  </si>
  <si>
    <t>W9617</t>
  </si>
  <si>
    <t>W9618</t>
  </si>
  <si>
    <t>W9619</t>
  </si>
  <si>
    <t>W9620</t>
  </si>
  <si>
    <t>W9621</t>
  </si>
  <si>
    <t>W9622</t>
  </si>
  <si>
    <t>W9623</t>
  </si>
  <si>
    <t>W9624</t>
  </si>
  <si>
    <t>W9625</t>
  </si>
  <si>
    <t>W9626</t>
  </si>
  <si>
    <t>W9627</t>
  </si>
  <si>
    <t>W9628</t>
  </si>
  <si>
    <t>W9629</t>
  </si>
  <si>
    <t>W9630</t>
  </si>
  <si>
    <t>W9632</t>
  </si>
  <si>
    <t>W9633</t>
  </si>
  <si>
    <t>W9634</t>
  </si>
  <si>
    <t>W9635</t>
  </si>
  <si>
    <t>W9636</t>
  </si>
  <si>
    <t>W9637</t>
  </si>
  <si>
    <t>W9639</t>
  </si>
  <si>
    <t>W9640</t>
  </si>
  <si>
    <t>W9641</t>
  </si>
  <si>
    <t>W9642</t>
  </si>
  <si>
    <t>W9643</t>
  </si>
  <si>
    <t>W9644</t>
  </si>
  <si>
    <t>W9645</t>
  </si>
  <si>
    <t>W9646</t>
  </si>
  <si>
    <t>W9647</t>
  </si>
  <si>
    <t>W9648</t>
  </si>
  <si>
    <t>W9649</t>
  </si>
  <si>
    <t>W9650</t>
  </si>
  <si>
    <t>W9651</t>
  </si>
  <si>
    <t>W9652</t>
  </si>
  <si>
    <t>W9653</t>
  </si>
  <si>
    <t>W9654</t>
  </si>
  <si>
    <t>W9655</t>
  </si>
  <si>
    <t>W9656</t>
  </si>
  <si>
    <t>W9657</t>
  </si>
  <si>
    <t>W9659</t>
  </si>
  <si>
    <t>W9660</t>
  </si>
  <si>
    <t>W9661</t>
  </si>
  <si>
    <t>W9662</t>
  </si>
  <si>
    <t>W9663</t>
  </si>
  <si>
    <t>W9664</t>
  </si>
  <si>
    <t>W9665</t>
  </si>
  <si>
    <t>W9666</t>
  </si>
  <si>
    <t>W9667</t>
  </si>
  <si>
    <t>W9668</t>
  </si>
  <si>
    <t>W9669</t>
  </si>
  <si>
    <t>W9670</t>
  </si>
  <si>
    <t>W9671</t>
  </si>
  <si>
    <t>W9672</t>
  </si>
  <si>
    <t>W9673</t>
  </si>
  <si>
    <t>W9674</t>
  </si>
  <si>
    <t>W9675</t>
  </si>
  <si>
    <t>W9676</t>
  </si>
  <si>
    <t>W9677</t>
  </si>
  <si>
    <t>W9678</t>
  </si>
  <si>
    <t>W9679</t>
  </si>
  <si>
    <t>Sunrun SDGE 2016 Group 1</t>
  </si>
  <si>
    <t>W9680</t>
  </si>
  <si>
    <t>Sunrun SDGE 2016 Group 2</t>
  </si>
  <si>
    <t>W9681</t>
  </si>
  <si>
    <t>Sunrun SDGE 2016 Group 3</t>
  </si>
  <si>
    <t>W9682</t>
  </si>
  <si>
    <t>Sunrun SDGE 2016 Group 4</t>
  </si>
  <si>
    <t>W9683</t>
  </si>
  <si>
    <t>Sunrun SDGE 2016 Group 5</t>
  </si>
  <si>
    <t>W9684</t>
  </si>
  <si>
    <t>Sunrun SDGE 2016 Group 6</t>
  </si>
  <si>
    <t>W9685</t>
  </si>
  <si>
    <t>Sunrun SDGE 2016 Group 7</t>
  </si>
  <si>
    <t>W9686</t>
  </si>
  <si>
    <t>Sunrun SDGE 2016 Group 8</t>
  </si>
  <si>
    <t>W9687</t>
  </si>
  <si>
    <t>Sunrun SDGE 2016 Group 9</t>
  </si>
  <si>
    <t>W9688</t>
  </si>
  <si>
    <t>Sunrun SDGE 2016 Group 10</t>
  </si>
  <si>
    <t>W9689</t>
  </si>
  <si>
    <t>Sunrun SDGE 2016 Group 11</t>
  </si>
  <si>
    <t>W9690</t>
  </si>
  <si>
    <t>Sunrun SDGE 2016 Group 12</t>
  </si>
  <si>
    <t>W9691</t>
  </si>
  <si>
    <t>Sunrun SDGE 2016 Group 13</t>
  </si>
  <si>
    <t>W9692</t>
  </si>
  <si>
    <t>Sunrun SDGE 2016 Group 14</t>
  </si>
  <si>
    <t>W9693</t>
  </si>
  <si>
    <t>Sunrun SDGE 2016 Group 15</t>
  </si>
  <si>
    <t>W9694</t>
  </si>
  <si>
    <t>Sunrun SDGE 2016 Group 16</t>
  </si>
  <si>
    <t>W9696</t>
  </si>
  <si>
    <t>Sunrun SDGE 2016 Group 17</t>
  </si>
  <si>
    <t>W9697</t>
  </si>
  <si>
    <t>Sunrun SDGE 2016 Group 18</t>
  </si>
  <si>
    <t>W9698</t>
  </si>
  <si>
    <t>Sunrun SDGE 2016 Group 19</t>
  </si>
  <si>
    <t>W9699</t>
  </si>
  <si>
    <t>Sunrun SDGE 2016 Group 20</t>
  </si>
  <si>
    <t>W9700</t>
  </si>
  <si>
    <t>Sunrun SDGE 2016 Group 21</t>
  </si>
  <si>
    <t>W9701</t>
  </si>
  <si>
    <t>Sunrun SDGE 2016 Group 22</t>
  </si>
  <si>
    <t>W9702</t>
  </si>
  <si>
    <t>Sunrun SDGE 2016 Group 23</t>
  </si>
  <si>
    <t>W9703</t>
  </si>
  <si>
    <t>Sunrun SDGE 2016 Group 24</t>
  </si>
  <si>
    <t>W9704</t>
  </si>
  <si>
    <t>Sunrun SDGE 2016 Group 25</t>
  </si>
  <si>
    <t>W9705</t>
  </si>
  <si>
    <t>Sunrun SDGE 2016 Group 26</t>
  </si>
  <si>
    <t>W9706</t>
  </si>
  <si>
    <t>Sunrun SDGE 2016 Group 27</t>
  </si>
  <si>
    <t>W9707</t>
  </si>
  <si>
    <t>Sunrun SDGE 2016 Group 28</t>
  </si>
  <si>
    <t>W9708</t>
  </si>
  <si>
    <t>Sunrun SDGE 2016 Group 29</t>
  </si>
  <si>
    <t>W9709</t>
  </si>
  <si>
    <t>Sunrun SDGE 2016 Group 30</t>
  </si>
  <si>
    <t>W9710</t>
  </si>
  <si>
    <t>Sunrun SDGE 2016 Group 31</t>
  </si>
  <si>
    <t>W9711</t>
  </si>
  <si>
    <t>Sunrun SDGE 2016 Group 32</t>
  </si>
  <si>
    <t>W9712</t>
  </si>
  <si>
    <t>Sunrun SDGE 2016 Group 33</t>
  </si>
  <si>
    <t>W9713</t>
  </si>
  <si>
    <t>Sunrun SDGE 2016 Group 34</t>
  </si>
  <si>
    <t>W9714</t>
  </si>
  <si>
    <t>Sunrun SDGE 2016 Group 35</t>
  </si>
  <si>
    <t>W9715</t>
  </si>
  <si>
    <t>Sunrun SDGE 2016 Group 48</t>
  </si>
  <si>
    <t>W9718</t>
  </si>
  <si>
    <t>Sunrun SDGE 2016 Group 51</t>
  </si>
  <si>
    <t>W9721</t>
  </si>
  <si>
    <t>Sunrun SDGE 2016 Group 54</t>
  </si>
  <si>
    <t>W9722</t>
  </si>
  <si>
    <t>Sunrun SDGE 2016 Group 55</t>
  </si>
  <si>
    <t>W9723</t>
  </si>
  <si>
    <t>Sunrun SDGE 2016 Group 56</t>
  </si>
  <si>
    <t>W9725</t>
  </si>
  <si>
    <t>Sunrun SDGE 2016 Group 36</t>
  </si>
  <si>
    <t>W9726</t>
  </si>
  <si>
    <t>Sunrun SDGE 2016 Group 37</t>
  </si>
  <si>
    <t>W9727</t>
  </si>
  <si>
    <t>Sunrun SDGE 2016 Group 38</t>
  </si>
  <si>
    <t>W9728</t>
  </si>
  <si>
    <t>Sunrun SDGE 2016 Group 39</t>
  </si>
  <si>
    <t>W9729</t>
  </si>
  <si>
    <t>Sunrun SDGE 2016 Group 40</t>
  </si>
  <si>
    <t>W9730</t>
  </si>
  <si>
    <t>Sunrun SDGE 2016 Group 41</t>
  </si>
  <si>
    <t>W9731</t>
  </si>
  <si>
    <t>Sunrun SDGE 2016 Group 42</t>
  </si>
  <si>
    <t>W9733</t>
  </si>
  <si>
    <t>Sunrun SDGE 2016 Group 44</t>
  </si>
  <si>
    <t>W9734</t>
  </si>
  <si>
    <t>Sunrun SDGE 2016 Group 45</t>
  </si>
  <si>
    <t>W9736</t>
  </si>
  <si>
    <t>W9737</t>
  </si>
  <si>
    <t>W9738</t>
  </si>
  <si>
    <t>Sunrun SDGE 2017 Group 1</t>
  </si>
  <si>
    <t>W9739</t>
  </si>
  <si>
    <t>Sunrun SDGE 2017 Group 2</t>
  </si>
  <si>
    <t>W9740</t>
  </si>
  <si>
    <t>Sunrun SDGE 2017 Group 3</t>
  </si>
  <si>
    <t>W9741</t>
  </si>
  <si>
    <t>Sunrun SDGE 2017 Group 4</t>
  </si>
  <si>
    <t>W9742</t>
  </si>
  <si>
    <t>Sunrun SDGE 2017 Group 5</t>
  </si>
  <si>
    <t>W9743</t>
  </si>
  <si>
    <t>Sunrun SDGE 2017 Group 6</t>
  </si>
  <si>
    <t>W9744</t>
  </si>
  <si>
    <t>Sunrun SDGE 2017 Group 7</t>
  </si>
  <si>
    <t>W9745</t>
  </si>
  <si>
    <t>Sunrun SDGE 2017 Group 8</t>
  </si>
  <si>
    <t>W9746</t>
  </si>
  <si>
    <t>Sunrun SDGE 2017 Group 9</t>
  </si>
  <si>
    <t>W9747</t>
  </si>
  <si>
    <t>Sunrun SDGE 2017 Group 10</t>
  </si>
  <si>
    <t>W9748</t>
  </si>
  <si>
    <t>Sunrun SDGE 2017 Group 11</t>
  </si>
  <si>
    <t>W9749</t>
  </si>
  <si>
    <t>Sunrun SDGE 2017 Group 12</t>
  </si>
  <si>
    <t>W9750</t>
  </si>
  <si>
    <t>Sunrun SDGE 2017 Group 13</t>
  </si>
  <si>
    <t>W9751</t>
  </si>
  <si>
    <t>Sunrun SDGE 2017 Group 14</t>
  </si>
  <si>
    <t>W9752</t>
  </si>
  <si>
    <t>Sunrun SDGE 2017 Group 15</t>
  </si>
  <si>
    <t>W9753</t>
  </si>
  <si>
    <t>Sunrun SDGE 2017 Group 16</t>
  </si>
  <si>
    <t>W9754</t>
  </si>
  <si>
    <t>Sunrun SDGE 2017 Group 17</t>
  </si>
  <si>
    <t>W9755</t>
  </si>
  <si>
    <t>Sunrun SDGE 2017 Group 18</t>
  </si>
  <si>
    <t>W9756</t>
  </si>
  <si>
    <t>Sunrun SDGE 2017 Group 19</t>
  </si>
  <si>
    <t>W9757</t>
  </si>
  <si>
    <t>Sunrun SDGE 2017 Group 20</t>
  </si>
  <si>
    <t>W9758</t>
  </si>
  <si>
    <t>Sunrun SDGE 2017 Group 21</t>
  </si>
  <si>
    <t>W9760</t>
  </si>
  <si>
    <t>Sunrun SDGE 2017 Group 23</t>
  </si>
  <si>
    <t>W9763</t>
  </si>
  <si>
    <t>Sunrun SDGE 2017 Group 26</t>
  </si>
  <si>
    <t>W9764</t>
  </si>
  <si>
    <t>Sunrun SDGE 2017 Group 27</t>
  </si>
  <si>
    <t>W9765</t>
  </si>
  <si>
    <t>Sunrun SDGE 2017 Group 28</t>
  </si>
  <si>
    <t>W9766</t>
  </si>
  <si>
    <t>Sunrun SDGE 2017 Group 29</t>
  </si>
  <si>
    <t>W9767</t>
  </si>
  <si>
    <t>Sunrun SDGE 2017 Group 30</t>
  </si>
  <si>
    <t>W9768</t>
  </si>
  <si>
    <t>Sunrun SDGE 2017 Group 31</t>
  </si>
  <si>
    <t>W9769</t>
  </si>
  <si>
    <t>Sunrun SDGE 2017 Group 32</t>
  </si>
  <si>
    <t>W9770</t>
  </si>
  <si>
    <t>Sunrun SDGE 2017 Group 33</t>
  </si>
  <si>
    <t>W9771</t>
  </si>
  <si>
    <t>Sunrun SDGE 2017 Group 34</t>
  </si>
  <si>
    <t>W9772</t>
  </si>
  <si>
    <t>Sunrun SDGE 2017 Group 35</t>
  </si>
  <si>
    <t>W9773</t>
  </si>
  <si>
    <t>Sunrun SDGE 2017 Group 36</t>
  </si>
  <si>
    <t>W9774</t>
  </si>
  <si>
    <t>Sunrun SDGE 2017 Group 37</t>
  </si>
  <si>
    <t>W9775</t>
  </si>
  <si>
    <t>Sunrun SDGE 2017 Group 38</t>
  </si>
  <si>
    <t>W9780</t>
  </si>
  <si>
    <t>Sunrun SDGE 2018 Group 1</t>
  </si>
  <si>
    <t>W9781</t>
  </si>
  <si>
    <t>Sunrun SDGE 2018 Group 2</t>
  </si>
  <si>
    <t>W9782</t>
  </si>
  <si>
    <t>Sunrun SDGE 2018 Group 3</t>
  </si>
  <si>
    <t>W9783</t>
  </si>
  <si>
    <t>Sunrun SDGE 2018 Group 4</t>
  </si>
  <si>
    <t>W9784</t>
  </si>
  <si>
    <t>Sunrun SDGE 2018 Group 5</t>
  </si>
  <si>
    <t>W9785</t>
  </si>
  <si>
    <t>Sunrun SDGE 2018 Group 6</t>
  </si>
  <si>
    <t>W9786</t>
  </si>
  <si>
    <t>Sunrun SDGE 2018 Group 7</t>
  </si>
  <si>
    <t>W9787</t>
  </si>
  <si>
    <t>Sunrun SDGE 2018 Group 8</t>
  </si>
  <si>
    <t>W9788</t>
  </si>
  <si>
    <t>Sunrun SDGE 2018 Group 9</t>
  </si>
  <si>
    <t>W9789</t>
  </si>
  <si>
    <t>Sunrun SDGE 2018 Group 10</t>
  </si>
  <si>
    <t>Baldwin Park USD</t>
  </si>
  <si>
    <t>W9790</t>
  </si>
  <si>
    <t>W9791</t>
  </si>
  <si>
    <t>W9792</t>
  </si>
  <si>
    <t>W9793</t>
  </si>
  <si>
    <t>Sunrun SDGE 2018 Group 11</t>
  </si>
  <si>
    <t>W9794</t>
  </si>
  <si>
    <t>Sunrun SDGE 2018 Group 12</t>
  </si>
  <si>
    <t>W9795</t>
  </si>
  <si>
    <t>Sunrun SDGE 2018 Group 13</t>
  </si>
  <si>
    <t>W9796</t>
  </si>
  <si>
    <t>Sunrun SDGE 2018 Group 14</t>
  </si>
  <si>
    <t>W9797</t>
  </si>
  <si>
    <t>Sunrun SDGE 2018 Group 15</t>
  </si>
  <si>
    <t>W9798</t>
  </si>
  <si>
    <t>Sunrun SDGE 2018 Group 16</t>
  </si>
  <si>
    <t>W9799</t>
  </si>
  <si>
    <t>Sunrun SDGE 2018 Group 17</t>
  </si>
  <si>
    <t>W9800</t>
  </si>
  <si>
    <t>Sunrun SDGE 2018 Group 18</t>
  </si>
  <si>
    <t>W9801</t>
  </si>
  <si>
    <t>Sunrun SDGE 2018 Group 19</t>
  </si>
  <si>
    <t>W9802</t>
  </si>
  <si>
    <t>Sunrun SDGE 2018 Group 20</t>
  </si>
  <si>
    <t>W9803</t>
  </si>
  <si>
    <t>Sunrun SDGE 2018 Group 21</t>
  </si>
  <si>
    <t>W9804</t>
  </si>
  <si>
    <t>Sunrun SDGE 2018 Group 22</t>
  </si>
  <si>
    <t>W9805</t>
  </si>
  <si>
    <t>Sunrun SDGE 2018 Group 23</t>
  </si>
  <si>
    <t>W9806</t>
  </si>
  <si>
    <t>Sunrun SDGE 2018 Group 24</t>
  </si>
  <si>
    <t>W9807</t>
  </si>
  <si>
    <t>Sunrun SDGE 2018 Group 25</t>
  </si>
  <si>
    <t>W9808</t>
  </si>
  <si>
    <t>Sunrun SDGE 2017 Group 43</t>
  </si>
  <si>
    <t>W9809</t>
  </si>
  <si>
    <t>Sunrun SDGE 2018 Group 26</t>
  </si>
  <si>
    <t>W9810</t>
  </si>
  <si>
    <t>Sunrun SDGE 2018 Group 27</t>
  </si>
  <si>
    <t>W9811</t>
  </si>
  <si>
    <t>Sunrun SDGE 2018 Group 28</t>
  </si>
  <si>
    <t>W9812</t>
  </si>
  <si>
    <t>Sunrun SDGE 2018 Group 29</t>
  </si>
  <si>
    <t>W9813</t>
  </si>
  <si>
    <t>Sunrun SDGE 2018 Group 30</t>
  </si>
  <si>
    <t>W9814</t>
  </si>
  <si>
    <t>Sunrun SDGE 2018 Group 31</t>
  </si>
  <si>
    <t>W9815</t>
  </si>
  <si>
    <t>Sunrun SDGE 2018 Group 32</t>
  </si>
  <si>
    <t>W9816</t>
  </si>
  <si>
    <t>Sunrun SDGE 2018 Group 33</t>
  </si>
  <si>
    <t>W9817</t>
  </si>
  <si>
    <t>Sunrun SDGE 2018 Group 34</t>
  </si>
  <si>
    <t>W9818</t>
  </si>
  <si>
    <t>Sunrun SDGE 2018 Group 35</t>
  </si>
  <si>
    <t>W9819</t>
  </si>
  <si>
    <t>Sunrun SDGE 2018 Group 36</t>
  </si>
  <si>
    <t>W9820</t>
  </si>
  <si>
    <t>Sunrun SDGE 2018 Group 37</t>
  </si>
  <si>
    <t>W9821</t>
  </si>
  <si>
    <t>Sunrun SDGE 2018 Group 38</t>
  </si>
  <si>
    <t>W9822</t>
  </si>
  <si>
    <t>Sunrun SDGE 2018 Group 39</t>
  </si>
  <si>
    <t>W9824</t>
  </si>
  <si>
    <t>W9825</t>
  </si>
  <si>
    <t>Sunrun SDGE 2018 Group 41</t>
  </si>
  <si>
    <t>W9826</t>
  </si>
  <si>
    <t>Sunrun SDGE 2018 Group 42</t>
  </si>
  <si>
    <t>W9827</t>
  </si>
  <si>
    <t>Sunrun SDGE 2018 Group 43</t>
  </si>
  <si>
    <t>W9828</t>
  </si>
  <si>
    <t>Sunrun SDGE 2018 Group 44</t>
  </si>
  <si>
    <t>W9829</t>
  </si>
  <si>
    <t>W9830</t>
  </si>
  <si>
    <t>Sunrun SDGE 2018 Group 45</t>
  </si>
  <si>
    <t>W9831</t>
  </si>
  <si>
    <t>Sunrun SDGE 2018 Group 46</t>
  </si>
  <si>
    <t>W9832</t>
  </si>
  <si>
    <t>Sunrun SDGE 2018 Group 47</t>
  </si>
  <si>
    <t>W9833</t>
  </si>
  <si>
    <t>Sunrun SDGE 2018 Group 48</t>
  </si>
  <si>
    <t>W9834</t>
  </si>
  <si>
    <t>Sunrun SDGE 2018 Group 49</t>
  </si>
  <si>
    <t>W9835</t>
  </si>
  <si>
    <t>W9836</t>
  </si>
  <si>
    <t>Sunrun SDGE 2018 Group 50</t>
  </si>
  <si>
    <t>W9837</t>
  </si>
  <si>
    <t>Sunrun SDGE 2018 Group 51</t>
  </si>
  <si>
    <t>W9838</t>
  </si>
  <si>
    <t>Sunrun SDGE 2018 Group 52</t>
  </si>
  <si>
    <t>W9839</t>
  </si>
  <si>
    <t>Sunrun SDGE 2018 Group 53</t>
  </si>
  <si>
    <t>W9840</t>
  </si>
  <si>
    <t>Sunrun SDGE 2018 Group 54</t>
  </si>
  <si>
    <t>W9841</t>
  </si>
  <si>
    <t>Sunrun SDGE 2018 Group 55</t>
  </si>
  <si>
    <t>W9842</t>
  </si>
  <si>
    <t>W9843</t>
  </si>
  <si>
    <t>W9844</t>
  </si>
  <si>
    <t>Sunrun SDGE 2019 Group 1</t>
  </si>
  <si>
    <t>W9846</t>
  </si>
  <si>
    <t>Sunrun SDGE 2019 Group 3</t>
  </si>
  <si>
    <t>W9847</t>
  </si>
  <si>
    <t>Sunrun SDGE 2019 Group 4</t>
  </si>
  <si>
    <t>W9849</t>
  </si>
  <si>
    <t>Sunrun SDGE 2019 Group 6</t>
  </si>
  <si>
    <t>W9850</t>
  </si>
  <si>
    <t>Sunrun SDGE 2019 Group 7</t>
  </si>
  <si>
    <t>W9851</t>
  </si>
  <si>
    <t>Sunrun SDGE 2019 Group 8</t>
  </si>
  <si>
    <t>W9852</t>
  </si>
  <si>
    <t>Sunrun SDGE 2019 Group 9</t>
  </si>
  <si>
    <t>W9853</t>
  </si>
  <si>
    <t>W9854</t>
  </si>
  <si>
    <t>Sunrun SDGE 2019 Group 10</t>
  </si>
  <si>
    <t>W9855</t>
  </si>
  <si>
    <t>W9856</t>
  </si>
  <si>
    <t>W9857</t>
  </si>
  <si>
    <t>W9858</t>
  </si>
  <si>
    <t>W9859</t>
  </si>
  <si>
    <t>W9860</t>
  </si>
  <si>
    <t>Sunrun SDGE 2019 Group 11</t>
  </si>
  <si>
    <t>W9861</t>
  </si>
  <si>
    <t>Sunrun SDGE 2019 Group 12</t>
  </si>
  <si>
    <t>W9862</t>
  </si>
  <si>
    <t>Sunrun SDGE 2019 Group 13</t>
  </si>
  <si>
    <t>W9863</t>
  </si>
  <si>
    <t>Sunrun SDGE 2019 Group 14</t>
  </si>
  <si>
    <t>W9864</t>
  </si>
  <si>
    <t>Sunrun SDGE 2019 Group 15</t>
  </si>
  <si>
    <t>W9865</t>
  </si>
  <si>
    <t>Sunrun SDGE 2019 Group 16</t>
  </si>
  <si>
    <t>W9866</t>
  </si>
  <si>
    <t>Sunrun SDGE 2019 Group 17</t>
  </si>
  <si>
    <t>W9867</t>
  </si>
  <si>
    <t>Sunrun SDGE 2019 Group 18</t>
  </si>
  <si>
    <t>W9868</t>
  </si>
  <si>
    <t>Sunrun SDGE 2019 Group 19</t>
  </si>
  <si>
    <t>W9869</t>
  </si>
  <si>
    <t>Sunrun SDGE 2019 Group 20</t>
  </si>
  <si>
    <t>W9870</t>
  </si>
  <si>
    <t>Sunrun SDGE 2019 Group 21</t>
  </si>
  <si>
    <t>W9871</t>
  </si>
  <si>
    <t>Sunrun SDGE 2019 Group 22</t>
  </si>
  <si>
    <t>W9872</t>
  </si>
  <si>
    <t>Sunrun SDGE 2019 Group 23</t>
  </si>
  <si>
    <t>W9873</t>
  </si>
  <si>
    <t>Sunrun SDGE 2019 Group 24</t>
  </si>
  <si>
    <t>W9874</t>
  </si>
  <si>
    <t>Sunrun SDGE 2019 Group 25</t>
  </si>
  <si>
    <t>W9875</t>
  </si>
  <si>
    <t>Sunrun SDGE 2019 Group 26</t>
  </si>
  <si>
    <t>W9876</t>
  </si>
  <si>
    <t>Sunrun SDGE 2019 Group 27</t>
  </si>
  <si>
    <t>W9877</t>
  </si>
  <si>
    <t>Sunrun SDGE 2019 Group 28</t>
  </si>
  <si>
    <t>W9878</t>
  </si>
  <si>
    <t>Sunrun SDGE 2019 Group 29</t>
  </si>
  <si>
    <t>W9879</t>
  </si>
  <si>
    <t>Sunrun SDGE 2019 Group 30</t>
  </si>
  <si>
    <t>W9880</t>
  </si>
  <si>
    <t>Sunrun SDGE 2019 Group 31</t>
  </si>
  <si>
    <t>W9881</t>
  </si>
  <si>
    <t>Sunrun SDGE 2019 Group 32</t>
  </si>
  <si>
    <t>W9882</t>
  </si>
  <si>
    <t>Sunrun SDGE 2019 Group 33</t>
  </si>
  <si>
    <t>W9883</t>
  </si>
  <si>
    <t>Sunrun SDGE 2019 Group 34</t>
  </si>
  <si>
    <t>W9884</t>
  </si>
  <si>
    <t>Sunrun SDGE 2019 Group 35</t>
  </si>
  <si>
    <t>W9885</t>
  </si>
  <si>
    <t>Sunrun SDGE 2019 Group 36</t>
  </si>
  <si>
    <t>W9886</t>
  </si>
  <si>
    <t>Sunrun SDGE 2019 Group 37</t>
  </si>
  <si>
    <t>W9887</t>
  </si>
  <si>
    <t>Sunrun SDGE 2019 Group 38</t>
  </si>
  <si>
    <t>W9888</t>
  </si>
  <si>
    <t>Sunrun SDGE 2019 Group 39</t>
  </si>
  <si>
    <t>W9889</t>
  </si>
  <si>
    <t>Sunrun SDGE 2019 Group 40</t>
  </si>
  <si>
    <t>W9890</t>
  </si>
  <si>
    <t>Sunrun SDGE 2019 Group 41</t>
  </si>
  <si>
    <t>W9891</t>
  </si>
  <si>
    <t>Sunrun SDGE 2019 Group 42</t>
  </si>
  <si>
    <t>W9892</t>
  </si>
  <si>
    <t>Sunrun SDGE 2019 Group 43</t>
  </si>
  <si>
    <t>W9893</t>
  </si>
  <si>
    <t>Sunrun SDGE 2019 Group 44</t>
  </si>
  <si>
    <t>W9894</t>
  </si>
  <si>
    <t>Sunrun SDGE 2019 Group 45</t>
  </si>
  <si>
    <t>W9895</t>
  </si>
  <si>
    <t>Sunrun SDGE 2019 Group 46</t>
  </si>
  <si>
    <t>W9896</t>
  </si>
  <si>
    <t>Sunrun SDGE 2019 Group 47</t>
  </si>
  <si>
    <t>W9897</t>
  </si>
  <si>
    <t>Sunrun SDGE 2019 Group 48</t>
  </si>
  <si>
    <t>W9898</t>
  </si>
  <si>
    <t>Sunrun SDGE 2019 Group 49</t>
  </si>
  <si>
    <t>W9899</t>
  </si>
  <si>
    <t>Sunrun SDGE 2019 Group 50</t>
  </si>
  <si>
    <t>W9900</t>
  </si>
  <si>
    <t>Sunrun SDGE 2019 Group 51</t>
  </si>
  <si>
    <t>W9901</t>
  </si>
  <si>
    <t>Sunrun SDGE 2019 Group 52</t>
  </si>
  <si>
    <t>W9902</t>
  </si>
  <si>
    <t>Sunrun SDGE 2019 Group 53</t>
  </si>
  <si>
    <t>W9903</t>
  </si>
  <si>
    <t>Sunrun SDGE 2019 Group 54</t>
  </si>
  <si>
    <t>W9904</t>
  </si>
  <si>
    <t>Sunrun SDGE 2019 Group 55</t>
  </si>
  <si>
    <t>W9905</t>
  </si>
  <si>
    <t>Sunrun SDGE 2019 Group 56</t>
  </si>
  <si>
    <t>W9906</t>
  </si>
  <si>
    <t>Sunrun SDGE 2019 Group 57</t>
  </si>
  <si>
    <t>W9907</t>
  </si>
  <si>
    <t>Sunrun SDGE 2019 Group 58</t>
  </si>
  <si>
    <t>W9908</t>
  </si>
  <si>
    <t>Sunrun SDGE 2019 Group 59</t>
  </si>
  <si>
    <t>W9909</t>
  </si>
  <si>
    <t>Sunrun SDGE 2019 Group 60</t>
  </si>
  <si>
    <t>W9910</t>
  </si>
  <si>
    <t>Sunrun SDGE 2019 Group 61</t>
  </si>
  <si>
    <t>W9911</t>
  </si>
  <si>
    <t>Sunrun SDGE 2019 Group 62</t>
  </si>
  <si>
    <t>W9912</t>
  </si>
  <si>
    <t>Sunrun SDGE 2019 Group 63</t>
  </si>
  <si>
    <t>W9913</t>
  </si>
  <si>
    <t>Sunrun SDGE 2019 Group 64</t>
  </si>
  <si>
    <t>W9914</t>
  </si>
  <si>
    <t>Sunrun SDGE 2019 Group 65</t>
  </si>
  <si>
    <t>W9915</t>
  </si>
  <si>
    <t>Sunrun SDGE 2019 Group 66</t>
  </si>
  <si>
    <t>W9916</t>
  </si>
  <si>
    <t>Sunrun SDGE 2019 Group 67</t>
  </si>
  <si>
    <t>W9917</t>
  </si>
  <si>
    <t>W9919</t>
  </si>
  <si>
    <t>Sunrun SDGE 2020 Group 2</t>
  </si>
  <si>
    <t>W9920</t>
  </si>
  <si>
    <t>Sunrun SDGE 2020 Group 3</t>
  </si>
  <si>
    <t>W9921</t>
  </si>
  <si>
    <t>Sunrun SDGE 2020 Group 4</t>
  </si>
  <si>
    <t>W9922</t>
  </si>
  <si>
    <t>Sunrun SDGE 2020 Group 5</t>
  </si>
  <si>
    <t>W9923</t>
  </si>
  <si>
    <t>Sunrun SDGE 2020 Group 6</t>
  </si>
  <si>
    <t>W9924</t>
  </si>
  <si>
    <t>Sunrun SDGE 2020 Group 7</t>
  </si>
  <si>
    <t>W9925</t>
  </si>
  <si>
    <t>Sunrun SDGE 2020 Group 8</t>
  </si>
  <si>
    <t>W9926</t>
  </si>
  <si>
    <t>Sunrun SDGE 2020 Group 9</t>
  </si>
  <si>
    <t>W9927</t>
  </si>
  <si>
    <t>Sunrun SDGE 2020 Group 10</t>
  </si>
  <si>
    <t>W9928</t>
  </si>
  <si>
    <t>Sunrun SDGE 2020 Group 11</t>
  </si>
  <si>
    <t>W9929</t>
  </si>
  <si>
    <t>Sunrun SDGE 2020 Group 12</t>
  </si>
  <si>
    <t>W9930</t>
  </si>
  <si>
    <t>Sunrun SDGE 2020 Group 13</t>
  </si>
  <si>
    <t>W9931</t>
  </si>
  <si>
    <t>Sunrun SDGE 2020 Group 14</t>
  </si>
  <si>
    <t>W9934</t>
  </si>
  <si>
    <t>Sunrun SDGE 2020 Group 17</t>
  </si>
  <si>
    <t>W9935</t>
  </si>
  <si>
    <t>Sunrun SDGE 2020 Group 18</t>
  </si>
  <si>
    <t>W9937</t>
  </si>
  <si>
    <t>W9938</t>
  </si>
  <si>
    <t>W9939</t>
  </si>
  <si>
    <t>W9940</t>
  </si>
  <si>
    <t>W9941</t>
  </si>
  <si>
    <t>W9944</t>
  </si>
  <si>
    <t>Sunrun PGE BB 2019 Group 1</t>
  </si>
  <si>
    <t>W9945</t>
  </si>
  <si>
    <t>Sunrun PGE BB 2019 Group 2</t>
  </si>
  <si>
    <t>W9946</t>
  </si>
  <si>
    <t>Sunrun PGE BB 2019 Group 3</t>
  </si>
  <si>
    <t>W9947</t>
  </si>
  <si>
    <t>Sunrun PGE BB 2019 Group 4</t>
  </si>
  <si>
    <t>W9948</t>
  </si>
  <si>
    <t>Sunrun PGE BB 2019 Group 5</t>
  </si>
  <si>
    <t>W9949</t>
  </si>
  <si>
    <t>Sunrun PGE BB 2019 Group 6</t>
  </si>
  <si>
    <t>W9950</t>
  </si>
  <si>
    <t>Sunrun PGE BB 2019 Group 7</t>
  </si>
  <si>
    <t>W9951</t>
  </si>
  <si>
    <t>Sunrun PGE BB 2019 Group 8</t>
  </si>
  <si>
    <t>W9952</t>
  </si>
  <si>
    <t>Sunrun PGE BB 2019 Group 9</t>
  </si>
  <si>
    <t>W9953</t>
  </si>
  <si>
    <t>Sunrun PGE BB 2019 Group 10</t>
  </si>
  <si>
    <t>W9954</t>
  </si>
  <si>
    <t>Sunrun PGE BB 2019 Group 11</t>
  </si>
  <si>
    <t>W9956</t>
  </si>
  <si>
    <t>Sunrun PGE BB 2019 Group 13</t>
  </si>
  <si>
    <t>W9957</t>
  </si>
  <si>
    <t>Sunrun PGE BB 2019 Group 14</t>
  </si>
  <si>
    <t>W9958</t>
  </si>
  <si>
    <t>Sunrun PGE BB 2019 Group 15</t>
  </si>
  <si>
    <t>W9959</t>
  </si>
  <si>
    <t>Sunrun PGE BB 2019 Group 16</t>
  </si>
  <si>
    <t>W9960</t>
  </si>
  <si>
    <t>Sunrun PGE BB 2019 Group 17</t>
  </si>
  <si>
    <t>W9961</t>
  </si>
  <si>
    <t>Sunrun PGE BB 2020 Group 1</t>
  </si>
  <si>
    <t>W9962</t>
  </si>
  <si>
    <t>Sunrun PGE BB 2020 Group 2</t>
  </si>
  <si>
    <t>W9963</t>
  </si>
  <si>
    <t>Sunrun PGE BB 2020 Group 3</t>
  </si>
  <si>
    <t>W9964</t>
  </si>
  <si>
    <t>Sunrun PGE BB 2020 Group 4</t>
  </si>
  <si>
    <t>W9965</t>
  </si>
  <si>
    <t>Sunrun PGE BB 2020 Group 5</t>
  </si>
  <si>
    <t>W9966</t>
  </si>
  <si>
    <t>Sunrun PGE BB 2020 Group 6</t>
  </si>
  <si>
    <t>W9967</t>
  </si>
  <si>
    <t>Sunrun PGE BB 2020 Group 7</t>
  </si>
  <si>
    <t>W9968</t>
  </si>
  <si>
    <t>Sunrun PGE BB 2020 Group 8</t>
  </si>
  <si>
    <t>W9969</t>
  </si>
  <si>
    <t>Sunrun PGE BB 2020 Group 9</t>
  </si>
  <si>
    <t>W9970</t>
  </si>
  <si>
    <t>Sunrun PGE BB 2020 Group 10</t>
  </si>
  <si>
    <t>W9971</t>
  </si>
  <si>
    <t>W9972</t>
  </si>
  <si>
    <t>W9973</t>
  </si>
  <si>
    <t>W9975</t>
  </si>
  <si>
    <t>W9976</t>
  </si>
  <si>
    <t>W9977</t>
  </si>
  <si>
    <t>W9978</t>
  </si>
  <si>
    <t>W9979</t>
  </si>
  <si>
    <t>W9980</t>
  </si>
  <si>
    <t>W9981</t>
  </si>
  <si>
    <t>W9982</t>
  </si>
  <si>
    <t>W9983</t>
  </si>
  <si>
    <t>W9984</t>
  </si>
  <si>
    <t>W9985</t>
  </si>
  <si>
    <t>W9986</t>
  </si>
  <si>
    <t>W9987</t>
  </si>
  <si>
    <t>W9988</t>
  </si>
  <si>
    <t>W9989</t>
  </si>
  <si>
    <t>W9990</t>
  </si>
  <si>
    <t>W9991</t>
  </si>
  <si>
    <t>W9992</t>
  </si>
  <si>
    <t>W9993</t>
  </si>
  <si>
    <t>W9994</t>
  </si>
  <si>
    <t>W9995</t>
  </si>
  <si>
    <t>W9996</t>
  </si>
  <si>
    <t>W9997</t>
  </si>
  <si>
    <t>W9998</t>
  </si>
  <si>
    <t>W9999</t>
  </si>
  <si>
    <t>W10000</t>
  </si>
  <si>
    <t>W10002</t>
  </si>
  <si>
    <t>W10003</t>
  </si>
  <si>
    <t>W10004</t>
  </si>
  <si>
    <t>W10005</t>
  </si>
  <si>
    <t>W10006</t>
  </si>
  <si>
    <t>W10007</t>
  </si>
  <si>
    <t>W10008</t>
  </si>
  <si>
    <t>W10009</t>
  </si>
  <si>
    <t>W10010</t>
  </si>
  <si>
    <t>W10011</t>
  </si>
  <si>
    <t>W10012</t>
  </si>
  <si>
    <t>W10013</t>
  </si>
  <si>
    <t>W10014</t>
  </si>
  <si>
    <t>W10015</t>
  </si>
  <si>
    <t>W10016</t>
  </si>
  <si>
    <t>W10017</t>
  </si>
  <si>
    <t>W10018</t>
  </si>
  <si>
    <t>W10019</t>
  </si>
  <si>
    <t>W10020</t>
  </si>
  <si>
    <t>W10021</t>
  </si>
  <si>
    <t>W10022</t>
  </si>
  <si>
    <t>W10023</t>
  </si>
  <si>
    <t>W10024</t>
  </si>
  <si>
    <t>W10025</t>
  </si>
  <si>
    <t>W10026</t>
  </si>
  <si>
    <t>W10027</t>
  </si>
  <si>
    <t>W10028</t>
  </si>
  <si>
    <t>W10029</t>
  </si>
  <si>
    <t>W10030</t>
  </si>
  <si>
    <t>W10031</t>
  </si>
  <si>
    <t>W10032</t>
  </si>
  <si>
    <t>W10033</t>
  </si>
  <si>
    <t>W10034</t>
  </si>
  <si>
    <t>W10035</t>
  </si>
  <si>
    <t>W10036</t>
  </si>
  <si>
    <t>W10037</t>
  </si>
  <si>
    <t>W10038</t>
  </si>
  <si>
    <t>W10039</t>
  </si>
  <si>
    <t>W10040</t>
  </si>
  <si>
    <t>W10041</t>
  </si>
  <si>
    <t>South Suburban Sanitary District</t>
  </si>
  <si>
    <t>W10057</t>
  </si>
  <si>
    <t>W10058</t>
  </si>
  <si>
    <t>SPV Agg 0_10_0025_13</t>
  </si>
  <si>
    <t>Iskate Inc</t>
  </si>
  <si>
    <t>W10059</t>
  </si>
  <si>
    <t>W10060</t>
  </si>
  <si>
    <t>W10061</t>
  </si>
  <si>
    <t>W10062</t>
  </si>
  <si>
    <t>W10063</t>
  </si>
  <si>
    <t>W10064</t>
  </si>
  <si>
    <t>W10065</t>
  </si>
  <si>
    <t>W10066</t>
  </si>
  <si>
    <t>W10067</t>
  </si>
  <si>
    <t>W10068</t>
  </si>
  <si>
    <t>W10069</t>
  </si>
  <si>
    <t>W10070</t>
  </si>
  <si>
    <t>W10071</t>
  </si>
  <si>
    <t>W10072</t>
  </si>
  <si>
    <t>W10073</t>
  </si>
  <si>
    <t>W10074</t>
  </si>
  <si>
    <t>W10075</t>
  </si>
  <si>
    <t>W10076</t>
  </si>
  <si>
    <t>W10077</t>
  </si>
  <si>
    <t>W10078</t>
  </si>
  <si>
    <t>W10079</t>
  </si>
  <si>
    <t>W10080</t>
  </si>
  <si>
    <t>W10081</t>
  </si>
  <si>
    <t>W10082</t>
  </si>
  <si>
    <t>W10083</t>
  </si>
  <si>
    <t>W10084</t>
  </si>
  <si>
    <t>W10085</t>
  </si>
  <si>
    <t>W10086</t>
  </si>
  <si>
    <t>W10087</t>
  </si>
  <si>
    <t>W10088</t>
  </si>
  <si>
    <t>W10089</t>
  </si>
  <si>
    <t>W10090</t>
  </si>
  <si>
    <t>W10091</t>
  </si>
  <si>
    <t>W10092</t>
  </si>
  <si>
    <t>W10093</t>
  </si>
  <si>
    <t>Seth McAvoy</t>
  </si>
  <si>
    <t>W10094</t>
  </si>
  <si>
    <t>W10095</t>
  </si>
  <si>
    <t>W10097</t>
  </si>
  <si>
    <t>W10098</t>
  </si>
  <si>
    <t>W10099</t>
  </si>
  <si>
    <t>W10100</t>
  </si>
  <si>
    <t>W10101</t>
  </si>
  <si>
    <t>W10102</t>
  </si>
  <si>
    <t>W10103</t>
  </si>
  <si>
    <t>W10104</t>
  </si>
  <si>
    <t>W10105</t>
  </si>
  <si>
    <t>W10106</t>
  </si>
  <si>
    <t>W10107</t>
  </si>
  <si>
    <t>Fullerton SD</t>
  </si>
  <si>
    <t>W10108</t>
  </si>
  <si>
    <t>W10109</t>
  </si>
  <si>
    <t>W10110</t>
  </si>
  <si>
    <t>W10111</t>
  </si>
  <si>
    <t>W10112</t>
  </si>
  <si>
    <t>W10113</t>
  </si>
  <si>
    <t>W10115</t>
  </si>
  <si>
    <t>W10116</t>
  </si>
  <si>
    <t>W10117</t>
  </si>
  <si>
    <t>W10118</t>
  </si>
  <si>
    <t>W10119</t>
  </si>
  <si>
    <t>W10120</t>
  </si>
  <si>
    <t>W10121</t>
  </si>
  <si>
    <t>W10122</t>
  </si>
  <si>
    <t>W10123</t>
  </si>
  <si>
    <t>W10124</t>
  </si>
  <si>
    <t>W10125</t>
  </si>
  <si>
    <t>W10126</t>
  </si>
  <si>
    <t>W10127</t>
  </si>
  <si>
    <t>W10128</t>
  </si>
  <si>
    <t>W10129</t>
  </si>
  <si>
    <t>W10130</t>
  </si>
  <si>
    <t>W10131</t>
  </si>
  <si>
    <t>W10132</t>
  </si>
  <si>
    <t>W10134</t>
  </si>
  <si>
    <t>W10138</t>
  </si>
  <si>
    <t>W10139</t>
  </si>
  <si>
    <t>W10140</t>
  </si>
  <si>
    <t>Porterville Unified School District</t>
  </si>
  <si>
    <t>W10141</t>
  </si>
  <si>
    <t>W10142</t>
  </si>
  <si>
    <t>Scott Sharp</t>
  </si>
  <si>
    <t>W10143</t>
  </si>
  <si>
    <t>W10144</t>
  </si>
  <si>
    <t>W10145</t>
  </si>
  <si>
    <t>Priscilla Andrews</t>
  </si>
  <si>
    <t>W10146</t>
  </si>
  <si>
    <t>W10148</t>
  </si>
  <si>
    <t>W10149</t>
  </si>
  <si>
    <t>W10150</t>
  </si>
  <si>
    <t>W10151</t>
  </si>
  <si>
    <t>W10152</t>
  </si>
  <si>
    <t>W10153</t>
  </si>
  <si>
    <t>W10154</t>
  </si>
  <si>
    <t>W10155</t>
  </si>
  <si>
    <t>W10156</t>
  </si>
  <si>
    <t>Blythe Solar III, LLC</t>
  </si>
  <si>
    <t>W10157</t>
  </si>
  <si>
    <t>W10158</t>
  </si>
  <si>
    <t>W10159</t>
  </si>
  <si>
    <t>W10160</t>
  </si>
  <si>
    <t>W10162</t>
  </si>
  <si>
    <t>W10163</t>
  </si>
  <si>
    <t>W10164</t>
  </si>
  <si>
    <t>W10165</t>
  </si>
  <si>
    <t>W10166</t>
  </si>
  <si>
    <t>Sunrun SCE 2016 Group 2</t>
  </si>
  <si>
    <t>W10167</t>
  </si>
  <si>
    <t>W10168</t>
  </si>
  <si>
    <t>Sunrun SCE 2017 Group 6</t>
  </si>
  <si>
    <t>W10169</t>
  </si>
  <si>
    <t>Sunrun SCE 2018 Group 6</t>
  </si>
  <si>
    <t>W10170</t>
  </si>
  <si>
    <t>W10171</t>
  </si>
  <si>
    <t>W10172</t>
  </si>
  <si>
    <t>W10173</t>
  </si>
  <si>
    <t>W10174</t>
  </si>
  <si>
    <t>W10175</t>
  </si>
  <si>
    <t>W10176</t>
  </si>
  <si>
    <t>W10177</t>
  </si>
  <si>
    <t>W10178</t>
  </si>
  <si>
    <t>W10179</t>
  </si>
  <si>
    <t>W10180</t>
  </si>
  <si>
    <t>W10181</t>
  </si>
  <si>
    <t>W10182</t>
  </si>
  <si>
    <t>W10183</t>
  </si>
  <si>
    <t>W10184</t>
  </si>
  <si>
    <t>W10185</t>
  </si>
  <si>
    <t>W10186</t>
  </si>
  <si>
    <t>W10187</t>
  </si>
  <si>
    <t>W10188</t>
  </si>
  <si>
    <t>W10189</t>
  </si>
  <si>
    <t>W10191</t>
  </si>
  <si>
    <t>W10192</t>
  </si>
  <si>
    <t>W10193</t>
  </si>
  <si>
    <t>W10194</t>
  </si>
  <si>
    <t>W10195</t>
  </si>
  <si>
    <t>W10196</t>
  </si>
  <si>
    <t>W10197</t>
  </si>
  <si>
    <t>W10198</t>
  </si>
  <si>
    <t>W10199</t>
  </si>
  <si>
    <t>Sunrun SCE 2016 Group 1</t>
  </si>
  <si>
    <t>W10200</t>
  </si>
  <si>
    <t>Sunrun SCE 2016 Group 3</t>
  </si>
  <si>
    <t>W10201</t>
  </si>
  <si>
    <t>Sunrun SCE 2016 Group 4</t>
  </si>
  <si>
    <t>W10202</t>
  </si>
  <si>
    <t>Sunrun SCE 2016 Group 5</t>
  </si>
  <si>
    <t>W10203</t>
  </si>
  <si>
    <t>Sunrun SCE 2016 Group 6</t>
  </si>
  <si>
    <t>W10205</t>
  </si>
  <si>
    <t>Sunrun SCE 2016 Group 8</t>
  </si>
  <si>
    <t>W10206</t>
  </si>
  <si>
    <t>Sunrun SCE 2016 Group 9</t>
  </si>
  <si>
    <t>W10207</t>
  </si>
  <si>
    <t>Sunrun SCE 2016 Group 10</t>
  </si>
  <si>
    <t>W10208</t>
  </si>
  <si>
    <t>Sunrun SCE 2016 Group 11</t>
  </si>
  <si>
    <t>W10209</t>
  </si>
  <si>
    <t>Sunrun SCE 2016 Group 12</t>
  </si>
  <si>
    <t>W10210</t>
  </si>
  <si>
    <t>Sunrun SCE 2016 Group 13</t>
  </si>
  <si>
    <t>W10211</t>
  </si>
  <si>
    <t>Sunrun SCE 2016 Group 14</t>
  </si>
  <si>
    <t>W10212</t>
  </si>
  <si>
    <t>Sunrun SCE 2016 Group 15</t>
  </si>
  <si>
    <t>W10213</t>
  </si>
  <si>
    <t>Sunrun SCE 2016 Group 16</t>
  </si>
  <si>
    <t>W10214</t>
  </si>
  <si>
    <t>Sunrun SCE 2016 Group 17</t>
  </si>
  <si>
    <t>W10216</t>
  </si>
  <si>
    <t>Sunrun SCE 2016 Group 19</t>
  </si>
  <si>
    <t>W10217</t>
  </si>
  <si>
    <t>Sunrun SCE 2016 Group 20</t>
  </si>
  <si>
    <t>W10218</t>
  </si>
  <si>
    <t>Sunrun SCE 2016 Group 21</t>
  </si>
  <si>
    <t>W10219</t>
  </si>
  <si>
    <t>Sunrun SCE 2016 Group 22</t>
  </si>
  <si>
    <t>W10220</t>
  </si>
  <si>
    <t>Sunrun SCE 2016 Group 23</t>
  </si>
  <si>
    <t>W10221</t>
  </si>
  <si>
    <t>Sunrun SCE 2016 Group 24</t>
  </si>
  <si>
    <t>W10222</t>
  </si>
  <si>
    <t>Sunrun SCE 2016 Group 25</t>
  </si>
  <si>
    <t>W10223</t>
  </si>
  <si>
    <t>Sunrun SCE 2016 Group 26</t>
  </si>
  <si>
    <t>W10224</t>
  </si>
  <si>
    <t>Sunrun SCE 2016 Group 27</t>
  </si>
  <si>
    <t>W10225</t>
  </si>
  <si>
    <t>Sunrun SCE 2016 Group 28</t>
  </si>
  <si>
    <t>W10227</t>
  </si>
  <si>
    <t>Sunrun SCE 2016 Group 29</t>
  </si>
  <si>
    <t>W10228</t>
  </si>
  <si>
    <t>Sunrun SCE 2016 Group 30</t>
  </si>
  <si>
    <t>W10230</t>
  </si>
  <si>
    <t>Sunrun SCE 2016 Group 32</t>
  </si>
  <si>
    <t>W10231</t>
  </si>
  <si>
    <t>Sunrun SCE 2016 Group 33</t>
  </si>
  <si>
    <t>W10232</t>
  </si>
  <si>
    <t>Sunrun SCE 2016 Group 34</t>
  </si>
  <si>
    <t>W10233</t>
  </si>
  <si>
    <t>Sunrun SCE 2016 Group 35</t>
  </si>
  <si>
    <t>W10234</t>
  </si>
  <si>
    <t>Sunrun SCE 2016 Group 36</t>
  </si>
  <si>
    <t>W10235</t>
  </si>
  <si>
    <t>Sunrun SCE 2016 Group 37</t>
  </si>
  <si>
    <t>W10237</t>
  </si>
  <si>
    <t>Sunrun SCE 2016 Group 39</t>
  </si>
  <si>
    <t>W10238</t>
  </si>
  <si>
    <t>Sunrun SCE 2016 Group 40</t>
  </si>
  <si>
    <t>W10239</t>
  </si>
  <si>
    <t>Sunrun SCE 2016 Group 41</t>
  </si>
  <si>
    <t>W10240</t>
  </si>
  <si>
    <t>Sunrun SCE 2016 Group 42</t>
  </si>
  <si>
    <t>W10241</t>
  </si>
  <si>
    <t>Sunrun SCE 2016 Group 43</t>
  </si>
  <si>
    <t>W10242</t>
  </si>
  <si>
    <t>Sunrun SCE 2016 Group 44</t>
  </si>
  <si>
    <t>W10243</t>
  </si>
  <si>
    <t>Sunrun SCE 2016 Group 45</t>
  </si>
  <si>
    <t>W10245</t>
  </si>
  <si>
    <t>Sunrun SCE 2016 Group 47</t>
  </si>
  <si>
    <t>W10246</t>
  </si>
  <si>
    <t>Sunrun SCE 2016 Group 48</t>
  </si>
  <si>
    <t>W10247</t>
  </si>
  <si>
    <t>Sunrun SCE 2016 Group 49</t>
  </si>
  <si>
    <t>W10248</t>
  </si>
  <si>
    <t>Sunrun SCE 2016 Group 50</t>
  </si>
  <si>
    <t>W10250</t>
  </si>
  <si>
    <t>W10252</t>
  </si>
  <si>
    <t>Sunrun SCE 2016 Group 51</t>
  </si>
  <si>
    <t>W10253</t>
  </si>
  <si>
    <t>Sunrun SCE 2016 Group 52</t>
  </si>
  <si>
    <t>W10254</t>
  </si>
  <si>
    <t>Sunrun SCE 2016 Group 53</t>
  </si>
  <si>
    <t>W10255</t>
  </si>
  <si>
    <t>Sunrun SCE 2016 Group 54</t>
  </si>
  <si>
    <t>W10256</t>
  </si>
  <si>
    <t>Sunrun SCE 2016 Group 55</t>
  </si>
  <si>
    <t>W10257</t>
  </si>
  <si>
    <t>Sunrun SCE 2016 Group 56</t>
  </si>
  <si>
    <t>W10258</t>
  </si>
  <si>
    <t>Sunrun SCE 2016 Group 57</t>
  </si>
  <si>
    <t>W10259</t>
  </si>
  <si>
    <t>Sunrun SCE 2016 Group 58</t>
  </si>
  <si>
    <t>W10260</t>
  </si>
  <si>
    <t>Sunrun SCE 2016 Group 59</t>
  </si>
  <si>
    <t>W10261</t>
  </si>
  <si>
    <t>Sunrun SCE 2016 Group 60</t>
  </si>
  <si>
    <t>W10262</t>
  </si>
  <si>
    <t>Sunrun SCE 2016 Group 61</t>
  </si>
  <si>
    <t>W10263</t>
  </si>
  <si>
    <t>Sunrun SCE 2016 Group 62</t>
  </si>
  <si>
    <t>W10264</t>
  </si>
  <si>
    <t>Sunrun SCE 2016 Group 63</t>
  </si>
  <si>
    <t>W10265</t>
  </si>
  <si>
    <t>Sunrun SCE 2016 Group 64</t>
  </si>
  <si>
    <t>W10267</t>
  </si>
  <si>
    <t>Sunrun SCE 2016 Group 66</t>
  </si>
  <si>
    <t>W10270</t>
  </si>
  <si>
    <t>Sunrun SCE 2016 Group 69</t>
  </si>
  <si>
    <t>W10271</t>
  </si>
  <si>
    <t>Sunrun SCE 2016 Group 70</t>
  </si>
  <si>
    <t>Tom Poulin Design Remodeling</t>
  </si>
  <si>
    <t>W10272</t>
  </si>
  <si>
    <t>W10274</t>
  </si>
  <si>
    <t>Sunrun SCE 2016 Group 71</t>
  </si>
  <si>
    <t>W10275</t>
  </si>
  <si>
    <t>Sunrun SCE 2016 Group 72</t>
  </si>
  <si>
    <t>W10276</t>
  </si>
  <si>
    <t>Sunrun SCE 2016 Group 73</t>
  </si>
  <si>
    <t>W10277</t>
  </si>
  <si>
    <t>Sunrun SCE 2016 Group 74</t>
  </si>
  <si>
    <t>W10278</t>
  </si>
  <si>
    <t>Sunrun SCE 2016 Group 75</t>
  </si>
  <si>
    <t>W10279</t>
  </si>
  <si>
    <t>Sunrun SCE 2016 Group 76</t>
  </si>
  <si>
    <t>W10280</t>
  </si>
  <si>
    <t>Sunrun SCE 2016 Group 77</t>
  </si>
  <si>
    <t>W10281</t>
  </si>
  <si>
    <t>Sunrun SCE 2016 Group 78</t>
  </si>
  <si>
    <t>W10282</t>
  </si>
  <si>
    <t>Sunrun SCE 2016 Group 80</t>
  </si>
  <si>
    <t>W10283</t>
  </si>
  <si>
    <t>Sunrun SCE 2016 Group 81</t>
  </si>
  <si>
    <t>W10285</t>
  </si>
  <si>
    <t>Sunrun SCE 2016 Group 83</t>
  </si>
  <si>
    <t>W10286</t>
  </si>
  <si>
    <t>Sunrun SCE 2016 Group 84</t>
  </si>
  <si>
    <t>W10287</t>
  </si>
  <si>
    <t>Sunrun SCE 2016 Group 85</t>
  </si>
  <si>
    <t>W10288</t>
  </si>
  <si>
    <t>Sunrun SCE 2016 Group 86</t>
  </si>
  <si>
    <t>W10289</t>
  </si>
  <si>
    <t>Sunrun SCE 2016 Group 87</t>
  </si>
  <si>
    <t>W10290</t>
  </si>
  <si>
    <t>Sunrun SCE 2016 Group 88</t>
  </si>
  <si>
    <t>W10291</t>
  </si>
  <si>
    <t>Sunrun SCE 2016 Group 89</t>
  </si>
  <si>
    <t>W10292</t>
  </si>
  <si>
    <t>Sunrun SCE 2016 Group 90</t>
  </si>
  <si>
    <t>W10293</t>
  </si>
  <si>
    <t>Sunrun SCE 2016 Group 91</t>
  </si>
  <si>
    <t>W10294</t>
  </si>
  <si>
    <t>Sunrun SCE 2016 Group 92</t>
  </si>
  <si>
    <t>W10295</t>
  </si>
  <si>
    <t>Sunrun SCE 2016 Group 94</t>
  </si>
  <si>
    <t>W10296</t>
  </si>
  <si>
    <t>Sunrun SCE 2016 Group 95</t>
  </si>
  <si>
    <t>W10297</t>
  </si>
  <si>
    <t>Sunrun SCE 2016 Group 96</t>
  </si>
  <si>
    <t>W10298</t>
  </si>
  <si>
    <t>Sunrun SCE 2016 Group 93</t>
  </si>
  <si>
    <t>W10299</t>
  </si>
  <si>
    <t>Sunrun SCE 2016 Group 97</t>
  </si>
  <si>
    <t>W10300</t>
  </si>
  <si>
    <t>Sunrun SCE 2016 Group 98</t>
  </si>
  <si>
    <t>W10301</t>
  </si>
  <si>
    <t>Sunrun SCE 2016 Group 99</t>
  </si>
  <si>
    <t>W10302</t>
  </si>
  <si>
    <t>Sunrun SCE 2016 Group 100</t>
  </si>
  <si>
    <t>W10303</t>
  </si>
  <si>
    <t>Sunrun SCE 2016 Group 101</t>
  </si>
  <si>
    <t>W10304</t>
  </si>
  <si>
    <t>Sunrun SCE 2016 Group 102</t>
  </si>
  <si>
    <t>W10305</t>
  </si>
  <si>
    <t>Sunrun SCE 2016 Group 103</t>
  </si>
  <si>
    <t>W10307</t>
  </si>
  <si>
    <t>Sunrun SCE 2016 Group 105</t>
  </si>
  <si>
    <t>W10308</t>
  </si>
  <si>
    <t>Sunrun SCE 2016 Group 106</t>
  </si>
  <si>
    <t>W10309</t>
  </si>
  <si>
    <t>Sunrun SCE 2016 Group 107</t>
  </si>
  <si>
    <t>W10310</t>
  </si>
  <si>
    <t>Sunrun SCE 2016 Group 108</t>
  </si>
  <si>
    <t>W10311</t>
  </si>
  <si>
    <t>Sunrun SCE 2016 Group 109</t>
  </si>
  <si>
    <t>W10312</t>
  </si>
  <si>
    <t>Sunrun SCE 2016 Group 110</t>
  </si>
  <si>
    <t>W10313</t>
  </si>
  <si>
    <t>Sunrun SCE 2016 Group 111</t>
  </si>
  <si>
    <t>W10314</t>
  </si>
  <si>
    <t>Sunrun SCE 2016 Group 112</t>
  </si>
  <si>
    <t>W10316</t>
  </si>
  <si>
    <t>Sunrun SCE 2016 Group 114</t>
  </si>
  <si>
    <t>W10317</t>
  </si>
  <si>
    <t>Sunrun SCE 2016 Group 115</t>
  </si>
  <si>
    <t>W10318</t>
  </si>
  <si>
    <t>W10319</t>
  </si>
  <si>
    <t>W10320</t>
  </si>
  <si>
    <t>W10321</t>
  </si>
  <si>
    <t>W10322</t>
  </si>
  <si>
    <t>W10323</t>
  </si>
  <si>
    <t>W10324</t>
  </si>
  <si>
    <t>W10325</t>
  </si>
  <si>
    <t>Sunrun SCE 2017 Group 2</t>
  </si>
  <si>
    <t>W10326</t>
  </si>
  <si>
    <t>Sunrun SCE 2017 Group 3</t>
  </si>
  <si>
    <t>W10327</t>
  </si>
  <si>
    <t>W10328</t>
  </si>
  <si>
    <t>Sunrun SCE 2017 Group 4</t>
  </si>
  <si>
    <t>W10329</t>
  </si>
  <si>
    <t>Sunrun SCE 2017 Group 5</t>
  </si>
  <si>
    <t>W10330</t>
  </si>
  <si>
    <t>Sunrun SCE 2017 Group 7</t>
  </si>
  <si>
    <t>W10331</t>
  </si>
  <si>
    <t>Sunrun SCE 2017 Group 8</t>
  </si>
  <si>
    <t>W10333</t>
  </si>
  <si>
    <t>Sunrun SCE 2017 Group 11</t>
  </si>
  <si>
    <t>W10335</t>
  </si>
  <si>
    <t>Sunrun SCE 2017 Group 10</t>
  </si>
  <si>
    <t>W10336</t>
  </si>
  <si>
    <t>Sunrun SCE 2017 Group 12</t>
  </si>
  <si>
    <t>W10337</t>
  </si>
  <si>
    <t>Sunrun SCE 2017 Group 13</t>
  </si>
  <si>
    <t>W10338</t>
  </si>
  <si>
    <t>Sunrun SCE 2017 Group 14</t>
  </si>
  <si>
    <t>W10339</t>
  </si>
  <si>
    <t>Sunrun SCE 2017 Group 15</t>
  </si>
  <si>
    <t>W10340</t>
  </si>
  <si>
    <t>Sunrun SCE 2017 Group 16</t>
  </si>
  <si>
    <t>W10341</t>
  </si>
  <si>
    <t>Sunrun SCE 2017 Group 17</t>
  </si>
  <si>
    <t>W10342</t>
  </si>
  <si>
    <t>Sunrun SCE 2017 Group 18</t>
  </si>
  <si>
    <t>W10343</t>
  </si>
  <si>
    <t>Sunrun SCE 2017 Group 19</t>
  </si>
  <si>
    <t>W10344</t>
  </si>
  <si>
    <t>Sunrun SCE 2017 Group 20</t>
  </si>
  <si>
    <t>W10346</t>
  </si>
  <si>
    <t>W10347</t>
  </si>
  <si>
    <t>W10348</t>
  </si>
  <si>
    <t>W10349</t>
  </si>
  <si>
    <t>W10350</t>
  </si>
  <si>
    <t>W10351</t>
  </si>
  <si>
    <t>W10352</t>
  </si>
  <si>
    <t>W10353</t>
  </si>
  <si>
    <t>W10355</t>
  </si>
  <si>
    <t>Sunrun SCE 2017 Group 21</t>
  </si>
  <si>
    <t>W10356</t>
  </si>
  <si>
    <t>Sunrun SCE 2017 Group 22</t>
  </si>
  <si>
    <t>W10357</t>
  </si>
  <si>
    <t>Sunrun SCE 2017 Group 23</t>
  </si>
  <si>
    <t>W10359</t>
  </si>
  <si>
    <t>Sunrun SCE 2017 Group 24</t>
  </si>
  <si>
    <t>W10361</t>
  </si>
  <si>
    <t>Sunrun SCE 2017 Group 26</t>
  </si>
  <si>
    <t>W10362</t>
  </si>
  <si>
    <t>Sunrun SCE 2017 Group 27</t>
  </si>
  <si>
    <t>W10363</t>
  </si>
  <si>
    <t>Sunrun SCE 2017 Group 28</t>
  </si>
  <si>
    <t>W10364</t>
  </si>
  <si>
    <t>Sunrun SCE 2017 Group 29</t>
  </si>
  <si>
    <t>Pasadena USD</t>
  </si>
  <si>
    <t>W10366</t>
  </si>
  <si>
    <t>W10368</t>
  </si>
  <si>
    <t>Sunrun SCE 2017 Group 32</t>
  </si>
  <si>
    <t>W10370</t>
  </si>
  <si>
    <t>W10371</t>
  </si>
  <si>
    <t>Sunrun SCE 2017 Group 34</t>
  </si>
  <si>
    <t>W10372</t>
  </si>
  <si>
    <t>Sunrun SCE 2017 Group 35</t>
  </si>
  <si>
    <t>W10373</t>
  </si>
  <si>
    <t>Sunrun SCE 2017 Group 36</t>
  </si>
  <si>
    <t>W10374</t>
  </si>
  <si>
    <t>W10375</t>
  </si>
  <si>
    <t>Sunrun SCE 2017 Group 37</t>
  </si>
  <si>
    <t>W10377</t>
  </si>
  <si>
    <t>Sunrun SCE 2017 Group 38</t>
  </si>
  <si>
    <t>W10379</t>
  </si>
  <si>
    <t>W10380</t>
  </si>
  <si>
    <t>Sunrun SCE 2017 Group 40</t>
  </si>
  <si>
    <t>W10382</t>
  </si>
  <si>
    <t>Sunrun SCE 2017 Group 41</t>
  </si>
  <si>
    <t>W10383</t>
  </si>
  <si>
    <t>Sunrun SCE 2017 Group 42</t>
  </si>
  <si>
    <t>W10384</t>
  </si>
  <si>
    <t>Sunrun SCE 2017 Group 43</t>
  </si>
  <si>
    <t>W10387</t>
  </si>
  <si>
    <t>Sunrun SCE 2017 Group 44</t>
  </si>
  <si>
    <t>W10388</t>
  </si>
  <si>
    <t>W10389</t>
  </si>
  <si>
    <t>W10390</t>
  </si>
  <si>
    <t>Sunrun SCE 2017 Group 45</t>
  </si>
  <si>
    <t>W10391</t>
  </si>
  <si>
    <t>Sunrun SCE 2017 Group 46</t>
  </si>
  <si>
    <t>W10392</t>
  </si>
  <si>
    <t>Sunrun SCE 2017 Group 47</t>
  </si>
  <si>
    <t>W10393</t>
  </si>
  <si>
    <t>Sunrun SCE 2017 Group 48</t>
  </si>
  <si>
    <t>W10394</t>
  </si>
  <si>
    <t>Sunrun SCE 2017 Group 49</t>
  </si>
  <si>
    <t>W10395</t>
  </si>
  <si>
    <t>Sunrun SCE 2017 Group 50</t>
  </si>
  <si>
    <t>W10397</t>
  </si>
  <si>
    <t>W10398</t>
  </si>
  <si>
    <t>W10403</t>
  </si>
  <si>
    <t>W10409</t>
  </si>
  <si>
    <t>W10410</t>
  </si>
  <si>
    <t>W10411</t>
  </si>
  <si>
    <t>Sunrun SCE 2017 Group 51</t>
  </si>
  <si>
    <t>W10412</t>
  </si>
  <si>
    <t>Sunrun SCE 2017 Group 52</t>
  </si>
  <si>
    <t>W10413</t>
  </si>
  <si>
    <t>Sunrun SCE 2017 Group 53</t>
  </si>
  <si>
    <t>W10414</t>
  </si>
  <si>
    <t>Sunrun SCE 2017 Group 54</t>
  </si>
  <si>
    <t>W10415</t>
  </si>
  <si>
    <t>Sunrun SCE 2017 Group 55</t>
  </si>
  <si>
    <t>W10416</t>
  </si>
  <si>
    <t>Sunrun SCE 2017 Group 56</t>
  </si>
  <si>
    <t>W10417</t>
  </si>
  <si>
    <t>Sunrun SCE 2017 Group 57</t>
  </si>
  <si>
    <t>W10418</t>
  </si>
  <si>
    <t>Sunrun SCE 2017 Group 58</t>
  </si>
  <si>
    <t>W10419</t>
  </si>
  <si>
    <t>Sunrun SCE 2017 Group 59</t>
  </si>
  <si>
    <t>W10420</t>
  </si>
  <si>
    <t>Sunrun SCE 2017 Group 60</t>
  </si>
  <si>
    <t>W10421</t>
  </si>
  <si>
    <t>Sunrun SCE 2017 Group 61</t>
  </si>
  <si>
    <t>W10422</t>
  </si>
  <si>
    <t>Sunrun SCE 2017 Group 62</t>
  </si>
  <si>
    <t>W10423</t>
  </si>
  <si>
    <t>Sunrun SCE 2017 Group 63</t>
  </si>
  <si>
    <t>W10424</t>
  </si>
  <si>
    <t>Sunrun SCE 2017 Group 64</t>
  </si>
  <si>
    <t>W10425</t>
  </si>
  <si>
    <t>Sunrun SCE 2017 Group 65</t>
  </si>
  <si>
    <t>W10426</t>
  </si>
  <si>
    <t>Sunrun SCE 2017 Group 66</t>
  </si>
  <si>
    <t>W10427</t>
  </si>
  <si>
    <t>Sunrun SCE 2017 Group 67</t>
  </si>
  <si>
    <t>W10428</t>
  </si>
  <si>
    <t>Sunrun SCE 2017 Group 68</t>
  </si>
  <si>
    <t>W10429</t>
  </si>
  <si>
    <t>Sunrun SCE 2017 Group 69</t>
  </si>
  <si>
    <t>W10430</t>
  </si>
  <si>
    <t>Sunrun SCE 2017 Group 70</t>
  </si>
  <si>
    <t>W10431</t>
  </si>
  <si>
    <t>Sunrun SCE 2017 Group 71</t>
  </si>
  <si>
    <t>W10432</t>
  </si>
  <si>
    <t>Sunrun SCE 2017 Group 72</t>
  </si>
  <si>
    <t>W10433</t>
  </si>
  <si>
    <t>Sunrun SCE 2017 Group 73</t>
  </si>
  <si>
    <t>W10434</t>
  </si>
  <si>
    <t>Sunrun SCE 2017 Group 74</t>
  </si>
  <si>
    <t>W10435</t>
  </si>
  <si>
    <t>Sunrun SCE 2017 Group 75</t>
  </si>
  <si>
    <t>W10436</t>
  </si>
  <si>
    <t>W10437</t>
  </si>
  <si>
    <t>W10438</t>
  </si>
  <si>
    <t>W10439</t>
  </si>
  <si>
    <t>W10440</t>
  </si>
  <si>
    <t>Sunrun SCE 2017 Group 76</t>
  </si>
  <si>
    <t>W10441</t>
  </si>
  <si>
    <t>Sunrun SCE 2017 Group 77</t>
  </si>
  <si>
    <t>W10442</t>
  </si>
  <si>
    <t>Sunrun SCE 2017 Group 78</t>
  </si>
  <si>
    <t>W10444</t>
  </si>
  <si>
    <t>Sunrun SCE 2017 Group 80</t>
  </si>
  <si>
    <t>W10445</t>
  </si>
  <si>
    <t>Sunrun SCE 2017 Group 81</t>
  </si>
  <si>
    <t>W10447</t>
  </si>
  <si>
    <t>Sunrun SCE 2017 Group 83</t>
  </si>
  <si>
    <t>W10448</t>
  </si>
  <si>
    <t>Sunrun SCE 2017 Group 84</t>
  </si>
  <si>
    <t>W10449</t>
  </si>
  <si>
    <t>Sunrun SCE 2017 Group 85</t>
  </si>
  <si>
    <t>W10450</t>
  </si>
  <si>
    <t>Sunrun SCE 2017 Group 86</t>
  </si>
  <si>
    <t>W10451</t>
  </si>
  <si>
    <t>Sunrun SCE 2017 Group 87</t>
  </si>
  <si>
    <t>W10452</t>
  </si>
  <si>
    <t>Sunrun SCE 2017 Group 88</t>
  </si>
  <si>
    <t>W10453</t>
  </si>
  <si>
    <t>Sunrun SCE 2017 Group 89</t>
  </si>
  <si>
    <t>W10455</t>
  </si>
  <si>
    <t>Sunrun SCE 2017 Group 91</t>
  </si>
  <si>
    <t>W10456</t>
  </si>
  <si>
    <t>Sunrun SCE 2017 Group 92</t>
  </si>
  <si>
    <t>W10457</t>
  </si>
  <si>
    <t>Sunrun SCE 2017 Group 93</t>
  </si>
  <si>
    <t>W10458</t>
  </si>
  <si>
    <t>Sunrun SCE 2017 Group 94</t>
  </si>
  <si>
    <t>W10459</t>
  </si>
  <si>
    <t>Sunrun SCE 2017 Group 95</t>
  </si>
  <si>
    <t>W10460</t>
  </si>
  <si>
    <t>W10461</t>
  </si>
  <si>
    <t>W10462</t>
  </si>
  <si>
    <t>Sunrun SCE 2017 Group 96</t>
  </si>
  <si>
    <t>W10463</t>
  </si>
  <si>
    <t>Sunrun SCE 2017 Group 97</t>
  </si>
  <si>
    <t>W10464</t>
  </si>
  <si>
    <t>Sunrun SCE 2017 Group 98</t>
  </si>
  <si>
    <t>W10465</t>
  </si>
  <si>
    <t>Sunrun SCE 2017 Group 99</t>
  </si>
  <si>
    <t>W10466</t>
  </si>
  <si>
    <t>Sunrun SCE 2017 Group 100</t>
  </si>
  <si>
    <t>W10467</t>
  </si>
  <si>
    <t>Sunrun SCE 2017 Group 101</t>
  </si>
  <si>
    <t>W10469</t>
  </si>
  <si>
    <t>Sunrun SCE 2017 Group 103</t>
  </si>
  <si>
    <t>W10470</t>
  </si>
  <si>
    <t>Sunrun SCE 2017 Group 104</t>
  </si>
  <si>
    <t>W10471</t>
  </si>
  <si>
    <t>Sunrun SCE 2017 Group 105</t>
  </si>
  <si>
    <t>W10472</t>
  </si>
  <si>
    <t>Sunrun SCE 2017 Group 106</t>
  </si>
  <si>
    <t>W10473</t>
  </si>
  <si>
    <t>Sunrun SCE 2017 Group 107</t>
  </si>
  <si>
    <t>W10474</t>
  </si>
  <si>
    <t>Sunrun SCE 2017 Group 108</t>
  </si>
  <si>
    <t>W10475</t>
  </si>
  <si>
    <t>Sunrun SCE 2017 Group 109</t>
  </si>
  <si>
    <t>W10476</t>
  </si>
  <si>
    <t>Sunrun SCE 2017 Group 110</t>
  </si>
  <si>
    <t>W10477</t>
  </si>
  <si>
    <t>Sunrun SCE 2017 Group 111</t>
  </si>
  <si>
    <t>W10478</t>
  </si>
  <si>
    <t>Sunrun SCE 2017 Group 112</t>
  </si>
  <si>
    <t>W10479</t>
  </si>
  <si>
    <t>Sunrun SCE 2017 Group 113</t>
  </si>
  <si>
    <t>W10481</t>
  </si>
  <si>
    <t>Sunrun SCE 2017 Group 115</t>
  </si>
  <si>
    <t>W10482</t>
  </si>
  <si>
    <t>Sunrun SCE 2017 Group 116</t>
  </si>
  <si>
    <t>W10483</t>
  </si>
  <si>
    <t>Sunrun SCE 2017 Group 117</t>
  </si>
  <si>
    <t>W10484</t>
  </si>
  <si>
    <t>Sunrun SCE 2017 Group 118</t>
  </si>
  <si>
    <t>W10485</t>
  </si>
  <si>
    <t>Sunrun SCE 2017 Group 119</t>
  </si>
  <si>
    <t>W10486</t>
  </si>
  <si>
    <t>Sunrun SCE 2017 Group 120</t>
  </si>
  <si>
    <t>W10487</t>
  </si>
  <si>
    <t>Sunrun SCE 2017 Group 121</t>
  </si>
  <si>
    <t>W10488</t>
  </si>
  <si>
    <t>Sunrun SCE 2017 Group 122</t>
  </si>
  <si>
    <t>W10489</t>
  </si>
  <si>
    <t>Sunrun SCE 2017 Group 123</t>
  </si>
  <si>
    <t>W10490</t>
  </si>
  <si>
    <t>Sunrun SCE 2017 Group 124</t>
  </si>
  <si>
    <t>W10491</t>
  </si>
  <si>
    <t>W10492</t>
  </si>
  <si>
    <t>W10493</t>
  </si>
  <si>
    <t>W10494</t>
  </si>
  <si>
    <t>W10495</t>
  </si>
  <si>
    <t>W10498</t>
  </si>
  <si>
    <t>Sunrun SCE 2018 Group 2</t>
  </si>
  <si>
    <t>W10499</t>
  </si>
  <si>
    <t>Sunrun SCE 2018 Group 3</t>
  </si>
  <si>
    <t>W10500</t>
  </si>
  <si>
    <t>Sunrun SCE 2018 Group 4</t>
  </si>
  <si>
    <t>W10501</t>
  </si>
  <si>
    <t>Sunrun SCE 2018 Group 5</t>
  </si>
  <si>
    <t>W10502</t>
  </si>
  <si>
    <t>Sunrun SCE 2018 Group 7</t>
  </si>
  <si>
    <t>W10503</t>
  </si>
  <si>
    <t>Sunrun SCE 2018 Group 8</t>
  </si>
  <si>
    <t>W10504</t>
  </si>
  <si>
    <t>Sunrun SCE 2018 Group 9</t>
  </si>
  <si>
    <t>W10506</t>
  </si>
  <si>
    <t>Sunrun SCE 2018 Group 11</t>
  </si>
  <si>
    <t>W10507</t>
  </si>
  <si>
    <t>Sunrun SCE 2018 Group 12</t>
  </si>
  <si>
    <t>W10508</t>
  </si>
  <si>
    <t>Sunrun SCE 2018 Group 13</t>
  </si>
  <si>
    <t>W10509</t>
  </si>
  <si>
    <t>Sunrun SCE 2018 Group 14</t>
  </si>
  <si>
    <t>W10510</t>
  </si>
  <si>
    <t>Sunrun SCE 2018 Group 15</t>
  </si>
  <si>
    <t>W10512</t>
  </si>
  <si>
    <t>Sunrun SCE 2018 Group 17</t>
  </si>
  <si>
    <t>W10513</t>
  </si>
  <si>
    <t>Sunrun SCE 2018 Group 18</t>
  </si>
  <si>
    <t>W10514</t>
  </si>
  <si>
    <t>Sunrun SCE 2018 Group 19</t>
  </si>
  <si>
    <t>W10516</t>
  </si>
  <si>
    <t>Sunrun SCE 2018 Group 21</t>
  </si>
  <si>
    <t>W10517</t>
  </si>
  <si>
    <t>Sunrun SCE 2018 Group 22</t>
  </si>
  <si>
    <t>W10519</t>
  </si>
  <si>
    <t>Sunrun SCE 2018 Group 24</t>
  </si>
  <si>
    <t>W10520</t>
  </si>
  <si>
    <t>Sunrun SCE 2018 Group 25</t>
  </si>
  <si>
    <t>W10521</t>
  </si>
  <si>
    <t>Sunrun SCE 2018 Group 26</t>
  </si>
  <si>
    <t>W10522</t>
  </si>
  <si>
    <t>Sunrun SCE 2018 Group 27</t>
  </si>
  <si>
    <t>W10523</t>
  </si>
  <si>
    <t>Sunrun SCE 2018 Group 28</t>
  </si>
  <si>
    <t>W10524</t>
  </si>
  <si>
    <t>Sunrun SCE 2018 Group 29</t>
  </si>
  <si>
    <t>W10525</t>
  </si>
  <si>
    <t>Sunrun SCE 2018 Group 30</t>
  </si>
  <si>
    <t>W10527</t>
  </si>
  <si>
    <t>Sunrun SCE 2018 Group 32</t>
  </si>
  <si>
    <t>W10530</t>
  </si>
  <si>
    <t>Sunrun SCE 2018 Group 34</t>
  </si>
  <si>
    <t>W10531</t>
  </si>
  <si>
    <t>Sunrun SCE 2018 Group 35</t>
  </si>
  <si>
    <t>W10532</t>
  </si>
  <si>
    <t>Sunrun SCE 2018 Group 36</t>
  </si>
  <si>
    <t>W10533</t>
  </si>
  <si>
    <t>Sunrun SCE 2018 Group 37</t>
  </si>
  <si>
    <t>W10534</t>
  </si>
  <si>
    <t>Sunrun SCE 2018 Group 38</t>
  </si>
  <si>
    <t>W10535</t>
  </si>
  <si>
    <t>Sunrun SCE 2018 Group 39</t>
  </si>
  <si>
    <t>W10536</t>
  </si>
  <si>
    <t>Sunrun SCE 2018 Group 40</t>
  </si>
  <si>
    <t>W10537</t>
  </si>
  <si>
    <t>Sunrun SCE 2018 Group 41</t>
  </si>
  <si>
    <t>W10538</t>
  </si>
  <si>
    <t>Sunrun SCE 2018 Group 42</t>
  </si>
  <si>
    <t>W10540</t>
  </si>
  <si>
    <t>Sunrun SCE 2018 Group 44</t>
  </si>
  <si>
    <t>W10541</t>
  </si>
  <si>
    <t>Sunrun SCE 2018 Group 45</t>
  </si>
  <si>
    <t>W10542</t>
  </si>
  <si>
    <t>Sunrun SCE 2018 Group 46</t>
  </si>
  <si>
    <t>W10543</t>
  </si>
  <si>
    <t>Sunrun SCE 2018 Group 47</t>
  </si>
  <si>
    <t>W10546</t>
  </si>
  <si>
    <t>Sunrun SCE 2018 Group 50</t>
  </si>
  <si>
    <t>W10547</t>
  </si>
  <si>
    <t>W10549</t>
  </si>
  <si>
    <t>Sunrun SCE 2018 Group 52</t>
  </si>
  <si>
    <t>W10550</t>
  </si>
  <si>
    <t>Sunrun SCE 2018 Group 53</t>
  </si>
  <si>
    <t>W10551</t>
  </si>
  <si>
    <t>Sunrun SCE 2018 Group 54</t>
  </si>
  <si>
    <t>W10552</t>
  </si>
  <si>
    <t>Sunrun SCE 2018 Group 55</t>
  </si>
  <si>
    <t>W10553</t>
  </si>
  <si>
    <t>Sunrun SCE 2018 Group 56</t>
  </si>
  <si>
    <t>W10554</t>
  </si>
  <si>
    <t>Sunrun SCE 2018 Group 57</t>
  </si>
  <si>
    <t>W10555</t>
  </si>
  <si>
    <t>Sunrun SCE 2018 Group 58</t>
  </si>
  <si>
    <t>W10556</t>
  </si>
  <si>
    <t>Sunrun SCE 2018 Group 59</t>
  </si>
  <si>
    <t>W10557</t>
  </si>
  <si>
    <t>Sunrun SCE 2018 Group 60</t>
  </si>
  <si>
    <t>W10558</t>
  </si>
  <si>
    <t>Sunrun SCE 2018 Group 61</t>
  </si>
  <si>
    <t>W10559</t>
  </si>
  <si>
    <t>Sunrun SCE 2018 Group 62</t>
  </si>
  <si>
    <t>W10560</t>
  </si>
  <si>
    <t>Sunrun SCE 2018 Group 63</t>
  </si>
  <si>
    <t>W10561</t>
  </si>
  <si>
    <t>Sunrun SCE 2018 Group 64</t>
  </si>
  <si>
    <t>W10562</t>
  </si>
  <si>
    <t>Sunrun SCE 2018 Group 65</t>
  </si>
  <si>
    <t>W10564</t>
  </si>
  <si>
    <t>Sunrun SCE 2018 Group 67</t>
  </si>
  <si>
    <t>W10566</t>
  </si>
  <si>
    <t>Sunrun SCE 2018 Group 69</t>
  </si>
  <si>
    <t>W10567</t>
  </si>
  <si>
    <t>Sunrun SCE 2018 Group 70</t>
  </si>
  <si>
    <t>W10569</t>
  </si>
  <si>
    <t>Sunrun SCE 2018 Group 72</t>
  </si>
  <si>
    <t>W10570</t>
  </si>
  <si>
    <t>Sunrun SCE 2018 Group 73</t>
  </si>
  <si>
    <t>W10571</t>
  </si>
  <si>
    <t>Sunrun SCE 2018 Group 74</t>
  </si>
  <si>
    <t>W10573</t>
  </si>
  <si>
    <t>Sunrun SCE 2018 Group 76</t>
  </si>
  <si>
    <t>W10574</t>
  </si>
  <si>
    <t>Sunrun SCE 2018 Group 77</t>
  </si>
  <si>
    <t>W10575</t>
  </si>
  <si>
    <t>Sunrun SCE 2018 Group 78</t>
  </si>
  <si>
    <t>W10576</t>
  </si>
  <si>
    <t>Sunrun SCE 2018 Group 79</t>
  </si>
  <si>
    <t>W10577</t>
  </si>
  <si>
    <t>Sunrun SCE 2018 Group 80</t>
  </si>
  <si>
    <t>W10578</t>
  </si>
  <si>
    <t>W10579</t>
  </si>
  <si>
    <t>W10580</t>
  </si>
  <si>
    <t>Sunrun SCE 2018 Group 81</t>
  </si>
  <si>
    <t>W10581</t>
  </si>
  <si>
    <t>Sunrun SCE 2018 Group 82</t>
  </si>
  <si>
    <t>W10582</t>
  </si>
  <si>
    <t>Sunrun SCE 2018 Group 83</t>
  </si>
  <si>
    <t>W10584</t>
  </si>
  <si>
    <t>Sunrun SCE 2018 Group 85</t>
  </si>
  <si>
    <t>W10585</t>
  </si>
  <si>
    <t>Sunrun SCE 2018 Group 86</t>
  </si>
  <si>
    <t>W10586</t>
  </si>
  <si>
    <t>Sunrun SCE 2018 Group 87</t>
  </si>
  <si>
    <t>W10587</t>
  </si>
  <si>
    <t>Sunrun SCE 2018 Group 88</t>
  </si>
  <si>
    <t>W10588</t>
  </si>
  <si>
    <t>Sunrun SCE 2018 Group 89</t>
  </si>
  <si>
    <t>W10589</t>
  </si>
  <si>
    <t>Sunrun SCE 2018 Group 90</t>
  </si>
  <si>
    <t>W10590</t>
  </si>
  <si>
    <t>Sunrun SCE 2018 Group 91</t>
  </si>
  <si>
    <t>W10591</t>
  </si>
  <si>
    <t>Sunrun SCE 2018 Group 92</t>
  </si>
  <si>
    <t>W10592</t>
  </si>
  <si>
    <t>Sunrun SCE 2018 Group 93</t>
  </si>
  <si>
    <t>W10593</t>
  </si>
  <si>
    <t>Sunrun SCE 2018 Group 94</t>
  </si>
  <si>
    <t>W10594</t>
  </si>
  <si>
    <t>Sunrun SCE 2018 Group 95</t>
  </si>
  <si>
    <t>W10595</t>
  </si>
  <si>
    <t>W10596</t>
  </si>
  <si>
    <t>W10597</t>
  </si>
  <si>
    <t>W10598</t>
  </si>
  <si>
    <t>W10599</t>
  </si>
  <si>
    <t>W10600</t>
  </si>
  <si>
    <t>Darlyne Pena</t>
  </si>
  <si>
    <t>W10601</t>
  </si>
  <si>
    <t>W10602</t>
  </si>
  <si>
    <t>Sunrun SCE 2018 Group 96</t>
  </si>
  <si>
    <t>W10603</t>
  </si>
  <si>
    <t>Sunrun SCE 2018 Group 97</t>
  </si>
  <si>
    <t>W10604</t>
  </si>
  <si>
    <t>Sunrun SCE 2018 Group 98</t>
  </si>
  <si>
    <t>W10605</t>
  </si>
  <si>
    <t>Sunrun SCE 2018 Group 99</t>
  </si>
  <si>
    <t>W10606</t>
  </si>
  <si>
    <t>Sunrun SCE 2018 Group 100</t>
  </si>
  <si>
    <t>W10607</t>
  </si>
  <si>
    <t>Sunrun SCE 2018 Group 101</t>
  </si>
  <si>
    <t>W10609</t>
  </si>
  <si>
    <t>Sunrun SCE 2018 Group 103</t>
  </si>
  <si>
    <t>W10610</t>
  </si>
  <si>
    <t>Sunrun SCE 2018 Group 104</t>
  </si>
  <si>
    <t>W10611</t>
  </si>
  <si>
    <t>Sunrun SCE 2018 Group 106</t>
  </si>
  <si>
    <t>W10612</t>
  </si>
  <si>
    <t>Sunrun SCE 2018 Group 107</t>
  </si>
  <si>
    <t>W10613</t>
  </si>
  <si>
    <t>Sunrun SCE 2018 Group 108</t>
  </si>
  <si>
    <t>W10615</t>
  </si>
  <si>
    <t>Sunrun SCE 2018 Group 110</t>
  </si>
  <si>
    <t>W10617</t>
  </si>
  <si>
    <t>Sunrun SCE 2019 Group 2</t>
  </si>
  <si>
    <t>W10618</t>
  </si>
  <si>
    <t>W10619</t>
  </si>
  <si>
    <t>W10620</t>
  </si>
  <si>
    <t>W10621</t>
  </si>
  <si>
    <t>71 Ranch, LP</t>
  </si>
  <si>
    <t>W10622</t>
  </si>
  <si>
    <t>DA Wind Investors, LLC</t>
  </si>
  <si>
    <t>W10623</t>
  </si>
  <si>
    <t>W10624</t>
  </si>
  <si>
    <t>W10625</t>
  </si>
  <si>
    <t>W10626</t>
  </si>
  <si>
    <t>W10627</t>
  </si>
  <si>
    <t>W10628</t>
  </si>
  <si>
    <t>W10630</t>
  </si>
  <si>
    <t>W10631</t>
  </si>
  <si>
    <t>W10632</t>
  </si>
  <si>
    <t>W10633</t>
  </si>
  <si>
    <t>Sunrun SCE 2019 Group 3</t>
  </si>
  <si>
    <t>W10634</t>
  </si>
  <si>
    <t>Sunrun SCE 2019 Group 4</t>
  </si>
  <si>
    <t>W10635</t>
  </si>
  <si>
    <t>Sunrun SCE 2019 Group 5</t>
  </si>
  <si>
    <t>W10636</t>
  </si>
  <si>
    <t>Sunrun SCE 2019 Group 6</t>
  </si>
  <si>
    <t>W10637</t>
  </si>
  <si>
    <t>Sunrun SCE 2019 Group 7</t>
  </si>
  <si>
    <t>W10639</t>
  </si>
  <si>
    <t>W10640</t>
  </si>
  <si>
    <t>W10641</t>
  </si>
  <si>
    <t>W10643</t>
  </si>
  <si>
    <t>Sunrun SCE 2019 Group 9</t>
  </si>
  <si>
    <t>W10644</t>
  </si>
  <si>
    <t>Sunrun SCE 2019 Group 10</t>
  </si>
  <si>
    <t>W10645</t>
  </si>
  <si>
    <t>Sunrun SCE 2019 Group 11</t>
  </si>
  <si>
    <t>W10647</t>
  </si>
  <si>
    <t>Sunrun SCE 2019 Group 13</t>
  </si>
  <si>
    <t>W10648</t>
  </si>
  <si>
    <t>Sunrun SCE 2019 Group 14</t>
  </si>
  <si>
    <t>W10649</t>
  </si>
  <si>
    <t>Sunrun SCE 2019 Group 15</t>
  </si>
  <si>
    <t>W10650</t>
  </si>
  <si>
    <t>Sunrun SCE 2019 Group 16</t>
  </si>
  <si>
    <t>W10651</t>
  </si>
  <si>
    <t>Sunrun SCE 2019 Group 17</t>
  </si>
  <si>
    <t>W10652</t>
  </si>
  <si>
    <t>Sunrun SCE 2019 Group 18</t>
  </si>
  <si>
    <t>W10654</t>
  </si>
  <si>
    <t>Sunrun SCE 2019 Group 20</t>
  </si>
  <si>
    <t>W10656</t>
  </si>
  <si>
    <t>Sunrun SCE 2019 Group 22</t>
  </si>
  <si>
    <t>W10657</t>
  </si>
  <si>
    <t>Sunrun SCE 2019 Group 23</t>
  </si>
  <si>
    <t>W10658</t>
  </si>
  <si>
    <t>Sunrun SCE 2019 Group 24</t>
  </si>
  <si>
    <t>W10659</t>
  </si>
  <si>
    <t>Sunrun SCE 2019 Group 26</t>
  </si>
  <si>
    <t>W10660</t>
  </si>
  <si>
    <t>Sunrun SCE 2019 Group 27</t>
  </si>
  <si>
    <t>W10661</t>
  </si>
  <si>
    <t>Sunrun SCE 2019 Group 28</t>
  </si>
  <si>
    <t>W10662</t>
  </si>
  <si>
    <t>Sunrun SCE 2019 Group 29</t>
  </si>
  <si>
    <t>W10663</t>
  </si>
  <si>
    <t>Sunrun SCE 2019 Group 30</t>
  </si>
  <si>
    <t>W10664</t>
  </si>
  <si>
    <t>Sunrun SCE 2019 Group 31</t>
  </si>
  <si>
    <t>W10665</t>
  </si>
  <si>
    <t>Sunrun SCE 2019 Group 32</t>
  </si>
  <si>
    <t>W10666</t>
  </si>
  <si>
    <t>Sunrun SCE 2019 Group 33</t>
  </si>
  <si>
    <t>W10667</t>
  </si>
  <si>
    <t>Sunrun SCE 2019 Group 34</t>
  </si>
  <si>
    <t>W10669</t>
  </si>
  <si>
    <t>Sunrun SCE 2019 Group 36</t>
  </si>
  <si>
    <t>W10670</t>
  </si>
  <si>
    <t>Sunrun SCE 2019 Group 37</t>
  </si>
  <si>
    <t>W10671</t>
  </si>
  <si>
    <t>Sunrun SCE 2019 Group 38</t>
  </si>
  <si>
    <t>W10672</t>
  </si>
  <si>
    <t>Sunrun SCE 2019 Group 39</t>
  </si>
  <si>
    <t>W10674</t>
  </si>
  <si>
    <t>Sunrun SCE 2019 Group 41</t>
  </si>
  <si>
    <t>W10675</t>
  </si>
  <si>
    <t>Sunrun SCE 2019 Group 42</t>
  </si>
  <si>
    <t>W10676</t>
  </si>
  <si>
    <t>Sunrun SCE 2019 Group 43</t>
  </si>
  <si>
    <t>W10677</t>
  </si>
  <si>
    <t>Sunrun SCE 2019 Group 44</t>
  </si>
  <si>
    <t>W10678</t>
  </si>
  <si>
    <t>Sunrun SCE 2019 Group 45</t>
  </si>
  <si>
    <t>W10679</t>
  </si>
  <si>
    <t>Sunrun SCE 2019 Group 46</t>
  </si>
  <si>
    <t>W10680</t>
  </si>
  <si>
    <t>Sunrun SCE 2019 Group 47</t>
  </si>
  <si>
    <t>W10681</t>
  </si>
  <si>
    <t>Sunrun SCE 2019 Group 48</t>
  </si>
  <si>
    <t>W10682</t>
  </si>
  <si>
    <t>Sunrun SCE 2019 Group 49</t>
  </si>
  <si>
    <t>W10683</t>
  </si>
  <si>
    <t>Sunrun SCE 2019 Group 50</t>
  </si>
  <si>
    <t>W10684</t>
  </si>
  <si>
    <t>Sunrun SCE 2019 Group 51</t>
  </si>
  <si>
    <t>W10686</t>
  </si>
  <si>
    <t>Sunrun SCE 2019 Group 53</t>
  </si>
  <si>
    <t>W10687</t>
  </si>
  <si>
    <t>Sunrun SCE 2019 Group 54</t>
  </si>
  <si>
    <t>W10688</t>
  </si>
  <si>
    <t>Sunrun SCE 2019 Group 55</t>
  </si>
  <si>
    <t>W10689</t>
  </si>
  <si>
    <t>Sunrun SCE 2019 Group 56</t>
  </si>
  <si>
    <t>W10690</t>
  </si>
  <si>
    <t>Sunrun SCE 2019 Group 57</t>
  </si>
  <si>
    <t>W10692</t>
  </si>
  <si>
    <t>Sunrun SCE 2019 Group 58</t>
  </si>
  <si>
    <t>W10693</t>
  </si>
  <si>
    <t>Sunrun SCE 2019 Group 59</t>
  </si>
  <si>
    <t>W10694</t>
  </si>
  <si>
    <t>Sunrun SCE 2019 Group 60</t>
  </si>
  <si>
    <t>W10695</t>
  </si>
  <si>
    <t>W10696</t>
  </si>
  <si>
    <t>Sunrun SCE 2019 Group 61</t>
  </si>
  <si>
    <t>W10697</t>
  </si>
  <si>
    <t>Sunrun SCE 2019 Group 62</t>
  </si>
  <si>
    <t>W10700</t>
  </si>
  <si>
    <t>Sunrun SCE 2019 Group 65</t>
  </si>
  <si>
    <t>W10701</t>
  </si>
  <si>
    <t>Sunrun SCE 2019 Group 66</t>
  </si>
  <si>
    <t>W10702</t>
  </si>
  <si>
    <t>Sunrun SCE 2019 Group 67</t>
  </si>
  <si>
    <t>W10703</t>
  </si>
  <si>
    <t>Sunrun SCE 2019 Group 68</t>
  </si>
  <si>
    <t>W10704</t>
  </si>
  <si>
    <t>Sunrun SCE 2019 Group 69</t>
  </si>
  <si>
    <t>W10708</t>
  </si>
  <si>
    <t>Sunrun SCE 2019 Group 73</t>
  </si>
  <si>
    <t>W10711</t>
  </si>
  <si>
    <t>Sunrun SCE 2019 Group 76</t>
  </si>
  <si>
    <t>W10712</t>
  </si>
  <si>
    <t>Sunrun SCE 2019 Group 77</t>
  </si>
  <si>
    <t>W10713</t>
  </si>
  <si>
    <t>Sunrun SCE 2019 Group 78</t>
  </si>
  <si>
    <t>W10714</t>
  </si>
  <si>
    <t>Sunrun SCE 2019 Group 79</t>
  </si>
  <si>
    <t>W10715</t>
  </si>
  <si>
    <t>Sunrun SCE 2019 Group 80</t>
  </si>
  <si>
    <t>W10716</t>
  </si>
  <si>
    <t>Sunrun SCE 2019 Group 81</t>
  </si>
  <si>
    <t>W10718</t>
  </si>
  <si>
    <t>Sunrun SCE 2019 Group 83</t>
  </si>
  <si>
    <t>W10719</t>
  </si>
  <si>
    <t>Sunrun SCE 2019 Group 84</t>
  </si>
  <si>
    <t>W10720</t>
  </si>
  <si>
    <t>Sunrun SCE 2019 Group 85</t>
  </si>
  <si>
    <t>W10721</t>
  </si>
  <si>
    <t>Sunrun SCE 2019 Group 86</t>
  </si>
  <si>
    <t>W10722</t>
  </si>
  <si>
    <t>Sunrun SCE 2019 Group 87</t>
  </si>
  <si>
    <t>W10723</t>
  </si>
  <si>
    <t>Sunrun SCE 2019 Group 88</t>
  </si>
  <si>
    <t>W10724</t>
  </si>
  <si>
    <t>Sunrun SCE 2019 Group 89</t>
  </si>
  <si>
    <t>W10725</t>
  </si>
  <si>
    <t>Sunrun SCE 2019 Group 90</t>
  </si>
  <si>
    <t>W10726</t>
  </si>
  <si>
    <t>Sunrun SCE 2019 Group 91</t>
  </si>
  <si>
    <t>W10727</t>
  </si>
  <si>
    <t>Sunrun SCE 2019 Group 92</t>
  </si>
  <si>
    <t>W10728</t>
  </si>
  <si>
    <t>Sunrun SCE 2019 Group 93</t>
  </si>
  <si>
    <t>W10729</t>
  </si>
  <si>
    <t>Sunrun SCE 2019 Group 94</t>
  </si>
  <si>
    <t>W10730</t>
  </si>
  <si>
    <t>Sunrun SCE 2019 Group 95</t>
  </si>
  <si>
    <t>W10731</t>
  </si>
  <si>
    <t>Sunrun SCE 2019 Group 96</t>
  </si>
  <si>
    <t>W10732</t>
  </si>
  <si>
    <t>Sunrun SCE 2019 Group 97</t>
  </si>
  <si>
    <t>W10735</t>
  </si>
  <si>
    <t>Sunrun SCE 2019 Group 100</t>
  </si>
  <si>
    <t>W10736</t>
  </si>
  <si>
    <t>W10737</t>
  </si>
  <si>
    <t>Sunrun SCE 2019 Group 101</t>
  </si>
  <si>
    <t>W10738</t>
  </si>
  <si>
    <t>Sunrun SCE 2019 Group 102</t>
  </si>
  <si>
    <t>W10739</t>
  </si>
  <si>
    <t>Sunrun SCE 2019 Group 103</t>
  </si>
  <si>
    <t>W10740</t>
  </si>
  <si>
    <t>Sunrun SCE 2019 Group 104</t>
  </si>
  <si>
    <t>W10743</t>
  </si>
  <si>
    <t>Sunrun SCE 2019 Group 107</t>
  </si>
  <si>
    <t>W10744</t>
  </si>
  <si>
    <t>Sunrun SCE 2019 Group 108</t>
  </si>
  <si>
    <t>W10745</t>
  </si>
  <si>
    <t>Sunrun SCE 2019 Group 109</t>
  </si>
  <si>
    <t>W10746</t>
  </si>
  <si>
    <t>Sunrun SCE 2019 Group 110</t>
  </si>
  <si>
    <t>W10747</t>
  </si>
  <si>
    <t>Sunrun SCE 2019 Group 111</t>
  </si>
  <si>
    <t>W10748</t>
  </si>
  <si>
    <t>Sunrun SCE 2019 Group 112</t>
  </si>
  <si>
    <t>W10749</t>
  </si>
  <si>
    <t>Sunrun SCE 2019 Group 113</t>
  </si>
  <si>
    <t>W10751</t>
  </si>
  <si>
    <t>Sunrun SCE 2019 Group 115</t>
  </si>
  <si>
    <t>W10752</t>
  </si>
  <si>
    <t>Sunrun SCE 2019 Group 116</t>
  </si>
  <si>
    <t>W10753</t>
  </si>
  <si>
    <t>Sunrun SCE 2019 Group 117</t>
  </si>
  <si>
    <t>W10754</t>
  </si>
  <si>
    <t>Sunrun SCE 2019 Group 118</t>
  </si>
  <si>
    <t>W10755</t>
  </si>
  <si>
    <t>Sunrun SCE 2019 Group 119</t>
  </si>
  <si>
    <t>W10756</t>
  </si>
  <si>
    <t>Sunrun SCE 2019 Group 120</t>
  </si>
  <si>
    <t>W10757</t>
  </si>
  <si>
    <t>Sunrun SCE 2019 Group 121</t>
  </si>
  <si>
    <t>W10759</t>
  </si>
  <si>
    <t>Sunrun SCE 2019 Group 123</t>
  </si>
  <si>
    <t>W10760</t>
  </si>
  <si>
    <t>Sunrun SCE 2019 Group 124</t>
  </si>
  <si>
    <t>W10761</t>
  </si>
  <si>
    <t>Sunrun SCE 2019 Group 125</t>
  </si>
  <si>
    <t>W10762</t>
  </si>
  <si>
    <t>Sunrun SCE 2019 Group 126</t>
  </si>
  <si>
    <t>W10763</t>
  </si>
  <si>
    <t>Sunrun SCE 2019 Group 127</t>
  </si>
  <si>
    <t>W10764</t>
  </si>
  <si>
    <t>Sunrun SCE 2019 Group 128</t>
  </si>
  <si>
    <t>W10765</t>
  </si>
  <si>
    <t>Sunrun SCE 2019 Group 129</t>
  </si>
  <si>
    <t>W10766</t>
  </si>
  <si>
    <t>Sunrun SCE 2019 Group 130</t>
  </si>
  <si>
    <t>W10767</t>
  </si>
  <si>
    <t>Sunrun SCE 2019 Group 131</t>
  </si>
  <si>
    <t>W10768</t>
  </si>
  <si>
    <t>Sunrun SCE 2019 Group 132</t>
  </si>
  <si>
    <t>W10769</t>
  </si>
  <si>
    <t>Sunrun SCE 2019 Group 133</t>
  </si>
  <si>
    <t>W10770</t>
  </si>
  <si>
    <t>Sunrun SCE 2019 Group 134</t>
  </si>
  <si>
    <t>W10771</t>
  </si>
  <si>
    <t>Sunrun SCE 2019 Group 135</t>
  </si>
  <si>
    <t>W10772</t>
  </si>
  <si>
    <t>Sunrun SCE 2019 Group 136</t>
  </si>
  <si>
    <t>W10773</t>
  </si>
  <si>
    <t>Sunrun SCE 2019 Group 137</t>
  </si>
  <si>
    <t>W10774</t>
  </si>
  <si>
    <t>Sunrun SCE 2019 Group 138</t>
  </si>
  <si>
    <t>W10775</t>
  </si>
  <si>
    <t>Sunrun SCE 2019 Group 139</t>
  </si>
  <si>
    <t>W10776</t>
  </si>
  <si>
    <t>Sunrun SCE 2019 Group 140</t>
  </si>
  <si>
    <t>W10777</t>
  </si>
  <si>
    <t>Sunrun SCE 2019 Group 141</t>
  </si>
  <si>
    <t>W10778</t>
  </si>
  <si>
    <t>Sunrun SCE 2019 Group 142</t>
  </si>
  <si>
    <t>W10780</t>
  </si>
  <si>
    <t>Sunrun SCE 2019 Group 144</t>
  </si>
  <si>
    <t>W10781</t>
  </si>
  <si>
    <t>Sunrun SCE 2019 Group 145</t>
  </si>
  <si>
    <t>W10782</t>
  </si>
  <si>
    <t>Sunrun SCE 2019 Group 146</t>
  </si>
  <si>
    <t>W10783</t>
  </si>
  <si>
    <t>Sunrun SCE 2019 Group 147</t>
  </si>
  <si>
    <t>W10785</t>
  </si>
  <si>
    <t>Sunrun SCE 2019 Group 149</t>
  </si>
  <si>
    <t>W10786</t>
  </si>
  <si>
    <t>Sunrun SCE 2019 Group 150</t>
  </si>
  <si>
    <t>W10795</t>
  </si>
  <si>
    <t>Sunrun SCE 2018 Group 105</t>
  </si>
  <si>
    <t>W10796</t>
  </si>
  <si>
    <t>Blake's Landing Farms, Inc.</t>
  </si>
  <si>
    <t>W10797</t>
  </si>
  <si>
    <t>W10798</t>
  </si>
  <si>
    <t>W10800</t>
  </si>
  <si>
    <t>W10801</t>
  </si>
  <si>
    <t>W10802</t>
  </si>
  <si>
    <t>SPV Agg 0_10_0025_14</t>
  </si>
  <si>
    <t>W10803</t>
  </si>
  <si>
    <t>W10804</t>
  </si>
  <si>
    <t>W10805</t>
  </si>
  <si>
    <t>W10806</t>
  </si>
  <si>
    <t>W10807</t>
  </si>
  <si>
    <t>W10808</t>
  </si>
  <si>
    <t>W10809</t>
  </si>
  <si>
    <t>W10810</t>
  </si>
  <si>
    <t>W10811</t>
  </si>
  <si>
    <t>W10812</t>
  </si>
  <si>
    <t>W10813</t>
  </si>
  <si>
    <t>W10814</t>
  </si>
  <si>
    <t>W10815</t>
  </si>
  <si>
    <t>W10816</t>
  </si>
  <si>
    <t>Blythe Solar IV, LLC</t>
  </si>
  <si>
    <t>W10817</t>
  </si>
  <si>
    <t>W10820</t>
  </si>
  <si>
    <t>W10821</t>
  </si>
  <si>
    <t>W10823</t>
  </si>
  <si>
    <t>W10824</t>
  </si>
  <si>
    <t>W10825</t>
  </si>
  <si>
    <t>W10826</t>
  </si>
  <si>
    <t>W10827</t>
  </si>
  <si>
    <t>W10828</t>
  </si>
  <si>
    <t>W10829</t>
  </si>
  <si>
    <t>W10836</t>
  </si>
  <si>
    <t>Cons_SolarPV_Agg_Group9</t>
  </si>
  <si>
    <t>W10838</t>
  </si>
  <si>
    <t>W10839</t>
  </si>
  <si>
    <t>W10840</t>
  </si>
  <si>
    <t>W10841</t>
  </si>
  <si>
    <t>W10842</t>
  </si>
  <si>
    <t>W10843</t>
  </si>
  <si>
    <t>W10844</t>
  </si>
  <si>
    <t>W10845</t>
  </si>
  <si>
    <t>W10846</t>
  </si>
  <si>
    <t>W10847</t>
  </si>
  <si>
    <t>Sunrun SCE 2020 Group 1</t>
  </si>
  <si>
    <t>W10848</t>
  </si>
  <si>
    <t>Sunrun SCE 2020 Group 2</t>
  </si>
  <si>
    <t>W10849</t>
  </si>
  <si>
    <t>Sunrun SCE 2020 Group 3</t>
  </si>
  <si>
    <t>W10850</t>
  </si>
  <si>
    <t>W10851</t>
  </si>
  <si>
    <t>W10852</t>
  </si>
  <si>
    <t>W10853</t>
  </si>
  <si>
    <t>W10855</t>
  </si>
  <si>
    <t>W10856</t>
  </si>
  <si>
    <t>W10857</t>
  </si>
  <si>
    <t>W10858</t>
  </si>
  <si>
    <t>W10861</t>
  </si>
  <si>
    <t>W10862</t>
  </si>
  <si>
    <t>W10863</t>
  </si>
  <si>
    <t>W10864</t>
  </si>
  <si>
    <t>W10865</t>
  </si>
  <si>
    <t>W10867</t>
  </si>
  <si>
    <t>W10868</t>
  </si>
  <si>
    <t>Vaca Solar Millennium Fund LLC</t>
  </si>
  <si>
    <t>W10872</t>
  </si>
  <si>
    <t>CSI Menlo LLC</t>
  </si>
  <si>
    <t>W10873</t>
  </si>
  <si>
    <t>W10874</t>
  </si>
  <si>
    <t>W10875</t>
  </si>
  <si>
    <t>W10876</t>
  </si>
  <si>
    <t>W10877</t>
  </si>
  <si>
    <t>W10880</t>
  </si>
  <si>
    <t>Wonderful Orchards - New Columbia</t>
  </si>
  <si>
    <t>W10883</t>
  </si>
  <si>
    <t>W10884</t>
  </si>
  <si>
    <t>W10885</t>
  </si>
  <si>
    <t>W10886</t>
  </si>
  <si>
    <t>W10887</t>
  </si>
  <si>
    <t>W10888</t>
  </si>
  <si>
    <t>W10889</t>
  </si>
  <si>
    <t>W10890</t>
  </si>
  <si>
    <t>W10891</t>
  </si>
  <si>
    <t>W10892</t>
  </si>
  <si>
    <t>W10893</t>
  </si>
  <si>
    <t>W10894</t>
  </si>
  <si>
    <t>W10895</t>
  </si>
  <si>
    <t>W10896</t>
  </si>
  <si>
    <t>W10897</t>
  </si>
  <si>
    <t>W10898</t>
  </si>
  <si>
    <t>W10899</t>
  </si>
  <si>
    <t>W10900</t>
  </si>
  <si>
    <t>W10901</t>
  </si>
  <si>
    <t>W10902</t>
  </si>
  <si>
    <t>W10903</t>
  </si>
  <si>
    <t>W10904</t>
  </si>
  <si>
    <t>W10905</t>
  </si>
  <si>
    <t>W10907</t>
  </si>
  <si>
    <t>W10908</t>
  </si>
  <si>
    <t>W10909</t>
  </si>
  <si>
    <t>W10910</t>
  </si>
  <si>
    <t>W10911</t>
  </si>
  <si>
    <t>W10912</t>
  </si>
  <si>
    <t>W10913</t>
  </si>
  <si>
    <t>W10914</t>
  </si>
  <si>
    <t>W10915</t>
  </si>
  <si>
    <t>W10917</t>
  </si>
  <si>
    <t>Nobell Energy Solutions LLC</t>
  </si>
  <si>
    <t>W10920</t>
  </si>
  <si>
    <t>W10921</t>
  </si>
  <si>
    <t>W10922</t>
  </si>
  <si>
    <t>W10923</t>
  </si>
  <si>
    <t>W10931</t>
  </si>
  <si>
    <t>W10932</t>
  </si>
  <si>
    <t>Sunnova Sol Owner - SCE 2019 Group 1</t>
  </si>
  <si>
    <t>W10933</t>
  </si>
  <si>
    <t>Sunnova Sol Owner - SCE 2019 Group 2</t>
  </si>
  <si>
    <t>W10934</t>
  </si>
  <si>
    <t>Sunnova Sol Owner - SCE 2019 Group 3</t>
  </si>
  <si>
    <t>W10935</t>
  </si>
  <si>
    <t>Sunnova Sol Owner - SCE 2019 Group 4</t>
  </si>
  <si>
    <t>W10936</t>
  </si>
  <si>
    <t>Sunnova Sol Owner - SCE 2019 Group 5</t>
  </si>
  <si>
    <t>W10937</t>
  </si>
  <si>
    <t>W10939</t>
  </si>
  <si>
    <t>Milford Solar I, LLC</t>
  </si>
  <si>
    <t>W10940</t>
  </si>
  <si>
    <t>W10944</t>
  </si>
  <si>
    <t>W10945</t>
  </si>
  <si>
    <t>W10946</t>
  </si>
  <si>
    <t>W10947</t>
  </si>
  <si>
    <t>W10948</t>
  </si>
  <si>
    <t>W10949</t>
  </si>
  <si>
    <t>W10950</t>
  </si>
  <si>
    <t>W10951</t>
  </si>
  <si>
    <t>W10952</t>
  </si>
  <si>
    <t>Cedar Springs Wind, LLC</t>
  </si>
  <si>
    <t>W10953</t>
  </si>
  <si>
    <t>Avalon Bay</t>
  </si>
  <si>
    <t>W10954</t>
  </si>
  <si>
    <t>W10955</t>
  </si>
  <si>
    <t>W10962</t>
  </si>
  <si>
    <t>W10966</t>
  </si>
  <si>
    <t>W10968</t>
  </si>
  <si>
    <t>W10971</t>
  </si>
  <si>
    <t>Cedar Springs Wind III, LLC</t>
  </si>
  <si>
    <t>W10972</t>
  </si>
  <si>
    <t>Maverick Solar, LLC</t>
  </si>
  <si>
    <t>W10973</t>
  </si>
  <si>
    <t>W10977</t>
  </si>
  <si>
    <t>LPV Agg 11_49_0025_01</t>
  </si>
  <si>
    <t>W10978</t>
  </si>
  <si>
    <t>W10979</t>
  </si>
  <si>
    <t>W10985</t>
  </si>
  <si>
    <t>W10987</t>
  </si>
  <si>
    <t>W10988</t>
  </si>
  <si>
    <t>W10989</t>
  </si>
  <si>
    <t>W10990</t>
  </si>
  <si>
    <t>W10991</t>
  </si>
  <si>
    <t>W10993</t>
  </si>
  <si>
    <t>W10994</t>
  </si>
  <si>
    <t>W10995</t>
  </si>
  <si>
    <t>Rattlesnake Flat, LLC</t>
  </si>
  <si>
    <t>W10997</t>
  </si>
  <si>
    <t>W10998</t>
  </si>
  <si>
    <t>Mohave County Wind Farm LLC</t>
  </si>
  <si>
    <t>W10999</t>
  </si>
  <si>
    <t>W11000</t>
  </si>
  <si>
    <t>W11001</t>
  </si>
  <si>
    <t>W11002</t>
  </si>
  <si>
    <t>W11003</t>
  </si>
  <si>
    <t>W11004</t>
  </si>
  <si>
    <t>W11006</t>
  </si>
  <si>
    <t>W11011</t>
  </si>
  <si>
    <t>W11012</t>
  </si>
  <si>
    <t>W11013</t>
  </si>
  <si>
    <t>W11014</t>
  </si>
  <si>
    <t>W11018</t>
  </si>
  <si>
    <t>W11019</t>
  </si>
  <si>
    <t>W11020</t>
  </si>
  <si>
    <t>AC Transit</t>
  </si>
  <si>
    <t>W11021</t>
  </si>
  <si>
    <t>W11023</t>
  </si>
  <si>
    <t>W11025</t>
  </si>
  <si>
    <t>W11026</t>
  </si>
  <si>
    <t>W11027</t>
  </si>
  <si>
    <t>W11028</t>
  </si>
  <si>
    <t>W11032</t>
  </si>
  <si>
    <t>W11033</t>
  </si>
  <si>
    <t>W11034</t>
  </si>
  <si>
    <t>W11035</t>
  </si>
  <si>
    <t>W11037</t>
  </si>
  <si>
    <t>W11038</t>
  </si>
  <si>
    <t>Saint Solar, LLC</t>
  </si>
  <si>
    <t>W11039</t>
  </si>
  <si>
    <t>W11041</t>
  </si>
  <si>
    <t>W11042</t>
  </si>
  <si>
    <t>W11043</t>
  </si>
  <si>
    <t>Two Dot Wind Broadview East LLC</t>
  </si>
  <si>
    <t>W11044</t>
  </si>
  <si>
    <t>W11046</t>
  </si>
  <si>
    <t>W11051</t>
  </si>
  <si>
    <t>W11052</t>
  </si>
  <si>
    <t>W11053</t>
  </si>
  <si>
    <t>W11054</t>
  </si>
  <si>
    <t>W11055</t>
  </si>
  <si>
    <t>W11056</t>
  </si>
  <si>
    <t>W11057</t>
  </si>
  <si>
    <t>W11058</t>
  </si>
  <si>
    <t>W11059</t>
  </si>
  <si>
    <t>W11060</t>
  </si>
  <si>
    <t>W11061</t>
  </si>
  <si>
    <t>W11062</t>
  </si>
  <si>
    <t>W11063</t>
  </si>
  <si>
    <t>W11064</t>
  </si>
  <si>
    <t>W11065</t>
  </si>
  <si>
    <t>QOA Energy, LLC</t>
  </si>
  <si>
    <t>W11067</t>
  </si>
  <si>
    <t>W11068</t>
  </si>
  <si>
    <t>W11069</t>
  </si>
  <si>
    <t>W11125</t>
  </si>
  <si>
    <t>W11190</t>
  </si>
  <si>
    <t>W11255</t>
  </si>
  <si>
    <t>W11256</t>
  </si>
  <si>
    <t>W11285</t>
  </si>
  <si>
    <t>W11286</t>
  </si>
  <si>
    <t>W11287</t>
  </si>
  <si>
    <t>Rialto - Milor / Zupanic HS</t>
  </si>
  <si>
    <t>Rialto - Merle S Casey Elementary School</t>
  </si>
  <si>
    <t>Rialto - Kucera Elementary School</t>
  </si>
  <si>
    <t>Rialto - Levis Bemis Elementary School</t>
  </si>
  <si>
    <t>Rialto - L.M.Preston PreK</t>
  </si>
  <si>
    <t>Rialto - Kordyak Elementary School</t>
  </si>
  <si>
    <t>Rialto - J.P. Kelley Elementary School</t>
  </si>
  <si>
    <t>Rialto - J.C. Boyd Elementary School</t>
  </si>
  <si>
    <t>Rialto - George Dunn Elementary School</t>
  </si>
  <si>
    <t>Rialto - Fitzgerald Elementary School</t>
  </si>
  <si>
    <t>Rialto - Ernest Garcia Elementary School</t>
  </si>
  <si>
    <t>Rialto - Dollahan Elementary School</t>
  </si>
  <si>
    <t>Rialto - Curtis Elementary School</t>
  </si>
  <si>
    <t>Rialto - Ben F. Kolb Middle School</t>
  </si>
  <si>
    <t>Rialto - A. H. Morgan Elementary School</t>
  </si>
  <si>
    <t>Casitas Del Valle</t>
  </si>
  <si>
    <t>Rialto - Jehue Middle School</t>
  </si>
  <si>
    <t>Rialto - Rialto Middle School</t>
  </si>
  <si>
    <t>Rialto - Eisenhower High School</t>
  </si>
  <si>
    <t>Irvine - Portola High School</t>
  </si>
  <si>
    <t>York School</t>
  </si>
  <si>
    <t>Rialto - Carter High School</t>
  </si>
  <si>
    <t>Rialto - Rialto High School</t>
  </si>
  <si>
    <t>Irvine - Portola Springs Elementary School</t>
  </si>
  <si>
    <t>Irvine - Cypress Village Elementary School</t>
  </si>
  <si>
    <t>Irvine - Beacon Park / Heritage Fields</t>
  </si>
  <si>
    <t>Ontario Montclair - Lehigh Middle School</t>
  </si>
  <si>
    <t>Ontario Montclair - De Anza Middle School</t>
  </si>
  <si>
    <t>Ontario Montclair - Berlyn Elementary School</t>
  </si>
  <si>
    <t>Phase 1</t>
  </si>
  <si>
    <t>Sunrun PGE BB 2019 Group 12</t>
  </si>
  <si>
    <t>W9955</t>
  </si>
  <si>
    <t>Lewis and Clark</t>
  </si>
  <si>
    <t>Diamond H Dairy Power</t>
  </si>
  <si>
    <t>W9943</t>
  </si>
  <si>
    <t>Target Store Corona</t>
  </si>
  <si>
    <t>Cahn Solar</t>
  </si>
  <si>
    <t>Mt Hood</t>
  </si>
  <si>
    <t>KP Richmond Hospital</t>
  </si>
  <si>
    <t>Valley View Elementary School (2)</t>
  </si>
  <si>
    <t>Valley View Elementary School (1)</t>
  </si>
  <si>
    <t>PHASE 2</t>
  </si>
  <si>
    <t>Right</t>
  </si>
  <si>
    <t>Fort Rock Solar I, LLC</t>
  </si>
  <si>
    <t>La Grange</t>
  </si>
  <si>
    <t>Primary School</t>
  </si>
  <si>
    <t>North Kern State Prison Phase II</t>
  </si>
  <si>
    <t>Sunrun SDGE 2019 Group 2</t>
  </si>
  <si>
    <t>W9845</t>
  </si>
  <si>
    <t>Maintenance</t>
  </si>
  <si>
    <t>Kohl's - Pleasanton (#761)</t>
  </si>
  <si>
    <t>Dykstra Dairy</t>
  </si>
  <si>
    <t>Pebble Springs</t>
  </si>
  <si>
    <t>Hay Canyon</t>
  </si>
  <si>
    <t>Tunnel Hydro</t>
  </si>
  <si>
    <t>Seven Mile Hill II</t>
  </si>
  <si>
    <t>Sunrun SDGE 2017 Group 22</t>
  </si>
  <si>
    <t>W9759</t>
  </si>
  <si>
    <t>Seven Mile Hill I</t>
  </si>
  <si>
    <t>Marshall Medical</t>
  </si>
  <si>
    <t>Rob Van Grouw Dairy</t>
  </si>
  <si>
    <t>Dunn Rd Solar</t>
  </si>
  <si>
    <t>Sunrun SDGE 2016 Group 43</t>
  </si>
  <si>
    <t>W9732</t>
  </si>
  <si>
    <t>Sunrun SDGE 2016 Group 50</t>
  </si>
  <si>
    <t>W9717</t>
  </si>
  <si>
    <t>Oak Valley Middle School</t>
  </si>
  <si>
    <t>Kohl's - Fresno North # 724</t>
  </si>
  <si>
    <t>Chaparal Elementary School</t>
  </si>
  <si>
    <t>Poway High School</t>
  </si>
  <si>
    <t>Colton Unified School District Paul J Rogers ES</t>
  </si>
  <si>
    <t>City of California City</t>
  </si>
  <si>
    <t>Mile 28 Hydro</t>
  </si>
  <si>
    <t>Five Rivers Aviation - JB-94539094-00</t>
  </si>
  <si>
    <t>Target Colma</t>
  </si>
  <si>
    <t>Target Store San Mateo</t>
  </si>
  <si>
    <t>Target Store Livermore</t>
  </si>
  <si>
    <t>Target Store Rohnert Park</t>
  </si>
  <si>
    <t>Westview</t>
  </si>
  <si>
    <t>Target Store Yuba City</t>
  </si>
  <si>
    <t>Target Store Fresno 2</t>
  </si>
  <si>
    <t>PGE-SPO-G77</t>
  </si>
  <si>
    <t>Target Store Vacaville</t>
  </si>
  <si>
    <t>Target Store San Ramon</t>
  </si>
  <si>
    <t>Target Store Hollister</t>
  </si>
  <si>
    <t>Target Store Auburn</t>
  </si>
  <si>
    <t>Target Store Paso Robles</t>
  </si>
  <si>
    <t>Rio Arriba Solar Project</t>
  </si>
  <si>
    <t>San Andreas Common Area</t>
  </si>
  <si>
    <t>Target Store Salinas</t>
  </si>
  <si>
    <t>Target Store Fairfield</t>
  </si>
  <si>
    <t>Target Store Santa Rosa</t>
  </si>
  <si>
    <t>Riverbend Dairy</t>
  </si>
  <si>
    <t>Target Store Eureka</t>
  </si>
  <si>
    <t>Target Store San Jose 5- T2238</t>
  </si>
  <si>
    <t>Target Store Chico</t>
  </si>
  <si>
    <t>Target Store Redwood City</t>
  </si>
  <si>
    <t>Glenrock III</t>
  </si>
  <si>
    <t>Target Store Marina</t>
  </si>
  <si>
    <t>Target Store Tracy</t>
  </si>
  <si>
    <t>Target Store Cypress</t>
  </si>
  <si>
    <t>Target Store Pinole</t>
  </si>
  <si>
    <t>Target Store Napa</t>
  </si>
  <si>
    <t>Platte Valley II (Kersey II)</t>
  </si>
  <si>
    <t>Skylark III (Skylark C)</t>
  </si>
  <si>
    <t>Target Store Vallejo</t>
  </si>
  <si>
    <t>South Peak Wind, LLC</t>
  </si>
  <si>
    <t>Target Store Escondido</t>
  </si>
  <si>
    <t>Glenrock I</t>
  </si>
  <si>
    <t>Fernjo Farms</t>
  </si>
  <si>
    <t>Target Store Stockton</t>
  </si>
  <si>
    <t>Target Store Carson</t>
  </si>
  <si>
    <t>Target Store Murrieta</t>
  </si>
  <si>
    <t>Target Store Davis</t>
  </si>
  <si>
    <t>Target Store Fresno 1</t>
  </si>
  <si>
    <t>Target Store Bakersfield 1</t>
  </si>
  <si>
    <t>Target Store San Jose 2</t>
  </si>
  <si>
    <t>W9631</t>
  </si>
  <si>
    <t>Target Store Bakersfield 2</t>
  </si>
  <si>
    <t>West County Wastewater District</t>
  </si>
  <si>
    <t>Target Store Lake Elsinore</t>
  </si>
  <si>
    <t>T&amp;W Farms</t>
  </si>
  <si>
    <t>Target Store Ventura</t>
  </si>
  <si>
    <t>Target Store Watsonville</t>
  </si>
  <si>
    <t>Lakeview BV Solar Project</t>
  </si>
  <si>
    <t>Lakeview Dairy</t>
  </si>
  <si>
    <t>AJB Ranch</t>
  </si>
  <si>
    <t>Comfort Suites - Bakersfield JB-93312515-00</t>
  </si>
  <si>
    <t>Trilogy Dairy</t>
  </si>
  <si>
    <t>Still Water Power</t>
  </si>
  <si>
    <t>Mustang Two Barbaro</t>
  </si>
  <si>
    <t>Mustang Two Whirlaway</t>
  </si>
  <si>
    <t>Monterey Village</t>
  </si>
  <si>
    <t>Target Store Woodland</t>
  </si>
  <si>
    <t>Target Store Albany</t>
  </si>
  <si>
    <t>Target Store El Cajon 1</t>
  </si>
  <si>
    <t>Target Store San Luis Obispo</t>
  </si>
  <si>
    <t>Target Store Fremont</t>
  </si>
  <si>
    <t>Impressions at Valley Center</t>
  </si>
  <si>
    <t>Reliant Mira Vista LP Mira Vista</t>
  </si>
  <si>
    <t>EPENMAGG1S NM112S</t>
  </si>
  <si>
    <t>EPENMAGG1S NM111S</t>
  </si>
  <si>
    <t>Target Store- El Centro</t>
  </si>
  <si>
    <t>Kohl's - Petaluma # 760</t>
  </si>
  <si>
    <t>Maple Dairy</t>
  </si>
  <si>
    <t>25000 Ave Stanford</t>
  </si>
  <si>
    <t>Stockton East Water District -  Low Side</t>
  </si>
  <si>
    <t>Stockton East Water District -  High Side</t>
  </si>
  <si>
    <t>Imperial County Jail - RADF</t>
  </si>
  <si>
    <t>St. Mary's Medical Center</t>
  </si>
  <si>
    <t>Rialto USD - Linda M.Henry Elementary</t>
  </si>
  <si>
    <t>Iron Mountain - Oakland</t>
  </si>
  <si>
    <t>Iron Mountain - Livermore</t>
  </si>
  <si>
    <t>Iron Mountain - Flanders - San Diego</t>
  </si>
  <si>
    <t>Iron Mountain - Valencia</t>
  </si>
  <si>
    <t>Techren V</t>
  </si>
  <si>
    <t>Lydiksen</t>
  </si>
  <si>
    <t>Techren IV</t>
  </si>
  <si>
    <t>Hart</t>
  </si>
  <si>
    <t>Techren III</t>
  </si>
  <si>
    <t>Hearst</t>
  </si>
  <si>
    <t>Sunrun PGE 2019 Group 112</t>
  </si>
  <si>
    <t>W9507</t>
  </si>
  <si>
    <t>Foothill</t>
  </si>
  <si>
    <t>Kohl's - Bakersfield NW #702</t>
  </si>
  <si>
    <t>Pleasanton Middle</t>
  </si>
  <si>
    <t>Hunter Solar (Utah)</t>
  </si>
  <si>
    <t>W9480</t>
  </si>
  <si>
    <t>Harvest Park</t>
  </si>
  <si>
    <t>Walnut Grove</t>
  </si>
  <si>
    <t>Public Works</t>
  </si>
  <si>
    <t>Fire Station</t>
  </si>
  <si>
    <t>City Hall</t>
  </si>
  <si>
    <t>Senior Center</t>
  </si>
  <si>
    <t>Library</t>
  </si>
  <si>
    <t>Sunrun PGE 2019 Group 15</t>
  </si>
  <si>
    <t>W9414</t>
  </si>
  <si>
    <t>Santa Cruz</t>
  </si>
  <si>
    <t>Kohl's - Stockton # 708</t>
  </si>
  <si>
    <t>Iron Mountain Otay Mesa</t>
  </si>
  <si>
    <t>Westside Elementary School</t>
  </si>
  <si>
    <t>Valle Del Sol Elementary School</t>
  </si>
  <si>
    <t>Toro Canyon Middle School</t>
  </si>
  <si>
    <t>Saul Martinez Elementary School</t>
  </si>
  <si>
    <t>OC443-007-S</t>
  </si>
  <si>
    <t>Holiday Inn Express &amp; Suites</t>
  </si>
  <si>
    <t>Mountain Vista Elementary School</t>
  </si>
  <si>
    <t>Las Palmitas Elementary School</t>
  </si>
  <si>
    <t>Desert Mirage High School</t>
  </si>
  <si>
    <t>Oasis Elementary School</t>
  </si>
  <si>
    <t>West Shores High School</t>
  </si>
  <si>
    <t>Cahuilla Desert Academy</t>
  </si>
  <si>
    <t>Hearst Castle</t>
  </si>
  <si>
    <t>W9385</t>
  </si>
  <si>
    <t>DOT Gold Camp</t>
  </si>
  <si>
    <t>W9383</t>
  </si>
  <si>
    <t>OES Mather</t>
  </si>
  <si>
    <t>W9382</t>
  </si>
  <si>
    <t>DOT Marysville</t>
  </si>
  <si>
    <t>W9380</t>
  </si>
  <si>
    <t>Cahuilla Mecca Elementary School</t>
  </si>
  <si>
    <t>Sea View Elementary School</t>
  </si>
  <si>
    <t>Peter Pendleton Elementary School</t>
  </si>
  <si>
    <t>Coral Mountain Academy</t>
  </si>
  <si>
    <t>SPV Agg 0_10_0025_12</t>
  </si>
  <si>
    <t>Cesar Chavez Elementary School</t>
  </si>
  <si>
    <t>Bobby Duke Middle School</t>
  </si>
  <si>
    <t>Terra Linda Dairy</t>
  </si>
  <si>
    <t>City of Rio Rancho Water</t>
  </si>
  <si>
    <t>Macy's</t>
  </si>
  <si>
    <t>Cove Mountain 2</t>
  </si>
  <si>
    <t>Cove Mountain 1</t>
  </si>
  <si>
    <t>Quick and Clean Car Wash - JB-9349330-00</t>
  </si>
  <si>
    <t>Point Loma Nazarene University</t>
  </si>
  <si>
    <t>Gallo Cattle Company</t>
  </si>
  <si>
    <t>Cascade 2 Hydro Plant</t>
  </si>
  <si>
    <t>Britton</t>
  </si>
  <si>
    <t>EPENMAGG1S NM110S</t>
  </si>
  <si>
    <t>EPENMAGG1S NM109S</t>
  </si>
  <si>
    <t>Tulare BioMat Fuel Cell</t>
  </si>
  <si>
    <t>Safeway-Albertsons - Camarillo #2094</t>
  </si>
  <si>
    <t>Love's Country Store</t>
  </si>
  <si>
    <t>Holland's Dairy</t>
  </si>
  <si>
    <t>USD NPC Group 11</t>
  </si>
  <si>
    <t>W9331</t>
  </si>
  <si>
    <t>USD NPC Group 10</t>
  </si>
  <si>
    <t>W9330</t>
  </si>
  <si>
    <t>Colton Unified School District</t>
  </si>
  <si>
    <t>Felicita Dairy</t>
  </si>
  <si>
    <t>EPENMAGG1S NM108S</t>
  </si>
  <si>
    <t>EPENMAGG1S NM107S</t>
  </si>
  <si>
    <t>Holiday Inn &amp; Staybridge Suites</t>
  </si>
  <si>
    <t>USD NPC Group 9</t>
  </si>
  <si>
    <t>W9322</t>
  </si>
  <si>
    <t>USD NPC Group 8</t>
  </si>
  <si>
    <t>W9321</t>
  </si>
  <si>
    <t>Staybridge Suites</t>
  </si>
  <si>
    <t>St Louis Solar</t>
  </si>
  <si>
    <t>Thomas Creek Solar</t>
  </si>
  <si>
    <t>Tickle Creek Solar</t>
  </si>
  <si>
    <t>Volcano Solar</t>
  </si>
  <si>
    <t>USD NPC Group 7</t>
  </si>
  <si>
    <t>W9315</t>
  </si>
  <si>
    <t>Baker City Solar</t>
  </si>
  <si>
    <t>Windhub Solar A</t>
  </si>
  <si>
    <t>Lagunitas School</t>
  </si>
  <si>
    <t>R &amp; M Cattle</t>
  </si>
  <si>
    <t>Sheep Creek Hydro</t>
  </si>
  <si>
    <t>San Francisco Unified School District</t>
  </si>
  <si>
    <t>SFDK Solar</t>
  </si>
  <si>
    <t>Chatsworth 1</t>
  </si>
  <si>
    <t>W9301</t>
  </si>
  <si>
    <t>Espinoza PE and Golf</t>
  </si>
  <si>
    <t>Kohl's - Vallejo #763</t>
  </si>
  <si>
    <t>CoA Ladera Golf Course</t>
  </si>
  <si>
    <t>Manuel Leal &amp; Son Dairy</t>
  </si>
  <si>
    <t>Grants Solar</t>
  </si>
  <si>
    <t>Bluewater Solar</t>
  </si>
  <si>
    <t>Fraser Solar</t>
  </si>
  <si>
    <t>North Park Solar</t>
  </si>
  <si>
    <t>Riverview Solar</t>
  </si>
  <si>
    <t>Firwood Solar</t>
  </si>
  <si>
    <t>Whole Foods Market - Folsom</t>
  </si>
  <si>
    <t>Iron Mountain Unit 2</t>
  </si>
  <si>
    <t>W9289</t>
  </si>
  <si>
    <t>Duus Solar</t>
  </si>
  <si>
    <t>Wasco Real Properties - WRP I</t>
  </si>
  <si>
    <t>Decade Dairy</t>
  </si>
  <si>
    <t>Rolling Hills</t>
  </si>
  <si>
    <t>Richard Westra Dairy</t>
  </si>
  <si>
    <t>Rancho Murieta Community Service District (WTP)</t>
  </si>
  <si>
    <t>Sacramento Downtown Arena LLC (2SE1)</t>
  </si>
  <si>
    <t>Sacramento Downtown Arena LLC (2NE1)</t>
  </si>
  <si>
    <t>John Mendonca &amp; Sons Dairy</t>
  </si>
  <si>
    <t>Whitla Wind Farm</t>
  </si>
  <si>
    <t>Sunrun PGE 2018 Group 128</t>
  </si>
  <si>
    <t>W9251</t>
  </si>
  <si>
    <t>Valley Center Municipal Water District</t>
  </si>
  <si>
    <t>SB1_2020G3</t>
  </si>
  <si>
    <t>SB1_2020G2</t>
  </si>
  <si>
    <t>CA - Anheuser Busch - Fairfield</t>
  </si>
  <si>
    <t>SB1_2020G1</t>
  </si>
  <si>
    <t>Wintec V Project</t>
  </si>
  <si>
    <t>CA - Kohl's - Fremont #759</t>
  </si>
  <si>
    <t>Staples - Rialto, CA (DC) - Expansion</t>
  </si>
  <si>
    <t>CA - Kohl's - Milpitas #10994</t>
  </si>
  <si>
    <t>SLRP-Padre Dam-Sycamore</t>
  </si>
  <si>
    <t>Sunrun PGE 2018 Group 94</t>
  </si>
  <si>
    <t>W9187</t>
  </si>
  <si>
    <t>SLRP-Padre Dam-Willow</t>
  </si>
  <si>
    <t>SLRP-Padre Dam-Oak</t>
  </si>
  <si>
    <t>Moonlight Dairy</t>
  </si>
  <si>
    <t>Barneveld Dorman</t>
  </si>
  <si>
    <t>Apparel Palou</t>
  </si>
  <si>
    <t>Apparel Dorman</t>
  </si>
  <si>
    <t>Sunrun PGE 2018 Group 45</t>
  </si>
  <si>
    <t>W9137</t>
  </si>
  <si>
    <t>Walgreens - Oregon City, OR #3801</t>
  </si>
  <si>
    <t>Sunrun PGE 2017 Group 86</t>
  </si>
  <si>
    <t>W9124</t>
  </si>
  <si>
    <t>Sunrun PGE 2017 Group 85</t>
  </si>
  <si>
    <t>W9123</t>
  </si>
  <si>
    <t>Dillard Powerhouse</t>
  </si>
  <si>
    <t>Colorado Green</t>
  </si>
  <si>
    <t>Kohl's - Santa Maria #477</t>
  </si>
  <si>
    <t>Sunrun PGE 2017 Group 63</t>
  </si>
  <si>
    <t>W9093</t>
  </si>
  <si>
    <t>Threemile Canyon Wind</t>
  </si>
  <si>
    <t>El Dorado Powerhouse</t>
  </si>
  <si>
    <t>Anchor Flats</t>
  </si>
  <si>
    <t>W9058</t>
  </si>
  <si>
    <t>Roche Palo Alto</t>
  </si>
  <si>
    <t>Sunrun PGE 2017 Group 28</t>
  </si>
  <si>
    <t>W9037</t>
  </si>
  <si>
    <t>Sunrun PGE 2016 Group 98</t>
  </si>
  <si>
    <t>W9025</t>
  </si>
  <si>
    <t>Sunrun PGE 2017 Group 23</t>
  </si>
  <si>
    <t>W9024</t>
  </si>
  <si>
    <t>Sunrun PGE 2016 Group 88</t>
  </si>
  <si>
    <t>W9004</t>
  </si>
  <si>
    <t>Sunrun PGE 2017 Group 15</t>
  </si>
  <si>
    <t>W9001</t>
  </si>
  <si>
    <t>Kohl's - Gilroy #737</t>
  </si>
  <si>
    <t>Kohl's - Laguna Niguel #618</t>
  </si>
  <si>
    <t>Sunrun PGE 2016 Group 73</t>
  </si>
  <si>
    <t>W8978</t>
  </si>
  <si>
    <t>Willow Creek Energy Center</t>
  </si>
  <si>
    <t>Sunrun PGE 2016 Group 68</t>
  </si>
  <si>
    <t>W8968</t>
  </si>
  <si>
    <t>Spring Canyon</t>
  </si>
  <si>
    <t>Twin Buttes</t>
  </si>
  <si>
    <t>Peetz Table Wind Energy</t>
  </si>
  <si>
    <t>Logan Wind Energy</t>
  </si>
  <si>
    <t>Cedar Creek</t>
  </si>
  <si>
    <t>Sunrun PGE 2016 Group 20</t>
  </si>
  <si>
    <t>W8912</t>
  </si>
  <si>
    <t>Walgreens - Troutdale, OR (#5910)</t>
  </si>
  <si>
    <t>Sunrun PGE 2016 Group 16</t>
  </si>
  <si>
    <t>W8908</t>
  </si>
  <si>
    <t>JBY Facility - Rooftops - Multnomah, OR</t>
  </si>
  <si>
    <t>George D Watte Farms</t>
  </si>
  <si>
    <t>Lansing LLC</t>
  </si>
  <si>
    <t>Walgreens - 12335 Glisan, Portland, OR (#6426)</t>
  </si>
  <si>
    <t>Friesian Farms Dairy</t>
  </si>
  <si>
    <t>Jer-Z-Boyz Ranch</t>
  </si>
  <si>
    <t>Joe M Simoes Family Dairy</t>
  </si>
  <si>
    <t>B&amp;R Tevelde Dairy Farm</t>
  </si>
  <si>
    <t>Starvation Solar I, LLC</t>
  </si>
  <si>
    <t>Robert Vander Eyk Dairy</t>
  </si>
  <si>
    <t>LPV Agg 10_100_0025_06</t>
  </si>
  <si>
    <t>SPV Agg 0_10_0025_11</t>
  </si>
  <si>
    <t>Sonic</t>
  </si>
  <si>
    <t>IP Malbec Solar</t>
  </si>
  <si>
    <t>Walgreens - 82nd Portland, OR (#1100)</t>
  </si>
  <si>
    <t>King and Gardiner Farms</t>
  </si>
  <si>
    <t>Clear Springs Ranch</t>
  </si>
  <si>
    <t>KP Livermore</t>
  </si>
  <si>
    <t>KP Pleasanton Data Center</t>
  </si>
  <si>
    <t>KP Murrieta MOB</t>
  </si>
  <si>
    <t>Walgreens - Milwaukie, OR (#9544)</t>
  </si>
  <si>
    <t>Dedeaux</t>
  </si>
  <si>
    <t>Walgreens - Hillsboro, OR #6831</t>
  </si>
  <si>
    <t>Sunrun PGE 2018 Group 5</t>
  </si>
  <si>
    <t>W8855</t>
  </si>
  <si>
    <t>Sunrun PGE 2018 Group 4</t>
  </si>
  <si>
    <t>W8854</t>
  </si>
  <si>
    <t>Sunrun PGE 2018 Group 3</t>
  </si>
  <si>
    <t>W8853</t>
  </si>
  <si>
    <t>Sunrun PGE 2018 Group 2</t>
  </si>
  <si>
    <t>W8852</t>
  </si>
  <si>
    <t>Sunrun PGE 2018 Group 1</t>
  </si>
  <si>
    <t>W8851</t>
  </si>
  <si>
    <t>Sierra Land and Farming</t>
  </si>
  <si>
    <t>Old River Ranch</t>
  </si>
  <si>
    <t>Four J Farms</t>
  </si>
  <si>
    <t>Moore Farms</t>
  </si>
  <si>
    <t>Arbora</t>
  </si>
  <si>
    <t>W8843</t>
  </si>
  <si>
    <t>David C Vander Eyk</t>
  </si>
  <si>
    <t>Rio Bravo</t>
  </si>
  <si>
    <t>Vanderpoel Dairy</t>
  </si>
  <si>
    <t>Five Star II</t>
  </si>
  <si>
    <t>EPENMAGG1S NM106S</t>
  </si>
  <si>
    <t>EPENMAGG1S NM105S</t>
  </si>
  <si>
    <t>SBS AG Dairy</t>
  </si>
  <si>
    <t>SBS AG</t>
  </si>
  <si>
    <t>Borda Delfino</t>
  </si>
  <si>
    <t>Vetter Ranches</t>
  </si>
  <si>
    <t>F&amp;L Barcellos Dairy</t>
  </si>
  <si>
    <t>CM10</t>
  </si>
  <si>
    <t>JR Ranch</t>
  </si>
  <si>
    <t>R &amp; S Vandertuig</t>
  </si>
  <si>
    <t>Grossmont Union High School District</t>
  </si>
  <si>
    <t>Oak Bend Dairy</t>
  </si>
  <si>
    <t>Garrett Solar</t>
  </si>
  <si>
    <t>Richard Vandertuig-Heritage Dairy</t>
  </si>
  <si>
    <t>S &amp; S Dairy</t>
  </si>
  <si>
    <t>Frank Schott Dairy</t>
  </si>
  <si>
    <t>Curti Terra Inc</t>
  </si>
  <si>
    <t>Oak View Dairy</t>
  </si>
  <si>
    <t>Happy Jack</t>
  </si>
  <si>
    <t>Gerben Leyendekker</t>
  </si>
  <si>
    <t>W8819</t>
  </si>
  <si>
    <t>Tony Dragt</t>
  </si>
  <si>
    <t>W8818</t>
  </si>
  <si>
    <t>Rio Rancho Solar Energy Center</t>
  </si>
  <si>
    <t>Gilmore-San Joaquin</t>
  </si>
  <si>
    <t>Gilmore-Annadale</t>
  </si>
  <si>
    <t>Mountain Empire Unified School District</t>
  </si>
  <si>
    <t>Sage III</t>
  </si>
  <si>
    <t>Akhavi North</t>
  </si>
  <si>
    <t>Akhavi South</t>
  </si>
  <si>
    <t>Sage II</t>
  </si>
  <si>
    <t>Voyager Wind I</t>
  </si>
  <si>
    <t>CO LI CSG 2 FRA</t>
  </si>
  <si>
    <t>Sage I</t>
  </si>
  <si>
    <t>New Mexico Wind Energy Center</t>
  </si>
  <si>
    <t>CA - Kohl's - Manteca #976</t>
  </si>
  <si>
    <t>Visser Farms</t>
  </si>
  <si>
    <t>Ed Leyendekker Dairy</t>
  </si>
  <si>
    <t>Palmer Solar</t>
  </si>
  <si>
    <t>EPENMAGG1S NM104S</t>
  </si>
  <si>
    <t>Chris Dejong Dairy</t>
  </si>
  <si>
    <t>Ontario Montclair - Vineyard  Elementary School</t>
  </si>
  <si>
    <t>Boertje and Sons Dairy</t>
  </si>
  <si>
    <t>Sierra Cattle Company</t>
  </si>
  <si>
    <t>Round Butte</t>
  </si>
  <si>
    <t>Spray 2 Hydro Plant</t>
  </si>
  <si>
    <t>Rundle 2 Hydro Plant</t>
  </si>
  <si>
    <t>Kananaskis 3 Hydro Plant</t>
  </si>
  <si>
    <t>Ghost Hydro 4 Plant</t>
  </si>
  <si>
    <t>Wright Solar Park</t>
  </si>
  <si>
    <t>Brazeau 2 Hydro Plant</t>
  </si>
  <si>
    <t>Tesla PG&amp;E PV SSA Group 516</t>
  </si>
  <si>
    <t>W8779</t>
  </si>
  <si>
    <t>Tesla PG&amp;E PV SSA Group 511</t>
  </si>
  <si>
    <t>W8775</t>
  </si>
  <si>
    <t>Tesla PG&amp;E PV SSA Group 510</t>
  </si>
  <si>
    <t>W8773</t>
  </si>
  <si>
    <t>Tesla PG&amp;E PV SSA Group 508</t>
  </si>
  <si>
    <t>W8770</t>
  </si>
  <si>
    <t>Tesla PG&amp;E PV SSA Group 507</t>
  </si>
  <si>
    <t>W8769</t>
  </si>
  <si>
    <t>Tesla PG&amp;E PV SSA Group 498</t>
  </si>
  <si>
    <t>W8761</t>
  </si>
  <si>
    <t>Tesla PG&amp;E PV SSA Group 497</t>
  </si>
  <si>
    <t>W8760</t>
  </si>
  <si>
    <t>Pelton</t>
  </si>
  <si>
    <t>Tesla PG&amp;E PV SSA Group 495</t>
  </si>
  <si>
    <t>W8759</t>
  </si>
  <si>
    <t>Tesla PG&amp;E PV SSA Group 488</t>
  </si>
  <si>
    <t>W8751</t>
  </si>
  <si>
    <t>Tesla PG&amp;E PV SSA Group 487</t>
  </si>
  <si>
    <t>W8750</t>
  </si>
  <si>
    <t>Tesla PG&amp;E PV SSA Group 484</t>
  </si>
  <si>
    <t>W8747</t>
  </si>
  <si>
    <t>Tesla PG&amp;E PV SSA Group 477</t>
  </si>
  <si>
    <t>W8740</t>
  </si>
  <si>
    <t>Tesla PG&amp;E PV SSA Group 474</t>
  </si>
  <si>
    <t>W8737</t>
  </si>
  <si>
    <t>Tesla PG&amp;E PV SSA Group 472</t>
  </si>
  <si>
    <t>W8735</t>
  </si>
  <si>
    <t>Tesla PG&amp;E PV SSA Group 468</t>
  </si>
  <si>
    <t>W8731</t>
  </si>
  <si>
    <t>Tesla PG&amp;E PV SSA Group 464</t>
  </si>
  <si>
    <t>W8727</t>
  </si>
  <si>
    <t>Tesla PG&amp;E PV SSA Group 458</t>
  </si>
  <si>
    <t>W8720</t>
  </si>
  <si>
    <t>Tesla PG&amp;E PV SSA Group 454</t>
  </si>
  <si>
    <t>W8717</t>
  </si>
  <si>
    <t>Tesla PG&amp;E PV SSA Group 450</t>
  </si>
  <si>
    <t>W8714</t>
  </si>
  <si>
    <t>Tesla PG&amp;E PV SSA Group 447</t>
  </si>
  <si>
    <t>W8711</t>
  </si>
  <si>
    <t>Tesla PG&amp;E PV SSA Group 448</t>
  </si>
  <si>
    <t>W8710</t>
  </si>
  <si>
    <t>Robert O. Schulz Solar Farm</t>
  </si>
  <si>
    <t>Tesla PG&amp;E PV SSA Group 446</t>
  </si>
  <si>
    <t>W8709</t>
  </si>
  <si>
    <t>Tesla PG&amp;E PV SSA Group 443</t>
  </si>
  <si>
    <t>W8706</t>
  </si>
  <si>
    <t>CA - Kohl's - Yuba City #1020</t>
  </si>
  <si>
    <t>Tesla PG&amp;E PV SSA Group 433</t>
  </si>
  <si>
    <t>W8697</t>
  </si>
  <si>
    <t>Tesla PG&amp;E PV SSA Group 429</t>
  </si>
  <si>
    <t>W8693</t>
  </si>
  <si>
    <t>Tesla PG&amp;E PV SSA Group 430</t>
  </si>
  <si>
    <t>W8692</t>
  </si>
  <si>
    <t>Tesla PG&amp;E PV SSA Group 427</t>
  </si>
  <si>
    <t>W8689</t>
  </si>
  <si>
    <t>Tesla PG&amp;E PV SSA Group 423</t>
  </si>
  <si>
    <t>W8685</t>
  </si>
  <si>
    <t>Tesla PG&amp;E PV SSA Group 420</t>
  </si>
  <si>
    <t>W8682</t>
  </si>
  <si>
    <t>Total Energy Facility</t>
  </si>
  <si>
    <t>Tesla PG&amp;E PV SSA Group 417</t>
  </si>
  <si>
    <t>W8679</t>
  </si>
  <si>
    <t>Tesla PG&amp;E PV SSA Group 416</t>
  </si>
  <si>
    <t>W8678</t>
  </si>
  <si>
    <t>Tesla PG&amp;E PV SSA Group 412</t>
  </si>
  <si>
    <t>W8674</t>
  </si>
  <si>
    <t>Tesla PG&amp;E PV SSA Group 411</t>
  </si>
  <si>
    <t>W8673</t>
  </si>
  <si>
    <t>Tesla PG&amp;E PV SSA Group 408</t>
  </si>
  <si>
    <t>W8670</t>
  </si>
  <si>
    <t>Tesla PG&amp;E PV SSA Group 395</t>
  </si>
  <si>
    <t>W8655</t>
  </si>
  <si>
    <t>Tesla PG&amp;E PV SSA Group 389</t>
  </si>
  <si>
    <t>W8650</t>
  </si>
  <si>
    <t>Tesla PG&amp;E PV SSA Group 387</t>
  </si>
  <si>
    <t>W8649</t>
  </si>
  <si>
    <t>Tesla PG&amp;E PV SSA Group 388</t>
  </si>
  <si>
    <t>W8648</t>
  </si>
  <si>
    <t>Tesla PG&amp;E PV SSA Group 385</t>
  </si>
  <si>
    <t>W8646</t>
  </si>
  <si>
    <t>Tesla PG&amp;E PV SSA Group 383</t>
  </si>
  <si>
    <t>W8645</t>
  </si>
  <si>
    <t>Tesla PG&amp;E PV SSA Group 382</t>
  </si>
  <si>
    <t>W8643</t>
  </si>
  <si>
    <t>Tesla PG&amp;E PV SSA Group 376</t>
  </si>
  <si>
    <t>W8637</t>
  </si>
  <si>
    <t>Tesla PG&amp;E PV SSA Group 371</t>
  </si>
  <si>
    <t>W8632</t>
  </si>
  <si>
    <t>Tesla PG&amp;E PV SSA Group 360</t>
  </si>
  <si>
    <t>W8622</t>
  </si>
  <si>
    <t>Tesla PG&amp;E PV SSA Group 361</t>
  </si>
  <si>
    <t>W8621</t>
  </si>
  <si>
    <t>Tesla PG&amp;E PV SSA Group 358</t>
  </si>
  <si>
    <t>W8619</t>
  </si>
  <si>
    <t>Tesla PG&amp;E PV SSA Group 353</t>
  </si>
  <si>
    <t>W8614</t>
  </si>
  <si>
    <t>Tesla PG&amp;E PV SSA Group 347</t>
  </si>
  <si>
    <t>W8608</t>
  </si>
  <si>
    <t>Sierra View Dairy</t>
  </si>
  <si>
    <t>CA - Kohl's - Vacaville #757</t>
  </si>
  <si>
    <t>Tesla PG&amp;E PV SSA Group 340</t>
  </si>
  <si>
    <t>W8599</t>
  </si>
  <si>
    <t>Tesla PG&amp;E PV SSA Group 336</t>
  </si>
  <si>
    <t>W8595</t>
  </si>
  <si>
    <t>Tesla PG&amp;E PV SSA Group 333</t>
  </si>
  <si>
    <t>W8592</t>
  </si>
  <si>
    <t>Tesla PG&amp;E PV SSA Group 332</t>
  </si>
  <si>
    <t>W8591</t>
  </si>
  <si>
    <t>Tesla PG&amp;E PV SSA Group 331</t>
  </si>
  <si>
    <t>W8590</t>
  </si>
  <si>
    <t>Tesla PG&amp;E PV SSA Group 324</t>
  </si>
  <si>
    <t>W8583</t>
  </si>
  <si>
    <t>Tesla PG&amp;E PV SSA Group 323</t>
  </si>
  <si>
    <t>W8582</t>
  </si>
  <si>
    <t>Tesla PG&amp;E PV SSA Group 314</t>
  </si>
  <si>
    <t>W8574</t>
  </si>
  <si>
    <t>Tesla PG&amp;E PV SSA Group 313</t>
  </si>
  <si>
    <t>W8572</t>
  </si>
  <si>
    <t>Tesla PG&amp;E PV SSA Group 312</t>
  </si>
  <si>
    <t>W8571</t>
  </si>
  <si>
    <t>Woodland Biomass Power</t>
  </si>
  <si>
    <t>Tesla PG&amp;E PV SSA Group 307</t>
  </si>
  <si>
    <t>W8566</t>
  </si>
  <si>
    <t>Staples - Costa Mesa, CA (#1078)</t>
  </si>
  <si>
    <t>Tesla PG&amp;E PV SSA Group 297</t>
  </si>
  <si>
    <t>W8556</t>
  </si>
  <si>
    <t>Tesla PG&amp;E PV SSA Group 296</t>
  </si>
  <si>
    <t>W8555</t>
  </si>
  <si>
    <t>Grazing Yak Solar</t>
  </si>
  <si>
    <t>Tesla PG&amp;E PV SSA Group 294</t>
  </si>
  <si>
    <t>W8552</t>
  </si>
  <si>
    <t>Staples - San Clemente, CA (#891)</t>
  </si>
  <si>
    <t>Tesla PG&amp;E PV SSA Group 290</t>
  </si>
  <si>
    <t>W8548</t>
  </si>
  <si>
    <t>Tesla PG&amp;E PV SSA Group 287</t>
  </si>
  <si>
    <t>W8545</t>
  </si>
  <si>
    <t>Staples - Lake Elsinore, CA (#1387)</t>
  </si>
  <si>
    <t>Tesla PG&amp;E PV SSA Group 282</t>
  </si>
  <si>
    <t>W8539</t>
  </si>
  <si>
    <t>Tesla PG&amp;E PV SSA Group 280</t>
  </si>
  <si>
    <t>W8538</t>
  </si>
  <si>
    <t>Tesla PG&amp;E PV SSA Group 268</t>
  </si>
  <si>
    <t>W8526</t>
  </si>
  <si>
    <t>Tesla PG&amp;E PV SSA Group 266</t>
  </si>
  <si>
    <t>W8525</t>
  </si>
  <si>
    <t>Sierra Pacific Sonora</t>
  </si>
  <si>
    <t>Tesla PG&amp;E PV SSA Group 260</t>
  </si>
  <si>
    <t>W8517</t>
  </si>
  <si>
    <t>Tesla PG&amp;E PV SSA Group 255</t>
  </si>
  <si>
    <t>W8511</t>
  </si>
  <si>
    <t>L.A. Co. Sanitation Dist</t>
  </si>
  <si>
    <t>W8510</t>
  </si>
  <si>
    <t>Whiskeytown</t>
  </si>
  <si>
    <t>Tesla PG&amp;E PV SSA Group 246</t>
  </si>
  <si>
    <t>W8501</t>
  </si>
  <si>
    <t>Kohl's - Fresno West #709</t>
  </si>
  <si>
    <t>Tesla PG&amp;E PV SSA Group 241</t>
  </si>
  <si>
    <t>W8496</t>
  </si>
  <si>
    <t>Tesla PG&amp;E PV SSA Group 240</t>
  </si>
  <si>
    <t>W8495</t>
  </si>
  <si>
    <t>Tesla PG&amp;E PV SSA Group 236</t>
  </si>
  <si>
    <t>W8491</t>
  </si>
  <si>
    <t>Tesla PG&amp;E PV SSA Group 235</t>
  </si>
  <si>
    <t>W8490</t>
  </si>
  <si>
    <t>Ripon Solar</t>
  </si>
  <si>
    <t>Tesla PG&amp;E PV SSA Group 231</t>
  </si>
  <si>
    <t>W8487</t>
  </si>
  <si>
    <t>Tesla PG&amp;E PV SSA Group 230</t>
  </si>
  <si>
    <t>W8485</t>
  </si>
  <si>
    <t>Tesla PG&amp;E PV SSA Group 228</t>
  </si>
  <si>
    <t>W8483</t>
  </si>
  <si>
    <t>CA - Kohl's - Chico</t>
  </si>
  <si>
    <t>Tesla PG&amp;E PV SSA Group 223</t>
  </si>
  <si>
    <t>W8478</t>
  </si>
  <si>
    <t>Tesla PG&amp;E PV SSA Group 219</t>
  </si>
  <si>
    <t>W8474</t>
  </si>
  <si>
    <t>Tesla PG&amp;E PV SSA Group 218</t>
  </si>
  <si>
    <t>W8473</t>
  </si>
  <si>
    <t>Tesla PG&amp;E PV SSA Group 216</t>
  </si>
  <si>
    <t>W8471</t>
  </si>
  <si>
    <t>Tesla PG&amp;E PV SSA Group 212</t>
  </si>
  <si>
    <t>W8466</t>
  </si>
  <si>
    <t>Tesla PG&amp;E PV SSA Group 207</t>
  </si>
  <si>
    <t>W8462</t>
  </si>
  <si>
    <t>Cal Expo Parking Solarport</t>
  </si>
  <si>
    <t>Tesla PG&amp;E PV SSA Group 203</t>
  </si>
  <si>
    <t>W8458</t>
  </si>
  <si>
    <t>Tesla PG&amp;E PV SSA Group 202</t>
  </si>
  <si>
    <t>W8457</t>
  </si>
  <si>
    <t>Tesla PG&amp;E PV SSA Group 201</t>
  </si>
  <si>
    <t>W8456</t>
  </si>
  <si>
    <t>Tesla PG&amp;E PV SSA Group 197</t>
  </si>
  <si>
    <t>W8452</t>
  </si>
  <si>
    <t>CVFA Cogen 1</t>
  </si>
  <si>
    <t>Tesla PG&amp;E PV SSA Group 194</t>
  </si>
  <si>
    <t>W8449</t>
  </si>
  <si>
    <t>Tesla PG&amp;E PV SSA Group 189</t>
  </si>
  <si>
    <t>W8444</t>
  </si>
  <si>
    <t>Tesla PG&amp;E PV SSA Group 188</t>
  </si>
  <si>
    <t>W8443</t>
  </si>
  <si>
    <t>Tesla PG&amp;E PV SSA Group 185</t>
  </si>
  <si>
    <t>W8442</t>
  </si>
  <si>
    <t>Tesla PG&amp;E PV SSA Group 187</t>
  </si>
  <si>
    <t>W8441</t>
  </si>
  <si>
    <t>Sacramento Soleil, LLC</t>
  </si>
  <si>
    <t>Tesla PG&amp;E PV SSA Group 179</t>
  </si>
  <si>
    <t>W8434</t>
  </si>
  <si>
    <t>Tesla PG&amp;E PV SSA Group 178</t>
  </si>
  <si>
    <t>W8433</t>
  </si>
  <si>
    <t>Tesla PG&amp;E PV SSA Group 177</t>
  </si>
  <si>
    <t>W8432</t>
  </si>
  <si>
    <t>Tesla PG&amp;E PV SSA Group 176</t>
  </si>
  <si>
    <t>W8431</t>
  </si>
  <si>
    <t>Tesla PG&amp;E PV SSA Group 170</t>
  </si>
  <si>
    <t>W8425</t>
  </si>
  <si>
    <t>Tesla PG&amp;E PV SSA Group 164</t>
  </si>
  <si>
    <t>W8419</t>
  </si>
  <si>
    <t>Tesla PG&amp;E PV SSA Group 160</t>
  </si>
  <si>
    <t>W8415</t>
  </si>
  <si>
    <t>Tesla PG&amp;E PV SSA Group 159</t>
  </si>
  <si>
    <t>W8414</t>
  </si>
  <si>
    <t>Tesla PG&amp;E PV SSA Group 158</t>
  </si>
  <si>
    <t>W8413</t>
  </si>
  <si>
    <t>Tesla PG&amp;E PV SSA Group 157</t>
  </si>
  <si>
    <t>W8412</t>
  </si>
  <si>
    <t>Tesla PG&amp;E PV SSA Group 155</t>
  </si>
  <si>
    <t>W8410</t>
  </si>
  <si>
    <t>Tesla PG&amp;E PV SSA Group 151</t>
  </si>
  <si>
    <t>W8406</t>
  </si>
  <si>
    <t>Tesla PG&amp;E PV SSA Group 145</t>
  </si>
  <si>
    <t>W8400</t>
  </si>
  <si>
    <t>Kohl's - Visalia #701</t>
  </si>
  <si>
    <t>Biglow Canyon Wind Farm</t>
  </si>
  <si>
    <t>Tesla PG&amp;E PV SSA Group 134</t>
  </si>
  <si>
    <t>W8388</t>
  </si>
  <si>
    <t>Tesla PG&amp;E PV SSA Group 130</t>
  </si>
  <si>
    <t>W8385</t>
  </si>
  <si>
    <t>Tesla PG&amp;E PV SSA Group 126</t>
  </si>
  <si>
    <t>W8381</t>
  </si>
  <si>
    <t>CA - Kohl's - Bakersfield - Gosford</t>
  </si>
  <si>
    <t>Tesla PG&amp;E PV SSA Group 124</t>
  </si>
  <si>
    <t>W8379</t>
  </si>
  <si>
    <t>Tesla PG&amp;E PV SSA Group 122</t>
  </si>
  <si>
    <t>W8377</t>
  </si>
  <si>
    <t>Tesla PG&amp;E PV SSA Group 117</t>
  </si>
  <si>
    <t>W8372</t>
  </si>
  <si>
    <t>Staples-Poway #90</t>
  </si>
  <si>
    <t>Tesla PG&amp;E PV SSA Group 110</t>
  </si>
  <si>
    <t>W8365</t>
  </si>
  <si>
    <t>Tesla PG&amp;E PV SSA Group 106</t>
  </si>
  <si>
    <t>W8361</t>
  </si>
  <si>
    <t>Kaiser Building 7</t>
  </si>
  <si>
    <t>Tesla PG&amp;E PV SSA Group 101</t>
  </si>
  <si>
    <t>W8356</t>
  </si>
  <si>
    <t>Tesla PG&amp;E PV SSA Group 099</t>
  </si>
  <si>
    <t>W8354</t>
  </si>
  <si>
    <t>Tesla PG&amp;E PV SSA Group 097</t>
  </si>
  <si>
    <t>W8352</t>
  </si>
  <si>
    <t>Tesla PG&amp;E PV SSA Group 095</t>
  </si>
  <si>
    <t>W8350</t>
  </si>
  <si>
    <t>Whitewater Hill Wind Partners</t>
  </si>
  <si>
    <t>Tesla PG&amp;E PV SSA Group 088</t>
  </si>
  <si>
    <t>W8343</t>
  </si>
  <si>
    <t>Tesla PG&amp;E PV SSA Group 087</t>
  </si>
  <si>
    <t>W8342</t>
  </si>
  <si>
    <t>Cabazon Wind Partners</t>
  </si>
  <si>
    <t>Tesla PG&amp;E PV SSA Group 083</t>
  </si>
  <si>
    <t>W8338</t>
  </si>
  <si>
    <t>Tesla PG&amp;E PV SSA Group 081</t>
  </si>
  <si>
    <t>W8336</t>
  </si>
  <si>
    <t>Condon Wind Power Project</t>
  </si>
  <si>
    <t>Tesla PG&amp;E PV SSA Group 074</t>
  </si>
  <si>
    <t>W8329</t>
  </si>
  <si>
    <t>Tesla PG&amp;E PV SSA Group 068</t>
  </si>
  <si>
    <t>W8323</t>
  </si>
  <si>
    <t>Tesla PG&amp;E PV SSA Group 065</t>
  </si>
  <si>
    <t>W8320</t>
  </si>
  <si>
    <t>Tesla PG&amp;E PV SSA Group 061</t>
  </si>
  <si>
    <t>W8316</t>
  </si>
  <si>
    <t>Tesla PG&amp;E PV SSA Group 056</t>
  </si>
  <si>
    <t>W8311</t>
  </si>
  <si>
    <t>Tesla PG&amp;E PV SSA Group 055</t>
  </si>
  <si>
    <t>W8310</t>
  </si>
  <si>
    <t>Fossil Gulch Wind Park</t>
  </si>
  <si>
    <t>Tesla PG&amp;E PV SSA Group 053</t>
  </si>
  <si>
    <t>W8307</t>
  </si>
  <si>
    <t>Tesla PG&amp;E PV SSA Group 050</t>
  </si>
  <si>
    <t>W8305</t>
  </si>
  <si>
    <t>Tesla PG&amp;E PV SSA Group 045</t>
  </si>
  <si>
    <t>W8300</t>
  </si>
  <si>
    <t>CA - Anderson SD - West Valley High School</t>
  </si>
  <si>
    <t>Tesla PG&amp;E PV SSA Group 043</t>
  </si>
  <si>
    <t>W8298</t>
  </si>
  <si>
    <t>Tesla PG&amp;E PV SSA Group 039</t>
  </si>
  <si>
    <t>W8296</t>
  </si>
  <si>
    <t>Tesla PG&amp;E PV SSA Group 037</t>
  </si>
  <si>
    <t>W8291</t>
  </si>
  <si>
    <t>Tesla PG&amp;E PV SSA Group 036</t>
  </si>
  <si>
    <t>W8290</t>
  </si>
  <si>
    <t>Tesla PG&amp;E PV SSA Group 035</t>
  </si>
  <si>
    <t>W8289</t>
  </si>
  <si>
    <t>Tesla PG&amp;E PV SSA Group 033</t>
  </si>
  <si>
    <t>W8288</t>
  </si>
  <si>
    <t>Tesla PG&amp;E PV SSA Group 032</t>
  </si>
  <si>
    <t>W8287</t>
  </si>
  <si>
    <t>Tesla PG&amp;E PV SSA Group 027</t>
  </si>
  <si>
    <t>W8282</t>
  </si>
  <si>
    <t>Tesla PG&amp;E PV SSA Group 023</t>
  </si>
  <si>
    <t>W8277</t>
  </si>
  <si>
    <t>Tesla PG&amp;E PV SSA Group 021</t>
  </si>
  <si>
    <t>W8276</t>
  </si>
  <si>
    <t>Tesla PG&amp;E PV SSA Group 020</t>
  </si>
  <si>
    <t>W8275</t>
  </si>
  <si>
    <t>Tesla PG&amp;E PV SSA Group 013</t>
  </si>
  <si>
    <t>W8268</t>
  </si>
  <si>
    <t>Tesla PG&amp;E PV SSA Group 011</t>
  </si>
  <si>
    <t>W8266</t>
  </si>
  <si>
    <t>Tesla PG&amp;E PV SSA Group 008</t>
  </si>
  <si>
    <t>W8264</t>
  </si>
  <si>
    <t>Tesla PG&amp;E PV SSA Group 005</t>
  </si>
  <si>
    <t>W8260</t>
  </si>
  <si>
    <t>JM439-007-S</t>
  </si>
  <si>
    <t>San Miguel II Solar Energy Center</t>
  </si>
  <si>
    <t>San Miguel I Solar Energy Center</t>
  </si>
  <si>
    <t>Zelzah</t>
  </si>
  <si>
    <t>SPV Agg 0_10_0025_10</t>
  </si>
  <si>
    <t>MSW Pomona, LLC</t>
  </si>
  <si>
    <t>Cassia Gulch Wind Park</t>
  </si>
  <si>
    <t>Cassia Wind Farm</t>
  </si>
  <si>
    <t>Walgreens DC - Woodland</t>
  </si>
  <si>
    <t>EPENMAGG1S NM103S</t>
  </si>
  <si>
    <t>EPENMAGG1S NM102S</t>
  </si>
  <si>
    <t>Escondido Union High School District</t>
  </si>
  <si>
    <t>Meyers Falls Hydroelectric Project</t>
  </si>
  <si>
    <t>Red Collar</t>
  </si>
  <si>
    <t>Glacier Wind 1</t>
  </si>
  <si>
    <t>Target Store #2271 Dublin</t>
  </si>
  <si>
    <t>Vista Irrigation District</t>
  </si>
  <si>
    <t>San Diego Community College District</t>
  </si>
  <si>
    <t>Klondike IIIa</t>
  </si>
  <si>
    <t>Sierra Community College District</t>
  </si>
  <si>
    <t>Bonsall Union School District</t>
  </si>
  <si>
    <t>Liberty Union High School District</t>
  </si>
  <si>
    <t>City of Morgan Hill</t>
  </si>
  <si>
    <t>Madera Community Hospital</t>
  </si>
  <si>
    <t>Helix Water District</t>
  </si>
  <si>
    <t>Edwards Air Force Base</t>
  </si>
  <si>
    <t>EPRR Cal Center</t>
  </si>
  <si>
    <t>W8139</t>
  </si>
  <si>
    <t>TRCC</t>
  </si>
  <si>
    <t>Soda Lake 3</t>
  </si>
  <si>
    <t>stimson lumber-plummer</t>
  </si>
  <si>
    <t>Soderglen Wind Farm</t>
  </si>
  <si>
    <t>Sunshine Valley Solar</t>
  </si>
  <si>
    <t>Busch Ranch II</t>
  </si>
  <si>
    <t>Brownlee Unit #4</t>
  </si>
  <si>
    <t>EPENMAGG1S NM101S</t>
  </si>
  <si>
    <t>EPENMAGG1S NM100S</t>
  </si>
  <si>
    <t>City of ABQ</t>
  </si>
  <si>
    <t>Sandoval Cty Admin Bldg</t>
  </si>
  <si>
    <t>APD Forensics Service Center</t>
  </si>
  <si>
    <t>Target Distribution Center</t>
  </si>
  <si>
    <t>Bidart Farms</t>
  </si>
  <si>
    <t>Shiloh Wind Project 2, LLC</t>
  </si>
  <si>
    <t>Whitegrass No. 1</t>
  </si>
  <si>
    <t>Tesla SCE PV SSA Group 357</t>
  </si>
  <si>
    <t>W8088</t>
  </si>
  <si>
    <t>Mountain View</t>
  </si>
  <si>
    <t>Eastside Union School District</t>
  </si>
  <si>
    <t>El Nido Biomass Facility</t>
  </si>
  <si>
    <t>Wheat Field</t>
  </si>
  <si>
    <t>Rattlesnake Road</t>
  </si>
  <si>
    <t>American Canyon Solar C</t>
  </si>
  <si>
    <t>American Canyon Solar B</t>
  </si>
  <si>
    <t>American Canyon Solar A</t>
  </si>
  <si>
    <t>Chowchilla Biomass Facility</t>
  </si>
  <si>
    <t>San Juan Mesa</t>
  </si>
  <si>
    <t>Caprock Wind Farm</t>
  </si>
  <si>
    <t>CA - Port of Oakland - Site 1</t>
  </si>
  <si>
    <t>Tesla SCE PV SSA Group 270</t>
  </si>
  <si>
    <t>W7996</t>
  </si>
  <si>
    <t>Tesla SCE PV SSA Group 257</t>
  </si>
  <si>
    <t>W7983</t>
  </si>
  <si>
    <t>Kettle Falls Woodwaste Plant</t>
  </si>
  <si>
    <t>Turquoise Liberty Solar</t>
  </si>
  <si>
    <t>Post Falls HED</t>
  </si>
  <si>
    <t>Tesla SCE PV SSA Group 234</t>
  </si>
  <si>
    <t>W7959</t>
  </si>
  <si>
    <t>OC443-006-S</t>
  </si>
  <si>
    <t>J. Frank Schmidt &amp; Son Co. JFSS97</t>
  </si>
  <si>
    <t>Second Imperial Geothermal</t>
  </si>
  <si>
    <t>Tesla SCE PV SSA Group 197</t>
  </si>
  <si>
    <t>W7920</t>
  </si>
  <si>
    <t>Tesla SCE PV SSA Group 190</t>
  </si>
  <si>
    <t>W7913</t>
  </si>
  <si>
    <t>Pacific Lumber Co.</t>
  </si>
  <si>
    <t>Tesla SCE PV SSA Group 164</t>
  </si>
  <si>
    <t>W7887</t>
  </si>
  <si>
    <t>Tulloch</t>
  </si>
  <si>
    <t>Beardsley</t>
  </si>
  <si>
    <t>CA - Macys 1 - Newpark</t>
  </si>
  <si>
    <t>CA - Macys 1 - Puente Hills</t>
  </si>
  <si>
    <t>CA - Macys 1 - Simi Valley</t>
  </si>
  <si>
    <t>Tesla SCE PV SSA Group 108</t>
  </si>
  <si>
    <t>W7831</t>
  </si>
  <si>
    <t>CA - Macys 1 - Temecula 51A</t>
  </si>
  <si>
    <t>Tesla SCE PV SSA Group 98</t>
  </si>
  <si>
    <t>W7821</t>
  </si>
  <si>
    <t>Tesla SCE PV SSA Group 85</t>
  </si>
  <si>
    <t>W7808</t>
  </si>
  <si>
    <t>CA - Happy Valley SD - Cloverdale</t>
  </si>
  <si>
    <t>Barstow USD Central HS JB-923554-00</t>
  </si>
  <si>
    <t>W7793</t>
  </si>
  <si>
    <t>CA - Roche - Pleasanton</t>
  </si>
  <si>
    <t>J8 Master JB-935195-00</t>
  </si>
  <si>
    <t>J8 Master JB-935195-01</t>
  </si>
  <si>
    <t>Mount Signal Solar Farm II</t>
  </si>
  <si>
    <t>SPV Agg 0_10_0025_09</t>
  </si>
  <si>
    <t>Airport Solar</t>
  </si>
  <si>
    <t>Tesla SCE PV SSA Group 37</t>
  </si>
  <si>
    <t>W7745</t>
  </si>
  <si>
    <t>Tesla SCE PV SSA Group 28</t>
  </si>
  <si>
    <t>W7735</t>
  </si>
  <si>
    <t>Eagle Creek Solar</t>
  </si>
  <si>
    <t>Bozeman Solar Project</t>
  </si>
  <si>
    <t>Marengo II</t>
  </si>
  <si>
    <t>Direct Relief HQ and Distribution Center JB-931901</t>
  </si>
  <si>
    <t>Poplar Elementary School JB-9236591</t>
  </si>
  <si>
    <t>EPENMAGG1S NM099S</t>
  </si>
  <si>
    <t>EPENMAGG1S NM098S</t>
  </si>
  <si>
    <t>Paramount Distribution Center</t>
  </si>
  <si>
    <t>S. Ogden 770</t>
  </si>
  <si>
    <t>W7689</t>
  </si>
  <si>
    <t>HP Inc.</t>
  </si>
  <si>
    <t>Citizens Imperial Solar</t>
  </si>
  <si>
    <t>LPV Agg 10_100_0025_05</t>
  </si>
  <si>
    <t>Springbok 3 Solar Farm</t>
  </si>
  <si>
    <t>Montague Wind</t>
  </si>
  <si>
    <t>EPENMAGG1S NM097S</t>
  </si>
  <si>
    <t>EPENMAGG1S NM096S</t>
  </si>
  <si>
    <t>EPENMAGG1S NM095S</t>
  </si>
  <si>
    <t>EPENMAGG1S NM094S</t>
  </si>
  <si>
    <t>Tesla Supercharger</t>
  </si>
  <si>
    <t>EPRR - Marina Apartments Office</t>
  </si>
  <si>
    <t>Palisades Dam</t>
  </si>
  <si>
    <t>Unit 3</t>
  </si>
  <si>
    <t>SPV Agg 0_10_0025_08</t>
  </si>
  <si>
    <t>Oxbow Powerhouse</t>
  </si>
  <si>
    <t>French Meadows Powerhouse</t>
  </si>
  <si>
    <t>Mc Swain Powerhouse</t>
  </si>
  <si>
    <t>Kelly Ridge Powerhouse</t>
  </si>
  <si>
    <t>Native Suns Tiny Town Denver SLB</t>
  </si>
  <si>
    <t>Mesa CSG2 Massicotte</t>
  </si>
  <si>
    <t>Mesa CSG1 Murdock</t>
  </si>
  <si>
    <t>Coffin Butte Resource Project</t>
  </si>
  <si>
    <t>Shasta</t>
  </si>
  <si>
    <t>KP Dublin Hub &amp; Cancer Center</t>
  </si>
  <si>
    <t>KP SCA Skyport MOB</t>
  </si>
  <si>
    <t>KP Santa Rosa MOB 6</t>
  </si>
  <si>
    <t>San Pablo Raceway</t>
  </si>
  <si>
    <t>Three Forks Water Power Project</t>
  </si>
  <si>
    <t>UBS Sun Valley Transmission HQ</t>
  </si>
  <si>
    <t>UBS Sierra Highway Solar Skid 50kW</t>
  </si>
  <si>
    <t>HZIU Kompogas SLO</t>
  </si>
  <si>
    <t>Techren II</t>
  </si>
  <si>
    <t>Friant Dam</t>
  </si>
  <si>
    <t>HL Solar</t>
  </si>
  <si>
    <t>Magrath Wind</t>
  </si>
  <si>
    <t>Rio De Oro RDO Solar Energy Center</t>
  </si>
  <si>
    <t>KP Irwindale MOB</t>
  </si>
  <si>
    <t>KP Chino Grand MOB</t>
  </si>
  <si>
    <t>KP La Habra MOB</t>
  </si>
  <si>
    <t>N Domingo Baca Multigen Center</t>
  </si>
  <si>
    <t>EPENMAGG1S NM093S</t>
  </si>
  <si>
    <t>Unser Racing Museum</t>
  </si>
  <si>
    <t>EPENMAGG1S NM092S</t>
  </si>
  <si>
    <t>EPENMAGG1S NM091S</t>
  </si>
  <si>
    <t>EPENMAGG1S NM090S</t>
  </si>
  <si>
    <t>EPENMAGG1S NM089S</t>
  </si>
  <si>
    <t>EPENMAGG1S NM088S</t>
  </si>
  <si>
    <t>EPENMAGG1S NM087S</t>
  </si>
  <si>
    <t>Arlington Microgrid Community Solar</t>
  </si>
  <si>
    <t>KP San Leandro Medical Center</t>
  </si>
  <si>
    <t>KP Pleasanton MOB South</t>
  </si>
  <si>
    <t>Calaveras Yuba Hydro #2</t>
  </si>
  <si>
    <t>KP Pleasanton MOB North</t>
  </si>
  <si>
    <t>KP Antelope Valley MOB 1</t>
  </si>
  <si>
    <t>EPENMAGG1S NM086S</t>
  </si>
  <si>
    <t>Calaveras Yuba Hydro #1</t>
  </si>
  <si>
    <t>KP South San Francisco Parking Structure</t>
  </si>
  <si>
    <t>Etiwanda - MWD</t>
  </si>
  <si>
    <t>KP Napa MOB - Claremont</t>
  </si>
  <si>
    <t>Moose Lake Wind</t>
  </si>
  <si>
    <t>Foundation Nestle Waters Cabazon</t>
  </si>
  <si>
    <t>Priest Rapids</t>
  </si>
  <si>
    <t>Wanapum</t>
  </si>
  <si>
    <t>Guadalupe Parkway Solar Farm</t>
  </si>
  <si>
    <t>City of Albuquerque Senior Affairs</t>
  </si>
  <si>
    <t>Summerview H1 Wind Turbine</t>
  </si>
  <si>
    <t>Sinnott Wind Project 5</t>
  </si>
  <si>
    <t>Sinnott Wind Project 4</t>
  </si>
  <si>
    <t>Sinnott Wind Project 3</t>
  </si>
  <si>
    <t>Sinnott Wind Project 2</t>
  </si>
  <si>
    <t>Sinnott Wind Project 1</t>
  </si>
  <si>
    <t>Drop 4, 5, and 6</t>
  </si>
  <si>
    <t>Chin Chute</t>
  </si>
  <si>
    <t>Raymond Reservoir</t>
  </si>
  <si>
    <t>DRES Quarry 2.4</t>
  </si>
  <si>
    <t>Sandoval County Idalia Bldg A</t>
  </si>
  <si>
    <t>Cowley North Wind Farm</t>
  </si>
  <si>
    <t>Vista Solar Energy Center</t>
  </si>
  <si>
    <t>Great Oaks 1267</t>
  </si>
  <si>
    <t>Ormesa Geothermal I</t>
  </si>
  <si>
    <t>Santa Maria 1275</t>
  </si>
  <si>
    <t>Walmart Visalia #5635 - JB-9324190</t>
  </si>
  <si>
    <t>APS 196 Professional Development Center</t>
  </si>
  <si>
    <t>City of Albuquerque AFD 5</t>
  </si>
  <si>
    <t>Summerview 1 Wind Farm</t>
  </si>
  <si>
    <t>Castle River Wind Farm</t>
  </si>
  <si>
    <t>SPV Agg 0_10_0025_07</t>
  </si>
  <si>
    <t>EPENMAGG1S NM085S</t>
  </si>
  <si>
    <t>EPENMAGG1S NM084S</t>
  </si>
  <si>
    <t>Spray 1 Hydro Plant</t>
  </si>
  <si>
    <t>Rundle 1 Hydro Plant</t>
  </si>
  <si>
    <t>Pocaterra Hydro Plant</t>
  </si>
  <si>
    <t>Kananaskis 1-2 Hydro Plant</t>
  </si>
  <si>
    <t>Interlakes Hydro Plant</t>
  </si>
  <si>
    <t>Horseshoe Hydro Plant</t>
  </si>
  <si>
    <t>Ghost Hydro 2 and 3 Plant</t>
  </si>
  <si>
    <t>Cascade 1 Hydro Plant</t>
  </si>
  <si>
    <t>Brazeau 1 Hydro Plant</t>
  </si>
  <si>
    <t>Bearspaw-Seebe Hydro Plant</t>
  </si>
  <si>
    <t>Bighorn Hydro Plant</t>
  </si>
  <si>
    <t>Barrier-Bow Hydro Plant</t>
  </si>
  <si>
    <t>Vandenberg Air Force Base AFB Solar Project</t>
  </si>
  <si>
    <t>Lightning Dock Geothermal HI-01, LLC (LDG)</t>
  </si>
  <si>
    <t>De Soto</t>
  </si>
  <si>
    <t>Canoga Chatsworth</t>
  </si>
  <si>
    <t>Trout Creek Solar Project</t>
  </si>
  <si>
    <t>Johnston Farms</t>
  </si>
  <si>
    <t>LPV Agg 10_100_0025_04</t>
  </si>
  <si>
    <t>Estancia Solar Facility</t>
  </si>
  <si>
    <t>Mosher Enterprises 1 Central</t>
  </si>
  <si>
    <t>Gunnison County Electric Assoc. Community Solar</t>
  </si>
  <si>
    <t>Regency Centers Walnut Creek CA 2018 - Whole Foods</t>
  </si>
  <si>
    <t>Piceance Creek Phase 1 Solar Project</t>
  </si>
  <si>
    <t>Unitarian Universalist Church of Palo Alto</t>
  </si>
  <si>
    <t>Northwood NWP</t>
  </si>
  <si>
    <t>Visalia USD_El Diamante HS JB-93210617</t>
  </si>
  <si>
    <t>Visalia USD_Oak Grove ES JB-93210616</t>
  </si>
  <si>
    <t>SW2, LLC</t>
  </si>
  <si>
    <t>Napa FIT</t>
  </si>
  <si>
    <t>Sweetwater</t>
  </si>
  <si>
    <t>Green Beanworks B</t>
  </si>
  <si>
    <t>Dickson Dam Hydro</t>
  </si>
  <si>
    <t>KP Fairfield MOB</t>
  </si>
  <si>
    <t>KP Santa Rose MOB 4</t>
  </si>
  <si>
    <t>KP Santa Rosa Hospital</t>
  </si>
  <si>
    <t>KP Union City MOB C</t>
  </si>
  <si>
    <t>KP Santa Rosa MOB 5</t>
  </si>
  <si>
    <t>KP Union City MOB A</t>
  </si>
  <si>
    <t>Flathead Solar Utility Network</t>
  </si>
  <si>
    <t>SR444-002-S</t>
  </si>
  <si>
    <t>Vaughn Solar</t>
  </si>
  <si>
    <t>Adams Nielson Solar</t>
  </si>
  <si>
    <t>Berth 54-55 Fruit Terminal Roof</t>
  </si>
  <si>
    <t>Ardagh Cannery Building 8</t>
  </si>
  <si>
    <t>Berths 153 154-155</t>
  </si>
  <si>
    <t>US Customhouse</t>
  </si>
  <si>
    <t>EPENMAGG1S NM083S</t>
  </si>
  <si>
    <t>EPENMAGG1S NM082S</t>
  </si>
  <si>
    <t>KP East Hills MOB</t>
  </si>
  <si>
    <t>KP Palmdale MOB</t>
  </si>
  <si>
    <t>KP Livermore MOB</t>
  </si>
  <si>
    <t>EPENMAGG1S NM081S</t>
  </si>
  <si>
    <t>EPENMAGG1S NM080S</t>
  </si>
  <si>
    <t>Peterson Plant</t>
  </si>
  <si>
    <t>Century House Apartments Solar</t>
  </si>
  <si>
    <t>UBS North Main Street Bldg 3</t>
  </si>
  <si>
    <t>UBS Ascot Water Tank Reservoir</t>
  </si>
  <si>
    <t>Van Nuys District Warehouse</t>
  </si>
  <si>
    <t>W7314</t>
  </si>
  <si>
    <t>UBS Lincoln Heights</t>
  </si>
  <si>
    <t>UBS Port of LA 16C Berth 225-232</t>
  </si>
  <si>
    <t>GRS - Sycamore II</t>
  </si>
  <si>
    <t>UBS Port of LA Site 5</t>
  </si>
  <si>
    <t>UBS LA Convention Center</t>
  </si>
  <si>
    <t>UBS West Valley Water District</t>
  </si>
  <si>
    <t>UBS John Ferraro Bldg JFB Solar (RA)</t>
  </si>
  <si>
    <t>UBS Truesdale Center (P of E) Warehouse</t>
  </si>
  <si>
    <t>UBS Main Street Bldg 9</t>
  </si>
  <si>
    <t>Techren I</t>
  </si>
  <si>
    <t>Sycamore Energy 1 LLC</t>
  </si>
  <si>
    <t>KP Chino Hills Regional Lab</t>
  </si>
  <si>
    <t>KP Yorba Linda MOB</t>
  </si>
  <si>
    <t>KP Harbor-MacAuthur MOB</t>
  </si>
  <si>
    <t>WE Solar FiT Project</t>
  </si>
  <si>
    <t>BJE Solar FiT Project</t>
  </si>
  <si>
    <t>Horseshoe Bend Wind Park</t>
  </si>
  <si>
    <t>Anaheim Elementary School District</t>
  </si>
  <si>
    <t>Savanna Unified School District</t>
  </si>
  <si>
    <t>Placentia Yorba Linda Unified School District</t>
  </si>
  <si>
    <t>Magnolia School District</t>
  </si>
  <si>
    <t>Centralia School District</t>
  </si>
  <si>
    <t>Woodman and Nordhoff Center</t>
  </si>
  <si>
    <t>JM439-006-S</t>
  </si>
  <si>
    <t>Dillon</t>
  </si>
  <si>
    <t>Valley Solar 6</t>
  </si>
  <si>
    <t>Valley Solar 5</t>
  </si>
  <si>
    <t>Panoche Valley Solar</t>
  </si>
  <si>
    <t>McBride Lake Wind Farm</t>
  </si>
  <si>
    <t>CA - Walgreens - San Diego WG17</t>
  </si>
  <si>
    <t>Voyager Wind 4</t>
  </si>
  <si>
    <t>Voyager Wind 3</t>
  </si>
  <si>
    <t>Voyager Wind 2</t>
  </si>
  <si>
    <t>Eagles Nest</t>
  </si>
  <si>
    <t>Valley Solar 1</t>
  </si>
  <si>
    <t>M&amp;D 25-30 LLC</t>
  </si>
  <si>
    <t>M&amp;D 19-24 LLC</t>
  </si>
  <si>
    <t>M&amp;D 13-18 LLC</t>
  </si>
  <si>
    <t>Badger Filtration Plant</t>
  </si>
  <si>
    <t>M&amp;D 9-12 LLC</t>
  </si>
  <si>
    <t>M&amp;D 5-8 LLC</t>
  </si>
  <si>
    <t>M&amp;D 1-4 LLC</t>
  </si>
  <si>
    <t>Flight Building 14</t>
  </si>
  <si>
    <t>Flight Building 9</t>
  </si>
  <si>
    <t>Walmart - Sam's Club Gardena #6617 - JB-9021976</t>
  </si>
  <si>
    <t>Valley Electric Association</t>
  </si>
  <si>
    <t>Amazon - Redlands (ONT9) - JB-9236731</t>
  </si>
  <si>
    <t>CA - Kohl's - Santa Rosa</t>
  </si>
  <si>
    <t>BJE Solar FiT Project II</t>
  </si>
  <si>
    <t>Perris Union High School District</t>
  </si>
  <si>
    <t>Kohls-Brentwood</t>
  </si>
  <si>
    <t>Willow Springs 2</t>
  </si>
  <si>
    <t>CA - Staples - Napa</t>
  </si>
  <si>
    <t>New Hope</t>
  </si>
  <si>
    <t>Rush Creek Wind Farm</t>
  </si>
  <si>
    <t>Lower Boulder Plant</t>
  </si>
  <si>
    <t>Stillwater Wind LLC</t>
  </si>
  <si>
    <t>Holloman Atlas Solar Array</t>
  </si>
  <si>
    <t>City of Albuquerque AFD 21</t>
  </si>
  <si>
    <t>SPV Agg 0_10_0025_06</t>
  </si>
  <si>
    <t>CA - DOT - Caltrans-Stockton</t>
  </si>
  <si>
    <t>Reid Hillview Airport</t>
  </si>
  <si>
    <t>San Martin Airport</t>
  </si>
  <si>
    <t>Malech Road Solar Farm</t>
  </si>
  <si>
    <t>Hellyer County Park Solar Farm</t>
  </si>
  <si>
    <t>Metropolitan Operations Complex</t>
  </si>
  <si>
    <t>City of Porterville</t>
  </si>
  <si>
    <t>Alegria Clean Energy</t>
  </si>
  <si>
    <t>Francisco</t>
  </si>
  <si>
    <t>Staples-Stockton</t>
  </si>
  <si>
    <t>Sun Valley 2</t>
  </si>
  <si>
    <t>Sun Valley 1</t>
  </si>
  <si>
    <t>Holden Ranch</t>
  </si>
  <si>
    <t>Verwey-Madera Dairy Digester Genset #2</t>
  </si>
  <si>
    <t>Verwey-Hanford Dairy Digester Genset #3</t>
  </si>
  <si>
    <t>Verwey-Hanford Dairy Digester Genset #2</t>
  </si>
  <si>
    <t>Open Sky Dairy Digester Genset #2</t>
  </si>
  <si>
    <t>Cloud Cap Farms #82</t>
  </si>
  <si>
    <t>Cloud Cap Farms #81</t>
  </si>
  <si>
    <t>CA - Staples - Aliso Viejo</t>
  </si>
  <si>
    <t>Cloud Cap Farms #80</t>
  </si>
  <si>
    <t>Cloud Cap Farms #79</t>
  </si>
  <si>
    <t>Flight Building 13</t>
  </si>
  <si>
    <t>Flight Building 12</t>
  </si>
  <si>
    <t>Flight Building 11</t>
  </si>
  <si>
    <t>Foundation Mann Packing Wind Facility</t>
  </si>
  <si>
    <t>Foundation CDCR SVSP Wind Facility</t>
  </si>
  <si>
    <t>Foundation CDCR CTF Wind Facility</t>
  </si>
  <si>
    <t>AMAZON COM KYDC INC</t>
  </si>
  <si>
    <t>Roseville Community Solar</t>
  </si>
  <si>
    <t>13207 Bradley Avenue</t>
  </si>
  <si>
    <t>CA - Staples - Yorba Linda</t>
  </si>
  <si>
    <t>Flight Building 5</t>
  </si>
  <si>
    <t>Flight Building 4</t>
  </si>
  <si>
    <t>Flight Building 3</t>
  </si>
  <si>
    <t>Flight Building 2</t>
  </si>
  <si>
    <t>CA - Staples - Ontario - Milliken</t>
  </si>
  <si>
    <t>Rocky Mtn RV World</t>
  </si>
  <si>
    <t>Ormat Dixie Valley, LLC</t>
  </si>
  <si>
    <t>Van Nuys Air - 16620 Stagg St</t>
  </si>
  <si>
    <t>Green Beanworks D</t>
  </si>
  <si>
    <t>Green Beanworks C</t>
  </si>
  <si>
    <t>CN436-004-S</t>
  </si>
  <si>
    <t>Flight Building 10</t>
  </si>
  <si>
    <t>Flight Building 8</t>
  </si>
  <si>
    <t>Flight Building 7</t>
  </si>
  <si>
    <t>Flight Building 6</t>
  </si>
  <si>
    <t>Flight Building 1</t>
  </si>
  <si>
    <t>Antelope Expansion 2</t>
  </si>
  <si>
    <t>LPV_AGG - 10_100_0025_03</t>
  </si>
  <si>
    <t>Wy'East Solar</t>
  </si>
  <si>
    <t>Aeroplex 2</t>
  </si>
  <si>
    <t>Aeroplex</t>
  </si>
  <si>
    <t>EPENMAGG1S NM079S</t>
  </si>
  <si>
    <t>EPENMAGG1S NM078S</t>
  </si>
  <si>
    <t>Staple's-Ontario</t>
  </si>
  <si>
    <t>EPENMAGG1S NM077S</t>
  </si>
  <si>
    <t>EPENMAGG1S NM076S</t>
  </si>
  <si>
    <t>EPENMAGG1S NM075S</t>
  </si>
  <si>
    <t>EPENMAGG1S NM074S</t>
  </si>
  <si>
    <t>Brownlee Unit #3</t>
  </si>
  <si>
    <t>McGinness Hills 3</t>
  </si>
  <si>
    <t>Bayview Reservoir and Pump Station</t>
  </si>
  <si>
    <t>CA Flats 150</t>
  </si>
  <si>
    <t>CEC Solar #1133</t>
  </si>
  <si>
    <t>CEC Solar #1130</t>
  </si>
  <si>
    <t>Albuquerque Public Schools</t>
  </si>
  <si>
    <t>CEC Solar #1128</t>
  </si>
  <si>
    <t>CEC Solar #1122</t>
  </si>
  <si>
    <t>CEC Solar #1121</t>
  </si>
  <si>
    <t>Oakley Boat RV Storage Phase 2</t>
  </si>
  <si>
    <t>CEC Solar #1119</t>
  </si>
  <si>
    <t>Fort St James - Biomass</t>
  </si>
  <si>
    <t>Merritt Green Energy</t>
  </si>
  <si>
    <t>CA - Happy Valley SD - Palm Ave</t>
  </si>
  <si>
    <t>SPV Agg 0_10_0025_05</t>
  </si>
  <si>
    <t>Caliente - II</t>
  </si>
  <si>
    <t>Buckeye Hydro</t>
  </si>
  <si>
    <t>Silver Health Care - Gila Clinic</t>
  </si>
  <si>
    <t>Lake Chelan Hydro</t>
  </si>
  <si>
    <t>RPUWD Cooley Pumping Station</t>
  </si>
  <si>
    <t>RPUWD Garner Pumping Station</t>
  </si>
  <si>
    <t>OC443-005-S</t>
  </si>
  <si>
    <t>San Marcos Energy LLC</t>
  </si>
  <si>
    <t>RPUWD Scheuer Wells</t>
  </si>
  <si>
    <t>KP Brea MOB PV</t>
  </si>
  <si>
    <t>KP Kenyon Street MOB PV</t>
  </si>
  <si>
    <t>KP Oceanside Ranch Del Oro Medical Offices</t>
  </si>
  <si>
    <t>KP San Bernardino Medical Offices</t>
  </si>
  <si>
    <t>Rabobank PV -- 845 Spring St JB-934049</t>
  </si>
  <si>
    <t>Rabobank PV -- 1285 N. Davis JB-939008</t>
  </si>
  <si>
    <t>Fair Oaks Baptist Church JB-945635</t>
  </si>
  <si>
    <t>Tehiyah Day School JB-945606</t>
  </si>
  <si>
    <t>Unitarian Universalist Church of Fresno JB-936172</t>
  </si>
  <si>
    <t>Waldorf School of the Peninsula JB-940532</t>
  </si>
  <si>
    <t>Kareco, Inc</t>
  </si>
  <si>
    <t>Bear Creek Solar Center</t>
  </si>
  <si>
    <t>Bly Solar Center</t>
  </si>
  <si>
    <t>Elbe Solar Center</t>
  </si>
  <si>
    <t>FMG - Prima Deshecha</t>
  </si>
  <si>
    <t>Adams Solar Center</t>
  </si>
  <si>
    <t>Sonoma Central Landfill Phase III</t>
  </si>
  <si>
    <t>Middle Daisy Solar Project</t>
  </si>
  <si>
    <t>Regency Centers Point Loma CA 2018-Marshalls T.I.</t>
  </si>
  <si>
    <t>Walmart (CA) - Store #5603 Downey JB-9021844</t>
  </si>
  <si>
    <t>Walmart (CA) - Store #5956 Visalia JB-9323107</t>
  </si>
  <si>
    <t>SFJV - South Forks Joint Venture</t>
  </si>
  <si>
    <t>Sly Creek Powerhouse</t>
  </si>
  <si>
    <t>HWJV - Hazelton/Wilson Joint Venture</t>
  </si>
  <si>
    <t>Facebook 3</t>
  </si>
  <si>
    <t>Apple Park Fuel Cells</t>
  </si>
  <si>
    <t>Lancaster Baptist Church JB-935043</t>
  </si>
  <si>
    <t>Sonoma Valley Treatment Plant PV</t>
  </si>
  <si>
    <t>SPV Agg 0_10_0025_04</t>
  </si>
  <si>
    <t>Rollins Powerhouse</t>
  </si>
  <si>
    <t>Carrizozo Solar Project</t>
  </si>
  <si>
    <t>North Beach Library Solar</t>
  </si>
  <si>
    <t>Landfill Gas Recovery Project</t>
  </si>
  <si>
    <t>DSH - Department of State Hospitals</t>
  </si>
  <si>
    <t>CDCR - California Department of Corrections</t>
  </si>
  <si>
    <t>Facebook 2</t>
  </si>
  <si>
    <t>Facebook 1</t>
  </si>
  <si>
    <t>Gaskell West 1</t>
  </si>
  <si>
    <t>Vilas Solar Energy Project</t>
  </si>
  <si>
    <t>Nine Canyon Wind Project</t>
  </si>
  <si>
    <t>North Gooding Main Hydro</t>
  </si>
  <si>
    <t>KP Martinez Hacienda MOB</t>
  </si>
  <si>
    <t>KP San Francisco Mission Bay MOB</t>
  </si>
  <si>
    <t>Big Timber Wind Farm</t>
  </si>
  <si>
    <t>Yuba County Water (Deadwood Creek)</t>
  </si>
  <si>
    <t>Wadham Energy LP</t>
  </si>
  <si>
    <t>TKO Power (South Bear Creek)</t>
  </si>
  <si>
    <t>Sutter's Mill</t>
  </si>
  <si>
    <t>South San Joaquin ID (Woodward)</t>
  </si>
  <si>
    <t>Warm Springs Hydro Project</t>
  </si>
  <si>
    <t>Snow Mtn Hydro (Cove)</t>
  </si>
  <si>
    <t>Snow Mtn Hydro (Burney)</t>
  </si>
  <si>
    <t>Snow Mtn Hydro (Ponderosa)</t>
  </si>
  <si>
    <t>Snow Mtn. Hydro</t>
  </si>
  <si>
    <t>Sierra Pacific Ind. (Quincy)</t>
  </si>
  <si>
    <t>Sierra Pacific Ind. (Lincoln)</t>
  </si>
  <si>
    <t>Sierra Pacific Burney Facility</t>
  </si>
  <si>
    <t>Cedar Flat Hydro</t>
  </si>
  <si>
    <t>Schaads Hydro</t>
  </si>
  <si>
    <t>Hell Hole Powerhouse</t>
  </si>
  <si>
    <t>Olsen Power Partners, Inc.</t>
  </si>
  <si>
    <t>NID/Scotts Flat Hydro</t>
  </si>
  <si>
    <t>Grasshopper Flat</t>
  </si>
  <si>
    <t>Merced ID (Parker)</t>
  </si>
  <si>
    <t>Mega Renewables (Roaring Creek)</t>
  </si>
  <si>
    <t>Madera Canal Station 1302</t>
  </si>
  <si>
    <t>Madera Canal (1923)</t>
  </si>
  <si>
    <t>Madera Canal (1174 + 84)</t>
  </si>
  <si>
    <t>Kings River Siphon Hydro</t>
  </si>
  <si>
    <t>Dinosaur Point</t>
  </si>
  <si>
    <t>Indian Valley Hydro</t>
  </si>
  <si>
    <t>Honey Lake Power Company</t>
  </si>
  <si>
    <t>Salmon Creek Hydroelectric Project</t>
  </si>
  <si>
    <t>Haypress Hydroelectric (Mddl)</t>
  </si>
  <si>
    <t>W602</t>
  </si>
  <si>
    <t>Haypress Hydroelectric (Lwr)</t>
  </si>
  <si>
    <t>W601</t>
  </si>
  <si>
    <t>Staples - Vista #1334</t>
  </si>
  <si>
    <t>B Plaza Garage</t>
  </si>
  <si>
    <t>W5929</t>
  </si>
  <si>
    <t>B Plaza Rooftop</t>
  </si>
  <si>
    <t>W5928</t>
  </si>
  <si>
    <t>Kale Patch Solar</t>
  </si>
  <si>
    <t>Case Creek Solar</t>
  </si>
  <si>
    <t>Midway Solar Farm III</t>
  </si>
  <si>
    <t>Rafael Solar</t>
  </si>
  <si>
    <t>O'Neill Creek Solar</t>
  </si>
  <si>
    <t>Ballston Solar</t>
  </si>
  <si>
    <t>Boring Solar</t>
  </si>
  <si>
    <t>Labish Solar</t>
  </si>
  <si>
    <t>Tule Wind, LLC</t>
  </si>
  <si>
    <t>United States Gypsum Company - USG2</t>
  </si>
  <si>
    <t>United States Gypsum Company - USG1</t>
  </si>
  <si>
    <t>DS2 Solar FiT Project</t>
  </si>
  <si>
    <t>DS3 Solar FiT Project</t>
  </si>
  <si>
    <t>LPV Agg 10_100_0025_02</t>
  </si>
  <si>
    <t>South Bay Village-Home Goods</t>
  </si>
  <si>
    <t>Regency Centers Valencia CA 2018</t>
  </si>
  <si>
    <t>Regency Centers Golden Hills Plaza</t>
  </si>
  <si>
    <t>Cornerstone Fellowship JB-945156</t>
  </si>
  <si>
    <t>Walmart #2320- Cottage Grove JB-974069-00</t>
  </si>
  <si>
    <t>Walmart #2069- Medford JB-975071-00</t>
  </si>
  <si>
    <t>Valley Creek</t>
  </si>
  <si>
    <t>El Dorado</t>
  </si>
  <si>
    <t>Silverton</t>
  </si>
  <si>
    <t>Sheep</t>
  </si>
  <si>
    <t>Benedictine Fathers of the Priory</t>
  </si>
  <si>
    <t>Mill Creek</t>
  </si>
  <si>
    <t>Interstate</t>
  </si>
  <si>
    <t>Grand Ronde</t>
  </si>
  <si>
    <t>Dayton Cuttoff</t>
  </si>
  <si>
    <t>Colton</t>
  </si>
  <si>
    <t>Baycorr Packaging Inc</t>
  </si>
  <si>
    <t>Baker Marble &amp; Granite Co JB-946056</t>
  </si>
  <si>
    <t>Las Virgenes Municipal Water District JB-9133440</t>
  </si>
  <si>
    <t>First Congregational Church of San Jose JB-951121</t>
  </si>
  <si>
    <t>Congregation Beth David JB-950081</t>
  </si>
  <si>
    <t>First Assembly of God of Elsinore - JB-925131</t>
  </si>
  <si>
    <t>EPENMAGG1S NM073S</t>
  </si>
  <si>
    <t>KP Oakland 3510 Broadway Parking Structure</t>
  </si>
  <si>
    <t>KP Oakland 3751 Broadway Parking Structure</t>
  </si>
  <si>
    <t>Magpie Solar</t>
  </si>
  <si>
    <t>Great Divide Solar</t>
  </si>
  <si>
    <t>SPV Agg 0_10_0025_03</t>
  </si>
  <si>
    <t>Congregational Church of Campbell</t>
  </si>
  <si>
    <t>Crystal Springs Uplands School  JB-940709</t>
  </si>
  <si>
    <t>E J M McFadden</t>
  </si>
  <si>
    <t>8011-658 Venice Blvd.</t>
  </si>
  <si>
    <t>City of Visalia ASP JB-9322630</t>
  </si>
  <si>
    <t>Patua Solar Project</t>
  </si>
  <si>
    <t>Paramount Equity Mortgage JB-956110</t>
  </si>
  <si>
    <t>Lemon Dam Hydroelectric Project</t>
  </si>
  <si>
    <t>EPE NM072S</t>
  </si>
  <si>
    <t>NorWest Energy 7</t>
  </si>
  <si>
    <t>Thomas Fogarty Winery JB-940852</t>
  </si>
  <si>
    <t>Walmart (CA) - Store #5215 JB-9324398/9323108</t>
  </si>
  <si>
    <t>Calligan Creek Hydroelectric Project</t>
  </si>
  <si>
    <t>Hancock Creek Hydroelectric Project</t>
  </si>
  <si>
    <t>Central Christian Church</t>
  </si>
  <si>
    <t>Rabobank PV - Stockton JB-952148</t>
  </si>
  <si>
    <t>Red Rock Solar</t>
  </si>
  <si>
    <t>City of Lindsay - Waste Water Treatment JB-9325693</t>
  </si>
  <si>
    <t>City of Lindsay - McDermont Field House JB-9325694</t>
  </si>
  <si>
    <t>Family Dollar Store 11008 Fillmore JB-9301725</t>
  </si>
  <si>
    <t>Walmart CA Store 3179 Thousand Oaks JB-9137100</t>
  </si>
  <si>
    <t>JM439-005-S</t>
  </si>
  <si>
    <t>Walmart CA Store 5689 Palmdale JB-9352739</t>
  </si>
  <si>
    <t>Walmart CA Store 3796 Ontario JB-9172405</t>
  </si>
  <si>
    <t>Walmart (CA) - Store #6455 - Oxnard JB-9301042</t>
  </si>
  <si>
    <t>SR Platte Solar Farm</t>
  </si>
  <si>
    <t>Walmart (CA) - Store #2952 - Murrieta JB-9253086</t>
  </si>
  <si>
    <t>Walmart (CA) - Store # 2998 - Loma Linda JB-923239</t>
  </si>
  <si>
    <t>Walmart (CA) - Store # 3180 - South Gate JB-902212</t>
  </si>
  <si>
    <t>Walmart (CA) - Store # 5661 - La Mirada JB-9061091</t>
  </si>
  <si>
    <t>Walmart (CA) - Store #4392 Victorville JB-9232397</t>
  </si>
  <si>
    <t>Black Eagle Solar</t>
  </si>
  <si>
    <t>Foundation CDCR LAC Wind Facility</t>
  </si>
  <si>
    <t>Long Beach Unified School</t>
  </si>
  <si>
    <t>Manteca Land 1</t>
  </si>
  <si>
    <t>Delano Land 1</t>
  </si>
  <si>
    <t>Bakersfield Industrial 1</t>
  </si>
  <si>
    <t>Bakersfield Solar 1</t>
  </si>
  <si>
    <t>Redwood Solar Farm 4</t>
  </si>
  <si>
    <t>Westmont 401</t>
  </si>
  <si>
    <t>Westmont 301</t>
  </si>
  <si>
    <t>EPENMAGG1S NM071S</t>
  </si>
  <si>
    <t>Harbor Regional Park Ground Mount Solar Array</t>
  </si>
  <si>
    <t>El Cabo Wind</t>
  </si>
  <si>
    <t>Gala Solar</t>
  </si>
  <si>
    <t>Clark Public Utilities Community Solar</t>
  </si>
  <si>
    <t>MCE Solar One 2.0</t>
  </si>
  <si>
    <t>MCE Solar One 8.5</t>
  </si>
  <si>
    <t>Main St</t>
  </si>
  <si>
    <t>Main St - Electric Repair Shop</t>
  </si>
  <si>
    <t>Valley Generating Station</t>
  </si>
  <si>
    <t>Switch Station 2</t>
  </si>
  <si>
    <t>Switch Station 1</t>
  </si>
  <si>
    <t>City of Cove Hydro</t>
  </si>
  <si>
    <t>SPV Agg 0_10_0025_02</t>
  </si>
  <si>
    <t>Shri Ji Ram Solar FIT Project</t>
  </si>
  <si>
    <t>Sol Partners</t>
  </si>
  <si>
    <t>Oldman River</t>
  </si>
  <si>
    <t>Genentech - Oceanside JB-9205612</t>
  </si>
  <si>
    <t>Tres Piedras</t>
  </si>
  <si>
    <t>AEM Sterling Wind</t>
  </si>
  <si>
    <t>Plaza El Segundo</t>
  </si>
  <si>
    <t>WREA-Miller Creek Ditch Hydro Project</t>
  </si>
  <si>
    <t>Columbus Solar Project</t>
  </si>
  <si>
    <t>PVREA Community Solar III (Coyote Ridge)</t>
  </si>
  <si>
    <t>J. Frank Schmidt &amp; Son Co. JFSS99</t>
  </si>
  <si>
    <t>J. Frank Schmidt &amp; Son Co. JFSC84</t>
  </si>
  <si>
    <t>J. Frank Schmidt &amp; Son Co. JFSS88</t>
  </si>
  <si>
    <t>J. Frank Schmidt &amp; Son Co. JFSC80</t>
  </si>
  <si>
    <t>J. Frank Schmidt &amp; Son Co. JFSS98</t>
  </si>
  <si>
    <t>WPC Bancroft LLC 509409</t>
  </si>
  <si>
    <t>J. Frank Schmidt &amp; Son Co. JFSS94</t>
  </si>
  <si>
    <t>Canal Creek Power Plant (Reta)</t>
  </si>
  <si>
    <t>J. Frank Schmidt &amp; Son Co. JFS895</t>
  </si>
  <si>
    <t>J. Frank Schmidt &amp; Son Co. FSN093</t>
  </si>
  <si>
    <t>J. Frank Schmidt &amp; Son Co. JFS100</t>
  </si>
  <si>
    <t>J. Frank Schmidt &amp; Son Co. JFSS96</t>
  </si>
  <si>
    <t>EPENMAGG1S NM070S</t>
  </si>
  <si>
    <t>Home Depot - Store 1085 - Placerville JB-95614153</t>
  </si>
  <si>
    <t>Tungsten Mountain</t>
  </si>
  <si>
    <t>LPV Agg 10_100_0025_01</t>
  </si>
  <si>
    <t>Bayshore Solar C</t>
  </si>
  <si>
    <t>Bayshore Solar B</t>
  </si>
  <si>
    <t>Foundation Scheid Vineyards Wind Facility</t>
  </si>
  <si>
    <t>Head of U Canal Hydro</t>
  </si>
  <si>
    <t>Kersey Solar (Platte Valley) - PVREA DG Solar IV</t>
  </si>
  <si>
    <t>Bayshore Solar A</t>
  </si>
  <si>
    <t>Income Qualified Community Solar Array</t>
  </si>
  <si>
    <t>Williams Ignacio Natural Gas Plant</t>
  </si>
  <si>
    <t>Sweetwater Authority JB-9191283</t>
  </si>
  <si>
    <t>Twin Buttes II</t>
  </si>
  <si>
    <t>Valencia 1</t>
  </si>
  <si>
    <t>Great Valley Solar 4</t>
  </si>
  <si>
    <t>Great Valley Solar 1</t>
  </si>
  <si>
    <t>Great Valley Solar 2</t>
  </si>
  <si>
    <t>Calaveras City Water District</t>
  </si>
  <si>
    <t>Brownlee Unit #1</t>
  </si>
  <si>
    <t>Madera 1</t>
  </si>
  <si>
    <t>Merced 1</t>
  </si>
  <si>
    <t>Staples - Newport Beach #0410</t>
  </si>
  <si>
    <t>Golden Hills C</t>
  </si>
  <si>
    <t>Green Meadow Solar</t>
  </si>
  <si>
    <t>River Bend Solar</t>
  </si>
  <si>
    <t>EPE NM069S</t>
  </si>
  <si>
    <t>Baker Creek Hydro</t>
  </si>
  <si>
    <t>Tesla Motors JB-94520234</t>
  </si>
  <si>
    <t>EPE NM068S</t>
  </si>
  <si>
    <t>South Mills Solar</t>
  </si>
  <si>
    <t>SUNE Beacon Site 5 LLC</t>
  </si>
  <si>
    <t>SUNE Beacon Site 2 LLC</t>
  </si>
  <si>
    <t>DRES Quarry 1</t>
  </si>
  <si>
    <t>EPENMAGG1S NM067S</t>
  </si>
  <si>
    <t>475 Cambridge Ave. Parking Garage</t>
  </si>
  <si>
    <t>275 Cambridge Ave. Parking Garage</t>
  </si>
  <si>
    <t>520 Webster St. Parking Garage</t>
  </si>
  <si>
    <t>445 Bryant St. Parking Garage</t>
  </si>
  <si>
    <t>Ramona Solar Energy</t>
  </si>
  <si>
    <t>Verwey-Madera Dairy Digester Genset #1</t>
  </si>
  <si>
    <t>TeVelde Tipton Dairy Digester</t>
  </si>
  <si>
    <t>Home Depot - Store 664 - Clovis JB-9368002</t>
  </si>
  <si>
    <t>Metro Center</t>
  </si>
  <si>
    <t>Ichinyosha International USA JB-940907</t>
  </si>
  <si>
    <t>Cuyama Solar</t>
  </si>
  <si>
    <t>San Jose</t>
  </si>
  <si>
    <t>Apache Solar</t>
  </si>
  <si>
    <t>Lundy</t>
  </si>
  <si>
    <t>Macys West, Inc.</t>
  </si>
  <si>
    <t>CA Flats 130</t>
  </si>
  <si>
    <t>Morongo DG Solar, LLC</t>
  </si>
  <si>
    <t>Rush Creek</t>
  </si>
  <si>
    <t>Mill Creek 3</t>
  </si>
  <si>
    <t>SPV Agg 0_10_0025_01</t>
  </si>
  <si>
    <t>EPENMAGG1S NM066S</t>
  </si>
  <si>
    <t>Alamogordo Substation Solar Garden Expansion</t>
  </si>
  <si>
    <t>EPENMAGG1S NM065S</t>
  </si>
  <si>
    <t>Bonnybrooke Solar Array</t>
  </si>
  <si>
    <t>Walmart Store #2951 Lancaster JB-9352199</t>
  </si>
  <si>
    <t>USPS FiT 2B</t>
  </si>
  <si>
    <t>USPS FiT 2A</t>
  </si>
  <si>
    <t>USPS FiT 1B</t>
  </si>
  <si>
    <t>USPS FiT 1A</t>
  </si>
  <si>
    <t>52300 City of Santa Fe Water Co. Building</t>
  </si>
  <si>
    <t>Westmont 300A</t>
  </si>
  <si>
    <t>Chaves County Solar</t>
  </si>
  <si>
    <t>Therapy Pool</t>
  </si>
  <si>
    <t>Dry Lake Wind II</t>
  </si>
  <si>
    <t>Dry Lake Wind</t>
  </si>
  <si>
    <t>Bishop Creek 5</t>
  </si>
  <si>
    <t>Monroe Drop Hydroelectric Power Plant</t>
  </si>
  <si>
    <t>Yorba Linda</t>
  </si>
  <si>
    <t>Burford Giffen</t>
  </si>
  <si>
    <t>Lake Mathews</t>
  </si>
  <si>
    <t>Bishop Creek 4</t>
  </si>
  <si>
    <t>MWD Foothill Feed</t>
  </si>
  <si>
    <t>Aspiration Solar G</t>
  </si>
  <si>
    <t>Sea Crest School JB-9413032</t>
  </si>
  <si>
    <t>Shinish Creek Wind Farm</t>
  </si>
  <si>
    <t>Pennask Wind Farm</t>
  </si>
  <si>
    <t>PGE-SPO-G65</t>
  </si>
  <si>
    <t>Santa Clara Christian Assembly</t>
  </si>
  <si>
    <t>Luning Solar</t>
  </si>
  <si>
    <t>EPENMAGG1S NM064S</t>
  </si>
  <si>
    <t>Alameda County Community Food Bank JB-9462074</t>
  </si>
  <si>
    <t>The College Preparatory School JB-9462071</t>
  </si>
  <si>
    <t>Bishop Creek 2</t>
  </si>
  <si>
    <t>Alameda County Community Food Bank JB-9462075</t>
  </si>
  <si>
    <t>Santa Clara Valley Water Dist SCVWD</t>
  </si>
  <si>
    <t>Pacifica Sagebrush</t>
  </si>
  <si>
    <t>Westside Solar - Paiges</t>
  </si>
  <si>
    <t>Kayenta Solar PV</t>
  </si>
  <si>
    <t>Hot Springs Windfarm</t>
  </si>
  <si>
    <t>Epicenter - City of Rancho Cucamonga</t>
  </si>
  <si>
    <t>Cedarwood Elementary School JB-9367727</t>
  </si>
  <si>
    <t>Cantua Elementary School JB-9367328</t>
  </si>
  <si>
    <t>Keeton 2</t>
  </si>
  <si>
    <t>Keeton 1</t>
  </si>
  <si>
    <t>Bennett Creek Windfarm</t>
  </si>
  <si>
    <t>Hammerich 2</t>
  </si>
  <si>
    <t>Hammerich 1</t>
  </si>
  <si>
    <t>Staples - Downey #1386</t>
  </si>
  <si>
    <t>Copper Hills Elementary School JB-9376540</t>
  </si>
  <si>
    <t>Murphy Flat</t>
  </si>
  <si>
    <t>Liberty Elementary School JB-9376539</t>
  </si>
  <si>
    <t>Watson Hydro</t>
  </si>
  <si>
    <t>City of Oceanside</t>
  </si>
  <si>
    <t>CSUF Fullerton Main Campus</t>
  </si>
  <si>
    <t>Cal State Fullerton Auxiliary Services Corp</t>
  </si>
  <si>
    <t>2154 Foote</t>
  </si>
  <si>
    <t>2105 Hart</t>
  </si>
  <si>
    <t>Owens Valley Solar Project 11</t>
  </si>
  <si>
    <t>Owens Valley Solar Project 5</t>
  </si>
  <si>
    <t>EPENMAGG1S NM063S</t>
  </si>
  <si>
    <t>SunAnza1</t>
  </si>
  <si>
    <t>American Falls Solar, LLC</t>
  </si>
  <si>
    <t>American Falls Solar II, LLC</t>
  </si>
  <si>
    <t>Wildwood Solar II</t>
  </si>
  <si>
    <t>Orchard Ranch Solar, LLC</t>
  </si>
  <si>
    <t>Simcoe Solar, LLC</t>
  </si>
  <si>
    <t>Rio Bravo Solar II</t>
  </si>
  <si>
    <t>OSLH, LLC</t>
  </si>
  <si>
    <t>City of Escondido</t>
  </si>
  <si>
    <t>Midway Solar Farm I</t>
  </si>
  <si>
    <t>Maverick Solar - Mead</t>
  </si>
  <si>
    <t>Davies Symphony Hall</t>
  </si>
  <si>
    <t>Goodnoe Hills</t>
  </si>
  <si>
    <t>JM439-004-S</t>
  </si>
  <si>
    <t>Sandstone Solar</t>
  </si>
  <si>
    <t>Peak View</t>
  </si>
  <si>
    <t>Rio Bravo Solar I</t>
  </si>
  <si>
    <t>Zone 7 Water</t>
  </si>
  <si>
    <t>Imperial Valley College</t>
  </si>
  <si>
    <t>Rock Island Hydroelectric Project</t>
  </si>
  <si>
    <t>Whitewater</t>
  </si>
  <si>
    <t>EPENMAGG1S NM062S</t>
  </si>
  <si>
    <t>Central Hydroelectric Corp.</t>
  </si>
  <si>
    <t>City of Las Cruces - 1401 E. Hadley Ave</t>
  </si>
  <si>
    <t>EPENMAGG1S NM060S</t>
  </si>
  <si>
    <t>Neff</t>
  </si>
  <si>
    <t>Chetwynd Biomass - West Fraser</t>
  </si>
  <si>
    <t>Fraser Lake Biomass</t>
  </si>
  <si>
    <t>Pearblossom Solar</t>
  </si>
  <si>
    <t>Beacon Solar 1</t>
  </si>
  <si>
    <t>Beacon Solar 3</t>
  </si>
  <si>
    <t>Sky River Wind Energy Center</t>
  </si>
  <si>
    <t>Dixieland West</t>
  </si>
  <si>
    <t>Dixieland East</t>
  </si>
  <si>
    <t>Longboat Solar, LLC</t>
  </si>
  <si>
    <t>Wal-Mart Albany #5396 JB-973864</t>
  </si>
  <si>
    <t>Western Antelope Blue Sky Ranch B</t>
  </si>
  <si>
    <t>Sky RIver Wind Energy Center</t>
  </si>
  <si>
    <t>Elevation Solar C</t>
  </si>
  <si>
    <t>Tulare City School District - TSD</t>
  </si>
  <si>
    <t>Alta Luna Solar</t>
  </si>
  <si>
    <t>EPENMAGG1S NM059S</t>
  </si>
  <si>
    <t>Broadview Energy, JN LLC</t>
  </si>
  <si>
    <t>SB1_2016G4</t>
  </si>
  <si>
    <t>SB1_2016G3</t>
  </si>
  <si>
    <t>SB1_2016G2</t>
  </si>
  <si>
    <t>SB1_2016G1</t>
  </si>
  <si>
    <t>Target Corporation N Freeway Blvd</t>
  </si>
  <si>
    <t>Target Corporation 4th Avenue</t>
  </si>
  <si>
    <t>Target Corp Sunrise Blvd</t>
  </si>
  <si>
    <t>Target Corp Cosumnes Blvd</t>
  </si>
  <si>
    <t>Willow Spring Windfarm (Burnt River)</t>
  </si>
  <si>
    <t>Benson Creek Windfarm (Burnt River)</t>
  </si>
  <si>
    <t>Jett Creek Windfarm (Burnt River)</t>
  </si>
  <si>
    <t>Pavant Solar III</t>
  </si>
  <si>
    <t>Western Antelope Dry Ranch</t>
  </si>
  <si>
    <t>Prospector Windfarm (Burnt River)</t>
  </si>
  <si>
    <t>Durbin Creek Windfarm (Burnt River)</t>
  </si>
  <si>
    <t>CC Landfill Energy - CCLE - GT 1 &amp; 2</t>
  </si>
  <si>
    <t>Boulder Solar II</t>
  </si>
  <si>
    <t>Victory Solar</t>
  </si>
  <si>
    <t>Railroad Solar Center</t>
  </si>
  <si>
    <t>Thunderegg Solar Center</t>
  </si>
  <si>
    <t>Hyline Solar Center</t>
  </si>
  <si>
    <t>PGE-SPO-G64</t>
  </si>
  <si>
    <t>El Dorado Hills Wastewater Treatment Plant</t>
  </si>
  <si>
    <t>Bishop Gorman High School 2</t>
  </si>
  <si>
    <t>Faith Lutheran School 2</t>
  </si>
  <si>
    <t>UNLV DRI Desert Research Institute 2</t>
  </si>
  <si>
    <t>Lovelock Correctional Center 2</t>
  </si>
  <si>
    <t>CCSD - Eagle Valley Middle School 2</t>
  </si>
  <si>
    <t>Midway Solar Farm II</t>
  </si>
  <si>
    <t>Peacock Solar</t>
  </si>
  <si>
    <t>Sirius Solar</t>
  </si>
  <si>
    <t>Los Angeles Convention Center Carport Solar</t>
  </si>
  <si>
    <t>Black Cap II</t>
  </si>
  <si>
    <t>Van Nuys Service Center</t>
  </si>
  <si>
    <t>Harbor Generating Station</t>
  </si>
  <si>
    <t>Beacon Solar 4</t>
  </si>
  <si>
    <t>Verwey-Hanford Dairy Digester Genset #1</t>
  </si>
  <si>
    <t>Open Sky Dairy Digester Genset #1</t>
  </si>
  <si>
    <t>PGE-SPO-G61</t>
  </si>
  <si>
    <t>Desert Winds III</t>
  </si>
  <si>
    <t>PGE-SPO-G63</t>
  </si>
  <si>
    <t>PGE-SPO-G62</t>
  </si>
  <si>
    <t>Golden Solar, LLC - Dulles</t>
  </si>
  <si>
    <t>North Figueroa &amp; Ave. 58-59 Center</t>
  </si>
  <si>
    <t>Vale Air Solar Center</t>
  </si>
  <si>
    <t>North Central Animal Shelter Canopy Solar</t>
  </si>
  <si>
    <t>Grove Solar Center</t>
  </si>
  <si>
    <t>Open Range Solar Center</t>
  </si>
  <si>
    <t>Three Peaks</t>
  </si>
  <si>
    <t>Rosamond II - West Solar</t>
  </si>
  <si>
    <t>Rosamond I - West Solar</t>
  </si>
  <si>
    <t>Caprock Solar 1</t>
  </si>
  <si>
    <t>Portal Ridge Solar C</t>
  </si>
  <si>
    <t>Chopin Wind Farm</t>
  </si>
  <si>
    <t>Desert Winds I</t>
  </si>
  <si>
    <t>Wal-Mart #5075 Oceanside (Carports) - 9203293</t>
  </si>
  <si>
    <t>Wal-Mart Store #5996 - 9203294</t>
  </si>
  <si>
    <t>Greenfield Wind</t>
  </si>
  <si>
    <t>CA - Wal-Mart - Westminster</t>
  </si>
  <si>
    <t>Cost Plus Plaza</t>
  </si>
  <si>
    <t>Freethy Industrial Park</t>
  </si>
  <si>
    <t>Tehachapi Wind Resource I</t>
  </si>
  <si>
    <t>Meikle Wind</t>
  </si>
  <si>
    <t>Republic Services Inc dba Silver State Disposal</t>
  </si>
  <si>
    <t>Target - Green Valley Pkwy (T2568)</t>
  </si>
  <si>
    <t>Target - Decatur Blvd (T2569)</t>
  </si>
  <si>
    <t>Target - Lake Mead Pkwy (T2404)</t>
  </si>
  <si>
    <t>Congregation Ner Tamid</t>
  </si>
  <si>
    <t>Bishop Gorman High School 1</t>
  </si>
  <si>
    <t>Las Vegas Readiness Center - National Guard</t>
  </si>
  <si>
    <t>Greater Nevada Auto Action - Bldg C</t>
  </si>
  <si>
    <t>Greater Nevada Auto Action - Bldg A</t>
  </si>
  <si>
    <t>Touro University Nevada Unit 100</t>
  </si>
  <si>
    <t>CCSD - J Mack Middle School</t>
  </si>
  <si>
    <t>Target - S Grand Canyon Dr (T1524)</t>
  </si>
  <si>
    <t>Target - Sky Pointe Dr</t>
  </si>
  <si>
    <t>CCSD-Cram Middle School</t>
  </si>
  <si>
    <t>State of Nevada Department of Administration</t>
  </si>
  <si>
    <t>Target  - West Charleston Blvd (T1207)</t>
  </si>
  <si>
    <t>Target - Eastern Ave (T1171)</t>
  </si>
  <si>
    <t>Faith Lutheran School 1</t>
  </si>
  <si>
    <t>Mountain View Christian School - Bonanza</t>
  </si>
  <si>
    <t>NV Army National Guard Floyd Edsall Training Ctr</t>
  </si>
  <si>
    <t>Target #1462 T0826</t>
  </si>
  <si>
    <t>UNLV DRI Desert Research Institute</t>
  </si>
  <si>
    <t>Target #680</t>
  </si>
  <si>
    <t>Mountian View Christian School</t>
  </si>
  <si>
    <t>Target #265</t>
  </si>
  <si>
    <t>University of Nevada Las Vegas UNLV (SubNW)</t>
  </si>
  <si>
    <t>Walmart #5864 Gardnerville</t>
  </si>
  <si>
    <t>WCSD - Academy of Arts, Careers &amp; Technology AACT</t>
  </si>
  <si>
    <t>LCSD - Silver Stage High School</t>
  </si>
  <si>
    <t>Nevada Youth Training Center</t>
  </si>
  <si>
    <t>HCSD - Albert Lowry High School</t>
  </si>
  <si>
    <t>Lovelock Correctional Center 1</t>
  </si>
  <si>
    <t>CCSD - Eagle Valley Middle School 1</t>
  </si>
  <si>
    <t>CCSD - Middle School</t>
  </si>
  <si>
    <t>CCSD - Seeliger Elementary</t>
  </si>
  <si>
    <t>Target #1239</t>
  </si>
  <si>
    <t>CCSD - Carson City High School</t>
  </si>
  <si>
    <t>Carson City Water Treatment Plant WTP</t>
  </si>
  <si>
    <t>City of Reno - Stead Water Treatment Plant WTP</t>
  </si>
  <si>
    <t>WCSD - Sparks High School</t>
  </si>
  <si>
    <t>WCSD - Reed High School</t>
  </si>
  <si>
    <t>WCSD - North Valley High School</t>
  </si>
  <si>
    <t>Pioneer Wind Park</t>
  </si>
  <si>
    <t>Moapa Solar</t>
  </si>
  <si>
    <t>W5125</t>
  </si>
  <si>
    <t>Wal-Mart Store #2181, 9222144</t>
  </si>
  <si>
    <t>Saddleback Valley USD</t>
  </si>
  <si>
    <t>Gridley WWTP Solar Array</t>
  </si>
  <si>
    <t>EPENMAGG1S NM058S</t>
  </si>
  <si>
    <t>EPENMAGG1S NM057S</t>
  </si>
  <si>
    <t>SPV Agg 0_10_025_14</t>
  </si>
  <si>
    <t>East Winds Project</t>
  </si>
  <si>
    <t>SPV Agg 0_10_025_13</t>
  </si>
  <si>
    <t>Skylark_Solar_2 - PVREA DG SOLAR III</t>
  </si>
  <si>
    <t>Williams Fork Hydro Plant - Gen 2</t>
  </si>
  <si>
    <t>Portland Public Schools - Wilson High School</t>
  </si>
  <si>
    <t>Portland Public Schools - Laurelhurst</t>
  </si>
  <si>
    <t>Portland Public Schools - James John</t>
  </si>
  <si>
    <t>Portland Public Schools - Hosford</t>
  </si>
  <si>
    <t>Portland Public Schools - Bridlemile</t>
  </si>
  <si>
    <t>CA - Wal-mart - Covina</t>
  </si>
  <si>
    <t>PGE-SPO-G60</t>
  </si>
  <si>
    <t>M-C Investments 4558 Brazil</t>
  </si>
  <si>
    <t>Portland Public Schools - Arleta</t>
  </si>
  <si>
    <t>Moyer-Tolles - Port of Umatilla Solar</t>
  </si>
  <si>
    <t>San Isabel Solar LLC</t>
  </si>
  <si>
    <t>SOL #1235 LOS ANGELES</t>
  </si>
  <si>
    <t>Blythe Green 1</t>
  </si>
  <si>
    <t>Lookout Point Dam</t>
  </si>
  <si>
    <t>Solverde 1</t>
  </si>
  <si>
    <t>Antelope DSR 2</t>
  </si>
  <si>
    <t>Antelope DSR 1</t>
  </si>
  <si>
    <t>Owens Dry Lake Solar Demonstration</t>
  </si>
  <si>
    <t>EPENMAGG1S NM056S</t>
  </si>
  <si>
    <t>Tehachapi Wind Resource II - Pajuela Peak</t>
  </si>
  <si>
    <t>Wal-mart - Store #4601 - Rinconada Blvd</t>
  </si>
  <si>
    <t>Boulder Solar Power</t>
  </si>
  <si>
    <t>ID Solar 1</t>
  </si>
  <si>
    <t>Comanche Solar PV</t>
  </si>
  <si>
    <t>Springbok 2 Solar Farm</t>
  </si>
  <si>
    <t>EPENMAGG1S NM054S</t>
  </si>
  <si>
    <t>Grand View 2 West</t>
  </si>
  <si>
    <t>Grand View 5 East</t>
  </si>
  <si>
    <t>MB20 - RWQCP Riverside Water Quality Control Plant</t>
  </si>
  <si>
    <t>Roswell Solar</t>
  </si>
  <si>
    <t>Quinten Luallen</t>
  </si>
  <si>
    <t>PSEG Solar Utah, LLC</t>
  </si>
  <si>
    <t>Henrietta Solar Plant</t>
  </si>
  <si>
    <t>Paisley Geothermal</t>
  </si>
  <si>
    <t>Visalia Water Conservation Plant WCP JB-9322633-00</t>
  </si>
  <si>
    <t>Walmart Antioch Store #2697 JB-9451463-00</t>
  </si>
  <si>
    <t>Northwind - Wind Stream Operations, LLC</t>
  </si>
  <si>
    <t>Walmart Bakersfield #3140 JB-9336207-00</t>
  </si>
  <si>
    <t>Walmart Store #2119 - Milpitas JB-950425-00</t>
  </si>
  <si>
    <t>Walmart Rocklin #3587 JB-9568658-00</t>
  </si>
  <si>
    <t>San Jose G2 Muni Water Office JB-951427-00</t>
  </si>
  <si>
    <t>Walmart Pleasanton Store #5611  JB-9458308-00</t>
  </si>
  <si>
    <t>San Jose - SJ G2 PAL Sports Centre JB-951424-00</t>
  </si>
  <si>
    <t>85-B</t>
  </si>
  <si>
    <t>GreenWaste Recovery JB-951089-00</t>
  </si>
  <si>
    <t>Our Savior Lutheran Church JB-945600-00</t>
  </si>
  <si>
    <t>Santa Cruz High School JB-950038-00</t>
  </si>
  <si>
    <t>Chuck Johnston Studio 1204, Inc JB-945860-00</t>
  </si>
  <si>
    <t>Yahoo! Inc. Building E JB-9403372-00</t>
  </si>
  <si>
    <t>Tanner Hydroelectric Facilty</t>
  </si>
  <si>
    <t>Congregation Sinai JB-951285-00</t>
  </si>
  <si>
    <t>LPV Agg 100_250_02_04</t>
  </si>
  <si>
    <t>85-A</t>
  </si>
  <si>
    <t>LPV Agg 100_250_02_03</t>
  </si>
  <si>
    <t>Antelope Big Sky Ranch</t>
  </si>
  <si>
    <t>Bison Solar, LLC</t>
  </si>
  <si>
    <t>Springbok 1 Solar Farm</t>
  </si>
  <si>
    <t>Copper Mountain Solar 4</t>
  </si>
  <si>
    <t>EPENMAGG1S NM053S</t>
  </si>
  <si>
    <t>SO445-002-S</t>
  </si>
  <si>
    <t>Victory Garden# 4 (Tehachapi)</t>
  </si>
  <si>
    <t>North City WRP</t>
  </si>
  <si>
    <t>Animal Shelter Center - City of Rancho Cucamonga</t>
  </si>
  <si>
    <t>Five Points Solar Park</t>
  </si>
  <si>
    <t>Meeker Solar Garden Project</t>
  </si>
  <si>
    <t>Orem 484</t>
  </si>
  <si>
    <t>Victory Garden# 3 (Tehachapi)</t>
  </si>
  <si>
    <t>Rancho California Water District - RCWD</t>
  </si>
  <si>
    <t>Alkire Solar Garden</t>
  </si>
  <si>
    <t>Aztec Solar facility</t>
  </si>
  <si>
    <t>RE Garland A</t>
  </si>
  <si>
    <t>Veyo Heat Recovery Project</t>
  </si>
  <si>
    <t>RE Garland</t>
  </si>
  <si>
    <t>Victory Garden# 2 (Tehachapi)</t>
  </si>
  <si>
    <t>CPA - Ironwood Prison</t>
  </si>
  <si>
    <t>Bourdet 5903801</t>
  </si>
  <si>
    <t>City of Newman-WWTP JB-9533752-00</t>
  </si>
  <si>
    <t>Pleasant Valley Baptist Church JB-959339-00</t>
  </si>
  <si>
    <t>Victory Garden # I (Tehachapi)</t>
  </si>
  <si>
    <t>Fort Lupton Solar Farm - Silicon Ranch</t>
  </si>
  <si>
    <t>Granby Hydro Project</t>
  </si>
  <si>
    <t>Terra-Gen Mojave Wind Farms, LLC - Morwind</t>
  </si>
  <si>
    <t>Fresh Air Energy VII</t>
  </si>
  <si>
    <t>Fresh Air Energy VIII</t>
  </si>
  <si>
    <t>Rancho Seco Solar 1</t>
  </si>
  <si>
    <t>Dorena Hydro LLC</t>
  </si>
  <si>
    <t>Sol #1160 Los Angeles (Culver City)</t>
  </si>
  <si>
    <t>G5 Seven Trees Community Center JB-951444-00</t>
  </si>
  <si>
    <t>Klamath Falls - Ewauna Solar Phase 1 JB-976020-00</t>
  </si>
  <si>
    <t>Frontier Solar</t>
  </si>
  <si>
    <t>EPENMAGG1S NM052S</t>
  </si>
  <si>
    <t>Summer Solar</t>
  </si>
  <si>
    <t>10_100_0339_01</t>
  </si>
  <si>
    <t>45-Mile Hydroelectric Power Plant</t>
  </si>
  <si>
    <t>Zephyr Park</t>
  </si>
  <si>
    <t>San Francisco Public Utilities Commission - HQ</t>
  </si>
  <si>
    <t>San Francisco City Hall</t>
  </si>
  <si>
    <t>RE Astoria 2</t>
  </si>
  <si>
    <t>RE Astoria 1</t>
  </si>
  <si>
    <t>RE Cinco-Barren Ridge</t>
  </si>
  <si>
    <t>Enerparc CA5</t>
  </si>
  <si>
    <t>DG Solar Lessee II, LLC - E Philadelphia</t>
  </si>
  <si>
    <t>1122-11423 Vanowen</t>
  </si>
  <si>
    <t>1254-10261 Glenoaks Blvd</t>
  </si>
  <si>
    <t>1425-12360 Foothill Blvd</t>
  </si>
  <si>
    <t>Snoqualmie Falls</t>
  </si>
  <si>
    <t>Cabazon Wind Farm</t>
  </si>
  <si>
    <t>Baker River Project</t>
  </si>
  <si>
    <t>Latigo Wind Park</t>
  </si>
  <si>
    <t>KP Fontana Medical Center</t>
  </si>
  <si>
    <t>Marin Carport - Buck Institute</t>
  </si>
  <si>
    <t>Bowerman Power</t>
  </si>
  <si>
    <t>EBMUD (Oakland) - Main Wastewater Treatment Plant</t>
  </si>
  <si>
    <t>RE Tranquillity</t>
  </si>
  <si>
    <t>Cesar Chavez Elementary School SFUSD</t>
  </si>
  <si>
    <t>Santa Fe Solar Energy Center</t>
  </si>
  <si>
    <t>South Valley Solar Energy Center</t>
  </si>
  <si>
    <t>Rio Communities Solar Energy Center</t>
  </si>
  <si>
    <t>Santolina Solar Energy Center</t>
  </si>
  <si>
    <t>Tri-Dam Authority - Sandbar Southern Powerhouse</t>
  </si>
  <si>
    <t>Thurgood Marshall HS-San Francisco Unified School</t>
  </si>
  <si>
    <t>Downtown High School-SFUSD</t>
  </si>
  <si>
    <t>Mason County PUD 3-Johns Pr Bldg D Solar Project</t>
  </si>
  <si>
    <t>Coram Energy LLC (4.5MW)</t>
  </si>
  <si>
    <t>Port LA Solar FIT Project</t>
  </si>
  <si>
    <t>SPV Agg 0_10_025_12</t>
  </si>
  <si>
    <t>Geothermal 1_Unit 1 &amp; 2 Onsite Load</t>
  </si>
  <si>
    <t>Dutch Flat #2 Powerhouse</t>
  </si>
  <si>
    <t>Silver State Solar Power South, Block 2 and 3</t>
  </si>
  <si>
    <t>Durham Advanced Wastewater Treatment Facility</t>
  </si>
  <si>
    <t>SEPV 18, LLC</t>
  </si>
  <si>
    <t>Potrero Hills Energy Producers</t>
  </si>
  <si>
    <t>Geysers Power Plant</t>
  </si>
  <si>
    <t>City Hall - City of Rancho Cucamonga</t>
  </si>
  <si>
    <t>SPV Agg 0_10_025_11</t>
  </si>
  <si>
    <t>SPV Agg 0_10_025_10</t>
  </si>
  <si>
    <t>Borchard Community Park</t>
  </si>
  <si>
    <t>Dos Vientos Community Park</t>
  </si>
  <si>
    <t>Conejo Creek South Park</t>
  </si>
  <si>
    <t>Thousand Oaks Community Park</t>
  </si>
  <si>
    <t>Target - McHenry</t>
  </si>
  <si>
    <t>Target - Sisk</t>
  </si>
  <si>
    <t>Vestar Petaluma Regency Center</t>
  </si>
  <si>
    <t>Regency Centers Dublin CA 2015-Whole Foods</t>
  </si>
  <si>
    <t>Regency Centers Dublin CA 2015- Nordstrom Rack</t>
  </si>
  <si>
    <t>Utah Red Hills Renewable Park</t>
  </si>
  <si>
    <t>W4845</t>
  </si>
  <si>
    <t>CSolar IV West</t>
  </si>
  <si>
    <t>EPENMAGG1S NM051S</t>
  </si>
  <si>
    <t>EPENMAGG1S NM050S</t>
  </si>
  <si>
    <t>Lemoore 1</t>
  </si>
  <si>
    <t>Skylark - PVREA DG Solar 2</t>
  </si>
  <si>
    <t>Valley View - PVREA DG 1</t>
  </si>
  <si>
    <t>California Water Service Company</t>
  </si>
  <si>
    <t>EPENMAGG1S NM049S</t>
  </si>
  <si>
    <t>LPV Agg 10_100_035_02</t>
  </si>
  <si>
    <t>Raley's Distribution Center Ph. 2</t>
  </si>
  <si>
    <t>SEGS IX</t>
  </si>
  <si>
    <t>UC Berkeley - Eshleman Hall</t>
  </si>
  <si>
    <t>UC Berkeley - MLK Student Union</t>
  </si>
  <si>
    <t>Morgan Lancaster I, LLC</t>
  </si>
  <si>
    <t>PGE-SPO-G59</t>
  </si>
  <si>
    <t>Regency Centers Dublin CA 2015-HomeGoods</t>
  </si>
  <si>
    <t>RE Mustang 4</t>
  </si>
  <si>
    <t>RE Mustang 3</t>
  </si>
  <si>
    <t>RE Mustang</t>
  </si>
  <si>
    <t>Sierra Solar Greenworks</t>
  </si>
  <si>
    <t>EPENMAGG1S NM048S</t>
  </si>
  <si>
    <t>LPV Agg 10_100_03_01</t>
  </si>
  <si>
    <t>MM Lopez Energy</t>
  </si>
  <si>
    <t>Golden Hills B</t>
  </si>
  <si>
    <t>Golden Hills A</t>
  </si>
  <si>
    <t>Nellis AFB Solar Array II</t>
  </si>
  <si>
    <t>Kingbird Solar B</t>
  </si>
  <si>
    <t>Kingbird Solar A</t>
  </si>
  <si>
    <t>SB1_2015G5</t>
  </si>
  <si>
    <t>Steel Bridge</t>
  </si>
  <si>
    <t>Golden West Power Partners</t>
  </si>
  <si>
    <t>JM439-003-S</t>
  </si>
  <si>
    <t>Calipatria Solar Farm I</t>
  </si>
  <si>
    <t>Peacock Solar 2</t>
  </si>
  <si>
    <t>Castor Solar</t>
  </si>
  <si>
    <t>SPV Agg 0_10_035_10</t>
  </si>
  <si>
    <t>LPV Agg 10_100_045_03</t>
  </si>
  <si>
    <t>LPV Agg 10_100_025_01</t>
  </si>
  <si>
    <t>SPV Agg 0_10_025_09</t>
  </si>
  <si>
    <t>Los Altos High School - Phase 2</t>
  </si>
  <si>
    <t>Mountain View High School - Phase 2</t>
  </si>
  <si>
    <t>San Gorgonio East</t>
  </si>
  <si>
    <t>Sirius Solar 10</t>
  </si>
  <si>
    <t>Boulder Community Solar</t>
  </si>
  <si>
    <t>Morelos del Sol</t>
  </si>
  <si>
    <t>US Bank National Association - Fullerton JB-928126</t>
  </si>
  <si>
    <t>Temescal</t>
  </si>
  <si>
    <t>Carousel Wind</t>
  </si>
  <si>
    <t>Colorado Springs Solar Garden - CSSG</t>
  </si>
  <si>
    <t>Mastercraft 96.64kW Solar PV</t>
  </si>
  <si>
    <t>Perris</t>
  </si>
  <si>
    <t>PGE-SPO-G58</t>
  </si>
  <si>
    <t>PGE-SPO-G57</t>
  </si>
  <si>
    <t>EPENMAGG1S NM047S</t>
  </si>
  <si>
    <t>US BANCORP - JB-917713-00</t>
  </si>
  <si>
    <t>US Bank National Association JB-917714-00</t>
  </si>
  <si>
    <t>Red Mountain</t>
  </si>
  <si>
    <t>Box Canyon</t>
  </si>
  <si>
    <t>Solar Star Colorado III</t>
  </si>
  <si>
    <t>Walmart Stores, Inc. JB-936487 Store #2117</t>
  </si>
  <si>
    <t>Valley View</t>
  </si>
  <si>
    <t>Hayworth Solar</t>
  </si>
  <si>
    <t>SPV Agg 0_10_025_08</t>
  </si>
  <si>
    <t>SPV Agg 0_10_025_07</t>
  </si>
  <si>
    <t>LPV Agg 10_100_035_01</t>
  </si>
  <si>
    <t>Wild Rose Geothermal Power Plant-Don A. Campbell 2</t>
  </si>
  <si>
    <t>Tequesquite Landfill Solar Project</t>
  </si>
  <si>
    <t>Maricopa West Solar PV</t>
  </si>
  <si>
    <t>Corona</t>
  </si>
  <si>
    <t>Adams Community Solar Garden III</t>
  </si>
  <si>
    <t>EPENMAGG1S NM046S</t>
  </si>
  <si>
    <t>NM Energy Minerals &amp; Natural Resources Dept</t>
  </si>
  <si>
    <t>2192  Ramirez</t>
  </si>
  <si>
    <t>NRG Solar Oasis LLC</t>
  </si>
  <si>
    <t>Rio Hondo</t>
  </si>
  <si>
    <t>EE Kettleman Land - Centaurus</t>
  </si>
  <si>
    <t>LPV Agg 10_100_0443_01</t>
  </si>
  <si>
    <t>LPV Agg 10_100_04_02</t>
  </si>
  <si>
    <t>SPV Agg 0_10_025_06</t>
  </si>
  <si>
    <t>CED Atwell Island West</t>
  </si>
  <si>
    <t>AP North Lake I</t>
  </si>
  <si>
    <t>Coyote Creek</t>
  </si>
  <si>
    <t>Walmart Stores Inc. Store #3352 JB-9521009-00</t>
  </si>
  <si>
    <t>Seville 2</t>
  </si>
  <si>
    <t>Walmart Stores, Inc #5609 JB-9458310-00</t>
  </si>
  <si>
    <t>Adams Community Solar Garden</t>
  </si>
  <si>
    <t>Sepulveda</t>
  </si>
  <si>
    <t>Fresno Solar West</t>
  </si>
  <si>
    <t>Fresno Solar South</t>
  </si>
  <si>
    <t>SPI Anderson 2 Onsite Load</t>
  </si>
  <si>
    <t>SPI Anderson 2</t>
  </si>
  <si>
    <t>ESJ Wind</t>
  </si>
  <si>
    <t>Venice</t>
  </si>
  <si>
    <t>Woodmere</t>
  </si>
  <si>
    <t>Sunray 2- SEGS II</t>
  </si>
  <si>
    <t>SPV Agg 0_10_025_05</t>
  </si>
  <si>
    <t>SPV Agg 0_10_025_04</t>
  </si>
  <si>
    <t>Seville Solar One</t>
  </si>
  <si>
    <t>Sunray Energy 3, LLC</t>
  </si>
  <si>
    <t>EPENMAGG1S NM045S</t>
  </si>
  <si>
    <t>MM Yolo Power 3</t>
  </si>
  <si>
    <t>SPV Agg 0_10_03_06</t>
  </si>
  <si>
    <t>Bear Creek Hydro Project</t>
  </si>
  <si>
    <t>MM Yolo Power 2</t>
  </si>
  <si>
    <t>North Star Solar</t>
  </si>
  <si>
    <t>Walmart- Bruceville Rd #5848</t>
  </si>
  <si>
    <t>SB1_2015G4</t>
  </si>
  <si>
    <t>SB1_2015G3</t>
  </si>
  <si>
    <t>SB1_2015G2</t>
  </si>
  <si>
    <t>SB1_2015G1</t>
  </si>
  <si>
    <t>Salton Sea IV</t>
  </si>
  <si>
    <t>Venable Solar, LLC (South)</t>
  </si>
  <si>
    <t>Venable Solar, LLC (North)</t>
  </si>
  <si>
    <t>Springer Solar 1</t>
  </si>
  <si>
    <t>Columbia Solar Energy</t>
  </si>
  <si>
    <t>SPV Agg 0_10_025_03</t>
  </si>
  <si>
    <t>Figueroa &amp; Ave 61 Center</t>
  </si>
  <si>
    <t>Salton Sea Power Generation L.P. #1</t>
  </si>
  <si>
    <t>South Milford Solar</t>
  </si>
  <si>
    <t>PUHSD - Foresthill High School</t>
  </si>
  <si>
    <t>Loomis Unified School District - LUSD Tech Center</t>
  </si>
  <si>
    <t>LUSD - Placer Elementary</t>
  </si>
  <si>
    <t>LUSD - Penryn Elementary School</t>
  </si>
  <si>
    <t>LUSD Loomis Union School Dist - Ophir Elementary</t>
  </si>
  <si>
    <t>LUSD - Loomis Grammar</t>
  </si>
  <si>
    <t>LUSD - Loomis Charter</t>
  </si>
  <si>
    <t>LUSD - H Clarke Powers</t>
  </si>
  <si>
    <t>LUSD - Franklin Elementary</t>
  </si>
  <si>
    <t>Loomis Unified School District - District Office</t>
  </si>
  <si>
    <t>Green Valley Tech Plaza UOP</t>
  </si>
  <si>
    <t>Green Valley Tech Plaza GSA</t>
  </si>
  <si>
    <t>City of Reedley - WWTP</t>
  </si>
  <si>
    <t>City of Reedley - Royal Valley Building</t>
  </si>
  <si>
    <t>City of Reedley - Community Center</t>
  </si>
  <si>
    <t>City of Reedley - City Hall</t>
  </si>
  <si>
    <t>Bar Ale</t>
  </si>
  <si>
    <t>Van Steyn Dairy Digester</t>
  </si>
  <si>
    <t>Copper Mountain Solar 2</t>
  </si>
  <si>
    <t>Blackwell Solar</t>
  </si>
  <si>
    <t>Lost Hills</t>
  </si>
  <si>
    <t>Salton Sea Power Generation L.P. #2</t>
  </si>
  <si>
    <t>Rancho Cucamonga Distribution Center 1</t>
  </si>
  <si>
    <t>Terra Francesco 1</t>
  </si>
  <si>
    <t>Park Meridian 1</t>
  </si>
  <si>
    <t>Walmart Stores, Inc - JB-937437-00</t>
  </si>
  <si>
    <t>CN436-003-S</t>
  </si>
  <si>
    <t>Walmart Stores Inc. (JB-933415-00)</t>
  </si>
  <si>
    <t>Walmart Stores Inc. (JB-9564820-00)</t>
  </si>
  <si>
    <t>Cameron Ridge LLC (IV)</t>
  </si>
  <si>
    <t>Walmart Stores Inc. (JB-9564821-00)</t>
  </si>
  <si>
    <t>Walmart Stores Inc. (JB-9571930-00)</t>
  </si>
  <si>
    <t>Durango Solar Garden 2</t>
  </si>
  <si>
    <t>Durango Solar Garden 1</t>
  </si>
  <si>
    <t>Leathers L. P.</t>
  </si>
  <si>
    <t>LPV Agg 10_100_04_01</t>
  </si>
  <si>
    <t>SPV Agg 0_10_025_02</t>
  </si>
  <si>
    <t>SPV Agg 0_10_03_05</t>
  </si>
  <si>
    <t>Armadillo Community Solar Garden</t>
  </si>
  <si>
    <t>Sun Mesa Community Solar Garden-La Plata Elec.</t>
  </si>
  <si>
    <t>OC443-003-S</t>
  </si>
  <si>
    <t>Bakersfield Solar</t>
  </si>
  <si>
    <t>Salton Sea Power Generation L.P. #3</t>
  </si>
  <si>
    <t>Wal-Mart Stores Inc. - Store #5659 - JB-9341616-00</t>
  </si>
  <si>
    <t>Crescent Dunes Solar Energy</t>
  </si>
  <si>
    <t>W4544</t>
  </si>
  <si>
    <t>SPV_AGG_0_10_025_01</t>
  </si>
  <si>
    <t>SPV_AGG_0_10_045_01</t>
  </si>
  <si>
    <t>SPV_AGG_0_10_03_04</t>
  </si>
  <si>
    <t>SPV_Agg_0_10_035_09</t>
  </si>
  <si>
    <t>Cathay LA - Solar Project</t>
  </si>
  <si>
    <t>19809 Prairie</t>
  </si>
  <si>
    <t>Sunstarter Solar CXVI</t>
  </si>
  <si>
    <t>Prairie Solar I</t>
  </si>
  <si>
    <t>Walmart Stores, Inc JB-9372250-00</t>
  </si>
  <si>
    <t>Cibola County Solar Energy Center</t>
  </si>
  <si>
    <t>Walmart Stores, Inc JB-922990-00</t>
  </si>
  <si>
    <t>Vulcan/Bn Geothermal</t>
  </si>
  <si>
    <t>Meadow Lake Solar Energy Center</t>
  </si>
  <si>
    <t>Sandoval County Solar Energy Center</t>
  </si>
  <si>
    <t>Redlands Distribution Center #10 (RDC10)</t>
  </si>
  <si>
    <t>Dexus - SPVP044</t>
  </si>
  <si>
    <t>Rialto I-210 Distribution Center #3 (RI 210-3)</t>
  </si>
  <si>
    <t>Del Ranch, LTD., (Niland #2)</t>
  </si>
  <si>
    <t>EPENMAGG1S NM044S</t>
  </si>
  <si>
    <t>PVREA Community Solar Farm #2</t>
  </si>
  <si>
    <t>Dion R Holm</t>
  </si>
  <si>
    <t>Kohl's - Newbury Park #630</t>
  </si>
  <si>
    <t>Enerparc CA2</t>
  </si>
  <si>
    <t>McGinness Hills</t>
  </si>
  <si>
    <t>Bakersfield 111</t>
  </si>
  <si>
    <t>Bourdet 5713351</t>
  </si>
  <si>
    <t>PGE-SPO-G55</t>
  </si>
  <si>
    <t>Tucannon River Wind Farm</t>
  </si>
  <si>
    <t>Sonora Solar Facility</t>
  </si>
  <si>
    <t>Arkansas Solar Facility</t>
  </si>
  <si>
    <t>Alhambra Solar Facility</t>
  </si>
  <si>
    <t>Fort Churchill Solar Array</t>
  </si>
  <si>
    <t>Apex 646-460</t>
  </si>
  <si>
    <t>Target - Riverbank</t>
  </si>
  <si>
    <t>Business Solar PV Group 5</t>
  </si>
  <si>
    <t>Residential Solar PV Group 25</t>
  </si>
  <si>
    <t>White Road South - Snowline</t>
  </si>
  <si>
    <t>White Road North Snowline</t>
  </si>
  <si>
    <t>LPV Agg 10_100_045_02</t>
  </si>
  <si>
    <t>SPV Agg 0_10_03_03</t>
  </si>
  <si>
    <t>SPV Agg 0_10_035_08</t>
  </si>
  <si>
    <t>EPENMAGG1S NM043S</t>
  </si>
  <si>
    <t>Desert Sunlight 250</t>
  </si>
  <si>
    <t>KSI Solar Whiteman</t>
  </si>
  <si>
    <t>Mojave Solar Project</t>
  </si>
  <si>
    <t>Residential Solar PV Group 24</t>
  </si>
  <si>
    <t>PGE-SPO-G56</t>
  </si>
  <si>
    <t>PGE-SPO-G54</t>
  </si>
  <si>
    <t>PGE-SPO-G53</t>
  </si>
  <si>
    <t>PGE-SPO-G52</t>
  </si>
  <si>
    <t>PGE-SPO-G51</t>
  </si>
  <si>
    <t>EPENMAGG1S NM042S</t>
  </si>
  <si>
    <t>SPV Agg 0_10_03_02</t>
  </si>
  <si>
    <t>SPV Agg 0_10_031_01</t>
  </si>
  <si>
    <t>Phoenix</t>
  </si>
  <si>
    <t>Putah Creek Solar</t>
  </si>
  <si>
    <t>Vacaville 694</t>
  </si>
  <si>
    <t>Cougar Dam</t>
  </si>
  <si>
    <t>Anderson</t>
  </si>
  <si>
    <t>MM West Covina</t>
  </si>
  <si>
    <t>Residential Solar PV Group 23</t>
  </si>
  <si>
    <t>Residential Solar PV Group 22</t>
  </si>
  <si>
    <t>Wildwood Solar</t>
  </si>
  <si>
    <t>Pumpjack Solar</t>
  </si>
  <si>
    <t>EPENMAGG1S NM041S</t>
  </si>
  <si>
    <t>Chief Joseph Dam</t>
  </si>
  <si>
    <t>CA - Kohl's - Valencia #608</t>
  </si>
  <si>
    <t>SPV Agg 0_10_035_07</t>
  </si>
  <si>
    <t>SPV Agg 0_10_035_06</t>
  </si>
  <si>
    <t>MM Tulare Energy</t>
  </si>
  <si>
    <t>SRNM2014-I-01</t>
  </si>
  <si>
    <t>Business Solar PV Group 4</t>
  </si>
  <si>
    <t>Residential Solar PV Group 21</t>
  </si>
  <si>
    <t>Moccasin Powerhouse</t>
  </si>
  <si>
    <t>Spring Canyon III Wind Energy Center</t>
  </si>
  <si>
    <t>Spring Canyon II Wind Energy Center</t>
  </si>
  <si>
    <t>0_10_035_05</t>
  </si>
  <si>
    <t>Lincoln Metering &amp; Hydroelectric Station</t>
  </si>
  <si>
    <t>Alpine Elementary School North - Keppel USD</t>
  </si>
  <si>
    <t>Desri Searchlight Solar (Ace Swift PV)</t>
  </si>
  <si>
    <t>Desert Green Solar Farm</t>
  </si>
  <si>
    <t>Upper Molina Powerplant</t>
  </si>
  <si>
    <t>Towaoc Powerplant</t>
  </si>
  <si>
    <t>Morrow Point Powerplant</t>
  </si>
  <si>
    <t>McPhee Powerplant</t>
  </si>
  <si>
    <t>Lower Molina Powerplant</t>
  </si>
  <si>
    <t>Glen Canyon Powerplant</t>
  </si>
  <si>
    <t>Roaring Fork Hydro</t>
  </si>
  <si>
    <t>Fontenelle Powerplant</t>
  </si>
  <si>
    <t>Flaming Gorge Powerplant</t>
  </si>
  <si>
    <t>Elephant Butte Powerplant</t>
  </si>
  <si>
    <t>EPENMAGG1S NM040S</t>
  </si>
  <si>
    <t>Crystal Powerplant</t>
  </si>
  <si>
    <t>Blue Mesa Powerplant</t>
  </si>
  <si>
    <t>Antelope West Solar</t>
  </si>
  <si>
    <t>CA - Kohl's - La Habra #596</t>
  </si>
  <si>
    <t>North Fresno 657</t>
  </si>
  <si>
    <t>SPV Agg 0_10_04_22</t>
  </si>
  <si>
    <t>SPV Agg 0_10_035_04</t>
  </si>
  <si>
    <t>Walmart Stores, Inc. JB-923188-00</t>
  </si>
  <si>
    <t>Powell Butte Solar</t>
  </si>
  <si>
    <t>Solwatt II</t>
  </si>
  <si>
    <t>Wal-Mart Stores Inc. (Store #1979 Clearlake)</t>
  </si>
  <si>
    <t>EPENMAGG1S NM039S</t>
  </si>
  <si>
    <t>Snow Creek</t>
  </si>
  <si>
    <t>Anheuser-Busch #2 Wind Project</t>
  </si>
  <si>
    <t>Western Antelope Blue Sky Ranch A</t>
  </si>
  <si>
    <t>SPV Agg 0_10_035_03</t>
  </si>
  <si>
    <t>Residential Solar PV Group 20</t>
  </si>
  <si>
    <t>Anaheim Convention Center</t>
  </si>
  <si>
    <t>MM Yolo Power</t>
  </si>
  <si>
    <t>New Exchequer Development</t>
  </si>
  <si>
    <t>Isabella Fish Flow Hydroelectric Project</t>
  </si>
  <si>
    <t>Two Dot Wind Farm, LLC</t>
  </si>
  <si>
    <t>MM San Diego - Miramar</t>
  </si>
  <si>
    <t>Hollister Solar</t>
  </si>
  <si>
    <t>Mission Solar</t>
  </si>
  <si>
    <t>Merced Solar</t>
  </si>
  <si>
    <t>10_100_05_09</t>
  </si>
  <si>
    <t>0_10_04_21</t>
  </si>
  <si>
    <t>0_10_035_02</t>
  </si>
  <si>
    <t>CID Solar - Corcoran Irrigation District</t>
  </si>
  <si>
    <t>East Bay MUD-Water Treatment Plant JB-952117-00</t>
  </si>
  <si>
    <t>EPENMAGG1S NM038S</t>
  </si>
  <si>
    <t>SB1_2014G2</t>
  </si>
  <si>
    <t>SB1_2014G1</t>
  </si>
  <si>
    <t>Sutter's Landing Park Solar</t>
  </si>
  <si>
    <t>Riddle Solar</t>
  </si>
  <si>
    <t>Business Solar PV Group 3</t>
  </si>
  <si>
    <t>Business Solar PV Group 2</t>
  </si>
  <si>
    <t>Residential Solar PV Group 19</t>
  </si>
  <si>
    <t>Triple-G Dairy Biogas</t>
  </si>
  <si>
    <t>Business Solar PV Group 1</t>
  </si>
  <si>
    <t>Residential Solar PV Group 18</t>
  </si>
  <si>
    <t>Residential Solar PV Group 17</t>
  </si>
  <si>
    <t>Residential Solar PV Group 16</t>
  </si>
  <si>
    <t>Residential Solar PV Group 15</t>
  </si>
  <si>
    <t>Residential Solar PV Group 14</t>
  </si>
  <si>
    <t>Residential Solar PV Group 13</t>
  </si>
  <si>
    <t>Residential Solar PV Group 12</t>
  </si>
  <si>
    <t>Residential Solar PV Group 11</t>
  </si>
  <si>
    <t>Residential Solar PV Group 10</t>
  </si>
  <si>
    <t>Residential Solar PV Group 9</t>
  </si>
  <si>
    <t>Buckman Direct 413482</t>
  </si>
  <si>
    <t>North City Landfill Gas Engines</t>
  </si>
  <si>
    <t>Buckman Direct 537846</t>
  </si>
  <si>
    <t>Columbia Ridge</t>
  </si>
  <si>
    <t>Old River One</t>
  </si>
  <si>
    <t>Kent South</t>
  </si>
  <si>
    <t>Kansas</t>
  </si>
  <si>
    <t>Columbia Two</t>
  </si>
  <si>
    <t>Camelot</t>
  </si>
  <si>
    <t>Recycling Industries</t>
  </si>
  <si>
    <t>FTS Master Tenant 1, LLC - B</t>
  </si>
  <si>
    <t>FTS Master Tenant 1, LLC - A</t>
  </si>
  <si>
    <t>Mammoth Pacific L P II (MP2)</t>
  </si>
  <si>
    <t>Saf Keep San Fernando</t>
  </si>
  <si>
    <t>Saf Keep Melrose</t>
  </si>
  <si>
    <t>Colon PV</t>
  </si>
  <si>
    <t>Laurel</t>
  </si>
  <si>
    <t>Mammoth Pacific L. P. (MP1)</t>
  </si>
  <si>
    <t>14539 Blythe Solar PV</t>
  </si>
  <si>
    <t>Tangen Building</t>
  </si>
  <si>
    <t>19801 W Nordhoff Place</t>
  </si>
  <si>
    <t>Forever 21 Retail, Inc.</t>
  </si>
  <si>
    <t>10_100_05_08</t>
  </si>
  <si>
    <t>Mammoth Pacific L. P. I (PLES)</t>
  </si>
  <si>
    <t>10_100_0461_01</t>
  </si>
  <si>
    <t>Clover Flat Landfill</t>
  </si>
  <si>
    <t>Goose Lake Solar</t>
  </si>
  <si>
    <t>City of Corcoran Solar</t>
  </si>
  <si>
    <t>Sunshine Gas Producers</t>
  </si>
  <si>
    <t>Macho Springs Solar</t>
  </si>
  <si>
    <t>AV Solar Ranch 1, LLC</t>
  </si>
  <si>
    <t>SB1_2013G4</t>
  </si>
  <si>
    <t>SB1_2013G3</t>
  </si>
  <si>
    <t>SB1_2013G2</t>
  </si>
  <si>
    <t>SB1_2013G1</t>
  </si>
  <si>
    <t>SB1_2012G4</t>
  </si>
  <si>
    <t>Centinela Solar Energy</t>
  </si>
  <si>
    <t>10_100_045_01</t>
  </si>
  <si>
    <t>0_10_04_20</t>
  </si>
  <si>
    <t>Los Rios Community College District</t>
  </si>
  <si>
    <t>Verizon Data Services</t>
  </si>
  <si>
    <t>City of Sacramento- Fairbairn WTP</t>
  </si>
  <si>
    <t>Raley's Distribution Center- B</t>
  </si>
  <si>
    <t>Raley's Distribution Center- A</t>
  </si>
  <si>
    <t>FAA Norcal TRACON</t>
  </si>
  <si>
    <t>SMUD ECOC</t>
  </si>
  <si>
    <t>Capelin Distribution Center</t>
  </si>
  <si>
    <t>EPENMAGG1S NM037S</t>
  </si>
  <si>
    <t>Walmart Stores, Inc. # 1760</t>
  </si>
  <si>
    <t>Intel Corporation Phase 2</t>
  </si>
  <si>
    <t>NR-Braden Farms, Inc./RMB Hulling, LLC.</t>
  </si>
  <si>
    <t>Front Range Energy Project</t>
  </si>
  <si>
    <t>Lake Elsinore 746</t>
  </si>
  <si>
    <t>Fairfield Wind</t>
  </si>
  <si>
    <t>CED White River 2 Solar</t>
  </si>
  <si>
    <t>Alamogordo Substation Solar Garden</t>
  </si>
  <si>
    <t>Walmart #2280 - Mountain View</t>
  </si>
  <si>
    <t>Walmart #2025</t>
  </si>
  <si>
    <t>NR-W.W. Grainger, Inc.</t>
  </si>
  <si>
    <t>EPENMAGG1S NM036S</t>
  </si>
  <si>
    <t>CA - Kohl's - Cerritos #590</t>
  </si>
  <si>
    <t>Terminus Hydro Electric Plant</t>
  </si>
  <si>
    <t>10_100_05_07</t>
  </si>
  <si>
    <t>10_100_05_06</t>
  </si>
  <si>
    <t>0_10_035_01</t>
  </si>
  <si>
    <t>0_10_04_19</t>
  </si>
  <si>
    <t>Ridgetop Energy, LLC (II)</t>
  </si>
  <si>
    <t>SRNM2014-J-01</t>
  </si>
  <si>
    <t>700 Pennsylvania Ave.</t>
  </si>
  <si>
    <t>New Lahontan</t>
  </si>
  <si>
    <t>NGP Blue Mountain I, LLC</t>
  </si>
  <si>
    <t>Washoe</t>
  </si>
  <si>
    <t>Verdi</t>
  </si>
  <si>
    <t>Cameron Ridge, LLC (III)</t>
  </si>
  <si>
    <t>Fleish</t>
  </si>
  <si>
    <t>El Dorado Solar Electric (ESEGS)</t>
  </si>
  <si>
    <t>Galena 2</t>
  </si>
  <si>
    <t>Desert Peak</t>
  </si>
  <si>
    <t>Tuscarora</t>
  </si>
  <si>
    <t>Jersey Valley</t>
  </si>
  <si>
    <t>Lockwood</t>
  </si>
  <si>
    <t>Salt Wells</t>
  </si>
  <si>
    <t>Sol Orchard 1</t>
  </si>
  <si>
    <t>Storrie Lake Solar -Mora SMEC</t>
  </si>
  <si>
    <t>Susana Water Tank</t>
  </si>
  <si>
    <t>PGE-SPO-G50</t>
  </si>
  <si>
    <t>LPV Agg 10_100_05_05</t>
  </si>
  <si>
    <t>SPV Agg 0_10_04_18</t>
  </si>
  <si>
    <t>JM439-002-S</t>
  </si>
  <si>
    <t>Siete Solar LLC</t>
  </si>
  <si>
    <t>Toledo Paper</t>
  </si>
  <si>
    <t>Nooksack Hydro</t>
  </si>
  <si>
    <t>21717 Nordhoff</t>
  </si>
  <si>
    <t>Layline Distribution Center</t>
  </si>
  <si>
    <t>South Canal Hydro - 2 (T3)</t>
  </si>
  <si>
    <t>South Canal Hydro - 1</t>
  </si>
  <si>
    <t>PGE-SPO-G49</t>
  </si>
  <si>
    <t>PGE-SPO-G48</t>
  </si>
  <si>
    <t>Desert View Power</t>
  </si>
  <si>
    <t>CN436-002-S</t>
  </si>
  <si>
    <t>Bonneville Dam</t>
  </si>
  <si>
    <t>CA - Kohl's - Poway #710</t>
  </si>
  <si>
    <t>Van Nuys Air - Hannah Solar</t>
  </si>
  <si>
    <t>LAX Logistic Industrial Center</t>
  </si>
  <si>
    <t>Ignite Solar I - Fall River Mills Project B</t>
  </si>
  <si>
    <t>Ignite Solar I - Fall River Mills Project A</t>
  </si>
  <si>
    <t>Huerfano River Wind - SIEA</t>
  </si>
  <si>
    <t>SPV Agg 0_10_04_17</t>
  </si>
  <si>
    <t>Whitefish Water Treatment Plant</t>
  </si>
  <si>
    <t>Orion Solar I</t>
  </si>
  <si>
    <t>Blackspring Ridge 1B</t>
  </si>
  <si>
    <t>Blackspring Ridge 1A</t>
  </si>
  <si>
    <t>Temple Isaiah - JB-945661-00</t>
  </si>
  <si>
    <t>San Jose Willow Community Center JB-951442-00</t>
  </si>
  <si>
    <t>San Jose Evergreen Library - JB-951428-00</t>
  </si>
  <si>
    <t>Michael E. Bowler Memorial Solar Farm</t>
  </si>
  <si>
    <t>Lakeview Solar II</t>
  </si>
  <si>
    <t>Cape Scott Wind</t>
  </si>
  <si>
    <t>RL Stevens School</t>
  </si>
  <si>
    <t>JX Wilson School</t>
  </si>
  <si>
    <t>Wright Charter School</t>
  </si>
  <si>
    <t>Agua Caliente Solar</t>
  </si>
  <si>
    <t>EPENMAGG1S NM035S</t>
  </si>
  <si>
    <t>EPENMAGG1S NM034S</t>
  </si>
  <si>
    <t>EPENMAGG1S NM033S</t>
  </si>
  <si>
    <t>EPENMAGG1S NM032S</t>
  </si>
  <si>
    <t>EPENMAGG1S NM031S</t>
  </si>
  <si>
    <t>EPENMAGG1S NM030S</t>
  </si>
  <si>
    <t>EPENMAGG1S NM029S</t>
  </si>
  <si>
    <t>SPV AGG 0_10_04_16</t>
  </si>
  <si>
    <t>SPV AGG 0_10_04_15</t>
  </si>
  <si>
    <t>Ontario 2</t>
  </si>
  <si>
    <t>G2 Energy Ostrom Rd</t>
  </si>
  <si>
    <t>Imperial Valley Solar, LLC</t>
  </si>
  <si>
    <t>Silver State North</t>
  </si>
  <si>
    <t>Ontario 1</t>
  </si>
  <si>
    <t>Weed Cogen</t>
  </si>
  <si>
    <t>Brahms Wind Farm</t>
  </si>
  <si>
    <t>SMPA Solar 1</t>
  </si>
  <si>
    <t>California PV Energy at Jurupa</t>
  </si>
  <si>
    <t>Oltmans SCE at Champagne</t>
  </si>
  <si>
    <t>Patua Geothermal Project</t>
  </si>
  <si>
    <t>NR-Cunningham Ranch</t>
  </si>
  <si>
    <t>Mill Creek 1</t>
  </si>
  <si>
    <t>NR-Mid Valley Nut Cold Storage</t>
  </si>
  <si>
    <t>NR-Border Valley Trading</t>
  </si>
  <si>
    <t>NR-Cal Almond</t>
  </si>
  <si>
    <t>NR-Roy Johnson Farms</t>
  </si>
  <si>
    <t>NR-Hughson Nut</t>
  </si>
  <si>
    <t>NR-Pohl and Holmes Inc</t>
  </si>
  <si>
    <t>NR-Spycher Brothers Farms #2</t>
  </si>
  <si>
    <t>NR-Spycher Brothers Farms #1</t>
  </si>
  <si>
    <t>NR-Costco Wholesale #782</t>
  </si>
  <si>
    <t>NR-Grower Direct Nut</t>
  </si>
  <si>
    <t>Lytle Creek</t>
  </si>
  <si>
    <t>NR-City of Patterson Wastewater #2</t>
  </si>
  <si>
    <t>NR-City of Patterson Wastewater #1</t>
  </si>
  <si>
    <t>NR-Northern Merced Hulling -South</t>
  </si>
  <si>
    <t>NR-Northern Merced Hulling -North</t>
  </si>
  <si>
    <t>NR-Montpelier Orchards</t>
  </si>
  <si>
    <t>NR-Cortez Growers Inc.</t>
  </si>
  <si>
    <t>Rio Rancho High School</t>
  </si>
  <si>
    <t>100_250_09_01</t>
  </si>
  <si>
    <t>0_10_04_14</t>
  </si>
  <si>
    <t>0_10_04_13</t>
  </si>
  <si>
    <t>Sierra</t>
  </si>
  <si>
    <t>Kohl's - Chino Hills #591</t>
  </si>
  <si>
    <t>Chatsmouth Solar Project 1</t>
  </si>
  <si>
    <t>Chase 4680 San Fernando</t>
  </si>
  <si>
    <t>Ma 4035</t>
  </si>
  <si>
    <t>Horn 4097</t>
  </si>
  <si>
    <t>PGE-SPO-G47</t>
  </si>
  <si>
    <t>Catalina Solar Phase 2</t>
  </si>
  <si>
    <t>Ameresco San Joaquin</t>
  </si>
  <si>
    <t>Otero County Solar Energy Center</t>
  </si>
  <si>
    <t>Chula Vista 781</t>
  </si>
  <si>
    <t>Mission Valley 488</t>
  </si>
  <si>
    <t>Goleta 474</t>
  </si>
  <si>
    <t>Livermore 146</t>
  </si>
  <si>
    <t>La Mesa 469</t>
  </si>
  <si>
    <t>San Luis Obispo 741</t>
  </si>
  <si>
    <t>Concord 663</t>
  </si>
  <si>
    <t>Richmond 482</t>
  </si>
  <si>
    <t>Kingsburg 2</t>
  </si>
  <si>
    <t>Kingsburg 1</t>
  </si>
  <si>
    <t>City of Alamogordo Wastewater Treatment Plant</t>
  </si>
  <si>
    <t>Valley Center Solar Facility</t>
  </si>
  <si>
    <t>Ramona Solar Facility</t>
  </si>
  <si>
    <t>SCE</t>
  </si>
  <si>
    <t>Longview</t>
  </si>
  <si>
    <t>San Francisco Service Center Solar Arrays</t>
  </si>
  <si>
    <t>Eubank Landfill Bldg 2</t>
  </si>
  <si>
    <t>Rosamond One</t>
  </si>
  <si>
    <t>Landfill Bldg 1</t>
  </si>
  <si>
    <t>Arrache 8083-3</t>
  </si>
  <si>
    <t>Arrache 8083-2</t>
  </si>
  <si>
    <t>Arrache 8083-1</t>
  </si>
  <si>
    <t>SPV Agg 0_10_04_12</t>
  </si>
  <si>
    <t>Crook County Solar</t>
  </si>
  <si>
    <t>LRI LFGTE Facility- Phase 1</t>
  </si>
  <si>
    <t>Arrache 4013</t>
  </si>
  <si>
    <t>Arrache 4006-2</t>
  </si>
  <si>
    <t>Arrache 4006-1</t>
  </si>
  <si>
    <t>Watts 3115-1</t>
  </si>
  <si>
    <t>Deming Solar Energy Center</t>
  </si>
  <si>
    <t>AT&amp;T Park Solar Arrays</t>
  </si>
  <si>
    <t>EPENMAGG1S NM028S</t>
  </si>
  <si>
    <t>EPENMAGG1S NM027S</t>
  </si>
  <si>
    <t>Heber Solar</t>
  </si>
  <si>
    <t>Nunn 8135</t>
  </si>
  <si>
    <t>Los Lunas Solar Energy Center Ph II</t>
  </si>
  <si>
    <t>Spring Valley Wind</t>
  </si>
  <si>
    <t>PGE-SPO-G46</t>
  </si>
  <si>
    <t>PGE-SPO-G45</t>
  </si>
  <si>
    <t>PGE-SPO-G44</t>
  </si>
  <si>
    <t>Grand Coulee</t>
  </si>
  <si>
    <t>Wise No. 2 Powerhouse</t>
  </si>
  <si>
    <t>Sonora 1 - Peoria</t>
  </si>
  <si>
    <t>SPV Agg 0_10_04_11</t>
  </si>
  <si>
    <t>SPV Agg 0_10_61_01</t>
  </si>
  <si>
    <t>CA - Kohl's - Ventura #583</t>
  </si>
  <si>
    <t>Sol Orchard - El Centro</t>
  </si>
  <si>
    <t>Santa Clara County Gilroy Clinic</t>
  </si>
  <si>
    <t>Santa Clara County Outpatient Center</t>
  </si>
  <si>
    <t>Vinam 9011</t>
  </si>
  <si>
    <t>Stotz</t>
  </si>
  <si>
    <t>Fremont</t>
  </si>
  <si>
    <t>Antioch</t>
  </si>
  <si>
    <t>Volta No. 2 Powerhouse</t>
  </si>
  <si>
    <t>Burbank 677</t>
  </si>
  <si>
    <t>Santa Clara 129</t>
  </si>
  <si>
    <t>El Centro 121</t>
  </si>
  <si>
    <t>La Quinta 638</t>
  </si>
  <si>
    <t>Redwood City</t>
  </si>
  <si>
    <t>Hayward</t>
  </si>
  <si>
    <t>Manteca</t>
  </si>
  <si>
    <t>Woodland</t>
  </si>
  <si>
    <t>Almaden</t>
  </si>
  <si>
    <t>Chico</t>
  </si>
  <si>
    <t>Volta No. 1 Powerhouse</t>
  </si>
  <si>
    <t>Mira Loma-Wet 961</t>
  </si>
  <si>
    <t>Temecula</t>
  </si>
  <si>
    <t>Visalia</t>
  </si>
  <si>
    <t>Manzano Solar Energy Center</t>
  </si>
  <si>
    <t>Tracy</t>
  </si>
  <si>
    <t>Bakersfield</t>
  </si>
  <si>
    <t>Mira Loma 960</t>
  </si>
  <si>
    <t>Lakewood 1050</t>
  </si>
  <si>
    <t>Tustin II 1001</t>
  </si>
  <si>
    <t>Tillamook Biogas</t>
  </si>
  <si>
    <t>Harbor Generation Station</t>
  </si>
  <si>
    <t>Port Angeles Mill</t>
  </si>
  <si>
    <t>W3746</t>
  </si>
  <si>
    <t>KP San Diego Medical Center</t>
  </si>
  <si>
    <t>Walmart #2950</t>
  </si>
  <si>
    <t>Arlington Valley Solar Energy II</t>
  </si>
  <si>
    <t>2125 Jarvis</t>
  </si>
  <si>
    <t>Spring Gap Powerhouse</t>
  </si>
  <si>
    <t>2041 Alvares</t>
  </si>
  <si>
    <t>Walmart #2842</t>
  </si>
  <si>
    <t>Walmart #2251</t>
  </si>
  <si>
    <t>Walmart - #1992</t>
  </si>
  <si>
    <t>Walmart #3477</t>
  </si>
  <si>
    <t>10_100_05_04</t>
  </si>
  <si>
    <t>0_10_04_10</t>
  </si>
  <si>
    <t>0_10_04_09</t>
  </si>
  <si>
    <t>Spaulding No. 3 Powerhouse</t>
  </si>
  <si>
    <t>Colorado Highlands Wind - Phase II</t>
  </si>
  <si>
    <t>Vintner Solar</t>
  </si>
  <si>
    <t>Spaulding No. 2 Powerhouse</t>
  </si>
  <si>
    <t>RADIANCE SOLAR 5</t>
  </si>
  <si>
    <t>RADIANCE SOLAR 4</t>
  </si>
  <si>
    <t>Walmart - Sam's Club #6615</t>
  </si>
  <si>
    <t>Walmart #2636</t>
  </si>
  <si>
    <t>Walmart #2218</t>
  </si>
  <si>
    <t>Walmart  #3493</t>
  </si>
  <si>
    <t>Spaulding No. 1 Powerhouse</t>
  </si>
  <si>
    <t>Kettleman Solar</t>
  </si>
  <si>
    <t>GLT Los Rob 60</t>
  </si>
  <si>
    <t>GLT Los Rob 160</t>
  </si>
  <si>
    <t>PNM SPV Agg 0_10_04_08</t>
  </si>
  <si>
    <t>Walmart #2948</t>
  </si>
  <si>
    <t>Walmart #2082</t>
  </si>
  <si>
    <t>Walmart #2277</t>
  </si>
  <si>
    <t>Ocotillo 2</t>
  </si>
  <si>
    <t>Taos Charter School Community Solar Project</t>
  </si>
  <si>
    <t>PVREA Carter Lake</t>
  </si>
  <si>
    <t>PVREA Community Solar Farm</t>
  </si>
  <si>
    <t>TAOS ECO PARK SOLAR PROJECT</t>
  </si>
  <si>
    <t>Community Solar Array - Read</t>
  </si>
  <si>
    <t>Community Solar Array - Montrose</t>
  </si>
  <si>
    <t>PGE-SPO-G43</t>
  </si>
  <si>
    <t>PGE-SPO-G42</t>
  </si>
  <si>
    <t>San Joaquin No. 2 Powerhouse</t>
  </si>
  <si>
    <t>Mountain View Rd.</t>
  </si>
  <si>
    <t>GLT Los Osos Solar</t>
  </si>
  <si>
    <t>Humphreys Hydro</t>
  </si>
  <si>
    <t>Walmart #1912</t>
  </si>
  <si>
    <t>Potter Valley Powerhouse</t>
  </si>
  <si>
    <t>Walmart #1910</t>
  </si>
  <si>
    <t>Walmart - Sam's Club #5154</t>
  </si>
  <si>
    <t>Walmart - Sam's Club #5425</t>
  </si>
  <si>
    <t>Walmart - Sam's Club #3523</t>
  </si>
  <si>
    <t>So California Trophy Co</t>
  </si>
  <si>
    <t>Stoltze Cogeneration Plant</t>
  </si>
  <si>
    <t>EPENMAGG1W NM001W</t>
  </si>
  <si>
    <t>EPENMAGG1S NM026S</t>
  </si>
  <si>
    <t>EPENMAGG1S NM025S</t>
  </si>
  <si>
    <t>EPENMAGG1S NM024S</t>
  </si>
  <si>
    <t>EPENMAGG1S NM023S</t>
  </si>
  <si>
    <t>EPENMAGG1S NM022S</t>
  </si>
  <si>
    <t>EPENMAGG1S NM021S</t>
  </si>
  <si>
    <t>EPENMAGG1S NM020S</t>
  </si>
  <si>
    <t>EPENMAGG1S NM019S</t>
  </si>
  <si>
    <t>EPENMAGG1S NM018S</t>
  </si>
  <si>
    <t>EPENMAGG1S NM017S</t>
  </si>
  <si>
    <t>EPENMAGG1S NM016S</t>
  </si>
  <si>
    <t>EPENMAGG1S NM015S</t>
  </si>
  <si>
    <t>EPENMAGG1S NM014S</t>
  </si>
  <si>
    <t>EPENMAGG1S NM013S</t>
  </si>
  <si>
    <t>EPENMAGG1S NM012S</t>
  </si>
  <si>
    <t>EPENMAGG1S NM011S</t>
  </si>
  <si>
    <t>EPENMAGG1S NM010S</t>
  </si>
  <si>
    <t>EPENMAGG1s NM009S</t>
  </si>
  <si>
    <t>EPENMAGG1s NM008S</t>
  </si>
  <si>
    <t>EPENMAGG1s NM007S</t>
  </si>
  <si>
    <t>EPENMAGG1s NM006S</t>
  </si>
  <si>
    <t>Newcastle Powerhouse</t>
  </si>
  <si>
    <t>EPENMAGG1s NM005S</t>
  </si>
  <si>
    <t>EPENMAGG1S NM004S</t>
  </si>
  <si>
    <t>EPENMAGG1S NM003S</t>
  </si>
  <si>
    <t>2127 Harris</t>
  </si>
  <si>
    <t>2097 Helton</t>
  </si>
  <si>
    <t>2081 Terzian</t>
  </si>
  <si>
    <t>2096 Cotton</t>
  </si>
  <si>
    <t>2094 Buzzelle</t>
  </si>
  <si>
    <t>2113 Fitzjarrell</t>
  </si>
  <si>
    <t>Apex Solar</t>
  </si>
  <si>
    <t>Narrows No. 1 Powerhouse</t>
  </si>
  <si>
    <t>Pristine Creston 2 - 2059 Scherz</t>
  </si>
  <si>
    <t>Spectrum Solar</t>
  </si>
  <si>
    <t>2103 Hill</t>
  </si>
  <si>
    <t>2056 Jardine</t>
  </si>
  <si>
    <t>2102 Christensen</t>
  </si>
  <si>
    <t>EPENMAGG1S NM002S</t>
  </si>
  <si>
    <t>2179 Smotherman</t>
  </si>
  <si>
    <t>EPENMAGG1S NM001S</t>
  </si>
  <si>
    <t>CSolar IV South</t>
  </si>
  <si>
    <t>Merced Falls Powerhouse</t>
  </si>
  <si>
    <t>SRNM2013-I-16</t>
  </si>
  <si>
    <t>SRNM2013-I-15</t>
  </si>
  <si>
    <t>SRNM2013-I-14</t>
  </si>
  <si>
    <t>SRNM2013-I-13</t>
  </si>
  <si>
    <t>SRNM2013-I-12</t>
  </si>
  <si>
    <t>SRNM2013-I-11</t>
  </si>
  <si>
    <t>SRNM2013-I-10</t>
  </si>
  <si>
    <t>SRNM2013-I-09</t>
  </si>
  <si>
    <t>SRNM2013-I-08</t>
  </si>
  <si>
    <t>SRNM2013-I-07</t>
  </si>
  <si>
    <t>SRNM2013-I-06</t>
  </si>
  <si>
    <t>SRNM2013-I-05</t>
  </si>
  <si>
    <t>SRNM2013-I-04</t>
  </si>
  <si>
    <t>SRNM2013-I-03</t>
  </si>
  <si>
    <t>SRNM2013-I-02</t>
  </si>
  <si>
    <t>Bear Creek Solar</t>
  </si>
  <si>
    <t>CostCo #1016 - Coors Bypass</t>
  </si>
  <si>
    <t>White Creek Wind 1</t>
  </si>
  <si>
    <t>LPV Agg 100_250_117_01</t>
  </si>
  <si>
    <t>10_100_05_03</t>
  </si>
  <si>
    <t>SPV Agg 0_10_04_07</t>
  </si>
  <si>
    <t>Campo Verde Solar Project</t>
  </si>
  <si>
    <t>PGE-SPO-G41</t>
  </si>
  <si>
    <t>PGE-SPO-G40 - 3C Solar, LLC</t>
  </si>
  <si>
    <t>PGE-SPO-G39 - Andy Liu</t>
  </si>
  <si>
    <t>PGE-SPO-G38</t>
  </si>
  <si>
    <t>PGE-SPO-G37</t>
  </si>
  <si>
    <t>Ameresco Forward</t>
  </si>
  <si>
    <t>Ameresco Santa Clara</t>
  </si>
  <si>
    <t>Sam's Club - Walmart - #6614</t>
  </si>
  <si>
    <t>Ameresco Vasco Road</t>
  </si>
  <si>
    <t>Walmart - #5162</t>
  </si>
  <si>
    <t>Kern Canyon Powerhouse</t>
  </si>
  <si>
    <t>W358</t>
  </si>
  <si>
    <t>Santa Clara-Tioga Canopy</t>
  </si>
  <si>
    <t>Walmart - #5032</t>
  </si>
  <si>
    <t>Walmart - Sam's Club #5096</t>
  </si>
  <si>
    <t>Charcot Building 2</t>
  </si>
  <si>
    <t>Charcot 1</t>
  </si>
  <si>
    <t>Jenny Strand Solar Park</t>
  </si>
  <si>
    <t>City of Deming - Wastewater Treatment Plant</t>
  </si>
  <si>
    <t>Walmart - #3248</t>
  </si>
  <si>
    <t>Sam's Club - Walmart #2708</t>
  </si>
  <si>
    <t>Walmart #3276</t>
  </si>
  <si>
    <t>Walmart #2288</t>
  </si>
  <si>
    <t>Hat Creek No. 2 Powerhouse</t>
  </si>
  <si>
    <t>High Line Canal</t>
  </si>
  <si>
    <t>Zond Windsystems Inc</t>
  </si>
  <si>
    <t>Wild Rose Geothermal Power Plant-Don A. Campbell</t>
  </si>
  <si>
    <t>City of Santa Barbara-Waste Water Treatment Plant</t>
  </si>
  <si>
    <t>Crown Cooling</t>
  </si>
  <si>
    <t>Hat Creek No. 1 Powerhouse</t>
  </si>
  <si>
    <t>Brawley Crown Cooling</t>
  </si>
  <si>
    <t>G2 Energy Hay Road</t>
  </si>
  <si>
    <t>Stockton Biomass</t>
  </si>
  <si>
    <t>SPV_AGG 0_10_04_06</t>
  </si>
  <si>
    <t>Busch Ranch</t>
  </si>
  <si>
    <t>Sheriffs Complex</t>
  </si>
  <si>
    <t>Halsey Powerhouse</t>
  </si>
  <si>
    <t>Van Warmerdam Dairy</t>
  </si>
  <si>
    <t>LPV Agg_LPV14</t>
  </si>
  <si>
    <t>LPV_AGG 10_100_13_03</t>
  </si>
  <si>
    <t>ABEC New Hope</t>
  </si>
  <si>
    <t>East Valley Clinic Complex - McKee</t>
  </si>
  <si>
    <t>Dutch Flat No. 1 Powerhouse</t>
  </si>
  <si>
    <t>Flint Creek Hydroelectric</t>
  </si>
  <si>
    <t>San Emidio</t>
  </si>
  <si>
    <t>De Sabla Powerhouse</t>
  </si>
  <si>
    <t>Deer Creek Powerhouse</t>
  </si>
  <si>
    <t>Kohl's - Fontana #602</t>
  </si>
  <si>
    <t>Master Development - Corona, CA (1351 Railroad)</t>
  </si>
  <si>
    <t>TA-High Desert</t>
  </si>
  <si>
    <t>Fargo Drop</t>
  </si>
  <si>
    <t>Crane Valley Powerhouse</t>
  </si>
  <si>
    <t>10_100_08_02</t>
  </si>
  <si>
    <t>100_250_13_02</t>
  </si>
  <si>
    <t>0_10_04_05</t>
  </si>
  <si>
    <t>Cow Creek Powerhouse</t>
  </si>
  <si>
    <t>West Gates Solar Station</t>
  </si>
  <si>
    <t>Gates Solar Station</t>
  </si>
  <si>
    <t>Guernsey Solar Station</t>
  </si>
  <si>
    <t>Alvarado Elementary School</t>
  </si>
  <si>
    <t>Oakley Solar Project - IPARK</t>
  </si>
  <si>
    <t>Lakeview Solar</t>
  </si>
  <si>
    <t>Walmart #1630</t>
  </si>
  <si>
    <t>SRNM2013-I-01</t>
  </si>
  <si>
    <t>Walmart #2648</t>
  </si>
  <si>
    <t>Walmart #4488</t>
  </si>
  <si>
    <t>Walmart #5426</t>
  </si>
  <si>
    <t>Farm Power Misty Meadow</t>
  </si>
  <si>
    <t>Walmart  #2245</t>
  </si>
  <si>
    <t>Walmart  #1554</t>
  </si>
  <si>
    <t>Walmart  #1903</t>
  </si>
  <si>
    <t>Walmart  #2002</t>
  </si>
  <si>
    <t>Walmart  #3516</t>
  </si>
  <si>
    <t>San Joaquin No. 1-A Powerhouse</t>
  </si>
  <si>
    <t>Walmart  #5766</t>
  </si>
  <si>
    <t>Walmart  #2527</t>
  </si>
  <si>
    <t>Walmart  #1882</t>
  </si>
  <si>
    <t>Walmart  #2925</t>
  </si>
  <si>
    <t>Walmart  #2054</t>
  </si>
  <si>
    <t>Walmart  #2161</t>
  </si>
  <si>
    <t>Walmart  #2985</t>
  </si>
  <si>
    <t>Walmart  #2044</t>
  </si>
  <si>
    <t>Walmart  #2556</t>
  </si>
  <si>
    <t>A. G. Wishon Powerhouse</t>
  </si>
  <si>
    <t>Walmart  #1840</t>
  </si>
  <si>
    <t>Walmart  #1917</t>
  </si>
  <si>
    <t>Walmart  #2053</t>
  </si>
  <si>
    <t>Walmart #1704</t>
  </si>
  <si>
    <t>Walmart  #1624</t>
  </si>
  <si>
    <t>Walmart #3652</t>
  </si>
  <si>
    <t>Walmart #2458</t>
  </si>
  <si>
    <t>Walmart #5434</t>
  </si>
  <si>
    <t>Walmart #1755</t>
  </si>
  <si>
    <t>Walmart #2099</t>
  </si>
  <si>
    <t>Tule River</t>
  </si>
  <si>
    <t>Walmart # 5136</t>
  </si>
  <si>
    <t>Walmart #2507</t>
  </si>
  <si>
    <t>Walmart #2479</t>
  </si>
  <si>
    <t>Walmart #2494</t>
  </si>
  <si>
    <t>Walmart #2291</t>
  </si>
  <si>
    <t>Walmart #2553</t>
  </si>
  <si>
    <t>Walmart #1651</t>
  </si>
  <si>
    <t>Walmart  #2989</t>
  </si>
  <si>
    <t>Walmart #2048</t>
  </si>
  <si>
    <t>Walmart #2031</t>
  </si>
  <si>
    <t>Santa Ana 3</t>
  </si>
  <si>
    <t>Walmart - Sam's Club #5023</t>
  </si>
  <si>
    <t>Elmwood Correctional Facilities</t>
  </si>
  <si>
    <t>Walmart  #5457</t>
  </si>
  <si>
    <t>Walmart - Sam's Club #2253</t>
  </si>
  <si>
    <t>Walmart  #5751</t>
  </si>
  <si>
    <t>Walmart #5075 Oceanside (Rooftop)</t>
  </si>
  <si>
    <t>Wal-Mart #2177</t>
  </si>
  <si>
    <t>Walmart #1972</t>
  </si>
  <si>
    <t>Santa Ana 1</t>
  </si>
  <si>
    <t>Irvine USD - Irvine High School</t>
  </si>
  <si>
    <t>CED Corcoran</t>
  </si>
  <si>
    <t>Irvine USD - Northwood High School</t>
  </si>
  <si>
    <t>CED White River Solar</t>
  </si>
  <si>
    <t>Kohl's #750</t>
  </si>
  <si>
    <t>Olivehurst Solar, LLC</t>
  </si>
  <si>
    <t>MD Solar, LLC</t>
  </si>
  <si>
    <t>Fresno Solar, LLC - Convention Center</t>
  </si>
  <si>
    <t>0_10_04_04</t>
  </si>
  <si>
    <t>Kohl's - Lakewood #633</t>
  </si>
  <si>
    <t>0_10_05_04</t>
  </si>
  <si>
    <t>Toro Energy of California SLO</t>
  </si>
  <si>
    <t>Ameresco Johnson Canyon</t>
  </si>
  <si>
    <t>High Mesa</t>
  </si>
  <si>
    <t>Portal</t>
  </si>
  <si>
    <t>Poole</t>
  </si>
  <si>
    <t>PGE-SPO-G36</t>
  </si>
  <si>
    <t>PGE-SPO-G35</t>
  </si>
  <si>
    <t>Chili Bar Powerhouse</t>
  </si>
  <si>
    <t>Amalia 1 Solar Array</t>
  </si>
  <si>
    <t>Vintage 99 Label Manufacturing Inc. JB-9451481-00</t>
  </si>
  <si>
    <t>Pioneer Equine Hospital JB-953046-00</t>
  </si>
  <si>
    <t>Musselshell II</t>
  </si>
  <si>
    <t>Musselshell</t>
  </si>
  <si>
    <t>Alta Powerhouse</t>
  </si>
  <si>
    <t>Calvary Community Church JB-953111-00</t>
  </si>
  <si>
    <t>Sonoma Country Day School JB-954088-00</t>
  </si>
  <si>
    <t>Malaga Rd, Arvin</t>
  </si>
  <si>
    <t>Main St, Lamont</t>
  </si>
  <si>
    <t>David Road</t>
  </si>
  <si>
    <t>Sonoma County Family YMCA JB-954059-00</t>
  </si>
  <si>
    <t>2158 Stroing</t>
  </si>
  <si>
    <t>2065 Rogers</t>
  </si>
  <si>
    <t>Santa Cruz 149</t>
  </si>
  <si>
    <t>San Marcos 1080</t>
  </si>
  <si>
    <t>NE San Jose 1004</t>
  </si>
  <si>
    <t>Kohl's - Temecula #606</t>
  </si>
  <si>
    <t>Garden Grove 126</t>
  </si>
  <si>
    <t>0_10_04_03</t>
  </si>
  <si>
    <t>10_100_05_02</t>
  </si>
  <si>
    <t>10_100_06_02</t>
  </si>
  <si>
    <t>Hemet Unified School District</t>
  </si>
  <si>
    <t>Kaweah 3</t>
  </si>
  <si>
    <t>CA - San Diego - Otay Mesa Water Treatment Plant</t>
  </si>
  <si>
    <t>PGE-SPO-G34</t>
  </si>
  <si>
    <t>PGE-SPO-G33</t>
  </si>
  <si>
    <t>PGE-SPO-G32</t>
  </si>
  <si>
    <t>PGE-SPO-G31</t>
  </si>
  <si>
    <t>Kaweah 2</t>
  </si>
  <si>
    <t>Sacramento Water Treatment Plant</t>
  </si>
  <si>
    <t>Grasslands 4</t>
  </si>
  <si>
    <t>Walmart 1881</t>
  </si>
  <si>
    <t>Grasslands 3</t>
  </si>
  <si>
    <t>CN436-001-W</t>
  </si>
  <si>
    <t>CN436-001-S</t>
  </si>
  <si>
    <t>Solana</t>
  </si>
  <si>
    <t>100_250_06_02</t>
  </si>
  <si>
    <t>0_10_04_02</t>
  </si>
  <si>
    <t>0_10_03_01</t>
  </si>
  <si>
    <t>Naval Air Weapons Station China Lake</t>
  </si>
  <si>
    <t>Horse Butte Wind</t>
  </si>
  <si>
    <t>Fontana</t>
  </si>
  <si>
    <t>Ocotillo</t>
  </si>
  <si>
    <t>PGE-SPO-G30</t>
  </si>
  <si>
    <t>PGE-SPO-G29</t>
  </si>
  <si>
    <t>PGE-SPO-G28</t>
  </si>
  <si>
    <t>Wagner Wind</t>
  </si>
  <si>
    <t>Department of Motor Vehicles</t>
  </si>
  <si>
    <t>SB1_2012G3</t>
  </si>
  <si>
    <t>SB1_2012G2</t>
  </si>
  <si>
    <t>DGS CDCR</t>
  </si>
  <si>
    <t>DGS CA - CDCR</t>
  </si>
  <si>
    <t>Kohl's</t>
  </si>
  <si>
    <t>CA - Kohl's - Redondo Beach #135</t>
  </si>
  <si>
    <t>CA - Kohl's - Palm Desert #1187</t>
  </si>
  <si>
    <t>Bishop Creek 6</t>
  </si>
  <si>
    <t>CA - Kohl's - Livermore #1121</t>
  </si>
  <si>
    <t>CA - Kohl's - Beaumont #1186</t>
  </si>
  <si>
    <t>North Palm Springs 4A</t>
  </si>
  <si>
    <t>Topaz Solar Farms LLC</t>
  </si>
  <si>
    <t>Spion Kop - Two &amp; Three</t>
  </si>
  <si>
    <t>County Service Center - Berger Campus</t>
  </si>
  <si>
    <t>Double Weir</t>
  </si>
  <si>
    <t>Foundation Superior Farms</t>
  </si>
  <si>
    <t>Foundation RRM South</t>
  </si>
  <si>
    <t>Foundation RRM North</t>
  </si>
  <si>
    <t>Foundation Cemex BMQ South</t>
  </si>
  <si>
    <t>Foundation Cemex BMQ North</t>
  </si>
  <si>
    <t>Foundation Cemex River Plant</t>
  </si>
  <si>
    <t>Bishop Creek 3</t>
  </si>
  <si>
    <t>Foundation NWNA Cabazon</t>
  </si>
  <si>
    <t>North Sky River</t>
  </si>
  <si>
    <t>Mesquite Solar 1 (10)</t>
  </si>
  <si>
    <t>SPV Agg 0_10_13_01</t>
  </si>
  <si>
    <t>CalTrans Main Lab</t>
  </si>
  <si>
    <t>Kohl's - San Marcos #707</t>
  </si>
  <si>
    <t>Ivanpah</t>
  </si>
  <si>
    <t>Lincoln Landfill Power Plant</t>
  </si>
  <si>
    <t>California Valley Solar Ranch</t>
  </si>
  <si>
    <t>Meadow Creek Wind Farm</t>
  </si>
  <si>
    <t>Mesquite Solar 1 (12)</t>
  </si>
  <si>
    <t>Coram Energy, LLC</t>
  </si>
  <si>
    <t>Coram Energy LLC (ECT)</t>
  </si>
  <si>
    <t>Pine Tree Solar Project</t>
  </si>
  <si>
    <t>LPV_AGG 100_250_12_02</t>
  </si>
  <si>
    <t>10_100_0597_01</t>
  </si>
  <si>
    <t>0_10_08_03</t>
  </si>
  <si>
    <t>SPV Agg 0_10_05_03</t>
  </si>
  <si>
    <t>Quality Wind</t>
  </si>
  <si>
    <t>San Gorgonio Farms Wind Farm</t>
  </si>
  <si>
    <t>Atwell Island</t>
  </si>
  <si>
    <t>Limon Wind II</t>
  </si>
  <si>
    <t>Limon Wind</t>
  </si>
  <si>
    <t>Neal Hot Springs Unit #1</t>
  </si>
  <si>
    <t>PGE-SPO-G27</t>
  </si>
  <si>
    <t>Walmart Red Bluff</t>
  </si>
  <si>
    <t>Colorado Highlands Wind</t>
  </si>
  <si>
    <t>Cudahy MOB Elevated Solar PV</t>
  </si>
  <si>
    <t>KP Irvine Medical Center</t>
  </si>
  <si>
    <t>KP SCAL Regional  Buildings</t>
  </si>
  <si>
    <t>Karen Avenue Windfarm</t>
  </si>
  <si>
    <t>Bellflower Parking Structure</t>
  </si>
  <si>
    <t>KP Panorama City</t>
  </si>
  <si>
    <t>MOB Roof &amp; Elevated Solar PV</t>
  </si>
  <si>
    <t>KP Santa Clara Medical Center</t>
  </si>
  <si>
    <t>Mesquite Solar 1 (11)</t>
  </si>
  <si>
    <t>Outback Solar</t>
  </si>
  <si>
    <t>FUSD</t>
  </si>
  <si>
    <t>GVUSD</t>
  </si>
  <si>
    <t>FLDUSD</t>
  </si>
  <si>
    <t>US Foods Inc. Prince St.</t>
  </si>
  <si>
    <t>RE Kansas South</t>
  </si>
  <si>
    <t>Foundation Cemex Madison</t>
  </si>
  <si>
    <t>SPV Agg 0_10_04_01</t>
  </si>
  <si>
    <t>Manzana</t>
  </si>
  <si>
    <t>Black Cap Solar</t>
  </si>
  <si>
    <t>Blue Mountain Biogas</t>
  </si>
  <si>
    <t>Walmart_2598</t>
  </si>
  <si>
    <t>Kohl's - Ladera Ranch #597</t>
  </si>
  <si>
    <t>Walmart_1697</t>
  </si>
  <si>
    <t>Campbell Soup Supply Company</t>
  </si>
  <si>
    <t>OC443-002-S</t>
  </si>
  <si>
    <t>Mesquite Solar 1 (9)</t>
  </si>
  <si>
    <t>La Joya Del Sol</t>
  </si>
  <si>
    <t>Pilot Knob Unit 2</t>
  </si>
  <si>
    <t>Springville</t>
  </si>
  <si>
    <t>Santa Rosa</t>
  </si>
  <si>
    <t>Foster Farms Dairy</t>
  </si>
  <si>
    <t>O'Briens Supermarket</t>
  </si>
  <si>
    <t>O'Briens Market</t>
  </si>
  <si>
    <t>Simon Acosta</t>
  </si>
  <si>
    <t>Charles D Fields</t>
  </si>
  <si>
    <t>Diamond Pet Food Processors of Ripon</t>
  </si>
  <si>
    <t>Costco</t>
  </si>
  <si>
    <t>Ratto Bros Inc</t>
  </si>
  <si>
    <t>Salida Hulling Association</t>
  </si>
  <si>
    <t>Mercer Processing</t>
  </si>
  <si>
    <t>Frito Lay</t>
  </si>
  <si>
    <t>Fabricated Extrusion Co LLC</t>
  </si>
  <si>
    <t>The Wine Group</t>
  </si>
  <si>
    <t>Residential Solar PV Group 8</t>
  </si>
  <si>
    <t>Residential Solar PV Group 7</t>
  </si>
  <si>
    <t>Residential Solar PV Group 6</t>
  </si>
  <si>
    <t>Residential Solar PV Group 5</t>
  </si>
  <si>
    <t>East Portal/Chats</t>
  </si>
  <si>
    <t>Residential Solar PV Group 4</t>
  </si>
  <si>
    <t>Residential Solar PV Group 3</t>
  </si>
  <si>
    <t>Axium Modesto Solar</t>
  </si>
  <si>
    <t>City of Sacramento Meadowview Shop Building</t>
  </si>
  <si>
    <t>Kiefer 1</t>
  </si>
  <si>
    <t>Turnip</t>
  </si>
  <si>
    <t>LPV Agg 10_100_11_02</t>
  </si>
  <si>
    <t>SPV Agg 0_10_05_02</t>
  </si>
  <si>
    <t>Lower South Fork</t>
  </si>
  <si>
    <t>Palm</t>
  </si>
  <si>
    <t>Kohl's - Torrance #632</t>
  </si>
  <si>
    <t>SB1_2011G7</t>
  </si>
  <si>
    <t>SB1_2011G6</t>
  </si>
  <si>
    <t>SB1_2011G5</t>
  </si>
  <si>
    <t>SB1_2011G4</t>
  </si>
  <si>
    <t>SB1_2011G3</t>
  </si>
  <si>
    <t>SB1_2011G2</t>
  </si>
  <si>
    <t>SB1_2011G1</t>
  </si>
  <si>
    <t>SB1_2010G3</t>
  </si>
  <si>
    <t>SB1_2010G2</t>
  </si>
  <si>
    <t>Conejo</t>
  </si>
  <si>
    <t>SB1_2010G1</t>
  </si>
  <si>
    <t>SB1_2009G3</t>
  </si>
  <si>
    <t>SB1_2009G2</t>
  </si>
  <si>
    <t>SB1_2009G1</t>
  </si>
  <si>
    <t>SB1_2008G2</t>
  </si>
  <si>
    <t>SB1_2008G1</t>
  </si>
  <si>
    <t>SB1_2007G2</t>
  </si>
  <si>
    <t>SB1_2007G1</t>
  </si>
  <si>
    <t>PGE-SPO-G26</t>
  </si>
  <si>
    <t>SB1_2012G1</t>
  </si>
  <si>
    <t>Chino South Building E</t>
  </si>
  <si>
    <t>PGE-SPO-G25</t>
  </si>
  <si>
    <t>RE McKenzie 6</t>
  </si>
  <si>
    <t>RE McKenzie 5</t>
  </si>
  <si>
    <t>RE McKenzie 4</t>
  </si>
  <si>
    <t>RE McKenzie 3</t>
  </si>
  <si>
    <t>RE McKenzie 2</t>
  </si>
  <si>
    <t>RE McKenzie 1</t>
  </si>
  <si>
    <t>Glendale Community College</t>
  </si>
  <si>
    <t>San Rafael Airport</t>
  </si>
  <si>
    <t>Green Acres Solar Facility 2</t>
  </si>
  <si>
    <t>Green Acres Solar Facility 1</t>
  </si>
  <si>
    <t>Sonoma Central Landfill Phase II</t>
  </si>
  <si>
    <t>Hedge PV</t>
  </si>
  <si>
    <t>Rancho Seco Solar</t>
  </si>
  <si>
    <t>SRNM2012-I-01</t>
  </si>
  <si>
    <t>St. Francis High School</t>
  </si>
  <si>
    <t>Jesuit High School Sacramento Student Life Center</t>
  </si>
  <si>
    <t>Jesuit High School Sacramento- Science Bldg</t>
  </si>
  <si>
    <t>Jesuit High School Sacramento</t>
  </si>
  <si>
    <t>Kohl's Department Stores, Inc. Antelope Rd</t>
  </si>
  <si>
    <t>Twin Trees Land Company</t>
  </si>
  <si>
    <t>Walmart Stores, Inc. #3712</t>
  </si>
  <si>
    <t>City of Sacramento Meadowview Corporation Yard</t>
  </si>
  <si>
    <t>City of Sacramento Dev. Serv/Police Offices</t>
  </si>
  <si>
    <t>Kohl's Department Stores, Inc. Riley St, Folsom</t>
  </si>
  <si>
    <t>Walmart #5192</t>
  </si>
  <si>
    <t>Walmart Stores, Inc. #2735</t>
  </si>
  <si>
    <t>Upper American River Project</t>
  </si>
  <si>
    <t>U.S. National Leasing, LLC (Depot Park II)</t>
  </si>
  <si>
    <t>California ISO- MSB Rooftop</t>
  </si>
  <si>
    <t>California ISO-MSA Parking Lot</t>
  </si>
  <si>
    <t>PGE-SPO-G24</t>
  </si>
  <si>
    <t>PGE-SPO-G23</t>
  </si>
  <si>
    <t>City of Sacramento South Area Corporation Yard</t>
  </si>
  <si>
    <t>Regional Park Ltd</t>
  </si>
  <si>
    <t>Sacramento County Water Agency</t>
  </si>
  <si>
    <t>City of Galt</t>
  </si>
  <si>
    <t>King Estate</t>
  </si>
  <si>
    <t>LPV Agg 100_250_0967_01</t>
  </si>
  <si>
    <t>SPV Agg 0_10_06_03</t>
  </si>
  <si>
    <t>Alta Wind VII</t>
  </si>
  <si>
    <t>Alta Wind IX</t>
  </si>
  <si>
    <t>U.S. National Leasing, LLC</t>
  </si>
  <si>
    <t>Intel Corporation</t>
  </si>
  <si>
    <t>Aerojet-General Corporation</t>
  </si>
  <si>
    <t>Halkirk I Wind Facility</t>
  </si>
  <si>
    <t>Kohl's - Seal Beach #604</t>
  </si>
  <si>
    <t>Rim Rock</t>
  </si>
  <si>
    <t>Sonoma Central Landfill Phase I</t>
  </si>
  <si>
    <t>San Dimas Technology and Development Center</t>
  </si>
  <si>
    <t>SEPV 2</t>
  </si>
  <si>
    <t>SEPV 1</t>
  </si>
  <si>
    <t>Rocky Reach Hydroelectric Project</t>
  </si>
  <si>
    <t>NRG Solar Borrego I</t>
  </si>
  <si>
    <t>Mesquite Solar 1 (8)</t>
  </si>
  <si>
    <t>J Bar 9 Ranch</t>
  </si>
  <si>
    <t>Mountain Air Wind Projects</t>
  </si>
  <si>
    <t>L-8 Solar Project</t>
  </si>
  <si>
    <t>PGE-SPO-G22</t>
  </si>
  <si>
    <t>PGE-SPO-G21</t>
  </si>
  <si>
    <t>Adelanto Switching Station</t>
  </si>
  <si>
    <t>LPV Agg 100_250_10_01</t>
  </si>
  <si>
    <t>LPV Agg 10_100_07_02</t>
  </si>
  <si>
    <t>LPV Agg 10_100_05_01</t>
  </si>
  <si>
    <t>SPV_AGG 0_10_05_01</t>
  </si>
  <si>
    <t>SPV Agg 0_10_06_02</t>
  </si>
  <si>
    <t>SVP AGG 0_10_07_03</t>
  </si>
  <si>
    <t>Ameresco Butte</t>
  </si>
  <si>
    <t>San Diego Gas &amp; Electric-PSMA</t>
  </si>
  <si>
    <t>Burbank - IKEA #160</t>
  </si>
  <si>
    <t>IVSC1</t>
  </si>
  <si>
    <t>Mesquite Solar 1 (7)</t>
  </si>
  <si>
    <t>Industry Metrolink PV 1</t>
  </si>
  <si>
    <t>Salt Palace Solar Generation Plant</t>
  </si>
  <si>
    <t>Main Wastewater Treatment Plant</t>
  </si>
  <si>
    <t>Golden Springs Building D</t>
  </si>
  <si>
    <t>Nine Mile HED 2</t>
  </si>
  <si>
    <t>R C Kirkwood</t>
  </si>
  <si>
    <t>SPS Alpaugh 50</t>
  </si>
  <si>
    <t>SPS Alpaugh North</t>
  </si>
  <si>
    <t>Magic Dam Hydroelectric Project</t>
  </si>
  <si>
    <t>PGE-SPO-G20</t>
  </si>
  <si>
    <t>Senga Doherty Pump Station</t>
  </si>
  <si>
    <t>NLH1 Solar</t>
  </si>
  <si>
    <t>Wildcat Wind</t>
  </si>
  <si>
    <t>Mesquite Solar 1 (6)</t>
  </si>
  <si>
    <t>Brea Expansion Plant</t>
  </si>
  <si>
    <t>RCWD HQ</t>
  </si>
  <si>
    <t>LPV_AGG 10_100_10_02</t>
  </si>
  <si>
    <t>LPV_AGG 100_250_06_01</t>
  </si>
  <si>
    <t>LPV_AGG 10_100_06_01</t>
  </si>
  <si>
    <t>Kohl's - Buena Park #589</t>
  </si>
  <si>
    <t>Farm Power Tillamook</t>
  </si>
  <si>
    <t>EPE - Chaparral</t>
  </si>
  <si>
    <t>Darrington</t>
  </si>
  <si>
    <t>Geothermal Solar Unit_2</t>
  </si>
  <si>
    <t>Camp Far West Hydro Generation Facility</t>
  </si>
  <si>
    <t>Hemet Unified School District Nutrition Center</t>
  </si>
  <si>
    <t>Hemet Unified School District-PDSC</t>
  </si>
  <si>
    <t>Catalina Solar Phase 1</t>
  </si>
  <si>
    <t>Mesquite Solar 1 (5)</t>
  </si>
  <si>
    <t>North Palm Springs 1A</t>
  </si>
  <si>
    <t>Shiloh IV Wind Project, LLC</t>
  </si>
  <si>
    <t>Pacific Wind, LLC</t>
  </si>
  <si>
    <t>SPV_AGG 0_10_06_01</t>
  </si>
  <si>
    <t>PGE-SPO-G18</t>
  </si>
  <si>
    <t>Coram Brodie Wind Project</t>
  </si>
  <si>
    <t>West Point Treatment Plant</t>
  </si>
  <si>
    <t>Twin Valley Hydro</t>
  </si>
  <si>
    <t>Solar of Alamosa, LLC</t>
  </si>
  <si>
    <t>Kennedy 3</t>
  </si>
  <si>
    <t>Kennedy 2</t>
  </si>
  <si>
    <t>San Bernardino Distribution Center #1 (SBDC1)</t>
  </si>
  <si>
    <t>Rialto I-210 Distribution Center #2 (RI 210-2)</t>
  </si>
  <si>
    <t>Transpark #1 (TIE1)</t>
  </si>
  <si>
    <t>Kaiser Distribution Center #6 (KDC6) Project #18</t>
  </si>
  <si>
    <t>Kaiser Distribution Center #5 (KDC5)</t>
  </si>
  <si>
    <t>Redlands Distribution Center #2 (RDC2)</t>
  </si>
  <si>
    <t>Kaiser Distribution Center #7 (KDC7) addon</t>
  </si>
  <si>
    <t>Redlands Distribution Center #5 (RDC5)</t>
  </si>
  <si>
    <t>Redlands Distribution Center #4 (RDC4)</t>
  </si>
  <si>
    <t>Kaiser Distribution Center #2 (KDC2)</t>
  </si>
  <si>
    <t>Solano Wind Phase 3</t>
  </si>
  <si>
    <t>Mesquite Solar 1 (4)</t>
  </si>
  <si>
    <t>Hudson Ranch Power I</t>
  </si>
  <si>
    <t>Banning Lower Hydro Site</t>
  </si>
  <si>
    <t>Banning Middle Hydro Site</t>
  </si>
  <si>
    <t>Windstar</t>
  </si>
  <si>
    <t>SRNM2012-J-01</t>
  </si>
  <si>
    <t>Henry M Jackson Hydroelectric Project</t>
  </si>
  <si>
    <t>Kohl's - Upland #607</t>
  </si>
  <si>
    <t>Southeast Plant</t>
  </si>
  <si>
    <t>Moccasin Low Head Hydro Project</t>
  </si>
  <si>
    <t>Chinatown Library</t>
  </si>
  <si>
    <t>Maxine Hall</t>
  </si>
  <si>
    <t>Moscone Center</t>
  </si>
  <si>
    <t>Chinatown Public Health</t>
  </si>
  <si>
    <t>Muni Woods Motor Coach Facility</t>
  </si>
  <si>
    <t>North Point DPW Water Pollution Control Facility</t>
  </si>
  <si>
    <t>City Distribution Division</t>
  </si>
  <si>
    <t>Pier 96</t>
  </si>
  <si>
    <t>SFO International Airport</t>
  </si>
  <si>
    <t>SFPUC Southeastern Plant</t>
  </si>
  <si>
    <t>San Diego Gas &amp; Electric Company</t>
  </si>
  <si>
    <t>Lower Snake River - Phalen Gulch</t>
  </si>
  <si>
    <t>Lower Snake River - Dodge Junction</t>
  </si>
  <si>
    <t>LPV_AGG 10_100_12_02</t>
  </si>
  <si>
    <t>SPV_AGG 0_10_07_02</t>
  </si>
  <si>
    <t>SPV_AGG 0_10_08_02</t>
  </si>
  <si>
    <t>SPV Agg 0_10_10_03</t>
  </si>
  <si>
    <t>Improvement District No. 4 Solar Project</t>
  </si>
  <si>
    <t>RE Bruceville 3</t>
  </si>
  <si>
    <t>RE Bruceville 2</t>
  </si>
  <si>
    <t>RE Kammerer 3</t>
  </si>
  <si>
    <t>RE Kammerer 2</t>
  </si>
  <si>
    <t>San Gorgonio Windplant WPP1993</t>
  </si>
  <si>
    <t>Rock Creek</t>
  </si>
  <si>
    <t>Sears Point Pump Station</t>
  </si>
  <si>
    <t>Roseburg LFG</t>
  </si>
  <si>
    <t>PGE-SPO-G19</t>
  </si>
  <si>
    <t>PGE-SPO-G16</t>
  </si>
  <si>
    <t>SPV Agg 0_10_09_03</t>
  </si>
  <si>
    <t>Building C1</t>
  </si>
  <si>
    <t>Foundation AB</t>
  </si>
  <si>
    <t>City of Albuquerque Consolidated Public Safety</t>
  </si>
  <si>
    <t>Baldock Solar Highway</t>
  </si>
  <si>
    <t>CA - Kohl's - Moorpark #600</t>
  </si>
  <si>
    <t>PGE-SPO-G17-Clackamas</t>
  </si>
  <si>
    <t>PGE-SPO-G15</t>
  </si>
  <si>
    <t>PGE-SPO-G14</t>
  </si>
  <si>
    <t>PGE-SPO-G13</t>
  </si>
  <si>
    <t>Giffen Solar Station</t>
  </si>
  <si>
    <t>Cantua Solar Station</t>
  </si>
  <si>
    <t>Huron Solar Station</t>
  </si>
  <si>
    <t>Celgar</t>
  </si>
  <si>
    <t>Casa Grande High School</t>
  </si>
  <si>
    <t>Petaluma High School</t>
  </si>
  <si>
    <t>LPV Agg 10_100_07_01</t>
  </si>
  <si>
    <t>LPV Agg 10_100_08_01</t>
  </si>
  <si>
    <t>LPV Agg 10_100_09_01</t>
  </si>
  <si>
    <t>LPV Agg 10_100_10_01</t>
  </si>
  <si>
    <t>LPV_AGG - LPV13</t>
  </si>
  <si>
    <t>SPV Agg 0_10_07_01</t>
  </si>
  <si>
    <t>SPV Agg 0_10_08_01</t>
  </si>
  <si>
    <t>Gordon Butte Wind</t>
  </si>
  <si>
    <t>Waste Water Treatment Plant</t>
  </si>
  <si>
    <t>Heliocentric</t>
  </si>
  <si>
    <t>Empire Electric Solar Assist Community Garden</t>
  </si>
  <si>
    <t>Manzanita Elementary School</t>
  </si>
  <si>
    <t>The Kettle Butte Dairy Biofactory</t>
  </si>
  <si>
    <t>LPV AGG 100_250_11_01</t>
  </si>
  <si>
    <t>LPV AGG 100_250_12_01</t>
  </si>
  <si>
    <t>SPV Agg 0_10_09_02</t>
  </si>
  <si>
    <t>LPV AGG 100_250_13_01</t>
  </si>
  <si>
    <t>SRNM2011-I-02</t>
  </si>
  <si>
    <t>Niland Gas Turbine Plant</t>
  </si>
  <si>
    <t>LPV AGG 10_100_11_01</t>
  </si>
  <si>
    <t>Power County Wind Park South</t>
  </si>
  <si>
    <t>Power County Wind Park North</t>
  </si>
  <si>
    <t>RE Bruceville 1</t>
  </si>
  <si>
    <t>RE Kammerer 1</t>
  </si>
  <si>
    <t>SPVE Point Pleasant 1 - Lawrence</t>
  </si>
  <si>
    <t>SPVE Bruceville 6 - Grundman</t>
  </si>
  <si>
    <t>SPVE Bruceville 5 - Grundman</t>
  </si>
  <si>
    <t>SPVE Bruceville 4 - Grundman</t>
  </si>
  <si>
    <t>SPVE Bruceville 3 - Grundman</t>
  </si>
  <si>
    <t>SPVE Bruceville 2 - Grundman</t>
  </si>
  <si>
    <t>Mountain View Power Partners lV</t>
  </si>
  <si>
    <t>SPVE Bruceville 1 - Grundman</t>
  </si>
  <si>
    <t>SPV AGG 0_10_09_01</t>
  </si>
  <si>
    <t>LPV AGG 10_100_14_03</t>
  </si>
  <si>
    <t>LPV AGG 10_100_12_01</t>
  </si>
  <si>
    <t>LPV AGG 10_100_13_02</t>
  </si>
  <si>
    <t>PGE-SPO-G12</t>
  </si>
  <si>
    <t>Kohl's - Chula Vista East #726</t>
  </si>
  <si>
    <t>North Hollywood Pumping Station Power Plant</t>
  </si>
  <si>
    <t>Stateline (OR)</t>
  </si>
  <si>
    <t>LPV AGG 10_100_13_01</t>
  </si>
  <si>
    <t>LPV AGG 10_100_14_02</t>
  </si>
  <si>
    <t>LPV AGG 10_100_14_01</t>
  </si>
  <si>
    <t>Alta Wind VIII</t>
  </si>
  <si>
    <t>Mustang Hills, LLC</t>
  </si>
  <si>
    <t>SPVE Boessow 2 - Fleshman</t>
  </si>
  <si>
    <t>Canyon Crest Academy</t>
  </si>
  <si>
    <t>Stateline (WA)</t>
  </si>
  <si>
    <t>La Costa Canyon High School</t>
  </si>
  <si>
    <t>SPVE Boessow 1 - Fleshman</t>
  </si>
  <si>
    <t>Youngs Creek</t>
  </si>
  <si>
    <t>Kaiser Livermore</t>
  </si>
  <si>
    <t>SPV_0_10_10_02</t>
  </si>
  <si>
    <t>Esquatzel Hydroelectric Facility</t>
  </si>
  <si>
    <t>Dinuba Wastewater Treatment Plant</t>
  </si>
  <si>
    <t>Las Vegas Solar Energy Center</t>
  </si>
  <si>
    <t>Alamogordo Solar Energy Center</t>
  </si>
  <si>
    <t>SPVE Kost 1 - Van Conett</t>
  </si>
  <si>
    <t>Murphys</t>
  </si>
  <si>
    <t>Joseph Community Solar</t>
  </si>
  <si>
    <t>Los Altos High School</t>
  </si>
  <si>
    <t>Mountain View High School</t>
  </si>
  <si>
    <t>Rockland Wind Farm</t>
  </si>
  <si>
    <t>Tolko Armstrong</t>
  </si>
  <si>
    <t>Lime Wind</t>
  </si>
  <si>
    <t>SPV_PreTier_02</t>
  </si>
  <si>
    <t>SPV_PreTier_01</t>
  </si>
  <si>
    <t>Zellstoff Celgar</t>
  </si>
  <si>
    <t>Angels</t>
  </si>
  <si>
    <t>Yamhill Solar, LLC</t>
  </si>
  <si>
    <t>Bellevue Solar, LLC</t>
  </si>
  <si>
    <t>Cox Station</t>
  </si>
  <si>
    <t>SPV_0_10_10_01</t>
  </si>
  <si>
    <t>SPV_0_10_11_03</t>
  </si>
  <si>
    <t>SPV_0_10_11_02</t>
  </si>
  <si>
    <t>SPV_0_10_11_01</t>
  </si>
  <si>
    <t>SPV_0_10_12_03</t>
  </si>
  <si>
    <t>SPV_0_10_12_02</t>
  </si>
  <si>
    <t>Camanche</t>
  </si>
  <si>
    <t>0_10_12_01</t>
  </si>
  <si>
    <t>Pardee</t>
  </si>
  <si>
    <t>Vasco Winds</t>
  </si>
  <si>
    <t>Montezuma Wind II</t>
  </si>
  <si>
    <t>Big Horn</t>
  </si>
  <si>
    <t>Kohl's - Santee #756</t>
  </si>
  <si>
    <t>Mesquite Solar 1 (1-3)</t>
  </si>
  <si>
    <t>Burbank - Valley Pumping Plant</t>
  </si>
  <si>
    <t>Burbank #3 Flare</t>
  </si>
  <si>
    <t>Klondike II</t>
  </si>
  <si>
    <t>Pasadena Windsor Reservoir</t>
  </si>
  <si>
    <t>Castaic Power Plant</t>
  </si>
  <si>
    <t>PGE-SPO-G11</t>
  </si>
  <si>
    <t>Klondike I</t>
  </si>
  <si>
    <t>PGE-SPO-G10</t>
  </si>
  <si>
    <t>Twin Reservoirs, Hydroelectric Generator</t>
  </si>
  <si>
    <t>Klondike III</t>
  </si>
  <si>
    <t>Control Gorge Power Plant</t>
  </si>
  <si>
    <t>Pleasant Valley</t>
  </si>
  <si>
    <t>Middle Gorge power Plant</t>
  </si>
  <si>
    <t>Upper Gorge Power Plant</t>
  </si>
  <si>
    <t>Pleasant Valley Power Plant</t>
  </si>
  <si>
    <t>Big Pine Power Plant</t>
  </si>
  <si>
    <t>Division Creek Power Plant</t>
  </si>
  <si>
    <t>Cottonwood Power Plant</t>
  </si>
  <si>
    <t>Haiwee Power Plant</t>
  </si>
  <si>
    <t>Sawtelle Power Plant</t>
  </si>
  <si>
    <t>Franklin Power Plant</t>
  </si>
  <si>
    <t>Foothill Power Plant</t>
  </si>
  <si>
    <t>San Fernando Power Plant</t>
  </si>
  <si>
    <t>San Francisquito Power Plant 2</t>
  </si>
  <si>
    <t>San Francisquito Power Plant 1</t>
  </si>
  <si>
    <t>Mountain View III</t>
  </si>
  <si>
    <t>Lake One</t>
  </si>
  <si>
    <t>Haynes Generating Station</t>
  </si>
  <si>
    <t>Sawtooth Wind Project</t>
  </si>
  <si>
    <t>Salk Institute PV</t>
  </si>
  <si>
    <t>Santa Fe Water Treatment Plant</t>
  </si>
  <si>
    <t>Shiloh I Wind Project</t>
  </si>
  <si>
    <t>Blundell</t>
  </si>
  <si>
    <t>Kohl's - Paso Robles #960</t>
  </si>
  <si>
    <t>SunE SPS5, LLC</t>
  </si>
  <si>
    <t>SunE SPS4</t>
  </si>
  <si>
    <t>SunE SPS3</t>
  </si>
  <si>
    <t>SunE SPS2</t>
  </si>
  <si>
    <t>SunE SPS1</t>
  </si>
  <si>
    <t>High Winds</t>
  </si>
  <si>
    <t>City of Willows Water Treatment Plant</t>
  </si>
  <si>
    <t>PGE-SPO-G9</t>
  </si>
  <si>
    <t>Raft River Energy I</t>
  </si>
  <si>
    <t>FedEx Ground</t>
  </si>
  <si>
    <t>COSR DIA #3</t>
  </si>
  <si>
    <t>Harbor Generating Station 10B</t>
  </si>
  <si>
    <t>Harbor Generating Station 10A</t>
  </si>
  <si>
    <t>Scattergood Generating Station</t>
  </si>
  <si>
    <t>Turnbull Hydro</t>
  </si>
  <si>
    <t>Judith Gap Energy Center</t>
  </si>
  <si>
    <t>Meridian Vineyards</t>
  </si>
  <si>
    <t>Falls Creek Hydro</t>
  </si>
  <si>
    <t>Arena Drop</t>
  </si>
  <si>
    <t>Mora Drop</t>
  </si>
  <si>
    <t>Prosperity Energy Storage Project</t>
  </si>
  <si>
    <t>PGE-SPO-G8</t>
  </si>
  <si>
    <t>Tieton Hydropower</t>
  </si>
  <si>
    <t>Los Lunas Solar Energy Center</t>
  </si>
  <si>
    <t>Lacomb Irrigation District Hydro Project</t>
  </si>
  <si>
    <t>Finley Buttes Landfill Gas Power Plant</t>
  </si>
  <si>
    <t>Foundation ST</t>
  </si>
  <si>
    <t>Azusa Hydro Electric Project</t>
  </si>
  <si>
    <t>Stroud Solar Station</t>
  </si>
  <si>
    <t>Westside Solar Station</t>
  </si>
  <si>
    <t>Five Points Solar Station</t>
  </si>
  <si>
    <t>Monterey Regional Treatment Plant</t>
  </si>
  <si>
    <t>CA - Kohl's - Chula Vista - Main #958</t>
  </si>
  <si>
    <t>Solano Wind Facility</t>
  </si>
  <si>
    <t>Portneuf River Hydroelectric</t>
  </si>
  <si>
    <t>Albuquerque Solar Energy Center</t>
  </si>
  <si>
    <t>Monroe Street HED</t>
  </si>
  <si>
    <t>PGE-SPO-G7</t>
  </si>
  <si>
    <t>Pine Tree Wind Project</t>
  </si>
  <si>
    <t>San Luis Valley Solar Ranch</t>
  </si>
  <si>
    <t>The Dalles North Shore Fishway Project</t>
  </si>
  <si>
    <t>Taylor Coulee Chute</t>
  </si>
  <si>
    <t>Upper Falls HED</t>
  </si>
  <si>
    <t>Nine Mile HED</t>
  </si>
  <si>
    <t>Palo Verde College</t>
  </si>
  <si>
    <t>Shiloh III Wind Project, LLC</t>
  </si>
  <si>
    <t>NRG Solar Roadrunner</t>
  </si>
  <si>
    <t>Western Riverside County RWWA</t>
  </si>
  <si>
    <t>CSU</t>
  </si>
  <si>
    <t>Teichert Materials</t>
  </si>
  <si>
    <t>JM439-001-S</t>
  </si>
  <si>
    <t>County of Ventura</t>
  </si>
  <si>
    <t>Samsung Electronics America</t>
  </si>
  <si>
    <t>OREG 4</t>
  </si>
  <si>
    <t>Oro Loma Sanitary District</t>
  </si>
  <si>
    <t>Grant Elementary School</t>
  </si>
  <si>
    <t>SPV12</t>
  </si>
  <si>
    <t>LPV11</t>
  </si>
  <si>
    <t>LPV10</t>
  </si>
  <si>
    <t>LPV8</t>
  </si>
  <si>
    <t>LPV6</t>
  </si>
  <si>
    <t>Long Lake HED</t>
  </si>
  <si>
    <t>Little Falls HED</t>
  </si>
  <si>
    <t>LAUSD</t>
  </si>
  <si>
    <t>Kohl's - Palmdale #753</t>
  </si>
  <si>
    <t>Avenal Park</t>
  </si>
  <si>
    <t>Sand Drag</t>
  </si>
  <si>
    <t>Ameresco Keller Canyon</t>
  </si>
  <si>
    <t>Point Loma WTP</t>
  </si>
  <si>
    <t>PGE-SPO-G6</t>
  </si>
  <si>
    <t>Alta Wind V</t>
  </si>
  <si>
    <t>Horseshoe Bend Wind, LLC</t>
  </si>
  <si>
    <t>South Hurlburt Wind, LLC</t>
  </si>
  <si>
    <t>North Hurlburt Wind, LLC</t>
  </si>
  <si>
    <t>Siemens Industry, Inc Phase 2</t>
  </si>
  <si>
    <t>Cedar Point</t>
  </si>
  <si>
    <t>Kit Carson Headquarters Solar Array Canopy</t>
  </si>
  <si>
    <t>KTAO Radio Station Solar Canopy</t>
  </si>
  <si>
    <t>UNM Taos, Klauer Campus</t>
  </si>
  <si>
    <t>Mink Creek Hydro</t>
  </si>
  <si>
    <t>OC443-001-W</t>
  </si>
  <si>
    <t>OC443-001-S</t>
  </si>
  <si>
    <t>Vantage</t>
  </si>
  <si>
    <t>Ontario #3 (PPOA3) SPVP009</t>
  </si>
  <si>
    <t>Ontario #2 (PPOA2) SPVP006</t>
  </si>
  <si>
    <t>Sierra Pacific Burlington</t>
  </si>
  <si>
    <t>Opal Springs Hydro</t>
  </si>
  <si>
    <t>Red Mesa Wind</t>
  </si>
  <si>
    <t>Rancho Penasquitos Hydroelectric Facility</t>
  </si>
  <si>
    <t>Ameresco Ox Mountain</t>
  </si>
  <si>
    <t>SRNM RFP</t>
  </si>
  <si>
    <t>Hayes and Lucas</t>
  </si>
  <si>
    <t>DLM Ranch</t>
  </si>
  <si>
    <t>Stone Drop</t>
  </si>
  <si>
    <t>SR444-001-S</t>
  </si>
  <si>
    <t>SRNM2011-J-01</t>
  </si>
  <si>
    <t>SRNM2011-I-01</t>
  </si>
  <si>
    <t>SRNM2010-I-09</t>
  </si>
  <si>
    <t>SRNM2010-I-08</t>
  </si>
  <si>
    <t>SRNM2010-I-07</t>
  </si>
  <si>
    <t>SRNM2010-I-06</t>
  </si>
  <si>
    <t>SRNM2010-I-05</t>
  </si>
  <si>
    <t>SRNM2010-I-04</t>
  </si>
  <si>
    <t>SRNM2010-I-03</t>
  </si>
  <si>
    <t>SRNM2010-I-02</t>
  </si>
  <si>
    <t>Two Rivers Correctional Institution Solar Array</t>
  </si>
  <si>
    <t>UEC Solar Demonstration Project</t>
  </si>
  <si>
    <t>Ameresco Chiquita Canyon</t>
  </si>
  <si>
    <t>Ameresco Santa Cruz Energy</t>
  </si>
  <si>
    <t>Alta Wind IV</t>
  </si>
  <si>
    <t>North Fork Hydro</t>
  </si>
  <si>
    <t>Dry Creek Project</t>
  </si>
  <si>
    <t>Foote Creek I</t>
  </si>
  <si>
    <t>Marsh Valley Project</t>
  </si>
  <si>
    <t>Residential Solar PV Group 2</t>
  </si>
  <si>
    <t>SO445-001-S</t>
  </si>
  <si>
    <t>Bogus Creek - Lower Cold Springs</t>
  </si>
  <si>
    <t>Bogus Creek - Upper Cold Springs</t>
  </si>
  <si>
    <t>Leaning Juniper I</t>
  </si>
  <si>
    <t>Kohl's - Victorville #636</t>
  </si>
  <si>
    <t>PGE-SPO-G5</t>
  </si>
  <si>
    <t>PGE-SPO-G4</t>
  </si>
  <si>
    <t>Dokie Wind</t>
  </si>
  <si>
    <t>Garland Canal Power Plant</t>
  </si>
  <si>
    <t>Foster's Wine Estates Americas</t>
  </si>
  <si>
    <t>W1988</t>
  </si>
  <si>
    <t>Residential Solar PV Group 1</t>
  </si>
  <si>
    <t>CostCo- Eubank</t>
  </si>
  <si>
    <t>CostCo - Renaissance</t>
  </si>
  <si>
    <t>Porterville - SPVP042</t>
  </si>
  <si>
    <t>SPVP022 Redlands Distribution Center #6 (RDC6)</t>
  </si>
  <si>
    <t>Ontario #5 (PPOA5) SPVP012</t>
  </si>
  <si>
    <t>Ontario #4 (PPOA4) PVP008</t>
  </si>
  <si>
    <t>Redlands Distribution Center #3 (RDC3) SPVP #7</t>
  </si>
  <si>
    <t>Redlands Distribution Center #1 (RDC1) SPVP #5</t>
  </si>
  <si>
    <t>Kiefer II</t>
  </si>
  <si>
    <t>JJC - Multnomah, OR</t>
  </si>
  <si>
    <t>COSR Fort Carson</t>
  </si>
  <si>
    <t>W196</t>
  </si>
  <si>
    <t>Questa Solar Facility</t>
  </si>
  <si>
    <t>Swift 1</t>
  </si>
  <si>
    <t>PGE-SPO-G3</t>
  </si>
  <si>
    <t>PGE-SPO-G2</t>
  </si>
  <si>
    <t>PGE-SPO-G1</t>
  </si>
  <si>
    <t>COSR Boulder Wastewater Treatment Plant</t>
  </si>
  <si>
    <t>COSR GSA</t>
  </si>
  <si>
    <t>COSR NREL Wind Technology Center</t>
  </si>
  <si>
    <t>COSR San Luis Valley</t>
  </si>
  <si>
    <t>COSR DIA</t>
  </si>
  <si>
    <t>COSR Rifle</t>
  </si>
  <si>
    <t>COSR CSU</t>
  </si>
  <si>
    <t>Rialto</t>
  </si>
  <si>
    <t>PR Leyva Middle School</t>
  </si>
  <si>
    <t>Malaga Processing Facility</t>
  </si>
  <si>
    <t>Peters Drive Dam</t>
  </si>
  <si>
    <t>Jefferson Unified School District</t>
  </si>
  <si>
    <t>W1902</t>
  </si>
  <si>
    <t>Santa Clara University</t>
  </si>
  <si>
    <t>W1901</t>
  </si>
  <si>
    <t>Cedar Creek II</t>
  </si>
  <si>
    <t>Kohl's - Alhambra #790</t>
  </si>
  <si>
    <t>W1899</t>
  </si>
  <si>
    <t>Turgo</t>
  </si>
  <si>
    <t>Juniper Ridge Hydroelectric Facility</t>
  </si>
  <si>
    <t>Rio Grande Solar PV Facility</t>
  </si>
  <si>
    <t>Central Oregon Siphon Power Project</t>
  </si>
  <si>
    <t>Combine Hills</t>
  </si>
  <si>
    <t>Dry Creek Landfill</t>
  </si>
  <si>
    <t>Salmon Falls Wind Park, LLC</t>
  </si>
  <si>
    <t>Pilgrim Stage Station Wind Park, LLC</t>
  </si>
  <si>
    <t>Tuana Gulch Wind Park, LLC</t>
  </si>
  <si>
    <t>Oregon Trail Wind Park, LLC</t>
  </si>
  <si>
    <t>Thousand Springs Wind Park, LLC</t>
  </si>
  <si>
    <t>Wolverine Creek</t>
  </si>
  <si>
    <t>Kittitas Valley Wind Farm</t>
  </si>
  <si>
    <t>Camp Reed Wind Park</t>
  </si>
  <si>
    <t>Yahoo Creek Wind Park</t>
  </si>
  <si>
    <t>Drop 4</t>
  </si>
  <si>
    <t>Drop 3</t>
  </si>
  <si>
    <t>Rock River I</t>
  </si>
  <si>
    <t>Payne's Ferry Wind Park</t>
  </si>
  <si>
    <t>Burley Butte Wind Park</t>
  </si>
  <si>
    <t>Milner Dam Wind Park</t>
  </si>
  <si>
    <t>Golden Valley Wind Park</t>
  </si>
  <si>
    <t>Siphon Drop Power Plant</t>
  </si>
  <si>
    <t>Elkhorn Valley Wind Farm</t>
  </si>
  <si>
    <t>Greater Sandhill I</t>
  </si>
  <si>
    <t>Kit Carson</t>
  </si>
  <si>
    <t>Marengo</t>
  </si>
  <si>
    <t>PaTu Wind Farm</t>
  </si>
  <si>
    <t>Alta Wind III</t>
  </si>
  <si>
    <t>Alta Wind II</t>
  </si>
  <si>
    <t>Hopkins Ridge</t>
  </si>
  <si>
    <t>Wild Horse</t>
  </si>
  <si>
    <t>Bakersfield 1</t>
  </si>
  <si>
    <t>W1826</t>
  </si>
  <si>
    <t>W1825</t>
  </si>
  <si>
    <t>W1824</t>
  </si>
  <si>
    <t>East Highline</t>
  </si>
  <si>
    <t>Clovis High School</t>
  </si>
  <si>
    <t>Eagle Point</t>
  </si>
  <si>
    <t>Big Sky Dairy Digester</t>
  </si>
  <si>
    <t>Last Chance</t>
  </si>
  <si>
    <t>Drop 2</t>
  </si>
  <si>
    <t>CA - Kohl's - Glendora #595</t>
  </si>
  <si>
    <t>Drop 1</t>
  </si>
  <si>
    <t>Gonzales Winery Solar, LLC</t>
  </si>
  <si>
    <t>Placer Union High School District</t>
  </si>
  <si>
    <t>Big Fork</t>
  </si>
  <si>
    <t>Longview Pulp Mill</t>
  </si>
  <si>
    <t>Four Peaks</t>
  </si>
  <si>
    <t>Lake Mendocino Hydro</t>
  </si>
  <si>
    <t>Siemens Transportation Systems Inc (Roof) P</t>
  </si>
  <si>
    <t>Siemens Transportation Systems Inc (Parking Lot) P</t>
  </si>
  <si>
    <t>Weber</t>
  </si>
  <si>
    <t>Sly Farms PV Project</t>
  </si>
  <si>
    <t>Wallowa Falls</t>
  </si>
  <si>
    <t>Pilot Knob Unit 1</t>
  </si>
  <si>
    <t>Viva Naughton</t>
  </si>
  <si>
    <t>Top of the World</t>
  </si>
  <si>
    <t>FPL Energy Montezuma Wind</t>
  </si>
  <si>
    <t>SPI Aberdeen</t>
  </si>
  <si>
    <t>Goshen Phase II  LLC</t>
  </si>
  <si>
    <t>Toketee</t>
  </si>
  <si>
    <t>Alta Wind I</t>
  </si>
  <si>
    <t>River Mill</t>
  </si>
  <si>
    <t>Faraday</t>
  </si>
  <si>
    <t>Stairs</t>
  </si>
  <si>
    <t>North Fork</t>
  </si>
  <si>
    <t>Soda Spring</t>
  </si>
  <si>
    <t>Soda</t>
  </si>
  <si>
    <t>CA - Kohl's - La Verne #599</t>
  </si>
  <si>
    <t>Juniper Canyon</t>
  </si>
  <si>
    <t>Snake Creek</t>
  </si>
  <si>
    <t>Leaning Juniper II</t>
  </si>
  <si>
    <t>Big Horn II</t>
  </si>
  <si>
    <t>Dunlap I</t>
  </si>
  <si>
    <t>Cimarron</t>
  </si>
  <si>
    <t>Sunset Reservoir - North Basin</t>
  </si>
  <si>
    <t>RCWD Santa Rosa Water Reclamation Facility</t>
  </si>
  <si>
    <t>Slide Creek</t>
  </si>
  <si>
    <t>Howe Sound Pulp and Paper Mill</t>
  </si>
  <si>
    <t>Sand Cove</t>
  </si>
  <si>
    <t>Prospect 4</t>
  </si>
  <si>
    <t>ENMU - Roswell</t>
  </si>
  <si>
    <t>SPV11</t>
  </si>
  <si>
    <t>SPV10</t>
  </si>
  <si>
    <t>Buena Vista Energy Windfarm</t>
  </si>
  <si>
    <t>Short Mountain</t>
  </si>
  <si>
    <t>Prospect 3</t>
  </si>
  <si>
    <t>Pacific Power Management</t>
  </si>
  <si>
    <t>Arrowrock Hydroelectric</t>
  </si>
  <si>
    <t>McClellan Park Solar 1</t>
  </si>
  <si>
    <t>Prospect 1</t>
  </si>
  <si>
    <t>Grayson Power Plant</t>
  </si>
  <si>
    <t>San Dimas Wash Hydro</t>
  </si>
  <si>
    <t>Humane Society of Silicon Valley</t>
  </si>
  <si>
    <t>Pioneer</t>
  </si>
  <si>
    <t>Magnolia Power Plant</t>
  </si>
  <si>
    <t>Hatchet Ridge</t>
  </si>
  <si>
    <t>Oneida</t>
  </si>
  <si>
    <t>CA - Kohl's - Yorba Linda #755</t>
  </si>
  <si>
    <t>Glenarm</t>
  </si>
  <si>
    <t>Sierra Green Energy Site#1</t>
  </si>
  <si>
    <t>Big Creek Hydro Project</t>
  </si>
  <si>
    <t>Lemolo 2</t>
  </si>
  <si>
    <t>Sycamore Slough Solar Generating Project</t>
  </si>
  <si>
    <t>Linden</t>
  </si>
  <si>
    <t>Lemolo 1</t>
  </si>
  <si>
    <t>SRNM2010-J-01</t>
  </si>
  <si>
    <t>SRNM2010-I-01</t>
  </si>
  <si>
    <t>Marthedal Solar Project</t>
  </si>
  <si>
    <t>W15622</t>
  </si>
  <si>
    <t>Cabinet Gorge HED</t>
  </si>
  <si>
    <t>CN436-007-S</t>
  </si>
  <si>
    <t>W15577</t>
  </si>
  <si>
    <t>Noxon Rapids HED</t>
  </si>
  <si>
    <t>EPENMAGG1S NM219S</t>
  </si>
  <si>
    <t>W15533</t>
  </si>
  <si>
    <t>EPENMAGG1S NM218S</t>
  </si>
  <si>
    <t>W15521</t>
  </si>
  <si>
    <t>EPENMAGG1S NM217S</t>
  </si>
  <si>
    <t>W15520</t>
  </si>
  <si>
    <t>NOXON RAPIDS HED</t>
  </si>
  <si>
    <t>EPENMAGG1S NM216S</t>
  </si>
  <si>
    <t>W15519</t>
  </si>
  <si>
    <t>EPENMAGG1S NM215S</t>
  </si>
  <si>
    <t>W15518</t>
  </si>
  <si>
    <t>EPENMAGG1S NM214S</t>
  </si>
  <si>
    <t>W15517</t>
  </si>
  <si>
    <t>SPV9</t>
  </si>
  <si>
    <t>Marina Middle School</t>
  </si>
  <si>
    <t>W15506</t>
  </si>
  <si>
    <t>Granite</t>
  </si>
  <si>
    <t>Mynt Mission</t>
  </si>
  <si>
    <t>W15499</t>
  </si>
  <si>
    <t>William Burnett Elementary School Solar</t>
  </si>
  <si>
    <t>EPENMAGG1S NM213S</t>
  </si>
  <si>
    <t>W15475</t>
  </si>
  <si>
    <t>EPENMAGG1S NM212S</t>
  </si>
  <si>
    <t>W15474</t>
  </si>
  <si>
    <t>EPENMAGG1S NM211S</t>
  </si>
  <si>
    <t>W15473</t>
  </si>
  <si>
    <t>EPENMAGG1S NM210S</t>
  </si>
  <si>
    <t>W15472</t>
  </si>
  <si>
    <t>EPENMAGG1S NM209S</t>
  </si>
  <si>
    <t>W15471</t>
  </si>
  <si>
    <t>EPENMAGG1S NM208S</t>
  </si>
  <si>
    <t>W15470</t>
  </si>
  <si>
    <t>Thomas Russell Middle School Solar</t>
  </si>
  <si>
    <t>Qian and Wang LLC Solar system</t>
  </si>
  <si>
    <t>W15462</t>
  </si>
  <si>
    <t>Robert Randall Elementary School Solar</t>
  </si>
  <si>
    <t>Rancho Milpitas Middle School Solar</t>
  </si>
  <si>
    <t>Pearl Zanker Elementary School Solar</t>
  </si>
  <si>
    <t>Milpitas High School Solar</t>
  </si>
  <si>
    <t>Marshall Pomeroy Elementary School Solar</t>
  </si>
  <si>
    <t>Joseph Weller Elementary School Solar</t>
  </si>
  <si>
    <t>John Sinnott Elementary School Solar</t>
  </si>
  <si>
    <t>Thomas Allen Vineyard</t>
  </si>
  <si>
    <t>W15390</t>
  </si>
  <si>
    <t>Curtner Elementary School Solar</t>
  </si>
  <si>
    <t>Corporation Yard Solar</t>
  </si>
  <si>
    <t>Muscoy Elementary</t>
  </si>
  <si>
    <t>W15373</t>
  </si>
  <si>
    <t>Calaveras Hills High School Solar</t>
  </si>
  <si>
    <t>Anthony Spangler Elementary School Solar</t>
  </si>
  <si>
    <t>Alexander Rose Elementary School Solar</t>
  </si>
  <si>
    <t>Summerview II Wind Farm</t>
  </si>
  <si>
    <t>W1534</t>
  </si>
  <si>
    <t>John Silveira Family Farms</t>
  </si>
  <si>
    <t>W15322</t>
  </si>
  <si>
    <t>Godinho Dairy</t>
  </si>
  <si>
    <t>W15321</t>
  </si>
  <si>
    <t>Hidden Valley Dairy</t>
  </si>
  <si>
    <t>W15307</t>
  </si>
  <si>
    <t>Fish Creek</t>
  </si>
  <si>
    <t>CSU - South College Structure</t>
  </si>
  <si>
    <t>W15286</t>
  </si>
  <si>
    <t>CSU - Warner CNR</t>
  </si>
  <si>
    <t>W15285</t>
  </si>
  <si>
    <t>CSU - Richardson</t>
  </si>
  <si>
    <t>W15284</t>
  </si>
  <si>
    <t>CSU - Pinon</t>
  </si>
  <si>
    <t>W15283</t>
  </si>
  <si>
    <t>CSU - Equine Hospital</t>
  </si>
  <si>
    <t>W15282</t>
  </si>
  <si>
    <t>CSU - Alpine</t>
  </si>
  <si>
    <t>W15281</t>
  </si>
  <si>
    <t>CSU - Global Food</t>
  </si>
  <si>
    <t>W15280</t>
  </si>
  <si>
    <t>CSU - Corbett</t>
  </si>
  <si>
    <t>W15279</t>
  </si>
  <si>
    <t>Sagepointe Shopping Center</t>
  </si>
  <si>
    <t>W15276</t>
  </si>
  <si>
    <t>Zonneveld Hanford Ranch</t>
  </si>
  <si>
    <t>W15272</t>
  </si>
  <si>
    <t>SRNM2009-J-01</t>
  </si>
  <si>
    <t>Four Seasons HOA</t>
  </si>
  <si>
    <t>W15252</t>
  </si>
  <si>
    <t>Arvin - Comanche</t>
  </si>
  <si>
    <t>W15250</t>
  </si>
  <si>
    <t>Cypress 748</t>
  </si>
  <si>
    <t>Cal Expo 471</t>
  </si>
  <si>
    <t>NSE Astoria - Skyward</t>
  </si>
  <si>
    <t>W15229</t>
  </si>
  <si>
    <t>Hundal Farms</t>
  </si>
  <si>
    <t>W15228</t>
  </si>
  <si>
    <t>Howard Elementary</t>
  </si>
  <si>
    <t>W15225</t>
  </si>
  <si>
    <t>EPRR - Stony Point (120)</t>
  </si>
  <si>
    <t>W15224</t>
  </si>
  <si>
    <t>EPRR - Stony Point (110)</t>
  </si>
  <si>
    <t>W15223</t>
  </si>
  <si>
    <t>EPRR - Stony Point (100)</t>
  </si>
  <si>
    <t>W15220</t>
  </si>
  <si>
    <t>Folsom</t>
  </si>
  <si>
    <t>Riverbend Renewable Energy Facility</t>
  </si>
  <si>
    <t>J&amp;A-Santa Maria II</t>
  </si>
  <si>
    <t>East Side</t>
  </si>
  <si>
    <t>CalRENEW-1</t>
  </si>
  <si>
    <t>JM439-015-S</t>
  </si>
  <si>
    <t>W15172</t>
  </si>
  <si>
    <t>OC443-014-S</t>
  </si>
  <si>
    <t>W15169</t>
  </si>
  <si>
    <t>Live Oak Apartments LP Country Oaks</t>
  </si>
  <si>
    <t>W15167</t>
  </si>
  <si>
    <t>Church and Monterey Rd Assts LP Jasmine Square</t>
  </si>
  <si>
    <t>W15163</t>
  </si>
  <si>
    <t>Lund Hill Solar, LLC</t>
  </si>
  <si>
    <t>W15155</t>
  </si>
  <si>
    <t>1093228135 - SR-MF-CA - Josephine Lum Lodge 2655</t>
  </si>
  <si>
    <t>W15140</t>
  </si>
  <si>
    <t>Vernon Slocum</t>
  </si>
  <si>
    <t>W15133</t>
  </si>
  <si>
    <t>Poythress Farms Bonita Ranch</t>
  </si>
  <si>
    <t>W15131</t>
  </si>
  <si>
    <t>Raven Del Ray</t>
  </si>
  <si>
    <t>W15127</t>
  </si>
  <si>
    <t>Jackpot Solar</t>
  </si>
  <si>
    <t>W15123</t>
  </si>
  <si>
    <t>Simba Farms Hanford</t>
  </si>
  <si>
    <t>W15120</t>
  </si>
  <si>
    <t>Merrill Farms</t>
  </si>
  <si>
    <t>W15119</t>
  </si>
  <si>
    <t>W15118</t>
  </si>
  <si>
    <t>1201 Cadillac Ct</t>
  </si>
  <si>
    <t>W15116</t>
  </si>
  <si>
    <t>1100 Cadillac Ct</t>
  </si>
  <si>
    <t>W15115</t>
  </si>
  <si>
    <t>Generate Capital: Rose Pavilion Phase 2B (3901)</t>
  </si>
  <si>
    <t>W15104</t>
  </si>
  <si>
    <t>Generate Capital: Rose Pavilion Phase 2B (4200)</t>
  </si>
  <si>
    <t>W15103</t>
  </si>
  <si>
    <t>Generate Capital: Total Wine &amp; More (4211)</t>
  </si>
  <si>
    <t>W15102</t>
  </si>
  <si>
    <t>Generate Capital: Rose Pavilion Phase 2 (4299)</t>
  </si>
  <si>
    <t>W15101</t>
  </si>
  <si>
    <t>Generate Capital: Gateway Plaza - Ross</t>
  </si>
  <si>
    <t>W15100</t>
  </si>
  <si>
    <t>Mammoth Pool Reservoir</t>
  </si>
  <si>
    <t>Cutler</t>
  </si>
  <si>
    <t>Generate Capital: Rose Pavilion Phase 2 (4255)</t>
  </si>
  <si>
    <t>W15099</t>
  </si>
  <si>
    <t>Generate Capital: Rose Pavilion Phase 2B (4250)</t>
  </si>
  <si>
    <t>W15098</t>
  </si>
  <si>
    <t>Generate Capital: Gateway Plaza - Michaels</t>
  </si>
  <si>
    <t>W15097</t>
  </si>
  <si>
    <t>Generate Capital: Gateway Plaza - DSW/ULTA</t>
  </si>
  <si>
    <t>W15096</t>
  </si>
  <si>
    <t>Generate Capital: Gateway Plaza - Marshalls</t>
  </si>
  <si>
    <t>W15095</t>
  </si>
  <si>
    <t>Generate Capital: City of Murrieta - Police Station</t>
  </si>
  <si>
    <t>W15094</t>
  </si>
  <si>
    <t>Lake Elsinore Canopies - Lakeside HS</t>
  </si>
  <si>
    <t>W15093</t>
  </si>
  <si>
    <t>Teixeira and Sons</t>
  </si>
  <si>
    <t>W15091</t>
  </si>
  <si>
    <t>Geothermal Solar Unit_1</t>
  </si>
  <si>
    <t>King Middle</t>
  </si>
  <si>
    <t>W15087</t>
  </si>
  <si>
    <t>Richardson Prep</t>
  </si>
  <si>
    <t>W15086</t>
  </si>
  <si>
    <t>Paakuma K-8</t>
  </si>
  <si>
    <t>W15085</t>
  </si>
  <si>
    <t>Lytle Creek Elementary</t>
  </si>
  <si>
    <t>W15084</t>
  </si>
  <si>
    <t>Generate Capital: City of Murrieta - City Hall</t>
  </si>
  <si>
    <t>W15076</t>
  </si>
  <si>
    <t>Tollenaar Holsteins Dairy</t>
  </si>
  <si>
    <t>Josephine Lum Lodge</t>
  </si>
  <si>
    <t>W15069</t>
  </si>
  <si>
    <t>Irigoyen Farms - Bungi Ranch</t>
  </si>
  <si>
    <t>W15053</t>
  </si>
  <si>
    <t>Irigoyen Farms - Clarkson Ranch</t>
  </si>
  <si>
    <t>W15052</t>
  </si>
  <si>
    <t>Irigoyen Farms - Cold Storage</t>
  </si>
  <si>
    <t>W15051</t>
  </si>
  <si>
    <t>Irigoyen Farms - New Elkhorn Ranch #2</t>
  </si>
  <si>
    <t>W15050</t>
  </si>
  <si>
    <t>Buffalo Hydro</t>
  </si>
  <si>
    <t>Irigoyen Farms - Old Elkhorn Ranch East</t>
  </si>
  <si>
    <t>W15049</t>
  </si>
  <si>
    <t>Irigoyen Farms - Old Elkhorn Ranch West</t>
  </si>
  <si>
    <t>W15048</t>
  </si>
  <si>
    <t>Irigoyen Farms- Stroud Ranch</t>
  </si>
  <si>
    <t>W15047</t>
  </si>
  <si>
    <t>W15030</t>
  </si>
  <si>
    <t>Tuana Springs Energy, LLC</t>
  </si>
  <si>
    <t>Omni Medical Properties JB-9527424-00</t>
  </si>
  <si>
    <t>W15025</t>
  </si>
  <si>
    <t>North State Grocery Inc. - Palo Cedro JB-9602341-00</t>
  </si>
  <si>
    <t>W15024</t>
  </si>
  <si>
    <t>Clairemont Mesa MOB</t>
  </si>
  <si>
    <t>W15023</t>
  </si>
  <si>
    <t>Fresno Medical Offices 1</t>
  </si>
  <si>
    <t>W15022</t>
  </si>
  <si>
    <t>Maranatha High School</t>
  </si>
  <si>
    <t>W15019</t>
  </si>
  <si>
    <t>SPV Agg 0_10_0025_24</t>
  </si>
  <si>
    <t>W15013</t>
  </si>
  <si>
    <t>SPV Agg 0_10_0025_23</t>
  </si>
  <si>
    <t>W15012</t>
  </si>
  <si>
    <t>Parking Structure (Main Office)</t>
  </si>
  <si>
    <t>CA - Kohl's - Corona North #593</t>
  </si>
  <si>
    <t>San Dimas 1015</t>
  </si>
  <si>
    <t>Inglewood 769</t>
  </si>
  <si>
    <t>Chowchilla Union High School District</t>
  </si>
  <si>
    <t>W14972</t>
  </si>
  <si>
    <t>Citrus Heights 771</t>
  </si>
  <si>
    <t>Old River Elementary</t>
  </si>
  <si>
    <t>W14967</t>
  </si>
  <si>
    <t>San Bernardino 478</t>
  </si>
  <si>
    <t>Montclair 686</t>
  </si>
  <si>
    <t>Fontana 627</t>
  </si>
  <si>
    <t>Victorville 1010</t>
  </si>
  <si>
    <t>Clark Pacific - Woodland 1MW</t>
  </si>
  <si>
    <t>W14922</t>
  </si>
  <si>
    <t>North Point Church</t>
  </si>
  <si>
    <t>W14915</t>
  </si>
  <si>
    <t>Clearwater 2</t>
  </si>
  <si>
    <t>Prologis - SLCVA506 - IPC 6</t>
  </si>
  <si>
    <t>W14875</t>
  </si>
  <si>
    <t>West Line</t>
  </si>
  <si>
    <t>W14851</t>
  </si>
  <si>
    <t>Rancho Cucamonga 678</t>
  </si>
  <si>
    <t>Windy Flats</t>
  </si>
  <si>
    <t>Lancaster 762</t>
  </si>
  <si>
    <t>Clearwater 1</t>
  </si>
  <si>
    <t>Windy Flats 2</t>
  </si>
  <si>
    <t>St. Thomas Parish</t>
  </si>
  <si>
    <t>W14771</t>
  </si>
  <si>
    <t>JSerra Catholic High School (POI 3)</t>
  </si>
  <si>
    <t>W14751</t>
  </si>
  <si>
    <t>JSerra Catholic High School (POI 2)</t>
  </si>
  <si>
    <t>W14749</t>
  </si>
  <si>
    <t>Gilroy 760</t>
  </si>
  <si>
    <t>Laguna Niguel II 690</t>
  </si>
  <si>
    <t>La Habra 777</t>
  </si>
  <si>
    <t>Hawthorne 671</t>
  </si>
  <si>
    <t>Bend</t>
  </si>
  <si>
    <t>Culver City 479</t>
  </si>
  <si>
    <t>JSerra Catholic High School (POI 1)</t>
  </si>
  <si>
    <t>W14682</t>
  </si>
  <si>
    <t>Westlake Village 117</t>
  </si>
  <si>
    <t>Simi Valley 128</t>
  </si>
  <si>
    <t>Poway 775</t>
  </si>
  <si>
    <t>SE San Diego 483</t>
  </si>
  <si>
    <t>Southeast Health Center</t>
  </si>
  <si>
    <t>W14619</t>
  </si>
  <si>
    <t>CM48</t>
  </si>
  <si>
    <t>Ashton</t>
  </si>
  <si>
    <t>Byron Highway Solar</t>
  </si>
  <si>
    <t>W14596</t>
  </si>
  <si>
    <t>SR-MF-CA-1717847243 - Citrus Grove Housing Partners LP BLD 1461</t>
  </si>
  <si>
    <t>W14592</t>
  </si>
  <si>
    <t>SR-MF-CA-1717847243 - Citrus Grove Housing Partners LP BLD 351</t>
  </si>
  <si>
    <t>W14591</t>
  </si>
  <si>
    <t>SR-MF-CA-1717847243 - Citrus Grove Housing Partners LP</t>
  </si>
  <si>
    <t>W14590</t>
  </si>
  <si>
    <t>Vansycle II Wind, LLC</t>
  </si>
  <si>
    <t>LPV2</t>
  </si>
  <si>
    <t>SPV8</t>
  </si>
  <si>
    <t>Vaca Dixon Solar Station</t>
  </si>
  <si>
    <t>Delta Sun/Food 4 Less- Rio Linda</t>
  </si>
  <si>
    <t>W14542</t>
  </si>
  <si>
    <t>Mount Elbert Powerplant</t>
  </si>
  <si>
    <t>Yellowtail Powerplant</t>
  </si>
  <si>
    <t>Lennox Moffett</t>
  </si>
  <si>
    <t>W14515</t>
  </si>
  <si>
    <t>Lennox District Office</t>
  </si>
  <si>
    <t>W14513</t>
  </si>
  <si>
    <t>Lennox Jefferson</t>
  </si>
  <si>
    <t>W14512</t>
  </si>
  <si>
    <t>Lennox Felton</t>
  </si>
  <si>
    <t>W14511</t>
  </si>
  <si>
    <t>Lennox Dolores Huerta</t>
  </si>
  <si>
    <t>W14508</t>
  </si>
  <si>
    <t>SR-MF-CA-1332511443 - Mountainside BLDG 9281</t>
  </si>
  <si>
    <t>W14497</t>
  </si>
  <si>
    <t xml:space="preserve"> SR-MF-CA-1332511443 - Mountainside BLDG 9196</t>
  </si>
  <si>
    <t>W14495</t>
  </si>
  <si>
    <t>SR-MF-CA-1332511443 - Mountainside BLDG 9206-9266</t>
  </si>
  <si>
    <t>W14494</t>
  </si>
  <si>
    <t xml:space="preserve"> SR-MF-CA-1332511443 - Mountainside BLDG 9146-9280</t>
  </si>
  <si>
    <t>W14493</t>
  </si>
  <si>
    <t>Seminoe Powerplant</t>
  </si>
  <si>
    <t>Blue Trail Wind Farm</t>
  </si>
  <si>
    <t>W1447</t>
  </si>
  <si>
    <t>SR-MF-CA-1561159135 Ivy at College Park Phase II BLDG 1</t>
  </si>
  <si>
    <t>W14462</t>
  </si>
  <si>
    <t xml:space="preserve"> SR-MF-CA-1561159135 Ivy at College Park Phase II BLDG 7</t>
  </si>
  <si>
    <t>W14461</t>
  </si>
  <si>
    <t>Westside Union School District</t>
  </si>
  <si>
    <t>W14454</t>
  </si>
  <si>
    <t>SR-MF-CA-1561159135 Ivy at College Park Phase II</t>
  </si>
  <si>
    <t>W14450</t>
  </si>
  <si>
    <t>Kortes Powerplant</t>
  </si>
  <si>
    <t>Urban Villages San Marcos, LLC - Block C Apartments</t>
  </si>
  <si>
    <t>W14401</t>
  </si>
  <si>
    <t>Fall Creek</t>
  </si>
  <si>
    <t>Urban Villages San Marcos, LLC - Building A - QUAD</t>
  </si>
  <si>
    <t>W14397</t>
  </si>
  <si>
    <t>Glendo Powerplant</t>
  </si>
  <si>
    <t>Sesqui-C Solar</t>
  </si>
  <si>
    <t>W14380</t>
  </si>
  <si>
    <t>Sandy River Solar</t>
  </si>
  <si>
    <t>W14379</t>
  </si>
  <si>
    <t>Kaiser Creek Solar</t>
  </si>
  <si>
    <t>W14378</t>
  </si>
  <si>
    <t>Fruitland Creek Solar</t>
  </si>
  <si>
    <t>W14377</t>
  </si>
  <si>
    <t>Cosper Creek Solar</t>
  </si>
  <si>
    <t>W14376</t>
  </si>
  <si>
    <t>Silva Farms #1</t>
  </si>
  <si>
    <t>W14361</t>
  </si>
  <si>
    <t>Fremont Canyon Powerplant</t>
  </si>
  <si>
    <t>TDH Land &amp; Cattle Shop</t>
  </si>
  <si>
    <t>W14355</t>
  </si>
  <si>
    <t>Marthedal Farms</t>
  </si>
  <si>
    <t>W14353</t>
  </si>
  <si>
    <t>Marthedal Spring Field</t>
  </si>
  <si>
    <t>W14352</t>
  </si>
  <si>
    <t xml:space="preserve">Clearwater Wind I, LLC </t>
  </si>
  <si>
    <t>W14351</t>
  </si>
  <si>
    <t>SCE_SP_2014_GP21</t>
  </si>
  <si>
    <t>W14350</t>
  </si>
  <si>
    <t>SCE_SP_2014_GP16</t>
  </si>
  <si>
    <t>W14349</t>
  </si>
  <si>
    <t>SCE_SP_2018_GP9</t>
  </si>
  <si>
    <t>W14348</t>
  </si>
  <si>
    <t>SCE_SP_2018_GP8</t>
  </si>
  <si>
    <t>W14347</t>
  </si>
  <si>
    <t>SCE_SP_2018_GP7</t>
  </si>
  <si>
    <t>W14346</t>
  </si>
  <si>
    <t>SCE_SP_2018_GP6</t>
  </si>
  <si>
    <t>W14345</t>
  </si>
  <si>
    <t>SCE_SP_2018_GP5</t>
  </si>
  <si>
    <t>W14344</t>
  </si>
  <si>
    <t>SCE_SP_2018_GP4</t>
  </si>
  <si>
    <t>W14343</t>
  </si>
  <si>
    <t>SCE_SP_2018_GP3</t>
  </si>
  <si>
    <t>W14342</t>
  </si>
  <si>
    <t>SCE_SP_2018_GP2</t>
  </si>
  <si>
    <t>W14341</t>
  </si>
  <si>
    <t>SCE_SP_2018_GP1</t>
  </si>
  <si>
    <t>W14340</t>
  </si>
  <si>
    <t>Flatiron Powerplant</t>
  </si>
  <si>
    <t>SCE_SP_2017_GP9</t>
  </si>
  <si>
    <t>W14339</t>
  </si>
  <si>
    <t>SCE_SP_2017_GP8</t>
  </si>
  <si>
    <t>W14338</t>
  </si>
  <si>
    <t>SCE_SP_2017_GP7</t>
  </si>
  <si>
    <t>W14337</t>
  </si>
  <si>
    <t>SCE_SP_2017_GP6</t>
  </si>
  <si>
    <t>W14336</t>
  </si>
  <si>
    <t>SCE_SP_2017_GP5</t>
  </si>
  <si>
    <t>W14335</t>
  </si>
  <si>
    <t>EPENMAGG1S NM207S</t>
  </si>
  <si>
    <t>W14334</t>
  </si>
  <si>
    <t>SCE_SP_2017_GP4</t>
  </si>
  <si>
    <t>W14333</t>
  </si>
  <si>
    <t>SCE_SP_2017_GP3</t>
  </si>
  <si>
    <t>W14332</t>
  </si>
  <si>
    <t>SCE_SP_2017_GP2</t>
  </si>
  <si>
    <t>W14331</t>
  </si>
  <si>
    <t>SCE_SP_2017_GP17</t>
  </si>
  <si>
    <t>W14330</t>
  </si>
  <si>
    <t>SCE_SP_2017_GP16</t>
  </si>
  <si>
    <t>W14329</t>
  </si>
  <si>
    <t>SCE_SP_2017_GP15</t>
  </si>
  <si>
    <t>W14328</t>
  </si>
  <si>
    <t>SCE_SP_2017_GP14</t>
  </si>
  <si>
    <t>W14327</t>
  </si>
  <si>
    <t>SCE_SP_2017_GP13</t>
  </si>
  <si>
    <t>W14326</t>
  </si>
  <si>
    <t>SCE_SP_2017_GP12</t>
  </si>
  <si>
    <t>W14325</t>
  </si>
  <si>
    <t>SCE_SP_2017_GP11</t>
  </si>
  <si>
    <t>W14324</t>
  </si>
  <si>
    <t>SCE_SP_2017_GP10</t>
  </si>
  <si>
    <t>W14323</t>
  </si>
  <si>
    <t>SCE_SP_2017_GP1</t>
  </si>
  <si>
    <t>W14322</t>
  </si>
  <si>
    <t>SCE_SP_2016_GP9</t>
  </si>
  <si>
    <t>W14321</t>
  </si>
  <si>
    <t>SCE_SP_2016_GP8</t>
  </si>
  <si>
    <t>W14320</t>
  </si>
  <si>
    <t>SCE_SP_2016_GP7</t>
  </si>
  <si>
    <t>W14319</t>
  </si>
  <si>
    <t>SCE_SP_2016_GP6</t>
  </si>
  <si>
    <t>W14318</t>
  </si>
  <si>
    <t>SCE_SP_2016_GP5</t>
  </si>
  <si>
    <t>W14317</t>
  </si>
  <si>
    <t>SCE_SP_2016_GP4</t>
  </si>
  <si>
    <t>W14316</t>
  </si>
  <si>
    <t>SCE_SP_2016_GP3</t>
  </si>
  <si>
    <t>W14315</t>
  </si>
  <si>
    <t>SCE_SP_2016_GP2</t>
  </si>
  <si>
    <t>W14314</t>
  </si>
  <si>
    <t>SCE_SP_2016_GP18</t>
  </si>
  <si>
    <t>W14313</t>
  </si>
  <si>
    <t>SCE_SP_2016_GP17</t>
  </si>
  <si>
    <t>W14312</t>
  </si>
  <si>
    <t>SCE_SP_2016_GP16</t>
  </si>
  <si>
    <t>W14311</t>
  </si>
  <si>
    <t>SCE_SP_2016_GP15</t>
  </si>
  <si>
    <t>W14310</t>
  </si>
  <si>
    <t>Estes Power Plant</t>
  </si>
  <si>
    <t>SCE_SP_2016_GP14</t>
  </si>
  <si>
    <t>W14309</t>
  </si>
  <si>
    <t>SCE_SP_2016_GP13</t>
  </si>
  <si>
    <t>W14308</t>
  </si>
  <si>
    <t>SCE_SP_2016_GP12</t>
  </si>
  <si>
    <t>W14307</t>
  </si>
  <si>
    <t>SCE_SP_2016_GP11</t>
  </si>
  <si>
    <t>W14306</t>
  </si>
  <si>
    <t>SCE_SP_2016_GP10</t>
  </si>
  <si>
    <t>W14305</t>
  </si>
  <si>
    <t>SCE_SP_2016_GP1</t>
  </si>
  <si>
    <t>W14304</t>
  </si>
  <si>
    <t>SCE_SP_2015_GP9</t>
  </si>
  <si>
    <t>W14303</t>
  </si>
  <si>
    <t>SCE_SP_2015_GP8</t>
  </si>
  <si>
    <t>W14302</t>
  </si>
  <si>
    <t>SCE_SP_2015_GP7</t>
  </si>
  <si>
    <t>W14301</t>
  </si>
  <si>
    <t>SCE_SP_2015_GP6</t>
  </si>
  <si>
    <t>W14300</t>
  </si>
  <si>
    <t>Estes Powerplant</t>
  </si>
  <si>
    <t>SCE_SP_2015_GP58</t>
  </si>
  <si>
    <t>W14299</t>
  </si>
  <si>
    <t>SCE_SP_2015_GP57</t>
  </si>
  <si>
    <t>W14298</t>
  </si>
  <si>
    <t>SCE_SP_2015_GP56</t>
  </si>
  <si>
    <t>W14297</t>
  </si>
  <si>
    <t>SCE_SP_2015_GP55</t>
  </si>
  <si>
    <t>W14296</t>
  </si>
  <si>
    <t>SCE_SP_2015_GP54</t>
  </si>
  <si>
    <t>W14295</t>
  </si>
  <si>
    <t>SCE_SP_2015_GP53</t>
  </si>
  <si>
    <t>W14294</t>
  </si>
  <si>
    <t>SCE_SP_2015_GP52</t>
  </si>
  <si>
    <t>W14293</t>
  </si>
  <si>
    <t>SCE_SP_2015_GP51</t>
  </si>
  <si>
    <t>W14292</t>
  </si>
  <si>
    <t>SCE_SP_2015_GP50</t>
  </si>
  <si>
    <t>W14291</t>
  </si>
  <si>
    <t>SCE_SP_2015_GP5</t>
  </si>
  <si>
    <t>W14290</t>
  </si>
  <si>
    <t>SCE_SP_2015_GP49</t>
  </si>
  <si>
    <t>W14289</t>
  </si>
  <si>
    <t>SCE_SP_2015_GP48</t>
  </si>
  <si>
    <t>W14287</t>
  </si>
  <si>
    <t>SCE_SP_2015_GP47</t>
  </si>
  <si>
    <t>W14286</t>
  </si>
  <si>
    <t>SCE_SP_2015_GP46</t>
  </si>
  <si>
    <t>W14285</t>
  </si>
  <si>
    <t>SCE_SP_2015_GP45</t>
  </si>
  <si>
    <t>W14284</t>
  </si>
  <si>
    <t>SCE_SP_2015_GP44</t>
  </si>
  <si>
    <t>W14283</t>
  </si>
  <si>
    <t>SCE_SP_2015_GP43</t>
  </si>
  <si>
    <t>W14282</t>
  </si>
  <si>
    <t>SCE_SP_2015_GP42</t>
  </si>
  <si>
    <t>W14281</t>
  </si>
  <si>
    <t>SCE_SP_2015_GP41</t>
  </si>
  <si>
    <t>W14280</t>
  </si>
  <si>
    <t>Pole Hill Powerplant</t>
  </si>
  <si>
    <t>SCE_SP_2015_GP40</t>
  </si>
  <si>
    <t>W14279</t>
  </si>
  <si>
    <t>SCE_SP_2015_GP4</t>
  </si>
  <si>
    <t>W14278</t>
  </si>
  <si>
    <t>SCE_SP_2015_GP39</t>
  </si>
  <si>
    <t>W14277</t>
  </si>
  <si>
    <t>SCE_SP_2015_GP38</t>
  </si>
  <si>
    <t>W14276</t>
  </si>
  <si>
    <t>SCE_SP_2015_GP37</t>
  </si>
  <si>
    <t>W14275</t>
  </si>
  <si>
    <t>SCE_SP_2015_GP36</t>
  </si>
  <si>
    <t>W14274</t>
  </si>
  <si>
    <t>SCE_SP_2015_GP35</t>
  </si>
  <si>
    <t>W14273</t>
  </si>
  <si>
    <t>SCE_SP_2015_GP34</t>
  </si>
  <si>
    <t>W14272</t>
  </si>
  <si>
    <t>SCE_SP_2015_GP33</t>
  </si>
  <si>
    <t>W14271</t>
  </si>
  <si>
    <t>SCE_SP_2015_GP32</t>
  </si>
  <si>
    <t>W14270</t>
  </si>
  <si>
    <t>Alcova Powerplant</t>
  </si>
  <si>
    <t>SCE_SP_2015_GP31</t>
  </si>
  <si>
    <t>W14269</t>
  </si>
  <si>
    <t>SCE_SP_2015_GP30</t>
  </si>
  <si>
    <t>W14268</t>
  </si>
  <si>
    <t>SCE_SP_2015_GP3</t>
  </si>
  <si>
    <t>W14267</t>
  </si>
  <si>
    <t>SCE_SP_2015_GP29</t>
  </si>
  <si>
    <t>W14266</t>
  </si>
  <si>
    <t>SCE_SP_2015_GP28</t>
  </si>
  <si>
    <t>W14265</t>
  </si>
  <si>
    <t>SCE_SP_2015_GP27</t>
  </si>
  <si>
    <t>W14264</t>
  </si>
  <si>
    <t>SCE_SP_2015_GP26</t>
  </si>
  <si>
    <t>W14263</t>
  </si>
  <si>
    <t>SCE_SP_2015_GP25</t>
  </si>
  <si>
    <t>W14262</t>
  </si>
  <si>
    <t>SCE_SP_2015_GP24</t>
  </si>
  <si>
    <t>W14261</t>
  </si>
  <si>
    <t>SCE_SP_2015_GP23</t>
  </si>
  <si>
    <t>W14260</t>
  </si>
  <si>
    <t>SCE_SP_2015_GP22</t>
  </si>
  <si>
    <t>W14259</t>
  </si>
  <si>
    <t>SCE_SP_2015_GP21</t>
  </si>
  <si>
    <t>W14258</t>
  </si>
  <si>
    <t>SCE_SP_2015_GP20</t>
  </si>
  <si>
    <t>W14257</t>
  </si>
  <si>
    <t>SCE_SP_2015_GP2</t>
  </si>
  <si>
    <t>W14256</t>
  </si>
  <si>
    <t>SCE_SP_2015_GP19</t>
  </si>
  <si>
    <t>W14255</t>
  </si>
  <si>
    <t>SCE_SP_2015_GP18</t>
  </si>
  <si>
    <t>W14254</t>
  </si>
  <si>
    <t>SCE_SP_2015_GP17</t>
  </si>
  <si>
    <t>W14253</t>
  </si>
  <si>
    <t>SCE_SP_2015_GP16</t>
  </si>
  <si>
    <t>W14252</t>
  </si>
  <si>
    <t>SCE_SP_2015_GP15</t>
  </si>
  <si>
    <t>W14251</t>
  </si>
  <si>
    <t>Spirit Mountain Powerplant</t>
  </si>
  <si>
    <t>SCE_SP_2015_GP14</t>
  </si>
  <si>
    <t>W14249</t>
  </si>
  <si>
    <t>SCE_SP_2015_GP13</t>
  </si>
  <si>
    <t>W14248</t>
  </si>
  <si>
    <t>SCE_SP_2015_GP12</t>
  </si>
  <si>
    <t>W14246</t>
  </si>
  <si>
    <t>SCE_SP_2015_GP11</t>
  </si>
  <si>
    <t>W14245</t>
  </si>
  <si>
    <t>SCE_SP_2015_GP10</t>
  </si>
  <si>
    <t>W14244</t>
  </si>
  <si>
    <t>SCE_SP_2015_GP1</t>
  </si>
  <si>
    <t>W14243</t>
  </si>
  <si>
    <t>SCE_SP_2014_GP9</t>
  </si>
  <si>
    <t>W14242</t>
  </si>
  <si>
    <t>SCE_SP_2014_GP8</t>
  </si>
  <si>
    <t>W14241</t>
  </si>
  <si>
    <t>SCE_SP_2014_GP7</t>
  </si>
  <si>
    <t>W14240</t>
  </si>
  <si>
    <t>Shoshone Powerplant</t>
  </si>
  <si>
    <t>SCE_SP_2014_GP6</t>
  </si>
  <si>
    <t>W14239</t>
  </si>
  <si>
    <t>SCE_SP_2014_GP5</t>
  </si>
  <si>
    <t>W14238</t>
  </si>
  <si>
    <t>SCE_SP_2014_GP4</t>
  </si>
  <si>
    <t>W14237</t>
  </si>
  <si>
    <t>SCE_SP_2014_GP3</t>
  </si>
  <si>
    <t>W14236</t>
  </si>
  <si>
    <t>SCE_SP_2014_GP23</t>
  </si>
  <si>
    <t>W14235</t>
  </si>
  <si>
    <t>SCE_SP_2014_GP22</t>
  </si>
  <si>
    <t>W14234</t>
  </si>
  <si>
    <t>SCE_SP_2014_GP20</t>
  </si>
  <si>
    <t>W14231</t>
  </si>
  <si>
    <t>EPENMAGG1S NM206S</t>
  </si>
  <si>
    <t>W14230</t>
  </si>
  <si>
    <t>Marys Lake Powerplant</t>
  </si>
  <si>
    <t>SCE_SP_2014_GP2</t>
  </si>
  <si>
    <t>W14229</t>
  </si>
  <si>
    <t>SCE_SP_2014_GP19</t>
  </si>
  <si>
    <t>W14228</t>
  </si>
  <si>
    <t>SCE_SP_2014_GP18</t>
  </si>
  <si>
    <t>W14227</t>
  </si>
  <si>
    <t>SCE_SP_2014_GP17</t>
  </si>
  <si>
    <t>W14226</t>
  </si>
  <si>
    <t>EPENMAGG1S NM205S</t>
  </si>
  <si>
    <t>W14225</t>
  </si>
  <si>
    <t>SCE_SP_2014_GP15</t>
  </si>
  <si>
    <t>W14223</t>
  </si>
  <si>
    <t>SCE_SP_2014_GP14</t>
  </si>
  <si>
    <t>W14222</t>
  </si>
  <si>
    <t>SCE_SP_2014_GP13</t>
  </si>
  <si>
    <t>W14221</t>
  </si>
  <si>
    <t>SCE_SP_2014_GP12</t>
  </si>
  <si>
    <t>W14220</t>
  </si>
  <si>
    <t>Heart Mountain Powerplant</t>
  </si>
  <si>
    <t>SCE_SP_2014_GP11</t>
  </si>
  <si>
    <t>W14219</t>
  </si>
  <si>
    <t>SCE_SP_2014_GP10</t>
  </si>
  <si>
    <t>W14218</t>
  </si>
  <si>
    <t>SCE_SP_2014_GP1</t>
  </si>
  <si>
    <t>W14217</t>
  </si>
  <si>
    <t>SCE_SP_2013_GP9</t>
  </si>
  <si>
    <t>W14216</t>
  </si>
  <si>
    <t>SCE_SP_2013_GP8</t>
  </si>
  <si>
    <t>W14215</t>
  </si>
  <si>
    <t>SCE_SP_2013_GP7</t>
  </si>
  <si>
    <t>W14214</t>
  </si>
  <si>
    <t>SCE_SP_2013_GP6</t>
  </si>
  <si>
    <t>W14213</t>
  </si>
  <si>
    <t>SCE_SP_2013_GP5</t>
  </si>
  <si>
    <t>W14212</t>
  </si>
  <si>
    <t>SCE_SP_2013_GP4</t>
  </si>
  <si>
    <t>W14211</t>
  </si>
  <si>
    <t>SCE_SP_2013_GP3</t>
  </si>
  <si>
    <t>W14210</t>
  </si>
  <si>
    <t>Guernsey Powerplant</t>
  </si>
  <si>
    <t>SCE_SP_2013_GP2</t>
  </si>
  <si>
    <t>W14209</t>
  </si>
  <si>
    <t>SCE_SP_2013_GP16</t>
  </si>
  <si>
    <t>W14208</t>
  </si>
  <si>
    <t>SCE_SP_2013_GP15</t>
  </si>
  <si>
    <t>W14207</t>
  </si>
  <si>
    <t>SCE_SP_2013_GP14</t>
  </si>
  <si>
    <t>W14206</t>
  </si>
  <si>
    <t>SCE_SP_2013_GP13</t>
  </si>
  <si>
    <t>W14205</t>
  </si>
  <si>
    <t>SCE_SP_2013_GP12</t>
  </si>
  <si>
    <t>W14204</t>
  </si>
  <si>
    <t>SCE_SP_2013_GP11</t>
  </si>
  <si>
    <t>W14203</t>
  </si>
  <si>
    <t>SCE_SP_2013_GP10</t>
  </si>
  <si>
    <t>W14202</t>
  </si>
  <si>
    <t>SCE_SP_2013_GP1</t>
  </si>
  <si>
    <t>W14201</t>
  </si>
  <si>
    <t>SCE_SP_2012_GP4</t>
  </si>
  <si>
    <t>W14200</t>
  </si>
  <si>
    <t>SCE_SP_2012_GP3</t>
  </si>
  <si>
    <t>W14199</t>
  </si>
  <si>
    <t>SCE_SP_2012_GP2</t>
  </si>
  <si>
    <t>W14198</t>
  </si>
  <si>
    <t>SCE_SP_2012_GP1</t>
  </si>
  <si>
    <t>W14197</t>
  </si>
  <si>
    <t>SCE_SP_2011_GP2</t>
  </si>
  <si>
    <t>W14196</t>
  </si>
  <si>
    <t>SCE_SP_2011_GP1</t>
  </si>
  <si>
    <t>W14195</t>
  </si>
  <si>
    <t>SCE_SM_2016_GP2</t>
  </si>
  <si>
    <t>W14194</t>
  </si>
  <si>
    <t>SCE_SM_2016_GP1</t>
  </si>
  <si>
    <t>W14193</t>
  </si>
  <si>
    <t>SCE_SM_2015_GP2</t>
  </si>
  <si>
    <t>W14192</t>
  </si>
  <si>
    <t>SCE_SM_2015_GP1</t>
  </si>
  <si>
    <t>W14191</t>
  </si>
  <si>
    <t>SCE_SM_2013_GP1</t>
  </si>
  <si>
    <t>W14190</t>
  </si>
  <si>
    <t>Green Mountain Powerplant</t>
  </si>
  <si>
    <t>SCE_SM_2012_GP1</t>
  </si>
  <si>
    <t>W14189</t>
  </si>
  <si>
    <t>SCE_NR_2016_GP1</t>
  </si>
  <si>
    <t>W14188</t>
  </si>
  <si>
    <t>SCE_NR_2015_GP2</t>
  </si>
  <si>
    <t>W14187</t>
  </si>
  <si>
    <t>SCE_NR_2015_GP1</t>
  </si>
  <si>
    <t>W14186</t>
  </si>
  <si>
    <t>SCE_NR_2014_GP6</t>
  </si>
  <si>
    <t>W14185</t>
  </si>
  <si>
    <t>SCE_NR_2014_GP5</t>
  </si>
  <si>
    <t>W14184</t>
  </si>
  <si>
    <t>SCE_NR_2014_GP4</t>
  </si>
  <si>
    <t>W14183</t>
  </si>
  <si>
    <t>SCE_NR_2014_GP3</t>
  </si>
  <si>
    <t>W14182</t>
  </si>
  <si>
    <t>SCE_NR_2014_GP2</t>
  </si>
  <si>
    <t>W14181</t>
  </si>
  <si>
    <t>SCE_NR_2014_GP1</t>
  </si>
  <si>
    <t>W14180</t>
  </si>
  <si>
    <t>SCE_NR_2013_GP2</t>
  </si>
  <si>
    <t>W14179</t>
  </si>
  <si>
    <t>SCE_NR_2013_GP1</t>
  </si>
  <si>
    <t>W14178</t>
  </si>
  <si>
    <t>SCE_NR_2012_GP9</t>
  </si>
  <si>
    <t>W14177</t>
  </si>
  <si>
    <t>SCE_NR_2012_GP8</t>
  </si>
  <si>
    <t>W14176</t>
  </si>
  <si>
    <t>SCE_NR_2012_GP7</t>
  </si>
  <si>
    <t>W14175</t>
  </si>
  <si>
    <t>SCE_NR_2012_GP6</t>
  </si>
  <si>
    <t>W14174</t>
  </si>
  <si>
    <t>SCE_NR_2012_GP5</t>
  </si>
  <si>
    <t>W14173</t>
  </si>
  <si>
    <t>SCE_NR_2012_GP4</t>
  </si>
  <si>
    <t>W14172</t>
  </si>
  <si>
    <t>SCE_NR_2012_GP3</t>
  </si>
  <si>
    <t>W14171</t>
  </si>
  <si>
    <t>SCE_NR_2012_GP2</t>
  </si>
  <si>
    <t>W14170</t>
  </si>
  <si>
    <t>Buffalo Bill Powerplant</t>
  </si>
  <si>
    <t>SCE_NR_2012_GP10</t>
  </si>
  <si>
    <t>W14169</t>
  </si>
  <si>
    <t>SCE_NR_2012_GP1</t>
  </si>
  <si>
    <t>W14168</t>
  </si>
  <si>
    <t>SCE_NR_2011_GP1</t>
  </si>
  <si>
    <t>W14167</t>
  </si>
  <si>
    <t>SCE_IG_2015_GP4</t>
  </si>
  <si>
    <t>W14166</t>
  </si>
  <si>
    <t>SCE_IG_2015_GP3</t>
  </si>
  <si>
    <t>W14165</t>
  </si>
  <si>
    <t>SCE_IG_2015_GP2</t>
  </si>
  <si>
    <t>W14164</t>
  </si>
  <si>
    <t>SCE_IG_2015_GP1</t>
  </si>
  <si>
    <t>W14163</t>
  </si>
  <si>
    <t>SCE_IG_2014_GP3</t>
  </si>
  <si>
    <t>W14162</t>
  </si>
  <si>
    <t>Holtermann Farms - M12 Ranch</t>
  </si>
  <si>
    <t>W14157</t>
  </si>
  <si>
    <t>Carnes Creek Solar</t>
  </si>
  <si>
    <t>W14156</t>
  </si>
  <si>
    <t>SCE_IG_2014_GP2</t>
  </si>
  <si>
    <t>W14155</t>
  </si>
  <si>
    <t>SCE_IG_2014_GP1</t>
  </si>
  <si>
    <t>W14154</t>
  </si>
  <si>
    <t>Holtermann Farms - M10 Ranch</t>
  </si>
  <si>
    <t>W14148</t>
  </si>
  <si>
    <t>Anton Elementary</t>
  </si>
  <si>
    <t>W14146</t>
  </si>
  <si>
    <t>Lankershim Elementary</t>
  </si>
  <si>
    <t>W14145</t>
  </si>
  <si>
    <t>Riley Elementary</t>
  </si>
  <si>
    <t>W14144</t>
  </si>
  <si>
    <t>CDS/Monterey</t>
  </si>
  <si>
    <t>W14143</t>
  </si>
  <si>
    <t>Arrowview Middle</t>
  </si>
  <si>
    <t>W14142</t>
  </si>
  <si>
    <t>Shandin Hills Middle</t>
  </si>
  <si>
    <t>W14141</t>
  </si>
  <si>
    <t>San Bernardino High</t>
  </si>
  <si>
    <t>W14140</t>
  </si>
  <si>
    <t>Boysen Powerplant</t>
  </si>
  <si>
    <t>FTF - New Leaf</t>
  </si>
  <si>
    <t>W14139</t>
  </si>
  <si>
    <t>Pacific EcoRisk</t>
  </si>
  <si>
    <t>W14133</t>
  </si>
  <si>
    <t>St Andrew's Episcopal Church</t>
  </si>
  <si>
    <t>W14132</t>
  </si>
  <si>
    <t>St. John's Episcopal Church</t>
  </si>
  <si>
    <t>W14131</t>
  </si>
  <si>
    <t>St. James Episcopal Church</t>
  </si>
  <si>
    <t>W14130</t>
  </si>
  <si>
    <t>Sun Mountain Solar 1</t>
  </si>
  <si>
    <t>W14125</t>
  </si>
  <si>
    <t>W14123</t>
  </si>
  <si>
    <t>Diamond H Dairy 2</t>
  </si>
  <si>
    <t>W14122</t>
  </si>
  <si>
    <t>Diamond H Dairy 1</t>
  </si>
  <si>
    <t>W14121</t>
  </si>
  <si>
    <t>LBUSD - Powell</t>
  </si>
  <si>
    <t>W14120</t>
  </si>
  <si>
    <t>Big Thompson Powerplant</t>
  </si>
  <si>
    <t>LBUSD - Smith</t>
  </si>
  <si>
    <t>W14119</t>
  </si>
  <si>
    <t>Maerkle Pressure Control Hydroelectric Generator Facility</t>
  </si>
  <si>
    <t>W14117</t>
  </si>
  <si>
    <t>Colorado Springs Sales Center - Swire Coca-Cola</t>
  </si>
  <si>
    <t>W14115</t>
  </si>
  <si>
    <t>IM00047 - Sequoia Dr - South Gate</t>
  </si>
  <si>
    <t>W14114</t>
  </si>
  <si>
    <t>Coachella Valley Water District</t>
  </si>
  <si>
    <t>W14111</t>
  </si>
  <si>
    <t>Motive Corona</t>
  </si>
  <si>
    <t>W14110</t>
  </si>
  <si>
    <t>ACT Newhope Fountain Valley</t>
  </si>
  <si>
    <t>W14101</t>
  </si>
  <si>
    <t>Willy 9 Chap 2</t>
  </si>
  <si>
    <t>W14100</t>
  </si>
  <si>
    <t>Yale</t>
  </si>
  <si>
    <t>Willy 9 Chap 1</t>
  </si>
  <si>
    <t>W14099</t>
  </si>
  <si>
    <t>USPS Anaheim</t>
  </si>
  <si>
    <t>W14097</t>
  </si>
  <si>
    <t>Prologis - SLEBA804 - Livermore 4</t>
  </si>
  <si>
    <t>W14096</t>
  </si>
  <si>
    <t>Prologis - SLEBA602 - Oakland Global Logistics Ctr</t>
  </si>
  <si>
    <t>W14095</t>
  </si>
  <si>
    <t>Prologis - SLCVA512 - ICP 12</t>
  </si>
  <si>
    <t>W14094</t>
  </si>
  <si>
    <t>Clovis USD - Woods ES</t>
  </si>
  <si>
    <t>W14093</t>
  </si>
  <si>
    <t>Clovis USD - Weldon ES</t>
  </si>
  <si>
    <t>W14092</t>
  </si>
  <si>
    <t>Clovis USD - Riverview ES</t>
  </si>
  <si>
    <t>W14091</t>
  </si>
  <si>
    <t>Clovis USD - Reyburn Intermediate</t>
  </si>
  <si>
    <t>W14090</t>
  </si>
  <si>
    <t>Clovis USD - Red Bank ES 2</t>
  </si>
  <si>
    <t>W14089</t>
  </si>
  <si>
    <t>Clovis USD - Red Bank ES 1</t>
  </si>
  <si>
    <t>W14088</t>
  </si>
  <si>
    <t>Clovis USD - Reagan ES</t>
  </si>
  <si>
    <t>W14087</t>
  </si>
  <si>
    <t>Clovis USD - Pinedale ES</t>
  </si>
  <si>
    <t>W14086</t>
  </si>
  <si>
    <t>Clovis USD - PDB 2</t>
  </si>
  <si>
    <t>W14085</t>
  </si>
  <si>
    <t>Clovis USD - PDB 1</t>
  </si>
  <si>
    <t>W14084</t>
  </si>
  <si>
    <t>Clovis USD - Nelson ES</t>
  </si>
  <si>
    <t>W14083</t>
  </si>
  <si>
    <t>Clovis USD - Mountain View ES</t>
  </si>
  <si>
    <t>W14082</t>
  </si>
  <si>
    <t>Clovis USD - Lincoln ES</t>
  </si>
  <si>
    <t>W14081</t>
  </si>
  <si>
    <t>Clovis USD - Kastner Intermediate</t>
  </si>
  <si>
    <t>W14080</t>
  </si>
  <si>
    <t>Clovis USD - Fugman ES</t>
  </si>
  <si>
    <t>W14079</t>
  </si>
  <si>
    <t>Clovis USD - Fort Washington ES</t>
  </si>
  <si>
    <t>W14078</t>
  </si>
  <si>
    <t>Clovis USD - Fancher Creek ES</t>
  </si>
  <si>
    <t>W14077</t>
  </si>
  <si>
    <t>Clovis USD - Dry Creek ES</t>
  </si>
  <si>
    <t>W14076</t>
  </si>
  <si>
    <t>Clovis USD - District Office</t>
  </si>
  <si>
    <t>W14075</t>
  </si>
  <si>
    <t>Clovis USD - Clovis West HS</t>
  </si>
  <si>
    <t>W14074</t>
  </si>
  <si>
    <t>Clovis USD - Clovis ES</t>
  </si>
  <si>
    <t>W14073</t>
  </si>
  <si>
    <t>Marvo Holsteins Dairy</t>
  </si>
  <si>
    <t>W14072</t>
  </si>
  <si>
    <t>Clovis USD - Century ES</t>
  </si>
  <si>
    <t>W14071</t>
  </si>
  <si>
    <t>Clovis USD - Buchanan HS</t>
  </si>
  <si>
    <t>W14070</t>
  </si>
  <si>
    <t>LPV1</t>
  </si>
  <si>
    <t>Wells Hydroelectric Project</t>
  </si>
  <si>
    <t>W14068</t>
  </si>
  <si>
    <t>W14067</t>
  </si>
  <si>
    <t>W14066</t>
  </si>
  <si>
    <t>W14065</t>
  </si>
  <si>
    <t>W14064</t>
  </si>
  <si>
    <t>W14063</t>
  </si>
  <si>
    <t>W14062</t>
  </si>
  <si>
    <t>W14061</t>
  </si>
  <si>
    <t>W14060</t>
  </si>
  <si>
    <t>W14059</t>
  </si>
  <si>
    <t>Poythress Farms Home</t>
  </si>
  <si>
    <t>W14058</t>
  </si>
  <si>
    <t>Silva Farms #2</t>
  </si>
  <si>
    <t>W14057</t>
  </si>
  <si>
    <t>Raven Baldemar</t>
  </si>
  <si>
    <t>W14056</t>
  </si>
  <si>
    <t>Rancho Sierra Vista</t>
  </si>
  <si>
    <t>W14053</t>
  </si>
  <si>
    <t>Simba Farms Laton</t>
  </si>
  <si>
    <t>W14052</t>
  </si>
  <si>
    <t>Granger Electric of South Jordan</t>
  </si>
  <si>
    <t>EPENMAGG1S NM204S</t>
  </si>
  <si>
    <t>W14049</t>
  </si>
  <si>
    <t>Shady Acres</t>
  </si>
  <si>
    <t>W14048</t>
  </si>
  <si>
    <t>EPENMAGG1S NM202S</t>
  </si>
  <si>
    <t>W14046</t>
  </si>
  <si>
    <t>EPENMAGG1S NM201S</t>
  </si>
  <si>
    <t>W14045</t>
  </si>
  <si>
    <t>EPENMAGG1S NM200S</t>
  </si>
  <si>
    <t>W14044</t>
  </si>
  <si>
    <t>W14043</t>
  </si>
  <si>
    <t>Virginia Lee Rose</t>
  </si>
  <si>
    <t>W14042</t>
  </si>
  <si>
    <t>Transportation Dept</t>
  </si>
  <si>
    <t>W14041</t>
  </si>
  <si>
    <t>Pershing Elementary</t>
  </si>
  <si>
    <t>W14040</t>
  </si>
  <si>
    <t>MLK Middle</t>
  </si>
  <si>
    <t>W14039</t>
  </si>
  <si>
    <t>Madera High</t>
  </si>
  <si>
    <t>W14038</t>
  </si>
  <si>
    <t>Lincoln Elementary</t>
  </si>
  <si>
    <t>W14037</t>
  </si>
  <si>
    <t>Jack Desmond Middle</t>
  </si>
  <si>
    <t>W14036</t>
  </si>
  <si>
    <t>Cesar Chavez Elementary</t>
  </si>
  <si>
    <t>W14035</t>
  </si>
  <si>
    <t>W14034</t>
  </si>
  <si>
    <t>Division Well Field</t>
  </si>
  <si>
    <t>W14033</t>
  </si>
  <si>
    <t>CMSA Expanded Biogas Generator</t>
  </si>
  <si>
    <t>W14032</t>
  </si>
  <si>
    <t>County Operations Center</t>
  </si>
  <si>
    <t>W14031</t>
  </si>
  <si>
    <t>Department of Social Services</t>
  </si>
  <si>
    <t>W14030</t>
  </si>
  <si>
    <t>Dairy Creek Golf Course</t>
  </si>
  <si>
    <t>W14029</t>
  </si>
  <si>
    <t>SR-MF-CA-1795934882-Red Bluff Meadow Vista Associa</t>
  </si>
  <si>
    <t>W14025</t>
  </si>
  <si>
    <t>SR-MF-CA-1465256845-Cochrane Morgan Hill EAH LP</t>
  </si>
  <si>
    <t>W14024</t>
  </si>
  <si>
    <t>SR-MF-CA-2034643015-Anderson Pacific Associates Bl</t>
  </si>
  <si>
    <t>W14023</t>
  </si>
  <si>
    <t>SR-MF-CA-1021261363-Rancho Lindo Partners LP</t>
  </si>
  <si>
    <t>W14022</t>
  </si>
  <si>
    <t>SR-MF-CA-1462124457-Parksdale Village Partners II</t>
  </si>
  <si>
    <t>W14021</t>
  </si>
  <si>
    <t>SR-MF-CA-2043965662-MidPeninsula Castroville Assoc</t>
  </si>
  <si>
    <t>W14020</t>
  </si>
  <si>
    <t>SR-MF-CA-2063249255-Parlier Gardens Apartments LP</t>
  </si>
  <si>
    <t>W14019</t>
  </si>
  <si>
    <t>SR-MF-CA-1952478786-Charles Street Village Inc</t>
  </si>
  <si>
    <t>W14018</t>
  </si>
  <si>
    <t>SR-MF-CA-1452470724-Southport Yolo LP</t>
  </si>
  <si>
    <t>W14016</t>
  </si>
  <si>
    <t>SR-MF-CA-1788999363-Woodlands Newell Associates LP</t>
  </si>
  <si>
    <t>W14015</t>
  </si>
  <si>
    <t>K-08 Mission City</t>
  </si>
  <si>
    <t>W14012</t>
  </si>
  <si>
    <t>K-02 Airport Way</t>
  </si>
  <si>
    <t>W14011</t>
  </si>
  <si>
    <t>W14010</t>
  </si>
  <si>
    <t>W14009</t>
  </si>
  <si>
    <t>JM439-014-S</t>
  </si>
  <si>
    <t>W14008</t>
  </si>
  <si>
    <t>W14007</t>
  </si>
  <si>
    <t>W14006</t>
  </si>
  <si>
    <t>Bear Mountain</t>
  </si>
  <si>
    <t>W14005</t>
  </si>
  <si>
    <t>Prospect 2</t>
  </si>
  <si>
    <t>Kohl's DC - San Bernardino #60600</t>
  </si>
  <si>
    <t>Wonderful Pistachios &amp; Almonds - Firebaugh</t>
  </si>
  <si>
    <t>W13986</t>
  </si>
  <si>
    <t>Professional Development Center</t>
  </si>
  <si>
    <t>W13984</t>
  </si>
  <si>
    <t>Sozinho Excelsior Dairy</t>
  </si>
  <si>
    <t>W13983</t>
  </si>
  <si>
    <t>K-07 Menlo Park Corp Center</t>
  </si>
  <si>
    <t>W13982</t>
  </si>
  <si>
    <t>Penstemon</t>
  </si>
  <si>
    <t>W13981</t>
  </si>
  <si>
    <t>LBUSD - Edison</t>
  </si>
  <si>
    <t>W13980</t>
  </si>
  <si>
    <t>Soleil Tech Park</t>
  </si>
  <si>
    <t>W13979</t>
  </si>
  <si>
    <t>Jefferson Plaza</t>
  </si>
  <si>
    <t>W13977</t>
  </si>
  <si>
    <t>EPENMAGG1S NM199S</t>
  </si>
  <si>
    <t>W13975</t>
  </si>
  <si>
    <t>EPENMAGG1S NM198S</t>
  </si>
  <si>
    <t>W13973</t>
  </si>
  <si>
    <t>EPENMAGG1S NM197S</t>
  </si>
  <si>
    <t>W13972</t>
  </si>
  <si>
    <t>Urban Villages San Marcos, LLC</t>
  </si>
  <si>
    <t>W13971</t>
  </si>
  <si>
    <t>K - 06 13480 Evening Creek</t>
  </si>
  <si>
    <t>W13969</t>
  </si>
  <si>
    <t>K-05 13290 Evening Creek</t>
  </si>
  <si>
    <t>W13968</t>
  </si>
  <si>
    <t>Rabbitbrush 2</t>
  </si>
  <si>
    <t>W13967</t>
  </si>
  <si>
    <t>Alta Sierra Dairy</t>
  </si>
  <si>
    <t>W13966</t>
  </si>
  <si>
    <t>W13965</t>
  </si>
  <si>
    <t>Heritage 900</t>
  </si>
  <si>
    <t>W13963</t>
  </si>
  <si>
    <t>Dos Palos Oro Loma JUSD - Dos Palos HS</t>
  </si>
  <si>
    <t>W13962</t>
  </si>
  <si>
    <t>Dos Palos Oro Loma JUSD - Bryant MS</t>
  </si>
  <si>
    <t>W13961</t>
  </si>
  <si>
    <t>Dos Palos Oro Loma JUSD - Dos Palos ES</t>
  </si>
  <si>
    <t>W13960</t>
  </si>
  <si>
    <t>LSD Burton</t>
  </si>
  <si>
    <t>China Cabin Ranch Vineyards 2</t>
  </si>
  <si>
    <t>W13959</t>
  </si>
  <si>
    <t>China Cabin Ranch Vineyards</t>
  </si>
  <si>
    <t>W13958</t>
  </si>
  <si>
    <t>Rabbitbrush 1</t>
  </si>
  <si>
    <t>W13957</t>
  </si>
  <si>
    <t>K-04 Heights Del Mar</t>
  </si>
  <si>
    <t>W13956</t>
  </si>
  <si>
    <t>K-03 High Bluff</t>
  </si>
  <si>
    <t>W13955</t>
  </si>
  <si>
    <t>K-01 Center Del Mar</t>
  </si>
  <si>
    <t>W13953</t>
  </si>
  <si>
    <t>San Lauren Elementary</t>
  </si>
  <si>
    <t>W13952</t>
  </si>
  <si>
    <t>North Beardsley Elementary</t>
  </si>
  <si>
    <t>W13951</t>
  </si>
  <si>
    <t>Beardsley Elementary</t>
  </si>
  <si>
    <t>W13950</t>
  </si>
  <si>
    <t>Santa Cruz Energy LLC</t>
  </si>
  <si>
    <t>Venture 4</t>
  </si>
  <si>
    <t>W13947</t>
  </si>
  <si>
    <t>Venture 3</t>
  </si>
  <si>
    <t>W13946</t>
  </si>
  <si>
    <t>Venture 2</t>
  </si>
  <si>
    <t>W13945</t>
  </si>
  <si>
    <t>Venture 1</t>
  </si>
  <si>
    <t>W13943</t>
  </si>
  <si>
    <t>SR-MF-CA-1335910482 - Pavilion Park Sr I Hsg Ptnrs</t>
  </si>
  <si>
    <t>W13942</t>
  </si>
  <si>
    <t>Rio Blanco Dairy</t>
  </si>
  <si>
    <t>W13941</t>
  </si>
  <si>
    <t>Star Point</t>
  </si>
  <si>
    <t>Prologis - SLLAX206 - Beckman Business Center 2</t>
  </si>
  <si>
    <t>W13926</t>
  </si>
  <si>
    <t>Four Star Dairy</t>
  </si>
  <si>
    <t>W13925</t>
  </si>
  <si>
    <t>Freitas Farms Shop</t>
  </si>
  <si>
    <t>W13924</t>
  </si>
  <si>
    <t>SR444-004-S</t>
  </si>
  <si>
    <t>W13923</t>
  </si>
  <si>
    <t>Freitas Farms Oakland</t>
  </si>
  <si>
    <t>W13922</t>
  </si>
  <si>
    <t>CN436-006-S</t>
  </si>
  <si>
    <t>W13921</t>
  </si>
  <si>
    <t>Maxco Supply PV1</t>
  </si>
  <si>
    <t>W13920</t>
  </si>
  <si>
    <t>Dole Fresh Vegetables Wind Project</t>
  </si>
  <si>
    <t>W13919</t>
  </si>
  <si>
    <t>Prologis - SLLAX616 - 80 Icon Distribution Center</t>
  </si>
  <si>
    <t>W13918</t>
  </si>
  <si>
    <t>Prologis - SLCVA906 - Tracy 3</t>
  </si>
  <si>
    <t>W13917</t>
  </si>
  <si>
    <t>Prologis - SLCVA907 - Tracy 4</t>
  </si>
  <si>
    <t>W13916</t>
  </si>
  <si>
    <t>Yuma County - Development Services</t>
  </si>
  <si>
    <t>W13914</t>
  </si>
  <si>
    <t>JFS Enterprises</t>
  </si>
  <si>
    <t>W13912</t>
  </si>
  <si>
    <t>JD Mello Dairy</t>
  </si>
  <si>
    <t>W13911</t>
  </si>
  <si>
    <t>Camden North</t>
  </si>
  <si>
    <t>W13910</t>
  </si>
  <si>
    <t>DePue Warehouse Haas</t>
  </si>
  <si>
    <t>W13908</t>
  </si>
  <si>
    <t>W13907</t>
  </si>
  <si>
    <t>W13906</t>
  </si>
  <si>
    <t>W13905</t>
  </si>
  <si>
    <t>W13904</t>
  </si>
  <si>
    <t>W13903</t>
  </si>
  <si>
    <t>W13902</t>
  </si>
  <si>
    <t>CA - Lammersville USD - Lammersville Elementary</t>
  </si>
  <si>
    <t>W13901</t>
  </si>
  <si>
    <t>Wister Solar</t>
  </si>
  <si>
    <t>W13900</t>
  </si>
  <si>
    <t>Merwin</t>
  </si>
  <si>
    <t>Star Peak Geothermal</t>
  </si>
  <si>
    <t>W13899</t>
  </si>
  <si>
    <t>EPENMAGG1S NM196S</t>
  </si>
  <si>
    <t>W13898</t>
  </si>
  <si>
    <t>EPENMAGG1S NM195S</t>
  </si>
  <si>
    <t>W13897</t>
  </si>
  <si>
    <t>Ahlem Farms Partnership</t>
  </si>
  <si>
    <t>W13896</t>
  </si>
  <si>
    <t>Ahlem Farms Vista</t>
  </si>
  <si>
    <t>W13895</t>
  </si>
  <si>
    <t>Ahlem Farms</t>
  </si>
  <si>
    <t>W13894</t>
  </si>
  <si>
    <t>Vick #2</t>
  </si>
  <si>
    <t>W13893</t>
  </si>
  <si>
    <t>Vick #1</t>
  </si>
  <si>
    <t>W13892</t>
  </si>
  <si>
    <t>3H Cattle</t>
  </si>
  <si>
    <t>W13891</t>
  </si>
  <si>
    <t>Blythe Mesa Solar II</t>
  </si>
  <si>
    <t>W13890</t>
  </si>
  <si>
    <t>Schumann Wind Facility</t>
  </si>
  <si>
    <t>W13886</t>
  </si>
  <si>
    <t>Twin Oaks Vineyard - Arbuckle - PV 1</t>
  </si>
  <si>
    <t>W13885</t>
  </si>
  <si>
    <t>Trebec Farms Dunnigan PV 1</t>
  </si>
  <si>
    <t>W13884</t>
  </si>
  <si>
    <t>Trebec Farms Arbuckle PV 1</t>
  </si>
  <si>
    <t>W13883</t>
  </si>
  <si>
    <t>Clauss Dairy 2</t>
  </si>
  <si>
    <t>W13882</t>
  </si>
  <si>
    <t>Clauss Dairy 1</t>
  </si>
  <si>
    <t>W13881</t>
  </si>
  <si>
    <t>Toyon Landfill Gas Conversion LLC</t>
  </si>
  <si>
    <t>W13880</t>
  </si>
  <si>
    <t>Graphite Solar I</t>
  </si>
  <si>
    <t>W13879</t>
  </si>
  <si>
    <t>TOS Land Co. Inc.</t>
  </si>
  <si>
    <t>W13878</t>
  </si>
  <si>
    <t>W13877</t>
  </si>
  <si>
    <t>Arlington Energy Center III, LLC</t>
  </si>
  <si>
    <t>W13876</t>
  </si>
  <si>
    <t>MC Myers - Williams - PV 1</t>
  </si>
  <si>
    <t>W13875</t>
  </si>
  <si>
    <t>CA - Lammersville USD - Wicklund Elementary</t>
  </si>
  <si>
    <t>W13874</t>
  </si>
  <si>
    <t>CA - Lammersville USD - Hansen Elementary</t>
  </si>
  <si>
    <t>W13873</t>
  </si>
  <si>
    <t>RedTop Jerseys</t>
  </si>
  <si>
    <t>W13872</t>
  </si>
  <si>
    <t>UMAT Solar Grp2</t>
  </si>
  <si>
    <t>W13869</t>
  </si>
  <si>
    <t>Rattlesnake Ridge Wind Project</t>
  </si>
  <si>
    <t>W13868</t>
  </si>
  <si>
    <t>Ramco Enterprises LP</t>
  </si>
  <si>
    <t>W13867</t>
  </si>
  <si>
    <t>Pacific Pima Gin</t>
  </si>
  <si>
    <t>W13866</t>
  </si>
  <si>
    <t>Blue Sky Utility 2020 II LLC</t>
  </si>
  <si>
    <t>W13865</t>
  </si>
  <si>
    <t>W13864</t>
  </si>
  <si>
    <t>W13863</t>
  </si>
  <si>
    <t>W13862</t>
  </si>
  <si>
    <t>Prologis - SLCVA509 - IPC 9</t>
  </si>
  <si>
    <t>W13861</t>
  </si>
  <si>
    <t>R&amp;J Dondero INC (System 2)</t>
  </si>
  <si>
    <t>W13860</t>
  </si>
  <si>
    <t>Farmers Cooperative Gin Inc</t>
  </si>
  <si>
    <t>W13859</t>
  </si>
  <si>
    <t>Andiamo Ranch</t>
  </si>
  <si>
    <t>W13858</t>
  </si>
  <si>
    <t>Frank Coelho &amp; Sons LP</t>
  </si>
  <si>
    <t>W13857</t>
  </si>
  <si>
    <t>Dover Dairy</t>
  </si>
  <si>
    <t>W13856</t>
  </si>
  <si>
    <t>Oakley RV &amp; Boat Storage Phase 3</t>
  </si>
  <si>
    <t>W13855</t>
  </si>
  <si>
    <t>VS RXI Wilmington</t>
  </si>
  <si>
    <t>W13854</t>
  </si>
  <si>
    <t>NHS</t>
  </si>
  <si>
    <t>W13852</t>
  </si>
  <si>
    <t>SR-MF-CA-1883314176</t>
  </si>
  <si>
    <t>W13850</t>
  </si>
  <si>
    <t>W13849</t>
  </si>
  <si>
    <t>W13847</t>
  </si>
  <si>
    <t>Bannock County Landfill Generation Project #380</t>
  </si>
  <si>
    <t>W13846</t>
  </si>
  <si>
    <t>Palazzo Farming Inc</t>
  </si>
  <si>
    <t>W13845</t>
  </si>
  <si>
    <t>Dewit Dairy</t>
  </si>
  <si>
    <t>W13844</t>
  </si>
  <si>
    <t>El Nido Dairy</t>
  </si>
  <si>
    <t>W13842</t>
  </si>
  <si>
    <t>CA - Lammersville USD - Bethany Elementary</t>
  </si>
  <si>
    <t>W13841</t>
  </si>
  <si>
    <t>Loomis RV Park</t>
  </si>
  <si>
    <t>W13840</t>
  </si>
  <si>
    <t>SPV7</t>
  </si>
  <si>
    <t>OC443-013-S</t>
  </si>
  <si>
    <t>W13839</t>
  </si>
  <si>
    <t>JM439-013-S</t>
  </si>
  <si>
    <t>W13838</t>
  </si>
  <si>
    <t>Boyd residence solar</t>
  </si>
  <si>
    <t>W13830</t>
  </si>
  <si>
    <t>Campbell Hill</t>
  </si>
  <si>
    <t>Pismo Coast Plaza</t>
  </si>
  <si>
    <t>W13827</t>
  </si>
  <si>
    <t>LSD Stanley</t>
  </si>
  <si>
    <t>EPENMAGG1S NM194S</t>
  </si>
  <si>
    <t>W13804</t>
  </si>
  <si>
    <t>EPENMAGG1S NM193S</t>
  </si>
  <si>
    <t>W13803</t>
  </si>
  <si>
    <t>EPENMAGG1S NM192S</t>
  </si>
  <si>
    <t>W13802</t>
  </si>
  <si>
    <t>EPENMAGG1S NM191S</t>
  </si>
  <si>
    <t>W13801</t>
  </si>
  <si>
    <t>CA - Lammersville USD - Altamont Elementary</t>
  </si>
  <si>
    <t>W13800</t>
  </si>
  <si>
    <t>Kumeyaay Wind Farm</t>
  </si>
  <si>
    <t>EPENMAGG1S NM190S</t>
  </si>
  <si>
    <t>W13799</t>
  </si>
  <si>
    <t>Combine Hills II</t>
  </si>
  <si>
    <t>Camden South</t>
  </si>
  <si>
    <t>W13784</t>
  </si>
  <si>
    <t>Conejo Ranch</t>
  </si>
  <si>
    <t>W13783</t>
  </si>
  <si>
    <t>Burrel</t>
  </si>
  <si>
    <t>W13781</t>
  </si>
  <si>
    <t>EMWD - San Jacinto Valley RWRF RES-BCT</t>
  </si>
  <si>
    <t>W13776</t>
  </si>
  <si>
    <t>Sycamore Mutual Water Co.</t>
  </si>
  <si>
    <t>W13775</t>
  </si>
  <si>
    <t>Citrona Farms LLC</t>
  </si>
  <si>
    <t>W13774</t>
  </si>
  <si>
    <t>19 - Monarch 1 (DYB2)</t>
  </si>
  <si>
    <t>W13767</t>
  </si>
  <si>
    <t>McCaslin Farms - South Solar</t>
  </si>
  <si>
    <t>W13766</t>
  </si>
  <si>
    <t>McCaslin Farms - North Solar</t>
  </si>
  <si>
    <t>W13765</t>
  </si>
  <si>
    <t>KHSD West HS</t>
  </si>
  <si>
    <t>W13764</t>
  </si>
  <si>
    <t>Calabasas Gas-to-Energy Facility</t>
  </si>
  <si>
    <t>KHSD North HS</t>
  </si>
  <si>
    <t>W13759</t>
  </si>
  <si>
    <t>KHSD Highland HS</t>
  </si>
  <si>
    <t>W13758</t>
  </si>
  <si>
    <t>KHSD Foothill HS</t>
  </si>
  <si>
    <t>W13757</t>
  </si>
  <si>
    <t>KHSD Bakersfield HS</t>
  </si>
  <si>
    <t>W13755</t>
  </si>
  <si>
    <t>KHSD Regional Occupational Center</t>
  </si>
  <si>
    <t>W13750</t>
  </si>
  <si>
    <t>KHSD Mira Monte HS</t>
  </si>
  <si>
    <t>W13749</t>
  </si>
  <si>
    <t>KHSD Independence HS</t>
  </si>
  <si>
    <t>W13748</t>
  </si>
  <si>
    <t>KHSD CTERTC</t>
  </si>
  <si>
    <t>W13746</t>
  </si>
  <si>
    <t>Harry Samarin</t>
  </si>
  <si>
    <t>W13745</t>
  </si>
  <si>
    <t>00204 : CA-GLENDALE / EAGLE ROCK BLVD</t>
  </si>
  <si>
    <t>W13744</t>
  </si>
  <si>
    <t>LPV Agg 11_49_0025_03</t>
  </si>
  <si>
    <t>W13742</t>
  </si>
  <si>
    <t>CONS Solar PV Agg Group 12</t>
  </si>
  <si>
    <t>W13739</t>
  </si>
  <si>
    <t>Mount Whitney High School</t>
  </si>
  <si>
    <t>W13738</t>
  </si>
  <si>
    <t>Mineral King Elementary School</t>
  </si>
  <si>
    <t>W13737</t>
  </si>
  <si>
    <t>Goshen Elementary School</t>
  </si>
  <si>
    <t>W13736</t>
  </si>
  <si>
    <t>Hurley Elementary School</t>
  </si>
  <si>
    <t>W13735</t>
  </si>
  <si>
    <t>Divisadero Middle School</t>
  </si>
  <si>
    <t>W13734</t>
  </si>
  <si>
    <t>Crestwood Elementary School</t>
  </si>
  <si>
    <t>W13733</t>
  </si>
  <si>
    <t>Farm Power Rexville</t>
  </si>
  <si>
    <t>W1373</t>
  </si>
  <si>
    <t>Zelman-FIT 1 (FIT)</t>
  </si>
  <si>
    <t>W13723</t>
  </si>
  <si>
    <t>VS RXI San Fernando</t>
  </si>
  <si>
    <t>W13722</t>
  </si>
  <si>
    <t>El Dorado Irrigation District - El Dorado Hills WW</t>
  </si>
  <si>
    <t>W13720</t>
  </si>
  <si>
    <t>Salton Sea Power LLC Unit 5</t>
  </si>
  <si>
    <t>El Dorado Irrigation District - Deer Creek 2</t>
  </si>
  <si>
    <t>W13719</t>
  </si>
  <si>
    <t>El Dorado Irrigation District - Deer Creek 1</t>
  </si>
  <si>
    <t>W13718</t>
  </si>
  <si>
    <t>Edaleen Cow Power</t>
  </si>
  <si>
    <t>W13717</t>
  </si>
  <si>
    <t>Bert Wilgenburg Ranch</t>
  </si>
  <si>
    <t>W13716</t>
  </si>
  <si>
    <t>Henderson Farms</t>
  </si>
  <si>
    <t>W13715</t>
  </si>
  <si>
    <t>Yuma County - Main Library</t>
  </si>
  <si>
    <t>W13714</t>
  </si>
  <si>
    <t>Yuma County - Public Works</t>
  </si>
  <si>
    <t>W13713</t>
  </si>
  <si>
    <t>Raven Jimmy</t>
  </si>
  <si>
    <t>W13712</t>
  </si>
  <si>
    <t>Yuma County - Adult Probation</t>
  </si>
  <si>
    <t>W13711</t>
  </si>
  <si>
    <t>Community Solar B</t>
  </si>
  <si>
    <t>W13710</t>
  </si>
  <si>
    <t>Community Solar A</t>
  </si>
  <si>
    <t>W13709</t>
  </si>
  <si>
    <t>Las Villas Del Norte</t>
  </si>
  <si>
    <t>W13708</t>
  </si>
  <si>
    <t>J3G</t>
  </si>
  <si>
    <t>W13707</t>
  </si>
  <si>
    <t>GCM Farms</t>
  </si>
  <si>
    <t>W13706</t>
  </si>
  <si>
    <t>Johann Dairy 3</t>
  </si>
  <si>
    <t>W13705</t>
  </si>
  <si>
    <t>Johann Dairy 2</t>
  </si>
  <si>
    <t>W13704</t>
  </si>
  <si>
    <t>Johann Dairy 1</t>
  </si>
  <si>
    <t>W13703</t>
  </si>
  <si>
    <t>EPENMAGG1S NM189S</t>
  </si>
  <si>
    <t>W13702</t>
  </si>
  <si>
    <t>EPENMAGG1S NM188S</t>
  </si>
  <si>
    <t>W13701</t>
  </si>
  <si>
    <t>Central Line</t>
  </si>
  <si>
    <t>W13700</t>
  </si>
  <si>
    <t>Chevron Casper Wind Farm</t>
  </si>
  <si>
    <t>Grace</t>
  </si>
  <si>
    <t>Huller</t>
  </si>
  <si>
    <t>W13699</t>
  </si>
  <si>
    <t>Java Solar</t>
  </si>
  <si>
    <t>W13698</t>
  </si>
  <si>
    <t>William D. Creighton</t>
  </si>
  <si>
    <t>W13697</t>
  </si>
  <si>
    <t>Colton MOB</t>
  </si>
  <si>
    <t>W13693</t>
  </si>
  <si>
    <t>Carson South Bay MOB</t>
  </si>
  <si>
    <t>W13692</t>
  </si>
  <si>
    <t>Moreno Valley Heacok MOB</t>
  </si>
  <si>
    <t>W13691</t>
  </si>
  <si>
    <t>Route 66 Solar Energy Center, LLC</t>
  </si>
  <si>
    <t>W13690</t>
  </si>
  <si>
    <t>Powell River Energy Inc.</t>
  </si>
  <si>
    <t>W13689</t>
  </si>
  <si>
    <t>W13688</t>
  </si>
  <si>
    <t>W13687</t>
  </si>
  <si>
    <t>W13686</t>
  </si>
  <si>
    <t>Pitigliano Farms Road 124</t>
  </si>
  <si>
    <t>W13685</t>
  </si>
  <si>
    <t>W13684</t>
  </si>
  <si>
    <t>Hyperion Water Reclamation Plant</t>
  </si>
  <si>
    <t>W13683</t>
  </si>
  <si>
    <t>VS RXI Panorama City</t>
  </si>
  <si>
    <t>W13682</t>
  </si>
  <si>
    <t>BBARWA Palomino</t>
  </si>
  <si>
    <t>W13681</t>
  </si>
  <si>
    <t>John De Groot &amp; Son South</t>
  </si>
  <si>
    <t>W13680</t>
  </si>
  <si>
    <t>John De Groot &amp; Son North</t>
  </si>
  <si>
    <t>W13679</t>
  </si>
  <si>
    <t>H&amp;P Dairy 2</t>
  </si>
  <si>
    <t>W13677</t>
  </si>
  <si>
    <t>Jose D Soares Dairy 2</t>
  </si>
  <si>
    <t>W13676</t>
  </si>
  <si>
    <t>Jose D Soares Dairy 1</t>
  </si>
  <si>
    <t>W13675</t>
  </si>
  <si>
    <t>SPV Agg 0_10_0025_22</t>
  </si>
  <si>
    <t>W13674</t>
  </si>
  <si>
    <t>Poso Ranch</t>
  </si>
  <si>
    <t>W13673</t>
  </si>
  <si>
    <t>Prologis - SLCVA410 - Stockton 10</t>
  </si>
  <si>
    <t>W13672</t>
  </si>
  <si>
    <t>Prologis - SLEBA806 - Livermore 6</t>
  </si>
  <si>
    <t>W13670</t>
  </si>
  <si>
    <t>Raven Office</t>
  </si>
  <si>
    <t>W13669</t>
  </si>
  <si>
    <t>HB AG Investments - Shop solar</t>
  </si>
  <si>
    <t>W13667</t>
  </si>
  <si>
    <t>Raven Elkhorn</t>
  </si>
  <si>
    <t>W13665</t>
  </si>
  <si>
    <t>HB AG Investments - 7th Standard</t>
  </si>
  <si>
    <t>W13663</t>
  </si>
  <si>
    <t>H&amp;P Dairy 1</t>
  </si>
  <si>
    <t>W13662</t>
  </si>
  <si>
    <t>SPV5</t>
  </si>
  <si>
    <t>SPV6</t>
  </si>
  <si>
    <t>Opera House</t>
  </si>
  <si>
    <t>W13645</t>
  </si>
  <si>
    <t>Carondelet HS</t>
  </si>
  <si>
    <t>W13643</t>
  </si>
  <si>
    <t>W13642</t>
  </si>
  <si>
    <t>W13641</t>
  </si>
  <si>
    <t>Sanborn Solar 1B - Sub Project S4</t>
  </si>
  <si>
    <t>W13639</t>
  </si>
  <si>
    <t>Edwards Solar 1B - Sub Project E1B</t>
  </si>
  <si>
    <t>W13638</t>
  </si>
  <si>
    <t>Strathmore Solar 2</t>
  </si>
  <si>
    <t>W13637</t>
  </si>
  <si>
    <t>Strathmore Solar 1</t>
  </si>
  <si>
    <t>W13636</t>
  </si>
  <si>
    <t>Pitigliano Farms Road 120</t>
  </si>
  <si>
    <t>W13635</t>
  </si>
  <si>
    <t>Pitigliano Farms Road 128</t>
  </si>
  <si>
    <t>W13634</t>
  </si>
  <si>
    <t>UBS Maclay Tanks Solar</t>
  </si>
  <si>
    <t>W13633</t>
  </si>
  <si>
    <t>W13632</t>
  </si>
  <si>
    <t>Westside Union School Disrtrict</t>
  </si>
  <si>
    <t>W13631</t>
  </si>
  <si>
    <t>W13630</t>
  </si>
  <si>
    <t>W13629</t>
  </si>
  <si>
    <t>W13628</t>
  </si>
  <si>
    <t>W13627</t>
  </si>
  <si>
    <t>W13626</t>
  </si>
  <si>
    <t>Jackson Ranch</t>
  </si>
  <si>
    <t>W13624</t>
  </si>
  <si>
    <t>Brooks Solar II</t>
  </si>
  <si>
    <t>W13623</t>
  </si>
  <si>
    <t>River Valley Dairy</t>
  </si>
  <si>
    <t>W13622</t>
  </si>
  <si>
    <t>Temecula Valley USD</t>
  </si>
  <si>
    <t>W13621</t>
  </si>
  <si>
    <t>Paraiso Vineyards</t>
  </si>
  <si>
    <t>W13620</t>
  </si>
  <si>
    <t>W13619</t>
  </si>
  <si>
    <t>W13618</t>
  </si>
  <si>
    <t>W13617</t>
  </si>
  <si>
    <t>EPENMAGG1S NM187S</t>
  </si>
  <si>
    <t>W13616</t>
  </si>
  <si>
    <t>EPENMAGG1S NM186S</t>
  </si>
  <si>
    <t>W13615</t>
  </si>
  <si>
    <t>CPA Patton</t>
  </si>
  <si>
    <t>Portland Habilitation Center</t>
  </si>
  <si>
    <t>Stenderup Ag Partners - Bear Patch</t>
  </si>
  <si>
    <t>W13542</t>
  </si>
  <si>
    <t>Raven Davis</t>
  </si>
  <si>
    <t>W13539</t>
  </si>
  <si>
    <t>Johann Almonds</t>
  </si>
  <si>
    <t>W13512</t>
  </si>
  <si>
    <t>Johann Grapes and Walnuts</t>
  </si>
  <si>
    <t>W13508</t>
  </si>
  <si>
    <t>CPA Dominguez Hills</t>
  </si>
  <si>
    <t>Halliburton Energy Services Inc</t>
  </si>
  <si>
    <t>W13492</t>
  </si>
  <si>
    <t>McFadden Ridge</t>
  </si>
  <si>
    <t>Vallecito Hydro Electric Project</t>
  </si>
  <si>
    <t>CPA Chuckawalla</t>
  </si>
  <si>
    <t>Hobbs Service Center</t>
  </si>
  <si>
    <t>Intercon Pulp</t>
  </si>
  <si>
    <t>UBS Sierra Highway Solar Skid</t>
  </si>
  <si>
    <t>W13341</t>
  </si>
  <si>
    <t>High Plains</t>
  </si>
  <si>
    <t>CPA Cal Poly</t>
  </si>
  <si>
    <t>Falcon Field</t>
  </si>
  <si>
    <t>W13299</t>
  </si>
  <si>
    <t>W13291</t>
  </si>
  <si>
    <t>W13290</t>
  </si>
  <si>
    <t>Industrial Finishes - PREM 117102</t>
  </si>
  <si>
    <t>W13289</t>
  </si>
  <si>
    <t>Industrial Finishes - PREM 117168</t>
  </si>
  <si>
    <t>Bear Mountain Wind Park</t>
  </si>
  <si>
    <t>Willamette Falls Hydroelectric Project</t>
  </si>
  <si>
    <t>Golden Hills Wind Farm LLC</t>
  </si>
  <si>
    <t>W13230</t>
  </si>
  <si>
    <t>Silver Sage</t>
  </si>
  <si>
    <t>Willow Grove</t>
  </si>
  <si>
    <t>W13228</t>
  </si>
  <si>
    <t>W13227</t>
  </si>
  <si>
    <t>Balboa I Solar (FIT)</t>
  </si>
  <si>
    <t>W13226</t>
  </si>
  <si>
    <t>VS RXI Harbor City</t>
  </si>
  <si>
    <t>W13225</t>
  </si>
  <si>
    <t>Normandie Solar (FIT)</t>
  </si>
  <si>
    <t>W13224</t>
  </si>
  <si>
    <t>VS RXI Sylmar 2</t>
  </si>
  <si>
    <t>W13223</t>
  </si>
  <si>
    <t>VS RXI Sylmar 1</t>
  </si>
  <si>
    <t>W13222</t>
  </si>
  <si>
    <t>Sierra View Ranch - Sierra View West</t>
  </si>
  <si>
    <t>W13221</t>
  </si>
  <si>
    <t>Sierra View Ranch - Sierra View East</t>
  </si>
  <si>
    <t>W13220</t>
  </si>
  <si>
    <t>A&amp;H Hulling</t>
  </si>
  <si>
    <t>W13219</t>
  </si>
  <si>
    <t>Lincoln</t>
  </si>
  <si>
    <t>W13218</t>
  </si>
  <si>
    <t>VB Dairy</t>
  </si>
  <si>
    <t>W13217</t>
  </si>
  <si>
    <t>Bos Farms 2</t>
  </si>
  <si>
    <t>W13215</t>
  </si>
  <si>
    <t>Balboa II Solar (FIT)</t>
  </si>
  <si>
    <t>W13214</t>
  </si>
  <si>
    <t>W13213</t>
  </si>
  <si>
    <t>Stenderup Ag Partners - Stenderup Farms</t>
  </si>
  <si>
    <t>W13212</t>
  </si>
  <si>
    <t>EPENMAGG1S NM185S</t>
  </si>
  <si>
    <t>W13211</t>
  </si>
  <si>
    <t>CASA DE PEREGRINOS</t>
  </si>
  <si>
    <t>W13210</t>
  </si>
  <si>
    <t>Wheatridge Solar Energy Center, LLC</t>
  </si>
  <si>
    <t>W13209</t>
  </si>
  <si>
    <t>EPENMAGG1S NM183S</t>
  </si>
  <si>
    <t>W13208</t>
  </si>
  <si>
    <t>EPENMAGG1S NM182S</t>
  </si>
  <si>
    <t>W13207</t>
  </si>
  <si>
    <t>Putah Creek Solar Farm North</t>
  </si>
  <si>
    <t>W13206</t>
  </si>
  <si>
    <t>Vicolo Wholesale</t>
  </si>
  <si>
    <t>W13205</t>
  </si>
  <si>
    <t>VS LADWPGLP Francisco</t>
  </si>
  <si>
    <t>W13204</t>
  </si>
  <si>
    <t>Los Osos Shopping Center</t>
  </si>
  <si>
    <t>W13203</t>
  </si>
  <si>
    <t>Sierra Pacific Chinese Camp</t>
  </si>
  <si>
    <t>W13202</t>
  </si>
  <si>
    <t>Mountain View Power Project I Repower</t>
  </si>
  <si>
    <t>W13201</t>
  </si>
  <si>
    <t>CSU Chico</t>
  </si>
  <si>
    <t>Primavera</t>
  </si>
  <si>
    <t>W13195</t>
  </si>
  <si>
    <t>W13194</t>
  </si>
  <si>
    <t>Atlas Energy</t>
  </si>
  <si>
    <t>W13192</t>
  </si>
  <si>
    <t>W13191</t>
  </si>
  <si>
    <t>Decibel Enterprise Inc</t>
  </si>
  <si>
    <t>W13190</t>
  </si>
  <si>
    <t>W13189</t>
  </si>
  <si>
    <t>SD Headquarters</t>
  </si>
  <si>
    <t>W13188</t>
  </si>
  <si>
    <t>Huron</t>
  </si>
  <si>
    <t>W13187</t>
  </si>
  <si>
    <t>DeJager Dairy</t>
  </si>
  <si>
    <t>W13184</t>
  </si>
  <si>
    <t>North Star Dairy</t>
  </si>
  <si>
    <t>W13183</t>
  </si>
  <si>
    <t>Rio Blanco Dairy Home</t>
  </si>
  <si>
    <t>W13182</t>
  </si>
  <si>
    <t>Canal Energy S23, LLC</t>
  </si>
  <si>
    <t>W13180</t>
  </si>
  <si>
    <t>Glacier Wind 2</t>
  </si>
  <si>
    <t>Chevron Bakersfield - Bldg F</t>
  </si>
  <si>
    <t>W13179</t>
  </si>
  <si>
    <t>Chevron Bakersfield - Bldg C</t>
  </si>
  <si>
    <t>W13178</t>
  </si>
  <si>
    <t>Chevron Bakersfield - Bldg AB</t>
  </si>
  <si>
    <t>W13177</t>
  </si>
  <si>
    <t>Depue Warehouse</t>
  </si>
  <si>
    <t>W13175</t>
  </si>
  <si>
    <t>FEMA Tracy</t>
  </si>
  <si>
    <t>W13131</t>
  </si>
  <si>
    <t>Rijlaarsdam - Solar #1</t>
  </si>
  <si>
    <t>W13130</t>
  </si>
  <si>
    <t>Crettol Farms - FGM 300</t>
  </si>
  <si>
    <t>W13129</t>
  </si>
  <si>
    <t>Crettol Farms - SA 1118</t>
  </si>
  <si>
    <t>W13128</t>
  </si>
  <si>
    <t>Thermo No. 1</t>
  </si>
  <si>
    <t>Tuolumne Wind Project</t>
  </si>
  <si>
    <t>Yuma County - Foothills Branch Library</t>
  </si>
  <si>
    <t>W13080</t>
  </si>
  <si>
    <t>Qualco</t>
  </si>
  <si>
    <t>W13068</t>
  </si>
  <si>
    <t>W13067</t>
  </si>
  <si>
    <t>Cuba Solar Project</t>
  </si>
  <si>
    <t>W13066</t>
  </si>
  <si>
    <t>Greenheart Farms, Inc</t>
  </si>
  <si>
    <t>W13063</t>
  </si>
  <si>
    <t>W13062</t>
  </si>
  <si>
    <t>Northern Colorado Wind II</t>
  </si>
  <si>
    <t>Northern Colorado Wind I</t>
  </si>
  <si>
    <t>Island Park</t>
  </si>
  <si>
    <t>Parsons Farms</t>
  </si>
  <si>
    <t>W13012</t>
  </si>
  <si>
    <t>Kohl's - Oceanside #700</t>
  </si>
  <si>
    <t>ODOT-I5 &amp; I205</t>
  </si>
  <si>
    <t>Garnet Wind Energy Project</t>
  </si>
  <si>
    <t>Flathead Landfill Gas-to-Energy</t>
  </si>
  <si>
    <t>Prince George Pulp and Paper</t>
  </si>
  <si>
    <t>BART - Richmond, CA</t>
  </si>
  <si>
    <t>Gianelli Powerplant</t>
  </si>
  <si>
    <t>W12870</t>
  </si>
  <si>
    <t>Diamond Valley Lake Hydroelectric Plant</t>
  </si>
  <si>
    <t>Brady</t>
  </si>
  <si>
    <t>City of Fremont</t>
  </si>
  <si>
    <t>W12778</t>
  </si>
  <si>
    <t>W12777</t>
  </si>
  <si>
    <t>W12776</t>
  </si>
  <si>
    <t>Maya Dairy</t>
  </si>
  <si>
    <t>W12775</t>
  </si>
  <si>
    <t>Park West Place</t>
  </si>
  <si>
    <t>W12764</t>
  </si>
  <si>
    <t>Lucerne Street</t>
  </si>
  <si>
    <t>W12763</t>
  </si>
  <si>
    <t>OK Produce</t>
  </si>
  <si>
    <t>W12751</t>
  </si>
  <si>
    <t>W12750</t>
  </si>
  <si>
    <t>Sozinho Homeplace</t>
  </si>
  <si>
    <t>W12749</t>
  </si>
  <si>
    <t>Valadao Dairy</t>
  </si>
  <si>
    <t>W12748</t>
  </si>
  <si>
    <t>Bos Farms 1</t>
  </si>
  <si>
    <t>W12747</t>
  </si>
  <si>
    <t>George A TeVelde Dairy</t>
  </si>
  <si>
    <t>W12746</t>
  </si>
  <si>
    <t>EPENMAGG1S NM181S</t>
  </si>
  <si>
    <t>W12745</t>
  </si>
  <si>
    <t>EPENMAGG1S NM180S</t>
  </si>
  <si>
    <t>W12744</t>
  </si>
  <si>
    <t>Arlington Energy Center II, LLC</t>
  </si>
  <si>
    <t>W12743</t>
  </si>
  <si>
    <t>Tos Arais Ranch</t>
  </si>
  <si>
    <t>W12742</t>
  </si>
  <si>
    <t>W12741</t>
  </si>
  <si>
    <t>Tos Clark Ranch</t>
  </si>
  <si>
    <t>W12739</t>
  </si>
  <si>
    <t>Panorama Wind LLC</t>
  </si>
  <si>
    <t>W12737</t>
  </si>
  <si>
    <t>Seley Ranches</t>
  </si>
  <si>
    <t>W12736</t>
  </si>
  <si>
    <t>Bar E Dairy</t>
  </si>
  <si>
    <t>W12731</t>
  </si>
  <si>
    <t>Gilroy Crossing</t>
  </si>
  <si>
    <t>W12728</t>
  </si>
  <si>
    <t>Hacienda La Puente USD</t>
  </si>
  <si>
    <t>W12726</t>
  </si>
  <si>
    <t>9500 Stearns Avenue</t>
  </si>
  <si>
    <t>W12725</t>
  </si>
  <si>
    <t>Double B Dairy</t>
  </si>
  <si>
    <t>W12723</t>
  </si>
  <si>
    <t>SPV Agg 0_10_0025_21</t>
  </si>
  <si>
    <t>W12721</t>
  </si>
  <si>
    <t>Brightwood</t>
  </si>
  <si>
    <t>W12720</t>
  </si>
  <si>
    <t>Espericueta Farms - Solar #1</t>
  </si>
  <si>
    <t>W12718</t>
  </si>
  <si>
    <t>DOUG SolarPV Agg Grp3</t>
  </si>
  <si>
    <t>W12717</t>
  </si>
  <si>
    <t>CONS Solar PV Agg Group 11</t>
  </si>
  <si>
    <t>W12716</t>
  </si>
  <si>
    <t>OC443-012-S</t>
  </si>
  <si>
    <t>W12715</t>
  </si>
  <si>
    <t>JM439-012-S</t>
  </si>
  <si>
    <t>W12714</t>
  </si>
  <si>
    <t>Jicarilla Solar 2</t>
  </si>
  <si>
    <t>W12713</t>
  </si>
  <si>
    <t>CAID - Meter 5</t>
  </si>
  <si>
    <t>W12712</t>
  </si>
  <si>
    <t>Troost Dairy</t>
  </si>
  <si>
    <t>W12711</t>
  </si>
  <si>
    <t>HB AG Investments - Sullivan Ranch</t>
  </si>
  <si>
    <t>W12710</t>
  </si>
  <si>
    <t>HB AG Investments - Beech Ranch</t>
  </si>
  <si>
    <t>W12709</t>
  </si>
  <si>
    <t>HB AG Investments - 58 Ranch</t>
  </si>
  <si>
    <t>W12708</t>
  </si>
  <si>
    <t>HB AG Investments - Mayer Ranch</t>
  </si>
  <si>
    <t>W12707</t>
  </si>
  <si>
    <t>HB AG Investments - RBG Ranch #3</t>
  </si>
  <si>
    <t>W12706</t>
  </si>
  <si>
    <t>HB AG Investments - RBG Ranch #1</t>
  </si>
  <si>
    <t>W12705</t>
  </si>
  <si>
    <t>EPENMAGG1S NM179S</t>
  </si>
  <si>
    <t>W12704</t>
  </si>
  <si>
    <t>EPENMAGG1S NM178S</t>
  </si>
  <si>
    <t>W12703</t>
  </si>
  <si>
    <t>EPENMAGG1S NM177S</t>
  </si>
  <si>
    <t>W12702</t>
  </si>
  <si>
    <t>D4 Roof Top Solar</t>
  </si>
  <si>
    <t>W12701</t>
  </si>
  <si>
    <t>Airport Treatment Plant</t>
  </si>
  <si>
    <t>UBS Exposition Park Library</t>
  </si>
  <si>
    <t>W12699</t>
  </si>
  <si>
    <t>Blue Sky Utility 2020 I LLC</t>
  </si>
  <si>
    <t>W12698</t>
  </si>
  <si>
    <t>W12697</t>
  </si>
  <si>
    <t>Blue Sky Utility 2019 VII LLC</t>
  </si>
  <si>
    <t>W12696</t>
  </si>
  <si>
    <t>W12695</t>
  </si>
  <si>
    <t>W12694</t>
  </si>
  <si>
    <t>W12693</t>
  </si>
  <si>
    <t>Blue Sky Utility 2019 IV LLC</t>
  </si>
  <si>
    <t>W12691</t>
  </si>
  <si>
    <t>IWSolar</t>
  </si>
  <si>
    <t>W12690</t>
  </si>
  <si>
    <t>404 Aviation Blvd.</t>
  </si>
  <si>
    <t>Prologis - slcva919 - Tracy 19</t>
  </si>
  <si>
    <t>W12689</t>
  </si>
  <si>
    <t>Oak Park Plaza</t>
  </si>
  <si>
    <t>W12688</t>
  </si>
  <si>
    <t>Eagle Shadow Mountain Solar Farm</t>
  </si>
  <si>
    <t>W12687</t>
  </si>
  <si>
    <t>Double Creek</t>
  </si>
  <si>
    <t>W12685</t>
  </si>
  <si>
    <t>Sun Valley Raisin</t>
  </si>
  <si>
    <t>W12684</t>
  </si>
  <si>
    <t>Fairborne Station</t>
  </si>
  <si>
    <t>W12681</t>
  </si>
  <si>
    <t>Jacobs Farm/Del Cabo, Inc.</t>
  </si>
  <si>
    <t>W12679</t>
  </si>
  <si>
    <t>Edwards Solar 1A - Sub Project E1A</t>
  </si>
  <si>
    <t>W12676</t>
  </si>
  <si>
    <t>Sanborn Solar 1A - Sub Project S3</t>
  </si>
  <si>
    <t>W12675</t>
  </si>
  <si>
    <t>Sanborn Solar 1A - Sub Project S1</t>
  </si>
  <si>
    <t>W12674</t>
  </si>
  <si>
    <t xml:space="preserve">SR-MF-CA-1332511443 - Mountainside </t>
  </si>
  <si>
    <t>W12673</t>
  </si>
  <si>
    <t>Old Lower Plant</t>
  </si>
  <si>
    <t>W12672</t>
  </si>
  <si>
    <t>Lower Plant</t>
  </si>
  <si>
    <t>W12671</t>
  </si>
  <si>
    <t>Upper Plant</t>
  </si>
  <si>
    <t>W12670</t>
  </si>
  <si>
    <t>Gem State</t>
  </si>
  <si>
    <t>W12669</t>
  </si>
  <si>
    <t>RE Slate 1 LLC</t>
  </si>
  <si>
    <t>W12668</t>
  </si>
  <si>
    <t>W12667</t>
  </si>
  <si>
    <t>W12666</t>
  </si>
  <si>
    <t>Solar PV Gen Facility &amp; Interconnection Facilities</t>
  </si>
  <si>
    <t>W12665</t>
  </si>
  <si>
    <t>Park Plaza</t>
  </si>
  <si>
    <t>W12664</t>
  </si>
  <si>
    <t>Benco FiT</t>
  </si>
  <si>
    <t>W12663</t>
  </si>
  <si>
    <t>South Corner Dairy</t>
  </si>
  <si>
    <t>W12662</t>
  </si>
  <si>
    <t>Dairy Avenue</t>
  </si>
  <si>
    <t>W12661</t>
  </si>
  <si>
    <t>Chowchilla Dairy</t>
  </si>
  <si>
    <t>W12659</t>
  </si>
  <si>
    <t>CCC Lassen</t>
  </si>
  <si>
    <t>W12658</t>
  </si>
  <si>
    <t>City Plant</t>
  </si>
  <si>
    <t>W12657</t>
  </si>
  <si>
    <t>Sahuarita - Water Reclamation</t>
  </si>
  <si>
    <t>W12656</t>
  </si>
  <si>
    <t>CAID - Meter 1</t>
  </si>
  <si>
    <t>W12655</t>
  </si>
  <si>
    <t>Park Place Enterprises</t>
  </si>
  <si>
    <t>W12653</t>
  </si>
  <si>
    <t>EPENMAGG1S NM176S</t>
  </si>
  <si>
    <t>W12651</t>
  </si>
  <si>
    <t>EPE NM175S</t>
  </si>
  <si>
    <t>W12650</t>
  </si>
  <si>
    <t>Slate Creek</t>
  </si>
  <si>
    <t>John Muir Health</t>
  </si>
  <si>
    <t>W12648</t>
  </si>
  <si>
    <t>EPE NM174S</t>
  </si>
  <si>
    <t>W12647</t>
  </si>
  <si>
    <t>EPENMAGG1S NM173S</t>
  </si>
  <si>
    <t>W12646</t>
  </si>
  <si>
    <t>EPE NM172S</t>
  </si>
  <si>
    <t>W12645</t>
  </si>
  <si>
    <t>EPE NM171S</t>
  </si>
  <si>
    <t>W12644</t>
  </si>
  <si>
    <t>EPENMAGG1S NM170S</t>
  </si>
  <si>
    <t>W12643</t>
  </si>
  <si>
    <t>EPE NM169S</t>
  </si>
  <si>
    <t>W12642</t>
  </si>
  <si>
    <t>EMWD - Sun City RWRF NEM</t>
  </si>
  <si>
    <t>W12640</t>
  </si>
  <si>
    <t>EMWD - Perris Valley RWRF NEM</t>
  </si>
  <si>
    <t>W12639</t>
  </si>
  <si>
    <t>EMWD - Moreno Valley RWRF NEM</t>
  </si>
  <si>
    <t>W12638</t>
  </si>
  <si>
    <t>EMWD - San Jacinto Valley RWRF NEM</t>
  </si>
  <si>
    <t>W12637</t>
  </si>
  <si>
    <t>Red Prairie Solar</t>
  </si>
  <si>
    <t>W12636</t>
  </si>
  <si>
    <t>Wonderful Pistachio &amp; Almonds - Lost Hills</t>
  </si>
  <si>
    <t>W12635</t>
  </si>
  <si>
    <t>Wonderful Pistachio &amp; Almonds - H&amp;S</t>
  </si>
  <si>
    <t>W12634</t>
  </si>
  <si>
    <t>SR-MF-CA-1677970155</t>
  </si>
  <si>
    <t>W12633</t>
  </si>
  <si>
    <t>SR-MF-CA-2042765867</t>
  </si>
  <si>
    <t>W12631</t>
  </si>
  <si>
    <t>SR-MF-1621851591</t>
  </si>
  <si>
    <t>W12630</t>
  </si>
  <si>
    <t>Tesla_Gigafactory GF1 roof F North JB-8941332-00</t>
  </si>
  <si>
    <t>W12628</t>
  </si>
  <si>
    <t>Tesla_Gigafactory GF1 Roof G JB-894960-00</t>
  </si>
  <si>
    <t>W12627</t>
  </si>
  <si>
    <t>SR-MF-CA-1820680812</t>
  </si>
  <si>
    <t>W12626</t>
  </si>
  <si>
    <t>SR-MF-CA-1578200640</t>
  </si>
  <si>
    <t>W12624</t>
  </si>
  <si>
    <t>SR-MF-CA-1479333368</t>
  </si>
  <si>
    <t>W12623</t>
  </si>
  <si>
    <t>SR-MF-CA-1564729649</t>
  </si>
  <si>
    <t>W12621</t>
  </si>
  <si>
    <t>SR-MF-CA-1567680012</t>
  </si>
  <si>
    <t>W12617</t>
  </si>
  <si>
    <t>SR-MF-CA-1128334626</t>
  </si>
  <si>
    <t>W12616</t>
  </si>
  <si>
    <t>SR-MF-CA-2127222095</t>
  </si>
  <si>
    <t>W12615</t>
  </si>
  <si>
    <t>SR-MF-CA-1141211277</t>
  </si>
  <si>
    <t>W12614</t>
  </si>
  <si>
    <t>SPV Agg 0_10_0025_20</t>
  </si>
  <si>
    <t>W12613</t>
  </si>
  <si>
    <t>Whispering Palms</t>
  </si>
  <si>
    <t>W12612</t>
  </si>
  <si>
    <t>SE Athos I</t>
  </si>
  <si>
    <t>W12610</t>
  </si>
  <si>
    <t>SE Athos II</t>
  </si>
  <si>
    <t>W12609</t>
  </si>
  <si>
    <t>Cristo Rey San Jose Jesuit High School JB-95113408</t>
  </si>
  <si>
    <t>W12608</t>
  </si>
  <si>
    <t>W12607</t>
  </si>
  <si>
    <t>Ron Verhoeven Dairy</t>
  </si>
  <si>
    <t>W12606</t>
  </si>
  <si>
    <t>SolarAccessIPG&amp;E2</t>
  </si>
  <si>
    <t>W12600</t>
  </si>
  <si>
    <t>Spicer_1_Units</t>
  </si>
  <si>
    <t>Pacific Bay Christian School JB-94012391-00</t>
  </si>
  <si>
    <t>W12597</t>
  </si>
  <si>
    <t>08515 : NORTHRIDGE / BALBOA / LASSEN</t>
  </si>
  <si>
    <t>W12596</t>
  </si>
  <si>
    <t>29208 : TORRANCE / 190th &amp; WESTERN AVE</t>
  </si>
  <si>
    <t>W12595</t>
  </si>
  <si>
    <t>North State Grocery, Inc. - Meadow Vista JB-957755</t>
  </si>
  <si>
    <t>W12594</t>
  </si>
  <si>
    <t>Kerman</t>
  </si>
  <si>
    <t>W12593</t>
  </si>
  <si>
    <t>Tustin USD Phase III</t>
  </si>
  <si>
    <t>W12592</t>
  </si>
  <si>
    <t>Stockton Dist Ctr</t>
  </si>
  <si>
    <t>W12591</t>
  </si>
  <si>
    <t>COLVIL_7_PL1X2</t>
  </si>
  <si>
    <t>Clear Blue Commercial - 840 Stillwater JB-95620445</t>
  </si>
  <si>
    <t>W12589</t>
  </si>
  <si>
    <t>Clear Blue Commercial - 820 Stillwater JB-95620444</t>
  </si>
  <si>
    <t>W12588</t>
  </si>
  <si>
    <t>Clear Blue Commercial - 830 Stillwater JB-95620443</t>
  </si>
  <si>
    <t>W12587</t>
  </si>
  <si>
    <t>Global Quality Foods JB-94544497-00</t>
  </si>
  <si>
    <t>W12586</t>
  </si>
  <si>
    <t>Danell Bros Inc</t>
  </si>
  <si>
    <t>W12585</t>
  </si>
  <si>
    <t>First Assembly of God of Fremont System 1 JB-94542</t>
  </si>
  <si>
    <t>W12584</t>
  </si>
  <si>
    <t>St. Victor School v2Replacement JB-95113561-00</t>
  </si>
  <si>
    <t>W12583</t>
  </si>
  <si>
    <t>Aquamarine Westside, LLC</t>
  </si>
  <si>
    <t>Aquamarine Westside, LLC (Phase 2)</t>
  </si>
  <si>
    <t>W12582</t>
  </si>
  <si>
    <t>Summerhill Dairy</t>
  </si>
  <si>
    <t>W12581</t>
  </si>
  <si>
    <t>Van Beek Bros Dairy</t>
  </si>
  <si>
    <t>W12580</t>
  </si>
  <si>
    <t>COLVIL_7_PL1X1</t>
  </si>
  <si>
    <t>Bar Mac</t>
  </si>
  <si>
    <t>W12579</t>
  </si>
  <si>
    <t>VP Ranch</t>
  </si>
  <si>
    <t>W12578</t>
  </si>
  <si>
    <t>McMoo Farms</t>
  </si>
  <si>
    <t>W12577</t>
  </si>
  <si>
    <t>Tjaarda Dairy</t>
  </si>
  <si>
    <t>W12576</t>
  </si>
  <si>
    <t>Sozinho Elkhorn</t>
  </si>
  <si>
    <t>W12575</t>
  </si>
  <si>
    <t>SolarAccessISDG&amp;E</t>
  </si>
  <si>
    <t>W12574</t>
  </si>
  <si>
    <t>SolarAccessISCE</t>
  </si>
  <si>
    <t>W12572</t>
  </si>
  <si>
    <t>Geothermal 2_Unit 4</t>
  </si>
  <si>
    <t>Visitacion Valley Middle School</t>
  </si>
  <si>
    <t>W12568</t>
  </si>
  <si>
    <t>First Assembly of God of Fremont System 4 JB-94542</t>
  </si>
  <si>
    <t>W12566</t>
  </si>
  <si>
    <t>First Assembly of God of Fremont System 3 JB-94542</t>
  </si>
  <si>
    <t>W12565</t>
  </si>
  <si>
    <t>St Francis of Assisi Catholic Church - School</t>
  </si>
  <si>
    <t>W12563</t>
  </si>
  <si>
    <t>St Francis of Assisi Catholic Church - Gym</t>
  </si>
  <si>
    <t>W12562</t>
  </si>
  <si>
    <t>First Assembly of God of Fremont System 2 JB-94542</t>
  </si>
  <si>
    <t>W12561</t>
  </si>
  <si>
    <t>Church of Santa Maria</t>
  </si>
  <si>
    <t>W12560</t>
  </si>
  <si>
    <t>Geothermal 2_Unit 3</t>
  </si>
  <si>
    <t>Christ the King Parochial School</t>
  </si>
  <si>
    <t>W12559</t>
  </si>
  <si>
    <t>St Bonaventure Catholic Church</t>
  </si>
  <si>
    <t>W12558</t>
  </si>
  <si>
    <t>St Thesesas Catholic Church</t>
  </si>
  <si>
    <t>W12557</t>
  </si>
  <si>
    <t>Church of the Good Shepherd</t>
  </si>
  <si>
    <t>W12556</t>
  </si>
  <si>
    <t>Donald Palla</t>
  </si>
  <si>
    <t>W12555</t>
  </si>
  <si>
    <t>Pete Vanderpoel</t>
  </si>
  <si>
    <t>W12554</t>
  </si>
  <si>
    <t>Pedretti Ranches</t>
  </si>
  <si>
    <t>W12553</t>
  </si>
  <si>
    <t>HI-West Foods, Inc. JB-95315497-00</t>
  </si>
  <si>
    <t>W12552</t>
  </si>
  <si>
    <t>Responsible Metal JB-94011595-00</t>
  </si>
  <si>
    <t>W12551</t>
  </si>
  <si>
    <t>Geothermal 1_Unit 2</t>
  </si>
  <si>
    <t>Cogswell College JB-95112482-00</t>
  </si>
  <si>
    <t>W12549</t>
  </si>
  <si>
    <t>Mtn Solar 4, LLC</t>
  </si>
  <si>
    <t>W12548</t>
  </si>
  <si>
    <t>Fire Station 173 - City of Rancho Cucamonga</t>
  </si>
  <si>
    <t>W12547</t>
  </si>
  <si>
    <t>Rainier Biogas</t>
  </si>
  <si>
    <t>W12546</t>
  </si>
  <si>
    <t>RE SLATE 1 LLC</t>
  </si>
  <si>
    <t>W12543</t>
  </si>
  <si>
    <t>Country Hills</t>
  </si>
  <si>
    <t>W12541</t>
  </si>
  <si>
    <t>Geothermal 1_Unit 1</t>
  </si>
  <si>
    <t>Keith Gilbert Farms</t>
  </si>
  <si>
    <t>W12538</t>
  </si>
  <si>
    <t>Edwards Solar 1A - Sub Project E3</t>
  </si>
  <si>
    <t>W12537</t>
  </si>
  <si>
    <t>Edwards Solar 1A - Sub Project E2</t>
  </si>
  <si>
    <t>W12536</t>
  </si>
  <si>
    <t>Koinonia Christian Fellowship</t>
  </si>
  <si>
    <t>W12535</t>
  </si>
  <si>
    <t>Blue Sky Utility 2019 III LLC</t>
  </si>
  <si>
    <t>W12534</t>
  </si>
  <si>
    <t>W12533</t>
  </si>
  <si>
    <t>Blue Sky Utility Portfolio II 2020, LLC</t>
  </si>
  <si>
    <t>W12532</t>
  </si>
  <si>
    <t>Blue Sky Utility 2018 VI LLC</t>
  </si>
  <si>
    <t>W12531</t>
  </si>
  <si>
    <t>W12530</t>
  </si>
  <si>
    <t>W12527</t>
  </si>
  <si>
    <t>LVJUSD - Vineyard HS</t>
  </si>
  <si>
    <t>W12526</t>
  </si>
  <si>
    <t>LVJUSD - Sunset ES</t>
  </si>
  <si>
    <t>W12525</t>
  </si>
  <si>
    <t>LVJUSD - Smith ES</t>
  </si>
  <si>
    <t>W12524</t>
  </si>
  <si>
    <t>LVJUSD - Rancho ES</t>
  </si>
  <si>
    <t>W12523</t>
  </si>
  <si>
    <t>LVJUSD - Mendenhall MS</t>
  </si>
  <si>
    <t>W12522</t>
  </si>
  <si>
    <t>LVJUSD - Livermore HS</t>
  </si>
  <si>
    <t>W12521</t>
  </si>
  <si>
    <t>LVJUSD - Marylin Ave ES</t>
  </si>
  <si>
    <t>W12520</t>
  </si>
  <si>
    <t>Grizzly Powerhouse</t>
  </si>
  <si>
    <t>LVJUSD - Leo R Croce ES</t>
  </si>
  <si>
    <t>W12519</t>
  </si>
  <si>
    <t>LVJUSD - Lawrence ES</t>
  </si>
  <si>
    <t>W12518</t>
  </si>
  <si>
    <t>LVJUSD - Junction Ave K-8</t>
  </si>
  <si>
    <t>W12517</t>
  </si>
  <si>
    <t>LVJUSD - Jackson Ave ES</t>
  </si>
  <si>
    <t>W12516</t>
  </si>
  <si>
    <t>LVJUSD - Granada HS</t>
  </si>
  <si>
    <t>W12515</t>
  </si>
  <si>
    <t>LVJUSD - Christensen Play</t>
  </si>
  <si>
    <t>W12514</t>
  </si>
  <si>
    <t>LVJUSD - Christensen Main</t>
  </si>
  <si>
    <t>W12513</t>
  </si>
  <si>
    <t>LVJUSD - Arroyo Seco ES</t>
  </si>
  <si>
    <t>W12512</t>
  </si>
  <si>
    <t>LVJUSD - Altamont Creek ES</t>
  </si>
  <si>
    <t>W12511</t>
  </si>
  <si>
    <t>RCSD Selby ES</t>
  </si>
  <si>
    <t>W12510</t>
  </si>
  <si>
    <t>IP-Springfield Containerboard Mill</t>
  </si>
  <si>
    <t>Vansycle Wind Project</t>
  </si>
  <si>
    <t>CCCOE Stewart</t>
  </si>
  <si>
    <t>W12469</t>
  </si>
  <si>
    <t>CA - Macys 4 - Thousand Oaks 69B</t>
  </si>
  <si>
    <t>CA - Macys 4 - Newport Beach 054A</t>
  </si>
  <si>
    <t>CA - Macys 4 - Fox Hills 47A</t>
  </si>
  <si>
    <t>SPV Agg 0_10_0025_19</t>
  </si>
  <si>
    <t>W12392</t>
  </si>
  <si>
    <t>CA - Macys 4 - Downey 210A</t>
  </si>
  <si>
    <t>Cloverdale Dairy, LLC</t>
  </si>
  <si>
    <t>W12382</t>
  </si>
  <si>
    <t>CCCOE Mauzy</t>
  </si>
  <si>
    <t>W12381</t>
  </si>
  <si>
    <t>Fresno Hospital Sequoia</t>
  </si>
  <si>
    <t>W12370</t>
  </si>
  <si>
    <t>SolarAccessIPG&amp;E</t>
  </si>
  <si>
    <t>W12369</t>
  </si>
  <si>
    <t>Pleasanton Tech Cntr Bldg B</t>
  </si>
  <si>
    <t>W12368</t>
  </si>
  <si>
    <t>San Rafael 1650 Los Gamos Parking Structure</t>
  </si>
  <si>
    <t>W12367</t>
  </si>
  <si>
    <t>San Diego Central Medical Center</t>
  </si>
  <si>
    <t>W12366</t>
  </si>
  <si>
    <t>CA - Macys 2 - Sunnyvale 25A</t>
  </si>
  <si>
    <t>CA - Macys 2 - Sun Valley 17B</t>
  </si>
  <si>
    <t>Bighorn Solar</t>
  </si>
  <si>
    <t>W12337</t>
  </si>
  <si>
    <t>CA - Macys 2 - Serramonte 19A</t>
  </si>
  <si>
    <t>CA - Macys 2 - Santa Maria 201A</t>
  </si>
  <si>
    <t>CA - Macys 2 - Oakridge 22A</t>
  </si>
  <si>
    <t>CA - Macys 2 - Fresno - Shaw 30B</t>
  </si>
  <si>
    <t>CA - Macys 2 - Fresno - Fresno St. 30A</t>
  </si>
  <si>
    <t>EPENMAGG1S NM168S</t>
  </si>
  <si>
    <t>W12260</t>
  </si>
  <si>
    <t>CA - Bolthouse Farms - S&amp;P</t>
  </si>
  <si>
    <t>EPENMAGG1S NM166S</t>
  </si>
  <si>
    <t>W12257</t>
  </si>
  <si>
    <t>LPV Agg 11_49_0025_02</t>
  </si>
  <si>
    <t>W12240</t>
  </si>
  <si>
    <t>CA - Bolthouse Farms - Rowen</t>
  </si>
  <si>
    <t>Vallecitos WD - District Office</t>
  </si>
  <si>
    <t>W12239</t>
  </si>
  <si>
    <t>Vallecitos WD - Lift Station 1</t>
  </si>
  <si>
    <t>W12238</t>
  </si>
  <si>
    <t>Vallecitos WD - Twin Oaks Reservoir</t>
  </si>
  <si>
    <t>W12237</t>
  </si>
  <si>
    <t>Niyol Wind LLC</t>
  </si>
  <si>
    <t>W12215</t>
  </si>
  <si>
    <t>Irvine - Culverdale Elementary School</t>
  </si>
  <si>
    <t>W12211</t>
  </si>
  <si>
    <t>Irvine - Westpark Elementary School</t>
  </si>
  <si>
    <t>W12210</t>
  </si>
  <si>
    <t>CAID - Meter 2</t>
  </si>
  <si>
    <t>W12209</t>
  </si>
  <si>
    <t>Blue Sky Utility 2018 II LLC</t>
  </si>
  <si>
    <t>W12208</t>
  </si>
  <si>
    <t>W12207</t>
  </si>
  <si>
    <t>Blue Sky Utility 2017 LLC</t>
  </si>
  <si>
    <t>W12206</t>
  </si>
  <si>
    <t>W12205</t>
  </si>
  <si>
    <t>W12204</t>
  </si>
  <si>
    <t>MSW Properties LLC</t>
  </si>
  <si>
    <t>W12201</t>
  </si>
  <si>
    <t>EPENMAGG1S NM164S</t>
  </si>
  <si>
    <t>W12188</t>
  </si>
  <si>
    <t>Cortina Hulling &amp; Shelling LLC</t>
  </si>
  <si>
    <t>W12178</t>
  </si>
  <si>
    <t>Visalia Citrus Packing Group WL</t>
  </si>
  <si>
    <t>W12177</t>
  </si>
  <si>
    <t>C MATTOS AND SONS DAIRY</t>
  </si>
  <si>
    <t>W12176</t>
  </si>
  <si>
    <t>Dick Vanderham</t>
  </si>
  <si>
    <t>W12174</t>
  </si>
  <si>
    <t>Blue Sky Utility Sub 1 LLC</t>
  </si>
  <si>
    <t>W12173</t>
  </si>
  <si>
    <t>W12172</t>
  </si>
  <si>
    <t>Blue Sky Utility 2018 IV LLC</t>
  </si>
  <si>
    <t>W12171</t>
  </si>
  <si>
    <t>S. Sacramento Wyndham MOB</t>
  </si>
  <si>
    <t>W12170</t>
  </si>
  <si>
    <t>Steamboat Hills</t>
  </si>
  <si>
    <t>Rancho Cordova MOB</t>
  </si>
  <si>
    <t>W12169</t>
  </si>
  <si>
    <t>Napa Data Center</t>
  </si>
  <si>
    <t>W12168</t>
  </si>
  <si>
    <t>Hesperia MOB</t>
  </si>
  <si>
    <t>W12167</t>
  </si>
  <si>
    <t>10300 Campus</t>
  </si>
  <si>
    <t>W12166</t>
  </si>
  <si>
    <t>3215 Merryfield</t>
  </si>
  <si>
    <t>W12165</t>
  </si>
  <si>
    <t>3033 Science</t>
  </si>
  <si>
    <t>W12164</t>
  </si>
  <si>
    <t>Visalia Citrus Packing Group OC</t>
  </si>
  <si>
    <t>W12163</t>
  </si>
  <si>
    <t>Patmar Farming LLC</t>
  </si>
  <si>
    <t>W12162</t>
  </si>
  <si>
    <t>Livermore Community Center</t>
  </si>
  <si>
    <t>W12161</t>
  </si>
  <si>
    <t>LEUSD Temescal Canyon</t>
  </si>
  <si>
    <t>W12160</t>
  </si>
  <si>
    <t>Richard Burdette</t>
  </si>
  <si>
    <t>LBUSD Gant</t>
  </si>
  <si>
    <t>W12159</t>
  </si>
  <si>
    <t>LBUSD Grant</t>
  </si>
  <si>
    <t>W12158</t>
  </si>
  <si>
    <t>TB Flats Wind II</t>
  </si>
  <si>
    <t>W12157</t>
  </si>
  <si>
    <t>Blue Sky Utility 2018 V LLC</t>
  </si>
  <si>
    <t>W12156</t>
  </si>
  <si>
    <t>Blue Sky Utility 2019 VI LLC</t>
  </si>
  <si>
    <t>W12155</t>
  </si>
  <si>
    <t>W12154</t>
  </si>
  <si>
    <t>W12153</t>
  </si>
  <si>
    <t>W12152</t>
  </si>
  <si>
    <t>W12151</t>
  </si>
  <si>
    <t>Blue Sky Utility 2019 II LLC</t>
  </si>
  <si>
    <t>W12150</t>
  </si>
  <si>
    <t>Galena 3</t>
  </si>
  <si>
    <t>W12148</t>
  </si>
  <si>
    <t>Blue Sky Utility 2017 III LLC</t>
  </si>
  <si>
    <t>W12147</t>
  </si>
  <si>
    <t>W12146</t>
  </si>
  <si>
    <t>Blue Sky Utility 2018 III, LLC</t>
  </si>
  <si>
    <t>W12145</t>
  </si>
  <si>
    <t>W12144</t>
  </si>
  <si>
    <t>W12143</t>
  </si>
  <si>
    <t>Antelope Expansion 1B</t>
  </si>
  <si>
    <t>W12142</t>
  </si>
  <si>
    <t>Chinese Church in Christ JB-95113345-00</t>
  </si>
  <si>
    <t>W12141</t>
  </si>
  <si>
    <t>Steamboat Complex</t>
  </si>
  <si>
    <t>Vineyard Hills COA</t>
  </si>
  <si>
    <t>W12138</t>
  </si>
  <si>
    <t>HRSST</t>
  </si>
  <si>
    <t>W12137</t>
  </si>
  <si>
    <t>Redwood Coast Airport Microgrid</t>
  </si>
  <si>
    <t>W12135</t>
  </si>
  <si>
    <t>Vintage Housing Development</t>
  </si>
  <si>
    <t>W12134</t>
  </si>
  <si>
    <t>San Joaquin Foothills Landfill Solar Project</t>
  </si>
  <si>
    <t>W12133</t>
  </si>
  <si>
    <t>Cajon Valley USD - WD Hall Elementary</t>
  </si>
  <si>
    <t>W12132</t>
  </si>
  <si>
    <t>Cajon Valley USD - Rios Elementary</t>
  </si>
  <si>
    <t>W12131</t>
  </si>
  <si>
    <t>Cajon Valley USD - Naranca Elementary</t>
  </si>
  <si>
    <t>W12130</t>
  </si>
  <si>
    <t>Cajon Valley USD - Meridian Elementary</t>
  </si>
  <si>
    <t>W12129</t>
  </si>
  <si>
    <t>Cajon Valley USD - Magnolia Elementary</t>
  </si>
  <si>
    <t>W12128</t>
  </si>
  <si>
    <t>Cajon Valley USD - Madison Elementary</t>
  </si>
  <si>
    <t>W12127</t>
  </si>
  <si>
    <t>Cajon Valley USD - Los Coches Creek Middle</t>
  </si>
  <si>
    <t>W12126</t>
  </si>
  <si>
    <t>Cajon Valley USD - Lexington Elementary</t>
  </si>
  <si>
    <t>W12125</t>
  </si>
  <si>
    <t>Cajon Valley USD - Jamacha Elementary</t>
  </si>
  <si>
    <t>W12124</t>
  </si>
  <si>
    <t>Cajon Valley USD - Hillsdale Middle</t>
  </si>
  <si>
    <t>W12123</t>
  </si>
  <si>
    <t>Cajon Valley USD - Greenfield Middle</t>
  </si>
  <si>
    <t>W12122</t>
  </si>
  <si>
    <t>Church at Rocky Peak 2</t>
  </si>
  <si>
    <t>W12121</t>
  </si>
  <si>
    <t>Church at Rocky Peak 1</t>
  </si>
  <si>
    <t>W12120</t>
  </si>
  <si>
    <t>Cajon Valley USD - Fuerte Elementary</t>
  </si>
  <si>
    <t>W12118</t>
  </si>
  <si>
    <t>Cajon Valley USD - Flying Hills Elementary</t>
  </si>
  <si>
    <t>W12117</t>
  </si>
  <si>
    <t>Cajon Valley USD - Emerald Middle</t>
  </si>
  <si>
    <t>W12116</t>
  </si>
  <si>
    <t>Cajon Valley USD - District Offices</t>
  </si>
  <si>
    <t>W12115</t>
  </si>
  <si>
    <t>Cajon Valley USD - Chase Elementary</t>
  </si>
  <si>
    <t>W12114</t>
  </si>
  <si>
    <t>Cajon Valley USD - Bostonia Language Academy</t>
  </si>
  <si>
    <t>W12113</t>
  </si>
  <si>
    <t>Zonneveld Farms</t>
  </si>
  <si>
    <t>W12112</t>
  </si>
  <si>
    <t>Cajon Valley USD - Blossom Valley Elementary</t>
  </si>
  <si>
    <t>W12111</t>
  </si>
  <si>
    <t>Zonneveld Dairy</t>
  </si>
  <si>
    <t>W12110</t>
  </si>
  <si>
    <t>Cajon Valley USD - Avocado Elementary</t>
  </si>
  <si>
    <t>W12109</t>
  </si>
  <si>
    <t>Cajon Valley USD - Anza Elementary</t>
  </si>
  <si>
    <t>W12108</t>
  </si>
  <si>
    <t>Venida Packing Co Inc</t>
  </si>
  <si>
    <t>W12107</t>
  </si>
  <si>
    <t>BigBeau Solar, LLC</t>
  </si>
  <si>
    <t>W12106</t>
  </si>
  <si>
    <t>W12105</t>
  </si>
  <si>
    <t>Norman Etchison</t>
  </si>
  <si>
    <t>W12102</t>
  </si>
  <si>
    <t>EPENMAGG1S NM163S</t>
  </si>
  <si>
    <t>W12101</t>
  </si>
  <si>
    <t>EPENMAGG1S NM162S</t>
  </si>
  <si>
    <t>W12100</t>
  </si>
  <si>
    <t>Ward Butte Windfarm LLC</t>
  </si>
  <si>
    <t>EPENMAGG1S NM161S</t>
  </si>
  <si>
    <t>W12099</t>
  </si>
  <si>
    <t>EPENMAGG1S NM160S</t>
  </si>
  <si>
    <t>W12098</t>
  </si>
  <si>
    <t>Bar 20 Dairy Biogas, LLC</t>
  </si>
  <si>
    <t>W12097</t>
  </si>
  <si>
    <t>O&amp;S Holsteins LP</t>
  </si>
  <si>
    <t>W12096</t>
  </si>
  <si>
    <t>Blue Sky Utility 2018 I, LLC</t>
  </si>
  <si>
    <t>W12095</t>
  </si>
  <si>
    <t>Dairy</t>
  </si>
  <si>
    <t>W12094</t>
  </si>
  <si>
    <t>CAID - Meter 4</t>
  </si>
  <si>
    <t>W12093</t>
  </si>
  <si>
    <t>Nunes &amp; Sons Inc 2</t>
  </si>
  <si>
    <t>W12092</t>
  </si>
  <si>
    <t>Nunes &amp; Sons Inc</t>
  </si>
  <si>
    <t>W12091</t>
  </si>
  <si>
    <t>SR-MF-CA-1970753240</t>
  </si>
  <si>
    <t>W12084</t>
  </si>
  <si>
    <t>Clover Creek</t>
  </si>
  <si>
    <t>W12083</t>
  </si>
  <si>
    <t>W12082</t>
  </si>
  <si>
    <t>Chris Jongsma</t>
  </si>
  <si>
    <t>W12081</t>
  </si>
  <si>
    <t>Ryan Unit 5</t>
  </si>
  <si>
    <t>W12080</t>
  </si>
  <si>
    <t>Sand Ranch Windfarm LLC</t>
  </si>
  <si>
    <t>Ryan Unit 4</t>
  </si>
  <si>
    <t>W12079</t>
  </si>
  <si>
    <t>Ryan Unit 2</t>
  </si>
  <si>
    <t>W12078</t>
  </si>
  <si>
    <t>Hamstra Dairy</t>
  </si>
  <si>
    <t>W12077</t>
  </si>
  <si>
    <t>W12072</t>
  </si>
  <si>
    <t>Pittsburg USD - Parkside Elementary School</t>
  </si>
  <si>
    <t>W12071</t>
  </si>
  <si>
    <t>Duran Mesa LLC</t>
  </si>
  <si>
    <t>W12070</t>
  </si>
  <si>
    <t>Pacific Canyon Windfarm LLC</t>
  </si>
  <si>
    <t>Sill Properties</t>
  </si>
  <si>
    <t>W12065</t>
  </si>
  <si>
    <t>W12064</t>
  </si>
  <si>
    <t>Townsite Project</t>
  </si>
  <si>
    <t>W12063</t>
  </si>
  <si>
    <t>SR-MF-CA-1742616939</t>
  </si>
  <si>
    <t>W12062</t>
  </si>
  <si>
    <t>Travis Credit Union</t>
  </si>
  <si>
    <t>W12061</t>
  </si>
  <si>
    <t>Red Cloud Wind LLC</t>
  </si>
  <si>
    <t>W12060</t>
  </si>
  <si>
    <t>Oregon Trail Windfarm LLC</t>
  </si>
  <si>
    <t>Tecolote Wind</t>
  </si>
  <si>
    <t>W12059</t>
  </si>
  <si>
    <t>Clines Corners B</t>
  </si>
  <si>
    <t>W12058</t>
  </si>
  <si>
    <t>Clines Corners</t>
  </si>
  <si>
    <t>W12057</t>
  </si>
  <si>
    <t>JM439-011-S</t>
  </si>
  <si>
    <t>W12056</t>
  </si>
  <si>
    <t>Luciana</t>
  </si>
  <si>
    <t>W12055</t>
  </si>
  <si>
    <t>Hawaiian Gardens</t>
  </si>
  <si>
    <t>W12052</t>
  </si>
  <si>
    <t>Acorn Plaza</t>
  </si>
  <si>
    <t>W12041</t>
  </si>
  <si>
    <t>SPV Agg 0_10_0025_18</t>
  </si>
  <si>
    <t>W12034</t>
  </si>
  <si>
    <t>Four Mile Canyon Windfarm</t>
  </si>
  <si>
    <t>R&amp;J Dondero INC</t>
  </si>
  <si>
    <t>W12029</t>
  </si>
  <si>
    <t>Red Rock Dairy</t>
  </si>
  <si>
    <t>W12028</t>
  </si>
  <si>
    <t>1053 17th Ave.</t>
  </si>
  <si>
    <t>W12027</t>
  </si>
  <si>
    <t>ESJ Wind 2</t>
  </si>
  <si>
    <t>W12026</t>
  </si>
  <si>
    <t>W12025</t>
  </si>
  <si>
    <t>OC443-011-S</t>
  </si>
  <si>
    <t>W12024</t>
  </si>
  <si>
    <t>TB Flats Wind I</t>
  </si>
  <si>
    <t>W12023</t>
  </si>
  <si>
    <t>John Scheenstra Wasco</t>
  </si>
  <si>
    <t>W12022</t>
  </si>
  <si>
    <t>Leroy Gutierrez</t>
  </si>
  <si>
    <t>W12020</t>
  </si>
  <si>
    <t>Four Corners Windfarm</t>
  </si>
  <si>
    <t>Kimberly Demory</t>
  </si>
  <si>
    <t>W12019</t>
  </si>
  <si>
    <t>IGS PSP1, LLC</t>
  </si>
  <si>
    <t>W12018</t>
  </si>
  <si>
    <t>Casa de Fruta</t>
  </si>
  <si>
    <t>W12017</t>
  </si>
  <si>
    <t>26406 : CA-HOLLYWOOD / HIGHLAND SANTA MONICA</t>
  </si>
  <si>
    <t>W12016</t>
  </si>
  <si>
    <t>29139 : N HOLLYWD/SHERMANWY&amp;LANKERSHIM</t>
  </si>
  <si>
    <t>W12015</t>
  </si>
  <si>
    <t>FTF-Kettleman</t>
  </si>
  <si>
    <t>W12014</t>
  </si>
  <si>
    <t>3013 Science</t>
  </si>
  <si>
    <t>W12013</t>
  </si>
  <si>
    <t>Fullerton JUHSD</t>
  </si>
  <si>
    <t>W12011</t>
  </si>
  <si>
    <t>W12010</t>
  </si>
  <si>
    <t>W12009</t>
  </si>
  <si>
    <t>W12008</t>
  </si>
  <si>
    <t>W12007</t>
  </si>
  <si>
    <t>W12006</t>
  </si>
  <si>
    <t>W12005</t>
  </si>
  <si>
    <t>W12004</t>
  </si>
  <si>
    <t>HDSI, LLC</t>
  </si>
  <si>
    <t>W12003</t>
  </si>
  <si>
    <t>Tajiguas Resource Recovery Project</t>
  </si>
  <si>
    <t>W12002</t>
  </si>
  <si>
    <t>Walgreens - Aloha, OR (#9671)</t>
  </si>
  <si>
    <t>Kohl's - Ontario #601</t>
  </si>
  <si>
    <t>David C Mccollom Water Treatment Plant</t>
  </si>
  <si>
    <t>W11995</t>
  </si>
  <si>
    <t>W11994</t>
  </si>
  <si>
    <t>Motive Energy</t>
  </si>
  <si>
    <t>W11993</t>
  </si>
  <si>
    <t>Fish Springs Ranch Solar, LLC</t>
  </si>
  <si>
    <t>W11992</t>
  </si>
  <si>
    <t>Dodge Flat Solar, LLC</t>
  </si>
  <si>
    <t>W11991</t>
  </si>
  <si>
    <t>Abel Road Bioenergy</t>
  </si>
  <si>
    <t>W11990</t>
  </si>
  <si>
    <t>Dick Vanderham &amp; Sons Dairy</t>
  </si>
  <si>
    <t>W11989</t>
  </si>
  <si>
    <t>Huron Ranch</t>
  </si>
  <si>
    <t>W11988</t>
  </si>
  <si>
    <t>Drew Solar</t>
  </si>
  <si>
    <t>W11987</t>
  </si>
  <si>
    <t>SR-MF-CA-1017359241</t>
  </si>
  <si>
    <t>W11986</t>
  </si>
  <si>
    <t>SR-MF-CA-1778645234</t>
  </si>
  <si>
    <t>W11985</t>
  </si>
  <si>
    <t>EPENMAGG1S NM159S</t>
  </si>
  <si>
    <t>W11984</t>
  </si>
  <si>
    <t>Cajon Valley Middle School</t>
  </si>
  <si>
    <t>W11983</t>
  </si>
  <si>
    <t>EPENMAGG1S NM158S</t>
  </si>
  <si>
    <t>W11982</t>
  </si>
  <si>
    <t>EPENMAGG1S NM157S</t>
  </si>
  <si>
    <t>W11981</t>
  </si>
  <si>
    <t>EPENMAGG1S NM156S</t>
  </si>
  <si>
    <t>W11980</t>
  </si>
  <si>
    <t>EPE NM155S</t>
  </si>
  <si>
    <t>W11979</t>
  </si>
  <si>
    <t>Montgomery Middle School</t>
  </si>
  <si>
    <t>W11978</t>
  </si>
  <si>
    <t>EPENMAGG1S NM154S</t>
  </si>
  <si>
    <t>W11977</t>
  </si>
  <si>
    <t>EPENMAGG1S NM153S</t>
  </si>
  <si>
    <t>W11976</t>
  </si>
  <si>
    <t>EPENMAGG1S NM152S</t>
  </si>
  <si>
    <t>W11975</t>
  </si>
  <si>
    <t>EPENMAGG1S NM151S</t>
  </si>
  <si>
    <t>W11974</t>
  </si>
  <si>
    <t>EPENMAGG1S NM150S</t>
  </si>
  <si>
    <t>W11973</t>
  </si>
  <si>
    <t>EPENMAGG1S NM149S</t>
  </si>
  <si>
    <t>W11972</t>
  </si>
  <si>
    <t>EPENMAGG1S NM148S</t>
  </si>
  <si>
    <t>W11971</t>
  </si>
  <si>
    <t>EPENMAGG1S NM147S</t>
  </si>
  <si>
    <t>W11970</t>
  </si>
  <si>
    <t>EPENMAGG1S NM146S</t>
  </si>
  <si>
    <t>W11969</t>
  </si>
  <si>
    <t>EPENMAGG1S NM145S</t>
  </si>
  <si>
    <t>W11968</t>
  </si>
  <si>
    <t>Costamagna Farms #3</t>
  </si>
  <si>
    <t>W11967</t>
  </si>
  <si>
    <t>CA - Wal-Mart - Apple Valley #07-7033 DC</t>
  </si>
  <si>
    <t>O'Neill Powerplant</t>
  </si>
  <si>
    <t>Redlands</t>
  </si>
  <si>
    <t>El Cajon</t>
  </si>
  <si>
    <t>Palmdale</t>
  </si>
  <si>
    <t>Maverick Solar 7, LLC</t>
  </si>
  <si>
    <t>W11822</t>
  </si>
  <si>
    <t>Maverick Solar 6, LLC</t>
  </si>
  <si>
    <t>W11821</t>
  </si>
  <si>
    <t>Santa Clarita</t>
  </si>
  <si>
    <t>W11815</t>
  </si>
  <si>
    <t>Maddox Dairy A Partnership</t>
  </si>
  <si>
    <t>W11808</t>
  </si>
  <si>
    <t>Mattos Brothers Dairy</t>
  </si>
  <si>
    <t>W11807</t>
  </si>
  <si>
    <t>W11806</t>
  </si>
  <si>
    <t>W11805</t>
  </si>
  <si>
    <t>Stampede Powerplant</t>
  </si>
  <si>
    <t>Mt. Whitney Dairy</t>
  </si>
  <si>
    <t>W11768</t>
  </si>
  <si>
    <t>Bloomington Solar 1</t>
  </si>
  <si>
    <t>W11767</t>
  </si>
  <si>
    <t>Trinity Powerplant</t>
  </si>
  <si>
    <t>Spring Creek Powerplant</t>
  </si>
  <si>
    <t>Modesto 4125 Bangs MOB</t>
  </si>
  <si>
    <t>W11736</t>
  </si>
  <si>
    <t>Elk Grove Promenade</t>
  </si>
  <si>
    <t>W11735</t>
  </si>
  <si>
    <t>Sacramento Point West MOB</t>
  </si>
  <si>
    <t>W11734</t>
  </si>
  <si>
    <t>Antioch CUP</t>
  </si>
  <si>
    <t>W11733</t>
  </si>
  <si>
    <t>Miller Pump Station</t>
  </si>
  <si>
    <t>W11729</t>
  </si>
  <si>
    <t>Cool Valley Pump Station</t>
  </si>
  <si>
    <t>W11721</t>
  </si>
  <si>
    <t>Shasta Powerplant</t>
  </si>
  <si>
    <t>Rancho San Diego Elementary School</t>
  </si>
  <si>
    <t>W11695</t>
  </si>
  <si>
    <t>Manuel Lawrence Dairy</t>
  </si>
  <si>
    <t>W11669</t>
  </si>
  <si>
    <t>J.F. Carr Powerplant</t>
  </si>
  <si>
    <t>Nimbus Powerplant</t>
  </si>
  <si>
    <t>New Melones Powerplant</t>
  </si>
  <si>
    <t>Walgreens Moreno Valley</t>
  </si>
  <si>
    <t>Clovis Medical Offices</t>
  </si>
  <si>
    <t>W11595</t>
  </si>
  <si>
    <t>Antioch Deer Valley MOB</t>
  </si>
  <si>
    <t>W11594</t>
  </si>
  <si>
    <t>Selma Medical Offices</t>
  </si>
  <si>
    <t>W11593</t>
  </si>
  <si>
    <t>Elk Grove Medical Offices</t>
  </si>
  <si>
    <t>W11592</t>
  </si>
  <si>
    <t>Mustards Grill WWTP</t>
  </si>
  <si>
    <t>W11588</t>
  </si>
  <si>
    <t>Mustards Grill Restaurant</t>
  </si>
  <si>
    <t>W11587</t>
  </si>
  <si>
    <t>Zonnebeke Wind</t>
  </si>
  <si>
    <t>W11586</t>
  </si>
  <si>
    <t>Willow Lake Water Pollution Control Facility</t>
  </si>
  <si>
    <t>W11580</t>
  </si>
  <si>
    <t>Folsom Powerplant</t>
  </si>
  <si>
    <t>University of New Mexico</t>
  </si>
  <si>
    <t>W11579</t>
  </si>
  <si>
    <t>W11578</t>
  </si>
  <si>
    <t>W11577</t>
  </si>
  <si>
    <t>W11576</t>
  </si>
  <si>
    <t>W11575</t>
  </si>
  <si>
    <t>Pika</t>
  </si>
  <si>
    <t>W11574</t>
  </si>
  <si>
    <t>Minke</t>
  </si>
  <si>
    <t>W11573</t>
  </si>
  <si>
    <t>Bighorn</t>
  </si>
  <si>
    <t>W11572</t>
  </si>
  <si>
    <t>Tri City WRRF</t>
  </si>
  <si>
    <t>W11571</t>
  </si>
  <si>
    <t>Johnson Elementary School</t>
  </si>
  <si>
    <t>W11570</t>
  </si>
  <si>
    <t>Mendonsa Family Farms</t>
  </si>
  <si>
    <t>W11569</t>
  </si>
  <si>
    <t>SPV Agg 0_10_0025_17</t>
  </si>
  <si>
    <t>W11568</t>
  </si>
  <si>
    <t>ARCSD</t>
  </si>
  <si>
    <t>W11567</t>
  </si>
  <si>
    <t>W11566</t>
  </si>
  <si>
    <t>Airoso Dairy</t>
  </si>
  <si>
    <t>W11565</t>
  </si>
  <si>
    <t>Sagebrush Hydropower</t>
  </si>
  <si>
    <t>W11563</t>
  </si>
  <si>
    <t>Shoshone Falls Unit #4</t>
  </si>
  <si>
    <t>W11562</t>
  </si>
  <si>
    <t>Warwick</t>
  </si>
  <si>
    <t>W11561</t>
  </si>
  <si>
    <t>W11560</t>
  </si>
  <si>
    <t>Briarwood</t>
  </si>
  <si>
    <t>W11559</t>
  </si>
  <si>
    <t>21012 : CANOGA PARK / SHERMAN Way</t>
  </si>
  <si>
    <t>W11557</t>
  </si>
  <si>
    <t>LegenDairy Farms</t>
  </si>
  <si>
    <t>W11556</t>
  </si>
  <si>
    <t>Jim Knight Hydro</t>
  </si>
  <si>
    <t>W11554</t>
  </si>
  <si>
    <t>Home Depot 636 Roseville</t>
  </si>
  <si>
    <t>W11553</t>
  </si>
  <si>
    <t>Sun Streams 2, LLC</t>
  </si>
  <si>
    <t>W11552</t>
  </si>
  <si>
    <t>SR-MF-CA-1257496137</t>
  </si>
  <si>
    <t>W11551</t>
  </si>
  <si>
    <t>Crystal View</t>
  </si>
  <si>
    <t>W11547</t>
  </si>
  <si>
    <t>W11546</t>
  </si>
  <si>
    <t>Sukunka Wind</t>
  </si>
  <si>
    <t>W11545</t>
  </si>
  <si>
    <t>SR-MF-CA- 2084021806</t>
  </si>
  <si>
    <t>W11544</t>
  </si>
  <si>
    <t>Las Virgenes</t>
  </si>
  <si>
    <t>W11543</t>
  </si>
  <si>
    <t>SR-MF-CA- 1337103842</t>
  </si>
  <si>
    <t>W11542</t>
  </si>
  <si>
    <t>Campos Family Farms LLC 3</t>
  </si>
  <si>
    <t>W11539</t>
  </si>
  <si>
    <t>Campos Family Farms LLC 2</t>
  </si>
  <si>
    <t>W11538</t>
  </si>
  <si>
    <t>Campos Family Farms LLC 1</t>
  </si>
  <si>
    <t>W11537</t>
  </si>
  <si>
    <t>Dudley Silveira 6</t>
  </si>
  <si>
    <t>W11536</t>
  </si>
  <si>
    <t>Dudley Silveira 5</t>
  </si>
  <si>
    <t>W11535</t>
  </si>
  <si>
    <t>Cal State LA Structure E</t>
  </si>
  <si>
    <t>W11534</t>
  </si>
  <si>
    <t>Oak Lea Dairy</t>
  </si>
  <si>
    <t>W11532</t>
  </si>
  <si>
    <t>Clay Lacy 2</t>
  </si>
  <si>
    <t>W11531</t>
  </si>
  <si>
    <t>Dudley Silveira 4</t>
  </si>
  <si>
    <t>W11530</t>
  </si>
  <si>
    <t>Lance Gunlund Manning</t>
  </si>
  <si>
    <t>W11529</t>
  </si>
  <si>
    <t>Kruger Foods PV</t>
  </si>
  <si>
    <t>W11528</t>
  </si>
  <si>
    <t>Alan Wofford</t>
  </si>
  <si>
    <t>W11527</t>
  </si>
  <si>
    <t>W11526</t>
  </si>
  <si>
    <t>W11525</t>
  </si>
  <si>
    <t>JM439-010-S</t>
  </si>
  <si>
    <t>W11524</t>
  </si>
  <si>
    <t>W11523</t>
  </si>
  <si>
    <t>W11522</t>
  </si>
  <si>
    <t>Central Valley Almond Assoc</t>
  </si>
  <si>
    <t>W11520</t>
  </si>
  <si>
    <t>Texico Wind</t>
  </si>
  <si>
    <t>West Lake Cattle Co LLC</t>
  </si>
  <si>
    <t>W11519</t>
  </si>
  <si>
    <t>LBUSD Addams</t>
  </si>
  <si>
    <t>W11518</t>
  </si>
  <si>
    <t>LBUSD Alvarado-Nelson</t>
  </si>
  <si>
    <t>W11517</t>
  </si>
  <si>
    <t>IM00026-Orange</t>
  </si>
  <si>
    <t>W11516</t>
  </si>
  <si>
    <t>IM00952-Irwindale</t>
  </si>
  <si>
    <t>W11515</t>
  </si>
  <si>
    <t>IM00044-Santa Ana</t>
  </si>
  <si>
    <t>W11514</t>
  </si>
  <si>
    <t>W11513</t>
  </si>
  <si>
    <t>Circle R Pump Station</t>
  </si>
  <si>
    <t>W11512</t>
  </si>
  <si>
    <t>Tyler Pump Station</t>
  </si>
  <si>
    <t>W11511</t>
  </si>
  <si>
    <t>Aukeman Dairy</t>
  </si>
  <si>
    <t>W11510</t>
  </si>
  <si>
    <t>Irvine - El Camino Elementary School</t>
  </si>
  <si>
    <t>W11509</t>
  </si>
  <si>
    <t>Hudson Manor</t>
  </si>
  <si>
    <t>W11508</t>
  </si>
  <si>
    <t>W11507</t>
  </si>
  <si>
    <t>SEPV Sierra</t>
  </si>
  <si>
    <t>W11506</t>
  </si>
  <si>
    <t>Windrise Wind Farm</t>
  </si>
  <si>
    <t>W11505</t>
  </si>
  <si>
    <t>Crossing Trails</t>
  </si>
  <si>
    <t>W11504</t>
  </si>
  <si>
    <t>W11503</t>
  </si>
  <si>
    <t>Vista Grande Elementary School</t>
  </si>
  <si>
    <t>W11502</t>
  </si>
  <si>
    <t>Pryor Mountain Wind</t>
  </si>
  <si>
    <t>W11501</t>
  </si>
  <si>
    <t>CA - CSU - San Bernardino - Site #1</t>
  </si>
  <si>
    <t>Golden Valley</t>
  </si>
  <si>
    <t>W11499</t>
  </si>
  <si>
    <t>Carson Street</t>
  </si>
  <si>
    <t>W11498</t>
  </si>
  <si>
    <t>MC6 Hydro</t>
  </si>
  <si>
    <t>W11497</t>
  </si>
  <si>
    <t>W11496</t>
  </si>
  <si>
    <t>W11495</t>
  </si>
  <si>
    <t>AVN - Corporate Office Building</t>
  </si>
  <si>
    <t>W11494</t>
  </si>
  <si>
    <t>Raymond Van Beek</t>
  </si>
  <si>
    <t>W11493</t>
  </si>
  <si>
    <t>Will DeGroot Site 2</t>
  </si>
  <si>
    <t>W11492</t>
  </si>
  <si>
    <t>MP Mission Associates, LP</t>
  </si>
  <si>
    <t>W11491</t>
  </si>
  <si>
    <t>Skyview</t>
  </si>
  <si>
    <t>W11490</t>
  </si>
  <si>
    <t>Sunrise Villa Partners, a California Ltd. Partners</t>
  </si>
  <si>
    <t>W11489</t>
  </si>
  <si>
    <t>Ekola Flats Wind</t>
  </si>
  <si>
    <t>W11488</t>
  </si>
  <si>
    <t>W11487</t>
  </si>
  <si>
    <t>W11486</t>
  </si>
  <si>
    <t>Flint Dairy</t>
  </si>
  <si>
    <t>W11485</t>
  </si>
  <si>
    <t>David te Velde Dairy</t>
  </si>
  <si>
    <t>W11484</t>
  </si>
  <si>
    <t>W11483</t>
  </si>
  <si>
    <t>W11482</t>
  </si>
  <si>
    <t>W11481</t>
  </si>
  <si>
    <t>W11480</t>
  </si>
  <si>
    <t>W11479</t>
  </si>
  <si>
    <t>W11478</t>
  </si>
  <si>
    <t>W11477</t>
  </si>
  <si>
    <t>W11476</t>
  </si>
  <si>
    <t>W11475</t>
  </si>
  <si>
    <t>W11474</t>
  </si>
  <si>
    <t>W11473</t>
  </si>
  <si>
    <t>W11472</t>
  </si>
  <si>
    <t>W11471</t>
  </si>
  <si>
    <t>W11470</t>
  </si>
  <si>
    <t>W11469</t>
  </si>
  <si>
    <t>W11468</t>
  </si>
  <si>
    <t>W11467</t>
  </si>
  <si>
    <t>Anheuser-Busch Sales of Beach Cities</t>
  </si>
  <si>
    <t>W11466</t>
  </si>
  <si>
    <t>SR444-003-S</t>
  </si>
  <si>
    <t>W11465</t>
  </si>
  <si>
    <t>CN436-005-S</t>
  </si>
  <si>
    <t>W11464</t>
  </si>
  <si>
    <t>29143 : LOSANGELES/W.PICO BL(WSPC85813</t>
  </si>
  <si>
    <t>W11463</t>
  </si>
  <si>
    <t>OC443-010-S</t>
  </si>
  <si>
    <t>W11461</t>
  </si>
  <si>
    <t>07024 : CA-W LA / W OLYMPIC BLVD &amp; SAWTELLE</t>
  </si>
  <si>
    <t>W11459</t>
  </si>
  <si>
    <t>20124 : CHATSWORTH / TOPANGA CYN BLVD</t>
  </si>
  <si>
    <t>W11458</t>
  </si>
  <si>
    <t>00102 : VAN NUYS / SEPULVEDA-A</t>
  </si>
  <si>
    <t>W11457</t>
  </si>
  <si>
    <t>Double Decker Lanes</t>
  </si>
  <si>
    <t>W11456</t>
  </si>
  <si>
    <t>RTS</t>
  </si>
  <si>
    <t>W11454</t>
  </si>
  <si>
    <t>W11453</t>
  </si>
  <si>
    <t>W11452</t>
  </si>
  <si>
    <t>W11451</t>
  </si>
  <si>
    <t>W11450</t>
  </si>
  <si>
    <t>STS Hydro</t>
  </si>
  <si>
    <t>W11449</t>
  </si>
  <si>
    <t>W11448</t>
  </si>
  <si>
    <t>Oasis Holstein</t>
  </si>
  <si>
    <t>W11447</t>
  </si>
  <si>
    <t>Eddie</t>
  </si>
  <si>
    <t>W11446</t>
  </si>
  <si>
    <t>Huron Processor</t>
  </si>
  <si>
    <t>W11445</t>
  </si>
  <si>
    <t>Peter Rietkerk</t>
  </si>
  <si>
    <t>W11444</t>
  </si>
  <si>
    <t>American United Farms</t>
  </si>
  <si>
    <t>W11443</t>
  </si>
  <si>
    <t>Nick Leyendekker</t>
  </si>
  <si>
    <t>W11442</t>
  </si>
  <si>
    <t>BFH</t>
  </si>
  <si>
    <t>W11440</t>
  </si>
  <si>
    <t>Stagecoach Hydro</t>
  </si>
  <si>
    <t>Villa Medanos Inv LP</t>
  </si>
  <si>
    <t>W11439</t>
  </si>
  <si>
    <t>BFH 1MW</t>
  </si>
  <si>
    <t>W11438</t>
  </si>
  <si>
    <t>Slenders Ranch</t>
  </si>
  <si>
    <t>W11437</t>
  </si>
  <si>
    <t>Antelope Expansion 3B</t>
  </si>
  <si>
    <t>W11436</t>
  </si>
  <si>
    <t>SR-MF-CA-1629661019</t>
  </si>
  <si>
    <t>W11434</t>
  </si>
  <si>
    <t>Solo</t>
  </si>
  <si>
    <t>W11433</t>
  </si>
  <si>
    <t>Materra</t>
  </si>
  <si>
    <t>W11432</t>
  </si>
  <si>
    <t>W11430</t>
  </si>
  <si>
    <t>Ridge Crest Wind</t>
  </si>
  <si>
    <t>Will De Groot</t>
  </si>
  <si>
    <t>W11429</t>
  </si>
  <si>
    <t>Rockshar</t>
  </si>
  <si>
    <t>W11428</t>
  </si>
  <si>
    <t>Rancho Workforce Housing, L.P.</t>
  </si>
  <si>
    <t>W11426</t>
  </si>
  <si>
    <t>CONS Solar PV Agg Group10</t>
  </si>
  <si>
    <t>W11425</t>
  </si>
  <si>
    <t>Love's 736 - Madera</t>
  </si>
  <si>
    <t>W11424</t>
  </si>
  <si>
    <t>Silveira Ranch Solar C</t>
  </si>
  <si>
    <t>W11423</t>
  </si>
  <si>
    <t>Rancho Seco Solar II</t>
  </si>
  <si>
    <t>W11422</t>
  </si>
  <si>
    <t>Silveira Ranch Solar B</t>
  </si>
  <si>
    <t>W11421</t>
  </si>
  <si>
    <t>Silveira Ranch Solar A</t>
  </si>
  <si>
    <t>W11420</t>
  </si>
  <si>
    <t>Santa Cruz - DeLaveaga</t>
  </si>
  <si>
    <t>W11419</t>
  </si>
  <si>
    <t>LBUSD Hamilton</t>
  </si>
  <si>
    <t>W11418</t>
  </si>
  <si>
    <t>LBUSD Lindbergh</t>
  </si>
  <si>
    <t>W11417</t>
  </si>
  <si>
    <t>LBUSD Cleveland</t>
  </si>
  <si>
    <t>W11416</t>
  </si>
  <si>
    <t>LBUSD Harte</t>
  </si>
  <si>
    <t>W11415</t>
  </si>
  <si>
    <t>LBUSD Whittier</t>
  </si>
  <si>
    <t>W11414</t>
  </si>
  <si>
    <t>LBUSD Signal Hill</t>
  </si>
  <si>
    <t>W11413</t>
  </si>
  <si>
    <t>LBUSD Newcomb</t>
  </si>
  <si>
    <t>W11412</t>
  </si>
  <si>
    <t>LBUSD Lincoln</t>
  </si>
  <si>
    <t>W11411</t>
  </si>
  <si>
    <t>LBUSD Franklin</t>
  </si>
  <si>
    <t>W11410</t>
  </si>
  <si>
    <t>LBUSD Chavez</t>
  </si>
  <si>
    <t>W11409</t>
  </si>
  <si>
    <t>LBUSD Burbank</t>
  </si>
  <si>
    <t>W11408</t>
  </si>
  <si>
    <t>Bloem Mas Farms</t>
  </si>
  <si>
    <t>W11407</t>
  </si>
  <si>
    <t>W11406</t>
  </si>
  <si>
    <t>Pittsburg USD - MLK Jr JHS - Building D</t>
  </si>
  <si>
    <t>W11405</t>
  </si>
  <si>
    <t>Pittsburg USD - MLK Jr JHS - Building C</t>
  </si>
  <si>
    <t>W11404</t>
  </si>
  <si>
    <t>Pittsburg USD - MLK Jr JHS - Building B</t>
  </si>
  <si>
    <t>W11403</t>
  </si>
  <si>
    <t>Pittsburg USD - MLK Jr JHS - Building A</t>
  </si>
  <si>
    <t>W11402</t>
  </si>
  <si>
    <t>Kerman Ranch</t>
  </si>
  <si>
    <t>W11401</t>
  </si>
  <si>
    <t>IGS Valencia 3, LLC</t>
  </si>
  <si>
    <t>W11400</t>
  </si>
  <si>
    <t>Staples - Visalia</t>
  </si>
  <si>
    <t>Coachella Valley District Office</t>
  </si>
  <si>
    <t>W11399</t>
  </si>
  <si>
    <t>Coachella Valley High School</t>
  </si>
  <si>
    <t>W11398</t>
  </si>
  <si>
    <t>Manuel F Rosa</t>
  </si>
  <si>
    <t>W11397</t>
  </si>
  <si>
    <t>Pittsburg USD - Site Support Services Center</t>
  </si>
  <si>
    <t>W11390</t>
  </si>
  <si>
    <t>11085 Olinda Street</t>
  </si>
  <si>
    <t>W11388</t>
  </si>
  <si>
    <t>08511 : WOODLAND HILLS/ VENTURA SHOUP</t>
  </si>
  <si>
    <t>W11387</t>
  </si>
  <si>
    <t>24609 : CA-W LA / PICO BLVD &amp; PURDUE</t>
  </si>
  <si>
    <t>W11386</t>
  </si>
  <si>
    <t>21718 W.LA/W.OLYMPICBL&amp;BARNGTN(A&amp;B)</t>
  </si>
  <si>
    <t>W11385</t>
  </si>
  <si>
    <t>EPENMAGG1S NM144S</t>
  </si>
  <si>
    <t>W11384</t>
  </si>
  <si>
    <t>EPENMAGG1S NM143S</t>
  </si>
  <si>
    <t>W11383</t>
  </si>
  <si>
    <t>EPENMAGG1S NM142S</t>
  </si>
  <si>
    <t>W11382</t>
  </si>
  <si>
    <t>EPENMAGG1S NM141S</t>
  </si>
  <si>
    <t>W11381</t>
  </si>
  <si>
    <t>Battle Mountain</t>
  </si>
  <si>
    <t>W11380</t>
  </si>
  <si>
    <t>McNary Fishway Hydro Project</t>
  </si>
  <si>
    <t>EPENMAGG1S NM140S</t>
  </si>
  <si>
    <t>W11379</t>
  </si>
  <si>
    <t>EPENMAGG1S NM139S</t>
  </si>
  <si>
    <t>W11378</t>
  </si>
  <si>
    <t>EPENMAGG1S NM138S</t>
  </si>
  <si>
    <t>W11377</t>
  </si>
  <si>
    <t>Redwood Marine Terminal</t>
  </si>
  <si>
    <t>W11376</t>
  </si>
  <si>
    <t>EPENMAGG1S NM137S</t>
  </si>
  <si>
    <t>W11375</t>
  </si>
  <si>
    <t>EPENMAGG1S NM136S</t>
  </si>
  <si>
    <t>W11374</t>
  </si>
  <si>
    <t>LEUSD-WRL</t>
  </si>
  <si>
    <t>W11373</t>
  </si>
  <si>
    <t>LEUSD-David Brown</t>
  </si>
  <si>
    <t>W11372</t>
  </si>
  <si>
    <t>LEUSD-Ortega</t>
  </si>
  <si>
    <t>W11371</t>
  </si>
  <si>
    <t>LEUSD-Lakeland Village</t>
  </si>
  <si>
    <t>W11370</t>
  </si>
  <si>
    <t>Strontia Springs</t>
  </si>
  <si>
    <t>LEUSD-Canyon Lake</t>
  </si>
  <si>
    <t>W11369</t>
  </si>
  <si>
    <t>LEUSD-M&amp;O</t>
  </si>
  <si>
    <t>W11368</t>
  </si>
  <si>
    <t>IM00014-Fullerton</t>
  </si>
  <si>
    <t>W11367</t>
  </si>
  <si>
    <t>IM00862-Tracy</t>
  </si>
  <si>
    <t>W11366</t>
  </si>
  <si>
    <t>IM00870-Fontana</t>
  </si>
  <si>
    <t>W11365</t>
  </si>
  <si>
    <t>Tranquillity ID</t>
  </si>
  <si>
    <t>W11364</t>
  </si>
  <si>
    <t>EPENMAGG1S NM135S</t>
  </si>
  <si>
    <t>W11363</t>
  </si>
  <si>
    <t>EPE NM134S</t>
  </si>
  <si>
    <t>W11362</t>
  </si>
  <si>
    <t>EPENMAGG1S NM133S</t>
  </si>
  <si>
    <t>W11361</t>
  </si>
  <si>
    <t>John Scheenstra</t>
  </si>
  <si>
    <t>W11360</t>
  </si>
  <si>
    <t>Roberts Tunnel</t>
  </si>
  <si>
    <t>W11359</t>
  </si>
  <si>
    <t>Glenwood Elementary School</t>
  </si>
  <si>
    <t>W11358</t>
  </si>
  <si>
    <t>W11357</t>
  </si>
  <si>
    <t>W11356</t>
  </si>
  <si>
    <t>W11355</t>
  </si>
  <si>
    <t>W11354</t>
  </si>
  <si>
    <t>W11352</t>
  </si>
  <si>
    <t>Hollandia Farms, Inc.</t>
  </si>
  <si>
    <t>W11351</t>
  </si>
  <si>
    <t>Home Depot 1009 / San Jose</t>
  </si>
  <si>
    <t>W11350</t>
  </si>
  <si>
    <t>Hillcrest</t>
  </si>
  <si>
    <t>Garvey SD Rice</t>
  </si>
  <si>
    <t>W11349</t>
  </si>
  <si>
    <t>Cloverdale Farms</t>
  </si>
  <si>
    <t>W11347</t>
  </si>
  <si>
    <t>W11346</t>
  </si>
  <si>
    <t>Fresno</t>
  </si>
  <si>
    <t>W11345</t>
  </si>
  <si>
    <t>W11344</t>
  </si>
  <si>
    <t>W11343</t>
  </si>
  <si>
    <t>Ron VanderWeerd</t>
  </si>
  <si>
    <t>W11342</t>
  </si>
  <si>
    <t>Van Der Hoek Phase #2</t>
  </si>
  <si>
    <t>W11340</t>
  </si>
  <si>
    <t>Foothills</t>
  </si>
  <si>
    <t>Project 16</t>
  </si>
  <si>
    <t>W11339</t>
  </si>
  <si>
    <t>Project 15</t>
  </si>
  <si>
    <t>W11338</t>
  </si>
  <si>
    <t>Project 13</t>
  </si>
  <si>
    <t>W11335</t>
  </si>
  <si>
    <t>Project 12</t>
  </si>
  <si>
    <t>W11334</t>
  </si>
  <si>
    <t>Project 11</t>
  </si>
  <si>
    <t>W11332</t>
  </si>
  <si>
    <t>Project 10b</t>
  </si>
  <si>
    <t>W11331</t>
  </si>
  <si>
    <t>Project 10a</t>
  </si>
  <si>
    <t>W11330</t>
  </si>
  <si>
    <t>Project 9</t>
  </si>
  <si>
    <t>W11329</t>
  </si>
  <si>
    <t>Project 7</t>
  </si>
  <si>
    <t>W11328</t>
  </si>
  <si>
    <t>Project 6b</t>
  </si>
  <si>
    <t>W11327</t>
  </si>
  <si>
    <t>Project 6a</t>
  </si>
  <si>
    <t>W11326</t>
  </si>
  <si>
    <t>Project 5b</t>
  </si>
  <si>
    <t>W11325</t>
  </si>
  <si>
    <t>Project 5a</t>
  </si>
  <si>
    <t>W11324</t>
  </si>
  <si>
    <t>Project 4</t>
  </si>
  <si>
    <t>W11323</t>
  </si>
  <si>
    <t>Project 3</t>
  </si>
  <si>
    <t>W11322</t>
  </si>
  <si>
    <t>Project 2</t>
  </si>
  <si>
    <t>W11321</t>
  </si>
  <si>
    <t>Project 1</t>
  </si>
  <si>
    <t>W11320</t>
  </si>
  <si>
    <t>Gross Res</t>
  </si>
  <si>
    <t>Hummingbird CSP LLC</t>
  </si>
  <si>
    <t>W11308</t>
  </si>
  <si>
    <t>Petaluma Energy East</t>
  </si>
  <si>
    <t>W11306</t>
  </si>
  <si>
    <t>W11301</t>
  </si>
  <si>
    <t>Brownlee Unit #2</t>
  </si>
  <si>
    <t>W11300</t>
  </si>
  <si>
    <t>Silverlake</t>
  </si>
  <si>
    <t>CA - Staples - Gilroy</t>
  </si>
  <si>
    <t>Plant 5</t>
  </si>
  <si>
    <t>W11299</t>
  </si>
  <si>
    <t>FPE Renewables LLC</t>
  </si>
  <si>
    <t>W11297</t>
  </si>
  <si>
    <t>W11296</t>
  </si>
  <si>
    <t>San Pedro Elementary School</t>
  </si>
  <si>
    <t>W11295</t>
  </si>
  <si>
    <t>Poso Creek Family Dairy</t>
  </si>
  <si>
    <t>W11294</t>
  </si>
  <si>
    <t>W11293</t>
  </si>
  <si>
    <t>W11292</t>
  </si>
  <si>
    <t>Coachella 2</t>
  </si>
  <si>
    <t>W11291</t>
  </si>
  <si>
    <t>Painted Hills</t>
  </si>
  <si>
    <t>W11290</t>
  </si>
  <si>
    <t>Sunshine</t>
  </si>
  <si>
    <t>Coachella 1</t>
  </si>
  <si>
    <t>W11289</t>
  </si>
  <si>
    <t>Firebaugh Ranch</t>
  </si>
  <si>
    <t>W11288</t>
  </si>
  <si>
    <t>Rio Bravo Ranch</t>
  </si>
  <si>
    <t>San Juan Ranch</t>
  </si>
  <si>
    <t>W11284</t>
  </si>
  <si>
    <t>Firestone Walker Brewery (Tracker)</t>
  </si>
  <si>
    <t>W11283</t>
  </si>
  <si>
    <t>SFRED - 49 S Van Ness Ave.</t>
  </si>
  <si>
    <t>W11282</t>
  </si>
  <si>
    <t>OKG Energy, LLC</t>
  </si>
  <si>
    <t>W11281</t>
  </si>
  <si>
    <t>GCEA Headquarters Community Solar Garden</t>
  </si>
  <si>
    <t>W11280</t>
  </si>
  <si>
    <t>SPV Agg 0_10_0025_16</t>
  </si>
  <si>
    <t>W11279</t>
  </si>
  <si>
    <t>Art Leyendekker</t>
  </si>
  <si>
    <t>W11278</t>
  </si>
  <si>
    <t>Irvine - Canyon View Elementary School</t>
  </si>
  <si>
    <t>W11276</t>
  </si>
  <si>
    <t>Pittsburg USD - Black Diamond HS</t>
  </si>
  <si>
    <t>W11275</t>
  </si>
  <si>
    <t>Pittsburg USD - Boys and Girls Club</t>
  </si>
  <si>
    <t>W11273</t>
  </si>
  <si>
    <t>Pittsburg USD - Willow Cove ES</t>
  </si>
  <si>
    <t>W11272</t>
  </si>
  <si>
    <t>Pittsburg USD - Stoneman ES</t>
  </si>
  <si>
    <t>W11271</t>
  </si>
  <si>
    <t>Pittsburg USD - Rancho Medanos JHS</t>
  </si>
  <si>
    <t>W11270</t>
  </si>
  <si>
    <t>Pittsburg USD - Pittsburg HS (CAB/Auditorium)</t>
  </si>
  <si>
    <t>W11269</t>
  </si>
  <si>
    <t>Pittsburg USD-Pittsburg HS(ParkingArea/SouthCampus</t>
  </si>
  <si>
    <t>W11268</t>
  </si>
  <si>
    <t>Pittsburg USD - Pittsburg HS (North Campus)</t>
  </si>
  <si>
    <t>W11267</t>
  </si>
  <si>
    <t>Pittsburg USD - Marina Vista ES</t>
  </si>
  <si>
    <t>W11266</t>
  </si>
  <si>
    <t>Pittsburg USD - Los Medanos ES</t>
  </si>
  <si>
    <t>W11265</t>
  </si>
  <si>
    <t>Pittsburg USD - Hillview JHS</t>
  </si>
  <si>
    <t>W11264</t>
  </si>
  <si>
    <t>Pittsburg USD - Highlands ES</t>
  </si>
  <si>
    <t>W11263</t>
  </si>
  <si>
    <t>Pittsburg USD - Heights ES</t>
  </si>
  <si>
    <t>W11262</t>
  </si>
  <si>
    <t>Pittsburg USD - Foothill ES</t>
  </si>
  <si>
    <t>W11261</t>
  </si>
  <si>
    <t>Pittsburg USD - Adult Education Center</t>
  </si>
  <si>
    <t>W11260</t>
  </si>
  <si>
    <t>Kohler</t>
  </si>
  <si>
    <t>SoCore Clovis</t>
  </si>
  <si>
    <t>W11259</t>
  </si>
  <si>
    <t>Irvine - Loma Ridge Elementary School</t>
  </si>
  <si>
    <t>W11258</t>
  </si>
  <si>
    <t>Irvine - Sierra Vista Middle School</t>
  </si>
  <si>
    <t>W11257</t>
  </si>
  <si>
    <t>North Division</t>
  </si>
  <si>
    <t>Chaboya Division</t>
  </si>
  <si>
    <t>Boulder Canyon</t>
  </si>
  <si>
    <t>Sunnova Sol Owner - SCE 2015 Group 7</t>
  </si>
  <si>
    <t>W11238</t>
  </si>
  <si>
    <t>Sunnova Sol Owner - SCE 2015 Group 6</t>
  </si>
  <si>
    <t>W11237</t>
  </si>
  <si>
    <t>Sunnova Sol Owner - SCE 2015 Group 5</t>
  </si>
  <si>
    <t>W11236</t>
  </si>
  <si>
    <t>Sunnova Sol Owner - SCE 2015 Group 4</t>
  </si>
  <si>
    <t>W11235</t>
  </si>
  <si>
    <t>Sunnova Sol Owner - SCE 2015 Group 3</t>
  </si>
  <si>
    <t>W11234</t>
  </si>
  <si>
    <t>Sunnova Sol Owner - SCE 2015 Group 2</t>
  </si>
  <si>
    <t>W11233</t>
  </si>
  <si>
    <t>Sunnova Sol Owner - SCE 2015 Group 1</t>
  </si>
  <si>
    <t>W11232</t>
  </si>
  <si>
    <t>Sunnova SAP IV - SCE 2015 Group 1</t>
  </si>
  <si>
    <t>W11231</t>
  </si>
  <si>
    <t>Sunnova RAYS I - SCE 2015 Group 1</t>
  </si>
  <si>
    <t>W11230</t>
  </si>
  <si>
    <t>Betasso - Lakewood</t>
  </si>
  <si>
    <t>Sunnova Helios III - SCE 2015 Group 4</t>
  </si>
  <si>
    <t>W11229</t>
  </si>
  <si>
    <t>Sunnova Helios III - SCE 2015 Group 3</t>
  </si>
  <si>
    <t>W11228</t>
  </si>
  <si>
    <t>Sunnova Helios III - SCE 2015 Group 2</t>
  </si>
  <si>
    <t>W11227</t>
  </si>
  <si>
    <t>Sunnova Helios III - SCE 2015 Group 1</t>
  </si>
  <si>
    <t>W11226</t>
  </si>
  <si>
    <t>Sunnova Helios II - SCE 2015 Group 1</t>
  </si>
  <si>
    <t>W11225</t>
  </si>
  <si>
    <t>Sunnova AP6 - SCE 2015 Group 1</t>
  </si>
  <si>
    <t>W11224</t>
  </si>
  <si>
    <t>Sunnova AP5A - SCE 2015 Group 2</t>
  </si>
  <si>
    <t>W11223</t>
  </si>
  <si>
    <t>Sunnova AP5A - SCE 2015 Group 1</t>
  </si>
  <si>
    <t>W11222</t>
  </si>
  <si>
    <t>Sunnova Helios - SCE 2015 Group 31</t>
  </si>
  <si>
    <t>W11221</t>
  </si>
  <si>
    <t>Sunnova Helios - SCE 2015 Group 30</t>
  </si>
  <si>
    <t>W11220</t>
  </si>
  <si>
    <t>Sunnova Helios - SCE 2015 Group 29</t>
  </si>
  <si>
    <t>W11219</t>
  </si>
  <si>
    <t>Sunnova Helios - SCE 2015 Group 28</t>
  </si>
  <si>
    <t>W11218</t>
  </si>
  <si>
    <t>Sunnova Helios - SCE 2015 Group 27</t>
  </si>
  <si>
    <t>W11217</t>
  </si>
  <si>
    <t>Sunnova Helios - SCE 2015 Group 26</t>
  </si>
  <si>
    <t>W11216</t>
  </si>
  <si>
    <t>Sunnova Helios - SCE 2015 Group 25</t>
  </si>
  <si>
    <t>W11215</t>
  </si>
  <si>
    <t>Sunnova Helios - SCE 2015 Group 24</t>
  </si>
  <si>
    <t>W11214</t>
  </si>
  <si>
    <t>Sunnova Helios - SCE 2015 Group 23</t>
  </si>
  <si>
    <t>W11213</t>
  </si>
  <si>
    <t>Sunnova Helios - SCE 2015 Group 22</t>
  </si>
  <si>
    <t>W11212</t>
  </si>
  <si>
    <t>Sunnova Helios - SCE 2015 Group 21</t>
  </si>
  <si>
    <t>W11211</t>
  </si>
  <si>
    <t>Sunnova Helios - SCE 2015 Group 20</t>
  </si>
  <si>
    <t>W11210</t>
  </si>
  <si>
    <t>Sunnova Helios - SCE 2015 Group 19</t>
  </si>
  <si>
    <t>W11209</t>
  </si>
  <si>
    <t>Sunnova Helios - SCE 2015 Group 18</t>
  </si>
  <si>
    <t>W11208</t>
  </si>
  <si>
    <t>Sunnova Helios - SCE 2015 Group 17</t>
  </si>
  <si>
    <t>W11207</t>
  </si>
  <si>
    <t>Sunnova Helios - SCE 2015 Group 16</t>
  </si>
  <si>
    <t>W11206</t>
  </si>
  <si>
    <t>Sunnova Helios - SCE 2015 Group 15</t>
  </si>
  <si>
    <t>W11205</t>
  </si>
  <si>
    <t>Sunnova Helios - SCE 2015 Group 14</t>
  </si>
  <si>
    <t>W11204</t>
  </si>
  <si>
    <t>Sunnova Helios - SCE 2015 Group 13</t>
  </si>
  <si>
    <t>W11203</t>
  </si>
  <si>
    <t>Sunnova Helios - SCE 2015 Group 12</t>
  </si>
  <si>
    <t>W11202</t>
  </si>
  <si>
    <t>Sunnova Helios - SCE 2015 Group 11</t>
  </si>
  <si>
    <t>W11201</t>
  </si>
  <si>
    <t>Sunnova Helios - SCE 2015 Group 10</t>
  </si>
  <si>
    <t>W11200</t>
  </si>
  <si>
    <t>Sunnova Helios - SCE 2015 Group 9</t>
  </si>
  <si>
    <t>W11199</t>
  </si>
  <si>
    <t>Sunnova Helios - SCE 2015 Group 8</t>
  </si>
  <si>
    <t>W11198</t>
  </si>
  <si>
    <t>Sunnova Helios - SCE 2015 Group 7</t>
  </si>
  <si>
    <t>W11197</t>
  </si>
  <si>
    <t>Sunnova Helios - SCE 2015 Group 6</t>
  </si>
  <si>
    <t>W11196</t>
  </si>
  <si>
    <t>Sunnova Helios - SCE 2015 Group 5</t>
  </si>
  <si>
    <t>W11195</t>
  </si>
  <si>
    <t>Sunnova Helios - SCE 2015 Group 4</t>
  </si>
  <si>
    <t>W11194</t>
  </si>
  <si>
    <t>Sunnova Helios - SCE 2015 Group 3</t>
  </si>
  <si>
    <t>W11193</t>
  </si>
  <si>
    <t>Sunnova Helios - SCE 2015 Group 2</t>
  </si>
  <si>
    <t>W11192</t>
  </si>
  <si>
    <t>Sunnova Helios - SCE 2015 Group 1</t>
  </si>
  <si>
    <t>W11191</t>
  </si>
  <si>
    <t>Xebec 4 Nordhoff</t>
  </si>
  <si>
    <t>Sunnova Sol Owner - SCE 2016 Group 1</t>
  </si>
  <si>
    <t>W11189</t>
  </si>
  <si>
    <t>Sunnova SAP IV - SCE 2016 Group 1</t>
  </si>
  <si>
    <t>W11188</t>
  </si>
  <si>
    <t>Sunnova Helios III - SCE 2016 Group 6</t>
  </si>
  <si>
    <t>W11187</t>
  </si>
  <si>
    <t>Sunnova Helios III - SCE 2016 Group 5</t>
  </si>
  <si>
    <t>W11186</t>
  </si>
  <si>
    <t>Sunnova Helios III - SCE 2016 Group 4</t>
  </si>
  <si>
    <t>W11185</t>
  </si>
  <si>
    <t>Sunnova Helios III - SCE 2016 Group 3</t>
  </si>
  <si>
    <t>W11184</t>
  </si>
  <si>
    <t>Sunnova Helios III - SCE 2016 Group 2</t>
  </si>
  <si>
    <t>W11183</t>
  </si>
  <si>
    <t>Sunnova Helios III - SCE 2016 Group 1</t>
  </si>
  <si>
    <t>W11182</t>
  </si>
  <si>
    <t>Sunnova Helios II - SCE 2016 Group 15</t>
  </si>
  <si>
    <t>W11181</t>
  </si>
  <si>
    <t>Sunnova Helios II - SCE 2016 Group 14</t>
  </si>
  <si>
    <t>W11180</t>
  </si>
  <si>
    <t>Sunnova Helios II - SCE 2016 Group 13</t>
  </si>
  <si>
    <t>W11179</t>
  </si>
  <si>
    <t>Sunnova Helios II - SCE 2016 Group 12</t>
  </si>
  <si>
    <t>W11178</t>
  </si>
  <si>
    <t>Sunnova Helios II - SCE 2016 Group 11</t>
  </si>
  <si>
    <t>W11177</t>
  </si>
  <si>
    <t>Sunnova Helios II - SCE 2016 Group 10</t>
  </si>
  <si>
    <t>W11176</t>
  </si>
  <si>
    <t>Sunnova Helios II - SCE 2016 Group 9</t>
  </si>
  <si>
    <t>W11175</t>
  </si>
  <si>
    <t>Sunnova Helios II - SCE 2016 Group 8</t>
  </si>
  <si>
    <t>W11174</t>
  </si>
  <si>
    <t>Sunnova Helios II - SCE 2016 Group 7</t>
  </si>
  <si>
    <t>W11173</t>
  </si>
  <si>
    <t>Sunnova Helios II - SCE 2016 Group 6</t>
  </si>
  <si>
    <t>W11172</t>
  </si>
  <si>
    <t>Sunnova Helios II - SCE 2016 Group 5</t>
  </si>
  <si>
    <t>W11171</t>
  </si>
  <si>
    <t>Sunnova Helios II - SCE 2016 Group 4</t>
  </si>
  <si>
    <t>W11170</t>
  </si>
  <si>
    <t>Sunnova Helios II - SCE 2016 Group 3</t>
  </si>
  <si>
    <t>W11169</t>
  </si>
  <si>
    <t>Sunnova Helios II - SCE 2016 Group 2</t>
  </si>
  <si>
    <t>W11168</t>
  </si>
  <si>
    <t>Sunnova Helios II - SCE 2016 Group 1</t>
  </si>
  <si>
    <t>W11167</t>
  </si>
  <si>
    <t>Sunnova Portfolio 5 - SCE 2016 Group 1</t>
  </si>
  <si>
    <t>W11166</t>
  </si>
  <si>
    <t>Sunnova AP6 - SCE 2016 Group 1</t>
  </si>
  <si>
    <t>W11165</t>
  </si>
  <si>
    <t>Sunnova AP5A - SCE 2016 Group 2</t>
  </si>
  <si>
    <t>W11164</t>
  </si>
  <si>
    <t>Sunnova AP5A - SCE 2016 Group 1</t>
  </si>
  <si>
    <t>W11163</t>
  </si>
  <si>
    <t>Sunnova Helios - SCE 2016 Group 4</t>
  </si>
  <si>
    <t>W11162</t>
  </si>
  <si>
    <t>Sunnova Helios - SCE 2016 Group 3</t>
  </si>
  <si>
    <t>W11161</t>
  </si>
  <si>
    <t>Sunnova Helios - SCE 2016 Group 2</t>
  </si>
  <si>
    <t>W11160</t>
  </si>
  <si>
    <t>Sunnova Helios - SCE 2016 Group 1</t>
  </si>
  <si>
    <t>W11159</t>
  </si>
  <si>
    <t>Sunnova TEP I - SCE 2017 Group 8</t>
  </si>
  <si>
    <t>W11158</t>
  </si>
  <si>
    <t>Sunnova TEP I - SCE 2017 Group 7</t>
  </si>
  <si>
    <t>W11157</t>
  </si>
  <si>
    <t>Sunnova TEP I - SCE 2017 Group 6</t>
  </si>
  <si>
    <t>W11156</t>
  </si>
  <si>
    <t>Sunnova TEP I - SCE 2017 Group 5</t>
  </si>
  <si>
    <t>W11155</t>
  </si>
  <si>
    <t>Sunnova TEP I - SCE 2017 Group 4</t>
  </si>
  <si>
    <t>W11154</t>
  </si>
  <si>
    <t>Sunnova TEP I - SCE 2017 Group 3</t>
  </si>
  <si>
    <t>W11153</t>
  </si>
  <si>
    <t>Sunnova TEP I - SCE 2017 Group 2</t>
  </si>
  <si>
    <t>W11152</t>
  </si>
  <si>
    <t>Sunnova TEP I - SCE 2017 Group 1</t>
  </si>
  <si>
    <t>W11151</t>
  </si>
  <si>
    <t>Robert O. Schulz Solar Farm #2</t>
  </si>
  <si>
    <t>Sunnova RAYS I - SCE 2017 Group 2</t>
  </si>
  <si>
    <t>W11149</t>
  </si>
  <si>
    <t>Sunnova RAYS I - SCE 2017 Group 1</t>
  </si>
  <si>
    <t>W11148</t>
  </si>
  <si>
    <t>Sunnova Helios III - SCE 2017 Group 2</t>
  </si>
  <si>
    <t>W11147</t>
  </si>
  <si>
    <t>Sunnova Helios III - SCE 2017 Group 1</t>
  </si>
  <si>
    <t>W11146</t>
  </si>
  <si>
    <t>Sunnova Helios II - SCE 2017 Group 5</t>
  </si>
  <si>
    <t>W11145</t>
  </si>
  <si>
    <t>Sunnova Helios II - SCE 2017 Group 4</t>
  </si>
  <si>
    <t>W11144</t>
  </si>
  <si>
    <t>Sunnova Helios II - SCE 2017 Group 3</t>
  </si>
  <si>
    <t>W11143</t>
  </si>
  <si>
    <t>Sunnova Helios II - SCE 2017 Group 2</t>
  </si>
  <si>
    <t>W11142</t>
  </si>
  <si>
    <t>Sunnova Helios II - SCE 2017 Group 1</t>
  </si>
  <si>
    <t>W11141</t>
  </si>
  <si>
    <t>Sunnova AP6 - SCE 2017 Group 1</t>
  </si>
  <si>
    <t>W11140</t>
  </si>
  <si>
    <t>SunE Alamosa</t>
  </si>
  <si>
    <t>Sunnova AP5A - SCE 2017 Group 1</t>
  </si>
  <si>
    <t>W11139</t>
  </si>
  <si>
    <t>Sunnova TEP IV-C - SCE 2020 Group 3</t>
  </si>
  <si>
    <t>W11138</t>
  </si>
  <si>
    <t>Sunnova TEP IV-C - SCE 2020 Group 2</t>
  </si>
  <si>
    <t>W11137</t>
  </si>
  <si>
    <t>Sunnova TEP IV-C - SCE 2020 Group 1</t>
  </si>
  <si>
    <t>W11136</t>
  </si>
  <si>
    <t>Sunnova TEP IV-B - SCE 2020 Group 4</t>
  </si>
  <si>
    <t>W11135</t>
  </si>
  <si>
    <t>Sunnova TEP IV-B - SCE 2020 Group 3</t>
  </si>
  <si>
    <t>W11134</t>
  </si>
  <si>
    <t>Sunnova TEP IV-B - SCE 2020 Group 2</t>
  </si>
  <si>
    <t>W11133</t>
  </si>
  <si>
    <t>Sunnova TEP IV-B - SCE 2020 Group 1</t>
  </si>
  <si>
    <t>W11132</t>
  </si>
  <si>
    <t>Sunnova TEP IV-A - SCE 2020 Group 3</t>
  </si>
  <si>
    <t>W11131</t>
  </si>
  <si>
    <t>Sunnova TEP IV-A - SCE 2020 Group 2</t>
  </si>
  <si>
    <t>W11130</t>
  </si>
  <si>
    <t>Sunnova TEP IV-A - SCE 2020 Group 1</t>
  </si>
  <si>
    <t>W11129</t>
  </si>
  <si>
    <t>Sunnova TEP III - SCE 2020 Group 1</t>
  </si>
  <si>
    <t>W11128</t>
  </si>
  <si>
    <t>Sunnova SAP IV - SCE 2020 Group 2</t>
  </si>
  <si>
    <t>W11127</t>
  </si>
  <si>
    <t>Sunnova SAP IV - SCE 2020 Group 1</t>
  </si>
  <si>
    <t>W11126</t>
  </si>
  <si>
    <t>SunAnza2</t>
  </si>
  <si>
    <t>Sunnova SAP IV - SCE 2018 Group 1</t>
  </si>
  <si>
    <t>W11124</t>
  </si>
  <si>
    <t>Sunnova TEP II-B - SCE 2018 Group 8</t>
  </si>
  <si>
    <t>W11123</t>
  </si>
  <si>
    <t>Sunnova TEP II-B - SCE 2018 Group 7</t>
  </si>
  <si>
    <t>W11122</t>
  </si>
  <si>
    <t>Sunnova TEP II-B - SCE 2018 Group 6</t>
  </si>
  <si>
    <t>W11121</t>
  </si>
  <si>
    <t>Sunnova TEP II-B - SCE 2018 Group 5</t>
  </si>
  <si>
    <t>W11120</t>
  </si>
  <si>
    <t>Sunnova TEP II-B - SCE 2018 Group 4</t>
  </si>
  <si>
    <t>W11119</t>
  </si>
  <si>
    <t>Sunnova TEP II-B - SCE 2018 Group 3</t>
  </si>
  <si>
    <t>W11118</t>
  </si>
  <si>
    <t>Sunnova TEP II-B - SCE 2018 Group 2</t>
  </si>
  <si>
    <t>W11117</t>
  </si>
  <si>
    <t>Sunnova TEP II-B - SCE 2018 Group 1</t>
  </si>
  <si>
    <t>W11116</t>
  </si>
  <si>
    <t>Sunnova TEP II - SCE 2018 Group 4</t>
  </si>
  <si>
    <t>W11115</t>
  </si>
  <si>
    <t>Sunnova TEP II - SCE 2018 Group 3</t>
  </si>
  <si>
    <t>W11114</t>
  </si>
  <si>
    <t>Sunnova TEP II - SCE 2018 Group 2</t>
  </si>
  <si>
    <t>W11113</t>
  </si>
  <si>
    <t>Sunnova TEP II - SCE 2018 Group 1</t>
  </si>
  <si>
    <t>W11112</t>
  </si>
  <si>
    <t>Sunnova TEP I - SCE 2018 Group 5</t>
  </si>
  <si>
    <t>W11111</t>
  </si>
  <si>
    <t>Sunnova TEP I - SCE 2018 Group 4</t>
  </si>
  <si>
    <t>W11110</t>
  </si>
  <si>
    <t>Shoshone Hydro</t>
  </si>
  <si>
    <t>Sunnova TEP I - SCE 2018 Group 3</t>
  </si>
  <si>
    <t>W11109</t>
  </si>
  <si>
    <t>Sunnova TEP I - SCE 2018 Group 2</t>
  </si>
  <si>
    <t>W11108</t>
  </si>
  <si>
    <t>Sunnova TEP I - SCE 2018 Group 1</t>
  </si>
  <si>
    <t>W11107</t>
  </si>
  <si>
    <t>Sunnova RAYS I - SCE 2018 Group 3</t>
  </si>
  <si>
    <t>W11104</t>
  </si>
  <si>
    <t>Sunnova RAYS I - SCE 2018 Group 2</t>
  </si>
  <si>
    <t>W11103</t>
  </si>
  <si>
    <t>Sunnova RAYS I - SCE 2018 Group 1</t>
  </si>
  <si>
    <t>W11102</t>
  </si>
  <si>
    <t>Sunnova Helios II - SCE 2018 Group 5</t>
  </si>
  <si>
    <t>W11101</t>
  </si>
  <si>
    <t>Sunnova Helios II - SCE 2018 Group 4</t>
  </si>
  <si>
    <t>W11100</t>
  </si>
  <si>
    <t>CA - Staples - Vacaville</t>
  </si>
  <si>
    <t>Sunnova Helios II - SCE 2018 Group 3</t>
  </si>
  <si>
    <t>W11099</t>
  </si>
  <si>
    <t>Sunnova Helios II - SCE 2018 Group 2</t>
  </si>
  <si>
    <t>W11098</t>
  </si>
  <si>
    <t>Sunnova Helios II - SCE 2018 Group 1</t>
  </si>
  <si>
    <t>W11097</t>
  </si>
  <si>
    <t>Sunnova AP6 - SCE 2018 Group 1</t>
  </si>
  <si>
    <t>W11096</t>
  </si>
  <si>
    <t>Sunnova AP6 - SCE 2019 Group 1</t>
  </si>
  <si>
    <t>W11095</t>
  </si>
  <si>
    <t>Sunnova SAP IV - SCE 2019 Group 2</t>
  </si>
  <si>
    <t>W11094</t>
  </si>
  <si>
    <t>Sunnova SAP IV - SCE 2019 Group 1</t>
  </si>
  <si>
    <t>W11093</t>
  </si>
  <si>
    <t>Sunnova TEP IV-A - SCE 2019 Group 4</t>
  </si>
  <si>
    <t>W11092</t>
  </si>
  <si>
    <t>Sunnova TEP IV-A - SCE 2019 Group 3</t>
  </si>
  <si>
    <t>W11091</t>
  </si>
  <si>
    <t>Sunnova TEP IV-A - SCE 2019 Group 2</t>
  </si>
  <si>
    <t>W11090</t>
  </si>
  <si>
    <t>Alite</t>
  </si>
  <si>
    <t>Sunnova TEP IV-A - SCE 2019 Group 1</t>
  </si>
  <si>
    <t>W11089</t>
  </si>
  <si>
    <t>Sunnova TEP III - SCE 2019 Group 6</t>
  </si>
  <si>
    <t>W11088</t>
  </si>
  <si>
    <t>Sunnova TEP III - SCE 2019 Group 5</t>
  </si>
  <si>
    <t>W11087</t>
  </si>
  <si>
    <t>Sunnova TEP III - SCE 2019 Group 4</t>
  </si>
  <si>
    <t>W11086</t>
  </si>
  <si>
    <t>Sunnova TEP III - SCE 2019 Group 3</t>
  </si>
  <si>
    <t>W11085</t>
  </si>
  <si>
    <t>Sunnova TEP III - SCE 2019 Group 2</t>
  </si>
  <si>
    <t>W11084</t>
  </si>
  <si>
    <t>Sunnova TEP III - SCE 2019 Group 1</t>
  </si>
  <si>
    <t>W11083</t>
  </si>
  <si>
    <t>Sunnova TEP II-B - SCE 2019 Group 3</t>
  </si>
  <si>
    <t>W11082</t>
  </si>
  <si>
    <t>Sunnova TEP II-B - SCE 2019 Group 2</t>
  </si>
  <si>
    <t>W11081</t>
  </si>
  <si>
    <t>Sunnova TEP II-B - SCE 2019 Group 1</t>
  </si>
  <si>
    <t>W11080</t>
  </si>
  <si>
    <t>Lewiston Powerplant</t>
  </si>
  <si>
    <t>Sunnova TEP II - SCE 2019 Group 2</t>
  </si>
  <si>
    <t>W11079</t>
  </si>
  <si>
    <t>Sunnova TEP II - SCE 2019 Group 1</t>
  </si>
  <si>
    <t>W11078</t>
  </si>
  <si>
    <t>Sunnova Sol Owner - SCE 2019 Group 9</t>
  </si>
  <si>
    <t>W11077</t>
  </si>
  <si>
    <t>Sunnova Sol Owner - SCE 2019 Group 8</t>
  </si>
  <si>
    <t>W11076</t>
  </si>
  <si>
    <t>Sunnova Sol Owner - SCE 2019 Group 7</t>
  </si>
  <si>
    <t>W11075</t>
  </si>
  <si>
    <t>Sunnova Sol Owner - SCE 2019 Group 6</t>
  </si>
  <si>
    <t>W11074</t>
  </si>
  <si>
    <t>ONV Energy, LLC</t>
  </si>
  <si>
    <t>W11073</t>
  </si>
  <si>
    <t>Cedar Springs Wind II</t>
  </si>
  <si>
    <t>W11072</t>
  </si>
  <si>
    <t>SFPD Academy</t>
  </si>
  <si>
    <t>W11071</t>
  </si>
  <si>
    <t>Canal Energy S14, LLC</t>
  </si>
  <si>
    <t>W11070</t>
  </si>
  <si>
    <t>L&amp;J Vanderham Dairy</t>
  </si>
  <si>
    <t>T &amp; C Louters Dairy</t>
  </si>
  <si>
    <t>Garlock Energy, LLC</t>
  </si>
  <si>
    <t>W11066</t>
  </si>
  <si>
    <t>Hoover Powerplant</t>
  </si>
  <si>
    <t>Hanse Farms Inc</t>
  </si>
  <si>
    <t>W11050</t>
  </si>
  <si>
    <t>W11049</t>
  </si>
  <si>
    <t>W11048</t>
  </si>
  <si>
    <t>Paseo III Housing Associates L.P.</t>
  </si>
  <si>
    <t>W11047</t>
  </si>
  <si>
    <t>CCAGA-Kerman</t>
  </si>
  <si>
    <t>Fred Young Phase II Associates L.P.</t>
  </si>
  <si>
    <t>W11045</t>
  </si>
  <si>
    <t>Cagliero Ranch</t>
  </si>
  <si>
    <t>Copper Mountain Solar 5, LLC</t>
  </si>
  <si>
    <t>W11040</t>
  </si>
  <si>
    <t>Goodyear rubber</t>
  </si>
  <si>
    <t>Dissigno Healdsburg FPV, LLC</t>
  </si>
  <si>
    <t>Sigurd Solar</t>
  </si>
  <si>
    <t>W11036</t>
  </si>
  <si>
    <t>Santa Cruz - Dimeo</t>
  </si>
  <si>
    <t>Toyota North America Parts Center California</t>
  </si>
  <si>
    <t>Wildflower Solar 1</t>
  </si>
  <si>
    <t>Cerone Division</t>
  </si>
  <si>
    <t>Oasis Alta</t>
  </si>
  <si>
    <t>W11031</t>
  </si>
  <si>
    <t>Point Wind 2</t>
  </si>
  <si>
    <t>W11030</t>
  </si>
  <si>
    <t>Point Wind 1</t>
  </si>
  <si>
    <t>W11029</t>
  </si>
  <si>
    <t>Rattlesnake Solar Project</t>
  </si>
  <si>
    <t>Firestone Walker Brewery (Carport)</t>
  </si>
  <si>
    <t>Vander Woude Dairy</t>
  </si>
  <si>
    <t>Etchison Ranch</t>
  </si>
  <si>
    <t>W11024</t>
  </si>
  <si>
    <t>Five H Farms</t>
  </si>
  <si>
    <t>Van der Hoek Dairy</t>
  </si>
  <si>
    <t>W11022</t>
  </si>
  <si>
    <t>Parlier Ranch</t>
  </si>
  <si>
    <t>Reedley Ranch</t>
  </si>
  <si>
    <t>Bodega Energy West</t>
  </si>
  <si>
    <t>Summit Wind</t>
  </si>
  <si>
    <t>W11017</t>
  </si>
  <si>
    <t>W11016</t>
  </si>
  <si>
    <t>D&amp;V Dairy</t>
  </si>
  <si>
    <t>W11015</t>
  </si>
  <si>
    <t>VS RXI Pacoima</t>
  </si>
  <si>
    <t>PMA</t>
  </si>
  <si>
    <t>Berth 161</t>
  </si>
  <si>
    <t>Liberty Hill Plaza</t>
  </si>
  <si>
    <t>Catalina Express</t>
  </si>
  <si>
    <t>W11010</t>
  </si>
  <si>
    <t>Marina South</t>
  </si>
  <si>
    <t>W11009</t>
  </si>
  <si>
    <t>Xebec 3 Prairie</t>
  </si>
  <si>
    <t>W11008</t>
  </si>
  <si>
    <t>Chill Solar</t>
  </si>
  <si>
    <t>W11007</t>
  </si>
  <si>
    <t>T-Bar Dairy</t>
  </si>
  <si>
    <t>American Kings Solar Project</t>
  </si>
  <si>
    <t>W11005</t>
  </si>
  <si>
    <t>Garvey SD Willard Elementary</t>
  </si>
  <si>
    <t>Garvey SD Monterey Vista</t>
  </si>
  <si>
    <t>Garvey SD Dewey Elementary</t>
  </si>
  <si>
    <t>Garvey SD Hillcrest Elementary</t>
  </si>
  <si>
    <t>Garvey SD Emerson Elementary</t>
  </si>
  <si>
    <t>Walgreens - Paradise</t>
  </si>
  <si>
    <t>Kohl's - Rancho Santa Margarita #548</t>
  </si>
  <si>
    <t>Garvey SD Bitely Elementary</t>
  </si>
  <si>
    <t>Garvey SD Temple Intermediate</t>
  </si>
  <si>
    <t>Garvey SD Intermediate</t>
  </si>
  <si>
    <t>Van der Kooi Dairy</t>
  </si>
  <si>
    <t>East Line</t>
  </si>
  <si>
    <t>Academy Ranch</t>
  </si>
  <si>
    <t>Soscol Ferry Solar D</t>
  </si>
  <si>
    <t>Soscol Ferry Solar C</t>
  </si>
  <si>
    <t>Monterey Park 1318</t>
  </si>
  <si>
    <t>W10986</t>
  </si>
  <si>
    <t>Phase 2</t>
  </si>
  <si>
    <t>Jones Farms</t>
  </si>
  <si>
    <t>W10984</t>
  </si>
  <si>
    <t>Phillip Verwey Hanford #1</t>
  </si>
  <si>
    <t>W10980</t>
  </si>
  <si>
    <t>Tacoma Hydro</t>
  </si>
  <si>
    <t>Stratford Ranch</t>
  </si>
  <si>
    <t>Lodestar Lighthouse School</t>
  </si>
  <si>
    <t>Firebaugh Cold Storage</t>
  </si>
  <si>
    <t>Wonderful Orchards - Belridge</t>
  </si>
  <si>
    <t>W10970</t>
  </si>
  <si>
    <t>Wonderful Orchards - Westside</t>
  </si>
  <si>
    <t>W10969</t>
  </si>
  <si>
    <t>North Phase 2</t>
  </si>
  <si>
    <t>LA JOYA WIND II, LLC</t>
  </si>
  <si>
    <t>W10964</t>
  </si>
  <si>
    <t>LA JOYA WIND I , LLC</t>
  </si>
  <si>
    <t>W10963</t>
  </si>
  <si>
    <t>Lakeside Dairy</t>
  </si>
  <si>
    <t>Clackamas 7</t>
  </si>
  <si>
    <t>W10961</t>
  </si>
  <si>
    <t>Clackamas 4</t>
  </si>
  <si>
    <t>W10960</t>
  </si>
  <si>
    <t>Salida Hydro</t>
  </si>
  <si>
    <t>Clackamas 1</t>
  </si>
  <si>
    <t>W10959</t>
  </si>
  <si>
    <t>Marion 6</t>
  </si>
  <si>
    <t>W10958</t>
  </si>
  <si>
    <t>Marion 5</t>
  </si>
  <si>
    <t>W10957</t>
  </si>
  <si>
    <t>Marion 3</t>
  </si>
  <si>
    <t>W10956</t>
  </si>
  <si>
    <t>Titan Solar 1</t>
  </si>
  <si>
    <t>OC443-009-S</t>
  </si>
  <si>
    <t>Wilcox Oaks Country Club 112</t>
  </si>
  <si>
    <t>Wilcox Oaks Country Club 70</t>
  </si>
  <si>
    <t>Wilcox Oaks Country Club Golf and Country Club 63</t>
  </si>
  <si>
    <t>Wilcox Oaks Country Club Golf and Country Club 11</t>
  </si>
  <si>
    <t>Wilcox Oaks Country Club Golf and Country Club 5.1</t>
  </si>
  <si>
    <t>Wilcox Oaks Country Club Golf and Country Club 4.2</t>
  </si>
  <si>
    <t>Valencia 2</t>
  </si>
  <si>
    <t>W10943</t>
  </si>
  <si>
    <t>Castle 2</t>
  </si>
  <si>
    <t>W10942</t>
  </si>
  <si>
    <t>Castle 1</t>
  </si>
  <si>
    <t>W10941</t>
  </si>
  <si>
    <t>Georgetown Hydro</t>
  </si>
  <si>
    <t>Chowchilla</t>
  </si>
  <si>
    <t>Curtimade Dairy</t>
  </si>
  <si>
    <t>W10938</t>
  </si>
  <si>
    <t>IV Food Bank</t>
  </si>
  <si>
    <t>W10930</t>
  </si>
  <si>
    <t>Millican Solar Energy</t>
  </si>
  <si>
    <t>W10929</t>
  </si>
  <si>
    <t>Antelope Expansion 3A</t>
  </si>
  <si>
    <t>W10928</t>
  </si>
  <si>
    <t>SPV Agg 0_10_0025_15</t>
  </si>
  <si>
    <t>W10927</t>
  </si>
  <si>
    <t>EPENMAGG1S NM132S</t>
  </si>
  <si>
    <t>W10926</t>
  </si>
  <si>
    <t>EPENMAGG1S NM131S</t>
  </si>
  <si>
    <t>W10925</t>
  </si>
  <si>
    <t>EPE NM130S</t>
  </si>
  <si>
    <t>W10924</t>
  </si>
  <si>
    <t>Corriedale</t>
  </si>
  <si>
    <t>SD Garvey_Sanchez</t>
  </si>
  <si>
    <t>Irvine - Cadence Park Elementary</t>
  </si>
  <si>
    <t>W10918</t>
  </si>
  <si>
    <t>Home Depot Riverbank_1842</t>
  </si>
  <si>
    <t>Irvine - Eastwood K-8</t>
  </si>
  <si>
    <t>W10916</t>
  </si>
  <si>
    <t>Cottonwood Creek Family Housing Partners, LP</t>
  </si>
  <si>
    <t>Self-Help Enterprises Vera Cruz Village</t>
  </si>
  <si>
    <t>Newhouse Dairy</t>
  </si>
  <si>
    <t>Western Sky Dairy</t>
  </si>
  <si>
    <t>Jack's Solar Garden</t>
  </si>
  <si>
    <t>Mt. Poso Cogeneration Facility</t>
  </si>
  <si>
    <t>Fowler Warehouse</t>
  </si>
  <si>
    <t>Fowler Office</t>
  </si>
  <si>
    <t>Sagamore Wind Farm</t>
  </si>
  <si>
    <t>Phase 2 of Castle Rock Ridge</t>
  </si>
  <si>
    <t>Ryan Unit 1</t>
  </si>
  <si>
    <t>Ryan Unit 6</t>
  </si>
  <si>
    <t>Ryan Unit 3</t>
  </si>
  <si>
    <t>Los Griegos Center</t>
  </si>
  <si>
    <t>Pleasanton USD - Amador Valley HS</t>
  </si>
  <si>
    <t>CA - Walgreens - West Sacramento WG44</t>
  </si>
  <si>
    <t>City of Fairfield - North Bay Regional WTP</t>
  </si>
  <si>
    <t>Salome Solar Project</t>
  </si>
  <si>
    <t>Botanical Gardens</t>
  </si>
  <si>
    <t>Chin Chute Wind</t>
  </si>
  <si>
    <t>Marion 1</t>
  </si>
  <si>
    <t>JM439-009-S</t>
  </si>
  <si>
    <t>Little Bear Solar 5</t>
  </si>
  <si>
    <t>Little Bear Solar 4</t>
  </si>
  <si>
    <t>Little Bear Solar 3</t>
  </si>
  <si>
    <t>Wheatridge Wind II</t>
  </si>
  <si>
    <t>Little Bear Solar 1</t>
  </si>
  <si>
    <t>Washington State Ferries</t>
  </si>
  <si>
    <t>Golden Fields Solar III, LLC</t>
  </si>
  <si>
    <t>Aarvys Technologies LLC JB-94542186-00</t>
  </si>
  <si>
    <t>W10878</t>
  </si>
  <si>
    <t>Wheatridge Renewable Energy Facility I</t>
  </si>
  <si>
    <t>Fishman Supply Co. JB-9495214-00</t>
  </si>
  <si>
    <t>MEAN WELL USA JB-94542232-00</t>
  </si>
  <si>
    <t>One Planet Ops, Inc. JB-94541409-00</t>
  </si>
  <si>
    <t>W10871</t>
  </si>
  <si>
    <t>W10870</t>
  </si>
  <si>
    <t>Wauna Cogeneration Project</t>
  </si>
  <si>
    <t>W10869</t>
  </si>
  <si>
    <t>EPENMAGG1S NM129S</t>
  </si>
  <si>
    <t>EPENMAGG1S NM128S</t>
  </si>
  <si>
    <t>Macy's Hayward</t>
  </si>
  <si>
    <t>Macy's Eastridge</t>
  </si>
  <si>
    <t>Macy's DT Sacramento</t>
  </si>
  <si>
    <t>Macy's Concord</t>
  </si>
  <si>
    <t>Macy's Capitola</t>
  </si>
  <si>
    <t>SPV4</t>
  </si>
  <si>
    <t>ENMAX Kettles Hill Wind Farm</t>
  </si>
  <si>
    <t>Joe Parreira Dairy</t>
  </si>
  <si>
    <t>Hauser Unit 6</t>
  </si>
  <si>
    <t>Palmer Creek</t>
  </si>
  <si>
    <t>Prineville Solar Energy</t>
  </si>
  <si>
    <t>W10854</t>
  </si>
  <si>
    <t>LVVWD E Admin Parking NVE-61094</t>
  </si>
  <si>
    <t>Day Hill Solar</t>
  </si>
  <si>
    <t>Mountain Breeze Wind</t>
  </si>
  <si>
    <t>SPV3</t>
  </si>
  <si>
    <t>San Rafael Airport II</t>
  </si>
  <si>
    <t>Turquoise Nevada</t>
  </si>
  <si>
    <t>Orchard Windfarm 4</t>
  </si>
  <si>
    <t>Orchard Windfarm 3</t>
  </si>
  <si>
    <t>Orchard Windfarm 2</t>
  </si>
  <si>
    <t>Riverdale Ranch</t>
  </si>
  <si>
    <t>Orchard Windfarm 1</t>
  </si>
  <si>
    <t>SPV2</t>
  </si>
  <si>
    <t>Riley Solar I LLC</t>
  </si>
  <si>
    <t>Fort Rock Solar IV LLC</t>
  </si>
  <si>
    <t>Chester Hydro</t>
  </si>
  <si>
    <t>W10834</t>
  </si>
  <si>
    <t>Rock Garden Solar, LLC</t>
  </si>
  <si>
    <t>W10833</t>
  </si>
  <si>
    <t>Suntex Solar, LLC</t>
  </si>
  <si>
    <t>W10832</t>
  </si>
  <si>
    <t>West Hines Solar I, LLC</t>
  </si>
  <si>
    <t>W10831</t>
  </si>
  <si>
    <t>Alkali Solar, LLC</t>
  </si>
  <si>
    <t>W10830</t>
  </si>
  <si>
    <t>SPV1</t>
  </si>
  <si>
    <t>Red Barn</t>
  </si>
  <si>
    <t>Packing Shed</t>
  </si>
  <si>
    <t>Goshen</t>
  </si>
  <si>
    <t>Keith Visser Dairy</t>
  </si>
  <si>
    <t>Drift Creek</t>
  </si>
  <si>
    <t>Brush Creek</t>
  </si>
  <si>
    <t>EPENMAGG1S NM127S</t>
  </si>
  <si>
    <t>EPENMAGG1S NM126S</t>
  </si>
  <si>
    <t>Chino</t>
  </si>
  <si>
    <t>Parreira Gaspar Dairy</t>
  </si>
  <si>
    <t>Washington Elementary</t>
  </si>
  <si>
    <t>Visalia Learning Center</t>
  </si>
  <si>
    <t>Royal Oaks Elementary</t>
  </si>
  <si>
    <t>Operations 1</t>
  </si>
  <si>
    <t>Mountain View Elementary</t>
  </si>
  <si>
    <t>Charter Alternatives Academy</t>
  </si>
  <si>
    <t>WM</t>
  </si>
  <si>
    <t>KAYENTA SOLAR PV II</t>
  </si>
  <si>
    <t>Ute Hydro</t>
  </si>
  <si>
    <t>Skookumchuck Wind Facility</t>
  </si>
  <si>
    <t>Hills Creek Dam</t>
  </si>
  <si>
    <t>Cheyenne Ridge</t>
  </si>
  <si>
    <t>Bronco Plains Wind, LLC</t>
  </si>
  <si>
    <t>EPENMAGG1S NM125S</t>
  </si>
  <si>
    <t>CA - Walgreens - Fresno WG51</t>
  </si>
  <si>
    <t>Pioneer Solar (CO)</t>
  </si>
  <si>
    <t>W10799</t>
  </si>
  <si>
    <t>Encino</t>
  </si>
  <si>
    <t>Palms District Warehouse</t>
  </si>
  <si>
    <t>Sunrun SCE 2016 Group 79</t>
  </si>
  <si>
    <t>W10794</t>
  </si>
  <si>
    <t>Sunrun SCE 2019 Group 143</t>
  </si>
  <si>
    <t>W10779</t>
  </si>
  <si>
    <t>Sunrun SCE 2019 Group 122</t>
  </si>
  <si>
    <t>W10758</t>
  </si>
  <si>
    <t>Sunrun SCE 2019 Group 106</t>
  </si>
  <si>
    <t>W10742</t>
  </si>
  <si>
    <t>Sunrun SCE 2019 Group 105</t>
  </si>
  <si>
    <t>W10741</t>
  </si>
  <si>
    <t>Central 40</t>
  </si>
  <si>
    <t>Sunrun SCE 2019 Group 99</t>
  </si>
  <si>
    <t>W10734</t>
  </si>
  <si>
    <t>Sunrun SCE 2019 Group 82</t>
  </si>
  <si>
    <t>W10717</t>
  </si>
  <si>
    <t>Sunrun SCE 2019 Group 75</t>
  </si>
  <si>
    <t>W10710</t>
  </si>
  <si>
    <t>EPENMAGG1S NM124S</t>
  </si>
  <si>
    <t>EPE NM123S</t>
  </si>
  <si>
    <t>W10691</t>
  </si>
  <si>
    <t>Sunrun SCE 2019 Group 52</t>
  </si>
  <si>
    <t>W10685</t>
  </si>
  <si>
    <t>Sunrun SCE 2019 Group 40</t>
  </si>
  <si>
    <t>W10673</t>
  </si>
  <si>
    <t>Sunrun SCE 2019 Group 35</t>
  </si>
  <si>
    <t>W10668</t>
  </si>
  <si>
    <t>Sunrun SCE 2019 Group 19</t>
  </si>
  <si>
    <t>W10653</t>
  </si>
  <si>
    <t>Sunrun SCE 2019 Group 12</t>
  </si>
  <si>
    <t>W10646</t>
  </si>
  <si>
    <t>Sunrun SCE 2019 Group 8</t>
  </si>
  <si>
    <t>W10642</t>
  </si>
  <si>
    <t>Corporation Yard</t>
  </si>
  <si>
    <t>Dairyland Farms</t>
  </si>
  <si>
    <t>Coelho West</t>
  </si>
  <si>
    <t>Corcoran Irrigation District 1MW:`</t>
  </si>
  <si>
    <t>Desert Harvest 2</t>
  </si>
  <si>
    <t>Maverick Solar 4, LLC</t>
  </si>
  <si>
    <t>Desert Harvest</t>
  </si>
  <si>
    <t>Rest a boutique Hotel-JB-95619883-00</t>
  </si>
  <si>
    <t>Oversight Resources</t>
  </si>
  <si>
    <t>West Star North Dairy</t>
  </si>
  <si>
    <t>Mario Simoes Family Dairy</t>
  </si>
  <si>
    <t>Sunrun SCE 2018 Group 109</t>
  </si>
  <si>
    <t>W10614</t>
  </si>
  <si>
    <t>Cantua Creek Huller</t>
  </si>
  <si>
    <t>MWF - Lemoore</t>
  </si>
  <si>
    <t>Woolf Huron Ranch</t>
  </si>
  <si>
    <t>Woolf Aliso Ranch</t>
  </si>
  <si>
    <t>Sunrun SCE 2018 Group 84</t>
  </si>
  <si>
    <t>W10583</t>
  </si>
  <si>
    <t>Sunrun SCE 2018 Group 75</t>
  </si>
  <si>
    <t>W10572</t>
  </si>
  <si>
    <t>Sunrun SCE 2018 Group 68</t>
  </si>
  <si>
    <t>W10565</t>
  </si>
  <si>
    <t>Sunrun SCE 2018 Group 66</t>
  </si>
  <si>
    <t>W10563</t>
  </si>
  <si>
    <t>Filice Farms LP</t>
  </si>
  <si>
    <t>Sunrun SCE 2018 Group 31</t>
  </si>
  <si>
    <t>W10526</t>
  </si>
  <si>
    <t>Sunrun SCE 2018 Group 23</t>
  </si>
  <si>
    <t>W10518</t>
  </si>
  <si>
    <t>Encina Water Pollution Control Facility</t>
  </si>
  <si>
    <t>Western Jet</t>
  </si>
  <si>
    <t>Sunrun SCE 2017 Group 114</t>
  </si>
  <si>
    <t>W10480</t>
  </si>
  <si>
    <t>Cosumnes Power Plant</t>
  </si>
  <si>
    <t>Sunrun SCE 2017 Group 102</t>
  </si>
  <si>
    <t>W10468</t>
  </si>
  <si>
    <t>EPENMAGG1S NM122S</t>
  </si>
  <si>
    <t>EPENMAGG1S NM121S</t>
  </si>
  <si>
    <t>Dust Bowl Ranch</t>
  </si>
  <si>
    <t>Worth Farms-Huron Ranch</t>
  </si>
  <si>
    <t>W10408</t>
  </si>
  <si>
    <t>Vista Verde Dairy</t>
  </si>
  <si>
    <t>W10396</t>
  </si>
  <si>
    <t>W10386</t>
  </si>
  <si>
    <t>W10385</t>
  </si>
  <si>
    <t>California PV Energy 3 LLC</t>
  </si>
  <si>
    <t>W10381</t>
  </si>
  <si>
    <t>Walgreens - 16200 Glisan, Portland, OR (#3818)</t>
  </si>
  <si>
    <t>Sunrun SCE 2017 Group 39</t>
  </si>
  <si>
    <t>W10378</t>
  </si>
  <si>
    <t>W10376</t>
  </si>
  <si>
    <t>Walgreens - Cornelius, OR (#9353)</t>
  </si>
  <si>
    <t>Sunrun SCE 2017 Group 33</t>
  </si>
  <si>
    <t>W10369</t>
  </si>
  <si>
    <t>Sunrun SCE 2017 Group 30</t>
  </si>
  <si>
    <t>W10365</t>
  </si>
  <si>
    <t>Sunrun SCE 2017 Group 25</t>
  </si>
  <si>
    <t>W10360</t>
  </si>
  <si>
    <t>Walgreens - Sherwood, OR (#7665)</t>
  </si>
  <si>
    <t>W10358</t>
  </si>
  <si>
    <t>W10354</t>
  </si>
  <si>
    <t>Farmers Co-Op Almond Huller</t>
  </si>
  <si>
    <t>Double Diamond Dairy</t>
  </si>
  <si>
    <t>De Jager Farms South</t>
  </si>
  <si>
    <t>Walgreens -  Newberg, OR (#6663)</t>
  </si>
  <si>
    <t>CVUSD_ButterfieldRanchElementarySchoolJB-91714140</t>
  </si>
  <si>
    <t>CVUSD_Gerald Litel ES JB-91714096</t>
  </si>
  <si>
    <t>Chino Valley USD Alt Ed Center JB-91714142</t>
  </si>
  <si>
    <t>OC443-008-S</t>
  </si>
  <si>
    <t>EPE NM120S</t>
  </si>
  <si>
    <t>W10345</t>
  </si>
  <si>
    <t>Walgreens - Gresham, OR (#3817)</t>
  </si>
  <si>
    <t>Sunrun SCE 2017 Group 1</t>
  </si>
  <si>
    <t>W10334</t>
  </si>
  <si>
    <t>De Boer Dairy - Tulare</t>
  </si>
  <si>
    <t>Pappas Ranch</t>
  </si>
  <si>
    <t>Vale Solar</t>
  </si>
  <si>
    <t>Albuquerque Museum</t>
  </si>
  <si>
    <t>Nusenda CU 4100 Pan American</t>
  </si>
  <si>
    <t>Vitality Works Center</t>
  </si>
  <si>
    <t>Ladera Well</t>
  </si>
  <si>
    <t>Sunrun SCE 2016 Group 113</t>
  </si>
  <si>
    <t>W10315</t>
  </si>
  <si>
    <t>Sunrun SCE 2016 Group 104</t>
  </si>
  <si>
    <t>W10306</t>
  </si>
  <si>
    <t>Turlock Lake</t>
  </si>
  <si>
    <t>Hickman</t>
  </si>
  <si>
    <t>Sunrun SCE 2016 Group 82</t>
  </si>
  <si>
    <t>W10284</t>
  </si>
  <si>
    <t>Upper Dawson</t>
  </si>
  <si>
    <t>Sunrun SCE 2016 Group 68</t>
  </si>
  <si>
    <t>W10269</t>
  </si>
  <si>
    <t>Sunrun SCE 2016 Group 67</t>
  </si>
  <si>
    <t>W10268</t>
  </si>
  <si>
    <t>Sunrun SCE 2016 Group 65</t>
  </si>
  <si>
    <t>W10266</t>
  </si>
  <si>
    <t>University Business Park</t>
  </si>
  <si>
    <t>Sunrun SCE 2016 Group 46</t>
  </si>
  <si>
    <t>W10244</t>
  </si>
  <si>
    <t>Sunrun SCE 2016 Group 38</t>
  </si>
  <si>
    <t>W10236</t>
  </si>
  <si>
    <t>Mountain Wind Power II</t>
  </si>
  <si>
    <t>Mountain Wind Power</t>
  </si>
  <si>
    <t>Spanish Fork Wind Park</t>
  </si>
  <si>
    <t>Walgreens - MLK, Portland, OR (#5647)</t>
  </si>
  <si>
    <t>Ukiah 1297</t>
  </si>
  <si>
    <t>Terranova Ranch PV 2</t>
  </si>
  <si>
    <t>Milktime Dairy</t>
  </si>
  <si>
    <t>Tri Iest Dairy A Partnership</t>
  </si>
  <si>
    <t>Iest Family Farms</t>
  </si>
  <si>
    <t>Morgan Solar</t>
  </si>
  <si>
    <t>Walgreens - 124 Lancaster, Salem, OR (#9287)</t>
  </si>
  <si>
    <t>Ontario Solar</t>
  </si>
  <si>
    <t>Poindexter Nut Company</t>
  </si>
  <si>
    <t>Brush Solar</t>
  </si>
  <si>
    <t>BIDART DAIRY II, LLC</t>
  </si>
  <si>
    <t>Larry A. Shehady Farms</t>
  </si>
  <si>
    <t>Bar 20 Dairy LLC</t>
  </si>
  <si>
    <t>Walgreens - Lake Oswego, OR (#9625)</t>
  </si>
  <si>
    <t>Horizon Jerseys</t>
  </si>
  <si>
    <t>Tacoma Community Solar Project</t>
  </si>
  <si>
    <t>Mossyrock</t>
  </si>
  <si>
    <t>Cushman North Fork GEN35</t>
  </si>
  <si>
    <t>LaGrande No. 6</t>
  </si>
  <si>
    <t>Cushman North Fork Gen34</t>
  </si>
  <si>
    <t>Crosswinds Church</t>
  </si>
  <si>
    <t>Walgreens - Wilsonville, OR (#7688)</t>
  </si>
  <si>
    <t>EPENMAGG1S NM119S</t>
  </si>
  <si>
    <t>Riverview</t>
  </si>
  <si>
    <t>FellowSHip Baptist Church</t>
  </si>
  <si>
    <t>La Habra Bakery</t>
  </si>
  <si>
    <t>Poseidon Solar</t>
  </si>
  <si>
    <t>Walgreens - 1992 Lancaster, Salem (#4229)</t>
  </si>
  <si>
    <t>Little Rock Dairy</t>
  </si>
  <si>
    <t>Cornerstone Dairy</t>
  </si>
  <si>
    <t>Roundhouse</t>
  </si>
  <si>
    <t>M S Monteiro &amp; Sons</t>
  </si>
  <si>
    <t>Walgreens - Keizer, OR (#4230)</t>
  </si>
  <si>
    <t>Amanda Kaberlein</t>
  </si>
  <si>
    <t>W10147</t>
  </si>
  <si>
    <t>County San Diegeo</t>
  </si>
  <si>
    <t>Walgreens - Tigard, OR (#5780)</t>
  </si>
  <si>
    <t>Borden Solar Farm</t>
  </si>
  <si>
    <t>Sulus Solar 29</t>
  </si>
  <si>
    <t>Milford Solar</t>
  </si>
  <si>
    <t>W10137</t>
  </si>
  <si>
    <t>Sulus Solar 22</t>
  </si>
  <si>
    <t>W10136</t>
  </si>
  <si>
    <t>Sulus Solar 33</t>
  </si>
  <si>
    <t>W10135</t>
  </si>
  <si>
    <t>Sulus Solar 25</t>
  </si>
  <si>
    <t>Bristol Solar</t>
  </si>
  <si>
    <t>W10133</t>
  </si>
  <si>
    <t>Sulus Solar 28</t>
  </si>
  <si>
    <t>Sulus Solar 35</t>
  </si>
  <si>
    <t>Greenpark Solar</t>
  </si>
  <si>
    <t>CA - Mariani Packing - Vacaville</t>
  </si>
  <si>
    <t>1 Gen</t>
  </si>
  <si>
    <t>W10114</t>
  </si>
  <si>
    <t>Stony Gorge Hydro Aggregate</t>
  </si>
  <si>
    <t>EPENMAGG1S NM118S</t>
  </si>
  <si>
    <t>EPENMAGG1S NM117S</t>
  </si>
  <si>
    <t>EPENMAGG1S NM116S</t>
  </si>
  <si>
    <t>Houston Elementary</t>
  </si>
  <si>
    <t>Green Acres Middle</t>
  </si>
  <si>
    <t>Fairview Elementary</t>
  </si>
  <si>
    <t>Black Butte Hydro</t>
  </si>
  <si>
    <t>CA - Kohl's - Pleasant Hill #978</t>
  </si>
  <si>
    <t>JM439-008-S</t>
  </si>
  <si>
    <t>Sulus Solar 17</t>
  </si>
  <si>
    <t>DG Farms</t>
  </si>
  <si>
    <t>W10096</t>
  </si>
  <si>
    <t>Berryessa BART Station</t>
  </si>
  <si>
    <t>Fernoak Farms</t>
  </si>
  <si>
    <t>Legacy Ranch</t>
  </si>
  <si>
    <t>John DeJong Dairy</t>
  </si>
  <si>
    <t>River Ranch Dairy</t>
  </si>
  <si>
    <t>Hillsboro</t>
  </si>
  <si>
    <t>100 PIoneer St.</t>
  </si>
  <si>
    <t>Sierra Pacific Red Bluff Millwork</t>
  </si>
  <si>
    <t>Milpitas BART Station</t>
  </si>
  <si>
    <t>Denton ES</t>
  </si>
  <si>
    <t>Riverway ES</t>
  </si>
  <si>
    <t>Hammerich 6479420</t>
  </si>
  <si>
    <t>Hammerich 6039847</t>
  </si>
  <si>
    <t>Hammerich 6039843</t>
  </si>
  <si>
    <t>Robert Giacomini Dairy, Inc.</t>
  </si>
  <si>
    <t>Hammerich 6039839</t>
  </si>
  <si>
    <t>Vacaville Hospital</t>
  </si>
  <si>
    <t>San Jose MOB 1</t>
  </si>
  <si>
    <t>San Jose Family Health Center</t>
  </si>
  <si>
    <t>KP Petaluma</t>
  </si>
  <si>
    <t>Terranova Ranch PV 1</t>
  </si>
  <si>
    <t>Willow Glen Elementary</t>
  </si>
  <si>
    <t>Veva Blunt Elementary</t>
  </si>
  <si>
    <t>Redwood High</t>
  </si>
  <si>
    <t>Pinkham Elementary</t>
  </si>
  <si>
    <t>Linwood Elementary</t>
  </si>
  <si>
    <t>La Joya Middle</t>
  </si>
  <si>
    <t>Ivanhoe Elementary</t>
  </si>
  <si>
    <t>Highland Elementary</t>
  </si>
  <si>
    <t>Crowley Elementary</t>
  </si>
  <si>
    <t>UNM West</t>
  </si>
  <si>
    <t>Aukeman Farms</t>
  </si>
  <si>
    <t>Aztec PV</t>
  </si>
  <si>
    <t>Williams Acres</t>
  </si>
  <si>
    <t>W10055</t>
  </si>
  <si>
    <t>River Valley Solar</t>
  </si>
  <si>
    <t>W10054</t>
  </si>
  <si>
    <t>Mt Hope Solar</t>
  </si>
  <si>
    <t>W10053</t>
  </si>
  <si>
    <t>Algodones PV</t>
  </si>
  <si>
    <t>Castelanelli Bros Dairy</t>
  </si>
  <si>
    <t>The Clorox Company - Fairfield</t>
  </si>
  <si>
    <t>EPENMAGG1S NM115S</t>
  </si>
  <si>
    <t>EPENMAGG1S NM114S</t>
  </si>
  <si>
    <t>EPENMAGG1S NM113S</t>
  </si>
  <si>
    <t>St. Mary's High School</t>
  </si>
  <si>
    <t>Capstone Ranch</t>
  </si>
  <si>
    <t>G3 Dairy</t>
  </si>
  <si>
    <t>West Wind Farms</t>
  </si>
  <si>
    <t>Whiteside Dairy</t>
  </si>
  <si>
    <t>GOYENETCHE DAIRY</t>
  </si>
  <si>
    <t>Ontario Montclair - Wiltsey Middle School</t>
  </si>
  <si>
    <t>Ontario Montclair - Vernon Middle School</t>
  </si>
  <si>
    <t>Ontario Montclair - Serrano Middle School</t>
  </si>
  <si>
    <t>Ontario Montclair - Oaks Middle School</t>
  </si>
  <si>
    <t>Ontario Montclair - Mariposa Elementary School</t>
  </si>
  <si>
    <t>Rialto - Werner Elementary School</t>
  </si>
  <si>
    <t>Rialto - Warren H. Frisbie Middle School</t>
  </si>
  <si>
    <t>Rialto - W.A. Myers Elementary School</t>
  </si>
  <si>
    <t>Rialto - Trapp Elementary School</t>
  </si>
  <si>
    <t>Rialto - T. Hughbanks Elementary School</t>
  </si>
  <si>
    <t>Rialto - Simpson Elementary School</t>
  </si>
  <si>
    <t>Rialto - Professional Development Center</t>
  </si>
  <si>
    <t>Imperial County - Juvenile Jail</t>
  </si>
  <si>
    <t>Rialto - Morris Elementary School</t>
  </si>
  <si>
    <t>CA - Kohl's - Campbell #977</t>
  </si>
  <si>
    <t>Kohl's - Murrieta #585</t>
  </si>
  <si>
    <t>Organization ID</t>
  </si>
  <si>
    <t>Generator Name</t>
  </si>
  <si>
    <t>GU ID</t>
  </si>
  <si>
    <t>Active Generators &amp; DG Groups</t>
  </si>
  <si>
    <t>WREGIS Public Report:</t>
  </si>
  <si>
    <t>Richland Energy Services</t>
  </si>
  <si>
    <t>Cowlitz County PUD No. 1</t>
  </si>
  <si>
    <t>Clark County PUD No. 1</t>
  </si>
  <si>
    <t>Lewis County PUD No. 1</t>
  </si>
  <si>
    <t>Grant County PUD No. 2</t>
  </si>
  <si>
    <t>Chelan County PUD No. 1</t>
  </si>
  <si>
    <t>Benton County PUD No. 1</t>
  </si>
  <si>
    <t>Clallam County PUD No. 1</t>
  </si>
  <si>
    <t>Franklin County PUD No. 1</t>
  </si>
  <si>
    <t>Grays Harbor County PUD No. 1</t>
  </si>
  <si>
    <t>Snohomish County PUD No. 1</t>
  </si>
  <si>
    <t>Avista Corp.</t>
  </si>
  <si>
    <t>Puget Sound Energy, Inc.</t>
  </si>
  <si>
    <t>Apprentice Labor Amount (MWh equiv.)</t>
  </si>
  <si>
    <t>Substitute Resource Cost per MWh</t>
  </si>
  <si>
    <t>Cost per MWh/REC</t>
  </si>
  <si>
    <t>Distributed Generation Amount (MWh equiv.)</t>
  </si>
  <si>
    <t>Resource Type</t>
  </si>
  <si>
    <t>Apprentice Labor Eligibility</t>
  </si>
  <si>
    <t>Distributed Generation Eligibility</t>
  </si>
  <si>
    <t>Generation Amount/Qty of RECs (MWh)</t>
  </si>
  <si>
    <t>Utility List</t>
  </si>
  <si>
    <t>Explanatory Notes/
Description of Substitute Resource</t>
  </si>
  <si>
    <t>REC Type</t>
  </si>
  <si>
    <t>Bundled</t>
  </si>
  <si>
    <t>Unbundled</t>
  </si>
  <si>
    <t>MWh</t>
  </si>
  <si>
    <t>Total MWh</t>
  </si>
  <si>
    <t>Do not modify grey-shaded fields.</t>
  </si>
  <si>
    <t>Enter information in yellow-shaded fields.</t>
  </si>
  <si>
    <t>Eligible Renewable Resources/
Renewable Energy Credits</t>
  </si>
  <si>
    <t>REC Vintage (Year)</t>
  </si>
  <si>
    <t>Annual Load (MWh)</t>
  </si>
  <si>
    <t>Renewable Target (MWh)</t>
  </si>
  <si>
    <t>Renewable Target (%)</t>
  </si>
  <si>
    <t>Qualifying Renewables (MWh)</t>
  </si>
  <si>
    <t>Qualifying Renewables (%)</t>
  </si>
  <si>
    <t>Total Annual Retail Revenue Requirement ($)</t>
  </si>
  <si>
    <t>Compliance Method</t>
  </si>
  <si>
    <t>RPS Target</t>
  </si>
  <si>
    <t>Resource Cost</t>
  </si>
  <si>
    <t>No Load Growth</t>
  </si>
  <si>
    <t>Incremental cost of eligible renewables and RECs as a percent of annual retail revenue requirement</t>
  </si>
  <si>
    <t>Total cost of eligible renewable resources and RECs</t>
  </si>
  <si>
    <t>Incremental cost of eligible renewable resources and RECs</t>
  </si>
  <si>
    <t>Total cost of eligible renewable resources and RECs as a percent of annual retail revenue requirement</t>
  </si>
  <si>
    <t>Total Renewable Cost ($)</t>
  </si>
  <si>
    <t>Renewable Incremental Cost ($)</t>
  </si>
  <si>
    <t>Incremental Cost of Eligible Renewables as % of RR</t>
  </si>
  <si>
    <t>Total Cost of Eligible Renewables as % of RR</t>
  </si>
  <si>
    <t>Claimant ID</t>
  </si>
  <si>
    <t>PacifiCorp</t>
  </si>
  <si>
    <t>Average Annual Load (MWh)</t>
  </si>
  <si>
    <t>Utility Name</t>
  </si>
  <si>
    <t>Notes</t>
  </si>
  <si>
    <t>Notes:</t>
  </si>
  <si>
    <t>Biennial Period Load Year 1</t>
  </si>
  <si>
    <t>Biennial Period Load Year 2</t>
  </si>
  <si>
    <t>EIA_ID</t>
  </si>
  <si>
    <t>Years</t>
  </si>
  <si>
    <t>Energy Independence Act (I-937) Renewable Report Workbook</t>
  </si>
  <si>
    <r>
      <rPr>
        <b/>
        <sz val="11"/>
        <rFont val="Arial"/>
        <family val="2"/>
      </rPr>
      <t>Questions:</t>
    </r>
    <r>
      <rPr>
        <sz val="11"/>
        <rFont val="Arial"/>
        <family val="2"/>
      </rPr>
      <t xml:space="preserve"> Aaron Tam, State Energy Office, 206-454-2251, aaron.tam@commerce.wa.gov</t>
    </r>
  </si>
  <si>
    <t>NOTES: Generators may be listed more than once if they have multiple Fuel Types. DG Groups without approved units have been excluded from this report.</t>
  </si>
  <si>
    <t>Organization Name</t>
  </si>
  <si>
    <t>Commenced Operation Date</t>
  </si>
  <si>
    <t>Nameplate Capacity</t>
  </si>
  <si>
    <t>Fuel Type</t>
  </si>
  <si>
    <t>State/Province</t>
  </si>
  <si>
    <t>Original Approval Date</t>
  </si>
  <si>
    <t>Multi-Fuel Indicator</t>
  </si>
  <si>
    <t>DG Group Indicator</t>
  </si>
  <si>
    <t>A2112</t>
  </si>
  <si>
    <t>EDPR NA Distributed Generation, LLC</t>
  </si>
  <si>
    <t>CA</t>
  </si>
  <si>
    <t>A1365</t>
  </si>
  <si>
    <t>Onyx Renewable Partners L.P.</t>
  </si>
  <si>
    <t>A372</t>
  </si>
  <si>
    <t>California Bioenergy LLC</t>
  </si>
  <si>
    <t>A1674</t>
  </si>
  <si>
    <t>Madison Energy Holdings LLC</t>
  </si>
  <si>
    <t>A83</t>
  </si>
  <si>
    <t>El Paso Electric Company</t>
  </si>
  <si>
    <t>NM</t>
  </si>
  <si>
    <t>Yes</t>
  </si>
  <si>
    <t>A1420</t>
  </si>
  <si>
    <t>The Clorox Company</t>
  </si>
  <si>
    <t>A122</t>
  </si>
  <si>
    <t>Luminace REC Operating SB, LLC</t>
  </si>
  <si>
    <t>A1628</t>
  </si>
  <si>
    <t>Mynt Systems</t>
  </si>
  <si>
    <t>A988</t>
  </si>
  <si>
    <t>Maas Energy Works</t>
  </si>
  <si>
    <t>Biogas</t>
  </si>
  <si>
    <t>A67</t>
  </si>
  <si>
    <t>Public Service Company of New Mexico</t>
  </si>
  <si>
    <t>A1528</t>
  </si>
  <si>
    <t>Neighborhood Power Corporation</t>
  </si>
  <si>
    <t>OR</t>
  </si>
  <si>
    <t>A939</t>
  </si>
  <si>
    <t>Carbon Solutions Group</t>
  </si>
  <si>
    <t>A1603</t>
  </si>
  <si>
    <t>Bravo REC Management LLC</t>
  </si>
  <si>
    <t>A1536</t>
  </si>
  <si>
    <t>The Regents of the University of New Mexico</t>
  </si>
  <si>
    <t>A678</t>
  </si>
  <si>
    <t>TerraVerde Energy LLC</t>
  </si>
  <si>
    <t>A1686</t>
  </si>
  <si>
    <t>SunHarvest Partners LLC</t>
  </si>
  <si>
    <t>A634</t>
  </si>
  <si>
    <t>Kaiser Foundation Hospitals</t>
  </si>
  <si>
    <t>A77</t>
  </si>
  <si>
    <t>A1518</t>
  </si>
  <si>
    <t>Santa Clara Valley Transportation Authority</t>
  </si>
  <si>
    <t>A12</t>
  </si>
  <si>
    <t>Sierra Pacific Industries</t>
  </si>
  <si>
    <t>A147</t>
  </si>
  <si>
    <t>Honeywell Global Finance, LLC</t>
  </si>
  <si>
    <t>A387</t>
  </si>
  <si>
    <t>Roosevelt County Electric Cooperative, Inc.</t>
  </si>
  <si>
    <t>A461</t>
  </si>
  <si>
    <t>SRECTrade, Inc.</t>
  </si>
  <si>
    <t>A880</t>
  </si>
  <si>
    <t>Adapture Renewables, Inc.</t>
  </si>
  <si>
    <t>A303</t>
  </si>
  <si>
    <t>Tri-State Generation and Transmission</t>
  </si>
  <si>
    <t>A260</t>
  </si>
  <si>
    <t>City of Santa Clara</t>
  </si>
  <si>
    <t>Hydroelectric Water</t>
  </si>
  <si>
    <t>A210</t>
  </si>
  <si>
    <t>Los Angeles Department of Water and Power</t>
  </si>
  <si>
    <t>A36</t>
  </si>
  <si>
    <t>Southern California Edison</t>
  </si>
  <si>
    <t>A1682</t>
  </si>
  <si>
    <t>Roundhouse Renewable Energy, LLC</t>
  </si>
  <si>
    <t>WY</t>
  </si>
  <si>
    <t>A1711</t>
  </si>
  <si>
    <t>Axium Arizona Renwables, LLC</t>
  </si>
  <si>
    <t>AZ</t>
  </si>
  <si>
    <t>A1505</t>
  </si>
  <si>
    <t>CleanFuture, Inc.</t>
  </si>
  <si>
    <t>A1667</t>
  </si>
  <si>
    <t>Blazar Lighting</t>
  </si>
  <si>
    <t>A1571</t>
  </si>
  <si>
    <t>Riverview Limited Partnership</t>
  </si>
  <si>
    <t>AB</t>
  </si>
  <si>
    <t>A16</t>
  </si>
  <si>
    <t>Sunrun Inc.</t>
  </si>
  <si>
    <t>A327</t>
  </si>
  <si>
    <t>Incremental Efficiency - Hydroelectric Water</t>
  </si>
  <si>
    <t>WA</t>
  </si>
  <si>
    <t>Large Hydro not meant for certificate creation</t>
  </si>
  <si>
    <t>A392</t>
  </si>
  <si>
    <t>Costco Wholesale</t>
  </si>
  <si>
    <t>A161</t>
  </si>
  <si>
    <t>Spanish Fork Wind Park, LLC</t>
  </si>
  <si>
    <t>UT</t>
  </si>
  <si>
    <t>W10215</t>
  </si>
  <si>
    <t>Sunrun SCE 2016 Group 18</t>
  </si>
  <si>
    <t>A159</t>
  </si>
  <si>
    <t>Mountain Wind Power, LLC</t>
  </si>
  <si>
    <t>A160</t>
  </si>
  <si>
    <t>Mountain Wind Power II, LLC</t>
  </si>
  <si>
    <t>A113</t>
  </si>
  <si>
    <t>Southwestern Public Service Company</t>
  </si>
  <si>
    <t>A282</t>
  </si>
  <si>
    <t>Turlock Irrigation District</t>
  </si>
  <si>
    <t>A1578</t>
  </si>
  <si>
    <t>California Commercial Solar, Inc</t>
  </si>
  <si>
    <t>A724</t>
  </si>
  <si>
    <t>Tesla, Inc.</t>
  </si>
  <si>
    <t>A1708</t>
  </si>
  <si>
    <t>PineSpire, LLC</t>
  </si>
  <si>
    <t>A1330</t>
  </si>
  <si>
    <t>Longroad Energy Marketing, LLC</t>
  </si>
  <si>
    <t>A1753</t>
  </si>
  <si>
    <t>AEP OnSite Partners, LLC</t>
  </si>
  <si>
    <t>A41</t>
  </si>
  <si>
    <t>Pacific Gas and Electric Company</t>
  </si>
  <si>
    <t>W10402</t>
  </si>
  <si>
    <t>City of Long Beach - East Div Police Sub at Long Beach</t>
  </si>
  <si>
    <t>W10404</t>
  </si>
  <si>
    <t>City of Long Beach - Main Health Building at Long Beach</t>
  </si>
  <si>
    <t>W10405</t>
  </si>
  <si>
    <t>City of Long Beach - Fleet Services at Long Beach</t>
  </si>
  <si>
    <t>W10406</t>
  </si>
  <si>
    <t>City of Long Beach - Pike Park Structure at Long Beach</t>
  </si>
  <si>
    <t>A28</t>
  </si>
  <si>
    <t>Sacramento Municipal Utility District</t>
  </si>
  <si>
    <t>Natural Gas</t>
  </si>
  <si>
    <t>A1700</t>
  </si>
  <si>
    <t>Encina Wastewater Authority</t>
  </si>
  <si>
    <t>A60</t>
  </si>
  <si>
    <t>NorthWestern Energy</t>
  </si>
  <si>
    <t>MT</t>
  </si>
  <si>
    <t>A35</t>
  </si>
  <si>
    <t>EDF Renewable Asset Holdings</t>
  </si>
  <si>
    <t>A1522</t>
  </si>
  <si>
    <t>Idemitsu Renewables</t>
  </si>
  <si>
    <t>A493</t>
  </si>
  <si>
    <t>CO</t>
  </si>
  <si>
    <t>A114</t>
  </si>
  <si>
    <t>Public Service Company of Colorado</t>
  </si>
  <si>
    <t>A164</t>
  </si>
  <si>
    <t>Bonneville Power Administration</t>
  </si>
  <si>
    <t>A1697</t>
  </si>
  <si>
    <t>Skookumchuck Wind Energy Project LLC</t>
  </si>
  <si>
    <t>A833</t>
  </si>
  <si>
    <t>Grand Valley Rural Power Lines, Inc.</t>
  </si>
  <si>
    <t>A1301</t>
  </si>
  <si>
    <t>NTUA Generation, Inc.</t>
  </si>
  <si>
    <t>A1719</t>
  </si>
  <si>
    <t>A1272</t>
  </si>
  <si>
    <t>Pine Gate Renewables, LLC</t>
  </si>
  <si>
    <t>A1738</t>
  </si>
  <si>
    <t>A111</t>
  </si>
  <si>
    <t>PNGC Power</t>
  </si>
  <si>
    <t>ID</t>
  </si>
  <si>
    <t>A1619</t>
  </si>
  <si>
    <t>Solar Holdco 10, LLC</t>
  </si>
  <si>
    <t>A655</t>
  </si>
  <si>
    <t>D.E. Shaw Renewable Investments, LLC</t>
  </si>
  <si>
    <t>A1149</t>
  </si>
  <si>
    <t>Greenbacker Renewable Energy Corporation</t>
  </si>
  <si>
    <t>NV</t>
  </si>
  <si>
    <t>A464</t>
  </si>
  <si>
    <t>Marin Clean Energy</t>
  </si>
  <si>
    <t>A321</t>
  </si>
  <si>
    <t>NV Energy</t>
  </si>
  <si>
    <t>A1703</t>
  </si>
  <si>
    <t>Prineville Solar Energy LLC</t>
  </si>
  <si>
    <t>A1479</t>
  </si>
  <si>
    <t>ENMAX Energy Corporation</t>
  </si>
  <si>
    <t>A1722</t>
  </si>
  <si>
    <t>CD Arevon USA, Inc.</t>
  </si>
  <si>
    <t>A138</t>
  </si>
  <si>
    <t>Georgia-Pacific LLC</t>
  </si>
  <si>
    <t>Biomass - Liquids</t>
  </si>
  <si>
    <t>Biomass</t>
  </si>
  <si>
    <t>A1360</t>
  </si>
  <si>
    <t>Coldwell Solar 1, LLC</t>
  </si>
  <si>
    <t>A131</t>
  </si>
  <si>
    <t>Portland General Electric Company</t>
  </si>
  <si>
    <t>A1683</t>
  </si>
  <si>
    <t>Wonderful Renewable Energy LLC</t>
  </si>
  <si>
    <t>A597</t>
  </si>
  <si>
    <t>Clearway Renew LLC</t>
  </si>
  <si>
    <t>A71</t>
  </si>
  <si>
    <t>Snohomish Co. PUD #1</t>
  </si>
  <si>
    <t>A1791</t>
  </si>
  <si>
    <t>Little Bear Solar 1, LLC</t>
  </si>
  <si>
    <t>A1735</t>
  </si>
  <si>
    <t>NextEra Energy Resources, LLC</t>
  </si>
  <si>
    <t>A1792</t>
  </si>
  <si>
    <t>Little Bear Solar 3, LLC</t>
  </si>
  <si>
    <t>A1793</t>
  </si>
  <si>
    <t>Little Bear Solar 4, LLC</t>
  </si>
  <si>
    <t>A1794</t>
  </si>
  <si>
    <t>Little Bear Solar 5, LLC</t>
  </si>
  <si>
    <t>A2178</t>
  </si>
  <si>
    <t>Acciona Wind Energy Canada Inc.</t>
  </si>
  <si>
    <t>A1625</t>
  </si>
  <si>
    <t>Central Arizona Water Conservation District</t>
  </si>
  <si>
    <t>A1570</t>
  </si>
  <si>
    <t>Pincher Creek Limited Partnership</t>
  </si>
  <si>
    <t>W10906</t>
  </si>
  <si>
    <t>A143</t>
  </si>
  <si>
    <t>Roseburg Forest Products</t>
  </si>
  <si>
    <t>A312</t>
  </si>
  <si>
    <t>Mt. Poso Cogeneration Company</t>
  </si>
  <si>
    <t>A1754</t>
  </si>
  <si>
    <t>A256</t>
  </si>
  <si>
    <t>Black Hills Corporation</t>
  </si>
  <si>
    <t>A37</t>
  </si>
  <si>
    <t>sPower, LLC</t>
  </si>
  <si>
    <t>A1702</t>
  </si>
  <si>
    <t>Millican Solar Energy LLC</t>
  </si>
  <si>
    <t>A1026</t>
  </si>
  <si>
    <t>Apex Energy Solutions, LLC</t>
  </si>
  <si>
    <t>A1654</t>
  </si>
  <si>
    <t>Sunnova Energy Corporation</t>
  </si>
  <si>
    <t>A1770</t>
  </si>
  <si>
    <t>A1718</t>
  </si>
  <si>
    <t>A1777</t>
  </si>
  <si>
    <t>IGS Valencia 2, LLC</t>
  </si>
  <si>
    <t>A1759</t>
  </si>
  <si>
    <t>A2177</t>
  </si>
  <si>
    <t>Titan Solar 1 Holdco, LLC</t>
  </si>
  <si>
    <t>A52</t>
  </si>
  <si>
    <t>Avangrid Renewables, LLC</t>
  </si>
  <si>
    <t>A1687</t>
  </si>
  <si>
    <t>Toyota Motor North America</t>
  </si>
  <si>
    <t>A1760</t>
  </si>
  <si>
    <t>A1775</t>
  </si>
  <si>
    <t>Sol Systems, LLC</t>
  </si>
  <si>
    <t>A1438</t>
  </si>
  <si>
    <t>Hanford Renewable Energy LLC</t>
  </si>
  <si>
    <t>A1621</t>
  </si>
  <si>
    <t>Renewable Solar, Inc.</t>
  </si>
  <si>
    <t>A1761</t>
  </si>
  <si>
    <t>A1773</t>
  </si>
  <si>
    <t>Altamont Winds LLC</t>
  </si>
  <si>
    <t>A1332</t>
  </si>
  <si>
    <t>Juniper Energy LLC</t>
  </si>
  <si>
    <t>A1796</t>
  </si>
  <si>
    <t>SoCal Wind Portfolio, LLC</t>
  </si>
  <si>
    <t>A1808</t>
  </si>
  <si>
    <t>FCM Services Group, LLC</t>
  </si>
  <si>
    <t>A1762</t>
  </si>
  <si>
    <t>A768</t>
  </si>
  <si>
    <t>Consolidated Edison Development, Inc.</t>
  </si>
  <si>
    <t>A1787</t>
  </si>
  <si>
    <t>Western Area Power Administration - DSW Region</t>
  </si>
  <si>
    <t>A1836</t>
  </si>
  <si>
    <t>A1833</t>
  </si>
  <si>
    <t>White Pine Project Management, LLC</t>
  </si>
  <si>
    <t>A683</t>
  </si>
  <si>
    <t>San Francisco Public Utilities Commission</t>
  </si>
  <si>
    <t>A2008</t>
  </si>
  <si>
    <t>Olam Farming Inc</t>
  </si>
  <si>
    <t>A305</t>
  </si>
  <si>
    <t>Western Area Power Administration</t>
  </si>
  <si>
    <t>A289</t>
  </si>
  <si>
    <t>CALPortland Company</t>
  </si>
  <si>
    <t>A1263</t>
  </si>
  <si>
    <t>Arizona Electric Power Cooperative, Inc.</t>
  </si>
  <si>
    <t>A214</t>
  </si>
  <si>
    <t>South San Joaquin Irrigation District</t>
  </si>
  <si>
    <t>A1846</t>
  </si>
  <si>
    <t>Harry Allen Solar Energy LLC</t>
  </si>
  <si>
    <t>A1810</t>
  </si>
  <si>
    <t>San Rafael City Schools</t>
  </si>
  <si>
    <t>A54</t>
  </si>
  <si>
    <t>Idaho Power Company</t>
  </si>
  <si>
    <t>A1862</t>
  </si>
  <si>
    <t>Olympia Community Solar</t>
  </si>
  <si>
    <t>A1814</t>
  </si>
  <si>
    <t>E. W. Merritt Farms</t>
  </si>
  <si>
    <t>A2002</t>
  </si>
  <si>
    <t>Everglades Solar LLC</t>
  </si>
  <si>
    <t>A1551</t>
  </si>
  <si>
    <t>Standard Solar Inc.</t>
  </si>
  <si>
    <t>A89</t>
  </si>
  <si>
    <t>Klickitat County PUD</t>
  </si>
  <si>
    <t>W11391</t>
  </si>
  <si>
    <t>Calipatria</t>
  </si>
  <si>
    <t>A1433</t>
  </si>
  <si>
    <t>Ecoplexus</t>
  </si>
  <si>
    <t>W11392</t>
  </si>
  <si>
    <t>Centinela</t>
  </si>
  <si>
    <t>A1467</t>
  </si>
  <si>
    <t>DS Coachella LLC</t>
  </si>
  <si>
    <t>A1617</t>
  </si>
  <si>
    <t>Trillium USA Company, LLC</t>
  </si>
  <si>
    <t>A1309</t>
  </si>
  <si>
    <t>Ridge Crest Wind Partners, LLC</t>
  </si>
  <si>
    <t>A734</t>
  </si>
  <si>
    <t>Yampa Valley Electric Association, Inc.</t>
  </si>
  <si>
    <t>A1839</t>
  </si>
  <si>
    <t>3rd Rock Energy Systems, Inc.</t>
  </si>
  <si>
    <t>A1811</t>
  </si>
  <si>
    <t>Anheuser-Busch, LLC.</t>
  </si>
  <si>
    <t>A1842</t>
  </si>
  <si>
    <t>A1715</t>
  </si>
  <si>
    <t>City of Phoenix</t>
  </si>
  <si>
    <t>A525</t>
  </si>
  <si>
    <t>Sorenson Engineering</t>
  </si>
  <si>
    <t>A1560</t>
  </si>
  <si>
    <t>PacifiCorp Voluntary Programs</t>
  </si>
  <si>
    <t>A1477</t>
  </si>
  <si>
    <t>Valta Energy LLC</t>
  </si>
  <si>
    <t>A1783</t>
  </si>
  <si>
    <t>Crossing Trails Wind Power Project LLC</t>
  </si>
  <si>
    <t>A1496</t>
  </si>
  <si>
    <t>TransAlta Renewables Inc.</t>
  </si>
  <si>
    <t>A1874</t>
  </si>
  <si>
    <t>B2U Storage Solutions</t>
  </si>
  <si>
    <t>A259</t>
  </si>
  <si>
    <t>Valley Center Water District</t>
  </si>
  <si>
    <t>Theresa Rodriguez</t>
  </si>
  <si>
    <t>A157</t>
  </si>
  <si>
    <t>ORMAT Technologies, Inc.</t>
  </si>
  <si>
    <t>Geothermal Energy</t>
  </si>
  <si>
    <t>A1896</t>
  </si>
  <si>
    <t>Oak Lea Digester LLC</t>
  </si>
  <si>
    <t>A379</t>
  </si>
  <si>
    <t>BC Hydro</t>
  </si>
  <si>
    <t>BC</t>
  </si>
  <si>
    <t>A39</t>
  </si>
  <si>
    <t>A1892</t>
  </si>
  <si>
    <t>A1850</t>
  </si>
  <si>
    <t>Water Environment Services</t>
  </si>
  <si>
    <t>A1685</t>
  </si>
  <si>
    <t>City of Salem</t>
  </si>
  <si>
    <t>A18</t>
  </si>
  <si>
    <t>Geysers Power Company, LLC</t>
  </si>
  <si>
    <t>A324</t>
  </si>
  <si>
    <t>Finley BioEnergy, LLC</t>
  </si>
  <si>
    <t>A285</t>
  </si>
  <si>
    <t>Solar Star California II, LLC</t>
  </si>
  <si>
    <t>CA - UCI - Bren Events</t>
  </si>
  <si>
    <t>CA UCI - Natural Sciences I -  Engineering Gateway</t>
  </si>
  <si>
    <t>CA - UCI - Natural Sciences I - McGough Hall</t>
  </si>
  <si>
    <t>CA - UCI - Natural Sciences I - Multipurpose Science &amp; Tech</t>
  </si>
  <si>
    <t>CA - UCI - Natural Sciences I - Bldg #1</t>
  </si>
  <si>
    <t>CA - UCI - Natural Sciences I - Student Center II</t>
  </si>
  <si>
    <t>CA - UCI - Natural Sciences I - Biological Sciences Bldg #3</t>
  </si>
  <si>
    <t>CA - UCI - Natural Sciences I - Environmental Health &amp; Safety Services</t>
  </si>
  <si>
    <t>CA - UCI - Natural Sciences I - Anteater Rec Ctr</t>
  </si>
  <si>
    <t>CA - UCI - Natural Sciences I - Student Center I</t>
  </si>
  <si>
    <t>CA - UCI - Natural Sciences I - Sprague Hall</t>
  </si>
  <si>
    <t>CA - UCI - Natural Sciences I - Natural Sciences II</t>
  </si>
  <si>
    <t>A1872</t>
  </si>
  <si>
    <t>ACC Renewable Resources, LLC</t>
  </si>
  <si>
    <t>Biomass - Agricultural Waste</t>
  </si>
  <si>
    <t>A1851</t>
  </si>
  <si>
    <t>A1852</t>
  </si>
  <si>
    <t>A1614</t>
  </si>
  <si>
    <t>VERDANT ENERGY SERVICES LLC</t>
  </si>
  <si>
    <t>A809</t>
  </si>
  <si>
    <t>A1926</t>
  </si>
  <si>
    <t>W12001</t>
  </si>
  <si>
    <t>MONTAGUE SOLAR</t>
  </si>
  <si>
    <t>A1585</t>
  </si>
  <si>
    <t>MN8 Energy Operating Company LLC</t>
  </si>
  <si>
    <t>W12012</t>
  </si>
  <si>
    <t>Elkhorn Dairy, LLC</t>
  </si>
  <si>
    <t>A125</t>
  </si>
  <si>
    <t>Constellation Energy Generation, LLC</t>
  </si>
  <si>
    <t>A993</t>
  </si>
  <si>
    <t>Energia Sierra Juarez US, LLC</t>
  </si>
  <si>
    <t>BCN</t>
  </si>
  <si>
    <t>A1929</t>
  </si>
  <si>
    <t>King Energy Services, Inc.</t>
  </si>
  <si>
    <t>A1779</t>
  </si>
  <si>
    <t>Clines Corners Wind Farm LLC</t>
  </si>
  <si>
    <t>A1865</t>
  </si>
  <si>
    <t>Tecolote Wind LLC</t>
  </si>
  <si>
    <t>A1778</t>
  </si>
  <si>
    <t>A1911</t>
  </si>
  <si>
    <t>BluePath Finance, Inc.</t>
  </si>
  <si>
    <t>A1555</t>
  </si>
  <si>
    <t>A1866</t>
  </si>
  <si>
    <t>A1944</t>
  </si>
  <si>
    <t>Pitkin County Solar</t>
  </si>
  <si>
    <t>A1940</t>
  </si>
  <si>
    <t>CIM Management, Inc.</t>
  </si>
  <si>
    <t>A2020</t>
  </si>
  <si>
    <t>Blue Sky Utility Holdings</t>
  </si>
  <si>
    <t>A1972</t>
  </si>
  <si>
    <t>Ameresco</t>
  </si>
  <si>
    <t>A1303</t>
  </si>
  <si>
    <t>Redwood Coast Energy Authority</t>
  </si>
  <si>
    <t>W12136</t>
  </si>
  <si>
    <t>North Eastern Medical Services</t>
  </si>
  <si>
    <t>A1963</t>
  </si>
  <si>
    <t>Y Energy Services, LLC</t>
  </si>
  <si>
    <t>A1768</t>
  </si>
  <si>
    <t>Tucci Energy Services Inc.</t>
  </si>
  <si>
    <t>W1219</t>
  </si>
  <si>
    <t>CA - The Gap Distribution Center - Fresno</t>
  </si>
  <si>
    <t>A1948</t>
  </si>
  <si>
    <t>W1223</t>
  </si>
  <si>
    <t>CA - CSU - Fresno</t>
  </si>
  <si>
    <t>W12235</t>
  </si>
  <si>
    <t>Blue Sky Utility 2019 I LLC</t>
  </si>
  <si>
    <t>A1483</t>
  </si>
  <si>
    <t>Blue Sky Utility</t>
  </si>
  <si>
    <t>W12236</t>
  </si>
  <si>
    <t>A1876</t>
  </si>
  <si>
    <t>Fossil Fuel (CEC Renewable)</t>
  </si>
  <si>
    <t>W1234</t>
  </si>
  <si>
    <t>CA - Macys 2 - Stockton 16A</t>
  </si>
  <si>
    <t>A1826</t>
  </si>
  <si>
    <t>SolRidge RE, LLC</t>
  </si>
  <si>
    <t>W1238</t>
  </si>
  <si>
    <t>CA - Macys 2 - Valley Fair 12A</t>
  </si>
  <si>
    <t>A1943</t>
  </si>
  <si>
    <t>Contra Costa County Office of Education</t>
  </si>
  <si>
    <t>A1673</t>
  </si>
  <si>
    <t>International Paper</t>
  </si>
  <si>
    <t>A1951</t>
  </si>
  <si>
    <t>Redwood City School District</t>
  </si>
  <si>
    <t>A1982</t>
  </si>
  <si>
    <t>Livermore Valley Joint Unified School District</t>
  </si>
  <si>
    <t>A899</t>
  </si>
  <si>
    <t>Terra-Gen Wind Power</t>
  </si>
  <si>
    <t>A297</t>
  </si>
  <si>
    <t>Northern California Power Agency</t>
  </si>
  <si>
    <t>W12542</t>
  </si>
  <si>
    <t>Saint John Vianney Catholic School JB-95113347-00</t>
  </si>
  <si>
    <t>A380</t>
  </si>
  <si>
    <t>Farm Power Northwest LLC</t>
  </si>
  <si>
    <t>A117</t>
  </si>
  <si>
    <t>City of Rancho Cucamonga</t>
  </si>
  <si>
    <t>A1928</t>
  </si>
  <si>
    <t>Skyview Finance Company 2, LLC</t>
  </si>
  <si>
    <t>W12564</t>
  </si>
  <si>
    <t>Countryside Dairy</t>
  </si>
  <si>
    <t>W12567</t>
  </si>
  <si>
    <t>Menlo School - Phase II A JB-94012419-00</t>
  </si>
  <si>
    <t>A1875</t>
  </si>
  <si>
    <t>SB Energy DevCo (US), Inc.</t>
  </si>
  <si>
    <t>A1986</t>
  </si>
  <si>
    <t>Oregon Shines</t>
  </si>
  <si>
    <t>W12641</t>
  </si>
  <si>
    <t>De La Salle High School</t>
  </si>
  <si>
    <t>W12649</t>
  </si>
  <si>
    <t>Lake Merced Golf Club</t>
  </si>
  <si>
    <t>A1923</t>
  </si>
  <si>
    <t>Santa Cruz Westside Electric, Inc.</t>
  </si>
  <si>
    <t>A725</t>
  </si>
  <si>
    <t>Idaho Falls Power</t>
  </si>
  <si>
    <t>A1957</t>
  </si>
  <si>
    <t>Wasatch Energy Group</t>
  </si>
  <si>
    <t>A1903</t>
  </si>
  <si>
    <t>325MK 8me LLC</t>
  </si>
  <si>
    <t>A2012</t>
  </si>
  <si>
    <t>Prologis Logistics Services Incorporated (PLSI)</t>
  </si>
  <si>
    <t>A313</t>
  </si>
  <si>
    <t>Sonoma County Water Agency</t>
  </si>
  <si>
    <t>A1387</t>
  </si>
  <si>
    <t>EcoPower Development</t>
  </si>
  <si>
    <t>W12700</t>
  </si>
  <si>
    <t>Arrow Canyon Solar, LLC</t>
  </si>
  <si>
    <t>A1899</t>
  </si>
  <si>
    <t>JKB Energy, Inc.</t>
  </si>
  <si>
    <t>A2019</t>
  </si>
  <si>
    <t>Repsol Renewables North America</t>
  </si>
  <si>
    <t>W12722</t>
  </si>
  <si>
    <t>A2017</t>
  </si>
  <si>
    <t>ShopCore Properties</t>
  </si>
  <si>
    <t>A962</t>
  </si>
  <si>
    <t>Guzman Energy LLC</t>
  </si>
  <si>
    <t>W12740</t>
  </si>
  <si>
    <t>AHM - Torrance Unit 300</t>
  </si>
  <si>
    <t>A1549</t>
  </si>
  <si>
    <t>American Honda Motor Co., Inc</t>
  </si>
  <si>
    <t>AHM - French Camp</t>
  </si>
  <si>
    <t>A1945</t>
  </si>
  <si>
    <t>A971</t>
  </si>
  <si>
    <t>Luminace REC Operating TF, LLC</t>
  </si>
  <si>
    <t>A844</t>
  </si>
  <si>
    <t>A94</t>
  </si>
  <si>
    <t>Metropolitan Water District of Southern California</t>
  </si>
  <si>
    <t>A345</t>
  </si>
  <si>
    <t>Canfor Pulp Ltd.</t>
  </si>
  <si>
    <t>Municipal solid Waste</t>
  </si>
  <si>
    <t>A334</t>
  </si>
  <si>
    <t>City of Azusa</t>
  </si>
  <si>
    <t>A45</t>
  </si>
  <si>
    <t>Avista Utilities</t>
  </si>
  <si>
    <t>A140</t>
  </si>
  <si>
    <t>Public Utility District # 1 of Cowlitz County</t>
  </si>
  <si>
    <t>A2004</t>
  </si>
  <si>
    <t>SWIRE PACIFIC HOLDINGS., dba Swire Coca-Cola, USA</t>
  </si>
  <si>
    <t>A355</t>
  </si>
  <si>
    <t>Garkane Energy Cooperative</t>
  </si>
  <si>
    <t>A711</t>
  </si>
  <si>
    <t>Future Resources Associates, Inc.</t>
  </si>
  <si>
    <t>A351</t>
  </si>
  <si>
    <t>A2009</t>
  </si>
  <si>
    <t>Easterly Government Properties, Inc.</t>
  </si>
  <si>
    <t>A377</t>
  </si>
  <si>
    <t>Chevron U.S.A.</t>
  </si>
  <si>
    <t>A145</t>
  </si>
  <si>
    <t>NaturEner USA LLC</t>
  </si>
  <si>
    <t>W13193</t>
  </si>
  <si>
    <t>Tesla PG&amp;E PV DG Group 521</t>
  </si>
  <si>
    <t>W13197</t>
  </si>
  <si>
    <t>Drop 5 Hydro</t>
  </si>
  <si>
    <t>A99</t>
  </si>
  <si>
    <t>Public Utility District No. 1 of Chelan County</t>
  </si>
  <si>
    <t>Incremental/ Efficiency - Hydroelectric Water - Washington</t>
  </si>
  <si>
    <t>Incremental/ Efficiency - Hydroelectric Water - Oregon</t>
  </si>
  <si>
    <t>A1252</t>
  </si>
  <si>
    <t>AES Distributed Energy</t>
  </si>
  <si>
    <t>A1000</t>
  </si>
  <si>
    <t>Putah Creek Solar Farms LLC</t>
  </si>
  <si>
    <t>W13216</t>
  </si>
  <si>
    <t>Community Solar Project</t>
  </si>
  <si>
    <t>A1015</t>
  </si>
  <si>
    <t>UTAH MUNICIPAL POWER AGENCY</t>
  </si>
  <si>
    <t>A429</t>
  </si>
  <si>
    <t>TotalEnergies Distributed Generation USA, LLC</t>
  </si>
  <si>
    <t>A385</t>
  </si>
  <si>
    <t>Deriva Energy Services, LLC</t>
  </si>
  <si>
    <t>W13231</t>
  </si>
  <si>
    <t>Tesla PG&amp;E PV DG Group 522</t>
  </si>
  <si>
    <t>W13232</t>
  </si>
  <si>
    <t>Tesla PG&amp;E PV DG Group 523</t>
  </si>
  <si>
    <t>W13233</t>
  </si>
  <si>
    <t>Tesla PG&amp;E PV DG Group 713</t>
  </si>
  <si>
    <t>W13234</t>
  </si>
  <si>
    <t>Tesla PG&amp;E PV DG Group 524</t>
  </si>
  <si>
    <t>W13235</t>
  </si>
  <si>
    <t>Tesla PG&amp;E PV DG Group 525</t>
  </si>
  <si>
    <t>W13236</t>
  </si>
  <si>
    <t>Tesla PG&amp;E PV DG Group 712</t>
  </si>
  <si>
    <t>W13237</t>
  </si>
  <si>
    <t>Tesla PG&amp;E PV DG Group 527</t>
  </si>
  <si>
    <t>W13238</t>
  </si>
  <si>
    <t>Tesla PG&amp;E PV DG Group 528</t>
  </si>
  <si>
    <t>W13239</t>
  </si>
  <si>
    <t>Tesla PG&amp;E PV DG Group 529</t>
  </si>
  <si>
    <t>W13240</t>
  </si>
  <si>
    <t>Tesla PG&amp;E PV DG Group 530</t>
  </si>
  <si>
    <t>W13241</t>
  </si>
  <si>
    <t>Tesla PG&amp;E PV DG Group 711</t>
  </si>
  <si>
    <t>W13242</t>
  </si>
  <si>
    <t>Tesla PG&amp;E PV DG Group 531</t>
  </si>
  <si>
    <t>W13243</t>
  </si>
  <si>
    <t>Tesla PG&amp;E PV DG Group 532</t>
  </si>
  <si>
    <t>W13244</t>
  </si>
  <si>
    <t>Tesla PG&amp;E PV DG Group 710</t>
  </si>
  <si>
    <t>W13245</t>
  </si>
  <si>
    <t>Tesla PG&amp;E PV DG Group 533</t>
  </si>
  <si>
    <t>W13246</t>
  </si>
  <si>
    <t>Tesla PG&amp;E PV DG Group 709</t>
  </si>
  <si>
    <t>W13247</t>
  </si>
  <si>
    <t>Tesla PG&amp;E PV DG Group 708</t>
  </si>
  <si>
    <t>W13248</t>
  </si>
  <si>
    <t>Tesla PG&amp;E PV DG Group 534</t>
  </si>
  <si>
    <t>W13249</t>
  </si>
  <si>
    <t>Tesla PG&amp;E PV DG Group 707</t>
  </si>
  <si>
    <t>A1561</t>
  </si>
  <si>
    <t>Bear Mountain Wind L.P.</t>
  </si>
  <si>
    <t>W13250</t>
  </si>
  <si>
    <t>Tesla PG&amp;E PV DG Group 706</t>
  </si>
  <si>
    <t>W13251</t>
  </si>
  <si>
    <t>Tesla PG&amp;E PV DG Group 535</t>
  </si>
  <si>
    <t>W13252</t>
  </si>
  <si>
    <t>Tesla PG&amp;E PV DG Group 705</t>
  </si>
  <si>
    <t>W13253</t>
  </si>
  <si>
    <t>Tesla PG&amp;E PV DG Group 536</t>
  </si>
  <si>
    <t>W13254</t>
  </si>
  <si>
    <t>Tesla PG&amp;E PV DG Group 537</t>
  </si>
  <si>
    <t>W13255</t>
  </si>
  <si>
    <t>Tesla PG&amp;E PV DG Group 704</t>
  </si>
  <si>
    <t>W13256</t>
  </si>
  <si>
    <t>Tesla PG&amp;E PV DG Group 538</t>
  </si>
  <si>
    <t>W13257</t>
  </si>
  <si>
    <t>Tesla PG&amp;E PV DG Group 539</t>
  </si>
  <si>
    <t>W13258</t>
  </si>
  <si>
    <t>Tesla PG&amp;E PV DG Group 701</t>
  </si>
  <si>
    <t>W13259</t>
  </si>
  <si>
    <t>Tesla PG&amp;E PV DG Group 540</t>
  </si>
  <si>
    <t>W13260</t>
  </si>
  <si>
    <t>Tesla PG&amp;E PV DG Group 700</t>
  </si>
  <si>
    <t>W13261</t>
  </si>
  <si>
    <t>Tesla PG&amp;E PV DG Group 541</t>
  </si>
  <si>
    <t>W13262</t>
  </si>
  <si>
    <t>Tesla PG&amp;E PV DG Group 699</t>
  </si>
  <si>
    <t>W13263</t>
  </si>
  <si>
    <t>Tesla PG&amp;E PV DG Group 542</t>
  </si>
  <si>
    <t>W13264</t>
  </si>
  <si>
    <t>Tesla PG&amp;E PV DG Group 698</t>
  </si>
  <si>
    <t>W13265</t>
  </si>
  <si>
    <t>Tesla PG&amp;E PV DG Group 543</t>
  </si>
  <si>
    <t>W13266</t>
  </si>
  <si>
    <t>Tesla PG&amp;E PV DG Group 544</t>
  </si>
  <si>
    <t>W13267</t>
  </si>
  <si>
    <t>Tesla PG&amp;E PV DG Group 697</t>
  </si>
  <si>
    <t>W13268</t>
  </si>
  <si>
    <t>Tesla PG&amp;E PV DG Group 545</t>
  </si>
  <si>
    <t>W13269</t>
  </si>
  <si>
    <t>Tesla PG&amp;E PV DG Group 696</t>
  </si>
  <si>
    <t>A249</t>
  </si>
  <si>
    <t>Eugene Water &amp; Electric Board</t>
  </si>
  <si>
    <t>W13270</t>
  </si>
  <si>
    <t>Tesla PG&amp;E PV DG Group 546</t>
  </si>
  <si>
    <t>W13271</t>
  </si>
  <si>
    <t>Tesla PG&amp;E PV DG Group 695</t>
  </si>
  <si>
    <t>W13272</t>
  </si>
  <si>
    <t>Tesla PG&amp;E PV DG Group 547</t>
  </si>
  <si>
    <t>W13273</t>
  </si>
  <si>
    <t>Tesla PG&amp;E PV DG Group 694</t>
  </si>
  <si>
    <t>W13274</t>
  </si>
  <si>
    <t>Tesla PG&amp;E PV DG Group 548</t>
  </si>
  <si>
    <t>W13275</t>
  </si>
  <si>
    <t>Tesla PG&amp;E PV DG Group 549</t>
  </si>
  <si>
    <t>W13276</t>
  </si>
  <si>
    <t>Tesla PG&amp;E PV DG Group 551</t>
  </si>
  <si>
    <t>W13277</t>
  </si>
  <si>
    <t>Tesla PG&amp;E PV DG Group 693</t>
  </si>
  <si>
    <t>W13278</t>
  </si>
  <si>
    <t>Tesla PG&amp;E PV DG Group 692</t>
  </si>
  <si>
    <t>W13279</t>
  </si>
  <si>
    <t>Tesla PG&amp;E PV DG Group 566</t>
  </si>
  <si>
    <t>W13280</t>
  </si>
  <si>
    <t>Tesla PG&amp;E PV DG Group 691</t>
  </si>
  <si>
    <t>W13281</t>
  </si>
  <si>
    <t>Tesla PG&amp;E PV DG Group 690</t>
  </si>
  <si>
    <t>W13282</t>
  </si>
  <si>
    <t>Tesla PG&amp;E PV DG Group 567</t>
  </si>
  <si>
    <t>W13283</t>
  </si>
  <si>
    <t>Tesla PG&amp;E PV DG Group 689</t>
  </si>
  <si>
    <t>W13284</t>
  </si>
  <si>
    <t>Tesla PG&amp;E PV DG Group 569</t>
  </si>
  <si>
    <t>W13285</t>
  </si>
  <si>
    <t>Tesla PG&amp;E PV DG Group 687</t>
  </si>
  <si>
    <t>W13286</t>
  </si>
  <si>
    <t>Tesla PG&amp;E PV DG Group 686</t>
  </si>
  <si>
    <t>W13287</t>
  </si>
  <si>
    <t>Tesla PG&amp;E PV DG Group 576</t>
  </si>
  <si>
    <t>W13288</t>
  </si>
  <si>
    <t>Tesla PG&amp;E PV DG Group 685</t>
  </si>
  <si>
    <t>W13292</t>
  </si>
  <si>
    <t>Tesla PG&amp;E PV DG Group 684</t>
  </si>
  <si>
    <t>W13293</t>
  </si>
  <si>
    <t>Tesla PG&amp;E PV DG Group 683</t>
  </si>
  <si>
    <t>W13294</t>
  </si>
  <si>
    <t>Tesla PG&amp;E PV DG Group 577</t>
  </si>
  <si>
    <t>W13295</t>
  </si>
  <si>
    <t>Tesla PG&amp;E PV DG Group 682</t>
  </si>
  <si>
    <t>W13296</t>
  </si>
  <si>
    <t>Tesla PG&amp;E PV DG Group 580</t>
  </si>
  <si>
    <t>W13297</t>
  </si>
  <si>
    <t>Tesla PG&amp;E PV DG Group 681</t>
  </si>
  <si>
    <t>W13298</t>
  </si>
  <si>
    <t>Tesla PG&amp;E PV DG Group 581</t>
  </si>
  <si>
    <t>W13300</t>
  </si>
  <si>
    <t>Tesla PG&amp;E PV DG Group 680</t>
  </si>
  <si>
    <t>W13301</t>
  </si>
  <si>
    <t>Tesla PG&amp;E PV DG Group 582</t>
  </si>
  <si>
    <t>W13302</t>
  </si>
  <si>
    <t>Tesla PG&amp;E PV DG Group 679</t>
  </si>
  <si>
    <t>W13303</t>
  </si>
  <si>
    <t>Tesla PG&amp;E PV DG Group 678</t>
  </si>
  <si>
    <t>W13304</t>
  </si>
  <si>
    <t>Tesla PG&amp;E PV DG Group 677</t>
  </si>
  <si>
    <t>W13305</t>
  </si>
  <si>
    <t>Tesla PG&amp;E PV DG Group 584</t>
  </si>
  <si>
    <t>W13306</t>
  </si>
  <si>
    <t>Tesla PG&amp;E PV DG Group 676</t>
  </si>
  <si>
    <t>W13307</t>
  </si>
  <si>
    <t>Tesla PG&amp;E PV DG Group 585</t>
  </si>
  <si>
    <t>W13308</t>
  </si>
  <si>
    <t>Tesla PG&amp;E PV DGGroup 675</t>
  </si>
  <si>
    <t>W13309</t>
  </si>
  <si>
    <t>Tesla PG&amp;E PV DG Group 674</t>
  </si>
  <si>
    <t>W13310</t>
  </si>
  <si>
    <t>Tesla PG&amp;E PV DG Group 586</t>
  </si>
  <si>
    <t>W13311</t>
  </si>
  <si>
    <t>Tesla PG&amp;E PV DG Group 673</t>
  </si>
  <si>
    <t>W13312</t>
  </si>
  <si>
    <t>Tesla PG&amp;E PV DG Group 587</t>
  </si>
  <si>
    <t>W13313</t>
  </si>
  <si>
    <t>Tesla PG&amp;E PV DG Group 672</t>
  </si>
  <si>
    <t>W13314</t>
  </si>
  <si>
    <t>Tesla PG&amp;E PV DG Group 588</t>
  </si>
  <si>
    <t>W13315</t>
  </si>
  <si>
    <t>Tesla PG&amp;E PV DG Group 671</t>
  </si>
  <si>
    <t>W13316</t>
  </si>
  <si>
    <t>Tesla PG&amp;E PV DG Group 670</t>
  </si>
  <si>
    <t>W13317</t>
  </si>
  <si>
    <t>Tesla PG&amp;E PV DG Group 590</t>
  </si>
  <si>
    <t>W13318</t>
  </si>
  <si>
    <t>Tesla PG&amp;E PV DG Group 591</t>
  </si>
  <si>
    <t>W13319</t>
  </si>
  <si>
    <t>Tesla PG&amp;E PV DG Group 669</t>
  </si>
  <si>
    <t>W13320</t>
  </si>
  <si>
    <t>Tesla PG&amp;E PV DG Group 668</t>
  </si>
  <si>
    <t>W13321</t>
  </si>
  <si>
    <t>Tesla PG&amp;E PV DG Group 592</t>
  </si>
  <si>
    <t>W13322</t>
  </si>
  <si>
    <t>Tesla PG&amp;E PV DG Group 593</t>
  </si>
  <si>
    <t>W13323</t>
  </si>
  <si>
    <t>Tesla PG&amp;E PV DG Group 667</t>
  </si>
  <si>
    <t>W13324</t>
  </si>
  <si>
    <t>Tesla PG&amp;E PV DG Group 594</t>
  </si>
  <si>
    <t>W13325</t>
  </si>
  <si>
    <t>Tesla PG&amp;E PV DG Group 666</t>
  </si>
  <si>
    <t>W13326</t>
  </si>
  <si>
    <t>Tesla PG&amp;E PV DG Group 595</t>
  </si>
  <si>
    <t>W13327</t>
  </si>
  <si>
    <t>Tesla PG&amp;E PV DG Group 665</t>
  </si>
  <si>
    <t>W13328</t>
  </si>
  <si>
    <t>Tesla PG&amp;E PV DG Group 664</t>
  </si>
  <si>
    <t>W13329</t>
  </si>
  <si>
    <t>Tesla PG&amp;E PV DG Group 596</t>
  </si>
  <si>
    <t>W13330</t>
  </si>
  <si>
    <t>Tesla PG&amp;E PV DG Group 662</t>
  </si>
  <si>
    <t>W13331</t>
  </si>
  <si>
    <t>Tesla PG&amp;E PV DG Group 597</t>
  </si>
  <si>
    <t>W13332</t>
  </si>
  <si>
    <t>Tesla PG&amp;E PV DG Group 661</t>
  </si>
  <si>
    <t>W13333</t>
  </si>
  <si>
    <t>Tesla PG&amp;E PV DG Group 598</t>
  </si>
  <si>
    <t>W13334</t>
  </si>
  <si>
    <t>Tesla PG&amp;E PV DG Group 660</t>
  </si>
  <si>
    <t>W13335</t>
  </si>
  <si>
    <t>Tesla PG&amp;E PV DG Group 599</t>
  </si>
  <si>
    <t>W13336</t>
  </si>
  <si>
    <t>Tesla PG&amp;E PV DG Group 659</t>
  </si>
  <si>
    <t>W13337</t>
  </si>
  <si>
    <t>Tesla PG&amp;E PV DG Group 600</t>
  </si>
  <si>
    <t>W13338</t>
  </si>
  <si>
    <t>Tesla PG&amp;E PV DG Group 658</t>
  </si>
  <si>
    <t>W13339</t>
  </si>
  <si>
    <t>Tesla PG&amp;E PV DG Group 601</t>
  </si>
  <si>
    <t>W13340</t>
  </si>
  <si>
    <t>Tesla PG&amp;E PV DG Group 657</t>
  </si>
  <si>
    <t>W13342</t>
  </si>
  <si>
    <t>Tesla PG&amp;E PV DG Group 656</t>
  </si>
  <si>
    <t>W13343</t>
  </si>
  <si>
    <t>Tesla PG&amp;E PV DG Group 655</t>
  </si>
  <si>
    <t>W13344</t>
  </si>
  <si>
    <t>Tesla PG&amp;E PV DG Group 653</t>
  </si>
  <si>
    <t>W13345</t>
  </si>
  <si>
    <t>Tesla PG&amp;E PV DG Group 652</t>
  </si>
  <si>
    <t>W13346</t>
  </si>
  <si>
    <t>Tesla PG&amp;E PV DG Group 651</t>
  </si>
  <si>
    <t>W13347</t>
  </si>
  <si>
    <t>Tesla PG&amp;E PV DG Group 650</t>
  </si>
  <si>
    <t>W13348</t>
  </si>
  <si>
    <t>Tesla PG&amp;E PV DG Group 602</t>
  </si>
  <si>
    <t>W13349</t>
  </si>
  <si>
    <t>Tesla SDG&amp;E PV DG Group 84</t>
  </si>
  <si>
    <t>W13350</t>
  </si>
  <si>
    <t>Tesla SCE PV DG Group 378</t>
  </si>
  <si>
    <t>W13351</t>
  </si>
  <si>
    <t>Tesla SCE PV DG Group 499</t>
  </si>
  <si>
    <t>W13352</t>
  </si>
  <si>
    <t>Tesla SCE PV DG Group 379</t>
  </si>
  <si>
    <t>W13353</t>
  </si>
  <si>
    <t>Tesla SDG&amp;E PV DG Group 147</t>
  </si>
  <si>
    <t>W13354</t>
  </si>
  <si>
    <t>Tesla SDG&amp;E PV DG Group 85</t>
  </si>
  <si>
    <t>W13355</t>
  </si>
  <si>
    <t>Tesla SCE PV DG Group 380</t>
  </si>
  <si>
    <t>W13356</t>
  </si>
  <si>
    <t>Tesla SCE PV DG Group 498</t>
  </si>
  <si>
    <t>W13357</t>
  </si>
  <si>
    <t>Tesla SDG&amp;E PV DG Group 86</t>
  </si>
  <si>
    <t>W13358</t>
  </si>
  <si>
    <t>Tesla PG&amp;E PV DG Group 603</t>
  </si>
  <si>
    <t>W13359</t>
  </si>
  <si>
    <t>Tesla PG&amp;E PV DG Group 649</t>
  </si>
  <si>
    <t>W13360</t>
  </si>
  <si>
    <t>Tesla PG&amp;E PV DG Group 604</t>
  </si>
  <si>
    <t>W13361</t>
  </si>
  <si>
    <t>Tesla SCE PV DG Group 384</t>
  </si>
  <si>
    <t>W13362</t>
  </si>
  <si>
    <t>Tesla SDG&amp;E PV DG Group 87</t>
  </si>
  <si>
    <t>W13363</t>
  </si>
  <si>
    <t>Tesla PG&amp;E PV DG Group 605</t>
  </si>
  <si>
    <t>W13364</t>
  </si>
  <si>
    <t>Tesla SCE PV DG Group 497</t>
  </si>
  <si>
    <t>W13365</t>
  </si>
  <si>
    <t>Tesla SDG&amp;E PV DG Group 97</t>
  </si>
  <si>
    <t>W13366</t>
  </si>
  <si>
    <t>Tesla PG&amp;E PV DG Group 606</t>
  </si>
  <si>
    <t>W13367</t>
  </si>
  <si>
    <t>Tesla SDG&amp;E PV DG Group 146</t>
  </si>
  <si>
    <t>W13368</t>
  </si>
  <si>
    <t>Tesla SDG&amp;E PV DG Group 88</t>
  </si>
  <si>
    <t>W13369</t>
  </si>
  <si>
    <t>Tesla PG&amp;E PV DG Group 647</t>
  </si>
  <si>
    <t>W13370</t>
  </si>
  <si>
    <t>Tesla SDG&amp;E PV DG Group 145</t>
  </si>
  <si>
    <t>W13371</t>
  </si>
  <si>
    <t>Tesla SCE PV DG Group 496</t>
  </si>
  <si>
    <t>W13372</t>
  </si>
  <si>
    <t>Tesla SCE PV DG Group 495</t>
  </si>
  <si>
    <t>W13373</t>
  </si>
  <si>
    <t>Tesla SDG&amp;E PV DG Group 89</t>
  </si>
  <si>
    <t>W13374</t>
  </si>
  <si>
    <t>Tesla SDG&amp;E PV DG Group 90</t>
  </si>
  <si>
    <t>W13375</t>
  </si>
  <si>
    <t>Tesla SCE PV DG Group 386</t>
  </si>
  <si>
    <t>W13376</t>
  </si>
  <si>
    <t>Tesla PG&amp;E PV DG Group 607</t>
  </si>
  <si>
    <t>W13377</t>
  </si>
  <si>
    <t>Tesla SDG&amp;E PV DG Group 143</t>
  </si>
  <si>
    <t>W13378</t>
  </si>
  <si>
    <t>Tesla PG&amp;E PV DG Group 646</t>
  </si>
  <si>
    <t>W13379</t>
  </si>
  <si>
    <t>Tesla PG&amp;E PV DG Group 608</t>
  </si>
  <si>
    <t>W13380</t>
  </si>
  <si>
    <t>Tesla SCE PV DG Group 494</t>
  </si>
  <si>
    <t>W13381</t>
  </si>
  <si>
    <t>Tesla PG&amp;E PV DG Group 609</t>
  </si>
  <si>
    <t>W13382</t>
  </si>
  <si>
    <t>Tesla SDG&amp;E PV DG Group 91</t>
  </si>
  <si>
    <t>W13383</t>
  </si>
  <si>
    <t>Tesla PG&amp;E PV DG Group 610</t>
  </si>
  <si>
    <t>W13384</t>
  </si>
  <si>
    <t>Tesla PG&amp;E PV DG Group 645</t>
  </si>
  <si>
    <t>W13385</t>
  </si>
  <si>
    <t>Tesla SCE PV DG Group 388</t>
  </si>
  <si>
    <t>W13386</t>
  </si>
  <si>
    <t>Tesla PG&amp;E PV DG Group 644</t>
  </si>
  <si>
    <t>W13387</t>
  </si>
  <si>
    <t>Tesla PG&amp;E PV DG Group 615</t>
  </si>
  <si>
    <t>W13388</t>
  </si>
  <si>
    <t>Tesla SDG&amp;E PV DG Group 142</t>
  </si>
  <si>
    <t>W13389</t>
  </si>
  <si>
    <t>Tesla SDG&amp;E PV DG Group 92</t>
  </si>
  <si>
    <t>W13390</t>
  </si>
  <si>
    <t>Tesla PG&amp;E PV DG Group 643</t>
  </si>
  <si>
    <t>W13391</t>
  </si>
  <si>
    <t>Tesla PG&amp;E PV DG Group 616</t>
  </si>
  <si>
    <t>W13392</t>
  </si>
  <si>
    <t>Tesla SDG&amp;E PV DG Group 93</t>
  </si>
  <si>
    <t>W13393</t>
  </si>
  <si>
    <t>Tesla SCE PV DG Group 493</t>
  </si>
  <si>
    <t>W13394</t>
  </si>
  <si>
    <t>Tesla PG&amp;E PV DG Group 617</t>
  </si>
  <si>
    <t>W13395</t>
  </si>
  <si>
    <t>Tesla PG&amp;E PV DG Group 642</t>
  </si>
  <si>
    <t>W13396</t>
  </si>
  <si>
    <t>Tesla SCE PV DG Group 390</t>
  </si>
  <si>
    <t>W13397</t>
  </si>
  <si>
    <t>Tesla SDG&amp;E PV DG Group 141</t>
  </si>
  <si>
    <t>W13398</t>
  </si>
  <si>
    <t>Tesla SDG&amp;E PV DG Group 95</t>
  </si>
  <si>
    <t>W13399</t>
  </si>
  <si>
    <t>Tesla PG&amp;E PV DG Group 641</t>
  </si>
  <si>
    <t>W13400</t>
  </si>
  <si>
    <t>Tesla SDG&amp;E PV DG Group 96</t>
  </si>
  <si>
    <t>W13401</t>
  </si>
  <si>
    <t>Tesla PG&amp;E PV DG Group 618</t>
  </si>
  <si>
    <t>W13402</t>
  </si>
  <si>
    <t>Tesla PG&amp;E PV DG Group 640</t>
  </si>
  <si>
    <t>W13403</t>
  </si>
  <si>
    <t>Tesla SCE PV DG Group 391</t>
  </si>
  <si>
    <t>W13404</t>
  </si>
  <si>
    <t>Tesla SCE PV DG Group 492</t>
  </si>
  <si>
    <t>W13405</t>
  </si>
  <si>
    <t>Tesla SDG&amp;E PV DG Group 140</t>
  </si>
  <si>
    <t>W13406</t>
  </si>
  <si>
    <t>Tesla PG&amp;E PV DG Group 619</t>
  </si>
  <si>
    <t>W13407</t>
  </si>
  <si>
    <t>Tesla PG&amp;E PV DG Group 639</t>
  </si>
  <si>
    <t>W13408</t>
  </si>
  <si>
    <t>Tesla PG&amp;E PV DG Group 620</t>
  </si>
  <si>
    <t>W13409</t>
  </si>
  <si>
    <t>Tesla PG&amp;E PV DG Group 638</t>
  </si>
  <si>
    <t>W13410</t>
  </si>
  <si>
    <t>Tesla SCE PV DG Group 491</t>
  </si>
  <si>
    <t>W13411</t>
  </si>
  <si>
    <t>Tesla SDG&amp;E PV DG Group 98</t>
  </si>
  <si>
    <t>W13412</t>
  </si>
  <si>
    <t>Tesla PG&amp;E PV DG Group 621</t>
  </si>
  <si>
    <t>W13413</t>
  </si>
  <si>
    <t>Tesla SCE PV DG Group 393</t>
  </si>
  <si>
    <t>W13414</t>
  </si>
  <si>
    <t>Tesla SDG&amp;E PV DG Group 138</t>
  </si>
  <si>
    <t>W13415</t>
  </si>
  <si>
    <t>Tesla PG&amp;E PV DG Group 636</t>
  </si>
  <si>
    <t>W13416</t>
  </si>
  <si>
    <t>Tesla PG&amp;E PV DGGroup 622</t>
  </si>
  <si>
    <t>W13417</t>
  </si>
  <si>
    <t>Tesla SCE PV DG Group 490</t>
  </si>
  <si>
    <t>W13418</t>
  </si>
  <si>
    <t>Tesla SCE PV DG Group 394</t>
  </si>
  <si>
    <t>W13419</t>
  </si>
  <si>
    <t>Tesla PG&amp;E PV DG Group 635</t>
  </si>
  <si>
    <t>A371</t>
  </si>
  <si>
    <t>Windy Flats Partners LLC</t>
  </si>
  <si>
    <t>W13420</t>
  </si>
  <si>
    <t>Tesla PG&amp;E PV DG Group 623</t>
  </si>
  <si>
    <t>W13421</t>
  </si>
  <si>
    <t>Tesla SDG&amp;E PV DG Group 101</t>
  </si>
  <si>
    <t>W13422</t>
  </si>
  <si>
    <t>Tesla PG&amp;E PV DG Group 624</t>
  </si>
  <si>
    <t>W13423</t>
  </si>
  <si>
    <t>Tesla SCE PV DG Group 395</t>
  </si>
  <si>
    <t>W13424</t>
  </si>
  <si>
    <t>Tesla PG&amp;E PV DG Group 625</t>
  </si>
  <si>
    <t>W13425</t>
  </si>
  <si>
    <t>Tesla SDG&amp;E PV DG Group 137</t>
  </si>
  <si>
    <t>W13426</t>
  </si>
  <si>
    <t>Tesla PG&amp;E PV DG Group 634</t>
  </si>
  <si>
    <t>W13427</t>
  </si>
  <si>
    <t>Tesla PG&amp;E PV DG Group 626</t>
  </si>
  <si>
    <t>W13428</t>
  </si>
  <si>
    <t>Tesla SCE PV DG Group 489</t>
  </si>
  <si>
    <t>W13429</t>
  </si>
  <si>
    <t>Tesla SDG&amp;E PV DG Group 102</t>
  </si>
  <si>
    <t>W13430</t>
  </si>
  <si>
    <t>Tesla PG&amp;E PV DG Group 627</t>
  </si>
  <si>
    <t>W13431</t>
  </si>
  <si>
    <t>Tesla SCE PV DG Group 396</t>
  </si>
  <si>
    <t>W13432</t>
  </si>
  <si>
    <t>Tesla PG&amp;E PV DG Group 633</t>
  </si>
  <si>
    <t>W13433</t>
  </si>
  <si>
    <t>Tesla SDG&amp;E PV DG Group 104</t>
  </si>
  <si>
    <t>W13434</t>
  </si>
  <si>
    <t>Tesla SDG&amp;E PV DG Group 136</t>
  </si>
  <si>
    <t>W13435</t>
  </si>
  <si>
    <t>Tesla PG&amp;E PV DG Group 628</t>
  </si>
  <si>
    <t>W13436</t>
  </si>
  <si>
    <t>Tesla SDG&amp;E PV DG Group 105</t>
  </si>
  <si>
    <t>W13437</t>
  </si>
  <si>
    <t>Tesla PG&amp;E PV DG Group 631</t>
  </si>
  <si>
    <t>W13438</t>
  </si>
  <si>
    <t>Tesla SDG&amp;E PV DG Group 135</t>
  </si>
  <si>
    <t>W13439</t>
  </si>
  <si>
    <t>Tesla SCE PV DG Group 397</t>
  </si>
  <si>
    <t>W13440</t>
  </si>
  <si>
    <t>Tesla PG&amp;E PV DG Group 629</t>
  </si>
  <si>
    <t>W13441</t>
  </si>
  <si>
    <t>Tesla SDG&amp;E PV DG Group 106</t>
  </si>
  <si>
    <t>W13442</t>
  </si>
  <si>
    <t>Tesla PG&amp;E PV DG Group 630</t>
  </si>
  <si>
    <t>W13443</t>
  </si>
  <si>
    <t>Tesla SCE PV DG Group 401</t>
  </si>
  <si>
    <t>W13444</t>
  </si>
  <si>
    <t>Tesla SDG&amp;E PV DG Group 134</t>
  </si>
  <si>
    <t>W13445</t>
  </si>
  <si>
    <t>Tesla SDG&amp;E PV DG Group 108</t>
  </si>
  <si>
    <t>W13446</t>
  </si>
  <si>
    <t>Tesla SDG&amp;E PV DG Group 109</t>
  </si>
  <si>
    <t>W13447</t>
  </si>
  <si>
    <t>Tesla SCE PV DG Group 488</t>
  </si>
  <si>
    <t>W13448</t>
  </si>
  <si>
    <t>Tesla SDG&amp;E PV DG Group 110</t>
  </si>
  <si>
    <t>W13449</t>
  </si>
  <si>
    <t>Tesla SCE PV DG Group 402</t>
  </si>
  <si>
    <t>W13450</t>
  </si>
  <si>
    <t>Tesla SDG&amp;E PV DG Group 132</t>
  </si>
  <si>
    <t>W13451</t>
  </si>
  <si>
    <t>Tesla SDG&amp;E PV DG Group 111</t>
  </si>
  <si>
    <t>W13452</t>
  </si>
  <si>
    <t>Tesla SCE PV DG Group 487</t>
  </si>
  <si>
    <t>W13453</t>
  </si>
  <si>
    <t>Tesla SDG&amp;E PV DG Group 131</t>
  </si>
  <si>
    <t>W13454</t>
  </si>
  <si>
    <t>Tesla SDG&amp;E PV DG Group 112</t>
  </si>
  <si>
    <t>W13455</t>
  </si>
  <si>
    <t>Tesla SCE PV DG Group 403</t>
  </si>
  <si>
    <t>W13456</t>
  </si>
  <si>
    <t>Tesla SDG&amp;E PV DG Group 113</t>
  </si>
  <si>
    <t>W13457</t>
  </si>
  <si>
    <t>Tesla SDG&amp;E PV DG Group 114</t>
  </si>
  <si>
    <t>W13458</t>
  </si>
  <si>
    <t>Tesla SDG&amp;E PV DG Group 130</t>
  </si>
  <si>
    <t>W13459</t>
  </si>
  <si>
    <t>Tesla SCE PV DG Group 404</t>
  </si>
  <si>
    <t>W13460</t>
  </si>
  <si>
    <t>Tesla SDG&amp;E PV DG Group 129</t>
  </si>
  <si>
    <t>W13461</t>
  </si>
  <si>
    <t>Tesla SDG&amp;E PV DG Group 115</t>
  </si>
  <si>
    <t>W13462</t>
  </si>
  <si>
    <t>Tesla SDG&amp;E PV DG Group 117</t>
  </si>
  <si>
    <t>W13463</t>
  </si>
  <si>
    <t>Tesla SDG&amp;E PV DG Group 128</t>
  </si>
  <si>
    <t>W13464</t>
  </si>
  <si>
    <t>Tesla SCE PV DG Group 410</t>
  </si>
  <si>
    <t>W13465</t>
  </si>
  <si>
    <t>Tesla SDG&amp;E PV DG Group 118</t>
  </si>
  <si>
    <t>W13466</t>
  </si>
  <si>
    <t>Tesla SDG&amp;E PV DG Group 127</t>
  </si>
  <si>
    <t>W13467</t>
  </si>
  <si>
    <t>Tesla SDG&amp;E PV DG Group 120</t>
  </si>
  <si>
    <t>W13468</t>
  </si>
  <si>
    <t>Tesla SDG&amp;E PV DG Group 126</t>
  </si>
  <si>
    <t>W13469</t>
  </si>
  <si>
    <t>Tesla SDG&amp;E PV DG Group 121</t>
  </si>
  <si>
    <t>W13470</t>
  </si>
  <si>
    <t>Tesla SCE PV DG Group 417</t>
  </si>
  <si>
    <t>W13471</t>
  </si>
  <si>
    <t>Tesla SDG&amp;E PV DG Group 125</t>
  </si>
  <si>
    <t>W13472</t>
  </si>
  <si>
    <t>Tesla SCE PV DG Group 418</t>
  </si>
  <si>
    <t>W13473</t>
  </si>
  <si>
    <t>Tesla SCE PV DG Group 486</t>
  </si>
  <si>
    <t>W13474</t>
  </si>
  <si>
    <t>Tesla SDG&amp;E PV DG Group 124</t>
  </si>
  <si>
    <t>W13475</t>
  </si>
  <si>
    <t>Tesla SCE PV DG Group 420</t>
  </si>
  <si>
    <t>W13477</t>
  </si>
  <si>
    <t>Tesla SCE PV DG Group 422</t>
  </si>
  <si>
    <t>W13478</t>
  </si>
  <si>
    <t>Tesla SCE PV DG Group 423</t>
  </si>
  <si>
    <t>W13479</t>
  </si>
  <si>
    <t>Tesla SCE PV DG Group 451</t>
  </si>
  <si>
    <t>W13480</t>
  </si>
  <si>
    <t>Tesla SCE PV DG Group 424</t>
  </si>
  <si>
    <t>W13481</t>
  </si>
  <si>
    <t>Tesla SCE PV DG Group 425</t>
  </si>
  <si>
    <t>W13483</t>
  </si>
  <si>
    <t>Tesla SCE PV DG Group 426</t>
  </si>
  <si>
    <t>W13485</t>
  </si>
  <si>
    <t>Tesla SCE PV DG Group 427</t>
  </si>
  <si>
    <t>W13486</t>
  </si>
  <si>
    <t>Tesla SCE PV DG Group 428</t>
  </si>
  <si>
    <t>W13488</t>
  </si>
  <si>
    <t>Tesla SCE PV DG Group 429</t>
  </si>
  <si>
    <t>W13490</t>
  </si>
  <si>
    <t>Tesla SCE PV DG Group 430</t>
  </si>
  <si>
    <t>W13491</t>
  </si>
  <si>
    <t>Tesla SCE PV DG Group 431</t>
  </si>
  <si>
    <t>A2061</t>
  </si>
  <si>
    <t>Calibrant Renewable Holdings, LLC</t>
  </si>
  <si>
    <t>W13494</t>
  </si>
  <si>
    <t>Tesla SCE PV DG Group 432</t>
  </si>
  <si>
    <t>W13495</t>
  </si>
  <si>
    <t>Tesla SCE PV DG Group 433</t>
  </si>
  <si>
    <t>W13496</t>
  </si>
  <si>
    <t>Tesla SCE PV DG Group 434</t>
  </si>
  <si>
    <t>W13498</t>
  </si>
  <si>
    <t>Tesla SCE PV DG Group 435</t>
  </si>
  <si>
    <t>W13499</t>
  </si>
  <si>
    <t>Tesla SCE PV DG Group 436</t>
  </si>
  <si>
    <t>W13501</t>
  </si>
  <si>
    <t>Tesla SCE PV DG Group 437</t>
  </si>
  <si>
    <t>W13502</t>
  </si>
  <si>
    <t>Tesla SCE PV DG Group 438</t>
  </si>
  <si>
    <t>W13503</t>
  </si>
  <si>
    <t>Tesla SCE PV DG Group 439</t>
  </si>
  <si>
    <t>W13504</t>
  </si>
  <si>
    <t>Tesla SCE PV DG Group 440</t>
  </si>
  <si>
    <t>W13506</t>
  </si>
  <si>
    <t>Tesla SCE PV DG Group 441</t>
  </si>
  <si>
    <t>W13507</t>
  </si>
  <si>
    <t>Tesla SCE PV DG Group 442</t>
  </si>
  <si>
    <t>W1351</t>
  </si>
  <si>
    <t>W13510</t>
  </si>
  <si>
    <t>Tesla SCE PV DG Group 443</t>
  </si>
  <si>
    <t>W13511</t>
  </si>
  <si>
    <t>Tesla SCE PV DG Group 444</t>
  </si>
  <si>
    <t>W13513</t>
  </si>
  <si>
    <t>Tesla SCE PV DG Group 445</t>
  </si>
  <si>
    <t>W13515</t>
  </si>
  <si>
    <t>Tesla SCE PV DG Group 446</t>
  </si>
  <si>
    <t>W13516</t>
  </si>
  <si>
    <t>Tesla SCE PV DG Group 447</t>
  </si>
  <si>
    <t>W13518</t>
  </si>
  <si>
    <t>Tesla SCE PV DG Group 448</t>
  </si>
  <si>
    <t>W13519</t>
  </si>
  <si>
    <t>Tesla SCE PV DG Group 449</t>
  </si>
  <si>
    <t>W13521</t>
  </si>
  <si>
    <t>Tesla SCE PV DG Group 461</t>
  </si>
  <si>
    <t>W13523</t>
  </si>
  <si>
    <t>Tesla SCE PV DG Group 463</t>
  </si>
  <si>
    <t>W13524</t>
  </si>
  <si>
    <t>Tesla SCE PV DG Group 464</t>
  </si>
  <si>
    <t>W13526</t>
  </si>
  <si>
    <t>Tesla SCE PV DG Group 465</t>
  </si>
  <si>
    <t>W13528</t>
  </si>
  <si>
    <t>Tesla SCE PV DG Group 467</t>
  </si>
  <si>
    <t>W13530</t>
  </si>
  <si>
    <t>Tesla SCE PV DG Group 469</t>
  </si>
  <si>
    <t>W13533</t>
  </si>
  <si>
    <t>Tesla SCE PV DG Group 480</t>
  </si>
  <si>
    <t>W13534</t>
  </si>
  <si>
    <t>Tesla SCE PV DG Group 481</t>
  </si>
  <si>
    <t>W13535</t>
  </si>
  <si>
    <t>Tesla SCE PV DG Group 482</t>
  </si>
  <si>
    <t>W13536</t>
  </si>
  <si>
    <t>Tesla SCE PV DG Group 483</t>
  </si>
  <si>
    <t>W13538</t>
  </si>
  <si>
    <t>Tesla SCE PV DG Group 485</t>
  </si>
  <si>
    <t>W13540</t>
  </si>
  <si>
    <t>Tesla SDG&amp;E PV DG Group 122</t>
  </si>
  <si>
    <t>W13541</t>
  </si>
  <si>
    <t>Tesla SDG&amp;E PV DG Group 123</t>
  </si>
  <si>
    <t>W13543</t>
  </si>
  <si>
    <t>Tesla PG&amp;E PV DG Group 552</t>
  </si>
  <si>
    <t>W13544</t>
  </si>
  <si>
    <t>Tesla SDG&amp;E PV DG Group 107</t>
  </si>
  <si>
    <t>W13545</t>
  </si>
  <si>
    <t>Tesla PG&amp;E PV DG Group 553</t>
  </si>
  <si>
    <t>W13546</t>
  </si>
  <si>
    <t>Tesla SDG&amp;E PV DG Group 116</t>
  </si>
  <si>
    <t>W13547</t>
  </si>
  <si>
    <t>Tesla SDG&amp;E PV DG Group 99</t>
  </si>
  <si>
    <t>W13548</t>
  </si>
  <si>
    <t>Tesla SCE PV DG Group 381</t>
  </si>
  <si>
    <t>W13549</t>
  </si>
  <si>
    <t>Tesla PG&amp;E PV DG Group 578</t>
  </si>
  <si>
    <t>W13550</t>
  </si>
  <si>
    <t>Tesla SDG&amp;E PV DG Group 100</t>
  </si>
  <si>
    <t>W13551</t>
  </si>
  <si>
    <t>Tesla SCE PV DG Group 382</t>
  </si>
  <si>
    <t>W13552</t>
  </si>
  <si>
    <t>Tesla SDG&amp;E PV DG Group 133</t>
  </si>
  <si>
    <t>W13553</t>
  </si>
  <si>
    <t>Tesla SCE PV DG Group 383</t>
  </si>
  <si>
    <t>W13554</t>
  </si>
  <si>
    <t>Tesla PG&amp;E PV DG Group 554</t>
  </si>
  <si>
    <t>W13555</t>
  </si>
  <si>
    <t>Tesla SDG&amp;E PV DG Group 139</t>
  </si>
  <si>
    <t>W13556</t>
  </si>
  <si>
    <t>Tesla SDG&amp;E PV DG Group 144</t>
  </si>
  <si>
    <t>W13557</t>
  </si>
  <si>
    <t>Tesla PG&amp;E PV DG Group 555</t>
  </si>
  <si>
    <t>W13558</t>
  </si>
  <si>
    <t>Tesla PG&amp;E PV DG Group 550</t>
  </si>
  <si>
    <t>W13559</t>
  </si>
  <si>
    <t>Tesla PG&amp;E PV DG Group 556</t>
  </si>
  <si>
    <t>W13560</t>
  </si>
  <si>
    <t>Tesla SCE PV DG Group 385</t>
  </si>
  <si>
    <t>W13561</t>
  </si>
  <si>
    <t>Tesla SCE PV DG Group 387</t>
  </si>
  <si>
    <t>W13562</t>
  </si>
  <si>
    <t>Tesla SCE PV DG Group 389</t>
  </si>
  <si>
    <t>W13563</t>
  </si>
  <si>
    <t>Tesla SCE PV DG Group 392</t>
  </si>
  <si>
    <t>W13564</t>
  </si>
  <si>
    <t>Tesla PG&amp;E PV DG Group 557</t>
  </si>
  <si>
    <t>W13565</t>
  </si>
  <si>
    <t>Tesla PG&amp;E PV DG Group 612</t>
  </si>
  <si>
    <t>W13566</t>
  </si>
  <si>
    <t>Tesla PG&amp;E PV DG Group 648</t>
  </si>
  <si>
    <t>W13567</t>
  </si>
  <si>
    <t>Tesla PG&amp;E PV DG Group 637</t>
  </si>
  <si>
    <t>W13568</t>
  </si>
  <si>
    <t>Tesla PG&amp;E PV DG Group 558</t>
  </si>
  <si>
    <t>W13569</t>
  </si>
  <si>
    <t>Tesla PG&amp;E PV DG Group 632</t>
  </si>
  <si>
    <t>W13570</t>
  </si>
  <si>
    <t>Tesla PG&amp;E PV DG Group 559</t>
  </si>
  <si>
    <t>W13571</t>
  </si>
  <si>
    <t>Tesla PG&amp;E PV DG Group 702</t>
  </si>
  <si>
    <t>W13572</t>
  </si>
  <si>
    <t>Tesla PG&amp;E PV DG Group 688</t>
  </si>
  <si>
    <t>W13573</t>
  </si>
  <si>
    <t>Tesla PG&amp;E PV DG Group 560</t>
  </si>
  <si>
    <t>W13574</t>
  </si>
  <si>
    <t>Tesla PG&amp;E PV DG Group 614</t>
  </si>
  <si>
    <t>W13575</t>
  </si>
  <si>
    <t>Tesla PG&amp;E PV DG Group 613</t>
  </si>
  <si>
    <t>W13576</t>
  </si>
  <si>
    <t>Tesla PG&amp;E PV DG Group 561</t>
  </si>
  <si>
    <t>W13577</t>
  </si>
  <si>
    <t>Tesla PG&amp;E PV DG Group 589</t>
  </si>
  <si>
    <t>W13578</t>
  </si>
  <si>
    <t>Tesla PG&amp;E PV DG Group 562</t>
  </si>
  <si>
    <t>W13579</t>
  </si>
  <si>
    <t>Tesla SCE PV DG Group 398</t>
  </si>
  <si>
    <t>W13581</t>
  </si>
  <si>
    <t>Tesla SCE PV DG Group 399</t>
  </si>
  <si>
    <t>W13582</t>
  </si>
  <si>
    <t>Tesla PG&amp;E PV DG Group 583</t>
  </si>
  <si>
    <t>W13583</t>
  </si>
  <si>
    <t>Tesla PG&amp;E PV DG Group 579</t>
  </si>
  <si>
    <t>W13584</t>
  </si>
  <si>
    <t>Tesla PG&amp;E PV DG Group 564</t>
  </si>
  <si>
    <t>W13585</t>
  </si>
  <si>
    <t>Tesla SCE PV DG Group 400</t>
  </si>
  <si>
    <t>W13586</t>
  </si>
  <si>
    <t>Tesla SCE PV DG Group 405</t>
  </si>
  <si>
    <t>W13587</t>
  </si>
  <si>
    <t>Tesla PG&amp;E PV DG Group 565</t>
  </si>
  <si>
    <t>W13588</t>
  </si>
  <si>
    <t>Tesla PG&amp;E PV DG Group 568</t>
  </si>
  <si>
    <t>W13589</t>
  </si>
  <si>
    <t>Tesla PG&amp;E PV DG Group 575</t>
  </si>
  <si>
    <t>W13590</t>
  </si>
  <si>
    <t>Tesla SCE PV DG Group 406</t>
  </si>
  <si>
    <t>W13591</t>
  </si>
  <si>
    <t>Tesla PG&amp;E PV DG Group 574</t>
  </si>
  <si>
    <t>W13592</t>
  </si>
  <si>
    <t>Tesla PG&amp;E PV DG Group 570</t>
  </si>
  <si>
    <t>W13593</t>
  </si>
  <si>
    <t>Tesla SCE PV DG Group 407</t>
  </si>
  <si>
    <t>W13594</t>
  </si>
  <si>
    <t>Tesla PG&amp;E PV DG Group 571</t>
  </si>
  <si>
    <t>W13595</t>
  </si>
  <si>
    <t>Tesla PG&amp;E PV DG Group 573</t>
  </si>
  <si>
    <t>W13596</t>
  </si>
  <si>
    <t>Tesla SCE PV DG Group 408</t>
  </si>
  <si>
    <t>W13597</t>
  </si>
  <si>
    <t>Tesla SCE PV DG Group 409</t>
  </si>
  <si>
    <t>W13598</t>
  </si>
  <si>
    <t>Tesla SCE PV DG Group 412</t>
  </si>
  <si>
    <t>W13599</t>
  </si>
  <si>
    <t>Tesla SCE PV DG Group 413</t>
  </si>
  <si>
    <t>W13600</t>
  </si>
  <si>
    <t>Tesla SCE PV DG Group 414</t>
  </si>
  <si>
    <t>W13601</t>
  </si>
  <si>
    <t>Tesla SCE PV DG Group 415</t>
  </si>
  <si>
    <t>W13602</t>
  </si>
  <si>
    <t>Tesla SCE PV DG Group 416</t>
  </si>
  <si>
    <t>W13603</t>
  </si>
  <si>
    <t>Tesla SCE PV DG Group 419</t>
  </si>
  <si>
    <t>W13604</t>
  </si>
  <si>
    <t>Tesla SCE PV DG Group 421</t>
  </si>
  <si>
    <t>W13605</t>
  </si>
  <si>
    <t>Tesla SCE PV DG Group 462</t>
  </si>
  <si>
    <t>W13606</t>
  </si>
  <si>
    <t>TESLA SCE PV DG GROUP 470</t>
  </si>
  <si>
    <t>W13607</t>
  </si>
  <si>
    <t>Tesla SCE PV DG Group 466</t>
  </si>
  <si>
    <t>W13608</t>
  </si>
  <si>
    <t>Tesla SCE PV DG Group 500</t>
  </si>
  <si>
    <t>W13609</t>
  </si>
  <si>
    <t>Tesla PG&amp;E PV DG Group 663</t>
  </si>
  <si>
    <t>A217</t>
  </si>
  <si>
    <t>W13610</t>
  </si>
  <si>
    <t>Tesla PG&amp;E PV DG Group 526</t>
  </si>
  <si>
    <t>W13611</t>
  </si>
  <si>
    <t>TESLA SCE PV DG GROUP 468</t>
  </si>
  <si>
    <t>W13612</t>
  </si>
  <si>
    <t>Tesla PG&amp;E PV DG Group 611</t>
  </si>
  <si>
    <t>W13613</t>
  </si>
  <si>
    <t>Tesla PG&amp;E PV DG Group 703</t>
  </si>
  <si>
    <t>W13614</t>
  </si>
  <si>
    <t>Tesla PG&amp;E PV DG Group 654</t>
  </si>
  <si>
    <t>A2037</t>
  </si>
  <si>
    <t>Elemental Energy Inc.</t>
  </si>
  <si>
    <t>A399</t>
  </si>
  <si>
    <t>CP Energy Marketing LP</t>
  </si>
  <si>
    <t>A88</t>
  </si>
  <si>
    <t>Puget Sound Energy</t>
  </si>
  <si>
    <t>A1939</t>
  </si>
  <si>
    <t>Laker #14, LLC</t>
  </si>
  <si>
    <t>W13644</t>
  </si>
  <si>
    <t>RCSD District Office</t>
  </si>
  <si>
    <t>W13648</t>
  </si>
  <si>
    <t>AADUSD - High Desert MS at Acton</t>
  </si>
  <si>
    <t>W13649</t>
  </si>
  <si>
    <t>AADUSD - Meadowlark ES at Acton</t>
  </si>
  <si>
    <t>W13658</t>
  </si>
  <si>
    <t>RCSD Clifford</t>
  </si>
  <si>
    <t>W13659</t>
  </si>
  <si>
    <t>RCSD Roosevelt</t>
  </si>
  <si>
    <t>W13668</t>
  </si>
  <si>
    <t>Lennox Buford</t>
  </si>
  <si>
    <t>A1712</t>
  </si>
  <si>
    <t>Lightspeed Management Services</t>
  </si>
  <si>
    <t>A6</t>
  </si>
  <si>
    <t>Element Markets EV, LLC</t>
  </si>
  <si>
    <t>A2053</t>
  </si>
  <si>
    <t>Evolugen Trading and Marketing LP</t>
  </si>
  <si>
    <t>A1965</t>
  </si>
  <si>
    <t>A1275</t>
  </si>
  <si>
    <t>DG 1 Acquisition Co LLC</t>
  </si>
  <si>
    <t>A2050</t>
  </si>
  <si>
    <t>Escondido Solar, LLC</t>
  </si>
  <si>
    <t>A1772</t>
  </si>
  <si>
    <t>Degrees3 Transportation Solutions, LLC</t>
  </si>
  <si>
    <t>A198</t>
  </si>
  <si>
    <t>El Dorado Irrigation District</t>
  </si>
  <si>
    <t>A1117</t>
  </si>
  <si>
    <t>CE Portfolio</t>
  </si>
  <si>
    <t>W13724</t>
  </si>
  <si>
    <t>Los Alamitos USD - Hopkinson ES at Los Alamitos</t>
  </si>
  <si>
    <t>W13728</t>
  </si>
  <si>
    <t>Los Alamitos USD - McAuliffe MS at Los Alamitos</t>
  </si>
  <si>
    <t>W13731</t>
  </si>
  <si>
    <t>Los Alamitos USD -  Rossmoor ES at Los Alamitos</t>
  </si>
  <si>
    <t>W13732</t>
  </si>
  <si>
    <t>Los Alamitos USD - Weaver ES at Los Alamitos</t>
  </si>
  <si>
    <t>A310</t>
  </si>
  <si>
    <t>Midway Power LLC.</t>
  </si>
  <si>
    <t>W13740</t>
  </si>
  <si>
    <t>KHSD Arvin HS East</t>
  </si>
  <si>
    <t>A2042</t>
  </si>
  <si>
    <t>Kern High School District</t>
  </si>
  <si>
    <t>W13741</t>
  </si>
  <si>
    <t>KHSD Centennial HS</t>
  </si>
  <si>
    <t>W13743</t>
  </si>
  <si>
    <t>Decatur Community Solar</t>
  </si>
  <si>
    <t>W13747</t>
  </si>
  <si>
    <t>KHSD Golden Valley HS</t>
  </si>
  <si>
    <t>A208</t>
  </si>
  <si>
    <t>W13751</t>
  </si>
  <si>
    <t>KHSD Ridgeview HS</t>
  </si>
  <si>
    <t>W13752</t>
  </si>
  <si>
    <t>KHSD Stockdale HS</t>
  </si>
  <si>
    <t>W13753</t>
  </si>
  <si>
    <t>KHSD Vista Continuation</t>
  </si>
  <si>
    <t>W13754</t>
  </si>
  <si>
    <t>KHSD Vista West HS</t>
  </si>
  <si>
    <t>A34</t>
  </si>
  <si>
    <t>Sanitation Districts of Los Angeles County</t>
  </si>
  <si>
    <t>W13761</t>
  </si>
  <si>
    <t>KHSD South HS</t>
  </si>
  <si>
    <t>W13763</t>
  </si>
  <si>
    <t>KHSD Support Services</t>
  </si>
  <si>
    <t>A2088</t>
  </si>
  <si>
    <t>Monarch Equities Inc.</t>
  </si>
  <si>
    <t>W13768</t>
  </si>
  <si>
    <t>KHSD Arvin HS West</t>
  </si>
  <si>
    <t>W13771</t>
  </si>
  <si>
    <t>KHSD Nueva Continuation</t>
  </si>
  <si>
    <t>W13772</t>
  </si>
  <si>
    <t>KHSD Ruggenberg CC</t>
  </si>
  <si>
    <t>A394</t>
  </si>
  <si>
    <t>Eurus Energy America Corporation</t>
  </si>
  <si>
    <t>A58</t>
  </si>
  <si>
    <t>Kumeyaay Wind LLC</t>
  </si>
  <si>
    <t>A2029</t>
  </si>
  <si>
    <t>FFP Fund VI P2 ProjectCo3, LLC</t>
  </si>
  <si>
    <t>W13811</t>
  </si>
  <si>
    <t>W13814</t>
  </si>
  <si>
    <t>SR-MF-CA-Fontana II Hsg Partners LP Fountains at Sierra -1184356780</t>
  </si>
  <si>
    <t>A2047</t>
  </si>
  <si>
    <t>Californians for Renewable Energy, Inc.</t>
  </si>
  <si>
    <t>W13837</t>
  </si>
  <si>
    <t>CO Buffalo Flats</t>
  </si>
  <si>
    <t>A2063</t>
  </si>
  <si>
    <t>Bannock County</t>
  </si>
  <si>
    <t>A2068</t>
  </si>
  <si>
    <t>BHE Canada LP</t>
  </si>
  <si>
    <t>Wregis AEO</t>
  </si>
  <si>
    <t>A1713</t>
  </si>
  <si>
    <t>Umatilla Electric Cooperative</t>
  </si>
  <si>
    <t>W13870</t>
  </si>
  <si>
    <t>KHSD District Office</t>
  </si>
  <si>
    <t>W13871</t>
  </si>
  <si>
    <t>KHSD Kern Valley HS</t>
  </si>
  <si>
    <t>A2092</t>
  </si>
  <si>
    <t>FFP Fund VI P2 ProjectCo5, LLC</t>
  </si>
  <si>
    <t>A875</t>
  </si>
  <si>
    <t>BayWa r.e. Wind, LLC</t>
  </si>
  <si>
    <t>A2021</t>
  </si>
  <si>
    <t>Intersect Power, LLC</t>
  </si>
  <si>
    <t>A1583</t>
  </si>
  <si>
    <t>Open Mountain Energy</t>
  </si>
  <si>
    <t>W13913</t>
  </si>
  <si>
    <t>Prologis - SLLAX208 - LAX Logistics Center 8</t>
  </si>
  <si>
    <t>W13915</t>
  </si>
  <si>
    <t>Prologis - SLLAX201 - North OC Dis Ctr 1</t>
  </si>
  <si>
    <t>A547</t>
  </si>
  <si>
    <t>Foundation Windpower</t>
  </si>
  <si>
    <t>W13935</t>
  </si>
  <si>
    <t>Edwards Solar 1B - Sub Project E4</t>
  </si>
  <si>
    <t>W13936</t>
  </si>
  <si>
    <t>Edwards Solar 1B - Sub Project E5</t>
  </si>
  <si>
    <t>W13949</t>
  </si>
  <si>
    <t>Prologis - sline906 - Moreno Valley LC 1</t>
  </si>
  <si>
    <t>A105</t>
  </si>
  <si>
    <t>Opal Fuels LLC</t>
  </si>
  <si>
    <t>A2081</t>
  </si>
  <si>
    <t>Nautilus Solar Energy, LLC</t>
  </si>
  <si>
    <t>A2098</t>
  </si>
  <si>
    <t>Leeward Renewable Energy</t>
  </si>
  <si>
    <t>W13974</t>
  </si>
  <si>
    <t>POM - Beverage</t>
  </si>
  <si>
    <t>W13976</t>
  </si>
  <si>
    <t>W13978</t>
  </si>
  <si>
    <t>POM - Juice</t>
  </si>
  <si>
    <t>A2071</t>
  </si>
  <si>
    <t>W13985</t>
  </si>
  <si>
    <t>Wonderful Orchards - Nurseries</t>
  </si>
  <si>
    <t>W14003</t>
  </si>
  <si>
    <t>POM - Plant 1</t>
  </si>
  <si>
    <t>W14004</t>
  </si>
  <si>
    <t>POM - Plant 2</t>
  </si>
  <si>
    <t>A1970</t>
  </si>
  <si>
    <t>KJD Energy, LLC</t>
  </si>
  <si>
    <t>W14014</t>
  </si>
  <si>
    <t xml:space="preserve"> Wonderful Pistachios &amp; Almonds - Kings</t>
  </si>
  <si>
    <t>W14026</t>
  </si>
  <si>
    <t>CAID - Meter 6</t>
  </si>
  <si>
    <t>W14027</t>
  </si>
  <si>
    <t>CAID - Meter 3</t>
  </si>
  <si>
    <t>A2007</t>
  </si>
  <si>
    <t>County of San Luis Obispo</t>
  </si>
  <si>
    <t>A2100</t>
  </si>
  <si>
    <t>Madera Unified School District</t>
  </si>
  <si>
    <t>A142</t>
  </si>
  <si>
    <t>Murray City Power</t>
  </si>
  <si>
    <t>W14050</t>
  </si>
  <si>
    <t>AHM - Chino Solar - Monte Vista</t>
  </si>
  <si>
    <t>A276</t>
  </si>
  <si>
    <t>PUD No. 1 of Douglas County</t>
  </si>
  <si>
    <t>A1530</t>
  </si>
  <si>
    <t>Bridge To Renewables, Benefit LLC</t>
  </si>
  <si>
    <t>A397</t>
  </si>
  <si>
    <t>A2062</t>
  </si>
  <si>
    <t>Nobell Energy Solutions</t>
  </si>
  <si>
    <t>W14116</t>
  </si>
  <si>
    <t>Ash Mesa Solar, LLC</t>
  </si>
  <si>
    <t>A2052</t>
  </si>
  <si>
    <t>Carlsbad Municipal Water District</t>
  </si>
  <si>
    <t>A481</t>
  </si>
  <si>
    <t>Western Area Power Administration (RMR)</t>
  </si>
  <si>
    <t>A1960</t>
  </si>
  <si>
    <t>Sunwealth Power Inc.</t>
  </si>
  <si>
    <t>W14138</t>
  </si>
  <si>
    <t>W14152</t>
  </si>
  <si>
    <t>Camas</t>
  </si>
  <si>
    <t>W14153</t>
  </si>
  <si>
    <t>AADUSD - Acton ES at Acton</t>
  </si>
  <si>
    <t>A793</t>
  </si>
  <si>
    <t>Spruce Capital &amp; Trading, LLC</t>
  </si>
  <si>
    <t>W14371</t>
  </si>
  <si>
    <t>Tesla SCE PV DG Group 719</t>
  </si>
  <si>
    <t>W14372</t>
  </si>
  <si>
    <t>Tesla SCE PV DG Group 702</t>
  </si>
  <si>
    <t>W14375</t>
  </si>
  <si>
    <t>Tesla SCE PV DG Group 720</t>
  </si>
  <si>
    <t>W14381</t>
  </si>
  <si>
    <t>Tesla SCE PV DG Group 684</t>
  </si>
  <si>
    <t>W14382</t>
  </si>
  <si>
    <t>Tesla SCE PV DG Group 667</t>
  </si>
  <si>
    <t>W14384</t>
  </si>
  <si>
    <t>Tesla SCE PV DG Group 616</t>
  </si>
  <si>
    <t>W14385</t>
  </si>
  <si>
    <t>Tesla SCE PV DG Group 627</t>
  </si>
  <si>
    <t>W14386</t>
  </si>
  <si>
    <t>Tesla SCE PV DG Group 610</t>
  </si>
  <si>
    <t>W14387</t>
  </si>
  <si>
    <t>Tesla SCE PV DG Group 688</t>
  </si>
  <si>
    <t>W14388</t>
  </si>
  <si>
    <t>Tesla SCE PV DG Group 721</t>
  </si>
  <si>
    <t>W14389</t>
  </si>
  <si>
    <t>Tesla SCE PV DG Group 633</t>
  </si>
  <si>
    <t>W14390</t>
  </si>
  <si>
    <t>Tesla SCE PV DG Group 714</t>
  </si>
  <si>
    <t>W14391</t>
  </si>
  <si>
    <t>Tesla SCE PV DG Group 690</t>
  </si>
  <si>
    <t>W14393</t>
  </si>
  <si>
    <t>Tesla SCE PV DG Group 669</t>
  </si>
  <si>
    <t>W14394</t>
  </si>
  <si>
    <t>Tesla SCE PV DG Group 713</t>
  </si>
  <si>
    <t>W14395</t>
  </si>
  <si>
    <t>Tesla SCE PV DG Group 624</t>
  </si>
  <si>
    <t>W14400</t>
  </si>
  <si>
    <t>Tesla PG&amp;E PV DG Group 874</t>
  </si>
  <si>
    <t>W14402</t>
  </si>
  <si>
    <t>Tesla PG&amp;E PV DG Group 845</t>
  </si>
  <si>
    <t>W14404</t>
  </si>
  <si>
    <t>Tesla PG&amp;E PV DG Group 891</t>
  </si>
  <si>
    <t>W14419</t>
  </si>
  <si>
    <t>Tesla PG&amp;E PV DG Group 1003</t>
  </si>
  <si>
    <t>W14420</t>
  </si>
  <si>
    <t>Tesla PG&amp;E PV DG Group 985</t>
  </si>
  <si>
    <t>W14422</t>
  </si>
  <si>
    <t>Tesla PG&amp;E PV DG Group 830</t>
  </si>
  <si>
    <t>W14453</t>
  </si>
  <si>
    <t>Tesla PG&amp;E PV DG Group 831</t>
  </si>
  <si>
    <t>W14464</t>
  </si>
  <si>
    <t>Tesla PG&amp;E PV DG Group 943</t>
  </si>
  <si>
    <t>W14465</t>
  </si>
  <si>
    <t>Tesla PG&amp;E PV DG Group 1026</t>
  </si>
  <si>
    <t>W14467</t>
  </si>
  <si>
    <t>Tesla PG&amp;E PV DG Group 882</t>
  </si>
  <si>
    <t>W14470</t>
  </si>
  <si>
    <t>Tesla SCE PV DG Group 739</t>
  </si>
  <si>
    <t>W14478</t>
  </si>
  <si>
    <t>Tesla PG&amp;E PV DG Group 868</t>
  </si>
  <si>
    <t>W14480</t>
  </si>
  <si>
    <t>Tesla SCE PV DG Group 687</t>
  </si>
  <si>
    <t>W14482</t>
  </si>
  <si>
    <t>Tesla PG&amp;E PV DG Group 954</t>
  </si>
  <si>
    <t>W14483</t>
  </si>
  <si>
    <t>Tesla PG&amp;E PV DG Group 886</t>
  </si>
  <si>
    <t>W14484</t>
  </si>
  <si>
    <t>Tesla PG&amp;E PV DG Group 827</t>
  </si>
  <si>
    <t>W14485</t>
  </si>
  <si>
    <t>Tesla SCE PV DG Group 686</t>
  </si>
  <si>
    <t>W14488</t>
  </si>
  <si>
    <t>Tesla SCE PV DG Group 685</t>
  </si>
  <si>
    <t>W14505</t>
  </si>
  <si>
    <t>Tesla SCE PV DG Group 626</t>
  </si>
  <si>
    <t>W14506</t>
  </si>
  <si>
    <t>Tesla SCE PV DG Group 634</t>
  </si>
  <si>
    <t>W14516</t>
  </si>
  <si>
    <t>Tesla PG&amp;E PV DG Group 844</t>
  </si>
  <si>
    <t>Pumped Storage not meant for certificate creation</t>
  </si>
  <si>
    <t>W14537</t>
  </si>
  <si>
    <t>Tesla SDG&amp;E PV DG Group 276</t>
  </si>
  <si>
    <t>W14538</t>
  </si>
  <si>
    <t>Tesla SDG&amp;E PV DG Group 278</t>
  </si>
  <si>
    <t>W14540</t>
  </si>
  <si>
    <t>W14551</t>
  </si>
  <si>
    <t>Tesla SDG&amp;E PV DG Group 242</t>
  </si>
  <si>
    <t>W14559</t>
  </si>
  <si>
    <t>Tesla SDG&amp;E PV DG Group 286</t>
  </si>
  <si>
    <t>W14574</t>
  </si>
  <si>
    <t>Tesla SDG&amp;E PV DG Group 202</t>
  </si>
  <si>
    <t>A376</t>
  </si>
  <si>
    <t>NextEra Energy Marketing, LLC</t>
  </si>
  <si>
    <t>W14599</t>
  </si>
  <si>
    <t>Tesla SDG&amp;E PV DG Group 284</t>
  </si>
  <si>
    <t>W14600</t>
  </si>
  <si>
    <t>Tesla SDG&amp;E PV DG Group 292</t>
  </si>
  <si>
    <t>W14601</t>
  </si>
  <si>
    <t>Tesla SDG&amp;E PV DG Group 213</t>
  </si>
  <si>
    <t>W14602</t>
  </si>
  <si>
    <t>Tesla SDG&amp;E PV DG Group 235</t>
  </si>
  <si>
    <t>W14603</t>
  </si>
  <si>
    <t>Tesla SDG&amp;E PV DG Group 233</t>
  </si>
  <si>
    <t>W14604</t>
  </si>
  <si>
    <t>Tesla SDG&amp;E PV DG Group 282</t>
  </si>
  <si>
    <t>W14608</t>
  </si>
  <si>
    <t>Tesla SDG&amp;E PV DG Group 215</t>
  </si>
  <si>
    <t>W14609</t>
  </si>
  <si>
    <t>Tesla SDG&amp;E PV DG Group 263</t>
  </si>
  <si>
    <t>W14610</t>
  </si>
  <si>
    <t>Tesla SDG&amp;E PV DG Group 267</t>
  </si>
  <si>
    <t>W14611</t>
  </si>
  <si>
    <t>Tesla SDG&amp;E PV DG Group 283</t>
  </si>
  <si>
    <t>W14614</t>
  </si>
  <si>
    <t>Tesla SDG&amp;E PV DG Group 230</t>
  </si>
  <si>
    <t>W14615</t>
  </si>
  <si>
    <t>Tesla SDG&amp;E PV DG Group 270</t>
  </si>
  <si>
    <t>W14616</t>
  </si>
  <si>
    <t>Tesla SDG&amp;E PV DG Group 260</t>
  </si>
  <si>
    <t>W14617</t>
  </si>
  <si>
    <t>Tesla SDG&amp;E PV DG Group 229</t>
  </si>
  <si>
    <t>W14618</t>
  </si>
  <si>
    <t>Prologis - SLINE109 - Rancho Cucamonga Dist Ctr 9</t>
  </si>
  <si>
    <t>W14620</t>
  </si>
  <si>
    <t>Tesla SDG&amp;E PV DG Group 225</t>
  </si>
  <si>
    <t>W14621</t>
  </si>
  <si>
    <t>Travers Solar</t>
  </si>
  <si>
    <t>A1936</t>
  </si>
  <si>
    <t>Exus North American Management Partners LLC</t>
  </si>
  <si>
    <t>W14622</t>
  </si>
  <si>
    <t>Tesla SDG&amp;E PV DG Group 259</t>
  </si>
  <si>
    <t>W14623</t>
  </si>
  <si>
    <t>Tesla SDG&amp;E PV DG Group 239</t>
  </si>
  <si>
    <t>W14624</t>
  </si>
  <si>
    <t>W14625</t>
  </si>
  <si>
    <t>Prologis - SLLAX504 - Industry Dis Ctr 4</t>
  </si>
  <si>
    <t>W14626</t>
  </si>
  <si>
    <t>W14628</t>
  </si>
  <si>
    <t>Tesla SDG&amp;E PV DG Group 220</t>
  </si>
  <si>
    <t>W14629</t>
  </si>
  <si>
    <t>Tesla SDG&amp;E PV DG Group 237</t>
  </si>
  <si>
    <t>W14631</t>
  </si>
  <si>
    <t>Tesla SDG&amp;E PV DG Group 289</t>
  </si>
  <si>
    <t>W14632</t>
  </si>
  <si>
    <t>Tesla SDG&amp;E PV DG Group 238</t>
  </si>
  <si>
    <t>W14633</t>
  </si>
  <si>
    <t>Tesla SDG&amp;E PV DG Group 271</t>
  </si>
  <si>
    <t>W14635</t>
  </si>
  <si>
    <t>Tesla SDG&amp;E PV DG Group 290</t>
  </si>
  <si>
    <t>W14638</t>
  </si>
  <si>
    <t>Tesla SDG&amp;E PV DG Group 291</t>
  </si>
  <si>
    <t>W14640</t>
  </si>
  <si>
    <t>Tesla SDG&amp;E PV DG Group 206</t>
  </si>
  <si>
    <t>W14641</t>
  </si>
  <si>
    <t>Tesla SDG&amp;E PV DG Group 264</t>
  </si>
  <si>
    <t>W14642</t>
  </si>
  <si>
    <t>Tesla SDG&amp;E PV DG Group 218</t>
  </si>
  <si>
    <t>W14643</t>
  </si>
  <si>
    <t>Tesla SDG&amp;E PV DG Group 227</t>
  </si>
  <si>
    <t>W14644</t>
  </si>
  <si>
    <t>Tesla SDG&amp;E PV DG Group 268</t>
  </si>
  <si>
    <t>W14645</t>
  </si>
  <si>
    <t>Tesla SDG&amp;E PV DG Group 281</t>
  </si>
  <si>
    <t>W14646</t>
  </si>
  <si>
    <t>Tesla SDG&amp;E PV DG Group 232</t>
  </si>
  <si>
    <t>W14647</t>
  </si>
  <si>
    <t>Tesla SDG&amp;E PV DG Group 261</t>
  </si>
  <si>
    <t>W14648</t>
  </si>
  <si>
    <t>Tesla SDG&amp;E PV DG Group 224</t>
  </si>
  <si>
    <t>W14649</t>
  </si>
  <si>
    <t>Tesla SDG&amp;E PV DG Group 234</t>
  </si>
  <si>
    <t>W14650</t>
  </si>
  <si>
    <t>Tesla SDG&amp;E PV DG Group 236</t>
  </si>
  <si>
    <t>W14651</t>
  </si>
  <si>
    <t>Tesla SDG&amp;E PV DG Group 240</t>
  </si>
  <si>
    <t>W14652</t>
  </si>
  <si>
    <t>Tesla SDG&amp;E PV DG Group 266</t>
  </si>
  <si>
    <t>W14653</t>
  </si>
  <si>
    <t>Tesla SDG&amp;E PV DG Group 269</t>
  </si>
  <si>
    <t>W14654</t>
  </si>
  <si>
    <t>Tesla SDG&amp;E PV DG Group 272</t>
  </si>
  <si>
    <t>W14655</t>
  </si>
  <si>
    <t>Tesla SDG&amp;E PV DG Group 285</t>
  </si>
  <si>
    <t>W14656</t>
  </si>
  <si>
    <t>Tesla SDG&amp;E PV DG Group 262</t>
  </si>
  <si>
    <t>W14657</t>
  </si>
  <si>
    <t>Tesla SDG&amp;E PV DG Group 231</t>
  </si>
  <si>
    <t>W14658</t>
  </si>
  <si>
    <t>Tesla SDG&amp;E PV DG Group 226</t>
  </si>
  <si>
    <t>W14659</t>
  </si>
  <si>
    <t>Tesla SDG&amp;E PV DG Group 228</t>
  </si>
  <si>
    <t>W14660</t>
  </si>
  <si>
    <t>Tesla PG&amp;E PV DG Group 801</t>
  </si>
  <si>
    <t>W14661</t>
  </si>
  <si>
    <t>Tesla PG&amp;E PV DG Group 802</t>
  </si>
  <si>
    <t>W14662</t>
  </si>
  <si>
    <t>Tesla PG&amp;E PV DG Group 803</t>
  </si>
  <si>
    <t>W14663</t>
  </si>
  <si>
    <t>Tesla PG&amp;E PV DG Group 804</t>
  </si>
  <si>
    <t>W14665</t>
  </si>
  <si>
    <t>Tesla PG&amp;E PV DG Group 805</t>
  </si>
  <si>
    <t>W14667</t>
  </si>
  <si>
    <t>Tesla PG&amp;E PV DG Group 806</t>
  </si>
  <si>
    <t>W14668</t>
  </si>
  <si>
    <t>Tesla PG&amp;E PV DG Group 807</t>
  </si>
  <si>
    <t>W14670</t>
  </si>
  <si>
    <t>Tesla PG&amp;E PV DG Group 808</t>
  </si>
  <si>
    <t>W14671</t>
  </si>
  <si>
    <t>Tesla PG&amp;E PV DG Group 809</t>
  </si>
  <si>
    <t>W14672</t>
  </si>
  <si>
    <t>Tesla PG&amp;E PV DG Group 812</t>
  </si>
  <si>
    <t>W14673</t>
  </si>
  <si>
    <t>Tesla PG&amp;E PV DG Group 813</t>
  </si>
  <si>
    <t>W14675</t>
  </si>
  <si>
    <t>Tesla PG&amp;E PV DG Group 815</t>
  </si>
  <si>
    <t>W14678</t>
  </si>
  <si>
    <t>Tesla PG&amp;E PV DG Group 818</t>
  </si>
  <si>
    <t>W14679</t>
  </si>
  <si>
    <t>Tesla PG&amp;E PV DG Group 820</t>
  </si>
  <si>
    <t>W14680</t>
  </si>
  <si>
    <t>Tesla PG&amp;E PV DG Group 821</t>
  </si>
  <si>
    <t>W14681</t>
  </si>
  <si>
    <t>Tesla PG&amp;E PV DG Group 822</t>
  </si>
  <si>
    <t>W14683</t>
  </si>
  <si>
    <t>Tesla PG&amp;E PV DG Group 823</t>
  </si>
  <si>
    <t>W14684</t>
  </si>
  <si>
    <t>Tesla PG&amp;E PV DG Group 824</t>
  </si>
  <si>
    <t>W14685</t>
  </si>
  <si>
    <t>Tesla PG&amp;E PV DG Group 825</t>
  </si>
  <si>
    <t>W14686</t>
  </si>
  <si>
    <t>Tesla PG&amp;E PV DG Group 826</t>
  </si>
  <si>
    <t>W14687</t>
  </si>
  <si>
    <t>Tesla PG&amp;E PV DG Group 829</t>
  </si>
  <si>
    <t>W14688</t>
  </si>
  <si>
    <t>Tesla PG&amp;E PV DG Group 832</t>
  </si>
  <si>
    <t>W14689</t>
  </si>
  <si>
    <t>Tesla PG&amp;E PV DG Group 833</t>
  </si>
  <si>
    <t>W14690</t>
  </si>
  <si>
    <t>Tesla PG&amp;E PV DG Group 834</t>
  </si>
  <si>
    <t>W14691</t>
  </si>
  <si>
    <t>Tesla PG&amp;E PV DG Group 835</t>
  </si>
  <si>
    <t>W14692</t>
  </si>
  <si>
    <t>Tesla PG&amp;E PV DG Group 836</t>
  </si>
  <si>
    <t>W14694</t>
  </si>
  <si>
    <t>Tesla PG&amp;E PV DG Group 838</t>
  </si>
  <si>
    <t>W14695</t>
  </si>
  <si>
    <t>San Francisco 144</t>
  </si>
  <si>
    <t>W14696</t>
  </si>
  <si>
    <t>Tesla PG&amp;E PV DG Group 839</t>
  </si>
  <si>
    <t>W14697</t>
  </si>
  <si>
    <t>Tesla PG&amp;E PV DG Group 841</t>
  </si>
  <si>
    <t>W14698</t>
  </si>
  <si>
    <t>Tesla PG&amp;E PV DG Group 842</t>
  </si>
  <si>
    <t>W14699</t>
  </si>
  <si>
    <t>Tesla PG&amp;E PV DG Group 846</t>
  </si>
  <si>
    <t>W14700</t>
  </si>
  <si>
    <t>Tesla PG&amp;E PV DG Group 849</t>
  </si>
  <si>
    <t>W14702</t>
  </si>
  <si>
    <t>Tesla PG&amp;E PV DG Group 851</t>
  </si>
  <si>
    <t>W14703</t>
  </si>
  <si>
    <t>Tesla PG&amp;E PV DG Group 853</t>
  </si>
  <si>
    <t>W14704</t>
  </si>
  <si>
    <t>Tesla PG&amp;E PV DG Group 854</t>
  </si>
  <si>
    <t>W14705</t>
  </si>
  <si>
    <t>Tesla PG&amp;E PV DG Group 855</t>
  </si>
  <si>
    <t>W14706</t>
  </si>
  <si>
    <t>Tesla PG&amp;E PV DG Group 856</t>
  </si>
  <si>
    <t>W14707</t>
  </si>
  <si>
    <t>Tesla PG&amp;E PV DG Group 857</t>
  </si>
  <si>
    <t>W14708</t>
  </si>
  <si>
    <t>Tesla PG&amp;E PV DG Group 858</t>
  </si>
  <si>
    <t>W14709</t>
  </si>
  <si>
    <t>Tesla PG&amp;E PV DG Group 859</t>
  </si>
  <si>
    <t>W14710</t>
  </si>
  <si>
    <t>Tesla PG&amp;E PV DG Group 860</t>
  </si>
  <si>
    <t>W14711</t>
  </si>
  <si>
    <t>Tesla PG&amp;E PV DG Group 861</t>
  </si>
  <si>
    <t>W14713</t>
  </si>
  <si>
    <t>Tesla PG&amp;E PV DG Group 862</t>
  </si>
  <si>
    <t>W14714</t>
  </si>
  <si>
    <t>Tesla PG&amp;E PV DG Group 863</t>
  </si>
  <si>
    <t>W14715</t>
  </si>
  <si>
    <t>Tesla PG&amp;E PV DG Group 864</t>
  </si>
  <si>
    <t>W14716</t>
  </si>
  <si>
    <t>Tesla PG&amp;E PV DG Group 865</t>
  </si>
  <si>
    <t>W14717</t>
  </si>
  <si>
    <t>Tesla PG&amp;E PV DG Group 866</t>
  </si>
  <si>
    <t>W14718</t>
  </si>
  <si>
    <t>Tesla PG&amp;E PV DG Group 867</t>
  </si>
  <si>
    <t>W14719</t>
  </si>
  <si>
    <t>Tesla PG&amp;E PV DG Group 869</t>
  </si>
  <si>
    <t>W14721</t>
  </si>
  <si>
    <t>Tesla PG&amp;E PV DG Group 870</t>
  </si>
  <si>
    <t>W14722</t>
  </si>
  <si>
    <t>Tesla PG&amp;E PV DG Group 871</t>
  </si>
  <si>
    <t>W14723</t>
  </si>
  <si>
    <t>Tesla PG&amp;E PV DG Group 872</t>
  </si>
  <si>
    <t>W14729</t>
  </si>
  <si>
    <t>Tesla PG&amp;E PV DG Group 881</t>
  </si>
  <si>
    <t>W14730</t>
  </si>
  <si>
    <t>Tesla PG&amp;E PV DG Group 884</t>
  </si>
  <si>
    <t>W14731</t>
  </si>
  <si>
    <t>Tesla PG&amp;E PV DG Group 887</t>
  </si>
  <si>
    <t>W14732</t>
  </si>
  <si>
    <t>Tesla PG&amp;E PV DG Group 888</t>
  </si>
  <si>
    <t>W14733</t>
  </si>
  <si>
    <t>Tesla PG&amp;E PV DG Group 889</t>
  </si>
  <si>
    <t>W14734</t>
  </si>
  <si>
    <t>Tesla PG&amp;E PV DG Group 890</t>
  </si>
  <si>
    <t>W14735</t>
  </si>
  <si>
    <t>Tesla PG&amp;E PV DG Group 892</t>
  </si>
  <si>
    <t>W14736</t>
  </si>
  <si>
    <t>Tesla PG&amp;E PV DG Group 893</t>
  </si>
  <si>
    <t>W14737</t>
  </si>
  <si>
    <t>Tesla PG&amp;E PV DG Group 894</t>
  </si>
  <si>
    <t>W14740</t>
  </si>
  <si>
    <t>Tesla PG&amp;E PV DG Group 895</t>
  </si>
  <si>
    <t>W14741</t>
  </si>
  <si>
    <t>Tesla PG&amp;E PV DG Group 896</t>
  </si>
  <si>
    <t>W14742</t>
  </si>
  <si>
    <t>Tesla PG&amp;E PV DG Group 897</t>
  </si>
  <si>
    <t>W14743</t>
  </si>
  <si>
    <t>Tesla PG&amp;E PV DG Group 898</t>
  </si>
  <si>
    <t>W14744</t>
  </si>
  <si>
    <t>Tesla PG&amp;E PV DG Group 899</t>
  </si>
  <si>
    <t>W14745</t>
  </si>
  <si>
    <t>Tesla PG&amp;E PV DG Group 900</t>
  </si>
  <si>
    <t>W14746</t>
  </si>
  <si>
    <t>Tesla PG&amp;E PV DG Group 901</t>
  </si>
  <si>
    <t>W14747</t>
  </si>
  <si>
    <t>Tesla PG&amp;E PV DG Group 902</t>
  </si>
  <si>
    <t>W14748</t>
  </si>
  <si>
    <t>Tesla PG&amp;E PV DG Group 903</t>
  </si>
  <si>
    <t>W14750</t>
  </si>
  <si>
    <t>Tesla PG&amp;E PV DG Group 904</t>
  </si>
  <si>
    <t>W14752</t>
  </si>
  <si>
    <t>Tesla PG&amp;E PV DG Group 905</t>
  </si>
  <si>
    <t>W14753</t>
  </si>
  <si>
    <t>Tesla PG&amp;E PV DG Group 906</t>
  </si>
  <si>
    <t>W14754</t>
  </si>
  <si>
    <t>Tesla PG&amp;E PV DG Group 907</t>
  </si>
  <si>
    <t>W14755</t>
  </si>
  <si>
    <t>Tesla PG&amp;E PV DG Group 908</t>
  </si>
  <si>
    <t>W14756</t>
  </si>
  <si>
    <t>Tesla PG&amp;E PV DG Group 909</t>
  </si>
  <si>
    <t>W14757</t>
  </si>
  <si>
    <t>Tesla PG&amp;E PV DG Group 910</t>
  </si>
  <si>
    <t>W14759</t>
  </si>
  <si>
    <t>Tesla PG&amp;E PV DG Group 911</t>
  </si>
  <si>
    <t>W14760</t>
  </si>
  <si>
    <t>Tesla PG&amp;E PV DG Group 912</t>
  </si>
  <si>
    <t>W14761</t>
  </si>
  <si>
    <t>Tesla PG&amp;E PV DG Group 913</t>
  </si>
  <si>
    <t>W14762</t>
  </si>
  <si>
    <t>Tesla PG&amp;E PV DG Group 914</t>
  </si>
  <si>
    <t>W14763</t>
  </si>
  <si>
    <t>Tesla PG&amp;E PV DG Group 915</t>
  </si>
  <si>
    <t>W14764</t>
  </si>
  <si>
    <t>Tesla PG&amp;E PV DG Group 916</t>
  </si>
  <si>
    <t>W14765</t>
  </si>
  <si>
    <t>Tesla PG&amp;E PV DG Group 917</t>
  </si>
  <si>
    <t>W14766</t>
  </si>
  <si>
    <t>Tesla PG&amp;E PV DG Group 918</t>
  </si>
  <si>
    <t>W14767</t>
  </si>
  <si>
    <t>Tesla PG&amp;E PV DG Group 919</t>
  </si>
  <si>
    <t>W14768</t>
  </si>
  <si>
    <t>Tesla PG&amp;E PV DG Group 920</t>
  </si>
  <si>
    <t>W14769</t>
  </si>
  <si>
    <t>Tesla PG&amp;E PV DG Group 921</t>
  </si>
  <si>
    <t>W14770</t>
  </si>
  <si>
    <t>Tesla PG&amp;E PV DG Group 922</t>
  </si>
  <si>
    <t>W14772</t>
  </si>
  <si>
    <t>Tesla PG&amp;E PV DG Group 923</t>
  </si>
  <si>
    <t>W14773</t>
  </si>
  <si>
    <t>Tesla PG&amp;E PV DG Group 924</t>
  </si>
  <si>
    <t>W14774</t>
  </si>
  <si>
    <t>Tesla PG&amp;E PV DG Group 925</t>
  </si>
  <si>
    <t>W14775</t>
  </si>
  <si>
    <t>Tesla PG&amp;E PV DG Group 926</t>
  </si>
  <si>
    <t>W14776</t>
  </si>
  <si>
    <t>Tesla PG&amp;E PV DG Group 927</t>
  </si>
  <si>
    <t>W14777</t>
  </si>
  <si>
    <t>Tesla PG&amp;E PV DG Group 928</t>
  </si>
  <si>
    <t>W14778</t>
  </si>
  <si>
    <t>Tesla PG&amp;E PV DG Group 929</t>
  </si>
  <si>
    <t>W14779</t>
  </si>
  <si>
    <t>Tesla PG&amp;E PV DG Group 930</t>
  </si>
  <si>
    <t>W14780</t>
  </si>
  <si>
    <t>Tesla PG&amp;E PV DG Group 932</t>
  </si>
  <si>
    <t>W14781</t>
  </si>
  <si>
    <t>Tesla PG&amp;E PV DG Group 933</t>
  </si>
  <si>
    <t>W14782</t>
  </si>
  <si>
    <t>Tesla PG&amp;E PV DG Group 934</t>
  </si>
  <si>
    <t>W14783</t>
  </si>
  <si>
    <t>Tesla PG&amp;E PV DG Group 935</t>
  </si>
  <si>
    <t>W14785</t>
  </si>
  <si>
    <t>Tesla PG&amp;E PV DG Group 931</t>
  </si>
  <si>
    <t>W14786</t>
  </si>
  <si>
    <t>Tesla PG&amp;E PV DG Group 937</t>
  </si>
  <si>
    <t>W14787</t>
  </si>
  <si>
    <t>Tesla PG&amp;E PV DG Group 938</t>
  </si>
  <si>
    <t>W14788</t>
  </si>
  <si>
    <t>Tesla PG&amp;E PV DG Group 939</t>
  </si>
  <si>
    <t>W14789</t>
  </si>
  <si>
    <t>Tesla PG&amp;E PV DG Group 940</t>
  </si>
  <si>
    <t>W14790</t>
  </si>
  <si>
    <t>Tesla PG&amp;E PV DG Group 941</t>
  </si>
  <si>
    <t>W14791</t>
  </si>
  <si>
    <t>Tesla PG&amp;E PV DG Group 942</t>
  </si>
  <si>
    <t>W14792</t>
  </si>
  <si>
    <t>Tesla PG&amp;E PV DG Group 944</t>
  </si>
  <si>
    <t>W14793</t>
  </si>
  <si>
    <t>Tesla PG&amp;E PV DG Group 946</t>
  </si>
  <si>
    <t>W14794</t>
  </si>
  <si>
    <t>Tesla PG&amp;E PV DG Group 945</t>
  </si>
  <si>
    <t>W14795</t>
  </si>
  <si>
    <t>Tesla PG&amp;E PV DG Group 947</t>
  </si>
  <si>
    <t>W14796</t>
  </si>
  <si>
    <t>Tesla PG&amp;E PV DG Group 948</t>
  </si>
  <si>
    <t>W14797</t>
  </si>
  <si>
    <t>Tesla PG&amp;E PV DG Group 950</t>
  </si>
  <si>
    <t>W14798</t>
  </si>
  <si>
    <t>Tesla PG&amp;E PV DG Group 949</t>
  </si>
  <si>
    <t>W14799</t>
  </si>
  <si>
    <t>Tesla PG&amp;E PV DG Group 951</t>
  </si>
  <si>
    <t>W14800</t>
  </si>
  <si>
    <t>Tesla PG&amp;E PV DG Group 952</t>
  </si>
  <si>
    <t>W14801</t>
  </si>
  <si>
    <t>Tesla PG&amp;E PV DG Group 953</t>
  </si>
  <si>
    <t>W14802</t>
  </si>
  <si>
    <t>Tesla PG&amp;E PV DG Group 957</t>
  </si>
  <si>
    <t>W14803</t>
  </si>
  <si>
    <t>Tesla PG&amp;E PV DG Group 956</t>
  </si>
  <si>
    <t>W14804</t>
  </si>
  <si>
    <t>Clovis USD - Clovis HS - JB-9367724-00 - Clovis USD - Clovis HS - JB-9367724-00</t>
  </si>
  <si>
    <t>W14805</t>
  </si>
  <si>
    <t>Tesla PG&amp;E PV DG Group 959</t>
  </si>
  <si>
    <t>W14806</t>
  </si>
  <si>
    <t>Tesla PG&amp;E PV DG Group 958</t>
  </si>
  <si>
    <t>W14807</t>
  </si>
  <si>
    <t>Tesla PG&amp;E PV DG Group 960</t>
  </si>
  <si>
    <t>W14809</t>
  </si>
  <si>
    <t>Tesla PG&amp;E PV DG Group 961</t>
  </si>
  <si>
    <t>W14810</t>
  </si>
  <si>
    <t>Arroyo Solar</t>
  </si>
  <si>
    <t>W14811</t>
  </si>
  <si>
    <t>Tesla PG&amp;E PV DG Group 963</t>
  </si>
  <si>
    <t>W14812</t>
  </si>
  <si>
    <t>Tesla PG&amp;E PV DG Group 962</t>
  </si>
  <si>
    <t>W14815</t>
  </si>
  <si>
    <t>Tesla PG&amp;E PV DG Group 964</t>
  </si>
  <si>
    <t>W14816</t>
  </si>
  <si>
    <t>Tesla PG&amp;E PV DG Group 971</t>
  </si>
  <si>
    <t>W14817</t>
  </si>
  <si>
    <t>Tesla PG&amp;E PV DG Group 972</t>
  </si>
  <si>
    <t>W14818</t>
  </si>
  <si>
    <t>Tesla PG&amp;E PV DG Group 973</t>
  </si>
  <si>
    <t>W14819</t>
  </si>
  <si>
    <t>Tesla PG&amp;E PV DG Group 974</t>
  </si>
  <si>
    <t>W14820</t>
  </si>
  <si>
    <t>Tesla PG&amp;E PV DG Group 975</t>
  </si>
  <si>
    <t>W14821</t>
  </si>
  <si>
    <t>Tesla PG&amp;E PV DG Group 976</t>
  </si>
  <si>
    <t>W14822</t>
  </si>
  <si>
    <t>Tesla PG&amp;E PV DG Group 977</t>
  </si>
  <si>
    <t>W14823</t>
  </si>
  <si>
    <t>Tesla PG&amp;E PV DG Group 978</t>
  </si>
  <si>
    <t>W14824</t>
  </si>
  <si>
    <t>Tesla PG&amp;E PV DG Group 979</t>
  </si>
  <si>
    <t>W14825</t>
  </si>
  <si>
    <t>Tesla PG&amp;E PV DG Group 968</t>
  </si>
  <si>
    <t>W14826</t>
  </si>
  <si>
    <t>Tesla PG&amp;E PV DG Group 980</t>
  </si>
  <si>
    <t>W14827</t>
  </si>
  <si>
    <t>Tesla PG&amp;E PV DG Group 981</t>
  </si>
  <si>
    <t>W14828</t>
  </si>
  <si>
    <t>Tesla PG&amp;E PV DG Group 983</t>
  </si>
  <si>
    <t>W14829</t>
  </si>
  <si>
    <t>Tesla PG&amp;E PV DG Group 982</t>
  </si>
  <si>
    <t>W14831</t>
  </si>
  <si>
    <t>Tesla PG&amp;E PV DG Group 988</t>
  </si>
  <si>
    <t>W14832</t>
  </si>
  <si>
    <t>Tesla PG&amp;E PV DG Group 989</t>
  </si>
  <si>
    <t>W14833</t>
  </si>
  <si>
    <t>Tesla PG&amp;E PV DG Group 990</t>
  </si>
  <si>
    <t>W14835</t>
  </si>
  <si>
    <t>Tesla PG&amp;E PV DG Group 993</t>
  </si>
  <si>
    <t>W14837</t>
  </si>
  <si>
    <t>Tesla PG&amp;E PV DG Group 992</t>
  </si>
  <si>
    <t>W14839</t>
  </si>
  <si>
    <t>Tesla PG&amp;E PV DG Group 995</t>
  </si>
  <si>
    <t>W14840</t>
  </si>
  <si>
    <t>Tesla PG&amp;E PV DG Group 994</t>
  </si>
  <si>
    <t>W14841</t>
  </si>
  <si>
    <t>Tesla PG&amp;E PV DG Group 996</t>
  </si>
  <si>
    <t>W14842</t>
  </si>
  <si>
    <t>Tesla PG&amp;E PV DG Group 997</t>
  </si>
  <si>
    <t>W14843</t>
  </si>
  <si>
    <t>Tesla PG&amp;E PV DG Group 999</t>
  </si>
  <si>
    <t>W14844</t>
  </si>
  <si>
    <t>Tesla PG&amp;E PV DG Group 998</t>
  </si>
  <si>
    <t>W14846</t>
  </si>
  <si>
    <t>Tesla PG&amp;E PV DG Group 1000</t>
  </si>
  <si>
    <t>W14850</t>
  </si>
  <si>
    <t>Tesla PG&amp;E PV DG Group 1006</t>
  </si>
  <si>
    <t>W14852</t>
  </si>
  <si>
    <t>Tesla PG&amp;E PV DG Group 1007</t>
  </si>
  <si>
    <t>W14853</t>
  </si>
  <si>
    <t>Tesla PG&amp;E PV DG Group 1008</t>
  </si>
  <si>
    <t>W14854</t>
  </si>
  <si>
    <t>Tesla PG&amp;E PV DG Group 1010</t>
  </si>
  <si>
    <t>W14855</t>
  </si>
  <si>
    <t>Tesla PG&amp;E PV DG Group 1013</t>
  </si>
  <si>
    <t>W14856</t>
  </si>
  <si>
    <t>Tesla PG&amp;E PV DG Group 1009</t>
  </si>
  <si>
    <t>W14857</t>
  </si>
  <si>
    <t>Tesla PG&amp;E PV DG Group 1011</t>
  </si>
  <si>
    <t>W14858</t>
  </si>
  <si>
    <t>Tesla PG&amp;E PV DG Group 1014</t>
  </si>
  <si>
    <t>W14859</t>
  </si>
  <si>
    <t>Tesla PG&amp;E PV DG Group 1015</t>
  </si>
  <si>
    <t>A369</t>
  </si>
  <si>
    <t>W14860</t>
  </si>
  <si>
    <t>Tesla PG&amp;E PV DG Group 1016</t>
  </si>
  <si>
    <t>W14861</t>
  </si>
  <si>
    <t>Tesla PG&amp;E PV DG Group 1017</t>
  </si>
  <si>
    <t>W14864</t>
  </si>
  <si>
    <t>Tesla PG&amp;E PV DG Group 1021</t>
  </si>
  <si>
    <t>W14865</t>
  </si>
  <si>
    <t>Tesla PG&amp;E PV DG Group 1023</t>
  </si>
  <si>
    <t>W14867</t>
  </si>
  <si>
    <t>Tesla PG&amp;E PV DG Group 1031</t>
  </si>
  <si>
    <t>W14868</t>
  </si>
  <si>
    <t>Tesla PG&amp;E PV DG Group 1024</t>
  </si>
  <si>
    <t>W14869</t>
  </si>
  <si>
    <t>Tesla PG&amp;E PV DG Group 1028</t>
  </si>
  <si>
    <t>W14870</t>
  </si>
  <si>
    <t>Prologis - SLINE807 - Rialto I-210 DC 7</t>
  </si>
  <si>
    <t>W14871</t>
  </si>
  <si>
    <t>Tesla PG&amp;E PV DG Group 1030</t>
  </si>
  <si>
    <t>W14872</t>
  </si>
  <si>
    <t>Prologis - SLINE811 - Rialto I-210 DC 11</t>
  </si>
  <si>
    <t>W14873</t>
  </si>
  <si>
    <t>Tesla PG&amp;E PV DG Group 1029</t>
  </si>
  <si>
    <t>W14874</t>
  </si>
  <si>
    <t>W14877</t>
  </si>
  <si>
    <t>Tesla SCE PV DG Group 744</t>
  </si>
  <si>
    <t>W14878</t>
  </si>
  <si>
    <t>Tesla SCE PV DG Group 745</t>
  </si>
  <si>
    <t>W14879</t>
  </si>
  <si>
    <t>Tesla SCE PV DG Group 746</t>
  </si>
  <si>
    <t>W14881</t>
  </si>
  <si>
    <t>Tesla SCE PV DG Group 743</t>
  </si>
  <si>
    <t>W14882</t>
  </si>
  <si>
    <t>Tesla SCE PV DG Group 742</t>
  </si>
  <si>
    <t>W14883</t>
  </si>
  <si>
    <t>Tesla SCE PV DG Group 741</t>
  </si>
  <si>
    <t>W14884</t>
  </si>
  <si>
    <t>Tesla SCE PV DG Group 737</t>
  </si>
  <si>
    <t>W14885</t>
  </si>
  <si>
    <t>Tesla SCE PV DG Group 736</t>
  </si>
  <si>
    <t>W14886</t>
  </si>
  <si>
    <t>Tesla SCE PV DG Group 735</t>
  </si>
  <si>
    <t>W14887</t>
  </si>
  <si>
    <t>Tesla SCE PV DG Group 734</t>
  </si>
  <si>
    <t>W14888</t>
  </si>
  <si>
    <t>Tesla SCE PV DG Group 733</t>
  </si>
  <si>
    <t>W14889</t>
  </si>
  <si>
    <t>Tesla SCE PV DG Group 732</t>
  </si>
  <si>
    <t>W14890</t>
  </si>
  <si>
    <t>Tesla SCE PV DG Group 731</t>
  </si>
  <si>
    <t>W14891</t>
  </si>
  <si>
    <t>Tesla SCE PV DG Group 730</t>
  </si>
  <si>
    <t>W14892</t>
  </si>
  <si>
    <t>Tesla SCE PV DG Group 729</t>
  </si>
  <si>
    <t>W14893</t>
  </si>
  <si>
    <t>Tesla SCE PV DG Group 727</t>
  </si>
  <si>
    <t>W14894</t>
  </si>
  <si>
    <t>Tesla SCE PV DG Group 728</t>
  </si>
  <si>
    <t>W14895</t>
  </si>
  <si>
    <t>Tesla SCE PV DG Group 725</t>
  </si>
  <si>
    <t>W14896</t>
  </si>
  <si>
    <t>Tesla SCE PV DG Group 726</t>
  </si>
  <si>
    <t>W14897</t>
  </si>
  <si>
    <t>Tesla SCE PV DG Group 723</t>
  </si>
  <si>
    <t>W14898</t>
  </si>
  <si>
    <t>Tesla SCE PV DG Group 724</t>
  </si>
  <si>
    <t>W14899</t>
  </si>
  <si>
    <t>Tesla SCE PV DG Group 722</t>
  </si>
  <si>
    <t>W14900</t>
  </si>
  <si>
    <t>Tesla SCE PV DG Group 715</t>
  </si>
  <si>
    <t>W14901</t>
  </si>
  <si>
    <t>Tesla SCE PV DG Group 716</t>
  </si>
  <si>
    <t>W14902</t>
  </si>
  <si>
    <t>Tesla SCE PV DG Group 717</t>
  </si>
  <si>
    <t>W14903</t>
  </si>
  <si>
    <t>Tesla SCE PV DG Group 711</t>
  </si>
  <si>
    <t>W14904</t>
  </si>
  <si>
    <t>Tesla SCE PV DG Group 712</t>
  </si>
  <si>
    <t>W14905</t>
  </si>
  <si>
    <t>Tesla SCE PV DG Group 709</t>
  </si>
  <si>
    <t>W14906</t>
  </si>
  <si>
    <t>Tesla SCE PV DG Group 710</t>
  </si>
  <si>
    <t>W14907</t>
  </si>
  <si>
    <t>Tesla SCE PV DG Group 707</t>
  </si>
  <si>
    <t>W14908</t>
  </si>
  <si>
    <t>Tesla SCE PV DG Group 706</t>
  </si>
  <si>
    <t>W14909</t>
  </si>
  <si>
    <t>Tesla SCE PV DG Group 705</t>
  </si>
  <si>
    <t>W14911</t>
  </si>
  <si>
    <t>Tesla SCE PV DG Group 708</t>
  </si>
  <si>
    <t>W14913</t>
  </si>
  <si>
    <t>Tesla SCE PV DG Group 703</t>
  </si>
  <si>
    <t>W14914</t>
  </si>
  <si>
    <t>Tesla SCE PV DG Group 701</t>
  </si>
  <si>
    <t>W14916</t>
  </si>
  <si>
    <t>Tesla SCE PV DG Group 697</t>
  </si>
  <si>
    <t>W14917</t>
  </si>
  <si>
    <t>Tesla SCE PV DG Group 698</t>
  </si>
  <si>
    <t>W14918</t>
  </si>
  <si>
    <t>Tesla SCE PV DG Group 700</t>
  </si>
  <si>
    <t>W14919</t>
  </si>
  <si>
    <t>Tesla SCE PV DG Group 696</t>
  </si>
  <si>
    <t>W14920</t>
  </si>
  <si>
    <t>Tesla SCE PV DG Group 699</t>
  </si>
  <si>
    <t>W14921</t>
  </si>
  <si>
    <t>Tesla SCE PV DG Group 704</t>
  </si>
  <si>
    <t>W14924</t>
  </si>
  <si>
    <t>Tesla SCE PV DG Group 694</t>
  </si>
  <si>
    <t>W14925</t>
  </si>
  <si>
    <t>Tesla SCE PV DG Group 695</t>
  </si>
  <si>
    <t>W14926</t>
  </si>
  <si>
    <t>Tesla SCE PV DG Group 693</t>
  </si>
  <si>
    <t>W14927</t>
  </si>
  <si>
    <t>Tesla SCE PV DG Group 692</t>
  </si>
  <si>
    <t>W14928</t>
  </si>
  <si>
    <t>Tesla SCE PV DG Group 691</t>
  </si>
  <si>
    <t>W14929</t>
  </si>
  <si>
    <t>Tesla SCE PV DG Group 689</t>
  </si>
  <si>
    <t>W14930</t>
  </si>
  <si>
    <t>Tesla SCE PV DG Group 683</t>
  </si>
  <si>
    <t>W14931</t>
  </si>
  <si>
    <t>Tesla SCE PV DG Group 682</t>
  </si>
  <si>
    <t>W14932</t>
  </si>
  <si>
    <t>Tesla SCE PV DG Group 681</t>
  </si>
  <si>
    <t>W14933</t>
  </si>
  <si>
    <t>Tesla SCE PV DG Group 680</t>
  </si>
  <si>
    <t>W14934</t>
  </si>
  <si>
    <t>Tesla SCE PV DG Group 679</t>
  </si>
  <si>
    <t>W14935</t>
  </si>
  <si>
    <t>Tesla SCE PV DG Group 677</t>
  </si>
  <si>
    <t>W14936</t>
  </si>
  <si>
    <t>Tesla SCE PV DG Group 675</t>
  </si>
  <si>
    <t>W14937</t>
  </si>
  <si>
    <t>Tesla SCE PV DG Group 678</t>
  </si>
  <si>
    <t>W14938</t>
  </si>
  <si>
    <t>Tesla SCE PV DG Group 674</t>
  </si>
  <si>
    <t>W14939</t>
  </si>
  <si>
    <t>Tesla SCE PV DG Group 673</t>
  </si>
  <si>
    <t>W14940</t>
  </si>
  <si>
    <t>Tesla SCE PV DG Group 672</t>
  </si>
  <si>
    <t>W14941</t>
  </si>
  <si>
    <t>Tesla SCE PV DG Group 670</t>
  </si>
  <si>
    <t>W14942</t>
  </si>
  <si>
    <t>Tesla SCE PV DG Group 666</t>
  </si>
  <si>
    <t>W14943</t>
  </si>
  <si>
    <t>Tesla SCE PV DG Group 665</t>
  </si>
  <si>
    <t>W14944</t>
  </si>
  <si>
    <t>Tesla SCE PV DG Group 664</t>
  </si>
  <si>
    <t>W14945</t>
  </si>
  <si>
    <t>Tesla SCE PV DG Group 676</t>
  </si>
  <si>
    <t>W14946</t>
  </si>
  <si>
    <t>Tesla SCE PV DG Group 663</t>
  </si>
  <si>
    <t>W14947</t>
  </si>
  <si>
    <t>Tesla SCE PV DG Group 662</t>
  </si>
  <si>
    <t>W14948</t>
  </si>
  <si>
    <t>Tesla SCE PV DG Group 661</t>
  </si>
  <si>
    <t>W14949</t>
  </si>
  <si>
    <t>Tesla SCE PV DG Group 660</t>
  </si>
  <si>
    <t>W14950</t>
  </si>
  <si>
    <t>Tesla SCE PV DG Group 659</t>
  </si>
  <si>
    <t>W14951</t>
  </si>
  <si>
    <t>Tesla SCE PV DG Group 658</t>
  </si>
  <si>
    <t>W14952</t>
  </si>
  <si>
    <t>Tesla SCE PV DG Group 657</t>
  </si>
  <si>
    <t>W14953</t>
  </si>
  <si>
    <t>Tesla SCE PV DG Group 656</t>
  </si>
  <si>
    <t>W14954</t>
  </si>
  <si>
    <t>Hanford 1244</t>
  </si>
  <si>
    <t>W14955</t>
  </si>
  <si>
    <t>Tesla SCE PV DG Group 655</t>
  </si>
  <si>
    <t>W14956</t>
  </si>
  <si>
    <t>Tesla SCE PV DG Group 654</t>
  </si>
  <si>
    <t>W14957</t>
  </si>
  <si>
    <t>Tesla SCE PV DG Group 653</t>
  </si>
  <si>
    <t>W14958</t>
  </si>
  <si>
    <t>Tesla SCE PV DG Group 652</t>
  </si>
  <si>
    <t>W14959</t>
  </si>
  <si>
    <t>Tesla SCE PV DG Group 651</t>
  </si>
  <si>
    <t>W14960</t>
  </si>
  <si>
    <t>Tesla SCE PV DG Group 649</t>
  </si>
  <si>
    <t>W14961</t>
  </si>
  <si>
    <t>Tesla SCE PV DG Group 648</t>
  </si>
  <si>
    <t>W14962</t>
  </si>
  <si>
    <t>Tesla SCE PV DG Group 647</t>
  </si>
  <si>
    <t>W14963</t>
  </si>
  <si>
    <t>Tesla SCE PV DG Group 646</t>
  </si>
  <si>
    <t>W14964</t>
  </si>
  <si>
    <t>Tesla SCE PV DG Group 645</t>
  </si>
  <si>
    <t>W14965</t>
  </si>
  <si>
    <t>Tesla SCE PV DG Group 644</t>
  </si>
  <si>
    <t>W14966</t>
  </si>
  <si>
    <t>Tesla SCE PV DG Group 643</t>
  </si>
  <si>
    <t>W14968</t>
  </si>
  <si>
    <t>Tesla SCE PV DG Group 642</t>
  </si>
  <si>
    <t>W14969</t>
  </si>
  <si>
    <t>Tesla SCE PV DG Group 641</t>
  </si>
  <si>
    <t>W14970</t>
  </si>
  <si>
    <t>Tesla SCE PV DG Group 640</t>
  </si>
  <si>
    <t>W14971</t>
  </si>
  <si>
    <t>Tesla SCE PV DG Group 639</t>
  </si>
  <si>
    <t>W14973</t>
  </si>
  <si>
    <t>Tesla SCE PV DG Group 638</t>
  </si>
  <si>
    <t>W14974</t>
  </si>
  <si>
    <t>Tesla SCE PV DG Group 636</t>
  </si>
  <si>
    <t>W14975</t>
  </si>
  <si>
    <t>Tesla SCE PV DG Group 637</t>
  </si>
  <si>
    <t>W14976</t>
  </si>
  <si>
    <t>Tesla SCE PV DG Group 635</t>
  </si>
  <si>
    <t>W14977</t>
  </si>
  <si>
    <t>Tesla SCE PV DG Group 632</t>
  </si>
  <si>
    <t>W14978</t>
  </si>
  <si>
    <t>Tesla SCE PV DG Group 629</t>
  </si>
  <si>
    <t>W14979</t>
  </si>
  <si>
    <t>Tesla SCE PV DG Group 622</t>
  </si>
  <si>
    <t>W14980</t>
  </si>
  <si>
    <t>Tesla SCE PV DG Group 628</t>
  </si>
  <si>
    <t>W14981</t>
  </si>
  <si>
    <t>Tesla SCE PV DG Group 621</t>
  </si>
  <si>
    <t>W14982</t>
  </si>
  <si>
    <t>Tesla SCE PV DG Group 620</t>
  </si>
  <si>
    <t>W14983</t>
  </si>
  <si>
    <t>Tesla SCE PV DG Group 619</t>
  </si>
  <si>
    <t>W14984</t>
  </si>
  <si>
    <t>Tesla SCE PV DG Group 618</t>
  </si>
  <si>
    <t>W14985</t>
  </si>
  <si>
    <t>Tesla SCE PV DG Group 617</t>
  </si>
  <si>
    <t>W14986</t>
  </si>
  <si>
    <t>Tesla SCE PV DG Group 615</t>
  </si>
  <si>
    <t>W14987</t>
  </si>
  <si>
    <t>Tesla SCE PV DG Group 614</t>
  </si>
  <si>
    <t>W14988</t>
  </si>
  <si>
    <t>Tesla SCE PV DG Group 613</t>
  </si>
  <si>
    <t>W14989</t>
  </si>
  <si>
    <t>Tesla SCE PV DG Group 612</t>
  </si>
  <si>
    <t>W14991</t>
  </si>
  <si>
    <t>Tesla SCE PV DG Group 608</t>
  </si>
  <si>
    <t>W14994</t>
  </si>
  <si>
    <t>Tesla SCE PV DG Group 609</t>
  </si>
  <si>
    <t>W14997</t>
  </si>
  <si>
    <t>Tesla SCE PV DG Group 607</t>
  </si>
  <si>
    <t>W14998</t>
  </si>
  <si>
    <t>Tesla SCE PV DG Group 605</t>
  </si>
  <si>
    <t>W14999</t>
  </si>
  <si>
    <t>Tesla SCE PV DG Group 602</t>
  </si>
  <si>
    <t>W15000</t>
  </si>
  <si>
    <t>Tesla SCE PV DG Group 603</t>
  </si>
  <si>
    <t>W15001</t>
  </si>
  <si>
    <t>Tesla SCE PV DG Group 601</t>
  </si>
  <si>
    <t>W15016</t>
  </si>
  <si>
    <t>St. Michael's Episcopal Church</t>
  </si>
  <si>
    <t>W15018</t>
  </si>
  <si>
    <t>DeGroot South Fuel Cell</t>
  </si>
  <si>
    <t>W15027</t>
  </si>
  <si>
    <t>Clovis USD_Clovis East High JB-9367743-00</t>
  </si>
  <si>
    <t>North State Grocery, Inc. - Magalia JB-9598459-00</t>
  </si>
  <si>
    <t>W15032</t>
  </si>
  <si>
    <t>Clovis USD_Clovis North High JB-9376533-00</t>
  </si>
  <si>
    <t>W15046</t>
  </si>
  <si>
    <t xml:space="preserve">Crystal Springs </t>
  </si>
  <si>
    <t>W15054</t>
  </si>
  <si>
    <t>Buena Vista Energy Center, LLC</t>
  </si>
  <si>
    <t>W15055</t>
  </si>
  <si>
    <t xml:space="preserve"> Buena Vista Energy Center, LLC</t>
  </si>
  <si>
    <t>W15064</t>
  </si>
  <si>
    <t>Daggett Solar Power 3, LLC</t>
  </si>
  <si>
    <t>W15065</t>
  </si>
  <si>
    <t>Alameda Creek Watershed Center</t>
  </si>
  <si>
    <t>W15066</t>
  </si>
  <si>
    <t>NMSU Aggie Site</t>
  </si>
  <si>
    <t>W15082</t>
  </si>
  <si>
    <t>South Lake Tahoe Airport</t>
  </si>
  <si>
    <t>A2120</t>
  </si>
  <si>
    <t>Staten Solar Corp</t>
  </si>
  <si>
    <t>W15088</t>
  </si>
  <si>
    <t>Jones Elementary</t>
  </si>
  <si>
    <t>W15089</t>
  </si>
  <si>
    <t>Serrano Middle</t>
  </si>
  <si>
    <t>W15090</t>
  </si>
  <si>
    <t>A416</t>
  </si>
  <si>
    <t>A1632</t>
  </si>
  <si>
    <t>Amped Solutions, Inc.</t>
  </si>
  <si>
    <t>W15130</t>
  </si>
  <si>
    <t>Hamilton Ranches</t>
  </si>
  <si>
    <t>W15154</t>
  </si>
  <si>
    <t>Biola Village Partners LP</t>
  </si>
  <si>
    <t>W15157</t>
  </si>
  <si>
    <t>Thunder Wolf Energy Center LLC</t>
  </si>
  <si>
    <t>W15158</t>
  </si>
  <si>
    <t>Neptune Energy Center LLC</t>
  </si>
  <si>
    <t>W15159</t>
  </si>
  <si>
    <t>Buchanan Park EAH LP Buchanan Park II</t>
  </si>
  <si>
    <t>W15160</t>
  </si>
  <si>
    <t>Clydesdale Solar 1</t>
  </si>
  <si>
    <t>W15162</t>
  </si>
  <si>
    <t>Clydesdale Solar 2</t>
  </si>
  <si>
    <t>A427</t>
  </si>
  <si>
    <t>CalRENEW-1 LLC</t>
  </si>
  <si>
    <t>W15192</t>
  </si>
  <si>
    <t>Tesla SDG&amp;E PV DG Group 306</t>
  </si>
  <si>
    <t>A295</t>
  </si>
  <si>
    <t>Janechek &amp; Associates</t>
  </si>
  <si>
    <t>W15205</t>
  </si>
  <si>
    <t>Tesla SCE PV DG Group 762</t>
  </si>
  <si>
    <t>W15206</t>
  </si>
  <si>
    <t>Tesla SDG&amp;E PV DG Group 318</t>
  </si>
  <si>
    <t>W15208</t>
  </si>
  <si>
    <t>Tesla SCE PV DG Group 768</t>
  </si>
  <si>
    <t>W15209</t>
  </si>
  <si>
    <t>Tesla SCE PV DG Group 769</t>
  </si>
  <si>
    <t>A252</t>
  </si>
  <si>
    <t>McMinnville Water &amp; Light</t>
  </si>
  <si>
    <t>W15210</t>
  </si>
  <si>
    <t>W15211</t>
  </si>
  <si>
    <t>Tesla SDG&amp;E PV DG Group 320</t>
  </si>
  <si>
    <t>W15212</t>
  </si>
  <si>
    <t>Tesla SDG&amp;E PV DG Group 317</t>
  </si>
  <si>
    <t>W15213</t>
  </si>
  <si>
    <t>Tesla SCE PV DG Group 770</t>
  </si>
  <si>
    <t>W15215</t>
  </si>
  <si>
    <t>Tesla SDG&amp;E PV DG Group 319</t>
  </si>
  <si>
    <t>W15219</t>
  </si>
  <si>
    <t>Tesla SDG&amp;E PV DG Group 316</t>
  </si>
  <si>
    <t>W15221</t>
  </si>
  <si>
    <t>Tesla SDG&amp;E PV DG Group 315</t>
  </si>
  <si>
    <t>W15226</t>
  </si>
  <si>
    <t>Tesla SCE PV DG Group 772</t>
  </si>
  <si>
    <t>W15227</t>
  </si>
  <si>
    <t>Tesla SDG&amp;E PV DG Group 305</t>
  </si>
  <si>
    <t>W15230</t>
  </si>
  <si>
    <t>Tesla SDG&amp;E PV DG Group 304</t>
  </si>
  <si>
    <t>W15235</t>
  </si>
  <si>
    <t>Tesla SDG&amp;E PV DG Group 303</t>
  </si>
  <si>
    <t>W15236</t>
  </si>
  <si>
    <t>Tesla SCE PV DG Group 773</t>
  </si>
  <si>
    <t>W15238</t>
  </si>
  <si>
    <t>Tesla SDG&amp;E PV DG Group 302</t>
  </si>
  <si>
    <t>W15239</t>
  </si>
  <si>
    <t>Tesla SDG&amp;E PV DG Group 309</t>
  </si>
  <si>
    <t>W15240</t>
  </si>
  <si>
    <t>Tesla SCE PV DG Group 774</t>
  </si>
  <si>
    <t>W15241</t>
  </si>
  <si>
    <t>Tesla SDG&amp;E PV DG Group 301</t>
  </si>
  <si>
    <t>W15242</t>
  </si>
  <si>
    <t>Tesla SDG&amp;E PV DG Group 308</t>
  </si>
  <si>
    <t>W15243</t>
  </si>
  <si>
    <t>Tesla SDG&amp;E PV DG Group 307</t>
  </si>
  <si>
    <t>W15244</t>
  </si>
  <si>
    <t>Tesla SDG&amp;E PV DG Group 300</t>
  </si>
  <si>
    <t>W15245</t>
  </si>
  <si>
    <t>Tesla SDG&amp;E PV DG Group 312</t>
  </si>
  <si>
    <t>W15246</t>
  </si>
  <si>
    <t>Tesla SDG&amp;E PV DG Group 310</t>
  </si>
  <si>
    <t>W15247</t>
  </si>
  <si>
    <t>Tesla SCE PV DG Group 775</t>
  </si>
  <si>
    <t>W15248</t>
  </si>
  <si>
    <t>Tesla SDG&amp;E PV DG Group 297</t>
  </si>
  <si>
    <t>W15249</t>
  </si>
  <si>
    <t xml:space="preserve">Urtica </t>
  </si>
  <si>
    <t>W15251</t>
  </si>
  <si>
    <t>San Joaquin Memorial High School</t>
  </si>
  <si>
    <t>W15255</t>
  </si>
  <si>
    <t>Tesla SDG&amp;E PV DG Group 296</t>
  </si>
  <si>
    <t>W15256</t>
  </si>
  <si>
    <t>Tesla SDG&amp;E PV DG Group 299</t>
  </si>
  <si>
    <t>W15258</t>
  </si>
  <si>
    <t>Tesla SDG&amp;E PV DG Group 314</t>
  </si>
  <si>
    <t>W15259</t>
  </si>
  <si>
    <t>Tesla SCE PV DG Group 780</t>
  </si>
  <si>
    <t>W15260</t>
  </si>
  <si>
    <t>Tesla SDG&amp;E PV DG Group 298</t>
  </si>
  <si>
    <t>W15262</t>
  </si>
  <si>
    <t>Tesla SDG&amp;E PV DG Group 295</t>
  </si>
  <si>
    <t>W15263</t>
  </si>
  <si>
    <t>Tesla SDG&amp;E PV DG Group 311</t>
  </si>
  <si>
    <t>W15264</t>
  </si>
  <si>
    <t>Tesla SCE PV DG Group 763</t>
  </si>
  <si>
    <t>W15266</t>
  </si>
  <si>
    <t>Tesla SDG&amp;E PV DG Group 313</t>
  </si>
  <si>
    <t>W15267</t>
  </si>
  <si>
    <t>Tesla SDG&amp;E PV DG Group 294</t>
  </si>
  <si>
    <t>W15273</t>
  </si>
  <si>
    <t>Tesla SCE PV DG Group 764</t>
  </si>
  <si>
    <t>W15275</t>
  </si>
  <si>
    <t>Tesla SDG&amp;E PV DG Group 293</t>
  </si>
  <si>
    <t>W15277</t>
  </si>
  <si>
    <t>Tesla SCE PV DG Group 747</t>
  </si>
  <si>
    <t>W15278</t>
  </si>
  <si>
    <t>Tesla SCE PV DG Group 765</t>
  </si>
  <si>
    <t>W15287</t>
  </si>
  <si>
    <t>Tesla SCE PV DG Group 766</t>
  </si>
  <si>
    <t>W15288</t>
  </si>
  <si>
    <t>Tesla SCE PV DG Group 748</t>
  </si>
  <si>
    <t>W15289</t>
  </si>
  <si>
    <t>Tesla SCE PV DG Group 788</t>
  </si>
  <si>
    <t>W15290</t>
  </si>
  <si>
    <t>Tesla SCE PV DG Group 767</t>
  </si>
  <si>
    <t>W15291</t>
  </si>
  <si>
    <t>Tesla SCE PV DG Group 749</t>
  </si>
  <si>
    <t>W15292</t>
  </si>
  <si>
    <t>Tesla SCE PV DG Group 750</t>
  </si>
  <si>
    <t>W15293</t>
  </si>
  <si>
    <t>Tesla SCE PV DG Group 796</t>
  </si>
  <si>
    <t>W15294</t>
  </si>
  <si>
    <t>Tesla SCE PV DG Group 789</t>
  </si>
  <si>
    <t>W15295</t>
  </si>
  <si>
    <t>Tesla SCE PV DG Group 807</t>
  </si>
  <si>
    <t>W15296</t>
  </si>
  <si>
    <t>Tesla SCE PV DG Group 790</t>
  </si>
  <si>
    <t>W15297</t>
  </si>
  <si>
    <t>Tesla SCE PV DG Group 808</t>
  </si>
  <si>
    <t>W15299</t>
  </si>
  <si>
    <t>Tesla SCE PV DG Group 791</t>
  </si>
  <si>
    <t>W15301</t>
  </si>
  <si>
    <t xml:space="preserve">HCE Solar </t>
  </si>
  <si>
    <t>A2114</t>
  </si>
  <si>
    <t>Ameresco HCE Solar LLC</t>
  </si>
  <si>
    <t>W15306</t>
  </si>
  <si>
    <t>Tesla SCE PV DG Group 809</t>
  </si>
  <si>
    <t>A2041</t>
  </si>
  <si>
    <t>NewGen Energy</t>
  </si>
  <si>
    <t>W15308</t>
  </si>
  <si>
    <t>Tesla SCE PV DG Group 758</t>
  </si>
  <si>
    <t>W15309</t>
  </si>
  <si>
    <t>Tesla SCE PV DG Group 792</t>
  </si>
  <si>
    <t>W15310</t>
  </si>
  <si>
    <t>Tesla SCE PV DG Group 810</t>
  </si>
  <si>
    <t>W15311</t>
  </si>
  <si>
    <t>Tesla SCE PV DG Group 754</t>
  </si>
  <si>
    <t>W15312</t>
  </si>
  <si>
    <t>Tesla SCE PV DG Group 811</t>
  </si>
  <si>
    <t>W15313</t>
  </si>
  <si>
    <t>Tesla SCE PV DG Group 777</t>
  </si>
  <si>
    <t>W15314</t>
  </si>
  <si>
    <t>Tesla SCE PV DG Group 812</t>
  </si>
  <si>
    <t>W15317</t>
  </si>
  <si>
    <t>Tesla SCE PV DG Group 793</t>
  </si>
  <si>
    <t>W15318</t>
  </si>
  <si>
    <t>Tesla SCE PV DG Group 815</t>
  </si>
  <si>
    <t>W15319</t>
  </si>
  <si>
    <t>Tesla SCE PV DG Group 813</t>
  </si>
  <si>
    <t>W15320</t>
  </si>
  <si>
    <t>Chevelon Butte Wind</t>
  </si>
  <si>
    <t>W15323</t>
  </si>
  <si>
    <t>Tesla SCE PV DG Group 816</t>
  </si>
  <si>
    <t>W15324</t>
  </si>
  <si>
    <t>Tesla SCE PV DG Group 794</t>
  </si>
  <si>
    <t>W15326</t>
  </si>
  <si>
    <t>Tesla SCE PV DG Group 814</t>
  </si>
  <si>
    <t>W15328</t>
  </si>
  <si>
    <t>Tesla SCE PV DG Group 759</t>
  </si>
  <si>
    <t>W15329</t>
  </si>
  <si>
    <t>Tesla SCE PV DG Group 795</t>
  </si>
  <si>
    <t>W15331</t>
  </si>
  <si>
    <t>Tesla SCE PV DG Group 755</t>
  </si>
  <si>
    <t>W15332</t>
  </si>
  <si>
    <t>Tesla SCE PV DG Group 797</t>
  </si>
  <si>
    <t>W15333</t>
  </si>
  <si>
    <t>Tesla SCE PV DG Group 781</t>
  </si>
  <si>
    <t>W15334</t>
  </si>
  <si>
    <t>Tesla SCE PV DG Group 798</t>
  </si>
  <si>
    <t>W15335</t>
  </si>
  <si>
    <t>Tesla SCE PV DG Group 751</t>
  </si>
  <si>
    <t>W15336</t>
  </si>
  <si>
    <t>Tesla SCE PV DG Group 799</t>
  </si>
  <si>
    <t>W15337</t>
  </si>
  <si>
    <t>Tesla SCE PV DG Group 782</t>
  </si>
  <si>
    <t>W15338</t>
  </si>
  <si>
    <t>Tesla SCE PV DG Group 783</t>
  </si>
  <si>
    <t>W15339</t>
  </si>
  <si>
    <t>Tesla SCE PV DG Group 800</t>
  </si>
  <si>
    <t>W15340</t>
  </si>
  <si>
    <t>Tesla SCE PV DG Group 760</t>
  </si>
  <si>
    <t>W15341</t>
  </si>
  <si>
    <t>Tesla SCE PV DG Group 784</t>
  </si>
  <si>
    <t>W15342</t>
  </si>
  <si>
    <t>Tesla SCE PV DG Group 801</t>
  </si>
  <si>
    <t>W15343</t>
  </si>
  <si>
    <t>Tesla SCE PV DG Group 752</t>
  </si>
  <si>
    <t>W15344</t>
  </si>
  <si>
    <t>Tesla SCE PV DG Group 756</t>
  </si>
  <si>
    <t>W15345</t>
  </si>
  <si>
    <t>Tesla SCE PV DG Group 761</t>
  </si>
  <si>
    <t>W15346</t>
  </si>
  <si>
    <t>Tesla SCE PV DG Group 802</t>
  </si>
  <si>
    <t>W15347</t>
  </si>
  <si>
    <t>Tesla SCE PV DG Group 778</t>
  </si>
  <si>
    <t>W15348</t>
  </si>
  <si>
    <t>Tesla SCE PV DG Group 803</t>
  </si>
  <si>
    <t>W15349</t>
  </si>
  <si>
    <t>Tesla SCE PV DG Group 817</t>
  </si>
  <si>
    <t>A437</t>
  </si>
  <si>
    <t>Milpitas Unified School District</t>
  </si>
  <si>
    <t>W15350</t>
  </si>
  <si>
    <t>Tesla SCE PV DG Group 804</t>
  </si>
  <si>
    <t>W15352</t>
  </si>
  <si>
    <t>Tesla SCE PV DG Group 785</t>
  </si>
  <si>
    <t>W15353</t>
  </si>
  <si>
    <t>Lockhart Solar PV</t>
  </si>
  <si>
    <t>W15354</t>
  </si>
  <si>
    <t>Tesla SCE PV DG Group 757</t>
  </si>
  <si>
    <t>W15355</t>
  </si>
  <si>
    <t>Lockhart Solar PV II</t>
  </si>
  <si>
    <t>W15356</t>
  </si>
  <si>
    <t>Tesla SCE PV DG Group 753</t>
  </si>
  <si>
    <t>W15357</t>
  </si>
  <si>
    <t>Tesla SCE PV DG Group 786</t>
  </si>
  <si>
    <t>W15358</t>
  </si>
  <si>
    <t>Tesla SCE PV DG Group 779</t>
  </si>
  <si>
    <t>W15359</t>
  </si>
  <si>
    <t>Tesla SCE PV DG Group 805</t>
  </si>
  <si>
    <t>W15362</t>
  </si>
  <si>
    <t>Tesla SCE PV DG Group 806</t>
  </si>
  <si>
    <t>W15363</t>
  </si>
  <si>
    <t>Tesla SCE PV DG Group 776</t>
  </si>
  <si>
    <t>W15364</t>
  </si>
  <si>
    <t>Tesla SCE PV DG Group 787</t>
  </si>
  <si>
    <t>W15365</t>
  </si>
  <si>
    <t>Tesla PG&amp;E PV DG Group 1036</t>
  </si>
  <si>
    <t>W15382</t>
  </si>
  <si>
    <t>Reedley - 2333 E. Dinuba</t>
  </si>
  <si>
    <t>W15392</t>
  </si>
  <si>
    <t>RDS Banana Ave</t>
  </si>
  <si>
    <t>W15393</t>
  </si>
  <si>
    <t>W15450</t>
  </si>
  <si>
    <t>Strauss Wind, LLC</t>
  </si>
  <si>
    <t>W15453</t>
  </si>
  <si>
    <t>Henry Miller Reclamation District</t>
  </si>
  <si>
    <t>W15454</t>
  </si>
  <si>
    <t>Feather Water South</t>
  </si>
  <si>
    <t>A2180</t>
  </si>
  <si>
    <t>Qian and Wang LLC</t>
  </si>
  <si>
    <t>W15476</t>
  </si>
  <si>
    <t>FIFTH STANDARD SOLAR PV, LLC</t>
  </si>
  <si>
    <t>A2035</t>
  </si>
  <si>
    <t>W15478</t>
  </si>
  <si>
    <t>CSU - Ag Research Dev &amp; Ed Ctr</t>
  </si>
  <si>
    <t>W15480</t>
  </si>
  <si>
    <t>CSU - Cottonwood</t>
  </si>
  <si>
    <t>W15481</t>
  </si>
  <si>
    <t>CSU - Parmalee</t>
  </si>
  <si>
    <t>W15483</t>
  </si>
  <si>
    <t>CSU - Lodgepole</t>
  </si>
  <si>
    <t>W15484</t>
  </si>
  <si>
    <t>CSU - Ingersol</t>
  </si>
  <si>
    <t>W15485</t>
  </si>
  <si>
    <t>CSU - Natural Resources B</t>
  </si>
  <si>
    <t>W15486</t>
  </si>
  <si>
    <t xml:space="preserve"> CSU - Translational Medicine</t>
  </si>
  <si>
    <t>W15487</t>
  </si>
  <si>
    <t>CSU - Health and Medical Center</t>
  </si>
  <si>
    <t>W15488</t>
  </si>
  <si>
    <t>CSU - Walnut</t>
  </si>
  <si>
    <t>W15489</t>
  </si>
  <si>
    <t>CSU - Natural Resources D</t>
  </si>
  <si>
    <t>1896-08-01</t>
  </si>
  <si>
    <t>W15507</t>
  </si>
  <si>
    <t>Santa Ana SD - Davis ES</t>
  </si>
  <si>
    <t>W15508</t>
  </si>
  <si>
    <t>Santa Ana SD - Admin Bldg</t>
  </si>
  <si>
    <t>W15509</t>
  </si>
  <si>
    <t>Santa Ana SD - Walker ES</t>
  </si>
  <si>
    <t>W15510</t>
  </si>
  <si>
    <t>Santa Ana SD - Martin ES</t>
  </si>
  <si>
    <t>W15511</t>
  </si>
  <si>
    <t>Santa Ana SD - Lincoln ES</t>
  </si>
  <si>
    <t>W15512</t>
  </si>
  <si>
    <t>Santa Ana SD - Mendez Fundamental IS</t>
  </si>
  <si>
    <t>W15513</t>
  </si>
  <si>
    <t>Santa Ana SD - Romero Cruz Academy</t>
  </si>
  <si>
    <t>W15514</t>
  </si>
  <si>
    <t>Santa Ana SD - Muir Fundamental ES</t>
  </si>
  <si>
    <t>W15522</t>
  </si>
  <si>
    <t>RE Gaskell West 2 LLC</t>
  </si>
  <si>
    <t>A2244</t>
  </si>
  <si>
    <t>Gaskell TEP LLC</t>
  </si>
  <si>
    <t>W15529</t>
  </si>
  <si>
    <t>RE Gaskell West 3 LLC</t>
  </si>
  <si>
    <t>W15531</t>
  </si>
  <si>
    <t>2200 Jerrold Ave</t>
  </si>
  <si>
    <t>W15532</t>
  </si>
  <si>
    <t>Black Mesa Solar</t>
  </si>
  <si>
    <t>W15575</t>
  </si>
  <si>
    <t>9150 Hermosa Solar</t>
  </si>
  <si>
    <t>W15583</t>
  </si>
  <si>
    <t>Page Academy</t>
  </si>
  <si>
    <t>W15584</t>
  </si>
  <si>
    <t>St. Augustine Parish (Fresno)</t>
  </si>
  <si>
    <t>W15585</t>
  </si>
  <si>
    <t>RE Gaskell West 4 LLC</t>
  </si>
  <si>
    <t>W15586</t>
  </si>
  <si>
    <t>RE Gaskell West 5 LLC</t>
  </si>
  <si>
    <t>W15587</t>
  </si>
  <si>
    <t>W15589</t>
  </si>
  <si>
    <t>McFarland Solar A</t>
  </si>
  <si>
    <t>W15596</t>
  </si>
  <si>
    <t>Estrella Solar</t>
  </si>
  <si>
    <t>W15607</t>
  </si>
  <si>
    <t>Forty Mile Wind 1</t>
  </si>
  <si>
    <t>A1333</t>
  </si>
  <si>
    <t>ATCO Renewables Ltd.</t>
  </si>
  <si>
    <t>W15612</t>
  </si>
  <si>
    <t>Vulcan San Emidio</t>
  </si>
  <si>
    <t>W15614</t>
  </si>
  <si>
    <t>CA - Lammersville USD - Mountain House High</t>
  </si>
  <si>
    <t>A2188</t>
  </si>
  <si>
    <t>FFP Fund VI P2 ProjectCo9, LLC</t>
  </si>
  <si>
    <t>W15623</t>
  </si>
  <si>
    <t>CD4</t>
  </si>
  <si>
    <t>W15625</t>
  </si>
  <si>
    <t>Blue Skies Solar, LLC</t>
  </si>
  <si>
    <t>W15629</t>
  </si>
  <si>
    <t>Bee Sweet Citrus - Mandarin 1 - 856kW</t>
  </si>
  <si>
    <t>W15634</t>
  </si>
  <si>
    <t>Bypass Hydro Project</t>
  </si>
  <si>
    <t>A1319</t>
  </si>
  <si>
    <t>North Side Energy Co.</t>
  </si>
  <si>
    <t>W15635</t>
  </si>
  <si>
    <t>Hazelton A Hydroelectric Project</t>
  </si>
  <si>
    <t>W15637</t>
  </si>
  <si>
    <t>Bee Sweet Citrus - Mandarin 2 - 848kW</t>
  </si>
  <si>
    <t>W15641</t>
  </si>
  <si>
    <t>Cortez Solar 1, LLC</t>
  </si>
  <si>
    <t>W15642</t>
  </si>
  <si>
    <t>Woolf Enterprises - Bakersfield - 423 kW</t>
  </si>
  <si>
    <t>W15663</t>
  </si>
  <si>
    <t>Cortez Solar 3, LLC</t>
  </si>
  <si>
    <t>W15665</t>
  </si>
  <si>
    <t>Prologis - SLSBA502 - Pacific Commons 2</t>
  </si>
  <si>
    <t>W15677</t>
  </si>
  <si>
    <t>Curutchague Farms</t>
  </si>
  <si>
    <t>W15679</t>
  </si>
  <si>
    <t>Prologis - SLINE612 - Redlands DC 12</t>
  </si>
  <si>
    <t>W15680</t>
  </si>
  <si>
    <t>W15682</t>
  </si>
  <si>
    <t>Cortez Solar 2, LLC</t>
  </si>
  <si>
    <t>W15702</t>
  </si>
  <si>
    <t>EPENMAGG1S NM220S</t>
  </si>
  <si>
    <t>W15703</t>
  </si>
  <si>
    <t>EPENMAGG1S NM221S</t>
  </si>
  <si>
    <t>W15704</t>
  </si>
  <si>
    <t>EPENMAGG1S NM222S</t>
  </si>
  <si>
    <t>W15705</t>
  </si>
  <si>
    <t>EPENMAGG1S NM223S</t>
  </si>
  <si>
    <t>W15706</t>
  </si>
  <si>
    <t>Etchamendy Ranch</t>
  </si>
  <si>
    <t>A257</t>
  </si>
  <si>
    <t>Southern California Public Power Authority</t>
  </si>
  <si>
    <t>W15713</t>
  </si>
  <si>
    <t>Lower Moosa Canyon WRF</t>
  </si>
  <si>
    <t>W15714</t>
  </si>
  <si>
    <t>Russell D Smith Plant</t>
  </si>
  <si>
    <t>A2199</t>
  </si>
  <si>
    <t>Columbia Basin Hydropower</t>
  </si>
  <si>
    <t>W15720</t>
  </si>
  <si>
    <t>Dakota Hutson</t>
  </si>
  <si>
    <t>W15732</t>
  </si>
  <si>
    <t>AACC Sacramento</t>
  </si>
  <si>
    <t>W15733</t>
  </si>
  <si>
    <t>Riverside Medical Center</t>
  </si>
  <si>
    <t>W15734</t>
  </si>
  <si>
    <t>Encino North Solar Energy Center</t>
  </si>
  <si>
    <t>W15735</t>
  </si>
  <si>
    <t>Diamond Bar Medical Offices</t>
  </si>
  <si>
    <t>W15736</t>
  </si>
  <si>
    <t>Rancho San Diego Medical Offices</t>
  </si>
  <si>
    <t>W15738</t>
  </si>
  <si>
    <t>Empire Shopping Center</t>
  </si>
  <si>
    <t>W15739</t>
  </si>
  <si>
    <t>A446</t>
  </si>
  <si>
    <t>Reclamation District No. 108</t>
  </si>
  <si>
    <t>W15740</t>
  </si>
  <si>
    <t>W15741</t>
  </si>
  <si>
    <t>Buena Park SD - Emery ES at Buena Park</t>
  </si>
  <si>
    <t>W15742</t>
  </si>
  <si>
    <t>Buena Park SD - Gilbert ES at Buena Park</t>
  </si>
  <si>
    <t>W15743</t>
  </si>
  <si>
    <t>Buena Park SD - Pendleton ES at Buena Park</t>
  </si>
  <si>
    <t>W15744</t>
  </si>
  <si>
    <t>Buena Park SD - Whitaker ES at Buena Park</t>
  </si>
  <si>
    <t>W15745</t>
  </si>
  <si>
    <t>Buena Park SD - Corey ES at Buena Park</t>
  </si>
  <si>
    <t>W15746</t>
  </si>
  <si>
    <t>Buena Park SD</t>
  </si>
  <si>
    <t>W15747</t>
  </si>
  <si>
    <t>Buena Park SD - Beatty MS at Buena Park</t>
  </si>
  <si>
    <t>W15748</t>
  </si>
  <si>
    <t>High Lemons</t>
  </si>
  <si>
    <t>W15749</t>
  </si>
  <si>
    <t>Fairview Road Ranch</t>
  </si>
  <si>
    <t>W15750</t>
  </si>
  <si>
    <t>GVR 330 Banderolas</t>
  </si>
  <si>
    <t>A2192</t>
  </si>
  <si>
    <t>SunRay Power, LLC</t>
  </si>
  <si>
    <t>W15773</t>
  </si>
  <si>
    <t>GVR 1655 S Abrego</t>
  </si>
  <si>
    <t>W15774</t>
  </si>
  <si>
    <t>GVR 1111 Arco</t>
  </si>
  <si>
    <t>W15775</t>
  </si>
  <si>
    <t>GVR 7 S Abrego</t>
  </si>
  <si>
    <t>W15778</t>
  </si>
  <si>
    <t>GVR 5750 Turquoise</t>
  </si>
  <si>
    <t>W15779</t>
  </si>
  <si>
    <t>GVR 3660 S Camino</t>
  </si>
  <si>
    <t>W15781</t>
  </si>
  <si>
    <t>GVR 1070 Calle REC1</t>
  </si>
  <si>
    <t>W15782</t>
  </si>
  <si>
    <t>GVR 1070 Calle REC 2</t>
  </si>
  <si>
    <t>W15783</t>
  </si>
  <si>
    <t>GVR 2980 S Camino</t>
  </si>
  <si>
    <t>W15784</t>
  </si>
  <si>
    <t>GVR 921 Rio Fuerte</t>
  </si>
  <si>
    <t>W15785</t>
  </si>
  <si>
    <t>GVR 565 Belltower</t>
  </si>
  <si>
    <t>W15786</t>
  </si>
  <si>
    <t>GVR 333 Facilities</t>
  </si>
  <si>
    <t>W15787</t>
  </si>
  <si>
    <t>Bridge Renewable Energy LLC</t>
  </si>
  <si>
    <t>W15788</t>
  </si>
  <si>
    <t>La Paloma Renewable Energy LLC</t>
  </si>
  <si>
    <t>W15824</t>
  </si>
  <si>
    <t>Hyundai  South Array</t>
  </si>
  <si>
    <t>W15830</t>
  </si>
  <si>
    <t>North Commons (Cube 3)</t>
  </si>
  <si>
    <t>W15832</t>
  </si>
  <si>
    <t>Napa Self Storage 2</t>
  </si>
  <si>
    <t>W15841</t>
  </si>
  <si>
    <t>Hyundai North Array</t>
  </si>
  <si>
    <t>W15842</t>
  </si>
  <si>
    <t>Handel and Wilson</t>
  </si>
  <si>
    <t>A395</t>
  </si>
  <si>
    <t>Big Creek Water Works, Ltd.</t>
  </si>
  <si>
    <t>A415</t>
  </si>
  <si>
    <t>Four Dog Energy LLC</t>
  </si>
  <si>
    <t>A356</t>
  </si>
  <si>
    <t>City of Pasadena</t>
  </si>
  <si>
    <t>W15974</t>
  </si>
  <si>
    <t>D'Arrigo - Phase 3</t>
  </si>
  <si>
    <t>W15978</t>
  </si>
  <si>
    <t>D'Arrigo - Phase 1</t>
  </si>
  <si>
    <t>W15979</t>
  </si>
  <si>
    <t>D'Arrigo - Phase 2</t>
  </si>
  <si>
    <t>W15980</t>
  </si>
  <si>
    <t>D'Arrigo - Phase 4</t>
  </si>
  <si>
    <t>W15981</t>
  </si>
  <si>
    <t>VS RXI Gardena, LLC</t>
  </si>
  <si>
    <t>W15982</t>
  </si>
  <si>
    <t>20126 : NORTHRIDGE MALL / SHIRLEY AVE</t>
  </si>
  <si>
    <t>W15983</t>
  </si>
  <si>
    <t>Cherry Creek Solar</t>
  </si>
  <si>
    <t>W15985</t>
  </si>
  <si>
    <t>Bright Almond Orchard-437.5kW</t>
  </si>
  <si>
    <t>W15990</t>
  </si>
  <si>
    <t>VS Arminta Solar I, LLC</t>
  </si>
  <si>
    <t>W15991</t>
  </si>
  <si>
    <t>VS Arminta Solar II</t>
  </si>
  <si>
    <t>W15995</t>
  </si>
  <si>
    <t>Eltopia Branch Canal 4.6 Plant</t>
  </si>
  <si>
    <t>A469</t>
  </si>
  <si>
    <t>Hatchet Ridge Wind, LLC</t>
  </si>
  <si>
    <t>A220</t>
  </si>
  <si>
    <t>Grays Harbor PUD #1</t>
  </si>
  <si>
    <t>W16019</t>
  </si>
  <si>
    <t>Ashley Colton</t>
  </si>
  <si>
    <t>W16020</t>
  </si>
  <si>
    <t>Ashley Lathrop</t>
  </si>
  <si>
    <t>W16021</t>
  </si>
  <si>
    <t>North Valley</t>
  </si>
  <si>
    <t>W16022</t>
  </si>
  <si>
    <t>Ashley Redlands</t>
  </si>
  <si>
    <t>W16027</t>
  </si>
  <si>
    <t>Trona Solar III, LLC</t>
  </si>
  <si>
    <t>W16030</t>
  </si>
  <si>
    <t>Arvato Ontario Distribution Center</t>
  </si>
  <si>
    <t>A2280</t>
  </si>
  <si>
    <t>W16033</t>
  </si>
  <si>
    <t>BCE Los Alamitos 1</t>
  </si>
  <si>
    <t>W16034</t>
  </si>
  <si>
    <t>BCE Los Alamitos 2</t>
  </si>
  <si>
    <t>W16035</t>
  </si>
  <si>
    <t>Troost Dairy 2</t>
  </si>
  <si>
    <t>W16037</t>
  </si>
  <si>
    <t>Daggett Solar Power 2 LLC</t>
  </si>
  <si>
    <t>W16038</t>
  </si>
  <si>
    <t>W16040</t>
  </si>
  <si>
    <t>W16041</t>
  </si>
  <si>
    <t>33 Teak Bridge</t>
  </si>
  <si>
    <t>A2110</t>
  </si>
  <si>
    <t>Hanwha Q CELLS America Inc</t>
  </si>
  <si>
    <t>W16043</t>
  </si>
  <si>
    <t>Morgan Hill</t>
  </si>
  <si>
    <t>W16044</t>
  </si>
  <si>
    <t>Sherwood Mall 1</t>
  </si>
  <si>
    <t>W16045</t>
  </si>
  <si>
    <t>Sherwood Mall 2</t>
  </si>
  <si>
    <t>W16048</t>
  </si>
  <si>
    <t xml:space="preserve">Silverado High School </t>
  </si>
  <si>
    <t>W16051</t>
  </si>
  <si>
    <t>Mosley Farms</t>
  </si>
  <si>
    <t>W16054</t>
  </si>
  <si>
    <t>Sorenson Multi-Cultural Center</t>
  </si>
  <si>
    <t>A1931</t>
  </si>
  <si>
    <t>Salt Lake City Corporation</t>
  </si>
  <si>
    <t>W16056</t>
  </si>
  <si>
    <t>Sunny Cow Solar, LLC</t>
  </si>
  <si>
    <t>W16063</t>
  </si>
  <si>
    <t>OGUSD - Oak Grove ES</t>
  </si>
  <si>
    <t>A2209</t>
  </si>
  <si>
    <t>SitelogIQ, Inc.</t>
  </si>
  <si>
    <t>W16064</t>
  </si>
  <si>
    <t>OGUSD - Willowside MS</t>
  </si>
  <si>
    <t>W16065</t>
  </si>
  <si>
    <t>EPENMAGG1S NM224S</t>
  </si>
  <si>
    <t>W16066</t>
  </si>
  <si>
    <t>EPENMAGG1S NM225S</t>
  </si>
  <si>
    <t>W16067</t>
  </si>
  <si>
    <t>EPENMAGG1S NM226S</t>
  </si>
  <si>
    <t>W16068</t>
  </si>
  <si>
    <t>SCE2_GD_Mixed Year_GP1</t>
  </si>
  <si>
    <t>W16070</t>
  </si>
  <si>
    <t>SCE2_IG_2014_GP2</t>
  </si>
  <si>
    <t>W16071</t>
  </si>
  <si>
    <t>SCE2_IG_2014_GP1</t>
  </si>
  <si>
    <t>W16072</t>
  </si>
  <si>
    <t>SCE2_IG_2014_GP3</t>
  </si>
  <si>
    <t>W16073</t>
  </si>
  <si>
    <t>SCE2_IG_2015_GP1</t>
  </si>
  <si>
    <t>W16074</t>
  </si>
  <si>
    <t>SCE2_IG_2015_GP2</t>
  </si>
  <si>
    <t>W16075</t>
  </si>
  <si>
    <t>SCE2_IG_SP_2015_GP1</t>
  </si>
  <si>
    <t>W16076</t>
  </si>
  <si>
    <t>SCE2_NR_2012_GP1</t>
  </si>
  <si>
    <t>W16077</t>
  </si>
  <si>
    <t>SCE2_NR_2012_GP2</t>
  </si>
  <si>
    <t>W16078</t>
  </si>
  <si>
    <t>SCE2_NR_2013_GP1</t>
  </si>
  <si>
    <t>W16079</t>
  </si>
  <si>
    <t>SCE2_NR_Mixed Year_GP1</t>
  </si>
  <si>
    <t>W16080</t>
  </si>
  <si>
    <t>SCE2_SM_Mixed Year_GP1</t>
  </si>
  <si>
    <t>W16081</t>
  </si>
  <si>
    <t>SCE2_SP_2012_GP1</t>
  </si>
  <si>
    <t>W16082</t>
  </si>
  <si>
    <t>SCE2_SP_2013_GP1</t>
  </si>
  <si>
    <t>W16083</t>
  </si>
  <si>
    <t>SCE2_SP_2013_GP2</t>
  </si>
  <si>
    <t>W16084</t>
  </si>
  <si>
    <t>SCE2_SP_2013_GP3</t>
  </si>
  <si>
    <t>W16085</t>
  </si>
  <si>
    <t>SCE2_SP_2013_GP4</t>
  </si>
  <si>
    <t>W16086</t>
  </si>
  <si>
    <t>SCE2_SP_2013_GP5</t>
  </si>
  <si>
    <t>W16087</t>
  </si>
  <si>
    <t>SCE2_SP_2013_GP6</t>
  </si>
  <si>
    <t>W16088</t>
  </si>
  <si>
    <t>SCE2_SP_2013_GP7</t>
  </si>
  <si>
    <t>W16089</t>
  </si>
  <si>
    <t>SCE2_SP_2014_GP1</t>
  </si>
  <si>
    <t>W16090</t>
  </si>
  <si>
    <t>SCE2_SP_2014_GP10</t>
  </si>
  <si>
    <t>W16091</t>
  </si>
  <si>
    <t>SCE2_SP_2014_GP2</t>
  </si>
  <si>
    <t>W16092</t>
  </si>
  <si>
    <t>SCE2_SP_2014_GP3</t>
  </si>
  <si>
    <t>W16093</t>
  </si>
  <si>
    <t>SCE2_SP_2014_GP4</t>
  </si>
  <si>
    <t>W16094</t>
  </si>
  <si>
    <t>SCE2_SP_2014_GP5</t>
  </si>
  <si>
    <t>W16095</t>
  </si>
  <si>
    <t>SCE2_SP_2014_GP6</t>
  </si>
  <si>
    <t>W16096</t>
  </si>
  <si>
    <t>SCE2_SP_2014_GP7</t>
  </si>
  <si>
    <t>W16097</t>
  </si>
  <si>
    <t>SCE2_SP_2014_GP8</t>
  </si>
  <si>
    <t>W16098</t>
  </si>
  <si>
    <t>SCE2_SP_2014_GP9</t>
  </si>
  <si>
    <t>W16099</t>
  </si>
  <si>
    <t>SCE2_SP_2015_GP1</t>
  </si>
  <si>
    <t>W16100</t>
  </si>
  <si>
    <t>SCE2_SP_2015_GP2</t>
  </si>
  <si>
    <t>W16101</t>
  </si>
  <si>
    <t>SCE2_SP_2015_GP3</t>
  </si>
  <si>
    <t>W16102</t>
  </si>
  <si>
    <t>SCE2_SP_2015_GP4</t>
  </si>
  <si>
    <t>W16103</t>
  </si>
  <si>
    <t>SCE2_SP_2015_GP5</t>
  </si>
  <si>
    <t>W16104</t>
  </si>
  <si>
    <t>SCE2_SP_2015_GP6</t>
  </si>
  <si>
    <t>W16105</t>
  </si>
  <si>
    <t>SCE2_SP_2015_GP7</t>
  </si>
  <si>
    <t>W16106</t>
  </si>
  <si>
    <t>SCE2_SP_2016_GP1</t>
  </si>
  <si>
    <t>W16107</t>
  </si>
  <si>
    <t>SCE2_SP_2016_GP10</t>
  </si>
  <si>
    <t>W16108</t>
  </si>
  <si>
    <t>SCE2_SP_2016_GP11</t>
  </si>
  <si>
    <t>W16109</t>
  </si>
  <si>
    <t>SCE2_SP_2016_GP12</t>
  </si>
  <si>
    <t>W16110</t>
  </si>
  <si>
    <t>SCE2_SP_2016_GP13</t>
  </si>
  <si>
    <t>W16111</t>
  </si>
  <si>
    <t>SCE2_SP_2016_GP14</t>
  </si>
  <si>
    <t>W16112</t>
  </si>
  <si>
    <t>SCE2_SP_2016_GP15</t>
  </si>
  <si>
    <t>W16113</t>
  </si>
  <si>
    <t>SCE2_SP_2016_GP16</t>
  </si>
  <si>
    <t>W16114</t>
  </si>
  <si>
    <t>SCE2_SP_2016_GP17</t>
  </si>
  <si>
    <t>W16115</t>
  </si>
  <si>
    <t>SCE2_SP_2016_GP18</t>
  </si>
  <si>
    <t>W16116</t>
  </si>
  <si>
    <t>SCE2_SP_2016_GP19</t>
  </si>
  <si>
    <t>W16117</t>
  </si>
  <si>
    <t>SCE2_SP_2016_GP2</t>
  </si>
  <si>
    <t>W16118</t>
  </si>
  <si>
    <t>SCE2_SP_2016_GP20</t>
  </si>
  <si>
    <t>W16119</t>
  </si>
  <si>
    <t>SCE2_SP_2016_GP21</t>
  </si>
  <si>
    <t>W16120</t>
  </si>
  <si>
    <t>SCE2_SP_2016_GP22</t>
  </si>
  <si>
    <t>W16121</t>
  </si>
  <si>
    <t>SCE2_SP_2016_GP23</t>
  </si>
  <si>
    <t>W16122</t>
  </si>
  <si>
    <t>SCE2_SP_2016_GP24</t>
  </si>
  <si>
    <t>W16123</t>
  </si>
  <si>
    <t>SCE2_SP_2016_GP25</t>
  </si>
  <si>
    <t>W16124</t>
  </si>
  <si>
    <t>SCE2_SP_2016_GP26</t>
  </si>
  <si>
    <t>W16125</t>
  </si>
  <si>
    <t>SCE2_SP_2016_GP3</t>
  </si>
  <si>
    <t>W16126</t>
  </si>
  <si>
    <t>SCE2_SP_2016_GP4</t>
  </si>
  <si>
    <t>W16127</t>
  </si>
  <si>
    <t>SCE2_SP_2016_GP5</t>
  </si>
  <si>
    <t>W16128</t>
  </si>
  <si>
    <t>SCE2_SP_2016_GP6</t>
  </si>
  <si>
    <t>W16129</t>
  </si>
  <si>
    <t>SCE2_SP_2016_GP7</t>
  </si>
  <si>
    <t>W16130</t>
  </si>
  <si>
    <t>SCE2_SP_2016_GP8</t>
  </si>
  <si>
    <t>W16131</t>
  </si>
  <si>
    <t>SCE2_SP_2016_GP9</t>
  </si>
  <si>
    <t>W16132</t>
  </si>
  <si>
    <t>SCE2_SP_2017_GP1</t>
  </si>
  <si>
    <t>W16133</t>
  </si>
  <si>
    <t>SCE2_SP_2017_GP10</t>
  </si>
  <si>
    <t>W16134</t>
  </si>
  <si>
    <t>SCE2_SP_2017_GP11</t>
  </si>
  <si>
    <t>W16135</t>
  </si>
  <si>
    <t>SCE2_SP_2017_GP12</t>
  </si>
  <si>
    <t>W16136</t>
  </si>
  <si>
    <t>SCE2_SP_2017_GP2</t>
  </si>
  <si>
    <t>W16137</t>
  </si>
  <si>
    <t>SCE2_SP_2017_GP3</t>
  </si>
  <si>
    <t>W16138</t>
  </si>
  <si>
    <t>SCE2_SP_2017_GP4</t>
  </si>
  <si>
    <t>W16139</t>
  </si>
  <si>
    <t>SCE2_SP_2017_GP5</t>
  </si>
  <si>
    <t>W16140</t>
  </si>
  <si>
    <t>SCE2_SP_2017_GP6</t>
  </si>
  <si>
    <t>W16141</t>
  </si>
  <si>
    <t>SCE2_SP_2017_GP7</t>
  </si>
  <si>
    <t>W16142</t>
  </si>
  <si>
    <t>SCE2_SP_2017_GP8</t>
  </si>
  <si>
    <t>W16143</t>
  </si>
  <si>
    <t>SCE2_SP_2017_GP9</t>
  </si>
  <si>
    <t>W16144</t>
  </si>
  <si>
    <t>SCE2_SP_2018_GP1</t>
  </si>
  <si>
    <t>W16145</t>
  </si>
  <si>
    <t>SCE2_SP_2018_GP2</t>
  </si>
  <si>
    <t>W16146</t>
  </si>
  <si>
    <t>SCE2_SP_2018_GP3</t>
  </si>
  <si>
    <t>W16149</t>
  </si>
  <si>
    <t>Villa Del Arroyo Mobile Home Park SYS1</t>
  </si>
  <si>
    <t>A2295</t>
  </si>
  <si>
    <t>Trisolaris LLC</t>
  </si>
  <si>
    <t>W16150</t>
  </si>
  <si>
    <t>W16151</t>
  </si>
  <si>
    <t xml:space="preserve">Rock Island Hydroelectric Project </t>
  </si>
  <si>
    <t>W16154</t>
  </si>
  <si>
    <t>Porto Bros - 180 kW</t>
  </si>
  <si>
    <t>W16156</t>
  </si>
  <si>
    <t>Prologis - SLINE812 - Rialto I-210 DC 12</t>
  </si>
  <si>
    <t>W16157</t>
  </si>
  <si>
    <t>Storey Energy Center, LLC</t>
  </si>
  <si>
    <t>W16160</t>
  </si>
  <si>
    <t>Augusta Hacienda</t>
  </si>
  <si>
    <t>W16161</t>
  </si>
  <si>
    <t>Yellow Pine Solar, LLC</t>
  </si>
  <si>
    <t>W16162</t>
  </si>
  <si>
    <t>Monterrey Manor</t>
  </si>
  <si>
    <t>W16163</t>
  </si>
  <si>
    <t>Villa Del Arroyo Mobile Home Park SYS2</t>
  </si>
  <si>
    <t>W16165</t>
  </si>
  <si>
    <t xml:space="preserve">WRE - Stratford </t>
  </si>
  <si>
    <t>W16166</t>
  </si>
  <si>
    <t>Villa Montclair Mobile Home Park SYS3</t>
  </si>
  <si>
    <t>W16167</t>
  </si>
  <si>
    <t>Villa Montclair Mobile Home Park SYS2</t>
  </si>
  <si>
    <t>W16168</t>
  </si>
  <si>
    <t>Villa Montclair Mobile Home Park SYS1</t>
  </si>
  <si>
    <t>W16169</t>
  </si>
  <si>
    <t xml:space="preserve">Niles East </t>
  </si>
  <si>
    <t>W16170</t>
  </si>
  <si>
    <t>Royal York</t>
  </si>
  <si>
    <t>W16172</t>
  </si>
  <si>
    <t>Twiford Farms Alta Vista Cold Storage</t>
  </si>
  <si>
    <t>W16178</t>
  </si>
  <si>
    <t>Resurgence Solar I, LLC</t>
  </si>
  <si>
    <t>W16186</t>
  </si>
  <si>
    <t>Tri-City Square</t>
  </si>
  <si>
    <t>W16194</t>
  </si>
  <si>
    <t>City of Rosamond</t>
  </si>
  <si>
    <t>W16195</t>
  </si>
  <si>
    <t>Lake Avenue Station Canopy</t>
  </si>
  <si>
    <t>W16196</t>
  </si>
  <si>
    <t>Byron Hot Springs Solar</t>
  </si>
  <si>
    <t>W16197</t>
  </si>
  <si>
    <t>1st Light Office Manteca</t>
  </si>
  <si>
    <t>A2336</t>
  </si>
  <si>
    <t>1st Light Sales Corp.</t>
  </si>
  <si>
    <t>W16198</t>
  </si>
  <si>
    <t>Sierra Vista Mall A</t>
  </si>
  <si>
    <t>W16199</t>
  </si>
  <si>
    <t>Sierra Vista Mall B</t>
  </si>
  <si>
    <t>1897-01-01</t>
  </si>
  <si>
    <t>W16200</t>
  </si>
  <si>
    <t>Sierra Vista Mall C</t>
  </si>
  <si>
    <t>W16202</t>
  </si>
  <si>
    <t>LAPD Motor Transport Division - MSA</t>
  </si>
  <si>
    <t>W16208</t>
  </si>
  <si>
    <t>JM439-016-S</t>
  </si>
  <si>
    <t>W16209</t>
  </si>
  <si>
    <t>Riverwalk</t>
  </si>
  <si>
    <t>W16212</t>
  </si>
  <si>
    <t>Twin Falls Hydro Associates, L.P.</t>
  </si>
  <si>
    <t>A2300</t>
  </si>
  <si>
    <t>W16223</t>
  </si>
  <si>
    <t>Inland Star - Fresno</t>
  </si>
  <si>
    <t>W16224</t>
  </si>
  <si>
    <t>IP Oberon 1A</t>
  </si>
  <si>
    <t>W16226</t>
  </si>
  <si>
    <t>W16228</t>
  </si>
  <si>
    <t>Marana - Operations Center</t>
  </si>
  <si>
    <t>A451</t>
  </si>
  <si>
    <t>City of Glendale Water &amp; Power</t>
  </si>
  <si>
    <t>W16232</t>
  </si>
  <si>
    <t>Clinton Shick Shop 2</t>
  </si>
  <si>
    <t>W16233</t>
  </si>
  <si>
    <t>Clinton Shick Home Ranch</t>
  </si>
  <si>
    <t>W16234</t>
  </si>
  <si>
    <t>08509 : CA-PALMS / RESCO LLC</t>
  </si>
  <si>
    <t>W16235</t>
  </si>
  <si>
    <t>IP Oberon 1B</t>
  </si>
  <si>
    <t>W16236</t>
  </si>
  <si>
    <t>Double Diamond Dairy &amp; Ranch</t>
  </si>
  <si>
    <t>W16237</t>
  </si>
  <si>
    <t>A&amp;A Cattle Farmington</t>
  </si>
  <si>
    <t>W16241</t>
  </si>
  <si>
    <t>Feather Water North</t>
  </si>
  <si>
    <t>W16247</t>
  </si>
  <si>
    <t>Community Church of the Nazarene</t>
  </si>
  <si>
    <t>A2242</t>
  </si>
  <si>
    <t>Renewable Energy Partners Inc</t>
  </si>
  <si>
    <t>W16248</t>
  </si>
  <si>
    <t>Affentranger Farms</t>
  </si>
  <si>
    <t>W16251</t>
  </si>
  <si>
    <t xml:space="preserve">25759 : CA-SYLMAR / FOOTHILLS &amp; YARNELL </t>
  </si>
  <si>
    <t>W16253</t>
  </si>
  <si>
    <t>27822 : CA-SILVERLAKE / GLENDALE BLVD</t>
  </si>
  <si>
    <t>W16259</t>
  </si>
  <si>
    <t>Wocus Marsh Solar</t>
  </si>
  <si>
    <t>W16260</t>
  </si>
  <si>
    <t>Whisky Creek Solar</t>
  </si>
  <si>
    <t>W16261</t>
  </si>
  <si>
    <t>Starr Ranch</t>
  </si>
  <si>
    <t>W16262</t>
  </si>
  <si>
    <t>Hayhurst New Mexico Solar, LLC</t>
  </si>
  <si>
    <t>A2291</t>
  </si>
  <si>
    <t>W16265</t>
  </si>
  <si>
    <t>Home Ranch</t>
  </si>
  <si>
    <t>W16285</t>
  </si>
  <si>
    <t>Sierra Valley Almonds</t>
  </si>
  <si>
    <t>W16293</t>
  </si>
  <si>
    <t>Main Stone Corp</t>
  </si>
  <si>
    <t>W16295</t>
  </si>
  <si>
    <t>Shop</t>
  </si>
  <si>
    <t>W16330</t>
  </si>
  <si>
    <t>Four FamAg</t>
  </si>
  <si>
    <t>A440</t>
  </si>
  <si>
    <t>W16352</t>
  </si>
  <si>
    <t>Ming Medical Offices 5</t>
  </si>
  <si>
    <t>W16353</t>
  </si>
  <si>
    <t xml:space="preserve"> Tracy Medical Offices</t>
  </si>
  <si>
    <t>W16355</t>
  </si>
  <si>
    <t>Garden Grove Medical Offices</t>
  </si>
  <si>
    <t>W16357</t>
  </si>
  <si>
    <t>Cypress Renewable Energy Centre Limited Partnership</t>
  </si>
  <si>
    <t>A2111</t>
  </si>
  <si>
    <t>Cypress Renewable Energy Centre LP</t>
  </si>
  <si>
    <t>A417</t>
  </si>
  <si>
    <t>Clatskanie People's Utility District</t>
  </si>
  <si>
    <t>W16360</t>
  </si>
  <si>
    <t>Chamisal Creek Ranch</t>
  </si>
  <si>
    <t>W16361</t>
  </si>
  <si>
    <t>Renati Dairy</t>
  </si>
  <si>
    <t>W16364</t>
  </si>
  <si>
    <t>Jayone Foods Inc (358.8 kW)</t>
  </si>
  <si>
    <t>W16365</t>
  </si>
  <si>
    <t>Jayone Foods Inc. (292.94 kW)</t>
  </si>
  <si>
    <t>A281</t>
  </si>
  <si>
    <t>Pacific Power Renewables, Inc.</t>
  </si>
  <si>
    <t>W16380</t>
  </si>
  <si>
    <t>Downey - Columbia Memorial Space Center</t>
  </si>
  <si>
    <t>W16389</t>
  </si>
  <si>
    <t>LBUSD - Sato</t>
  </si>
  <si>
    <t>W16391</t>
  </si>
  <si>
    <t>Prologis - SLINE303 - Kaiser Dis Ctr 3</t>
  </si>
  <si>
    <t>W16392</t>
  </si>
  <si>
    <t>Prologis - SLINE005 - Slover Distribution Center 5</t>
  </si>
  <si>
    <t>W16393</t>
  </si>
  <si>
    <t>California Almond Packers</t>
  </si>
  <si>
    <t>W16394</t>
  </si>
  <si>
    <t>AP Esteve Farms</t>
  </si>
  <si>
    <t>W16395</t>
  </si>
  <si>
    <t>Matt Esteve</t>
  </si>
  <si>
    <t>W16396</t>
  </si>
  <si>
    <t>Jose V Silveira</t>
  </si>
  <si>
    <t>W16399</t>
  </si>
  <si>
    <t>Da Silva Dairy</t>
  </si>
  <si>
    <t>W16400</t>
  </si>
  <si>
    <t>Eddie Silveira Family Dairy</t>
  </si>
  <si>
    <t>W16403</t>
  </si>
  <si>
    <t>Road F</t>
  </si>
  <si>
    <t>W16404</t>
  </si>
  <si>
    <t>Crystal Farms Local Solar</t>
  </si>
  <si>
    <t>A2312</t>
  </si>
  <si>
    <t>CVI Renewables Topco Holdings, LLC</t>
  </si>
  <si>
    <t>W16405</t>
  </si>
  <si>
    <t>Mesa Rim</t>
  </si>
  <si>
    <t>W16410</t>
  </si>
  <si>
    <t xml:space="preserve"> Pike Solar</t>
  </si>
  <si>
    <t>W16411</t>
  </si>
  <si>
    <t>Galleria at Tyler - Deck</t>
  </si>
  <si>
    <t>A2386</t>
  </si>
  <si>
    <t>Brookfield Properties Retail</t>
  </si>
  <si>
    <t>W16414</t>
  </si>
  <si>
    <t>Castle Oaks Clubhouse</t>
  </si>
  <si>
    <t>W16415</t>
  </si>
  <si>
    <t>Castle Oaks Maintenance Yard</t>
  </si>
  <si>
    <t>W16416</t>
  </si>
  <si>
    <t xml:space="preserve">Red Mesa Solar PV </t>
  </si>
  <si>
    <t>W16417</t>
  </si>
  <si>
    <t>A2344</t>
  </si>
  <si>
    <t>Apex Solar LLC</t>
  </si>
  <si>
    <t>W16422</t>
  </si>
  <si>
    <t>Pickett</t>
  </si>
  <si>
    <t>W16423</t>
  </si>
  <si>
    <t>Heilos</t>
  </si>
  <si>
    <t>W16424</t>
  </si>
  <si>
    <t>Pires Dairy Farms</t>
  </si>
  <si>
    <t>W16425</t>
  </si>
  <si>
    <t>W16431</t>
  </si>
  <si>
    <t>Bakersfield Haven LLC</t>
  </si>
  <si>
    <t>A2395</t>
  </si>
  <si>
    <t>W16435</t>
  </si>
  <si>
    <t>Wheeler Ridge</t>
  </si>
  <si>
    <t>W16436</t>
  </si>
  <si>
    <t>Norris Ave. Solar</t>
  </si>
  <si>
    <t>W16437</t>
  </si>
  <si>
    <t>Box Springs Wind Farm</t>
  </si>
  <si>
    <t>A2410</t>
  </si>
  <si>
    <t>Box Springs Wind Corporation</t>
  </si>
  <si>
    <t>A212</t>
  </si>
  <si>
    <t>Emerald People's Utility District</t>
  </si>
  <si>
    <t>W16448</t>
  </si>
  <si>
    <t>Gerrit Visser &amp; Sons</t>
  </si>
  <si>
    <t>W16450</t>
  </si>
  <si>
    <t>Martins View Dairy</t>
  </si>
  <si>
    <t>W16453</t>
  </si>
  <si>
    <t>SolarAccessIIIPG&amp;E</t>
  </si>
  <si>
    <t>W16454</t>
  </si>
  <si>
    <t>SolarAccessIIIPG&amp;E2</t>
  </si>
  <si>
    <t>W16455</t>
  </si>
  <si>
    <t>SolarAccessIIIPG&amp;E3</t>
  </si>
  <si>
    <t>W16456</t>
  </si>
  <si>
    <t>SolarAccessIIIPG&amp;E4</t>
  </si>
  <si>
    <t>W16457</t>
  </si>
  <si>
    <t>SolarAccessIIIPG&amp;E5</t>
  </si>
  <si>
    <t>W16458</t>
  </si>
  <si>
    <t>SolarAccessIIISCE</t>
  </si>
  <si>
    <t>W16459</t>
  </si>
  <si>
    <t>SolarAccessIIITPEPG&amp;E</t>
  </si>
  <si>
    <t>W16460</t>
  </si>
  <si>
    <t>SolarAccessIIITPEPG&amp;E2</t>
  </si>
  <si>
    <t>W16461</t>
  </si>
  <si>
    <t>SolarAccessIIITPESCE</t>
  </si>
  <si>
    <t>W16462</t>
  </si>
  <si>
    <t>SolarAccessIIPG&amp;E</t>
  </si>
  <si>
    <t>W16463</t>
  </si>
  <si>
    <t>SolarAccessIIPG&amp;E2</t>
  </si>
  <si>
    <t>W16464</t>
  </si>
  <si>
    <t>SolarAccessIIPG&amp;E3</t>
  </si>
  <si>
    <t>W16465</t>
  </si>
  <si>
    <t>SolarAccessIIPG&amp;E4</t>
  </si>
  <si>
    <t>W16466</t>
  </si>
  <si>
    <t>SolarAccessIISCE</t>
  </si>
  <si>
    <t>W16467</t>
  </si>
  <si>
    <t>SolarAccessIVPG&amp;E</t>
  </si>
  <si>
    <t>W16468</t>
  </si>
  <si>
    <t>SREHoldCo1PG&amp;E</t>
  </si>
  <si>
    <t>W16469</t>
  </si>
  <si>
    <t>SREHoldCo1PG&amp;E2</t>
  </si>
  <si>
    <t>W16470</t>
  </si>
  <si>
    <t>SREHoldCo1PG&amp;E3</t>
  </si>
  <si>
    <t>W16471</t>
  </si>
  <si>
    <t>SREHoldCo1SCE</t>
  </si>
  <si>
    <t>W16472</t>
  </si>
  <si>
    <t>Blackjack Ranch</t>
  </si>
  <si>
    <t>W16477</t>
  </si>
  <si>
    <t>LAPD Motor Transport Division - MSB</t>
  </si>
  <si>
    <t>W16486</t>
  </si>
  <si>
    <t>Hardy Farms 1</t>
  </si>
  <si>
    <t>W16488</t>
  </si>
  <si>
    <t>Hardy Farms 2</t>
  </si>
  <si>
    <t>W16489</t>
  </si>
  <si>
    <t>Resurgence Solar II, LLC</t>
  </si>
  <si>
    <t>W16490</t>
  </si>
  <si>
    <t>EPENMAGG1S NM227S</t>
  </si>
  <si>
    <t>W16492</t>
  </si>
  <si>
    <t>EPENMAGG1S NM229S</t>
  </si>
  <si>
    <t>W16493</t>
  </si>
  <si>
    <t>EPENMAGG1S NM230S</t>
  </si>
  <si>
    <t>W16494</t>
  </si>
  <si>
    <t>EPENMAGG1S NM231S</t>
  </si>
  <si>
    <t>W16496</t>
  </si>
  <si>
    <t>Sheep Creek Community Solar Farm</t>
  </si>
  <si>
    <t>W16497</t>
  </si>
  <si>
    <t>OLM Elementary School</t>
  </si>
  <si>
    <t>W16499</t>
  </si>
  <si>
    <t>D'Arrigo - Ranch 8</t>
  </si>
  <si>
    <t>A57</t>
  </si>
  <si>
    <t>Buena Vista Energy, LLC</t>
  </si>
  <si>
    <t>W16501</t>
  </si>
  <si>
    <t>D'Arrigo - Ranch 22N</t>
  </si>
  <si>
    <t>W16502</t>
  </si>
  <si>
    <t>D'Arrigo - Ranch 22S</t>
  </si>
  <si>
    <t>W16517</t>
  </si>
  <si>
    <t>Ukiah ESD - Calpella Elementary School</t>
  </si>
  <si>
    <t>W16518</t>
  </si>
  <si>
    <t>Ukiah ESD - Eagle Peak Middle School</t>
  </si>
  <si>
    <t>W16519</t>
  </si>
  <si>
    <t>Ukiah USD - Grace Hudson Elementary School</t>
  </si>
  <si>
    <t>W16547</t>
  </si>
  <si>
    <t>Round Valley USD - Round Valley Elementary School</t>
  </si>
  <si>
    <t>W16548</t>
  </si>
  <si>
    <t>Round Valley USD - Round Valley High School</t>
  </si>
  <si>
    <t>W16549</t>
  </si>
  <si>
    <t>Round Valley USD - MOT</t>
  </si>
  <si>
    <t>W16550</t>
  </si>
  <si>
    <t>Menifee USD - Evans Ranch</t>
  </si>
  <si>
    <t>W16551</t>
  </si>
  <si>
    <t>Menifee USD - Freedom Crest Elementary School</t>
  </si>
  <si>
    <t>W16552</t>
  </si>
  <si>
    <t>Menifee USD - Herk Bouris Elementary School</t>
  </si>
  <si>
    <t>W16553</t>
  </si>
  <si>
    <t>Menifee USD - Menifee Valley Middle School</t>
  </si>
  <si>
    <t>W16554</t>
  </si>
  <si>
    <t>Menifee USD - Oak Meadows Elementary School</t>
  </si>
  <si>
    <t>W16555</t>
  </si>
  <si>
    <t>Menifee USD - Ridgemoor Elementary School</t>
  </si>
  <si>
    <t>W16556</t>
  </si>
  <si>
    <t>AHM - Torrance Unit 310</t>
  </si>
  <si>
    <t>W16558</t>
  </si>
  <si>
    <t>PVP - COALINGA</t>
  </si>
  <si>
    <t>W16559</t>
  </si>
  <si>
    <t>Menifee USD - Bell Mountain Middle School</t>
  </si>
  <si>
    <t>W16560</t>
  </si>
  <si>
    <t>Menifee USD - Callie Kirkpatrick Elementary School</t>
  </si>
  <si>
    <t>W16561</t>
  </si>
  <si>
    <t>Menifee USD - Chester Morrison Elementary School</t>
  </si>
  <si>
    <t>W16562</t>
  </si>
  <si>
    <t>Menifee USD - Hans Christensen Middle School</t>
  </si>
  <si>
    <t>W16563</t>
  </si>
  <si>
    <t>SB Ian Lochore</t>
  </si>
  <si>
    <t>W16564</t>
  </si>
  <si>
    <t>Menifee USD - Quail Valley Elementary School</t>
  </si>
  <si>
    <t>W16565</t>
  </si>
  <si>
    <t>Menifee USD - Southshore Elementary School</t>
  </si>
  <si>
    <t>W16566</t>
  </si>
  <si>
    <t>Galleria at Tyler - Roof 1 (179kWDC)</t>
  </si>
  <si>
    <t>W16568</t>
  </si>
  <si>
    <t>Los Banos USD - Pacheco High School</t>
  </si>
  <si>
    <t>W16569</t>
  </si>
  <si>
    <t>Montague ESD - Montague Elementary School</t>
  </si>
  <si>
    <t>W16572</t>
  </si>
  <si>
    <t>Wheatland UHSD - Wheatland High School</t>
  </si>
  <si>
    <t>W16576</t>
  </si>
  <si>
    <t>Tara Estates Mobile Home Park</t>
  </si>
  <si>
    <t>W16577</t>
  </si>
  <si>
    <t>ABC USD - Palms ES at Lakewood</t>
  </si>
  <si>
    <t>W16579</t>
  </si>
  <si>
    <t>Tradewinds Mobile Home Park</t>
  </si>
  <si>
    <t>W16592</t>
  </si>
  <si>
    <t>Vlot Calf Ranch</t>
  </si>
  <si>
    <t>W16593</t>
  </si>
  <si>
    <t>Supreme Almonds 1</t>
  </si>
  <si>
    <t>W16601</t>
  </si>
  <si>
    <t>Rio Dell ESD - Rio Dell Elementary School</t>
  </si>
  <si>
    <t>W16604</t>
  </si>
  <si>
    <t>Downey - City Hall</t>
  </si>
  <si>
    <t>W16624</t>
  </si>
  <si>
    <t>Butteville ESD - Butteville Elementary School</t>
  </si>
  <si>
    <t>W16625</t>
  </si>
  <si>
    <t>City of Oakdale - City Hall</t>
  </si>
  <si>
    <t>W16626</t>
  </si>
  <si>
    <t>City of Oakdale - Community Center</t>
  </si>
  <si>
    <t>W16631</t>
  </si>
  <si>
    <t>Venture Farms</t>
  </si>
  <si>
    <t>W16637</t>
  </si>
  <si>
    <t>Prologis - SLINE805 - Rialto I-210 Bldg. 5</t>
  </si>
  <si>
    <t>W16638</t>
  </si>
  <si>
    <t>Hay Creek Solar</t>
  </si>
  <si>
    <t>A2379</t>
  </si>
  <si>
    <t>OR Subscription Manager, LLC</t>
  </si>
  <si>
    <t>W16646</t>
  </si>
  <si>
    <t>W16647</t>
  </si>
  <si>
    <t>W16649</t>
  </si>
  <si>
    <t>IP Oberon 2A</t>
  </si>
  <si>
    <t>W16650</t>
  </si>
  <si>
    <t>IP Oberon 2B</t>
  </si>
  <si>
    <t>W16651</t>
  </si>
  <si>
    <t>Fall River Solar, LLC</t>
  </si>
  <si>
    <t>SD</t>
  </si>
  <si>
    <t>W16652</t>
  </si>
  <si>
    <t>Franklin ES - SBUnified</t>
  </si>
  <si>
    <t>A2417</t>
  </si>
  <si>
    <t>Santa Barbara Unified School District</t>
  </si>
  <si>
    <t>W16653</t>
  </si>
  <si>
    <t>Goleta Valley JHS - SBUnified</t>
  </si>
  <si>
    <t>W16655</t>
  </si>
  <si>
    <t>CA - Lammersville USD - Questa Elementary</t>
  </si>
  <si>
    <t>A2324</t>
  </si>
  <si>
    <t>FFP Fund VII P1 ProjectCo1, LLC</t>
  </si>
  <si>
    <t>W16656</t>
  </si>
  <si>
    <t>Cleveland ES - SBUnified</t>
  </si>
  <si>
    <t>W16667</t>
  </si>
  <si>
    <t xml:space="preserve">La Colina JHS - SBUnified </t>
  </si>
  <si>
    <t>W16668</t>
  </si>
  <si>
    <t xml:space="preserve">Monroe ES - SBUnified </t>
  </si>
  <si>
    <t>W16669</t>
  </si>
  <si>
    <t xml:space="preserve">Roosevelt ES - SBUnified </t>
  </si>
  <si>
    <t>W16670</t>
  </si>
  <si>
    <t xml:space="preserve">Santa Barbara JHS - SBUnified </t>
  </si>
  <si>
    <t>W16671</t>
  </si>
  <si>
    <t xml:space="preserve">Adams ES - SBUnified </t>
  </si>
  <si>
    <t>W16678</t>
  </si>
  <si>
    <t>Supreme Almonds 2</t>
  </si>
  <si>
    <t>W16679</t>
  </si>
  <si>
    <t>Northgate</t>
  </si>
  <si>
    <t>W16680</t>
  </si>
  <si>
    <t>Soledad</t>
  </si>
  <si>
    <t>W16681</t>
  </si>
  <si>
    <t>Strawflower Village - North</t>
  </si>
  <si>
    <t>W16682</t>
  </si>
  <si>
    <t>Boronda</t>
  </si>
  <si>
    <t>W16683</t>
  </si>
  <si>
    <t>Dixon</t>
  </si>
  <si>
    <t>W16688</t>
  </si>
  <si>
    <t>AltaSea</t>
  </si>
  <si>
    <t>W16701</t>
  </si>
  <si>
    <t>W16702</t>
  </si>
  <si>
    <t>Sandhill</t>
  </si>
  <si>
    <t>W16706</t>
  </si>
  <si>
    <t>PGE_GD_2011_GP1</t>
  </si>
  <si>
    <t>W16707</t>
  </si>
  <si>
    <t>PGE_GD_2012_GP1</t>
  </si>
  <si>
    <t>W16708</t>
  </si>
  <si>
    <t>PGE_GD_2012_GP2</t>
  </si>
  <si>
    <t>W16709</t>
  </si>
  <si>
    <t>PGE_GD_2012_GP3</t>
  </si>
  <si>
    <t>W16710</t>
  </si>
  <si>
    <t>PGE_GD_2013_GP1</t>
  </si>
  <si>
    <t>W16711</t>
  </si>
  <si>
    <t>PGE_GD_2013_GP2</t>
  </si>
  <si>
    <t>W16712</t>
  </si>
  <si>
    <t>PGE_GD_2013_GP3</t>
  </si>
  <si>
    <t>W16714</t>
  </si>
  <si>
    <t>PGE_GD_2013_GP4</t>
  </si>
  <si>
    <t>W16715</t>
  </si>
  <si>
    <t>PGE_GD_2014_GP1</t>
  </si>
  <si>
    <t>W16716</t>
  </si>
  <si>
    <t>PGE_GD_2015_GP1</t>
  </si>
  <si>
    <t>W16717</t>
  </si>
  <si>
    <t>PGE_GD_2015_GP2</t>
  </si>
  <si>
    <t>W16718</t>
  </si>
  <si>
    <t>PGE_GD_2015_GP3</t>
  </si>
  <si>
    <t>W16719</t>
  </si>
  <si>
    <t>PGE_GD_2015_GP4</t>
  </si>
  <si>
    <t>W16720</t>
  </si>
  <si>
    <t>PGE_GD_2016_GP1</t>
  </si>
  <si>
    <t>W16721</t>
  </si>
  <si>
    <t>PGE_GD_2017_GP1</t>
  </si>
  <si>
    <t>W16723</t>
  </si>
  <si>
    <t>PGE_IG_2014_GP1</t>
  </si>
  <si>
    <t>W16724</t>
  </si>
  <si>
    <t>PGE_IG_2014_GP2</t>
  </si>
  <si>
    <t>W16725</t>
  </si>
  <si>
    <t>PGE_IG_2014_GP3</t>
  </si>
  <si>
    <t>W16727</t>
  </si>
  <si>
    <t>PGE_IG_2014_GP4</t>
  </si>
  <si>
    <t>W16728</t>
  </si>
  <si>
    <t>PGE_IG_2014_GP5</t>
  </si>
  <si>
    <t>W16730</t>
  </si>
  <si>
    <t>PGE_IG_2014_GP6</t>
  </si>
  <si>
    <t>W16731</t>
  </si>
  <si>
    <t>PGE_IG_2015_GP1</t>
  </si>
  <si>
    <t>W16734</t>
  </si>
  <si>
    <t>PGE_IG_2015_GP2</t>
  </si>
  <si>
    <t>W16735</t>
  </si>
  <si>
    <t>PGE_IG_2015_GP3</t>
  </si>
  <si>
    <t>W16736</t>
  </si>
  <si>
    <t>PGE_IG_2015_GP4</t>
  </si>
  <si>
    <t>W16738</t>
  </si>
  <si>
    <t>PGE_IG_2018_GP1</t>
  </si>
  <si>
    <t>W16739</t>
  </si>
  <si>
    <t>PGE_NR_2011_GP1</t>
  </si>
  <si>
    <t>W16741</t>
  </si>
  <si>
    <t>PGE_NR_2012_GP1</t>
  </si>
  <si>
    <t>W16742</t>
  </si>
  <si>
    <t>PGE_NR_2012_GP2</t>
  </si>
  <si>
    <t>W16743</t>
  </si>
  <si>
    <t>PGE_NR_2012_GP3</t>
  </si>
  <si>
    <t>W16744</t>
  </si>
  <si>
    <t>PGE_NR_2012_GP4</t>
  </si>
  <si>
    <t>W16745</t>
  </si>
  <si>
    <t>PGE_NR_2012_GP5</t>
  </si>
  <si>
    <t>W16746</t>
  </si>
  <si>
    <t>PGE_NR_2012_GP6</t>
  </si>
  <si>
    <t>W16747</t>
  </si>
  <si>
    <t>PGE_NR_2012_GP7</t>
  </si>
  <si>
    <t>W16748</t>
  </si>
  <si>
    <t>PGE_NR_2012_GP8</t>
  </si>
  <si>
    <t>W16749</t>
  </si>
  <si>
    <t>PGE_NR_2012_GP9</t>
  </si>
  <si>
    <t>A450</t>
  </si>
  <si>
    <t>Howe Sound Pulp and Paper Limited Partnership</t>
  </si>
  <si>
    <t>Waste Oil</t>
  </si>
  <si>
    <t>W16750</t>
  </si>
  <si>
    <t>PGE_NR_2013_GP1</t>
  </si>
  <si>
    <t>W16751</t>
  </si>
  <si>
    <t>PGE_NR_2014_GP1</t>
  </si>
  <si>
    <t>W16752</t>
  </si>
  <si>
    <t>PGE_NR_2014_GP2</t>
  </si>
  <si>
    <t>W16753</t>
  </si>
  <si>
    <t>PGE_NR_2014_GP3</t>
  </si>
  <si>
    <t>W16754</t>
  </si>
  <si>
    <t>PGE_NR_2015_GP1</t>
  </si>
  <si>
    <t>W16755</t>
  </si>
  <si>
    <t>PGE_NR_2015_GP2</t>
  </si>
  <si>
    <t>W16756</t>
  </si>
  <si>
    <t>PGE_NR_2016_GP1</t>
  </si>
  <si>
    <t>W16757</t>
  </si>
  <si>
    <t>PGE_NR_2016_GP2</t>
  </si>
  <si>
    <t>W16758</t>
  </si>
  <si>
    <t>PGE_SM_2012_GP1</t>
  </si>
  <si>
    <t>W16759</t>
  </si>
  <si>
    <t>PGE_SM_2012_GP2</t>
  </si>
  <si>
    <t>W16760</t>
  </si>
  <si>
    <t>PGE_SM_2013_GP1</t>
  </si>
  <si>
    <t>W16761</t>
  </si>
  <si>
    <t>PGE_SM_2015_GP1</t>
  </si>
  <si>
    <t>W16762</t>
  </si>
  <si>
    <t>PGE_SM_2015_GP2</t>
  </si>
  <si>
    <t>W16763</t>
  </si>
  <si>
    <t>PGE_SM_2015_GP3</t>
  </si>
  <si>
    <t>W16764</t>
  </si>
  <si>
    <t>PGE_SM_2015_GP4</t>
  </si>
  <si>
    <t>W16765</t>
  </si>
  <si>
    <t>PGE_SM_2015_GP5</t>
  </si>
  <si>
    <t>W16766</t>
  </si>
  <si>
    <t>PGE_SM_2016_GP1</t>
  </si>
  <si>
    <t>W16767</t>
  </si>
  <si>
    <t>PGE_SM_2016_GP2</t>
  </si>
  <si>
    <t>W16768</t>
  </si>
  <si>
    <t>PGE_SM_2016_GP3</t>
  </si>
  <si>
    <t>W16769</t>
  </si>
  <si>
    <t>PGE_SM_2017_GP1</t>
  </si>
  <si>
    <t>A447</t>
  </si>
  <si>
    <t>Rancho California Water District</t>
  </si>
  <si>
    <t>W16770</t>
  </si>
  <si>
    <t>PGE_SP_2011_GP1</t>
  </si>
  <si>
    <t>W16771</t>
  </si>
  <si>
    <t>PGE_SP_2012_GP1</t>
  </si>
  <si>
    <t>W16772</t>
  </si>
  <si>
    <t>PGE_SP_2013_GP1</t>
  </si>
  <si>
    <t>W16773</t>
  </si>
  <si>
    <t>PGE_SP_2013_GP10</t>
  </si>
  <si>
    <t>W16774</t>
  </si>
  <si>
    <t>PGE_SP_2013_GP11</t>
  </si>
  <si>
    <t>W16775</t>
  </si>
  <si>
    <t>PGE_SP_2013_GP12</t>
  </si>
  <si>
    <t>W16776</t>
  </si>
  <si>
    <t>PGE_SP_2013_GP13</t>
  </si>
  <si>
    <t>W16777</t>
  </si>
  <si>
    <t>PGE_SP_2013_GP14</t>
  </si>
  <si>
    <t>W16778</t>
  </si>
  <si>
    <t>PGE_SP_2013_GP2</t>
  </si>
  <si>
    <t>W16779</t>
  </si>
  <si>
    <t>PGE_SP_2013_GP3</t>
  </si>
  <si>
    <t>W16780</t>
  </si>
  <si>
    <t>PGE_SP_2013_GP4</t>
  </si>
  <si>
    <t>W16781</t>
  </si>
  <si>
    <t>PGE_SP_2013_GP5</t>
  </si>
  <si>
    <t>W16782</t>
  </si>
  <si>
    <t>PGE_SP_2013_GP6</t>
  </si>
  <si>
    <t>W16783</t>
  </si>
  <si>
    <t>PGE_SP_2013_GP7</t>
  </si>
  <si>
    <t>W16784</t>
  </si>
  <si>
    <t>PGE_SP_2013_GP8</t>
  </si>
  <si>
    <t>W16785</t>
  </si>
  <si>
    <t>PGE_SP_2013_GP9</t>
  </si>
  <si>
    <t>W16786</t>
  </si>
  <si>
    <t>PGE_SP_2014_GP1</t>
  </si>
  <si>
    <t>W16787</t>
  </si>
  <si>
    <t>PGE_SP_2014_GP10</t>
  </si>
  <si>
    <t>W16788</t>
  </si>
  <si>
    <t>PGE_SP_2014_GP11</t>
  </si>
  <si>
    <t>W16789</t>
  </si>
  <si>
    <t>PGE_SP_2014_GP12</t>
  </si>
  <si>
    <t>W16790</t>
  </si>
  <si>
    <t>PGE_SP_2014_GP13</t>
  </si>
  <si>
    <t>W16791</t>
  </si>
  <si>
    <t>PGE_SP_2014_GP14</t>
  </si>
  <si>
    <t>W16792</t>
  </si>
  <si>
    <t>PGE_SP_2014_GP15</t>
  </si>
  <si>
    <t>W16793</t>
  </si>
  <si>
    <t>PGE_SP_2014_GP16</t>
  </si>
  <si>
    <t>W16794</t>
  </si>
  <si>
    <t>PGE_SP_2014_GP17</t>
  </si>
  <si>
    <t>W16795</t>
  </si>
  <si>
    <t>PGE_SP_2014_GP18</t>
  </si>
  <si>
    <t>W16796</t>
  </si>
  <si>
    <t>PGE_SP_2014_GP2</t>
  </si>
  <si>
    <t>W16797</t>
  </si>
  <si>
    <t>PGE_SP_2014_GP3</t>
  </si>
  <si>
    <t>W16798</t>
  </si>
  <si>
    <t>PGE_SP_2014_GP4</t>
  </si>
  <si>
    <t>W16799</t>
  </si>
  <si>
    <t>PGE_SP_2014_GP5</t>
  </si>
  <si>
    <t>W16800</t>
  </si>
  <si>
    <t>PGE_SP_2014_GP6</t>
  </si>
  <si>
    <t>W16801</t>
  </si>
  <si>
    <t>PGE_SP_2014_GP7</t>
  </si>
  <si>
    <t>W16802</t>
  </si>
  <si>
    <t>PGE_SP_2014_GP8</t>
  </si>
  <si>
    <t>W16803</t>
  </si>
  <si>
    <t>PGE_SP_2014_GP9</t>
  </si>
  <si>
    <t>W16804</t>
  </si>
  <si>
    <t>PGE_SP_2015_GP1</t>
  </si>
  <si>
    <t>W16805</t>
  </si>
  <si>
    <t>PGE_SP_2015_GP10</t>
  </si>
  <si>
    <t>W16806</t>
  </si>
  <si>
    <t>PGE_SP_2015_GP11</t>
  </si>
  <si>
    <t>W16807</t>
  </si>
  <si>
    <t>PGE_SP_2015_GP2</t>
  </si>
  <si>
    <t>W16808</t>
  </si>
  <si>
    <t>PGE_SP_2015_GP3</t>
  </si>
  <si>
    <t>W16809</t>
  </si>
  <si>
    <t>PGE_SP_2015_GP4</t>
  </si>
  <si>
    <t>W16810</t>
  </si>
  <si>
    <t>PGE_SP_2015_GP5</t>
  </si>
  <si>
    <t>W16811</t>
  </si>
  <si>
    <t>PGE_SP_2015_GP6</t>
  </si>
  <si>
    <t>W16813</t>
  </si>
  <si>
    <t>PGE_SP_2015_GP7</t>
  </si>
  <si>
    <t>W16814</t>
  </si>
  <si>
    <t>PGE_SP_2015_GP8</t>
  </si>
  <si>
    <t>W16815</t>
  </si>
  <si>
    <t>PGE_SP_2015_GP9</t>
  </si>
  <si>
    <t>W16816</t>
  </si>
  <si>
    <t>PGE_SP_2016_GP1</t>
  </si>
  <si>
    <t>W16817</t>
  </si>
  <si>
    <t>PGE_SP_2016_GP10</t>
  </si>
  <si>
    <t>W16818</t>
  </si>
  <si>
    <t>PGE_SP_2016_GP11</t>
  </si>
  <si>
    <t>W16819</t>
  </si>
  <si>
    <t>PGE_SP_2016_GP12</t>
  </si>
  <si>
    <t>A470</t>
  </si>
  <si>
    <t>SP Solar Farms, LLC</t>
  </si>
  <si>
    <t>W16820</t>
  </si>
  <si>
    <t>PGE_SP_2016_GP13</t>
  </si>
  <si>
    <t>W16821</t>
  </si>
  <si>
    <t>PGE_SP_2016_GP14</t>
  </si>
  <si>
    <t>W16822</t>
  </si>
  <si>
    <t>PGE_SP_2016_GP15</t>
  </si>
  <si>
    <t>W16823</t>
  </si>
  <si>
    <t>PGE_SP_2016_GP16</t>
  </si>
  <si>
    <t>W16824</t>
  </si>
  <si>
    <t>PGE_SP_2016_GP17</t>
  </si>
  <si>
    <t>W16825</t>
  </si>
  <si>
    <t>PGE_SP_2016_GP18</t>
  </si>
  <si>
    <t>W16826</t>
  </si>
  <si>
    <t>PGE_SP_2016_GP19</t>
  </si>
  <si>
    <t>W16827</t>
  </si>
  <si>
    <t>PGE_SP_2016_GP2</t>
  </si>
  <si>
    <t>W16828</t>
  </si>
  <si>
    <t>PGE_SP_2016_GP20</t>
  </si>
  <si>
    <t>W16829</t>
  </si>
  <si>
    <t>PGE_SP_2016_GP21</t>
  </si>
  <si>
    <t>W16830</t>
  </si>
  <si>
    <t>PGE_SP_2016_GP22</t>
  </si>
  <si>
    <t>W16831</t>
  </si>
  <si>
    <t>PGE_SP_2016_GP23</t>
  </si>
  <si>
    <t>W16832</t>
  </si>
  <si>
    <t>PGE_SP_2016_GP24</t>
  </si>
  <si>
    <t>W16833</t>
  </si>
  <si>
    <t>PGE_SP_2016_GP25</t>
  </si>
  <si>
    <t>W16834</t>
  </si>
  <si>
    <t>PGE_SP_2016_GP26</t>
  </si>
  <si>
    <t>W16835</t>
  </si>
  <si>
    <t>PGE_SP_2016_GP3</t>
  </si>
  <si>
    <t>W16836</t>
  </si>
  <si>
    <t>PGE_SP_2016_GP4</t>
  </si>
  <si>
    <t>W16837</t>
  </si>
  <si>
    <t>PGE_SP_2016_GP5</t>
  </si>
  <si>
    <t>W16838</t>
  </si>
  <si>
    <t>PGE_SP_2016_GP6</t>
  </si>
  <si>
    <t>W16839</t>
  </si>
  <si>
    <t>PGE_SP_2016_GP7</t>
  </si>
  <si>
    <t>W16840</t>
  </si>
  <si>
    <t>PGE_SP_2016_GP8</t>
  </si>
  <si>
    <t>W16841</t>
  </si>
  <si>
    <t>PGE_SP_2016_GP9</t>
  </si>
  <si>
    <t>W16842</t>
  </si>
  <si>
    <t>PGE_SP_2017_GP1</t>
  </si>
  <si>
    <t>W16843</t>
  </si>
  <si>
    <t>PGE_SP_2017_GP10</t>
  </si>
  <si>
    <t>W16844</t>
  </si>
  <si>
    <t>PGE_SP_2017_GP11</t>
  </si>
  <si>
    <t>W16845</t>
  </si>
  <si>
    <t>PGE_SP_2017_GP12</t>
  </si>
  <si>
    <t>W16846</t>
  </si>
  <si>
    <t>PGE_SP_2017_GP13</t>
  </si>
  <si>
    <t>W16847</t>
  </si>
  <si>
    <t>PGE_SP_2017_GP14</t>
  </si>
  <si>
    <t>W16848</t>
  </si>
  <si>
    <t>PGE_SP_2017_GP15</t>
  </si>
  <si>
    <t>W16849</t>
  </si>
  <si>
    <t>PGE_SP_2017_GP16</t>
  </si>
  <si>
    <t>W16850</t>
  </si>
  <si>
    <t>PGE_SP_2017_GP17</t>
  </si>
  <si>
    <t>W16851</t>
  </si>
  <si>
    <t>PGE_SP_2017_GP18</t>
  </si>
  <si>
    <t>W16852</t>
  </si>
  <si>
    <t>PGE_SP_2017_GP19</t>
  </si>
  <si>
    <t>W16853</t>
  </si>
  <si>
    <t>PGE_SP_2017_GP2</t>
  </si>
  <si>
    <t>W16854</t>
  </si>
  <si>
    <t>PGE_SP_2017_GP20</t>
  </si>
  <si>
    <t>W16855</t>
  </si>
  <si>
    <t>PGE_SP_2017_GP21</t>
  </si>
  <si>
    <t>W16856</t>
  </si>
  <si>
    <t>PGE_SP_2017_GP3</t>
  </si>
  <si>
    <t>W16857</t>
  </si>
  <si>
    <t>PGE_SP_2017_GP4</t>
  </si>
  <si>
    <t>W16858</t>
  </si>
  <si>
    <t>PGE_SP_2017_GP5</t>
  </si>
  <si>
    <t>W16860</t>
  </si>
  <si>
    <t>PGE_SP_2017_GP6</t>
  </si>
  <si>
    <t>W16861</t>
  </si>
  <si>
    <t>PGE_SP_2017_GP7</t>
  </si>
  <si>
    <t>W16862</t>
  </si>
  <si>
    <t>PGE_SP_2017_GP8</t>
  </si>
  <si>
    <t>W16863</t>
  </si>
  <si>
    <t>PGE_SP_2017_GP9</t>
  </si>
  <si>
    <t>W16864</t>
  </si>
  <si>
    <t>PGE_SP_2018_GP1</t>
  </si>
  <si>
    <t>W16865</t>
  </si>
  <si>
    <t>PGE_SP_2018_GP10</t>
  </si>
  <si>
    <t>W16866</t>
  </si>
  <si>
    <t>PGE_SP_2018_GP11</t>
  </si>
  <si>
    <t>W16867</t>
  </si>
  <si>
    <t>PGE_SP_2018_GP12</t>
  </si>
  <si>
    <t>W16868</t>
  </si>
  <si>
    <t>PGE_SP_2018_GP13</t>
  </si>
  <si>
    <t>W16869</t>
  </si>
  <si>
    <t>PGE_SP_2018_GP14</t>
  </si>
  <si>
    <t>W16870</t>
  </si>
  <si>
    <t>PGE_SP_2018_GP2</t>
  </si>
  <si>
    <t>W16871</t>
  </si>
  <si>
    <t>PGE_SP_2018_GP3</t>
  </si>
  <si>
    <t>W16872</t>
  </si>
  <si>
    <t>PGE_SP_2018_GP4</t>
  </si>
  <si>
    <t>W16873</t>
  </si>
  <si>
    <t>PGE_SP_2018_GP5</t>
  </si>
  <si>
    <t>W16874</t>
  </si>
  <si>
    <t>PGE_SP_2018_GP6</t>
  </si>
  <si>
    <t>W16875</t>
  </si>
  <si>
    <t>PGE_SP_2018_GP7</t>
  </si>
  <si>
    <t>W16876</t>
  </si>
  <si>
    <t>PGE_SP_2018_GP8</t>
  </si>
  <si>
    <t>W16877</t>
  </si>
  <si>
    <t>PGE_SP_2018_GP9</t>
  </si>
  <si>
    <t>W16884</t>
  </si>
  <si>
    <t>Robert Vander Eyk &amp; Sons Dairy</t>
  </si>
  <si>
    <t>W16891</t>
  </si>
  <si>
    <t>Banducci Farms</t>
  </si>
  <si>
    <t>W16895</t>
  </si>
  <si>
    <t>Pires Dairy</t>
  </si>
  <si>
    <t>W16897</t>
  </si>
  <si>
    <t>Shasta UESD - Shasta Elementary School</t>
  </si>
  <si>
    <t>W16899</t>
  </si>
  <si>
    <t>Pleasant View ESD - East</t>
  </si>
  <si>
    <t>W16900</t>
  </si>
  <si>
    <t>Pleasant View ESD - West</t>
  </si>
  <si>
    <t>W16901</t>
  </si>
  <si>
    <t>Parlier USD - MOT</t>
  </si>
  <si>
    <t>W16902</t>
  </si>
  <si>
    <t>Parlier USD - Parlier High School</t>
  </si>
  <si>
    <t>W16903</t>
  </si>
  <si>
    <t>Lemoore UHSD - Lemoore High School</t>
  </si>
  <si>
    <t>W16904</t>
  </si>
  <si>
    <t>Kingsburg USD - Reagan Elementary</t>
  </si>
  <si>
    <t>W16905</t>
  </si>
  <si>
    <t>Kingsburg USD - Rafer Junior High</t>
  </si>
  <si>
    <t>W16906</t>
  </si>
  <si>
    <t>Hanford ESD - Lincoln Elementary School</t>
  </si>
  <si>
    <t>W16907</t>
  </si>
  <si>
    <t>Hanford ESD - Bus Barn</t>
  </si>
  <si>
    <t>W16908</t>
  </si>
  <si>
    <t>Fairfield Inn and Suites</t>
  </si>
  <si>
    <t>W16911</t>
  </si>
  <si>
    <t>W16921</t>
  </si>
  <si>
    <t>Sonora Senior Living - JB-95315646-00</t>
  </si>
  <si>
    <t>W16926</t>
  </si>
  <si>
    <t>Raven Home Ranch</t>
  </si>
  <si>
    <t>W16968</t>
  </si>
  <si>
    <t>Bennett Ranches - North</t>
  </si>
  <si>
    <t>W16969</t>
  </si>
  <si>
    <t xml:space="preserve">P &amp; A deVisser Dairy </t>
  </si>
  <si>
    <t>W16970</t>
  </si>
  <si>
    <t>Draper Road Ranches</t>
  </si>
  <si>
    <t>W16975</t>
  </si>
  <si>
    <t>Westlands Almond, LLC</t>
  </si>
  <si>
    <t>A1562</t>
  </si>
  <si>
    <t>W16976</t>
  </si>
  <si>
    <t>OCC</t>
  </si>
  <si>
    <t>W16980</t>
  </si>
  <si>
    <t>STK</t>
  </si>
  <si>
    <t>A2449</t>
  </si>
  <si>
    <t>Niagara Bottling LLC</t>
  </si>
  <si>
    <t>W16982</t>
  </si>
  <si>
    <t>RIA</t>
  </si>
  <si>
    <t>W16984</t>
  </si>
  <si>
    <t>Cutler-Orosi - Cutler Elementary School</t>
  </si>
  <si>
    <t>W16986</t>
  </si>
  <si>
    <t>Cutler-Orosi - District Office</t>
  </si>
  <si>
    <t>W16987</t>
  </si>
  <si>
    <t>Cutler-Orosi - El Monte Middle School</t>
  </si>
  <si>
    <t>W16988</t>
  </si>
  <si>
    <t>Cutler-Orosi - Golden Valley Elementary School</t>
  </si>
  <si>
    <t>W16989</t>
  </si>
  <si>
    <t>Cutler-Orosi - Orosi High School</t>
  </si>
  <si>
    <t>W16990</t>
  </si>
  <si>
    <t>Cutler-Orosi - Palm Elementary School</t>
  </si>
  <si>
    <t>W17000</t>
  </si>
  <si>
    <t>St. Rita Parish (Tulare)</t>
  </si>
  <si>
    <t>W17004</t>
  </si>
  <si>
    <t>Eastin Arcola</t>
  </si>
  <si>
    <t>W17005</t>
  </si>
  <si>
    <t>John Adams</t>
  </si>
  <si>
    <t>W17006</t>
  </si>
  <si>
    <t>La Vina</t>
  </si>
  <si>
    <t>W17007</t>
  </si>
  <si>
    <t>M&amp;O</t>
  </si>
  <si>
    <t>W17008</t>
  </si>
  <si>
    <t>MadTEC</t>
  </si>
  <si>
    <t>W17009</t>
  </si>
  <si>
    <t>Millview</t>
  </si>
  <si>
    <t>W17010</t>
  </si>
  <si>
    <t>Parkwood</t>
  </si>
  <si>
    <t>W17011</t>
  </si>
  <si>
    <t>Sierra Vista</t>
  </si>
  <si>
    <t>W17012</t>
  </si>
  <si>
    <t>ALLBRIGHT COALINGA</t>
  </si>
  <si>
    <t>W17014</t>
  </si>
  <si>
    <t>UMAT Solar Grp3</t>
  </si>
  <si>
    <t>W17015</t>
  </si>
  <si>
    <t>OTC Energy Building 4</t>
  </si>
  <si>
    <t>W17019</t>
  </si>
  <si>
    <t>Empress Solar Park</t>
  </si>
  <si>
    <t>W17020</t>
  </si>
  <si>
    <t>Deerfoot Solar Park</t>
  </si>
  <si>
    <t>W17036</t>
  </si>
  <si>
    <t>Provena Foods Inc</t>
  </si>
  <si>
    <t>A2281</t>
  </si>
  <si>
    <t>Hormel Foods Corporation</t>
  </si>
  <si>
    <t>W17040</t>
  </si>
  <si>
    <t>Nuss Farming LP</t>
  </si>
  <si>
    <t>W17048</t>
  </si>
  <si>
    <t>Tillema Farms</t>
  </si>
  <si>
    <t>W17049</t>
  </si>
  <si>
    <t>Sunrise Church of California Victorville</t>
  </si>
  <si>
    <t>A2451</t>
  </si>
  <si>
    <t>Scout Solar AZ LLC</t>
  </si>
  <si>
    <t>W17052</t>
  </si>
  <si>
    <t>Sunrise Church of California Rialto</t>
  </si>
  <si>
    <t>W17053</t>
  </si>
  <si>
    <t>Lone Tree Mutual Water NE NE NE 30 9 13 El Nido, CA</t>
  </si>
  <si>
    <t>W17054</t>
  </si>
  <si>
    <t>Lone Tree Mutual Water SE NE NE 30 9 13 El Nido, CA</t>
  </si>
  <si>
    <t>W17055</t>
  </si>
  <si>
    <t>Madera South</t>
  </si>
  <si>
    <t>W17057</t>
  </si>
  <si>
    <t>Gold Top Ranch</t>
  </si>
  <si>
    <t>W17063</t>
  </si>
  <si>
    <t>OC443-015-S</t>
  </si>
  <si>
    <t>W17068</t>
  </si>
  <si>
    <t>2050 E. 55th St</t>
  </si>
  <si>
    <t>W17069</t>
  </si>
  <si>
    <t>2100 E. 55th St.</t>
  </si>
  <si>
    <t>W17073</t>
  </si>
  <si>
    <t>Stirling Wind Project</t>
  </si>
  <si>
    <t>A2435</t>
  </si>
  <si>
    <t>Stirling Renewable Energy Limited Partnership</t>
  </si>
  <si>
    <t>W17081</t>
  </si>
  <si>
    <t>Scott Thatcher</t>
  </si>
  <si>
    <t>W17082</t>
  </si>
  <si>
    <t>Miller Milling Fresno (System 1)</t>
  </si>
  <si>
    <t>A2457</t>
  </si>
  <si>
    <t>Miller Milling Company</t>
  </si>
  <si>
    <t>W17087</t>
  </si>
  <si>
    <t>SB Steve Brooke</t>
  </si>
  <si>
    <t>W17088</t>
  </si>
  <si>
    <t>Ocean View Church</t>
  </si>
  <si>
    <t>W17089</t>
  </si>
  <si>
    <t>Baker Farming</t>
  </si>
  <si>
    <t>W17090</t>
  </si>
  <si>
    <t>Raven 60 kW</t>
  </si>
  <si>
    <t>W17093</t>
  </si>
  <si>
    <t>McCarthy Studios</t>
  </si>
  <si>
    <t>W17105</t>
  </si>
  <si>
    <t>Sullivan Farming - Hansen Ranch</t>
  </si>
  <si>
    <t>W17113</t>
  </si>
  <si>
    <t>Pacific Health Education Center (Bakersfield) POI 1</t>
  </si>
  <si>
    <t>W17118</t>
  </si>
  <si>
    <t>Pacific Health Education Center (Bakersfield) POI 2</t>
  </si>
  <si>
    <t>W17125</t>
  </si>
  <si>
    <t>East Victory Way</t>
  </si>
  <si>
    <t>A2480</t>
  </si>
  <si>
    <t>East Victory Way Solar LLC</t>
  </si>
  <si>
    <t>W17127</t>
  </si>
  <si>
    <t>Cawelo Water District</t>
  </si>
  <si>
    <t>W17132</t>
  </si>
  <si>
    <t>Strawflower Village - East</t>
  </si>
  <si>
    <t>W17134</t>
  </si>
  <si>
    <t>ROCKET SOLAR, LLC</t>
  </si>
  <si>
    <t>W17138</t>
  </si>
  <si>
    <t>SolarAccessIVPG&amp;E2</t>
  </si>
  <si>
    <t>W17139</t>
  </si>
  <si>
    <t>SolarAccessIVPG&amp;E3</t>
  </si>
  <si>
    <t>W17140</t>
  </si>
  <si>
    <t>SolarAccessIVPG&amp;E4</t>
  </si>
  <si>
    <t>W17141</t>
  </si>
  <si>
    <t>SolarAccessIVSCE</t>
  </si>
  <si>
    <t>W17142</t>
  </si>
  <si>
    <t>SREHoldCo1PG&amp;E4</t>
  </si>
  <si>
    <t>W17143</t>
  </si>
  <si>
    <t>SREHoldCo1PG&amp;E5</t>
  </si>
  <si>
    <t>W17144</t>
  </si>
  <si>
    <t>SREHoldCo1PG&amp;E6</t>
  </si>
  <si>
    <t>W17146</t>
  </si>
  <si>
    <t>SREHoldCo1PG&amp;E7</t>
  </si>
  <si>
    <t>W17147</t>
  </si>
  <si>
    <t>SREHoldCo1PG&amp;E8</t>
  </si>
  <si>
    <t>W17148</t>
  </si>
  <si>
    <t>SREHoldCo1SCE2</t>
  </si>
  <si>
    <t>W17149</t>
  </si>
  <si>
    <t>Leavens Ranches</t>
  </si>
  <si>
    <t>W17158</t>
  </si>
  <si>
    <t>Prologis - SLCVA401 - Manteca</t>
  </si>
  <si>
    <t>W17159</t>
  </si>
  <si>
    <t>Prologis - SLLAX505 - Lake Forest Bus Ctr 5</t>
  </si>
  <si>
    <t>W17178</t>
  </si>
  <si>
    <t>Kettleman 1 WWTP</t>
  </si>
  <si>
    <t>W17179</t>
  </si>
  <si>
    <t>Kettleman 2 SWTP</t>
  </si>
  <si>
    <t>W17212</t>
  </si>
  <si>
    <t>CA - Tracy USD - Poet-Christian Elementary</t>
  </si>
  <si>
    <t>A2426</t>
  </si>
  <si>
    <t>FFP Asset Management, LLC</t>
  </si>
  <si>
    <t>W17217</t>
  </si>
  <si>
    <t>Brasil Dairy</t>
  </si>
  <si>
    <t>W17219</t>
  </si>
  <si>
    <t>SDGE_GD_2015_GP1</t>
  </si>
  <si>
    <t>W17220</t>
  </si>
  <si>
    <t>SDGE_GD_2015_GP2</t>
  </si>
  <si>
    <t>W17221</t>
  </si>
  <si>
    <t>Anthony Souza</t>
  </si>
  <si>
    <t>W17222</t>
  </si>
  <si>
    <t>SDGE_GD_2015_GP3</t>
  </si>
  <si>
    <t>W17223</t>
  </si>
  <si>
    <t>SDGE_GD_2016_GP1</t>
  </si>
  <si>
    <t>W17224</t>
  </si>
  <si>
    <t>SDGE_GD_Mixed Year_GP1</t>
  </si>
  <si>
    <t>W17225</t>
  </si>
  <si>
    <t>SDGE_MG_Mixed Year_GP1</t>
  </si>
  <si>
    <t>W17226</t>
  </si>
  <si>
    <t>SDGE_NR_2011-2012_GP1</t>
  </si>
  <si>
    <t>W17227</t>
  </si>
  <si>
    <t>SDGE_NR_2012_GP2</t>
  </si>
  <si>
    <t>W17228</t>
  </si>
  <si>
    <t>SDGE_NR_2012_GP3</t>
  </si>
  <si>
    <t>W17229</t>
  </si>
  <si>
    <t>SDGE_NR_2013_GP1</t>
  </si>
  <si>
    <t>W17230</t>
  </si>
  <si>
    <t>SDGE_NR_2013_GP2</t>
  </si>
  <si>
    <t>W17231</t>
  </si>
  <si>
    <t>SDGE_NR_2014_GP1</t>
  </si>
  <si>
    <t>W17232</t>
  </si>
  <si>
    <t>SDGE_NR_2014_GP2</t>
  </si>
  <si>
    <t>W17233</t>
  </si>
  <si>
    <t>SDGE_NR_2014_GP3</t>
  </si>
  <si>
    <t>W17234</t>
  </si>
  <si>
    <t>SDGE_NR_2014_GP4</t>
  </si>
  <si>
    <t>W17235</t>
  </si>
  <si>
    <t>SDGE_NR_2014_GP5</t>
  </si>
  <si>
    <t>W17236</t>
  </si>
  <si>
    <t>SDGE_NR_2014_GP6</t>
  </si>
  <si>
    <t>W17237</t>
  </si>
  <si>
    <t>SDGE_NR_2014_GP7</t>
  </si>
  <si>
    <t>W17238</t>
  </si>
  <si>
    <t>SDGE_NR_2015_GP1</t>
  </si>
  <si>
    <t>W17239</t>
  </si>
  <si>
    <t>SDGE_NR_2015_GP2</t>
  </si>
  <si>
    <t>W17241</t>
  </si>
  <si>
    <t>SDGE_NR_2016_GP1</t>
  </si>
  <si>
    <t>W17242</t>
  </si>
  <si>
    <t>SDGE_SP_2013_GP1</t>
  </si>
  <si>
    <t>W17243</t>
  </si>
  <si>
    <t>SDGE_SP_2013_GP2</t>
  </si>
  <si>
    <t>W17244</t>
  </si>
  <si>
    <t>SDGE_SP_2014_GP1</t>
  </si>
  <si>
    <t>W17245</t>
  </si>
  <si>
    <t>SDGE_SP_2014_GP2</t>
  </si>
  <si>
    <t>W17246</t>
  </si>
  <si>
    <t>SDGE_SP_2014_GP3</t>
  </si>
  <si>
    <t>W17247</t>
  </si>
  <si>
    <t>SDGE_SP_2014_GP4</t>
  </si>
  <si>
    <t>W17248</t>
  </si>
  <si>
    <t>SDGE_SP_2014_GP5</t>
  </si>
  <si>
    <t>W17249</t>
  </si>
  <si>
    <t>SDGE_SP_2014_GP6</t>
  </si>
  <si>
    <t>W17250</t>
  </si>
  <si>
    <t>SDGE_SP_2015_GP1</t>
  </si>
  <si>
    <t>W17251</t>
  </si>
  <si>
    <t>SDGE_SP_2015_GP2</t>
  </si>
  <si>
    <t>W17252</t>
  </si>
  <si>
    <t>SDGE_SP_2015_GP3</t>
  </si>
  <si>
    <t>W17253</t>
  </si>
  <si>
    <t>SDGE_SP_2015_GP4</t>
  </si>
  <si>
    <t>W17254</t>
  </si>
  <si>
    <t>SDGE_SP_2015_GP5</t>
  </si>
  <si>
    <t>W17255</t>
  </si>
  <si>
    <t>SDGE_SP_2015_GP6</t>
  </si>
  <si>
    <t>W17256</t>
  </si>
  <si>
    <t>SDGE_SP_2016_GP1</t>
  </si>
  <si>
    <t>W17257</t>
  </si>
  <si>
    <t>SDGE_SP_2016_GP2</t>
  </si>
  <si>
    <t>W17258</t>
  </si>
  <si>
    <t>SDGE_SP_2016_GP3</t>
  </si>
  <si>
    <t>W17259</t>
  </si>
  <si>
    <t>SDGE_SP_2016_GP4</t>
  </si>
  <si>
    <t>W17260</t>
  </si>
  <si>
    <t>SDGE_SP_2016_GP5</t>
  </si>
  <si>
    <t>W17261</t>
  </si>
  <si>
    <t>SDGE_SP_2016_GP6</t>
  </si>
  <si>
    <t>W17262</t>
  </si>
  <si>
    <t>SDGE_SP_2016_GP7</t>
  </si>
  <si>
    <t>W17263</t>
  </si>
  <si>
    <t>SDGE_SP_2016_GP8</t>
  </si>
  <si>
    <t>W17264</t>
  </si>
  <si>
    <t>SDGE_SP_2017_GP1</t>
  </si>
  <si>
    <t>W17265</t>
  </si>
  <si>
    <t>SDGE_SP_2017_GP2</t>
  </si>
  <si>
    <t>W17266</t>
  </si>
  <si>
    <t>SDGE_SP_2017_GP3</t>
  </si>
  <si>
    <t>W17267</t>
  </si>
  <si>
    <t>SDGE_SP_2017_GP4</t>
  </si>
  <si>
    <t>W17268</t>
  </si>
  <si>
    <t>SDGE_SP_2018_GP1</t>
  </si>
  <si>
    <t>W17269</t>
  </si>
  <si>
    <t>SDGE_SP_2018_GP2</t>
  </si>
  <si>
    <t>W17270</t>
  </si>
  <si>
    <t>SDGE_TG_2013_GP1</t>
  </si>
  <si>
    <t>W17271</t>
  </si>
  <si>
    <t>SDGE_TG_2014_GP1</t>
  </si>
  <si>
    <t>W17272</t>
  </si>
  <si>
    <t>SDGE_TG_2014_GP2</t>
  </si>
  <si>
    <t>W17273</t>
  </si>
  <si>
    <t>SDGE_TG_2015_GP1</t>
  </si>
  <si>
    <t>W17275</t>
  </si>
  <si>
    <t>Sonoma Academy</t>
  </si>
  <si>
    <t>A2497</t>
  </si>
  <si>
    <t>W17278</t>
  </si>
  <si>
    <t>CA - Tracy USD - Clover Site</t>
  </si>
  <si>
    <t>W17280</t>
  </si>
  <si>
    <t>CA - Tracy USD - North Elementary</t>
  </si>
  <si>
    <t>W17281</t>
  </si>
  <si>
    <t>CA - Tracy USD - Tracy High</t>
  </si>
  <si>
    <t>W17282</t>
  </si>
  <si>
    <t>CA - Tracy USD - Bohn Elementary</t>
  </si>
  <si>
    <t>W17283</t>
  </si>
  <si>
    <t>CA - Tracy USD - Central Elementary</t>
  </si>
  <si>
    <t>W17284</t>
  </si>
  <si>
    <t>CA - Tracy USD - Freiler School</t>
  </si>
  <si>
    <t>W17285</t>
  </si>
  <si>
    <t>CA - Tracy USD - Hirsch Elementary</t>
  </si>
  <si>
    <t>W17286</t>
  </si>
  <si>
    <t>CA - Tracy USD - Jacobson Elementary</t>
  </si>
  <si>
    <t>W17287</t>
  </si>
  <si>
    <t>CA - Tracy USD - Kelly Elementary</t>
  </si>
  <si>
    <t>W17288</t>
  </si>
  <si>
    <t>CA - Tracy USD - McKinley Elementary</t>
  </si>
  <si>
    <t>W17289</t>
  </si>
  <si>
    <t>CA - Tracy USD - Monte Vista Middle</t>
  </si>
  <si>
    <t>W17290</t>
  </si>
  <si>
    <t>CA - Tracy USD - South/West Park Elementary</t>
  </si>
  <si>
    <t>W17291</t>
  </si>
  <si>
    <t>CA - Tracy USD - Stein Continuation</t>
  </si>
  <si>
    <t>W17292</t>
  </si>
  <si>
    <t>CA - Tracy USD - Villalovoz Elementary</t>
  </si>
  <si>
    <t>W17301</t>
  </si>
  <si>
    <t>PVE-4027 Constitution Ave (Group 1)</t>
  </si>
  <si>
    <t>W17302</t>
  </si>
  <si>
    <t>PVE-4112 Constitution Ave (Group 1)</t>
  </si>
  <si>
    <t>W17303</t>
  </si>
  <si>
    <t>PVE-4022 Constitution Ave (Group 1)</t>
  </si>
  <si>
    <t>W17305</t>
  </si>
  <si>
    <t>Clearwater Wind II, LLC</t>
  </si>
  <si>
    <t>W17308</t>
  </si>
  <si>
    <t>PVE-4017 Constitution Ave (Group 1)</t>
  </si>
  <si>
    <t>W17309</t>
  </si>
  <si>
    <t>Teacher Created - Garden Grove</t>
  </si>
  <si>
    <t>W17310</t>
  </si>
  <si>
    <t>SREHoldCo1SDG&amp;E</t>
  </si>
  <si>
    <t>W17311</t>
  </si>
  <si>
    <t>SolarAccessIISDG&amp;E</t>
  </si>
  <si>
    <t>W17320</t>
  </si>
  <si>
    <t>Pioneer Market</t>
  </si>
  <si>
    <t>W17322</t>
  </si>
  <si>
    <t>Ocotillo Solar</t>
  </si>
  <si>
    <t>A2474</t>
  </si>
  <si>
    <t>W17323</t>
  </si>
  <si>
    <t>Woodland Christian School</t>
  </si>
  <si>
    <t>W17324</t>
  </si>
  <si>
    <t>W17325</t>
  </si>
  <si>
    <t>Dias Family Dairy</t>
  </si>
  <si>
    <t>W17331</t>
  </si>
  <si>
    <t>Fabbri Farms R314</t>
  </si>
  <si>
    <t>W17336</t>
  </si>
  <si>
    <t>Toyota Long Beach Trigen Plant</t>
  </si>
  <si>
    <t>Fuel Cells</t>
  </si>
  <si>
    <t>W17337</t>
  </si>
  <si>
    <t>Jenner Wind Power Project</t>
  </si>
  <si>
    <t>A2433</t>
  </si>
  <si>
    <t>Jenner 1 Limited Partnership</t>
  </si>
  <si>
    <t>W17339</t>
  </si>
  <si>
    <t>Soleil Lofts</t>
  </si>
  <si>
    <t>W17340</t>
  </si>
  <si>
    <t>Soleil Solar</t>
  </si>
  <si>
    <t>W17341</t>
  </si>
  <si>
    <t>W17346</t>
  </si>
  <si>
    <t>Orangewood Avenue Baptist Church</t>
  </si>
  <si>
    <t>W17348</t>
  </si>
  <si>
    <t>John Toste Dairy</t>
  </si>
  <si>
    <t>W17349</t>
  </si>
  <si>
    <t>Koolhaas Dairy</t>
  </si>
  <si>
    <t>W17352</t>
  </si>
  <si>
    <t>Food Bank of Santa Barbara County</t>
  </si>
  <si>
    <t>W17368</t>
  </si>
  <si>
    <t>Downey - Library and Theater</t>
  </si>
  <si>
    <t>W17369</t>
  </si>
  <si>
    <t>Irvine - Deerfield/Venado</t>
  </si>
  <si>
    <t>W17370</t>
  </si>
  <si>
    <t>Santa Ana SD - Lowell ES</t>
  </si>
  <si>
    <t>W17371</t>
  </si>
  <si>
    <t>Santa Ana SD - Santiago ES</t>
  </si>
  <si>
    <t>W17372</t>
  </si>
  <si>
    <t>Santa Ana SD - Pio Pico ES</t>
  </si>
  <si>
    <t>W17373</t>
  </si>
  <si>
    <t>Santa Ana SD - Roosevelt ES</t>
  </si>
  <si>
    <t>W17374</t>
  </si>
  <si>
    <t>Santa Ana SD - Diamond ES</t>
  </si>
  <si>
    <t>W17375</t>
  </si>
  <si>
    <t>Irvine - Creekside HS</t>
  </si>
  <si>
    <t>W17376</t>
  </si>
  <si>
    <t>Downey - BJR Senior Center</t>
  </si>
  <si>
    <t>W17377</t>
  </si>
  <si>
    <t>Santa Ana SD - Jefferson ES</t>
  </si>
  <si>
    <t>W17378</t>
  </si>
  <si>
    <t>Gunnison - Airport</t>
  </si>
  <si>
    <t>W17380</t>
  </si>
  <si>
    <t>Santa Ana SD - Fairview Facilities Building</t>
  </si>
  <si>
    <t>W17381</t>
  </si>
  <si>
    <t>Santa Ana SD - Villa Fundamental IS</t>
  </si>
  <si>
    <t>W17386</t>
  </si>
  <si>
    <t>Fallbrook Plaza</t>
  </si>
  <si>
    <t>W17387</t>
  </si>
  <si>
    <t>Rijlaarsdam - 1071</t>
  </si>
  <si>
    <t>W17393</t>
  </si>
  <si>
    <t>SCK3</t>
  </si>
  <si>
    <t>W17403</t>
  </si>
  <si>
    <t>PVE-4013 Constitution Ave (Group 1)</t>
  </si>
  <si>
    <t>W17404</t>
  </si>
  <si>
    <t>SEPV Cuyama</t>
  </si>
  <si>
    <t>W17418</t>
  </si>
  <si>
    <t>Home Ranch North</t>
  </si>
  <si>
    <t>W17422</t>
  </si>
  <si>
    <t>BFL1</t>
  </si>
  <si>
    <t>W17423</t>
  </si>
  <si>
    <t>College Square (1117-1221)</t>
  </si>
  <si>
    <t>W17425</t>
  </si>
  <si>
    <t>EPENMAGG1S NM232S</t>
  </si>
  <si>
    <t>W17426</t>
  </si>
  <si>
    <t>EPENMAGG1S NM233S</t>
  </si>
  <si>
    <t>W17427</t>
  </si>
  <si>
    <t>EPENMAGG1S NM235S</t>
  </si>
  <si>
    <t>W17428</t>
  </si>
  <si>
    <t>EPENMAGG1S NM236S</t>
  </si>
  <si>
    <t>W17429</t>
  </si>
  <si>
    <t>EPENMAGG1S NM237S</t>
  </si>
  <si>
    <t>W17430</t>
  </si>
  <si>
    <t>EPENMAGG1S NM238S</t>
  </si>
  <si>
    <t>W17431</t>
  </si>
  <si>
    <t>EPENMAGG1S NM239S</t>
  </si>
  <si>
    <t>W17432</t>
  </si>
  <si>
    <t>EPENMAGG1S NM240S</t>
  </si>
  <si>
    <t>W17433</t>
  </si>
  <si>
    <t>EPENMAGG1S NM241S</t>
  </si>
  <si>
    <t>W17434</t>
  </si>
  <si>
    <t>EPENMAGG1S NM242S</t>
  </si>
  <si>
    <t>W17435</t>
  </si>
  <si>
    <t>EPENMAGG1S NM243S</t>
  </si>
  <si>
    <t>W17436</t>
  </si>
  <si>
    <t>EPENMAGG1S NM244S</t>
  </si>
  <si>
    <t>W17445</t>
  </si>
  <si>
    <t>PGE_GP2_MG_Mixed Year_GP1</t>
  </si>
  <si>
    <t>W17446</t>
  </si>
  <si>
    <t>PGE_GP2_NR_2012_GP1</t>
  </si>
  <si>
    <t>W17447</t>
  </si>
  <si>
    <t>PGE_GP2_NR_2014_GP1</t>
  </si>
  <si>
    <t>W17448</t>
  </si>
  <si>
    <t>PGE_GP2_SP_2012_GP1</t>
  </si>
  <si>
    <t>W17449</t>
  </si>
  <si>
    <t>PGE_GP2_SP_2013_GP1</t>
  </si>
  <si>
    <t>W17450</t>
  </si>
  <si>
    <t>PGE_GP2_SP_2013_GP10</t>
  </si>
  <si>
    <t>W17451</t>
  </si>
  <si>
    <t>PGE_GP2_SP_2013_GP2</t>
  </si>
  <si>
    <t>W17452</t>
  </si>
  <si>
    <t>PGE_GP2_SP_2013_GP3</t>
  </si>
  <si>
    <t>W17453</t>
  </si>
  <si>
    <t>PGE_GP2_SP_2013_GP4</t>
  </si>
  <si>
    <t>W17454</t>
  </si>
  <si>
    <t>PGE_GP2_SP_2013_GP5</t>
  </si>
  <si>
    <t>W17456</t>
  </si>
  <si>
    <t>PGE_GP2_SP_2013_GP6</t>
  </si>
  <si>
    <t>W17457</t>
  </si>
  <si>
    <t>PGE_GP2_SP_2013_GP7</t>
  </si>
  <si>
    <t>W17458</t>
  </si>
  <si>
    <t>PGE_GP2_SP_2013_GP8</t>
  </si>
  <si>
    <t>W17459</t>
  </si>
  <si>
    <t>PGE_GP2_SP_2013_GP9</t>
  </si>
  <si>
    <t>W17460</t>
  </si>
  <si>
    <t>PGE_GP2_SP_2014_GP1</t>
  </si>
  <si>
    <t>W17461</t>
  </si>
  <si>
    <t>PGE_GP2_SP_2014_GP2</t>
  </si>
  <si>
    <t>W17462</t>
  </si>
  <si>
    <t>PGE_GP2_SP_2014_GP3</t>
  </si>
  <si>
    <t>W17463</t>
  </si>
  <si>
    <t>PGE_GP2_SP_2015_GP1</t>
  </si>
  <si>
    <t>W17464</t>
  </si>
  <si>
    <t>PGE_GP2_SP_2015_GP2</t>
  </si>
  <si>
    <t>W17465</t>
  </si>
  <si>
    <t>PGE_GP2_SP_2016_GP1</t>
  </si>
  <si>
    <t>W17466</t>
  </si>
  <si>
    <t>PGE_GP2_SP_2016_GP2</t>
  </si>
  <si>
    <t>W17467</t>
  </si>
  <si>
    <t>PGE_GP2_SP_2017_GP1</t>
  </si>
  <si>
    <t>W17468</t>
  </si>
  <si>
    <t>PGE_GP2_SP_2018_GP1</t>
  </si>
  <si>
    <t>W17469</t>
  </si>
  <si>
    <t>PGE_GP2_TG_2013_GP1</t>
  </si>
  <si>
    <t>W17470</t>
  </si>
  <si>
    <t>PGE_GP2_TG_2013_GP2</t>
  </si>
  <si>
    <t>W17471</t>
  </si>
  <si>
    <t>PGE_GP2_TG_2013_GP3</t>
  </si>
  <si>
    <t>W17472</t>
  </si>
  <si>
    <t>PGE_GP2_TG_2013_GP4</t>
  </si>
  <si>
    <t>W17473</t>
  </si>
  <si>
    <t>PGE_GP2_TG_2014_GP1</t>
  </si>
  <si>
    <t>W17474</t>
  </si>
  <si>
    <t>PGE_GP2_TG_2014_GP10</t>
  </si>
  <si>
    <t>W17475</t>
  </si>
  <si>
    <t>PGE_GP2_TG_2014_GP11</t>
  </si>
  <si>
    <t>W17476</t>
  </si>
  <si>
    <t>PGE_GP2_TG_2014_GP12</t>
  </si>
  <si>
    <t>W17477</t>
  </si>
  <si>
    <t>PGE_GP2_TG_2014_GP2</t>
  </si>
  <si>
    <t>W17478</t>
  </si>
  <si>
    <t>PGE_GP2_TG_2014_GP3</t>
  </si>
  <si>
    <t>W17479</t>
  </si>
  <si>
    <t>PGE_GP2_TG_2014_GP4</t>
  </si>
  <si>
    <t>W17480</t>
  </si>
  <si>
    <t>PGE_GP2_TG_2014_GP5</t>
  </si>
  <si>
    <t>W17481</t>
  </si>
  <si>
    <t>PGE_GP2_TG_2014_GP6</t>
  </si>
  <si>
    <t>W17482</t>
  </si>
  <si>
    <t>PGE_GP2_TG_2014_GP7</t>
  </si>
  <si>
    <t>W17483</t>
  </si>
  <si>
    <t>PGE_GP2_TG_2014_GP8</t>
  </si>
  <si>
    <t>W17484</t>
  </si>
  <si>
    <t>PGE_GP2_TG_2014_GP9</t>
  </si>
  <si>
    <t>W17485</t>
  </si>
  <si>
    <t>SCE_GP3_MG_Mixed Year_GP1</t>
  </si>
  <si>
    <t>W17486</t>
  </si>
  <si>
    <t>SCE_GP3_NR_Mixed Year_GP1</t>
  </si>
  <si>
    <t>W17487</t>
  </si>
  <si>
    <t>SCE_GP3_SP_2012_GP1</t>
  </si>
  <si>
    <t>W17488</t>
  </si>
  <si>
    <t>SCE_GP3_SP_2013_GP1</t>
  </si>
  <si>
    <t>W17489</t>
  </si>
  <si>
    <t>SCE_GP3_SP_2013_GP10</t>
  </si>
  <si>
    <t>W17490</t>
  </si>
  <si>
    <t>SCE_GP3_SP_2013_GP11</t>
  </si>
  <si>
    <t>W17491</t>
  </si>
  <si>
    <t>SCE_GP3_SP_2013_GP2</t>
  </si>
  <si>
    <t>W17492</t>
  </si>
  <si>
    <t>SCE_GP3_SP_2013_GP3</t>
  </si>
  <si>
    <t>W17493</t>
  </si>
  <si>
    <t>SCE_GP3_SP_2013_GP4</t>
  </si>
  <si>
    <t>W17494</t>
  </si>
  <si>
    <t>SCE_GP3_SP_2013_GP5</t>
  </si>
  <si>
    <t>W17495</t>
  </si>
  <si>
    <t>SCE_GP3_SP_2013_GP6</t>
  </si>
  <si>
    <t>W17496</t>
  </si>
  <si>
    <t>SCE_GP3_SP_2013_GP7</t>
  </si>
  <si>
    <t>W17497</t>
  </si>
  <si>
    <t>SCE_GP3_SP_2013_GP8</t>
  </si>
  <si>
    <t>W17498</t>
  </si>
  <si>
    <t>SCE_GP3_SP_2013_GP9</t>
  </si>
  <si>
    <t>W17499</t>
  </si>
  <si>
    <t>SCE_GP3_SP_2014_GP1</t>
  </si>
  <si>
    <t>W17500</t>
  </si>
  <si>
    <t>SCE_GP3_SP_2014_GP2</t>
  </si>
  <si>
    <t>W17501</t>
  </si>
  <si>
    <t>SCE_GP3_SP_2014_GP3</t>
  </si>
  <si>
    <t>W17502</t>
  </si>
  <si>
    <t>SCE_GP3_SP_2014_GP4</t>
  </si>
  <si>
    <t>W17503</t>
  </si>
  <si>
    <t>SCE_GP3_SP_2014_GP5</t>
  </si>
  <si>
    <t>W17504</t>
  </si>
  <si>
    <t>SCE_GP3_SP_2015_GP1</t>
  </si>
  <si>
    <t>W17505</t>
  </si>
  <si>
    <t>SCE_GP3_SP_2016_GP1</t>
  </si>
  <si>
    <t>W17506</t>
  </si>
  <si>
    <t>SCE_GP3_SP_Mixed Year_GP1</t>
  </si>
  <si>
    <t>W17507</t>
  </si>
  <si>
    <t>SCE_GP3_SQ_Mixed Year_GP1</t>
  </si>
  <si>
    <t>W17508</t>
  </si>
  <si>
    <t>SCE_GP3_TG_2013_GP1</t>
  </si>
  <si>
    <t>W17509</t>
  </si>
  <si>
    <t>SCE_GP3_TG_2013_GP2</t>
  </si>
  <si>
    <t>A473</t>
  </si>
  <si>
    <t>Imperial Irrigation District</t>
  </si>
  <si>
    <t>W17510</t>
  </si>
  <si>
    <t>SCE_GP3_TG_2013_GP3</t>
  </si>
  <si>
    <t>W17511</t>
  </si>
  <si>
    <t>SCE_GP3_TG_2014_GP1</t>
  </si>
  <si>
    <t>W17512</t>
  </si>
  <si>
    <t>SCE_GP3_TG_2014_GP10</t>
  </si>
  <si>
    <t>W17513</t>
  </si>
  <si>
    <t>SCE_GP3_TG_2014_GP2</t>
  </si>
  <si>
    <t>W17514</t>
  </si>
  <si>
    <t>SCE_GP3_TG_2014_GP3</t>
  </si>
  <si>
    <t>W17515</t>
  </si>
  <si>
    <t>SCE_GP3_TG_2014_GP4</t>
  </si>
  <si>
    <t>W17516</t>
  </si>
  <si>
    <t>SCE_GP3_TG_2014_GP5</t>
  </si>
  <si>
    <t>W17517</t>
  </si>
  <si>
    <t>SCE_GP3_TG_2014_GP6</t>
  </si>
  <si>
    <t>W17518</t>
  </si>
  <si>
    <t>SCE_GP3_TG_2014_GP7</t>
  </si>
  <si>
    <t>W17519</t>
  </si>
  <si>
    <t>SCE_GP3_TG_2014_GP8</t>
  </si>
  <si>
    <t>W17520</t>
  </si>
  <si>
    <t>SCE_GP3_TG_2014_GP9</t>
  </si>
  <si>
    <t>W17521</t>
  </si>
  <si>
    <t>SCE_GP3_TG_2015_GP1</t>
  </si>
  <si>
    <t>W17522</t>
  </si>
  <si>
    <t>SCE_GP3_TG_2015_GP2</t>
  </si>
  <si>
    <t>W17523</t>
  </si>
  <si>
    <t>SDGE_GP2_MG_Mixed Year_GP1</t>
  </si>
  <si>
    <t>W17524</t>
  </si>
  <si>
    <t>SDGE_GP2_NR_2012_GP1</t>
  </si>
  <si>
    <t>W17525</t>
  </si>
  <si>
    <t>SDGE_GP2_NR_2014_GP1</t>
  </si>
  <si>
    <t>W17526</t>
  </si>
  <si>
    <t>SDGE_GP2_NR_2014_GP2</t>
  </si>
  <si>
    <t>W17527</t>
  </si>
  <si>
    <t>SDGE_GP2_NR_Mixed Year_GP1</t>
  </si>
  <si>
    <t>W17528</t>
  </si>
  <si>
    <t>SDGE_GP2_SP_2013_GP1</t>
  </si>
  <si>
    <t>W17529</t>
  </si>
  <si>
    <t>SDGE_GP2_SP_2013_GP2</t>
  </si>
  <si>
    <t>W17530</t>
  </si>
  <si>
    <t>SDGE_GP2_SP_2013_GP3</t>
  </si>
  <si>
    <t>W17531</t>
  </si>
  <si>
    <t>SDGE_GP2_SP_2013_GP4</t>
  </si>
  <si>
    <t>W17532</t>
  </si>
  <si>
    <t>SDGE_GP2_SP_2013_GP5</t>
  </si>
  <si>
    <t>W17533</t>
  </si>
  <si>
    <t>SDGE_GP2_SP_2014_GP1</t>
  </si>
  <si>
    <t>W17534</t>
  </si>
  <si>
    <t>SDGE_GP2_SP_2014_GP2</t>
  </si>
  <si>
    <t>W17535</t>
  </si>
  <si>
    <t>SDGE_GP2_SP_2014_GP3</t>
  </si>
  <si>
    <t>W17536</t>
  </si>
  <si>
    <t>SDGE_GP2_SP_2015_GP1</t>
  </si>
  <si>
    <t>W17537</t>
  </si>
  <si>
    <t>SDGE_GP2_SP_2016_GP1</t>
  </si>
  <si>
    <t>W17538</t>
  </si>
  <si>
    <t>SDGE_GP2_SP_2017_GP1</t>
  </si>
  <si>
    <t>W17539</t>
  </si>
  <si>
    <t>SDGE_GP2_SP_2018_GP1</t>
  </si>
  <si>
    <t>W17540</t>
  </si>
  <si>
    <t>Granite Bay</t>
  </si>
  <si>
    <t>W17541</t>
  </si>
  <si>
    <t>Westgate</t>
  </si>
  <si>
    <t>W17546</t>
  </si>
  <si>
    <t>EPENMAGG1S NM245S</t>
  </si>
  <si>
    <t>W17548</t>
  </si>
  <si>
    <t>Oswell Plaza</t>
  </si>
  <si>
    <t>W17550</t>
  </si>
  <si>
    <t>Mercury Village</t>
  </si>
  <si>
    <t>W17551</t>
  </si>
  <si>
    <t>Sunset Square</t>
  </si>
  <si>
    <t>W17552</t>
  </si>
  <si>
    <t>Mountain Valley Center</t>
  </si>
  <si>
    <t>W17558</t>
  </si>
  <si>
    <t>Shaker Square Center</t>
  </si>
  <si>
    <t>W17599</t>
  </si>
  <si>
    <t>County of Mariposa - Hall of Records</t>
  </si>
  <si>
    <t>W17600</t>
  </si>
  <si>
    <t>County of Mariposa - Jail</t>
  </si>
  <si>
    <t>W17601</t>
  </si>
  <si>
    <t>County of Mariposa - Landfill</t>
  </si>
  <si>
    <t>W17602</t>
  </si>
  <si>
    <t>County of Mariposa - Library</t>
  </si>
  <si>
    <t>W17603</t>
  </si>
  <si>
    <t>County of Mariposa - Museum</t>
  </si>
  <si>
    <t>W17604</t>
  </si>
  <si>
    <t>County of Mariposa - Public Works</t>
  </si>
  <si>
    <t>W17605</t>
  </si>
  <si>
    <t>County of Mariposa - Rec Center</t>
  </si>
  <si>
    <t>W17606</t>
  </si>
  <si>
    <t>Home Ranch South</t>
  </si>
  <si>
    <t>W17611</t>
  </si>
  <si>
    <t>W17624</t>
  </si>
  <si>
    <t>Raven Jimmy #2</t>
  </si>
  <si>
    <t>W17646</t>
  </si>
  <si>
    <t>Kern Valley State Prison</t>
  </si>
  <si>
    <t>W17647</t>
  </si>
  <si>
    <t>CSP Los Angeles</t>
  </si>
  <si>
    <t>W17657</t>
  </si>
  <si>
    <t>Westlands Solar Blue (OZ) Owner, LLC</t>
  </si>
  <si>
    <t>W17659</t>
  </si>
  <si>
    <t>Shops at Livermore</t>
  </si>
  <si>
    <t>W17661</t>
  </si>
  <si>
    <t>Bear Mtn Ranch</t>
  </si>
  <si>
    <t>W17662</t>
  </si>
  <si>
    <t>Jenner Wind Power Project 2</t>
  </si>
  <si>
    <t>A2434</t>
  </si>
  <si>
    <t>Jenner 2 Limited Partnership</t>
  </si>
  <si>
    <t>W17666</t>
  </si>
  <si>
    <t>Weeks Falls</t>
  </si>
  <si>
    <t>A1631</t>
  </si>
  <si>
    <t>Eagle Creek Development Holdings, LLC</t>
  </si>
  <si>
    <t>W17668</t>
  </si>
  <si>
    <t>Galleria at Tyler - Roof 2 (272 kWDC)</t>
  </si>
  <si>
    <t>W17669</t>
  </si>
  <si>
    <t>Galleria at Tyler - Roof 3 (226 kWDC)</t>
  </si>
  <si>
    <t>W17670</t>
  </si>
  <si>
    <t>Glendale Galleria - Roof</t>
  </si>
  <si>
    <t>W17671</t>
  </si>
  <si>
    <t>Castanea Project, LLC</t>
  </si>
  <si>
    <t>W17674</t>
  </si>
  <si>
    <t>Chico Marketplace A</t>
  </si>
  <si>
    <t>W17675</t>
  </si>
  <si>
    <t>Chico Marketplace B</t>
  </si>
  <si>
    <t>W17676</t>
  </si>
  <si>
    <t>Chico Marketplace C</t>
  </si>
  <si>
    <t>W17677</t>
  </si>
  <si>
    <t>Chico Marketplace D</t>
  </si>
  <si>
    <t>W17679</t>
  </si>
  <si>
    <t>Newman L&amp;C</t>
  </si>
  <si>
    <t>W17682</t>
  </si>
  <si>
    <t>Blue Sky Utility LLC</t>
  </si>
  <si>
    <t>W17683</t>
  </si>
  <si>
    <t>W17684</t>
  </si>
  <si>
    <t>W17685</t>
  </si>
  <si>
    <t xml:space="preserve"> Blue Sky Utility 2022 II LLC</t>
  </si>
  <si>
    <t>W17686</t>
  </si>
  <si>
    <t>Blue Sky Utility 2022 II LLC</t>
  </si>
  <si>
    <t>W17688</t>
  </si>
  <si>
    <t>PVE 5803 Constitution Ave. (Group 2)</t>
  </si>
  <si>
    <t>W17689</t>
  </si>
  <si>
    <t>PVE 4110 Constitution Ave (Group 2)</t>
  </si>
  <si>
    <t>W17690</t>
  </si>
  <si>
    <t>PVE 5804 Constitution Ave. (Group 2)</t>
  </si>
  <si>
    <t>W17691</t>
  </si>
  <si>
    <t>PVE 4111 Constitution Ave (Group 2)</t>
  </si>
  <si>
    <t>W17692</t>
  </si>
  <si>
    <t>PVE 4105 Constitution Ave (Group 2)</t>
  </si>
  <si>
    <t>W17693</t>
  </si>
  <si>
    <t>PVE 4106 Constitution Ave (Group 2)</t>
  </si>
  <si>
    <t>W17694</t>
  </si>
  <si>
    <t>PVE 5838 Constitution Ave (Group 3)</t>
  </si>
  <si>
    <t>W17695</t>
  </si>
  <si>
    <t>PVE 5501 Uniform Ct (Group 3)</t>
  </si>
  <si>
    <t>W17696</t>
  </si>
  <si>
    <t>PVE 5401 Victory Ct (Group 3)</t>
  </si>
  <si>
    <t>W17697</t>
  </si>
  <si>
    <t>PVE 5829 Constitution Ave (Group 3)</t>
  </si>
  <si>
    <t>W17698</t>
  </si>
  <si>
    <t>PVE 5830 Constitution Ave (Group 3)</t>
  </si>
  <si>
    <t>W17699</t>
  </si>
  <si>
    <t>PVE 5309 Peace Ct (Group 3)</t>
  </si>
  <si>
    <t>W17722</t>
  </si>
  <si>
    <t>VS DS Boyle, LLC</t>
  </si>
  <si>
    <t>W17729</t>
  </si>
  <si>
    <t>St. Elizabeth Ann Seton Roman Catholic Church</t>
  </si>
  <si>
    <t>W17734</t>
  </si>
  <si>
    <t>Glendale Galleria - Deck System B</t>
  </si>
  <si>
    <t>W17735</t>
  </si>
  <si>
    <t>AZ - Mohave</t>
  </si>
  <si>
    <t>W17740</t>
  </si>
  <si>
    <t>Glendale Galleria - Deck System C</t>
  </si>
  <si>
    <t>W17741</t>
  </si>
  <si>
    <t>Glendale Galleria - Deck System D</t>
  </si>
  <si>
    <t>W17742</t>
  </si>
  <si>
    <t>Glendale Galleria - Deck System E</t>
  </si>
  <si>
    <t>W17744</t>
  </si>
  <si>
    <t>Glendale Galleria - Deck System F</t>
  </si>
  <si>
    <t>W17745</t>
  </si>
  <si>
    <t>Glendale Galleria - Deck System G</t>
  </si>
  <si>
    <t>W17746</t>
  </si>
  <si>
    <t>Glendale Galleria - Deck System H</t>
  </si>
  <si>
    <t>W17763</t>
  </si>
  <si>
    <t>JM439-017-S</t>
  </si>
  <si>
    <t>W17772</t>
  </si>
  <si>
    <t>Tabernacle Of Praise Of Manteca</t>
  </si>
  <si>
    <t>W17774</t>
  </si>
  <si>
    <t>MVGH 25 kW</t>
  </si>
  <si>
    <t>W17775</t>
  </si>
  <si>
    <t>MVGH 50 kW</t>
  </si>
  <si>
    <t>W17776</t>
  </si>
  <si>
    <t>MVGH 175 kW</t>
  </si>
  <si>
    <t>W17778</t>
  </si>
  <si>
    <t>Maples Hidden Grove</t>
  </si>
  <si>
    <t>W17797</t>
  </si>
  <si>
    <t>Alhambra USD - Baldwin ES at Alhambra</t>
  </si>
  <si>
    <t>A420</t>
  </si>
  <si>
    <t>City of Ukiah</t>
  </si>
  <si>
    <t>W17840</t>
  </si>
  <si>
    <t>Little Creek Inc</t>
  </si>
  <si>
    <t>A468</t>
  </si>
  <si>
    <t>Longview Fibre</t>
  </si>
  <si>
    <t>W17870</t>
  </si>
  <si>
    <t>Chandler Farms - Main</t>
  </si>
  <si>
    <t>W17895</t>
  </si>
  <si>
    <t>Visalia II</t>
  </si>
  <si>
    <t>W17908</t>
  </si>
  <si>
    <t>SolarAccessVPG&amp;E</t>
  </si>
  <si>
    <t>W17909</t>
  </si>
  <si>
    <t>Hester Orchards</t>
  </si>
  <si>
    <t>W17916</t>
  </si>
  <si>
    <t>D'Arrigo - Ranch 17</t>
  </si>
  <si>
    <t>W17924</t>
  </si>
  <si>
    <t>Chandler Farms - Pump</t>
  </si>
  <si>
    <t>W17938</t>
  </si>
  <si>
    <t>Double G Farms Array 2</t>
  </si>
  <si>
    <t>W17944</t>
  </si>
  <si>
    <t>S20978 Ross Demner</t>
  </si>
  <si>
    <t>W17946</t>
  </si>
  <si>
    <t>S40789 Anthony Pinkerton</t>
  </si>
  <si>
    <t>W17947</t>
  </si>
  <si>
    <t>S21118 Allison Conrey</t>
  </si>
  <si>
    <t>W17973</t>
  </si>
  <si>
    <t>AADUSD - Vasquez HS at Acton</t>
  </si>
  <si>
    <t>W18030</t>
  </si>
  <si>
    <t>George Washington</t>
  </si>
  <si>
    <t>W18031</t>
  </si>
  <si>
    <t>James Madison</t>
  </si>
  <si>
    <t>W18032</t>
  </si>
  <si>
    <t>Thomas Jefferson</t>
  </si>
  <si>
    <t>W18059</t>
  </si>
  <si>
    <t>Fallon Two Rock</t>
  </si>
  <si>
    <t>W18060</t>
  </si>
  <si>
    <t>Amaral Ranch</t>
  </si>
  <si>
    <t>W18067</t>
  </si>
  <si>
    <t>Downey - Police Department</t>
  </si>
  <si>
    <t>W18068</t>
  </si>
  <si>
    <t>Yuma County - Juvenile Justice</t>
  </si>
  <si>
    <t>A200</t>
  </si>
  <si>
    <t>DF-AP #1, LLC</t>
  </si>
  <si>
    <t>A501</t>
  </si>
  <si>
    <t>PaTu Wind Farm LLC</t>
  </si>
  <si>
    <t>W1856</t>
  </si>
  <si>
    <t>Foote Creek IV</t>
  </si>
  <si>
    <t>A360</t>
  </si>
  <si>
    <t>Yuma County Water Users' Association</t>
  </si>
  <si>
    <t>A509</t>
  </si>
  <si>
    <t>Idaho Wind Partners 1, LLC</t>
  </si>
  <si>
    <t>A390</t>
  </si>
  <si>
    <t>Morgan Stanley Capital Group Inc.</t>
  </si>
  <si>
    <t>A520</t>
  </si>
  <si>
    <t>A508</t>
  </si>
  <si>
    <t>Oregon Environmental Industries, LLC</t>
  </si>
  <si>
    <t>A480</t>
  </si>
  <si>
    <t>Central Oregon Irrigation District</t>
  </si>
  <si>
    <t>A523</t>
  </si>
  <si>
    <t>Farmers Irrigation District</t>
  </si>
  <si>
    <t>A519</t>
  </si>
  <si>
    <t>Grimmway Enterprises, Inc.</t>
  </si>
  <si>
    <t>A84</t>
  </si>
  <si>
    <t>A97</t>
  </si>
  <si>
    <t>Modesto Irrigation District</t>
  </si>
  <si>
    <t>A543</t>
  </si>
  <si>
    <t>Shoshone Irrigation District</t>
  </si>
  <si>
    <t>A1157</t>
  </si>
  <si>
    <t>Guzman Energy Partners LLC.</t>
  </si>
  <si>
    <t>A550</t>
  </si>
  <si>
    <t>Ameresco Santa Cruz Energy LLC</t>
  </si>
  <si>
    <t>A553</t>
  </si>
  <si>
    <t>Ameresco Chiquita Energy LLC</t>
  </si>
  <si>
    <t>A527</t>
  </si>
  <si>
    <t>Ameresco Half Moon Bay LLC</t>
  </si>
  <si>
    <t>A81</t>
  </si>
  <si>
    <t>San Diego Water Authority</t>
  </si>
  <si>
    <t>A537</t>
  </si>
  <si>
    <t>Deschutes Valley Water District</t>
  </si>
  <si>
    <t>A466</t>
  </si>
  <si>
    <t>Vantage Wind Energy LLC</t>
  </si>
  <si>
    <t>A562</t>
  </si>
  <si>
    <t>Mink Creek Hydro LLC</t>
  </si>
  <si>
    <t>A91</t>
  </si>
  <si>
    <t>City of San Diego - MWWD</t>
  </si>
  <si>
    <t>A552</t>
  </si>
  <si>
    <t>Ameresco Keller Canyon LLC</t>
  </si>
  <si>
    <t>A549</t>
  </si>
  <si>
    <t>Avenal Solar Holdings LLC</t>
  </si>
  <si>
    <t>A577</t>
  </si>
  <si>
    <t>Pend Oreille PUD</t>
  </si>
  <si>
    <t>Waste Heat Recovery</t>
  </si>
  <si>
    <t>A2171</t>
  </si>
  <si>
    <t>Scale Sustainable I, LLC</t>
  </si>
  <si>
    <t>W2169</t>
  </si>
  <si>
    <t>Hatch Solar Energy Center I, LLC</t>
  </si>
  <si>
    <t>A149</t>
  </si>
  <si>
    <t>Northern Wasco County PUD</t>
  </si>
  <si>
    <t>A576</t>
  </si>
  <si>
    <t>Commercial Energy Management, Inc</t>
  </si>
  <si>
    <t>A507</t>
  </si>
  <si>
    <t>Monterey One Water</t>
  </si>
  <si>
    <t>A539</t>
  </si>
  <si>
    <t>Lacomb Irrigation District</t>
  </si>
  <si>
    <t>A514</t>
  </si>
  <si>
    <t>Diesel</t>
  </si>
  <si>
    <t>A627</t>
  </si>
  <si>
    <t>Riverside Hydro I, LLC</t>
  </si>
  <si>
    <t>A1260</t>
  </si>
  <si>
    <t>CleanCapital</t>
  </si>
  <si>
    <t>A625</t>
  </si>
  <si>
    <t>Energy 2001, Inc.</t>
  </si>
  <si>
    <t>A605</t>
  </si>
  <si>
    <t>Salk Institute For Biological Studies</t>
  </si>
  <si>
    <t>A644</t>
  </si>
  <si>
    <t>Idaho Winds LLC</t>
  </si>
  <si>
    <t>A1274</t>
  </si>
  <si>
    <t>City of Burbank, Burbank Water and Power</t>
  </si>
  <si>
    <t>A50</t>
  </si>
  <si>
    <t>A584</t>
  </si>
  <si>
    <t>City of Walla Walla</t>
  </si>
  <si>
    <t>A614</t>
  </si>
  <si>
    <t>San Jose Water Company</t>
  </si>
  <si>
    <t>A641</t>
  </si>
  <si>
    <t>Zellstoff Celgar Limited Partnership</t>
  </si>
  <si>
    <t>A102</t>
  </si>
  <si>
    <t>Utica Water and Power Authority</t>
  </si>
  <si>
    <t>A659</t>
  </si>
  <si>
    <t>Lime Wind LLC</t>
  </si>
  <si>
    <t>A660</t>
  </si>
  <si>
    <t>Ridgeline Energy LLC</t>
  </si>
  <si>
    <t>A642</t>
  </si>
  <si>
    <t>Mountain View-Los Altos Union High School District</t>
  </si>
  <si>
    <t>A669</t>
  </si>
  <si>
    <t>Green Energy Today, LLC</t>
  </si>
  <si>
    <t>A658</t>
  </si>
  <si>
    <t>San Dieguito Union High School District</t>
  </si>
  <si>
    <t>A136</t>
  </si>
  <si>
    <t>Evergreen BioPower, LLC.</t>
  </si>
  <si>
    <t>A522</t>
  </si>
  <si>
    <t>A672</t>
  </si>
  <si>
    <t>Fallbrook Public Utility District</t>
  </si>
  <si>
    <t>A693</t>
  </si>
  <si>
    <t>Roseburg LFG Energy, LLC</t>
  </si>
  <si>
    <t>A666</t>
  </si>
  <si>
    <t>Vallejo Flood and Wastewater District</t>
  </si>
  <si>
    <t>A680</t>
  </si>
  <si>
    <t>Windpower Partners 1993, LLC</t>
  </si>
  <si>
    <t>A1398</t>
  </si>
  <si>
    <t>Silicon Ranch Corporation</t>
  </si>
  <si>
    <t>A696</t>
  </si>
  <si>
    <t>Kern County Water Agency - Improvement Dist. No. 4</t>
  </si>
  <si>
    <t>A712</t>
  </si>
  <si>
    <t>Hudson Ranch Power I LLC</t>
  </si>
  <si>
    <t>A2190</t>
  </si>
  <si>
    <t>Whetstone Power Operations LLC</t>
  </si>
  <si>
    <t>A657</t>
  </si>
  <si>
    <t>Twin Valley Hydro (previously T&amp;G Hydro)</t>
  </si>
  <si>
    <t>A697</t>
  </si>
  <si>
    <t>Coram California Development, L.P.</t>
  </si>
  <si>
    <t>A2023</t>
  </si>
  <si>
    <t>South Sutter Water District</t>
  </si>
  <si>
    <t>A718</t>
  </si>
  <si>
    <t>Hampton Lumber Mills - Washington, Inc.</t>
  </si>
  <si>
    <t>A389</t>
  </si>
  <si>
    <t>Brea Parent 2007, LLC</t>
  </si>
  <si>
    <t>A708</t>
  </si>
  <si>
    <t>Salt Lake County</t>
  </si>
  <si>
    <t>A1743</t>
  </si>
  <si>
    <t>Altus Power America, Inc.</t>
  </si>
  <si>
    <t>A742</t>
  </si>
  <si>
    <t>Ameresco Butte County LLC</t>
  </si>
  <si>
    <t>A687</t>
  </si>
  <si>
    <t>Mountain Air Projects LLC</t>
  </si>
  <si>
    <t>A747</t>
  </si>
  <si>
    <t>Pinyon Pines Wind II, LLC</t>
  </si>
  <si>
    <t>A748</t>
  </si>
  <si>
    <t>Pinyon Pines Wind I, LLC</t>
  </si>
  <si>
    <t>A749</t>
  </si>
  <si>
    <t>W2923</t>
  </si>
  <si>
    <t>GRIDLEY MAIN 1</t>
  </si>
  <si>
    <t>W2924</t>
  </si>
  <si>
    <t>GRIDLEY MAIN 2</t>
  </si>
  <si>
    <t>A921</t>
  </si>
  <si>
    <t>Axium US Solar Holdings LLC</t>
  </si>
  <si>
    <t>A772</t>
  </si>
  <si>
    <t>Phibro Biodigester, LLC</t>
  </si>
  <si>
    <t>A679</t>
  </si>
  <si>
    <t>San Gorgonio Farms, Inc.</t>
  </si>
  <si>
    <t>A762</t>
  </si>
  <si>
    <t>Colorado Highlands Wind, LLC</t>
  </si>
  <si>
    <t>A2207</t>
  </si>
  <si>
    <t>Terraform REC Operating, LLC</t>
  </si>
  <si>
    <t>A510</t>
  </si>
  <si>
    <t>Coram Energy LLC</t>
  </si>
  <si>
    <t>A1471</t>
  </si>
  <si>
    <t>Ivanpah Master Holdings, LLC</t>
  </si>
  <si>
    <t>A761</t>
  </si>
  <si>
    <t>Topaz Solar Farms, LLC</t>
  </si>
  <si>
    <t>A779</t>
  </si>
  <si>
    <t>North Sky River Energy, LLC</t>
  </si>
  <si>
    <t>A760</t>
  </si>
  <si>
    <t>County of Santa Clara</t>
  </si>
  <si>
    <t>Kohl's - Downey, CA</t>
  </si>
  <si>
    <t>Kohl's - Fullerton, CA</t>
  </si>
  <si>
    <t>Kohl's - Menifee, CA</t>
  </si>
  <si>
    <t>Kohl's - Santa Clarita, CA</t>
  </si>
  <si>
    <t>A66</t>
  </si>
  <si>
    <t>City of Riverside Public Utilities</t>
  </si>
  <si>
    <t>A757</t>
  </si>
  <si>
    <t>Ocotillo Express LLC</t>
  </si>
  <si>
    <t>A229</t>
  </si>
  <si>
    <t>Utah Associated Municipal Power Systems - UAMPS</t>
  </si>
  <si>
    <t>A776</t>
  </si>
  <si>
    <t>Arizona Public Service Company</t>
  </si>
  <si>
    <t>A798</t>
  </si>
  <si>
    <t>Yolo County</t>
  </si>
  <si>
    <t>A796</t>
  </si>
  <si>
    <t>CSolar IV South, LLC</t>
  </si>
  <si>
    <t xml:space="preserve"> Staples - La Mirada, CA</t>
  </si>
  <si>
    <t>A702</t>
  </si>
  <si>
    <t>SolaRenewal LLC</t>
  </si>
  <si>
    <t>A817</t>
  </si>
  <si>
    <t>Arlington Valley Solar Energy II, LLC</t>
  </si>
  <si>
    <t>A815</t>
  </si>
  <si>
    <t>Ameresco Johnson Canyon LLC</t>
  </si>
  <si>
    <t>A766</t>
  </si>
  <si>
    <t>Toro Energy of California SLO, LLC</t>
  </si>
  <si>
    <t>1899-02-01</t>
  </si>
  <si>
    <t>A827</t>
  </si>
  <si>
    <t>Hayworth-Fabian, LLC</t>
  </si>
  <si>
    <t>A328</t>
  </si>
  <si>
    <t>W3528</t>
  </si>
  <si>
    <t>GLT Patton Solar</t>
  </si>
  <si>
    <t>A828</t>
  </si>
  <si>
    <t>DTE Stockton, LLC</t>
  </si>
  <si>
    <t>A694</t>
  </si>
  <si>
    <t>Five Crowns Marketing</t>
  </si>
  <si>
    <t>A857</t>
  </si>
  <si>
    <t>Calpwr Santa Barbara LLC</t>
  </si>
  <si>
    <t>W3559</t>
  </si>
  <si>
    <t>GLT Laguna Solar</t>
  </si>
  <si>
    <t>A854</t>
  </si>
  <si>
    <t>Imperial Valley Solar 1, LLC</t>
  </si>
  <si>
    <t>A677</t>
  </si>
  <si>
    <t>Ecos Energy</t>
  </si>
  <si>
    <t>A330</t>
  </si>
  <si>
    <t>Merced Irrigation District</t>
  </si>
  <si>
    <t>A1192</t>
  </si>
  <si>
    <t>A733</t>
  </si>
  <si>
    <t>F. H. Stoltze Land &amp; Lumber Company</t>
  </si>
  <si>
    <t>W3677</t>
  </si>
  <si>
    <t>GLT Morro Bay Solar</t>
  </si>
  <si>
    <t>W3678</t>
  </si>
  <si>
    <t>GLT SLO High Solar</t>
  </si>
  <si>
    <t>W3679</t>
  </si>
  <si>
    <t>GLT Chuckawalla Solar</t>
  </si>
  <si>
    <t>W3680</t>
  </si>
  <si>
    <t>GLT Ironwood Solar</t>
  </si>
  <si>
    <t>A1658</t>
  </si>
  <si>
    <t>Poudre Valley Rural Electric Association, Inc.</t>
  </si>
  <si>
    <t>W3702</t>
  </si>
  <si>
    <t>GLT The Pike 115</t>
  </si>
  <si>
    <t>W3703</t>
  </si>
  <si>
    <t>GLT The Pike 150</t>
  </si>
  <si>
    <t>A773</t>
  </si>
  <si>
    <t>MCKINLEYWA</t>
  </si>
  <si>
    <t>A870</t>
  </si>
  <si>
    <t>Tillamook Biogas LLC</t>
  </si>
  <si>
    <t>W376</t>
  </si>
  <si>
    <t>Tule Powerhouse</t>
  </si>
  <si>
    <t>A862</t>
  </si>
  <si>
    <t>Desert Sunlight 300, LLC</t>
  </si>
  <si>
    <t>A863</t>
  </si>
  <si>
    <t>Genesis Solar, LLC</t>
  </si>
  <si>
    <t>A881</t>
  </si>
  <si>
    <t>Sol Orchard Imperial 1, LLC</t>
  </si>
  <si>
    <t>A893</t>
  </si>
  <si>
    <t>Centinela Solar Energy, LLC</t>
  </si>
  <si>
    <t>A847</t>
  </si>
  <si>
    <t>Fresh Air Energy IV, LLC</t>
  </si>
  <si>
    <t>A831</t>
  </si>
  <si>
    <t>Nippon Dynawave Packaging Co.</t>
  </si>
  <si>
    <t>Oil</t>
  </si>
  <si>
    <t>Coal</t>
  </si>
  <si>
    <t>A883</t>
  </si>
  <si>
    <t>Emerald City Renewables LLC</t>
  </si>
  <si>
    <t>A865</t>
  </si>
  <si>
    <t>W3870</t>
  </si>
  <si>
    <t>Kingsburg 3</t>
  </si>
  <si>
    <t>A896</t>
  </si>
  <si>
    <t>Ameresco San Joaquin LLC</t>
  </si>
  <si>
    <t>1893-01-01</t>
  </si>
  <si>
    <t>A884</t>
  </si>
  <si>
    <t>Patua Acquisition Company, LLC</t>
  </si>
  <si>
    <t>A876</t>
  </si>
  <si>
    <t>Mountain View Solar, LLC</t>
  </si>
  <si>
    <t>A909</t>
  </si>
  <si>
    <t>Westlands Solar Farms LLC</t>
  </si>
  <si>
    <t>A927</t>
  </si>
  <si>
    <t>Quattro Solar, LLC</t>
  </si>
  <si>
    <t>A728</t>
  </si>
  <si>
    <t>Desert View Power, Inc.</t>
  </si>
  <si>
    <t>A769</t>
  </si>
  <si>
    <t>Puget Sound Hydro, LLC</t>
  </si>
  <si>
    <t>W4054</t>
  </si>
  <si>
    <t>Cloverdale Solar</t>
  </si>
  <si>
    <t>A932</t>
  </si>
  <si>
    <t>Sunshine Gas Producers, L.L.C.</t>
  </si>
  <si>
    <t>A1998</t>
  </si>
  <si>
    <t>Onward Energy Holdings, LLC</t>
  </si>
  <si>
    <t>A698</t>
  </si>
  <si>
    <t>Vista Corporation</t>
  </si>
  <si>
    <t>A727</t>
  </si>
  <si>
    <t>NRG Power Marketing LLC</t>
  </si>
  <si>
    <t>A1261</t>
  </si>
  <si>
    <t>Yolo County Central Landfill</t>
  </si>
  <si>
    <t>A485</t>
  </si>
  <si>
    <t>City of Anaheim</t>
  </si>
  <si>
    <t>A936</t>
  </si>
  <si>
    <t>Mojave Solar LLC</t>
  </si>
  <si>
    <t>A978</t>
  </si>
  <si>
    <t>Western Area Power Administration (CRSP)</t>
  </si>
  <si>
    <t>A949</t>
  </si>
  <si>
    <t>Desert Green Solar Farm LLC</t>
  </si>
  <si>
    <t>A818</t>
  </si>
  <si>
    <t>A1299</t>
  </si>
  <si>
    <t>A968</t>
  </si>
  <si>
    <t>A1001</t>
  </si>
  <si>
    <t>CSolar IV West, LLC</t>
  </si>
  <si>
    <t>A745</t>
  </si>
  <si>
    <t>Apple, Inc.</t>
  </si>
  <si>
    <t>A925</t>
  </si>
  <si>
    <t>SG2 Imperial Valley LLC</t>
  </si>
  <si>
    <t>A1011</t>
  </si>
  <si>
    <t>GX Investment Inc.</t>
  </si>
  <si>
    <t>W4496</t>
  </si>
  <si>
    <t>Gresham Wastewater Treatment Plant (WWTP)</t>
  </si>
  <si>
    <t>A920</t>
  </si>
  <si>
    <t>City of Gresham</t>
  </si>
  <si>
    <t>A953</t>
  </si>
  <si>
    <t>Harper Construction Company, Inc.</t>
  </si>
  <si>
    <t>W4523</t>
  </si>
  <si>
    <t>A1463</t>
  </si>
  <si>
    <t>Coso Geothermal Power Holdings, LLC</t>
  </si>
  <si>
    <t>A975</t>
  </si>
  <si>
    <t>Tonopah Solar Energy, LLC</t>
  </si>
  <si>
    <t>W4547</t>
  </si>
  <si>
    <t>NLH2 Solar</t>
  </si>
  <si>
    <t>A1027</t>
  </si>
  <si>
    <t>Algonquin Power Co.</t>
  </si>
  <si>
    <t>A1030</t>
  </si>
  <si>
    <t>Lost Hills Solar, LLC</t>
  </si>
  <si>
    <t>A1033</t>
  </si>
  <si>
    <t>Blackwell Solar LLC</t>
  </si>
  <si>
    <t>A1036</t>
  </si>
  <si>
    <t>North Star Solar, LLC</t>
  </si>
  <si>
    <t>A1008</t>
  </si>
  <si>
    <t>A1285</t>
  </si>
  <si>
    <t>Sunray Energy 2, LLC</t>
  </si>
  <si>
    <t>A1007</t>
  </si>
  <si>
    <t>Fresno Cogeneration Partners L.P.</t>
  </si>
  <si>
    <t>A1041</t>
  </si>
  <si>
    <t>A1048</t>
  </si>
  <si>
    <t>EE Kettleman Land LLC</t>
  </si>
  <si>
    <t>A1226</t>
  </si>
  <si>
    <t>Oroville Solar, LLC</t>
  </si>
  <si>
    <t>A1062</t>
  </si>
  <si>
    <t>Morelos Solar, LLC</t>
  </si>
  <si>
    <t>A1069</t>
  </si>
  <si>
    <t>Calipatria, LLC</t>
  </si>
  <si>
    <t>A1581</t>
  </si>
  <si>
    <t>Golden West Power Partners, LLC</t>
  </si>
  <si>
    <t>A1083</t>
  </si>
  <si>
    <t>Kingbird Solar A, LLC</t>
  </si>
  <si>
    <t>A1084</t>
  </si>
  <si>
    <t>Kingbird Solar B, LLC</t>
  </si>
  <si>
    <t>A1088</t>
  </si>
  <si>
    <t>Golden Hills Wind, LLC</t>
  </si>
  <si>
    <t>A1547</t>
  </si>
  <si>
    <t>Vestar Petaluma EWP LLC</t>
  </si>
  <si>
    <t>A1249</t>
  </si>
  <si>
    <t>Regency Solar, LLC</t>
  </si>
  <si>
    <t>A1070</t>
  </si>
  <si>
    <t>Conejo Recreation &amp; Park District</t>
  </si>
  <si>
    <t>1898-01-01</t>
  </si>
  <si>
    <t>A1112</t>
  </si>
  <si>
    <t>Potrero Hills Energy Producers, LLC</t>
  </si>
  <si>
    <t>A1082</t>
  </si>
  <si>
    <t>A496</t>
  </si>
  <si>
    <t>Mason County PUD 3</t>
  </si>
  <si>
    <t>A1116</t>
  </si>
  <si>
    <t>A873</t>
  </si>
  <si>
    <t>Bowerman Power LFG, LLC</t>
  </si>
  <si>
    <t>A1002</t>
  </si>
  <si>
    <t>Salka Cabazon Wind LLC</t>
  </si>
  <si>
    <t>A323</t>
  </si>
  <si>
    <t>Canadian Solar Asset Management</t>
  </si>
  <si>
    <t>A1446</t>
  </si>
  <si>
    <t>A1440</t>
  </si>
  <si>
    <t>A1441</t>
  </si>
  <si>
    <t>A1442</t>
  </si>
  <si>
    <t>A1444</t>
  </si>
  <si>
    <t>A1445</t>
  </si>
  <si>
    <t>A1447</t>
  </si>
  <si>
    <t>A1113</t>
  </si>
  <si>
    <t>Frontier Solar LLC</t>
  </si>
  <si>
    <t>A841</t>
  </si>
  <si>
    <t>Dorena Hydro, LLC</t>
  </si>
  <si>
    <t>A1078</t>
  </si>
  <si>
    <t>City of LA Public Works-Bureau of Street LightingC</t>
  </si>
  <si>
    <t>A935</t>
  </si>
  <si>
    <t>Wind Stream Operations, LLC</t>
  </si>
  <si>
    <t>A1152</t>
  </si>
  <si>
    <t>Five Points Solar Park LLC</t>
  </si>
  <si>
    <t>A979</t>
  </si>
  <si>
    <t>A1073</t>
  </si>
  <si>
    <t>Wind Wall 1 LLC</t>
  </si>
  <si>
    <t>A1174</t>
  </si>
  <si>
    <t>Amador Water Agency</t>
  </si>
  <si>
    <t>A907</t>
  </si>
  <si>
    <t>Surprise Valley Electrification Corp</t>
  </si>
  <si>
    <t>A1248</t>
  </si>
  <si>
    <t>Parrey, LLC</t>
  </si>
  <si>
    <t>A1143</t>
  </si>
  <si>
    <t>A1223</t>
  </si>
  <si>
    <t>Heelstone Energy Holdings, LLC</t>
  </si>
  <si>
    <t>A1049</t>
  </si>
  <si>
    <t>Riverside Fuel Cell, LLC</t>
  </si>
  <si>
    <t>A610</t>
  </si>
  <si>
    <t>Grand View PV Solar Two, LLC</t>
  </si>
  <si>
    <t>A1300</t>
  </si>
  <si>
    <t>Boulder Solar Power, LLC</t>
  </si>
  <si>
    <t>A802</t>
  </si>
  <si>
    <t>CalWind Resources, Inc.</t>
  </si>
  <si>
    <t>A812</t>
  </si>
  <si>
    <t>City of Gridley</t>
  </si>
  <si>
    <t>A1129</t>
  </si>
  <si>
    <t>Moapa Southern Paiute Solar, LLC</t>
  </si>
  <si>
    <t>A1194</t>
  </si>
  <si>
    <t>Three Peaks Power, LLC</t>
  </si>
  <si>
    <t>A1193</t>
  </si>
  <si>
    <t>Cypress Creek Renewables</t>
  </si>
  <si>
    <t>A942</t>
  </si>
  <si>
    <t>Dominion Energy Generation Marketing, Inc.</t>
  </si>
  <si>
    <t>A1201</t>
  </si>
  <si>
    <t>El Dorado Irrigation District - Solar</t>
  </si>
  <si>
    <t>A1232</t>
  </si>
  <si>
    <t>AEP Renewables, LLC</t>
  </si>
  <si>
    <t>A1150</t>
  </si>
  <si>
    <t>CC Landfill Energy LLC</t>
  </si>
  <si>
    <t>A1127</t>
  </si>
  <si>
    <t>Broadview Energy JN LLC</t>
  </si>
  <si>
    <t>A1128</t>
  </si>
  <si>
    <t>Broadview Energy KW LLC</t>
  </si>
  <si>
    <t>A1634</t>
  </si>
  <si>
    <t>Sky River, LLC</t>
  </si>
  <si>
    <t>A1341</t>
  </si>
  <si>
    <t>Hydrodynamics Inc</t>
  </si>
  <si>
    <t>A382</t>
  </si>
  <si>
    <t>Power and Water Resources Pooling Authority</t>
  </si>
  <si>
    <t>A941</t>
  </si>
  <si>
    <t>Salt River Project</t>
  </si>
  <si>
    <t>A638</t>
  </si>
  <si>
    <t>X-Elio North America</t>
  </si>
  <si>
    <t>A1207</t>
  </si>
  <si>
    <t>CD Global Solar II ID, LLC</t>
  </si>
  <si>
    <t>A265</t>
  </si>
  <si>
    <t>Monterey Regional Waste Mgmt District</t>
  </si>
  <si>
    <t>A1250</t>
  </si>
  <si>
    <t>Westside Solar, LLC</t>
  </si>
  <si>
    <t>A1264</t>
  </si>
  <si>
    <t>A1144</t>
  </si>
  <si>
    <t>Luning Energy LLC</t>
  </si>
  <si>
    <t>A1279</t>
  </si>
  <si>
    <t>Giffen Solar Park LLC</t>
  </si>
  <si>
    <t>A1736</t>
  </si>
  <si>
    <t>Natel Energy</t>
  </si>
  <si>
    <t>A1241</t>
  </si>
  <si>
    <t>Quichapa 1, LLC</t>
  </si>
  <si>
    <t>A1242</t>
  </si>
  <si>
    <t>Quichapa 2, LLC</t>
  </si>
  <si>
    <t>A1243</t>
  </si>
  <si>
    <t>Quichapa 3, LLC</t>
  </si>
  <si>
    <t>A1265</t>
  </si>
  <si>
    <t>Chaves Solar LLC</t>
  </si>
  <si>
    <t>A1281</t>
  </si>
  <si>
    <t>CA Flats Solar 130, LLC</t>
  </si>
  <si>
    <t>W5597</t>
  </si>
  <si>
    <t>City of Libby PRV Building</t>
  </si>
  <si>
    <t>A239</t>
  </si>
  <si>
    <t>City of Palo Alto Utilities</t>
  </si>
  <si>
    <t>A1382</t>
  </si>
  <si>
    <t>CD Global Solar NC Sponsor, LP</t>
  </si>
  <si>
    <t>A1294</t>
  </si>
  <si>
    <t>Arbuckle Mountain Hydro LLC</t>
  </si>
  <si>
    <t>A731</t>
  </si>
  <si>
    <t>Bailey Creek Hydroelectric, Inc.</t>
  </si>
  <si>
    <t>A982</t>
  </si>
  <si>
    <t>Mt Elbert Energy, Inc</t>
  </si>
  <si>
    <t>A689</t>
  </si>
  <si>
    <t>Browns Valley Irrigation District</t>
  </si>
  <si>
    <t>W5761</t>
  </si>
  <si>
    <t>Klamath Falls Solar 2</t>
  </si>
  <si>
    <t>A1338</t>
  </si>
  <si>
    <t>FRIT Solar, Inc.</t>
  </si>
  <si>
    <t>A1342</t>
  </si>
  <si>
    <t>AEM WIND LLC</t>
  </si>
  <si>
    <t>A1351</t>
  </si>
  <si>
    <t>City of Cove</t>
  </si>
  <si>
    <t>A1221</t>
  </si>
  <si>
    <t>Collins Pine Company</t>
  </si>
  <si>
    <t>A405</t>
  </si>
  <si>
    <t>Public Utility District No. 1 of Clark County</t>
  </si>
  <si>
    <t>A1363</t>
  </si>
  <si>
    <t>54KR 8me LLC</t>
  </si>
  <si>
    <t>A916</t>
  </si>
  <si>
    <t>Digger Creek Ranch Hydro</t>
  </si>
  <si>
    <t>A852</t>
  </si>
  <si>
    <t>McFadden Farm</t>
  </si>
  <si>
    <t>A1609</t>
  </si>
  <si>
    <t>El Dorado Hydro, LLC</t>
  </si>
  <si>
    <t>A1377</t>
  </si>
  <si>
    <t>BNRG Oregon Holdings Corp.</t>
  </si>
  <si>
    <t>A1680</t>
  </si>
  <si>
    <t>Five Bears Hydro, LLC</t>
  </si>
  <si>
    <t>A947</t>
  </si>
  <si>
    <t>Salmon Creek Hydroelectric Company, LLC</t>
  </si>
  <si>
    <t>A1280</t>
  </si>
  <si>
    <t>HL Power Company, LP</t>
  </si>
  <si>
    <t>A1290</t>
  </si>
  <si>
    <t>Humboldt Bay Municipal Water District</t>
  </si>
  <si>
    <t>Forks of Butte Hydro Project</t>
  </si>
  <si>
    <t>A2235</t>
  </si>
  <si>
    <t>A1408</t>
  </si>
  <si>
    <t>Valley Clean Energy Alliance</t>
  </si>
  <si>
    <t>A1523</t>
  </si>
  <si>
    <t>Dollar Wind LLC</t>
  </si>
  <si>
    <t>A1525</t>
  </si>
  <si>
    <t>A1927</t>
  </si>
  <si>
    <t>Orange Cove Irrigation District</t>
  </si>
  <si>
    <t>A997</t>
  </si>
  <si>
    <t>Madera-Chowchilla Water and Power Authority</t>
  </si>
  <si>
    <t>A937</t>
  </si>
  <si>
    <t>Monterey County Water Resources Agency</t>
  </si>
  <si>
    <t>Bowman Powerhouse</t>
  </si>
  <si>
    <t>A726</t>
  </si>
  <si>
    <t>Humboldt Sawmill Company, LLC</t>
  </si>
  <si>
    <t>A1721</t>
  </si>
  <si>
    <t>Hudson Power</t>
  </si>
  <si>
    <t>A1725</t>
  </si>
  <si>
    <t>Constantino Clover Creek Hydro Plant LLC</t>
  </si>
  <si>
    <t>A373</t>
  </si>
  <si>
    <t>Ida-West Energy</t>
  </si>
  <si>
    <t>A919</t>
  </si>
  <si>
    <t>STS HydroPower, LTD</t>
  </si>
  <si>
    <t>A1767</t>
  </si>
  <si>
    <t>L.V.NA Blockchain LLC</t>
  </si>
  <si>
    <t>A156</t>
  </si>
  <si>
    <t>Energy Northwest</t>
  </si>
  <si>
    <t>A202</t>
  </si>
  <si>
    <t>Wadham Energy Ltd Partners</t>
  </si>
  <si>
    <t>WM Renewable Energy</t>
  </si>
  <si>
    <t>A1416</t>
  </si>
  <si>
    <t>WM Renewable Energy, LLC</t>
  </si>
  <si>
    <t>A1751</t>
  </si>
  <si>
    <t>3PR Trading</t>
  </si>
  <si>
    <t>Stillwater PV II</t>
  </si>
  <si>
    <t>A1424</t>
  </si>
  <si>
    <t>A410</t>
  </si>
  <si>
    <t>South Feather Water and Power Agency</t>
  </si>
  <si>
    <t>A1475</t>
  </si>
  <si>
    <t>GCL New Energy, Inc.</t>
  </si>
  <si>
    <t>A153</t>
  </si>
  <si>
    <t>Tunnel Hill Hydro LLC</t>
  </si>
  <si>
    <t>A1282</t>
  </si>
  <si>
    <t>CA Flats Solar 150, LLC</t>
  </si>
  <si>
    <t>Alvarado-City of San Diego WTP</t>
  </si>
  <si>
    <t>Anderson H.S. - North Valley</t>
  </si>
  <si>
    <t>A1461</t>
  </si>
  <si>
    <t>A691</t>
  </si>
  <si>
    <t>A1435</t>
  </si>
  <si>
    <t>Valley Electric Association, Inc.</t>
  </si>
  <si>
    <t>A1406</t>
  </si>
  <si>
    <t>Caltex Holdings, LLC</t>
  </si>
  <si>
    <t>A1429</t>
  </si>
  <si>
    <t>Colgreen North Shore LLC</t>
  </si>
  <si>
    <t>A1393</t>
  </si>
  <si>
    <t>Cycle Power Partners</t>
  </si>
  <si>
    <t>A1464</t>
  </si>
  <si>
    <t>Techren I LLC</t>
  </si>
  <si>
    <t>A1489</t>
  </si>
  <si>
    <t>Strata Solar</t>
  </si>
  <si>
    <t>A1497</t>
  </si>
  <si>
    <t>A1466</t>
  </si>
  <si>
    <t>Sweetwater Solar, LLC</t>
  </si>
  <si>
    <t>A1436</t>
  </si>
  <si>
    <t>A271</t>
  </si>
  <si>
    <t>TransAlta Corporation</t>
  </si>
  <si>
    <t>A288</t>
  </si>
  <si>
    <t>Grant County Public Utility District</t>
  </si>
  <si>
    <t>A1293</t>
  </si>
  <si>
    <t>Universal Solar Direct</t>
  </si>
  <si>
    <t>W7473</t>
  </si>
  <si>
    <t>USD NPC Group 4</t>
  </si>
  <si>
    <t>A1476</t>
  </si>
  <si>
    <t>A1510</t>
  </si>
  <si>
    <t>Gallo Cattle Company; A Limited Partnership</t>
  </si>
  <si>
    <t>A1492</t>
  </si>
  <si>
    <t>A180</t>
  </si>
  <si>
    <t>A1533</t>
  </si>
  <si>
    <t>Techren Solar II LLC</t>
  </si>
  <si>
    <t>A1506</t>
  </si>
  <si>
    <t>Kompogas SLO LLC</t>
  </si>
  <si>
    <t>A1324</t>
  </si>
  <si>
    <t>Shasta - Sustainable Resource Management Inc</t>
  </si>
  <si>
    <t>A185</t>
  </si>
  <si>
    <t>W7669</t>
  </si>
  <si>
    <t>USD NPC Group 5</t>
  </si>
  <si>
    <t>A1579</t>
  </si>
  <si>
    <t>Citizens Imperial Solar, LLC</t>
  </si>
  <si>
    <t>A1607</t>
  </si>
  <si>
    <t>ALLETE Clean Energy</t>
  </si>
  <si>
    <t>W7744</t>
  </si>
  <si>
    <t>USD NPC Group 6</t>
  </si>
  <si>
    <t>A1482</t>
  </si>
  <si>
    <t>Turquoise Liberty ProjectCo LLC</t>
  </si>
  <si>
    <t>A192</t>
  </si>
  <si>
    <t>Global Ampersand, LLC</t>
  </si>
  <si>
    <t>A174</t>
  </si>
  <si>
    <t>Arlington Wind Power Project, LLC</t>
  </si>
  <si>
    <t>A175</t>
  </si>
  <si>
    <t>Wheat Field Wind Power Project, LLC</t>
  </si>
  <si>
    <t>A1590</t>
  </si>
  <si>
    <t>TransAlta Renewables Inc. (Soderglen)</t>
  </si>
  <si>
    <t>A216</t>
  </si>
  <si>
    <t>Stimson Lumber Company-Plummer, Idaho</t>
  </si>
  <si>
    <t>Grand Terrace High School</t>
  </si>
  <si>
    <t>A2260</t>
  </si>
  <si>
    <t>Colton Joint Unified School District</t>
  </si>
  <si>
    <t>Colton High School</t>
  </si>
  <si>
    <t>Ruth Harris Middle School</t>
  </si>
  <si>
    <t>A1594</t>
  </si>
  <si>
    <t>Hydro Technology Systems, Inc.</t>
  </si>
  <si>
    <t>Colton Middle School</t>
  </si>
  <si>
    <t>San Salvador ES</t>
  </si>
  <si>
    <t>Washington</t>
  </si>
  <si>
    <t>Joe Baca Middle School</t>
  </si>
  <si>
    <t>Sycamore Hills Elementary School</t>
  </si>
  <si>
    <t>Smith Elementary School</t>
  </si>
  <si>
    <t>Woodrow Wilson Elementary School</t>
  </si>
  <si>
    <t>Lewis Elementary School</t>
  </si>
  <si>
    <t>Zimmerman Elementary School</t>
  </si>
  <si>
    <t>Terrace Hills Middle School</t>
  </si>
  <si>
    <t>Alice Birney Elementary School</t>
  </si>
  <si>
    <t>Reche Canyon Elementary School</t>
  </si>
  <si>
    <t>Terrace View Elementary School</t>
  </si>
  <si>
    <t>Jurupa Vista Elementary School</t>
  </si>
  <si>
    <t>A158</t>
  </si>
  <si>
    <t>Fossil Gulch Wind Park LLC</t>
  </si>
  <si>
    <t>A139</t>
  </si>
  <si>
    <t>Shell WindEnergy Services, Inc.</t>
  </si>
  <si>
    <t>A27</t>
  </si>
  <si>
    <t>Redding Electric Utility</t>
  </si>
  <si>
    <t>A240</t>
  </si>
  <si>
    <t>Woodland Biomass Power, LLC</t>
  </si>
  <si>
    <t>A1589</t>
  </si>
  <si>
    <t>Wright Solar Park LLC</t>
  </si>
  <si>
    <t>A1612</t>
  </si>
  <si>
    <t>Garrett Solar LLC</t>
  </si>
  <si>
    <t>A69</t>
  </si>
  <si>
    <t>Bonneville Environmental Foundation</t>
  </si>
  <si>
    <t>A1598</t>
  </si>
  <si>
    <t>A1622</t>
  </si>
  <si>
    <t>IP Malbec LLC</t>
  </si>
  <si>
    <t>A261</t>
  </si>
  <si>
    <t>Willow Creek Energy LLC</t>
  </si>
  <si>
    <t>A1568</t>
  </si>
  <si>
    <t>Capital Power (Whitla) L.P.</t>
  </si>
  <si>
    <t>A1635</t>
  </si>
  <si>
    <t>Cardinal Renewables, L.L.C.</t>
  </si>
  <si>
    <t>A1595</t>
  </si>
  <si>
    <t>Sheep Creek Hydro Inc.</t>
  </si>
  <si>
    <t>D'Arcy Elementary School</t>
  </si>
  <si>
    <t>A567</t>
  </si>
  <si>
    <t>Three Rivers Energy, Inc.</t>
  </si>
  <si>
    <t>W9384</t>
  </si>
  <si>
    <t>CSP Folsom</t>
  </si>
  <si>
    <t>A1649</t>
  </si>
  <si>
    <t>Techren Solar III LLC</t>
  </si>
  <si>
    <t>A1651</t>
  </si>
  <si>
    <t>Techren Solar IV LLC</t>
  </si>
  <si>
    <t>A1650</t>
  </si>
  <si>
    <t>Techren Solar V LLC</t>
  </si>
  <si>
    <t>A1797</t>
  </si>
  <si>
    <t>Chargie</t>
  </si>
  <si>
    <t>McKinley Elementary School</t>
  </si>
  <si>
    <t>A253</t>
  </si>
  <si>
    <t>A1672</t>
  </si>
  <si>
    <t>Pardee Resources Company</t>
  </si>
  <si>
    <t>A1604</t>
  </si>
  <si>
    <t>Madera DP 2 LLC</t>
  </si>
  <si>
    <t>Submission: Upload this workbook and all supporting documentation to Smartsheet. https://app.smartsheet.com/b/form/655299f8f8d441e79cd9f002b935f073</t>
  </si>
  <si>
    <t>Deadline: June 1, 2025</t>
  </si>
  <si>
    <t>Updated: 02/26/2025</t>
  </si>
  <si>
    <t>W10204</t>
  </si>
  <si>
    <t>Sunrun SCE 2016 Group 7</t>
  </si>
  <si>
    <t>W10229</t>
  </si>
  <si>
    <t>Sunrun SCE 2016 Group 31</t>
  </si>
  <si>
    <t>W10332</t>
  </si>
  <si>
    <t>Sunrun SCE 2017 Group 9</t>
  </si>
  <si>
    <t>W10399</t>
  </si>
  <si>
    <t>City of Long Beach - Airport Lot B at Long Beach</t>
  </si>
  <si>
    <t>W10400</t>
  </si>
  <si>
    <t>City of Long Beach - Aquarium Parking Structure North at Long Beach</t>
  </si>
  <si>
    <t>W10446</t>
  </si>
  <si>
    <t>Sunrun SCE 2017 Group 82</t>
  </si>
  <si>
    <t>W10497</t>
  </si>
  <si>
    <t>Sunrun SCE 2018 Group 1</t>
  </si>
  <si>
    <t>W10505</t>
  </si>
  <si>
    <t>Sunrun SCE 2018 Group 10</t>
  </si>
  <si>
    <t>W10511</t>
  </si>
  <si>
    <t>Sunrun SCE 2018 Group 16</t>
  </si>
  <si>
    <t>W10515</t>
  </si>
  <si>
    <t>Sunrun SCE 2018 Group 20</t>
  </si>
  <si>
    <t>W10528</t>
  </si>
  <si>
    <t>Sunrun SCE 2018 Group 33</t>
  </si>
  <si>
    <t>W10539</t>
  </si>
  <si>
    <t>Sunrun SCE 2018 Group 43</t>
  </si>
  <si>
    <t>W10544</t>
  </si>
  <si>
    <t>Sunrun SCE 2018 Group 48</t>
  </si>
  <si>
    <t>W10545</t>
  </si>
  <si>
    <t>Sunrun SCE 2018 Group 49</t>
  </si>
  <si>
    <t>W10568</t>
  </si>
  <si>
    <t>Sunrun SCE 2018 Group 71</t>
  </si>
  <si>
    <t>W10608</t>
  </si>
  <si>
    <t>Sunrun SCE 2018 Group 102</t>
  </si>
  <si>
    <t>W10699</t>
  </si>
  <si>
    <t>Sunrun SCE 2019 Group 64</t>
  </si>
  <si>
    <t>W10705</t>
  </si>
  <si>
    <t>Sunrun SCE 2019 Group 70</t>
  </si>
  <si>
    <t>W10706</t>
  </si>
  <si>
    <t>Sunrun SCE 2019 Group 71</t>
  </si>
  <si>
    <t>W10707</t>
  </si>
  <si>
    <t>Sunrun SCE 2019 Group 72</t>
  </si>
  <si>
    <t>W10709</t>
  </si>
  <si>
    <t>Sunrun SCE 2019 Group 74</t>
  </si>
  <si>
    <t>W10733</t>
  </si>
  <si>
    <t>Sunrun SCE 2019 Group 98</t>
  </si>
  <si>
    <t>W10750</t>
  </si>
  <si>
    <t>Sunrun SCE 2019 Group 114</t>
  </si>
  <si>
    <t>W10784</t>
  </si>
  <si>
    <t>Sunrun SCE 2019 Group 148</t>
  </si>
  <si>
    <t>W10787</t>
  </si>
  <si>
    <t>Sunrun SCE 2019 Group 25</t>
  </si>
  <si>
    <t>SC Oregon 2 Lessee, LLC</t>
  </si>
  <si>
    <t>REC Energy Renewables Commercial, LLC</t>
  </si>
  <si>
    <t>A2444</t>
  </si>
  <si>
    <t>United Power, Inc.</t>
  </si>
  <si>
    <t>W11106</t>
  </si>
  <si>
    <t>Sunnova Sol Owner - SCE 2018 Group 1</t>
  </si>
  <si>
    <t xml:space="preserve">Harry Allen Solar Energy LLC	</t>
  </si>
  <si>
    <t>Lower Salmon Falls Unit #2</t>
  </si>
  <si>
    <t>W11348</t>
  </si>
  <si>
    <t>Jurupa Valley Vista Rio Partners LP</t>
  </si>
  <si>
    <t>W11393</t>
  </si>
  <si>
    <t>CIW</t>
  </si>
  <si>
    <t>W11394</t>
  </si>
  <si>
    <t>Atascadero</t>
  </si>
  <si>
    <t>W11395</t>
  </si>
  <si>
    <t>Napa</t>
  </si>
  <si>
    <t>W11396</t>
  </si>
  <si>
    <t>DOJ Broadway</t>
  </si>
  <si>
    <t>W1141</t>
  </si>
  <si>
    <t>Foote Creek III</t>
  </si>
  <si>
    <t>W11581</t>
  </si>
  <si>
    <t>Sunrun SDGE 2020 Group 19</t>
  </si>
  <si>
    <t>W11582</t>
  </si>
  <si>
    <t>Sunrun SDGE 2020 Group 20</t>
  </si>
  <si>
    <t>W11583</t>
  </si>
  <si>
    <t>Sunrun SDGE 2020 Group 21</t>
  </si>
  <si>
    <t>W11584</t>
  </si>
  <si>
    <t>Sunrun SDGE 2020 Group 22</t>
  </si>
  <si>
    <t>W11596</t>
  </si>
  <si>
    <t>Sunrun SDGE 2020 Group 24</t>
  </si>
  <si>
    <t>W11597</t>
  </si>
  <si>
    <t>Sunrun SDGE 2020 Group 25</t>
  </si>
  <si>
    <t>W11598</t>
  </si>
  <si>
    <t>Sunrun SDGE 2020 Group 26</t>
  </si>
  <si>
    <t>W11599</t>
  </si>
  <si>
    <t>Sunrun SDGE 2020 Group 27</t>
  </si>
  <si>
    <t>W11600</t>
  </si>
  <si>
    <t>Sunrun SDGE 2020 Group 28</t>
  </si>
  <si>
    <t>W11601</t>
  </si>
  <si>
    <t>Sunrun SDGE 2020 Group 29</t>
  </si>
  <si>
    <t>W11602</t>
  </si>
  <si>
    <t>Sunrun SDGE 2020 Group 30</t>
  </si>
  <si>
    <t>W11604</t>
  </si>
  <si>
    <t>Sunrun SDGE 2020 Group 32</t>
  </si>
  <si>
    <t>W11605</t>
  </si>
  <si>
    <t>Sunrun SDGE 2020 Group 33</t>
  </si>
  <si>
    <t>W11606</t>
  </si>
  <si>
    <t>Sunrun SDGE 2020 Group 34</t>
  </si>
  <si>
    <t>W11609</t>
  </si>
  <si>
    <t>Sunrun PG&amp;E 2020 Group 27</t>
  </si>
  <si>
    <t>W11610</t>
  </si>
  <si>
    <t>Sunrun PG&amp;E 2020 Group 28</t>
  </si>
  <si>
    <t>W11611</t>
  </si>
  <si>
    <t>Sunrun SDGE 2020 Group 36</t>
  </si>
  <si>
    <t>W11612</t>
  </si>
  <si>
    <t>Sunrun SDGE 2020 Group 37</t>
  </si>
  <si>
    <t>W11613</t>
  </si>
  <si>
    <t>Sunrun PG&amp;E 2020 Group 29</t>
  </si>
  <si>
    <t>W11614</t>
  </si>
  <si>
    <t>Sunrun SDGE 2020 Group 38</t>
  </si>
  <si>
    <t>W11615</t>
  </si>
  <si>
    <t>Sunrun PG&amp;E 2020 Group 30</t>
  </si>
  <si>
    <t>W11616</t>
  </si>
  <si>
    <t>Sunrun SDGE 2020 Group 39</t>
  </si>
  <si>
    <t>W11617</t>
  </si>
  <si>
    <t>Sunrun PG&amp;E 2020 Group 31</t>
  </si>
  <si>
    <t>W11618</t>
  </si>
  <si>
    <t>Sunrun SDGE 2020 Group 40</t>
  </si>
  <si>
    <t>W11619</t>
  </si>
  <si>
    <t>Sunrun SDGE 2020 Group 41</t>
  </si>
  <si>
    <t>W11620</t>
  </si>
  <si>
    <t>Sunrun PG&amp;E 2020 Group 32</t>
  </si>
  <si>
    <t>W11624</t>
  </si>
  <si>
    <t>Sunrun SDGE 2020 Group 42</t>
  </si>
  <si>
    <t>W11625</t>
  </si>
  <si>
    <t>Sunrun SDGE 2020 Group 43</t>
  </si>
  <si>
    <t>W11626</t>
  </si>
  <si>
    <t>Sunrun PG&amp;E 2020 Group 33</t>
  </si>
  <si>
    <t>W11627</t>
  </si>
  <si>
    <t>Sunrun SDGE 2020 Group 44</t>
  </si>
  <si>
    <t>W11628</t>
  </si>
  <si>
    <t>Sunrun SDGE 2020 Group 45</t>
  </si>
  <si>
    <t>W11629</t>
  </si>
  <si>
    <t>Sunrun PG&amp;E 2020 Group 34</t>
  </si>
  <si>
    <t>W11630</t>
  </si>
  <si>
    <t>Sunrun PG&amp;E 2020 Group 35</t>
  </si>
  <si>
    <t>W11633</t>
  </si>
  <si>
    <t>Sunrun SDGE 2020 Group 48</t>
  </si>
  <si>
    <t>W11634</t>
  </si>
  <si>
    <t>Sunrun SDGE 2020 Group 49</t>
  </si>
  <si>
    <t>W11635</t>
  </si>
  <si>
    <t>Sunrun PG&amp;E 2020 Group 36</t>
  </si>
  <si>
    <t>W11636</t>
  </si>
  <si>
    <t>Sunrun SDGE 2020 Group 50</t>
  </si>
  <si>
    <t>W11637</t>
  </si>
  <si>
    <t>Sunrun PG&amp;E 2020 Group 37</t>
  </si>
  <si>
    <t>W11638</t>
  </si>
  <si>
    <t>Sunrun PG&amp;E 2020 Group 38</t>
  </si>
  <si>
    <t>W11639</t>
  </si>
  <si>
    <t>Sunrun PG&amp;E 2020 Group 39</t>
  </si>
  <si>
    <t>W11640</t>
  </si>
  <si>
    <t>Sunrun PG&amp;E 2020 Group 40</t>
  </si>
  <si>
    <t>W11642</t>
  </si>
  <si>
    <t>Sunrun SDGE 2020 Group 52</t>
  </si>
  <si>
    <t>W11643</t>
  </si>
  <si>
    <t>Sunrun SDGE 2020 Group 53</t>
  </si>
  <si>
    <t>W11644</t>
  </si>
  <si>
    <t>Sunrun SDGE 2020 Group 54</t>
  </si>
  <si>
    <t>W11648</t>
  </si>
  <si>
    <t>Sunrun SDGE 2020 Group 58</t>
  </si>
  <si>
    <t>W11649</t>
  </si>
  <si>
    <t>Sunrun SDGE 2020 Group 59</t>
  </si>
  <si>
    <t>W11650</t>
  </si>
  <si>
    <t>Sunrun SDGE 2020 Group 60</t>
  </si>
  <si>
    <t>W11651</t>
  </si>
  <si>
    <t>Sunrun SDGE 2020 Group 61</t>
  </si>
  <si>
    <t>W11652</t>
  </si>
  <si>
    <t>Sunrun SDGE 2020 Group 62</t>
  </si>
  <si>
    <t>W11654</t>
  </si>
  <si>
    <t>Sunrun PG&amp;E 2020 Group 41</t>
  </si>
  <si>
    <t>W11655</t>
  </si>
  <si>
    <t>Sunrun PG&amp;E 2020 Group 42</t>
  </si>
  <si>
    <t>W11656</t>
  </si>
  <si>
    <t>Sunrun PG&amp;E 2020 Group 43</t>
  </si>
  <si>
    <t>W11657</t>
  </si>
  <si>
    <t xml:space="preserve">Sunrun PG&amp;E 2020 Group 44	</t>
  </si>
  <si>
    <t>W11658</t>
  </si>
  <si>
    <t>Sunrun PG&amp;E 2020 Group 45</t>
  </si>
  <si>
    <t>W11659</t>
  </si>
  <si>
    <t>Sunrun PG&amp;E 2020 Group 47</t>
  </si>
  <si>
    <t>W11660</t>
  </si>
  <si>
    <t>Sunrun PG&amp;E 2020 Group 48</t>
  </si>
  <si>
    <t>W11661</t>
  </si>
  <si>
    <t>Sunrun PG&amp;E 2020 Group 49</t>
  </si>
  <si>
    <t>W11663</t>
  </si>
  <si>
    <t>Sunrun PG&amp;E 2020 Group 51</t>
  </si>
  <si>
    <t>W11665</t>
  </si>
  <si>
    <t>Sunrun PG&amp;E 2020 Group 53</t>
  </si>
  <si>
    <t>W11666</t>
  </si>
  <si>
    <t>Sunrun PG&amp;E 2020 Group 54</t>
  </si>
  <si>
    <t>W11668</t>
  </si>
  <si>
    <t>Sunrun PG&amp;E 2020 Group 55</t>
  </si>
  <si>
    <t>W11670</t>
  </si>
  <si>
    <t>Sunrun PG&amp;E 2020 Group 56</t>
  </si>
  <si>
    <t>W11671</t>
  </si>
  <si>
    <t>Sunrun PG&amp;E 2020 Group 57</t>
  </si>
  <si>
    <t>W11674</t>
  </si>
  <si>
    <t>Sunrun PG&amp;E 2020 Group 60</t>
  </si>
  <si>
    <t>W11675</t>
  </si>
  <si>
    <t>Sunrun PG&amp;E 2020 Group 61</t>
  </si>
  <si>
    <t>W11677</t>
  </si>
  <si>
    <t>Sunrun PG&amp;E 2020 Group 63</t>
  </si>
  <si>
    <t>W11678</t>
  </si>
  <si>
    <t>Sunrun PG&amp;E 2020 Group 64</t>
  </si>
  <si>
    <t>W11679</t>
  </si>
  <si>
    <t>Sunrun PG&amp;E 2020 Group 65</t>
  </si>
  <si>
    <t>W11680</t>
  </si>
  <si>
    <t>Sunrun PG&amp;E 2020 Group 66</t>
  </si>
  <si>
    <t>W11683</t>
  </si>
  <si>
    <t>Sunrun PG&amp;E 2020 Group 68</t>
  </si>
  <si>
    <t>W11686</t>
  </si>
  <si>
    <t>Sunrun PG&amp;E 2020 Group 70</t>
  </si>
  <si>
    <t>W11687</t>
  </si>
  <si>
    <t>Sunrun PG&amp;E 2020 Group 71</t>
  </si>
  <si>
    <t>W11688</t>
  </si>
  <si>
    <t>Sunrun PG&amp;E 2020 Group 72</t>
  </si>
  <si>
    <t>W11690</t>
  </si>
  <si>
    <t>Sunrun PG&amp;E 2020 Group 74</t>
  </si>
  <si>
    <t>W11691</t>
  </si>
  <si>
    <t>Sunrun PG&amp;E 2020 Group 75</t>
  </si>
  <si>
    <t>W11692</t>
  </si>
  <si>
    <t>Sunrun PG&amp;E 2020 Group 76</t>
  </si>
  <si>
    <t>W11694</t>
  </si>
  <si>
    <t>Sunrun PG&amp;E 2020 Group 78</t>
  </si>
  <si>
    <t>W11697</t>
  </si>
  <si>
    <t>Sunrun SCE 2020 Group 5</t>
  </si>
  <si>
    <t>W11698</t>
  </si>
  <si>
    <t>Sunrun PG&amp;E 2020 Group 80</t>
  </si>
  <si>
    <t>W11699</t>
  </si>
  <si>
    <t>Sunrun SCE 2020 Group 6</t>
  </si>
  <si>
    <t>W11700</t>
  </si>
  <si>
    <t>Sunrun PG&amp;E 2020 Group 81</t>
  </si>
  <si>
    <t>W11701</t>
  </si>
  <si>
    <t>Sunrun SCE 2020 Group 7</t>
  </si>
  <si>
    <t>W11702</t>
  </si>
  <si>
    <t>Sunrun PG&amp;E 2020 Group 82</t>
  </si>
  <si>
    <t>W11703</t>
  </si>
  <si>
    <t>Sunrun SCE 2020 Group 8</t>
  </si>
  <si>
    <t>W11704</t>
  </si>
  <si>
    <t>Sunrun SCE 2020 Group 9</t>
  </si>
  <si>
    <t>W11705</t>
  </si>
  <si>
    <t>Sunrun SCE 2020 Group 10</t>
  </si>
  <si>
    <t>W11706</t>
  </si>
  <si>
    <t>Sunrun PG&amp;E 2020 Group 83</t>
  </si>
  <si>
    <t>W11707</t>
  </si>
  <si>
    <t>Sunrun SCE 2020 Group 11</t>
  </si>
  <si>
    <t>W11708</t>
  </si>
  <si>
    <t>Sunrun SCE 2020 Group 12</t>
  </si>
  <si>
    <t>W11709</t>
  </si>
  <si>
    <t>Sunrun SCE 2020 Group 13</t>
  </si>
  <si>
    <t>W11710</t>
  </si>
  <si>
    <t>Sunrun SCE 2020 Group 14</t>
  </si>
  <si>
    <t>W11711</t>
  </si>
  <si>
    <t>Sunrun SCE 2020 Group 15</t>
  </si>
  <si>
    <t>W11712</t>
  </si>
  <si>
    <t>Sunrun SCE 2020 Group 16</t>
  </si>
  <si>
    <t>W11713</t>
  </si>
  <si>
    <t>Sunrun SCE 2020 Group 17</t>
  </si>
  <si>
    <t>W11714</t>
  </si>
  <si>
    <t>Sunrun SCE 2020 Group 18</t>
  </si>
  <si>
    <t>W11716</t>
  </si>
  <si>
    <t>Sunrun SCE 2020 Group 20</t>
  </si>
  <si>
    <t>W11717</t>
  </si>
  <si>
    <t>Sunrun SCE 2020 Group 21</t>
  </si>
  <si>
    <t>W11718</t>
  </si>
  <si>
    <t>Sunrun SCE 2020 Group 22</t>
  </si>
  <si>
    <t>W11719</t>
  </si>
  <si>
    <t>Sunrun SCE 2020 Group 23</t>
  </si>
  <si>
    <t>W11720</t>
  </si>
  <si>
    <t>Sunrun SCE 2020 Group 24</t>
  </si>
  <si>
    <t>W11722</t>
  </si>
  <si>
    <t>Sunrun SCE 2020 Group 25</t>
  </si>
  <si>
    <t>W11723</t>
  </si>
  <si>
    <t>Sunrun SCE 2020 Group 26</t>
  </si>
  <si>
    <t>W11724</t>
  </si>
  <si>
    <t>Sunrun SCE 2020 Group 27</t>
  </si>
  <si>
    <t>W11725</t>
  </si>
  <si>
    <t>Sunrun SCE 2020 Group 28</t>
  </si>
  <si>
    <t>W11726</t>
  </si>
  <si>
    <t>Sunrun SCE 2020 Group 29</t>
  </si>
  <si>
    <t>W11727</t>
  </si>
  <si>
    <t>Sunrun SCE 2020 Group 30</t>
  </si>
  <si>
    <t>W11728</t>
  </si>
  <si>
    <t>Sunrun SCE 2020 Group 31</t>
  </si>
  <si>
    <t>W11730</t>
  </si>
  <si>
    <t>Sunrun SCE 2020 Group 32</t>
  </si>
  <si>
    <t>W11731</t>
  </si>
  <si>
    <t>Sunrun PG&amp;E 2020 Group 84</t>
  </si>
  <si>
    <t>W11732</t>
  </si>
  <si>
    <t>Sunrun PG&amp;E 2020 Group 85</t>
  </si>
  <si>
    <t>W11738</t>
  </si>
  <si>
    <t>Sunrun SCE 2020 Group 33</t>
  </si>
  <si>
    <t>W11739</t>
  </si>
  <si>
    <t>Sunrun SCE 2020 Group 34</t>
  </si>
  <si>
    <t>W11740</t>
  </si>
  <si>
    <t>Sunrun SCE 2020 Group 35</t>
  </si>
  <si>
    <t>W11741</t>
  </si>
  <si>
    <t>Sunrun SCE 2020 Group 36</t>
  </si>
  <si>
    <t>W11742</t>
  </si>
  <si>
    <t>Sunrun SCE 2020 Group 37</t>
  </si>
  <si>
    <t>W11743</t>
  </si>
  <si>
    <t>Sunrun SCE 2020 Group 38</t>
  </si>
  <si>
    <t>W11744</t>
  </si>
  <si>
    <t>Sunrun SCE 2020 Group 39</t>
  </si>
  <si>
    <t>W11745</t>
  </si>
  <si>
    <t>Sunrun SCE 2020 Group 40</t>
  </si>
  <si>
    <t>W11746</t>
  </si>
  <si>
    <t>Sunrun SCE 2020 Group 41</t>
  </si>
  <si>
    <t>W11747</t>
  </si>
  <si>
    <t>Sunrun SCE 2020 Group 42</t>
  </si>
  <si>
    <t>W11748</t>
  </si>
  <si>
    <t>Sunrun SCE 2020 Group 43</t>
  </si>
  <si>
    <t>W11749</t>
  </si>
  <si>
    <t>Sunrun SCE 2020 Group 44</t>
  </si>
  <si>
    <t>W11750</t>
  </si>
  <si>
    <t>Sunrun SCE 2020 Group 45</t>
  </si>
  <si>
    <t>W11751</t>
  </si>
  <si>
    <t>Sunrun SCE 2020 Group 46</t>
  </si>
  <si>
    <t>W11752</t>
  </si>
  <si>
    <t>Sunrun SCE 2020 Group 47</t>
  </si>
  <si>
    <t>W11753</t>
  </si>
  <si>
    <t>Sunrun SCE 2020 Group 48</t>
  </si>
  <si>
    <t>W11754</t>
  </si>
  <si>
    <t>Sunrun SCE 2020 Group 49</t>
  </si>
  <si>
    <t>W11755</t>
  </si>
  <si>
    <t>Sunrun SCE 2020 Group 50</t>
  </si>
  <si>
    <t>W11756</t>
  </si>
  <si>
    <t>Sunrun SCE 2020 Group 51</t>
  </si>
  <si>
    <t>W11757</t>
  </si>
  <si>
    <t>Sunrun SCE 2020 Group 52</t>
  </si>
  <si>
    <t>W11758</t>
  </si>
  <si>
    <t>Sunrun SCE 2020 Group 53</t>
  </si>
  <si>
    <t>W11759</t>
  </si>
  <si>
    <t>Sunrun SCE 2020 Group 54</t>
  </si>
  <si>
    <t>W11760</t>
  </si>
  <si>
    <t>Sunrun SCE 2020 Group 55</t>
  </si>
  <si>
    <t>W11761</t>
  </si>
  <si>
    <t>Sunrun SCE 2020 Group 56</t>
  </si>
  <si>
    <t>W11762</t>
  </si>
  <si>
    <t>Sunrun SCE 2020 Group 57</t>
  </si>
  <si>
    <t>W11763</t>
  </si>
  <si>
    <t>Sunrun SCE 2020 Group 58</t>
  </si>
  <si>
    <t>W11764</t>
  </si>
  <si>
    <t>Sunrun SCE 2020 Group 59</t>
  </si>
  <si>
    <t>W11765</t>
  </si>
  <si>
    <t>Sunrun SCE 2020 Group 60</t>
  </si>
  <si>
    <t>W11766</t>
  </si>
  <si>
    <t>Sunrun SCE 2020 Group 61</t>
  </si>
  <si>
    <t>W11769</t>
  </si>
  <si>
    <t>Sunrun SCE 2020 Group 62</t>
  </si>
  <si>
    <t>W11770</t>
  </si>
  <si>
    <t>Sunrun SCE 2020 Group 63</t>
  </si>
  <si>
    <t>W11771</t>
  </si>
  <si>
    <t>Sunrun SCE 2020 Group 64</t>
  </si>
  <si>
    <t>W11772</t>
  </si>
  <si>
    <t>Sunrun SCE 2020 Group 65</t>
  </si>
  <si>
    <t>W11773</t>
  </si>
  <si>
    <t>Sunrun SCE 2020 Group 66</t>
  </si>
  <si>
    <t>W11774</t>
  </si>
  <si>
    <t>Sunrun SCE 2020 Group 67</t>
  </si>
  <si>
    <t>W11775</t>
  </si>
  <si>
    <t>Sunrun SCE 2020 Group 68</t>
  </si>
  <si>
    <t>W11776</t>
  </si>
  <si>
    <t>Sunrun SCE 2020 Group 69</t>
  </si>
  <si>
    <t>W11777</t>
  </si>
  <si>
    <t>Sunrun SCE 2020 Group 70</t>
  </si>
  <si>
    <t>W11778</t>
  </si>
  <si>
    <t>Sunrun SCE 2020 Group 71</t>
  </si>
  <si>
    <t>W11779</t>
  </si>
  <si>
    <t>Sunrun SCE 2020 Group 72</t>
  </si>
  <si>
    <t>W11780</t>
  </si>
  <si>
    <t>Sunrun SCE 2020 Group 73</t>
  </si>
  <si>
    <t>W11781</t>
  </si>
  <si>
    <t>Sunrun SCE 2020 Group 74</t>
  </si>
  <si>
    <t>W11782</t>
  </si>
  <si>
    <t>Sunrun SCE 2020 Group 75</t>
  </si>
  <si>
    <t>W11783</t>
  </si>
  <si>
    <t>Sunrun SCE 2020 Group 76</t>
  </si>
  <si>
    <t>W11784</t>
  </si>
  <si>
    <t>Sunrun SCE 2020 Group 77</t>
  </si>
  <si>
    <t>W11785</t>
  </si>
  <si>
    <t>Sunrun SCE 2020 Group 78</t>
  </si>
  <si>
    <t>W11786</t>
  </si>
  <si>
    <t>Sunrun SCE 2020 Group 79</t>
  </si>
  <si>
    <t>W11787</t>
  </si>
  <si>
    <t>Sunrun SCE 2020 Group 80</t>
  </si>
  <si>
    <t>W11788</t>
  </si>
  <si>
    <t>Sunrun SCE 2020 Group 81</t>
  </si>
  <si>
    <t>W11789</t>
  </si>
  <si>
    <t>Sunrun SCE 2020 Group 82</t>
  </si>
  <si>
    <t>W11790</t>
  </si>
  <si>
    <t>Sunrun SCE 2020 Group 83</t>
  </si>
  <si>
    <t>W11791</t>
  </si>
  <si>
    <t>Sunrun SCE 2020 Group 84</t>
  </si>
  <si>
    <t>W11792</t>
  </si>
  <si>
    <t>Sunrun SCE 2020 Group 85</t>
  </si>
  <si>
    <t>W11794</t>
  </si>
  <si>
    <t>Sunrun SCE 2020 Group 87</t>
  </si>
  <si>
    <t>W11795</t>
  </si>
  <si>
    <t>Sunrun SCE 2020 Group 88</t>
  </si>
  <si>
    <t>W11796</t>
  </si>
  <si>
    <t>Sunrun SCE 2020 Group 89</t>
  </si>
  <si>
    <t>W11797</t>
  </si>
  <si>
    <t>Sunrun SCE 2020 Group 90</t>
  </si>
  <si>
    <t>W11798</t>
  </si>
  <si>
    <t>Sunrun SCE 2020 Group 91</t>
  </si>
  <si>
    <t>W11799</t>
  </si>
  <si>
    <t>Sunrun SCE 2020 Group 92</t>
  </si>
  <si>
    <t>W11800</t>
  </si>
  <si>
    <t>Sunrun SCE 2020 Group 93</t>
  </si>
  <si>
    <t>W11801</t>
  </si>
  <si>
    <t>Sunrun SCE 2020 Group 94</t>
  </si>
  <si>
    <t>W11802</t>
  </si>
  <si>
    <t>Sunrun SCE 2020 Group 95</t>
  </si>
  <si>
    <t>W11803</t>
  </si>
  <si>
    <t>Sunrun SCE 2020 Group 96</t>
  </si>
  <si>
    <t>W11804</t>
  </si>
  <si>
    <t>Sunrun SCE 2020 Group 97</t>
  </si>
  <si>
    <t>W11809</t>
  </si>
  <si>
    <t>Sunrun SCE 2020 Group 98</t>
  </si>
  <si>
    <t>W11810</t>
  </si>
  <si>
    <t>Sunrun SCE 2020 Group 99</t>
  </si>
  <si>
    <t>W11811</t>
  </si>
  <si>
    <t>Sunrun SCE 2020 Group 100</t>
  </si>
  <si>
    <t>W11812</t>
  </si>
  <si>
    <t>Sunrun SCE 2020 Group 101</t>
  </si>
  <si>
    <t>W11813</t>
  </si>
  <si>
    <t>Sunrun SCE 2020 Group 102</t>
  </si>
  <si>
    <t>W11814</t>
  </si>
  <si>
    <t>Sunrun SCE 2020 Group 103</t>
  </si>
  <si>
    <t>W11816</t>
  </si>
  <si>
    <t>Sunrun PG&amp;E 2020 Group 86</t>
  </si>
  <si>
    <t>W11817</t>
  </si>
  <si>
    <t>Sunrun PG&amp;E 2020 Group 87</t>
  </si>
  <si>
    <t>W11818</t>
  </si>
  <si>
    <t>Sunrun PG&amp;E 2020 Group 88</t>
  </si>
  <si>
    <t>W11819</t>
  </si>
  <si>
    <t>Sunrun PG&amp;E 2020 Group 89</t>
  </si>
  <si>
    <t>W11820</t>
  </si>
  <si>
    <t>Sunrun PG&amp;E 2020 Group 90</t>
  </si>
  <si>
    <t>W11823</t>
  </si>
  <si>
    <t>Sunrun PG&amp;E 2020 Group 92</t>
  </si>
  <si>
    <t>W11824</t>
  </si>
  <si>
    <t>Sunrun SCE 2020 Group 105</t>
  </si>
  <si>
    <t>W11825</t>
  </si>
  <si>
    <t>Sunrun PG&amp;E 2020 Group 93</t>
  </si>
  <si>
    <t>W11826</t>
  </si>
  <si>
    <t>Sunrun PG&amp;E 2020 Group 94</t>
  </si>
  <si>
    <t>W11829</t>
  </si>
  <si>
    <t>Sunrun PG&amp;E 2020 Group 96</t>
  </si>
  <si>
    <t>W11830</t>
  </si>
  <si>
    <t>Sunrun PG&amp;E 2020 Group 97</t>
  </si>
  <si>
    <t>W11831</t>
  </si>
  <si>
    <t>Sunrun PG&amp;E 2020 Group 98</t>
  </si>
  <si>
    <t>W11832</t>
  </si>
  <si>
    <t>Sunrun PG&amp;E 2020 Group 99</t>
  </si>
  <si>
    <t>W11833</t>
  </si>
  <si>
    <t>Sunrun SCE 2020 Group 106</t>
  </si>
  <si>
    <t>W11835</t>
  </si>
  <si>
    <t>Sunrun PG&amp;E 2020 Group 101</t>
  </si>
  <si>
    <t>W11836</t>
  </si>
  <si>
    <t>Sunrun SCE 2020 Group 107</t>
  </si>
  <si>
    <t>W11837</t>
  </si>
  <si>
    <t>Sunrun PG&amp;E 2020 Group 102</t>
  </si>
  <si>
    <t>W11838</t>
  </si>
  <si>
    <t>Sunrun PG&amp;E 2020 Group 103</t>
  </si>
  <si>
    <t>W11839</t>
  </si>
  <si>
    <t>Sunrun SCE 2020 Group 108</t>
  </si>
  <si>
    <t>W11840</t>
  </si>
  <si>
    <t>Sunrun SCE 2020 Group 109</t>
  </si>
  <si>
    <t>W11841</t>
  </si>
  <si>
    <t>Sunrun PG&amp;E 2020 Group 104</t>
  </si>
  <si>
    <t>W11842</t>
  </si>
  <si>
    <t>Sunrun SCE 2020 Group 110</t>
  </si>
  <si>
    <t>W11843</t>
  </si>
  <si>
    <t>Sunrun SCE 2020 Group 111</t>
  </si>
  <si>
    <t>W11844</t>
  </si>
  <si>
    <t>Sunrun SCE 2020 Group 112</t>
  </si>
  <si>
    <t>W11845</t>
  </si>
  <si>
    <t>Sunrun SCE 2020 Group 113</t>
  </si>
  <si>
    <t>W11846</t>
  </si>
  <si>
    <t>Sunrun SCE 2020 Group 114</t>
  </si>
  <si>
    <t>W11847</t>
  </si>
  <si>
    <t>Sunrun SCE 2020 Group 115</t>
  </si>
  <si>
    <t>W11850</t>
  </si>
  <si>
    <t>Sunrun SCE 2020 Group 118</t>
  </si>
  <si>
    <t>W11852</t>
  </si>
  <si>
    <t>Sunrun SCE 2020 Group 120</t>
  </si>
  <si>
    <t>W11853</t>
  </si>
  <si>
    <t>Sunrun PG&amp;E 2020 Group 105</t>
  </si>
  <si>
    <t>W11854</t>
  </si>
  <si>
    <t>Sunrun SCE 2020 Group 121</t>
  </si>
  <si>
    <t>W11855</t>
  </si>
  <si>
    <t>Sunrun PG&amp;E 2020 Group 106</t>
  </si>
  <si>
    <t>W11857</t>
  </si>
  <si>
    <t>Sunrun PG&amp;E 2020 Group 107</t>
  </si>
  <si>
    <t>W11858</t>
  </si>
  <si>
    <t>Sunrun PG&amp;E 2020 Group 108</t>
  </si>
  <si>
    <t>W11859</t>
  </si>
  <si>
    <t>Sunrun SCE 2020 Group 123</t>
  </si>
  <si>
    <t>W11860</t>
  </si>
  <si>
    <t>Sunrun SCE 2020 Group 124</t>
  </si>
  <si>
    <t>W11861</t>
  </si>
  <si>
    <t>Sunrun SCE 2020 Group 125</t>
  </si>
  <si>
    <t>W11862</t>
  </si>
  <si>
    <t>Sunrun SCE 2020 Group 126</t>
  </si>
  <si>
    <t>W11863</t>
  </si>
  <si>
    <t>Sunrun SCE 2020 Group 127</t>
  </si>
  <si>
    <t>W11864</t>
  </si>
  <si>
    <t>Sunrun SCE 2020 Group 128</t>
  </si>
  <si>
    <t>W11865</t>
  </si>
  <si>
    <t>Sunrun SCE 2020 Group 129</t>
  </si>
  <si>
    <t>W11866</t>
  </si>
  <si>
    <t>Sunrun SCE 2020 Group 130</t>
  </si>
  <si>
    <t>W11867</t>
  </si>
  <si>
    <t>Sunrun PG&amp;E 2020 Group 109</t>
  </si>
  <si>
    <t>W11868</t>
  </si>
  <si>
    <t>Sunrun PG&amp;E 2020 Group 110</t>
  </si>
  <si>
    <t>W11870</t>
  </si>
  <si>
    <t>Sunrun PG&amp;E 2020 Group 112</t>
  </si>
  <si>
    <t>W11871</t>
  </si>
  <si>
    <t>Sunrun PG&amp;E 2020 Group 113</t>
  </si>
  <si>
    <t>W11872</t>
  </si>
  <si>
    <t>Sunrun PG&amp;E 2020 Group 114</t>
  </si>
  <si>
    <t>W11873</t>
  </si>
  <si>
    <t>Sunrun PG&amp;E 2020 Group 115</t>
  </si>
  <si>
    <t>W11874</t>
  </si>
  <si>
    <t>Sunrun PG&amp;E 2020 Group 116</t>
  </si>
  <si>
    <t>W11875</t>
  </si>
  <si>
    <t>Sunrun PG&amp;E 2020 Group 117</t>
  </si>
  <si>
    <t>W11876</t>
  </si>
  <si>
    <t>Sunrun PG&amp;E 2020 Group 118</t>
  </si>
  <si>
    <t>W11878</t>
  </si>
  <si>
    <t>Sunrun PG&amp;E 2020 Group 120</t>
  </si>
  <si>
    <t>W11879</t>
  </si>
  <si>
    <t>Sunrun PG&amp;E 2020 Group 121</t>
  </si>
  <si>
    <t>W11880</t>
  </si>
  <si>
    <t>Sunrun PG&amp;E 2020 Group 122</t>
  </si>
  <si>
    <t>W11881</t>
  </si>
  <si>
    <t>Sunrun PG&amp;E 2020 Group 123</t>
  </si>
  <si>
    <t>W11883</t>
  </si>
  <si>
    <t>Sunrun PG&amp;E 2020 Group 124</t>
  </si>
  <si>
    <t>W11885</t>
  </si>
  <si>
    <t>Sunrun PG&amp;E 2020 Group 125</t>
  </si>
  <si>
    <t>W11886</t>
  </si>
  <si>
    <t>Sunrun PG&amp;E 2020 Group 126</t>
  </si>
  <si>
    <t>W11887</t>
  </si>
  <si>
    <t>Sunrun PG&amp;E 2020 Group 127</t>
  </si>
  <si>
    <t>W11888</t>
  </si>
  <si>
    <t>Sunrun PG&amp;E 2020 Group 128</t>
  </si>
  <si>
    <t>W11890</t>
  </si>
  <si>
    <t>Sunrun PG&amp;E 2020 Group 129</t>
  </si>
  <si>
    <t>W11891</t>
  </si>
  <si>
    <t>Sunrun PG&amp;E 2020 Group 130</t>
  </si>
  <si>
    <t>W11892</t>
  </si>
  <si>
    <t>Sunrun PG&amp;E 2020 Group 131</t>
  </si>
  <si>
    <t>W11893</t>
  </si>
  <si>
    <t>Sunrun PG&amp;E 2020 Group 132</t>
  </si>
  <si>
    <t>W11894</t>
  </si>
  <si>
    <t>Sunrun PG&amp;E 2020 Group 133</t>
  </si>
  <si>
    <t>W11895</t>
  </si>
  <si>
    <t>Sunrun PG&amp;E 2020 Group 134</t>
  </si>
  <si>
    <t>W11896</t>
  </si>
  <si>
    <t>Sunrun PG&amp;E 2020 Group 135</t>
  </si>
  <si>
    <t>W11897</t>
  </si>
  <si>
    <t>Sunrun PG&amp;E 2020 Group 136</t>
  </si>
  <si>
    <t>W11898</t>
  </si>
  <si>
    <t>Sunrun PG&amp;E 2020 Group 137</t>
  </si>
  <si>
    <t>W11899</t>
  </si>
  <si>
    <t>Sunrun SCE 2020 Group 132</t>
  </si>
  <si>
    <t>W11900</t>
  </si>
  <si>
    <t>Sunrun SCE 2020 Group 133</t>
  </si>
  <si>
    <t>W11901</t>
  </si>
  <si>
    <t>Sunrun PG&amp;E 2020 Group 138</t>
  </si>
  <si>
    <t>W11902</t>
  </si>
  <si>
    <t>Sunrun SCE 2020 Group 134</t>
  </si>
  <si>
    <t>W11903</t>
  </si>
  <si>
    <t>Sunrun PG&amp;E 2020 Group 139</t>
  </si>
  <si>
    <t>W11904</t>
  </si>
  <si>
    <t>Sunrun SCE 2020 Group 135</t>
  </si>
  <si>
    <t>W11905</t>
  </si>
  <si>
    <t>Sunrun SCE 2020 Group 136</t>
  </si>
  <si>
    <t>W11906</t>
  </si>
  <si>
    <t>Sunrun PG&amp;E 2020 Group 140</t>
  </si>
  <si>
    <t>W11907</t>
  </si>
  <si>
    <t>Sunrun SCE 2020 Group 137</t>
  </si>
  <si>
    <t>W11908</t>
  </si>
  <si>
    <t>Sunrun PG&amp;E 2020 Group 141</t>
  </si>
  <si>
    <t>W11909</t>
  </si>
  <si>
    <t>Sunrun PG&amp;E 2020 Group 142</t>
  </si>
  <si>
    <t>W11910</t>
  </si>
  <si>
    <t>Sunrun PG&amp;E 2020 Group 143</t>
  </si>
  <si>
    <t>W11911</t>
  </si>
  <si>
    <t>Sunrun SCE 2020 Group 138</t>
  </si>
  <si>
    <t>W11912</t>
  </si>
  <si>
    <t>Sunrun PG&amp;E 2020 Group 144</t>
  </si>
  <si>
    <t>W11913</t>
  </si>
  <si>
    <t>Sunrun SCE 2020 Group 139</t>
  </si>
  <si>
    <t>W11914</t>
  </si>
  <si>
    <t>Sunrun PG&amp;E 2020 Group 145</t>
  </si>
  <si>
    <t>W11915</t>
  </si>
  <si>
    <t>Sunrun PG&amp;E 2020 Group 146</t>
  </si>
  <si>
    <t>W11916</t>
  </si>
  <si>
    <t>Sunrun SCE 2020 Group 143</t>
  </si>
  <si>
    <t>W11917</t>
  </si>
  <si>
    <t>Sunrun SCE 2020 Group 144</t>
  </si>
  <si>
    <t>W11922</t>
  </si>
  <si>
    <t>Sunrun PGE BB 2020 Group 15</t>
  </si>
  <si>
    <t>W11923</t>
  </si>
  <si>
    <t>Sunrun PGE BB 2020 Group 16</t>
  </si>
  <si>
    <t>W11924</t>
  </si>
  <si>
    <t>Sunrun PGE BB 2020 Group 17</t>
  </si>
  <si>
    <t>W11926</t>
  </si>
  <si>
    <t>Sunrun PGE BB 2020 Group 19</t>
  </si>
  <si>
    <t>W11929</t>
  </si>
  <si>
    <t>Sunrun PGE BB 2020 Group 22</t>
  </si>
  <si>
    <t>W11932</t>
  </si>
  <si>
    <t>Sunrun PGE BB 2020 Group 25</t>
  </si>
  <si>
    <t>W11933</t>
  </si>
  <si>
    <t>Sunrun PGE BB 2020 Group 26</t>
  </si>
  <si>
    <t>W11934</t>
  </si>
  <si>
    <t>Sunrun PGE BB 2020 Group 27</t>
  </si>
  <si>
    <t>W11935</t>
  </si>
  <si>
    <t>Sunrun PGE BB 2020 Group 28</t>
  </si>
  <si>
    <t>W11936</t>
  </si>
  <si>
    <t>Sunrun PGE BB 2020 Group 29</t>
  </si>
  <si>
    <t>W11937</t>
  </si>
  <si>
    <t>Sunrun PGE BB 2020 Group 30</t>
  </si>
  <si>
    <t>W11938</t>
  </si>
  <si>
    <t>Sunrun PGE BB 2020 Group 31</t>
  </si>
  <si>
    <t>W11939</t>
  </si>
  <si>
    <t>Sunrun PGE BB 2020 Group 32</t>
  </si>
  <si>
    <t>W11940</t>
  </si>
  <si>
    <t>Sunrun PGE BB 2020 Group 33</t>
  </si>
  <si>
    <t>W11941</t>
  </si>
  <si>
    <t>Sunrun PGE BB 2020 Group 34</t>
  </si>
  <si>
    <t>W11942</t>
  </si>
  <si>
    <t>Sunrun PGE BB 2020 Group 35</t>
  </si>
  <si>
    <t>W11943</t>
  </si>
  <si>
    <t>Sunrun PGE BB 2020 Group 36</t>
  </si>
  <si>
    <t>W11944</t>
  </si>
  <si>
    <t>Sunrun PG&amp;E 2020 Group 147</t>
  </si>
  <si>
    <t>W11945</t>
  </si>
  <si>
    <t>Sunrun PG&amp;E 2020 Group 148</t>
  </si>
  <si>
    <t>W11946</t>
  </si>
  <si>
    <t>Sunrun PG&amp;E 2020 Group 149</t>
  </si>
  <si>
    <t>W11947</t>
  </si>
  <si>
    <t>Sunrun PG&amp;E 2020 Group 150</t>
  </si>
  <si>
    <t>W11948</t>
  </si>
  <si>
    <t>Sunrun PG&amp;E 2020 Group 151</t>
  </si>
  <si>
    <t>W11949</t>
  </si>
  <si>
    <t>Sunrun PG&amp;E 2020 Group 152</t>
  </si>
  <si>
    <t>W11950</t>
  </si>
  <si>
    <t>Sunrun PG&amp;E 2020 Group 153</t>
  </si>
  <si>
    <t>W11951</t>
  </si>
  <si>
    <t>Sunrun PG&amp;E 2020 Group 154</t>
  </si>
  <si>
    <t>W11952</t>
  </si>
  <si>
    <t>Sunrun PG&amp;E 2020 Group 155</t>
  </si>
  <si>
    <t>W11953</t>
  </si>
  <si>
    <t>Sunrun PG&amp;E 2020 Group 156</t>
  </si>
  <si>
    <t>W11954</t>
  </si>
  <si>
    <t>Sunrun PG&amp;E 2020 Group 157</t>
  </si>
  <si>
    <t>W11955</t>
  </si>
  <si>
    <t>Sunrun PG&amp;E 2020 Group 158</t>
  </si>
  <si>
    <t>W11957</t>
  </si>
  <si>
    <t>Sunrun PG&amp;E 2020 Group 160</t>
  </si>
  <si>
    <t>W11958</t>
  </si>
  <si>
    <t>Sunrun PG&amp;E 2020 Group 161</t>
  </si>
  <si>
    <t>W11959</t>
  </si>
  <si>
    <t>Sunrun PG&amp;E 2020 Group 162</t>
  </si>
  <si>
    <t>W11960</t>
  </si>
  <si>
    <t>Sunrun PG&amp;E 2020 Group 163</t>
  </si>
  <si>
    <t>W11961</t>
  </si>
  <si>
    <t>Sunrun PG&amp;E 2020 Group 164</t>
  </si>
  <si>
    <t>W11963</t>
  </si>
  <si>
    <t>Sunrun PG&amp;E 2020 Group 165</t>
  </si>
  <si>
    <t>W11964</t>
  </si>
  <si>
    <t>Sunrun PG&amp;E 2020 Group 166</t>
  </si>
  <si>
    <t>W11965</t>
  </si>
  <si>
    <t>Sunrun PG&amp;E 2020 Group 167</t>
  </si>
  <si>
    <t>W11966</t>
  </si>
  <si>
    <t>Sunrun PG&amp;E 2020 Group 168</t>
  </si>
  <si>
    <t>W12021</t>
  </si>
  <si>
    <t>Lake Herman Solar</t>
  </si>
  <si>
    <t>W1204</t>
  </si>
  <si>
    <t>Big Top</t>
  </si>
  <si>
    <t>A2262</t>
  </si>
  <si>
    <t>Odessa Energy Services LLC</t>
  </si>
  <si>
    <t>W1205</t>
  </si>
  <si>
    <t>Butter Creek Power LLC</t>
  </si>
  <si>
    <t>Arevon Energy, Inc.</t>
  </si>
  <si>
    <t xml:space="preserve">Pitkin County Solar, LLC			</t>
  </si>
  <si>
    <t>W1209</t>
  </si>
  <si>
    <t>Wagon Trail LLC</t>
  </si>
  <si>
    <t>W12175</t>
  </si>
  <si>
    <t>Sunrun PGE 2021 Group 1</t>
  </si>
  <si>
    <t>W12179</t>
  </si>
  <si>
    <t>Sunrun SCE 2021 Group 1</t>
  </si>
  <si>
    <t>W12181</t>
  </si>
  <si>
    <t>Sunrun PGE 2021 Group 4</t>
  </si>
  <si>
    <t>W12182</t>
  </si>
  <si>
    <t>Sunrun PGE 2021 Group 5</t>
  </si>
  <si>
    <t>W12183</t>
  </si>
  <si>
    <t>Sunrun SCE 2021 Group 2</t>
  </si>
  <si>
    <t>W12184</t>
  </si>
  <si>
    <t>Sunrun PGE 2021 Group 6</t>
  </si>
  <si>
    <t>W12185</t>
  </si>
  <si>
    <t>Sunrun PGE 2021 Group 7</t>
  </si>
  <si>
    <t>W12186</t>
  </si>
  <si>
    <t>Sunrun PGE 2021 Group 8</t>
  </si>
  <si>
    <t>W12187</t>
  </si>
  <si>
    <t>Sunrun PGE 2021 Group 9</t>
  </si>
  <si>
    <t>W12189</t>
  </si>
  <si>
    <t>Lineage Colton</t>
  </si>
  <si>
    <t>A2525</t>
  </si>
  <si>
    <t>Empower Renewable Advisors, LLC</t>
  </si>
  <si>
    <t>W12190</t>
  </si>
  <si>
    <t>Sunrun PGE 2021 Group 10</t>
  </si>
  <si>
    <t>W12192</t>
  </si>
  <si>
    <t>Sunrun PGE 2021 Group 12</t>
  </si>
  <si>
    <t>W12193</t>
  </si>
  <si>
    <t>Sunrun PGE 2021 Group 13</t>
  </si>
  <si>
    <t>W12194</t>
  </si>
  <si>
    <t>Sunrun PGE 2021 Group 14</t>
  </si>
  <si>
    <t>W12195</t>
  </si>
  <si>
    <t>Sunrun PGE 2021 Group 15</t>
  </si>
  <si>
    <t>W12196</t>
  </si>
  <si>
    <t>Sunrun PGE 2021 Group 16</t>
  </si>
  <si>
    <t>W12198</t>
  </si>
  <si>
    <t>Sunrun PGE 2021 Group 18</t>
  </si>
  <si>
    <t>W12200</t>
  </si>
  <si>
    <t>Sunrun PGE 2021 Group 19</t>
  </si>
  <si>
    <t>W12202</t>
  </si>
  <si>
    <t>Sunrun PGE 2021 Group 20</t>
  </si>
  <si>
    <t>W12203</t>
  </si>
  <si>
    <t>Sunrun PGE 2021 Group 21</t>
  </si>
  <si>
    <t>W12212</t>
  </si>
  <si>
    <t>Sunrun SCE 2021 Group 3</t>
  </si>
  <si>
    <t>W12213</t>
  </si>
  <si>
    <t>Sunrun SCE 2021 Group 4</t>
  </si>
  <si>
    <t>W12216</t>
  </si>
  <si>
    <t>Sunrun PGE 2021 Group 22</t>
  </si>
  <si>
    <t>W12217</t>
  </si>
  <si>
    <t>Sunrun PGE 2021 Group 23</t>
  </si>
  <si>
    <t>W12218</t>
  </si>
  <si>
    <t>Sunrun PGE 2021 Group 24</t>
  </si>
  <si>
    <t>W12219</t>
  </si>
  <si>
    <t>Sunrun PGE 2021 Group 25</t>
  </si>
  <si>
    <t>W12220</t>
  </si>
  <si>
    <t>Sunrun PGE 2021 Group 26</t>
  </si>
  <si>
    <t>W12221</t>
  </si>
  <si>
    <t>Sunrun PGE 2021 Group 27</t>
  </si>
  <si>
    <t>W12222</t>
  </si>
  <si>
    <t>Sunrun PGE 2021 Group 28</t>
  </si>
  <si>
    <t>W12224</t>
  </si>
  <si>
    <t>Sunrun PGE 2021 Group 30</t>
  </si>
  <si>
    <t>W12225</t>
  </si>
  <si>
    <t>Sunrun PGE 2021 Group 31</t>
  </si>
  <si>
    <t>W12227</t>
  </si>
  <si>
    <t>Sunrun PGE 2021 Group 33</t>
  </si>
  <si>
    <t>W12228</t>
  </si>
  <si>
    <t>Sunrun PGE 2021 Group 34</t>
  </si>
  <si>
    <t>W12229</t>
  </si>
  <si>
    <t>Sunrun PGE 2021 Group 35</t>
  </si>
  <si>
    <t>W12230</t>
  </si>
  <si>
    <t>Sunrun PGE 2021 Group 36</t>
  </si>
  <si>
    <t>W12231</t>
  </si>
  <si>
    <t>Sunrun PGE 2021 Group 37</t>
  </si>
  <si>
    <t>W12232</t>
  </si>
  <si>
    <t>Sunrun PGE 2021 Group 38</t>
  </si>
  <si>
    <t>W12233</t>
  </si>
  <si>
    <t>Sunrun PGE 2021 Group 39</t>
  </si>
  <si>
    <t>W12234</t>
  </si>
  <si>
    <t>Sunrun PGE 2021 Group 40</t>
  </si>
  <si>
    <t>W12241</t>
  </si>
  <si>
    <t>Sunrun PGE 2021 Group 41</t>
  </si>
  <si>
    <t>W12242</t>
  </si>
  <si>
    <t>Sunrun PGE 2021 Group 42</t>
  </si>
  <si>
    <t>W12243</t>
  </si>
  <si>
    <t>Sunrun PGE 2021 Group 43</t>
  </si>
  <si>
    <t>W12244</t>
  </si>
  <si>
    <t>Sunrun PGE 2021 Group 44</t>
  </si>
  <si>
    <t>W12245</t>
  </si>
  <si>
    <t>Sunrun PGE 2021 Group 45</t>
  </si>
  <si>
    <t>W12246</t>
  </si>
  <si>
    <t>Sunrun PGE 2021 Group 46</t>
  </si>
  <si>
    <t>W12248</t>
  </si>
  <si>
    <t>Sunrun PGE 2021 Group 48</t>
  </si>
  <si>
    <t>W12249</t>
  </si>
  <si>
    <t>Sunrun PGE 2021 Group 49</t>
  </si>
  <si>
    <t>W12250</t>
  </si>
  <si>
    <t>Sunrun PGE 2021 Group 50</t>
  </si>
  <si>
    <t>W12251</t>
  </si>
  <si>
    <t>Sunrun PGE 2021 Group 51</t>
  </si>
  <si>
    <t>W12252</t>
  </si>
  <si>
    <t>Sunrun PGE 2021 Group 52</t>
  </si>
  <si>
    <t>W12254</t>
  </si>
  <si>
    <t>Sunrun PGE 2021 Group 54</t>
  </si>
  <si>
    <t>W12255</t>
  </si>
  <si>
    <t>Sunrun PGE 2021 Group 55</t>
  </si>
  <si>
    <t>W12259</t>
  </si>
  <si>
    <t>Sunrun SCE 2021 Group 5</t>
  </si>
  <si>
    <t>W12261</t>
  </si>
  <si>
    <t>Sunrun SCE 2021 Group 6</t>
  </si>
  <si>
    <t>W12262</t>
  </si>
  <si>
    <t>Sunrun SCE 2021 Group 7</t>
  </si>
  <si>
    <t>W12263</t>
  </si>
  <si>
    <t>Sunrun SCE 2021 Group 8</t>
  </si>
  <si>
    <t>W12264</t>
  </si>
  <si>
    <t>Sunrun SCE 2021 Group 9</t>
  </si>
  <si>
    <t>W12265</t>
  </si>
  <si>
    <t>Sunrun SCE 2021 Group 10</t>
  </si>
  <si>
    <t>W12266</t>
  </si>
  <si>
    <t>Sunrun SCE 2021 Group 11</t>
  </si>
  <si>
    <t>W12267</t>
  </si>
  <si>
    <t>Sunrun SCE 2021 Group 12</t>
  </si>
  <si>
    <t>W12268</t>
  </si>
  <si>
    <t>Sunrun SCE 2021 Group 13</t>
  </si>
  <si>
    <t>W12269</t>
  </si>
  <si>
    <t>Sunrun SCE 2021 Group 14</t>
  </si>
  <si>
    <t>W12270</t>
  </si>
  <si>
    <t>Sunrun SCE 2021 Group 15</t>
  </si>
  <si>
    <t>W12271</t>
  </si>
  <si>
    <t>Sunrun SCE 2021 Group 16</t>
  </si>
  <si>
    <t>W12272</t>
  </si>
  <si>
    <t>Sunrun SCE 2021 Group 17</t>
  </si>
  <si>
    <t>W12273</t>
  </si>
  <si>
    <t>Sunrun SCE 2021 Group 18</t>
  </si>
  <si>
    <t>W12274</t>
  </si>
  <si>
    <t>Sunrun SCE 2021 Group 19</t>
  </si>
  <si>
    <t>W12277</t>
  </si>
  <si>
    <t>Sunrun SCE 2021 Group 21</t>
  </si>
  <si>
    <t>W12278</t>
  </si>
  <si>
    <t>Sunrun SCE 2021 Group 22</t>
  </si>
  <si>
    <t>W12279</t>
  </si>
  <si>
    <t>Sunrun SCE 2021 Group 23</t>
  </si>
  <si>
    <t>W12280</t>
  </si>
  <si>
    <t>Sunrun SCE 2021 Group 24</t>
  </si>
  <si>
    <t>W12281</t>
  </si>
  <si>
    <t>Sunrun SCE 2021 Group 25</t>
  </si>
  <si>
    <t>W12282</t>
  </si>
  <si>
    <t>Sunrun SCE 2021 Group 26</t>
  </si>
  <si>
    <t>W12283</t>
  </si>
  <si>
    <t>Sunrun SCE 2021 Group 27</t>
  </si>
  <si>
    <t>W12284</t>
  </si>
  <si>
    <t>Sunrun SCE 2021 Group 28</t>
  </si>
  <si>
    <t>W12286</t>
  </si>
  <si>
    <t>Sunrun SCE 2021 Group 30</t>
  </si>
  <si>
    <t>W12287</t>
  </si>
  <si>
    <t>Sunrun SCE 2021 Group 31</t>
  </si>
  <si>
    <t>W12289</t>
  </si>
  <si>
    <t>Sunrun SCE 2021 Group 33</t>
  </si>
  <si>
    <t>W12290</t>
  </si>
  <si>
    <t>Sunrun SCE 2021 Group 34</t>
  </si>
  <si>
    <t>W12293</t>
  </si>
  <si>
    <t>Sunrun SCE 2021 Group 37</t>
  </si>
  <si>
    <t>W12294</t>
  </si>
  <si>
    <t>Sunrun SCE 2021 Group 38</t>
  </si>
  <si>
    <t>W12295</t>
  </si>
  <si>
    <t>Sunrun SCE 2021 Group 39</t>
  </si>
  <si>
    <t>W12296</t>
  </si>
  <si>
    <t>Sunrun SCE 2021 Group 40</t>
  </si>
  <si>
    <t>W12297</t>
  </si>
  <si>
    <t>Sunrun SCE 2021 Group 41</t>
  </si>
  <si>
    <t>W12298</t>
  </si>
  <si>
    <t>Sunrun SCE 2021 Group 42</t>
  </si>
  <si>
    <t>W12299</t>
  </si>
  <si>
    <t>Sunrun SCE 2021 Group 43</t>
  </si>
  <si>
    <t>W12300</t>
  </si>
  <si>
    <t>Sunrun SCE 2021 Group 44</t>
  </si>
  <si>
    <t>W12301</t>
  </si>
  <si>
    <t>Sunrun SCE 2021 Group 45</t>
  </si>
  <si>
    <t>W12302</t>
  </si>
  <si>
    <t>Sunrun SCE 2021 Group 46</t>
  </si>
  <si>
    <t>W12303</t>
  </si>
  <si>
    <t>Sunrun SCE 2021 Group 47</t>
  </si>
  <si>
    <t>W12304</t>
  </si>
  <si>
    <t>Sunrun SCE 2021 Group 48</t>
  </si>
  <si>
    <t>W12305</t>
  </si>
  <si>
    <t>Sunrun SCE 2021 Group 49</t>
  </si>
  <si>
    <t>W12306</t>
  </si>
  <si>
    <t>Sunrun SCE 2021 Group 50</t>
  </si>
  <si>
    <t>W12307</t>
  </si>
  <si>
    <t>Sunrun SCE 2021 Group 51</t>
  </si>
  <si>
    <t>W12308</t>
  </si>
  <si>
    <t>Sunrun SCE 2021 Group 52</t>
  </si>
  <si>
    <t>W12309</t>
  </si>
  <si>
    <t>Sunrun SCE 2021 Group 53</t>
  </si>
  <si>
    <t>W12310</t>
  </si>
  <si>
    <t>Sunrun SCE 2021 Group 54</t>
  </si>
  <si>
    <t>W12313</t>
  </si>
  <si>
    <t>Sunrun SCE 2021 Group 57</t>
  </si>
  <si>
    <t>W12315</t>
  </si>
  <si>
    <t>Sunrun SCE 2021 Group 58</t>
  </si>
  <si>
    <t>W12316</t>
  </si>
  <si>
    <t>Sunrun SCE 2021 Group 59</t>
  </si>
  <si>
    <t>W12317</t>
  </si>
  <si>
    <t>Sunrun SCE 2021 Group 60</t>
  </si>
  <si>
    <t>W12318</t>
  </si>
  <si>
    <t>Sunrun SCE 2021 Group 61</t>
  </si>
  <si>
    <t>W12319</t>
  </si>
  <si>
    <t>Sunrun SCE 2021 Group 62</t>
  </si>
  <si>
    <t>W12322</t>
  </si>
  <si>
    <t>Sunrun SCE 2021 Group 63</t>
  </si>
  <si>
    <t>W12323</t>
  </si>
  <si>
    <t>Sunrun SCE 2021 Group 64</t>
  </si>
  <si>
    <t>W12324</t>
  </si>
  <si>
    <t>Sunrun SCE 2021 Group 65</t>
  </si>
  <si>
    <t>W12325</t>
  </si>
  <si>
    <t>Sunrun SCE 2021 Group 66</t>
  </si>
  <si>
    <t>W12326</t>
  </si>
  <si>
    <t>Sunrun SCE 2021 Group 67</t>
  </si>
  <si>
    <t>W12327</t>
  </si>
  <si>
    <t>Sunrun SCE 2021 Group 68</t>
  </si>
  <si>
    <t>W12328</t>
  </si>
  <si>
    <t>Sunrun SCE 2021 Group 69</t>
  </si>
  <si>
    <t>W12329</t>
  </si>
  <si>
    <t>Sunrun SCE 2021 Group 70</t>
  </si>
  <si>
    <t>W12330</t>
  </si>
  <si>
    <t>Sunrun SCE 2021 Group 71</t>
  </si>
  <si>
    <t>W12331</t>
  </si>
  <si>
    <t>Sunrun SCE 2021 Group 72</t>
  </si>
  <si>
    <t>W12332</t>
  </si>
  <si>
    <t>Sunrun SCE 2021 Group 73</t>
  </si>
  <si>
    <t>W12333</t>
  </si>
  <si>
    <t>Sunrun SCE 2021 Group 74</t>
  </si>
  <si>
    <t>W12334</t>
  </si>
  <si>
    <t>Sunrun SCE 2021 Group 75</t>
  </si>
  <si>
    <t>W12335</t>
  </si>
  <si>
    <t>Sunrun SCE 2021 Group 76</t>
  </si>
  <si>
    <t>W12336</t>
  </si>
  <si>
    <t>Sunrun SCE 2021 Group 77</t>
  </si>
  <si>
    <t>W12338</t>
  </si>
  <si>
    <t>Sunrun SCE 2021 Group 78</t>
  </si>
  <si>
    <t>W12339</t>
  </si>
  <si>
    <t>Sunrun SCE 2021 Group 79</t>
  </si>
  <si>
    <t>W12340</t>
  </si>
  <si>
    <t>Sunrun SCE 2021 Group 80</t>
  </si>
  <si>
    <t>W12341</t>
  </si>
  <si>
    <t>Sunrun SCE 2021 Group 81</t>
  </si>
  <si>
    <t>W12342</t>
  </si>
  <si>
    <t>Sunrun SCE 2021 Group 82</t>
  </si>
  <si>
    <t>W12343</t>
  </si>
  <si>
    <t>Sunrun SCE 2021 Group 83</t>
  </si>
  <si>
    <t>W12344</t>
  </si>
  <si>
    <t>Sunrun SCE 2021 Group 84</t>
  </si>
  <si>
    <t>W12345</t>
  </si>
  <si>
    <t>Sunrun SCE 2021 Group 85</t>
  </si>
  <si>
    <t>W12346</t>
  </si>
  <si>
    <t>Sunrun SCE 2021 Group 86</t>
  </si>
  <si>
    <t>W12347</t>
  </si>
  <si>
    <t>Sunrun SCE 2021 Group 87</t>
  </si>
  <si>
    <t>W12348</t>
  </si>
  <si>
    <t>Sunrun SCE 2021 Group 88</t>
  </si>
  <si>
    <t>W12349</t>
  </si>
  <si>
    <t>Sunrun SCE 2021 Group 89</t>
  </si>
  <si>
    <t>W12351</t>
  </si>
  <si>
    <t>Sunrun SCE 2021 Group 91</t>
  </si>
  <si>
    <t>W12352</t>
  </si>
  <si>
    <t>Sunrun SCE 2021 Group 92</t>
  </si>
  <si>
    <t>W12353</t>
  </si>
  <si>
    <t>Sunrun SCE 2021 Group 93</t>
  </si>
  <si>
    <t>W12354</t>
  </si>
  <si>
    <t>Sunrun SCE 2021 Group 94</t>
  </si>
  <si>
    <t>W12355</t>
  </si>
  <si>
    <t>Sunrun SCE 2021 Group 95</t>
  </si>
  <si>
    <t>W12356</t>
  </si>
  <si>
    <t>Sunrun SCE 2021 Group 96</t>
  </si>
  <si>
    <t>W12357</t>
  </si>
  <si>
    <t>Sunrun SCE 2021 Group 97</t>
  </si>
  <si>
    <t>W12363</t>
  </si>
  <si>
    <t>Sunrun SCE 2021 Group 98</t>
  </si>
  <si>
    <t>W12364</t>
  </si>
  <si>
    <t>Sunrun SCE 2021 Group 99</t>
  </si>
  <si>
    <t>W12365</t>
  </si>
  <si>
    <t>Sunrun SCE 2021 Group 100</t>
  </si>
  <si>
    <t>W12371</t>
  </si>
  <si>
    <t>Sunrun SCE 2021 Group 101</t>
  </si>
  <si>
    <t>W12372</t>
  </si>
  <si>
    <t>Sunrun SCE 2021 Group 102</t>
  </si>
  <si>
    <t>W12374</t>
  </si>
  <si>
    <t>Sunrun SCE 2021 Group 104</t>
  </si>
  <si>
    <t>W12375</t>
  </si>
  <si>
    <t>Sunrun SCE 2021 Group 105</t>
  </si>
  <si>
    <t>W12376</t>
  </si>
  <si>
    <t>Sunrun SCE 2021 Group 106</t>
  </si>
  <si>
    <t>W12377</t>
  </si>
  <si>
    <t>Sunrun SCE 2021 Group 107</t>
  </si>
  <si>
    <t>W12378</t>
  </si>
  <si>
    <t>Sunrun SCE 2021 Group 108</t>
  </si>
  <si>
    <t>W12379</t>
  </si>
  <si>
    <t>Sunrun SCE 2021 Group 109</t>
  </si>
  <si>
    <t>W12384</t>
  </si>
  <si>
    <t>Sunrun PGE 2021 Group 56</t>
  </si>
  <si>
    <t>W12385</t>
  </si>
  <si>
    <t>Sunrun PGE 2021 Group 57</t>
  </si>
  <si>
    <t>W12386</t>
  </si>
  <si>
    <t>Sunrun PGE 2021 Group 58</t>
  </si>
  <si>
    <t>W12387</t>
  </si>
  <si>
    <t>Sunrun PGE 2021 Group 59</t>
  </si>
  <si>
    <t>W12388</t>
  </si>
  <si>
    <t>Sunrun SCE 2021 Group 114</t>
  </si>
  <si>
    <t>W12389</t>
  </si>
  <si>
    <t>Sunrun SCE 2021 Group 115</t>
  </si>
  <si>
    <t>W12390</t>
  </si>
  <si>
    <t>Sunrun SCE 2021 Group 116</t>
  </si>
  <si>
    <t>W12391</t>
  </si>
  <si>
    <t>Sunrun SDGE 2021 Group 2</t>
  </si>
  <si>
    <t>W12393</t>
  </si>
  <si>
    <t>Sunrun SDGE 2021 Group 3</t>
  </si>
  <si>
    <t>W12394</t>
  </si>
  <si>
    <t>Sunrun SDGE 2021 Group 4</t>
  </si>
  <si>
    <t>W12395</t>
  </si>
  <si>
    <t>Sunrun SDGE 2021 Group 5</t>
  </si>
  <si>
    <t>W12396</t>
  </si>
  <si>
    <t>Sunrun SDGE 2021 Group 6</t>
  </si>
  <si>
    <t>W12397</t>
  </si>
  <si>
    <t>Sunrun PGE 2021 Group 60</t>
  </si>
  <si>
    <t>W12398</t>
  </si>
  <si>
    <t>Sunrun PGE 2021 Group 61</t>
  </si>
  <si>
    <t>W12399</t>
  </si>
  <si>
    <t>Sunrun PGE 2021 Group 62</t>
  </si>
  <si>
    <t>W12400</t>
  </si>
  <si>
    <t>Sunrun PGE 2021 Group 63</t>
  </si>
  <si>
    <t>W12401</t>
  </si>
  <si>
    <t>Sunrun SDGE 2021 Group 7</t>
  </si>
  <si>
    <t>W12402</t>
  </si>
  <si>
    <t>Sunrun SDGE 2021 Group 8</t>
  </si>
  <si>
    <t>W12403</t>
  </si>
  <si>
    <t>Sunrun SDGE 2021 Group 9</t>
  </si>
  <si>
    <t>W12407</t>
  </si>
  <si>
    <t>Sunrun SDGE 2021 Group 13</t>
  </si>
  <si>
    <t>W12408</t>
  </si>
  <si>
    <t>Sunrun PGE 2021 Group 64</t>
  </si>
  <si>
    <t>W12409</t>
  </si>
  <si>
    <t>Sunrun SDGE 2021 Group 14</t>
  </si>
  <si>
    <t>W12410</t>
  </si>
  <si>
    <t>Sunrun PGE 2021 Group 65</t>
  </si>
  <si>
    <t>W12412</t>
  </si>
  <si>
    <t>Sunrun PGE 2021 Group 66</t>
  </si>
  <si>
    <t>W12413</t>
  </si>
  <si>
    <t>Sunrun SDGE 2021 Group 15</t>
  </si>
  <si>
    <t>W12414</t>
  </si>
  <si>
    <t>Sunrun PGE 2021 Group 67</t>
  </si>
  <si>
    <t>W12415</t>
  </si>
  <si>
    <t>Sunrun SDGE 2021 Group 16</t>
  </si>
  <si>
    <t>W12416</t>
  </si>
  <si>
    <t>Sunrun PGE 2021 Group 68</t>
  </si>
  <si>
    <t>W12417</t>
  </si>
  <si>
    <t>Sunrun SDGE 2021 Group 17</t>
  </si>
  <si>
    <t>W12418</t>
  </si>
  <si>
    <t>Sunrun SDGE 2021 Group 18</t>
  </si>
  <si>
    <t>W12419</t>
  </si>
  <si>
    <t>Sunrun PGE 2021 Group 69</t>
  </si>
  <si>
    <t>W12420</t>
  </si>
  <si>
    <t>Sunrun PGE 2021 Group 70</t>
  </si>
  <si>
    <t>W12421</t>
  </si>
  <si>
    <t>Sunrun PGE 2021 Group 71</t>
  </si>
  <si>
    <t>W12422</t>
  </si>
  <si>
    <t>Sunrun PGE 2021 Group 72</t>
  </si>
  <si>
    <t>W12423</t>
  </si>
  <si>
    <t>Sunrun PGE 2021 Group 73</t>
  </si>
  <si>
    <t>W12424</t>
  </si>
  <si>
    <t>Sunrun PGE 2021 Group 75</t>
  </si>
  <si>
    <t>W12425</t>
  </si>
  <si>
    <t>Sunrun PGE 2021 Group 76</t>
  </si>
  <si>
    <t>W12426</t>
  </si>
  <si>
    <t>Sunrun PGE 2021 Group 77</t>
  </si>
  <si>
    <t>W12429</t>
  </si>
  <si>
    <t>Sunrun PGE 2021 Group 78</t>
  </si>
  <si>
    <t>W12430</t>
  </si>
  <si>
    <t>Sunrun PGE 2021 Group 79</t>
  </si>
  <si>
    <t>W12431</t>
  </si>
  <si>
    <t>Sunrun PGE 2021 Group 80</t>
  </si>
  <si>
    <t>W12432</t>
  </si>
  <si>
    <t>Sunrun PGE 2021 Group 81</t>
  </si>
  <si>
    <t>W12433</t>
  </si>
  <si>
    <t>Sunrun PGE 2021 Group 82</t>
  </si>
  <si>
    <t>W12434</t>
  </si>
  <si>
    <t>Sunrun PGE 2021 Group 83</t>
  </si>
  <si>
    <t>W12435</t>
  </si>
  <si>
    <t>Sunrun PGE 2021 Group 84</t>
  </si>
  <si>
    <t>W12436</t>
  </si>
  <si>
    <t>Sunrun PGE 2021 Group 85</t>
  </si>
  <si>
    <t>W12437</t>
  </si>
  <si>
    <t>Sunrun PGE 2021 Group 86</t>
  </si>
  <si>
    <t>W12440</t>
  </si>
  <si>
    <t>Sunrun PGE 2021 Group 87</t>
  </si>
  <si>
    <t>W12441</t>
  </si>
  <si>
    <t>Sunrun PGE 2021 Group 88</t>
  </si>
  <si>
    <t>W12443</t>
  </si>
  <si>
    <t>Sunrun PGE 2021 Group 89</t>
  </si>
  <si>
    <t>W12444</t>
  </si>
  <si>
    <t>Sunrun PGE 2021 Group 90</t>
  </si>
  <si>
    <t>W12445</t>
  </si>
  <si>
    <t>Sunrun PGE 2021 Group 91</t>
  </si>
  <si>
    <t>W12446</t>
  </si>
  <si>
    <t>Sunrun PGE 2021 Group 92</t>
  </si>
  <si>
    <t>W12447</t>
  </si>
  <si>
    <t>Sunrun PGE 2021 Group 93</t>
  </si>
  <si>
    <t>W12448</t>
  </si>
  <si>
    <t>Sunrun PGE 2021 Group 94</t>
  </si>
  <si>
    <t>W12449</t>
  </si>
  <si>
    <t>Sunrun PGE 2021 Group 95</t>
  </si>
  <si>
    <t>W12452</t>
  </si>
  <si>
    <t>Sunrun PGE 2021 Group 97</t>
  </si>
  <si>
    <t>W12454</t>
  </si>
  <si>
    <t>Sunrun PGE 2021 Group 99</t>
  </si>
  <si>
    <t>W12455</t>
  </si>
  <si>
    <t>Sunrun PGE 2021 Group 100</t>
  </si>
  <si>
    <t>W12456</t>
  </si>
  <si>
    <t>Sunrun PGE 2021 Group 101</t>
  </si>
  <si>
    <t>W12457</t>
  </si>
  <si>
    <t>Sunrun PGE 2021 Group 102</t>
  </si>
  <si>
    <t>W12458</t>
  </si>
  <si>
    <t xml:space="preserve">Sunrun SDGE 2021 Group 19	</t>
  </si>
  <si>
    <t>W12459</t>
  </si>
  <si>
    <t>Sunrun SDGE 2021 Group 20</t>
  </si>
  <si>
    <t>W12460</t>
  </si>
  <si>
    <t>Sunrun SDGE 2021 Group 21</t>
  </si>
  <si>
    <t>W12461</t>
  </si>
  <si>
    <t>Sunrun SDGE 2021 Group 22</t>
  </si>
  <si>
    <t>W12462</t>
  </si>
  <si>
    <t>Sunrun SDGE 2021 Group 23</t>
  </si>
  <si>
    <t>W12463</t>
  </si>
  <si>
    <t>Sunrun SDGE 2021 Group 24</t>
  </si>
  <si>
    <t>W12464</t>
  </si>
  <si>
    <t>Sunrun SDGE 2021 Group 25</t>
  </si>
  <si>
    <t>W12465</t>
  </si>
  <si>
    <t>Sunrun SDGE 2021 Group 26</t>
  </si>
  <si>
    <t>W12466</t>
  </si>
  <si>
    <t>Sunrun SDGE 2021 Group 27</t>
  </si>
  <si>
    <t>W12467</t>
  </si>
  <si>
    <t>Sunrun SDGE 2021 Group 28</t>
  </si>
  <si>
    <t>W12468</t>
  </si>
  <si>
    <t>Sunrun SDGE 2021 Group 29</t>
  </si>
  <si>
    <t>W12470</t>
  </si>
  <si>
    <t>Sunrun SDGE 2021 Group 30</t>
  </si>
  <si>
    <t>W12471</t>
  </si>
  <si>
    <t>Sunrun SDGE 2021 Group 31</t>
  </si>
  <si>
    <t>W12473</t>
  </si>
  <si>
    <t>Sunrun SDGE 2021 Group 33</t>
  </si>
  <si>
    <t>W12475</t>
  </si>
  <si>
    <t>Sunrun SDGE 2021 Group 36</t>
  </si>
  <si>
    <t>W12476</t>
  </si>
  <si>
    <t>Sunrun SDGE 2021 Group 37</t>
  </si>
  <si>
    <t>W12477</t>
  </si>
  <si>
    <t>Sunrun SDGE 2021 Group 38</t>
  </si>
  <si>
    <t>W12478</t>
  </si>
  <si>
    <t>Sunrun PGE 2021 Group 103</t>
  </si>
  <si>
    <t>W12481</t>
  </si>
  <si>
    <t>Sunrun PGE 2021 Group 106</t>
  </si>
  <si>
    <t>W12482</t>
  </si>
  <si>
    <t>Sunrun PGE 2021 Group 107</t>
  </si>
  <si>
    <t>W12483</t>
  </si>
  <si>
    <t>Sunrun PGE 2021 Group 108</t>
  </si>
  <si>
    <t>W12485</t>
  </si>
  <si>
    <t>Sunrun PGE 2021 Group 109</t>
  </si>
  <si>
    <t>W12486</t>
  </si>
  <si>
    <t>Sunrun PGE 2021 Group 110</t>
  </si>
  <si>
    <t>W12487</t>
  </si>
  <si>
    <t>Sunrun PGE 2021 Group 111</t>
  </si>
  <si>
    <t>W12488</t>
  </si>
  <si>
    <t>Sunrun PGE 2021 Group 112</t>
  </si>
  <si>
    <t>W12489</t>
  </si>
  <si>
    <t>Sunrun PGE 2021 Group 113</t>
  </si>
  <si>
    <t>W12490</t>
  </si>
  <si>
    <t>Sunrun PGE 2021 Group 114</t>
  </si>
  <si>
    <t>W12491</t>
  </si>
  <si>
    <t>Sunrun PGE 2021 Group 115</t>
  </si>
  <si>
    <t>W12492</t>
  </si>
  <si>
    <t>Sunrun PGE 2021 Group 116</t>
  </si>
  <si>
    <t>W12493</t>
  </si>
  <si>
    <t>Sunrun PGE 2021 Group 117</t>
  </si>
  <si>
    <t>W12494</t>
  </si>
  <si>
    <t>Sunrun PGE 2021 Group 118</t>
  </si>
  <si>
    <t>W12495</t>
  </si>
  <si>
    <t>Sunrun PGE 2021 Group 119</t>
  </si>
  <si>
    <t>W12496</t>
  </si>
  <si>
    <t>Sunrun PGE 2021 Group 120</t>
  </si>
  <si>
    <t>W12498</t>
  </si>
  <si>
    <t>Sunrun PGE 2021 Group 122</t>
  </si>
  <si>
    <t>W12499</t>
  </si>
  <si>
    <t>Sunrun PGE 2021 Group 123</t>
  </si>
  <si>
    <t>W12500</t>
  </si>
  <si>
    <t>Sunrun PGE 2021 Group 124</t>
  </si>
  <si>
    <t>W12501</t>
  </si>
  <si>
    <t>Sunrun PGE 2021 Group 125</t>
  </si>
  <si>
    <t>W12502</t>
  </si>
  <si>
    <t>Sunrun PGE 2021 Group 126</t>
  </si>
  <si>
    <t>W12503</t>
  </si>
  <si>
    <t>Sunrun PGE 2021 Group 127</t>
  </si>
  <si>
    <t>W12509</t>
  </si>
  <si>
    <t>Sunrun PGE 2021 Group 133</t>
  </si>
  <si>
    <t>W12550</t>
  </si>
  <si>
    <t>Lineage La Brea</t>
  </si>
  <si>
    <t>W12590</t>
  </si>
  <si>
    <t>Los Alamitos USD - District Office at Los Alamitos</t>
  </si>
  <si>
    <t>W12625</t>
  </si>
  <si>
    <t>1982129035-Plaza at Sierra-1</t>
  </si>
  <si>
    <t>W12780</t>
  </si>
  <si>
    <t>Sunrun SCE 2021 Group 117</t>
  </si>
  <si>
    <t>W12781</t>
  </si>
  <si>
    <t>Sunrun SCE 2021 Group 118</t>
  </si>
  <si>
    <t>W12782</t>
  </si>
  <si>
    <t>Sunrun SCE 2021 Group 119</t>
  </si>
  <si>
    <t>W12783</t>
  </si>
  <si>
    <t>Sunrun SCE 2021 Group 120</t>
  </si>
  <si>
    <t>W12785</t>
  </si>
  <si>
    <t>Sunrun SCE 2021 Group 122</t>
  </si>
  <si>
    <t>W12786</t>
  </si>
  <si>
    <t>Sunrun SCE 2021 Group 123</t>
  </si>
  <si>
    <t>W12787</t>
  </si>
  <si>
    <t>Sunrun SCE 2021 Group 124</t>
  </si>
  <si>
    <t>W12788</t>
  </si>
  <si>
    <t>Sunrun SCE 2021 Group 125</t>
  </si>
  <si>
    <t>W12789</t>
  </si>
  <si>
    <t>Sunrun SCE 2021 Group 126</t>
  </si>
  <si>
    <t>W12790</t>
  </si>
  <si>
    <t>Sunrun SCE 2021 Group 127</t>
  </si>
  <si>
    <t>W12791</t>
  </si>
  <si>
    <t>Sunrun SCE 2021 Group 128</t>
  </si>
  <si>
    <t>W12792</t>
  </si>
  <si>
    <t>Sunrun SCE 2021 Group 129</t>
  </si>
  <si>
    <t>W12793</t>
  </si>
  <si>
    <t>Sunrun SCE 2021 Group 130</t>
  </si>
  <si>
    <t>W12794</t>
  </si>
  <si>
    <t>Sunrun SCE 2021 Group 131</t>
  </si>
  <si>
    <t>W12795</t>
  </si>
  <si>
    <t>Sunrun SCE 2021 Group 132</t>
  </si>
  <si>
    <t>W12796</t>
  </si>
  <si>
    <t>Sunrun SCE 2021 Group 133</t>
  </si>
  <si>
    <t>W12800</t>
  </si>
  <si>
    <t>Sunrun SCE 2021 Group 136</t>
  </si>
  <si>
    <t>W12801</t>
  </si>
  <si>
    <t>Sunrun SCE 2021 Group 137</t>
  </si>
  <si>
    <t>W12802</t>
  </si>
  <si>
    <t>Sunrun SCE 2021 Group 138</t>
  </si>
  <si>
    <t>W12803</t>
  </si>
  <si>
    <t>Sunrun SCE 2021 Group 139</t>
  </si>
  <si>
    <t>W12804</t>
  </si>
  <si>
    <t>Sunrun SCE 2021 Group 140</t>
  </si>
  <si>
    <t>W12805</t>
  </si>
  <si>
    <t>Sunrun SCE 2021 Group 141</t>
  </si>
  <si>
    <t>W12806</t>
  </si>
  <si>
    <t>Sunrun SCE 2021 Group 142</t>
  </si>
  <si>
    <t>W12807</t>
  </si>
  <si>
    <t>Sunrun SCE 2021 Group 143</t>
  </si>
  <si>
    <t>W12808</t>
  </si>
  <si>
    <t>Sunrun SCE 2021 Group 144</t>
  </si>
  <si>
    <t>W12809</t>
  </si>
  <si>
    <t>Sunrun SCE 2021 Group 145</t>
  </si>
  <si>
    <t>W12810</t>
  </si>
  <si>
    <t>Sunrun SCE 2021 Group 146</t>
  </si>
  <si>
    <t>W12811</t>
  </si>
  <si>
    <t>Sunrun SCE 2021 Group 147</t>
  </si>
  <si>
    <t>W12812</t>
  </si>
  <si>
    <t>Sunrun SCE 2021 Group 148</t>
  </si>
  <si>
    <t>W12813</t>
  </si>
  <si>
    <t>Sunrun SCE 2021 Group 149</t>
  </si>
  <si>
    <t>W12814</t>
  </si>
  <si>
    <t>Sunrun SCE 2021 Group 150</t>
  </si>
  <si>
    <t>W12815</t>
  </si>
  <si>
    <t>Sunrun SCE 2021 Group 151</t>
  </si>
  <si>
    <t>W12816</t>
  </si>
  <si>
    <t>Sunrun SCE 2021 Group 152</t>
  </si>
  <si>
    <t>W12817</t>
  </si>
  <si>
    <t>Sunrun SCE 2021 Group 153</t>
  </si>
  <si>
    <t>W12818</t>
  </si>
  <si>
    <t>Sunrun SCE 2021 Group 154</t>
  </si>
  <si>
    <t>W12819</t>
  </si>
  <si>
    <t>Sunrun SCE 2021 Group 155</t>
  </si>
  <si>
    <t>W12820</t>
  </si>
  <si>
    <t>Sunrun SCE 2021 Group 156</t>
  </si>
  <si>
    <t>W12821</t>
  </si>
  <si>
    <t>Sunrun SCE 2021 Group 157</t>
  </si>
  <si>
    <t>W12822</t>
  </si>
  <si>
    <t>Sunrun SCE 2021 Group 158</t>
  </si>
  <si>
    <t>W12823</t>
  </si>
  <si>
    <t>Sunrun SCE 2021 Group 159</t>
  </si>
  <si>
    <t>W12824</t>
  </si>
  <si>
    <t>Sunrun SCE 2021 Group 160</t>
  </si>
  <si>
    <t>W12825</t>
  </si>
  <si>
    <t>Sunrun SCE 2021 Group 161</t>
  </si>
  <si>
    <t>W12826</t>
  </si>
  <si>
    <t>Sunrun SCE 2021 Group 162</t>
  </si>
  <si>
    <t>W12827</t>
  </si>
  <si>
    <t>GE Mobile Water Inc.</t>
  </si>
  <si>
    <t>W12829</t>
  </si>
  <si>
    <t>Sunrun SCE 2021 Group 164</t>
  </si>
  <si>
    <t>W12831</t>
  </si>
  <si>
    <t>Sunrun SCE 2021 Group 166</t>
  </si>
  <si>
    <t>W12832</t>
  </si>
  <si>
    <t>Sunrun SCE 2021 Group 169</t>
  </si>
  <si>
    <t>W12833</t>
  </si>
  <si>
    <t>Sunrun SCE 2021 Group 170</t>
  </si>
  <si>
    <t>W12834</t>
  </si>
  <si>
    <t>Sunrun SCE 2021 Group 171</t>
  </si>
  <si>
    <t>W12835</t>
  </si>
  <si>
    <t>Sunrun SCE 2021 Group 172</t>
  </si>
  <si>
    <t>W12836</t>
  </si>
  <si>
    <t>Sunrun SCE 2021 Group 173</t>
  </si>
  <si>
    <t>W12837</t>
  </si>
  <si>
    <t>Sunrun SCE 2021 Group 174</t>
  </si>
  <si>
    <t>W12838</t>
  </si>
  <si>
    <t>Sunrun SCE 2021 Group 175</t>
  </si>
  <si>
    <t>W12839</t>
  </si>
  <si>
    <t>Sunrun SCE 2021 Group 176</t>
  </si>
  <si>
    <t>W12840</t>
  </si>
  <si>
    <t>Sunrun SCE 2021 Group 177</t>
  </si>
  <si>
    <t>W12841</t>
  </si>
  <si>
    <t>Sunrun SCE 2021 Group 178</t>
  </si>
  <si>
    <t>W12843</t>
  </si>
  <si>
    <t>Sunrun SCE 2021 Group 180</t>
  </si>
  <si>
    <t>W12844</t>
  </si>
  <si>
    <t>Sunrun SCE 2021 Group 181</t>
  </si>
  <si>
    <t>W12845</t>
  </si>
  <si>
    <t>Sunrun SCE 2021 Group 182</t>
  </si>
  <si>
    <t>W12846</t>
  </si>
  <si>
    <t>Sunrun SCE 2021 Group 183</t>
  </si>
  <si>
    <t>W12847</t>
  </si>
  <si>
    <t>Sunrun SCE 2021 Group 184</t>
  </si>
  <si>
    <t>W12848</t>
  </si>
  <si>
    <t>Sunrun SCE 2021 Group 185</t>
  </si>
  <si>
    <t>W12849</t>
  </si>
  <si>
    <t>Sunrun SCE 2021 Group 186</t>
  </si>
  <si>
    <t>W12850</t>
  </si>
  <si>
    <t>Sunrun SCE 2021 Group 187</t>
  </si>
  <si>
    <t>W12851</t>
  </si>
  <si>
    <t>Sunrun SCE 2021 Group 188</t>
  </si>
  <si>
    <t>W12852</t>
  </si>
  <si>
    <t>Sunrun SCE 2021 Group 189</t>
  </si>
  <si>
    <t>W12853</t>
  </si>
  <si>
    <t>Sunrun SCE 2021 Group 190</t>
  </si>
  <si>
    <t>W12854</t>
  </si>
  <si>
    <t>Sunrun SCE 2021 Group 191</t>
  </si>
  <si>
    <t>W12855</t>
  </si>
  <si>
    <t>Sunrun SCE 2021 Group 192</t>
  </si>
  <si>
    <t>W12856</t>
  </si>
  <si>
    <t>Sunrun SCE 2021 Group 193</t>
  </si>
  <si>
    <t>W12857</t>
  </si>
  <si>
    <t>Sunrun SCE 2021 Group 194</t>
  </si>
  <si>
    <t>W12858</t>
  </si>
  <si>
    <t>Sunrun SCE 2021 Group 195</t>
  </si>
  <si>
    <t>W12859</t>
  </si>
  <si>
    <t>Sunrun SCE 2021 Group 196</t>
  </si>
  <si>
    <t>W12861</t>
  </si>
  <si>
    <t>Sunrun SCE 2021 Group 198</t>
  </si>
  <si>
    <t>W12862</t>
  </si>
  <si>
    <t>Sunrun SCE 2021 Group 199</t>
  </si>
  <si>
    <t>W12863</t>
  </si>
  <si>
    <t>Sunrun SCE 2021 Group 200</t>
  </si>
  <si>
    <t>W12864</t>
  </si>
  <si>
    <t>Sunrun SCE 2021 Group 201</t>
  </si>
  <si>
    <t>W12865</t>
  </si>
  <si>
    <t>Sunrun SCE 2021 Group 202</t>
  </si>
  <si>
    <t>W12866</t>
  </si>
  <si>
    <t>Sunrun SCE 2021 Group 203</t>
  </si>
  <si>
    <t>W12867</t>
  </si>
  <si>
    <t>Sunrun SCE 2021 Group 204</t>
  </si>
  <si>
    <t>W12868</t>
  </si>
  <si>
    <t>Sunrun SCE 2021 Group 205</t>
  </si>
  <si>
    <t>W12869</t>
  </si>
  <si>
    <t>Sunrun SCE 2021 Group 206</t>
  </si>
  <si>
    <t>W12871</t>
  </si>
  <si>
    <t>Sunrun SCE 2021 Group 207</t>
  </si>
  <si>
    <t>W12872</t>
  </si>
  <si>
    <t>Sunrun SCE 2021 Group 208</t>
  </si>
  <si>
    <t>W12873</t>
  </si>
  <si>
    <t>Sunrun SCE 2021 Group 209</t>
  </si>
  <si>
    <t>W12874</t>
  </si>
  <si>
    <t>Sunrun SCE 2021 Group 210</t>
  </si>
  <si>
    <t>W12875</t>
  </si>
  <si>
    <t>Sunrun SCE 2021 Group 211</t>
  </si>
  <si>
    <t>W12876</t>
  </si>
  <si>
    <t>Sunrun SCE 2021 Group 212</t>
  </si>
  <si>
    <t>W12877</t>
  </si>
  <si>
    <t>Sunrun SCE 2021 Group 213</t>
  </si>
  <si>
    <t>W12878</t>
  </si>
  <si>
    <t>Sunrun SCE 2021 Group 214</t>
  </si>
  <si>
    <t>W12879</t>
  </si>
  <si>
    <t>Sunrun SCE 2021 Group 215</t>
  </si>
  <si>
    <t>W12880</t>
  </si>
  <si>
    <t>Sunrun SCE 2021 Group 216</t>
  </si>
  <si>
    <t>W12881</t>
  </si>
  <si>
    <t>Sunrun SCE 2021 Group 217</t>
  </si>
  <si>
    <t>W12882</t>
  </si>
  <si>
    <t>Sunrun SCE 2021 Group 218</t>
  </si>
  <si>
    <t>W12883</t>
  </si>
  <si>
    <t>Sunrun SCE 2021 Group 219</t>
  </si>
  <si>
    <t>W12884</t>
  </si>
  <si>
    <t>Sunrun SCE 2021 Group 220</t>
  </si>
  <si>
    <t>W12885</t>
  </si>
  <si>
    <t>Sunrun SCE 2021 Group 221</t>
  </si>
  <si>
    <t>W12886</t>
  </si>
  <si>
    <t>Sunrun SCE 2021 Group 222</t>
  </si>
  <si>
    <t>W12887</t>
  </si>
  <si>
    <t>Sunrun SCE 2021 Group 223</t>
  </si>
  <si>
    <t>W12890</t>
  </si>
  <si>
    <t>Sunrun SCE 2021 Group 226</t>
  </si>
  <si>
    <t>W12891</t>
  </si>
  <si>
    <t>Sunrun SCE 2021 Group 227</t>
  </si>
  <si>
    <t>W12892</t>
  </si>
  <si>
    <t>Sunrun SCE 2021 Group 228</t>
  </si>
  <si>
    <t>W12893</t>
  </si>
  <si>
    <t>Sunrun SCE 2021 Group 229</t>
  </si>
  <si>
    <t>W12894</t>
  </si>
  <si>
    <t>Sunrun SCE 2021 Group 230</t>
  </si>
  <si>
    <t>W12895</t>
  </si>
  <si>
    <t>Sunrun SCE 2021 Group 231</t>
  </si>
  <si>
    <t>W12896</t>
  </si>
  <si>
    <t>Sunrun SCE 2021 Group 232</t>
  </si>
  <si>
    <t>W12897</t>
  </si>
  <si>
    <t>Sunrun SCE 2021 Group 233</t>
  </si>
  <si>
    <t>W12898</t>
  </si>
  <si>
    <t>Sunrun SCE 2021 Group 234</t>
  </si>
  <si>
    <t>W12899</t>
  </si>
  <si>
    <t>Sunrun SCE 2021 Group 235</t>
  </si>
  <si>
    <t>W12900</t>
  </si>
  <si>
    <t>Sunrun SCE 2021 Group 236</t>
  </si>
  <si>
    <t>W12901</t>
  </si>
  <si>
    <t>Sunrun SCE 2021 Group 237</t>
  </si>
  <si>
    <t>W12902</t>
  </si>
  <si>
    <t>Sunrun SCE 2021 Group 238</t>
  </si>
  <si>
    <t>W12903</t>
  </si>
  <si>
    <t>Sunrun SCE 2021 Group 239</t>
  </si>
  <si>
    <t>W12904</t>
  </si>
  <si>
    <t>Sunrun SCE 2021 Group 240</t>
  </si>
  <si>
    <t>W12905</t>
  </si>
  <si>
    <t>Sunrun SCE 2021 Group 241</t>
  </si>
  <si>
    <t>W12906</t>
  </si>
  <si>
    <t>Sunrun SCE 2021 Group 242</t>
  </si>
  <si>
    <t>W12907</t>
  </si>
  <si>
    <t>Sunrun SCE 2021 Group 243</t>
  </si>
  <si>
    <t>W12908</t>
  </si>
  <si>
    <t>Sunrun SCE 2021 Group 244</t>
  </si>
  <si>
    <t>W12909</t>
  </si>
  <si>
    <t>Sunrun SCE 2021 Group 245</t>
  </si>
  <si>
    <t>W12910</t>
  </si>
  <si>
    <t>Sunrun SCE 2021 Group 246</t>
  </si>
  <si>
    <t>W12911</t>
  </si>
  <si>
    <t>Sunrun SCE 2021 Group 247</t>
  </si>
  <si>
    <t>W12912</t>
  </si>
  <si>
    <t>Sunrun SCE 2021 Group 248</t>
  </si>
  <si>
    <t>W12913</t>
  </si>
  <si>
    <t>Sunrun SCE 2021 Group 249</t>
  </si>
  <si>
    <t>W12914</t>
  </si>
  <si>
    <t>Sunrun SCE 2021 Group 250</t>
  </si>
  <si>
    <t>W12915</t>
  </si>
  <si>
    <t>Sunrun SCE 2021 Group 251</t>
  </si>
  <si>
    <t>W12916</t>
  </si>
  <si>
    <t>Sunrun SCE 2021 Group 252</t>
  </si>
  <si>
    <t>W12919</t>
  </si>
  <si>
    <t>Sunrun SCE 2021 Group 254</t>
  </si>
  <si>
    <t>W12920</t>
  </si>
  <si>
    <t>Sunrun SCE 2021 Group 255</t>
  </si>
  <si>
    <t>W12921</t>
  </si>
  <si>
    <t>Sunrun SCE 2021 Group 256</t>
  </si>
  <si>
    <t>W12922</t>
  </si>
  <si>
    <t>Sunrun SCE 2021 Group 257</t>
  </si>
  <si>
    <t>W12923</t>
  </si>
  <si>
    <t>Sunrun SCE 2021 Group 258</t>
  </si>
  <si>
    <t>W12924</t>
  </si>
  <si>
    <t>Sunrun SCE 2021 Group 259</t>
  </si>
  <si>
    <t>W12925</t>
  </si>
  <si>
    <t>Sunrun SCE 2021 Group 260</t>
  </si>
  <si>
    <t>W12926</t>
  </si>
  <si>
    <t>Sunrun SCE 2021 Group 261</t>
  </si>
  <si>
    <t>W12928</t>
  </si>
  <si>
    <t>Sunrun SCE 2021 Group 263</t>
  </si>
  <si>
    <t>W12929</t>
  </si>
  <si>
    <t>Sunrun SCE 2021 Group 264</t>
  </si>
  <si>
    <t>W12930</t>
  </si>
  <si>
    <t>Sunrun SCE 2021 Group 265</t>
  </si>
  <si>
    <t>W12931</t>
  </si>
  <si>
    <t>Sunrun SCE 2021 Group 266</t>
  </si>
  <si>
    <t>W12932</t>
  </si>
  <si>
    <t>Sunrun SDGE 2021 Group 39</t>
  </si>
  <si>
    <t>W12933</t>
  </si>
  <si>
    <t>Sunrun SDGE 2021 Group 40</t>
  </si>
  <si>
    <t>W12934</t>
  </si>
  <si>
    <t>Sunrun SDGE 2021 Group 41</t>
  </si>
  <si>
    <t>W12937</t>
  </si>
  <si>
    <t>Sunrun SDGE 2021 Group 44</t>
  </si>
  <si>
    <t>W12938</t>
  </si>
  <si>
    <t>Sunrun SDGE 2021 Group 45</t>
  </si>
  <si>
    <t>W12939</t>
  </si>
  <si>
    <t>Sunrun SDGE 2021 Group 46</t>
  </si>
  <si>
    <t>W12940</t>
  </si>
  <si>
    <t>Sunrun SDGE 2021 Group 47</t>
  </si>
  <si>
    <t>W12941</t>
  </si>
  <si>
    <t>Sunrun SDGE 2021 Group 48</t>
  </si>
  <si>
    <t>W12942</t>
  </si>
  <si>
    <t>Sunrun SDGE 2021 Group 49</t>
  </si>
  <si>
    <t>W12943</t>
  </si>
  <si>
    <t>Sunrun SDGE 2021 Group 50</t>
  </si>
  <si>
    <t>W12944</t>
  </si>
  <si>
    <t>Sunrun SDGE 2021 Group 51</t>
  </si>
  <si>
    <t>W12945</t>
  </si>
  <si>
    <t>Sunrun SDGE 2021 Group 52</t>
  </si>
  <si>
    <t>W12946</t>
  </si>
  <si>
    <t>Sunrun SDGE 2021 Group 53</t>
  </si>
  <si>
    <t>W12947</t>
  </si>
  <si>
    <t>Sunrun SDGE 2021 Group 54</t>
  </si>
  <si>
    <t>W12948</t>
  </si>
  <si>
    <t>Sunrun SDGE 2021 Group 55</t>
  </si>
  <si>
    <t>W12949</t>
  </si>
  <si>
    <t>Sunrun SDGE 2021 Group 56</t>
  </si>
  <si>
    <t>W12950</t>
  </si>
  <si>
    <t>Sunrun SDGE 2021 Group 57</t>
  </si>
  <si>
    <t>W12951</t>
  </si>
  <si>
    <t>Sunrun SDGE 2021 Group 58</t>
  </si>
  <si>
    <t>W12952</t>
  </si>
  <si>
    <t>Sunrun PGE 2021 Group 134</t>
  </si>
  <si>
    <t>W12953</t>
  </si>
  <si>
    <t>Sunrun PGE 2021 Group 135</t>
  </si>
  <si>
    <t>W12954</t>
  </si>
  <si>
    <t>Sunrun PGE 2021 Group 136</t>
  </si>
  <si>
    <t>W12955</t>
  </si>
  <si>
    <t>Sunrun PGE 2021 Group 137</t>
  </si>
  <si>
    <t>W12956</t>
  </si>
  <si>
    <t>Sunrun PGE 2021 Group 138</t>
  </si>
  <si>
    <t>W12957</t>
  </si>
  <si>
    <t>Sunrun PGE 2021 Group 139</t>
  </si>
  <si>
    <t>W12958</t>
  </si>
  <si>
    <t>Sunrun PGE 2021 Group 140</t>
  </si>
  <si>
    <t>W12959</t>
  </si>
  <si>
    <t>Sunrun PGE 2021 Group 141</t>
  </si>
  <si>
    <t>W12960</t>
  </si>
  <si>
    <t>Sunrun PGE 2021 Group 142</t>
  </si>
  <si>
    <t>W12961</t>
  </si>
  <si>
    <t>Sunrun PGE 2021 Group 143</t>
  </si>
  <si>
    <t>W12962</t>
  </si>
  <si>
    <t>Sunrun PGE 2021 Group 144</t>
  </si>
  <si>
    <t>W12963</t>
  </si>
  <si>
    <t>Sunrun PGE 2021 Group 145</t>
  </si>
  <si>
    <t>W12964</t>
  </si>
  <si>
    <t>Sunrun PGE 2021 Group 146</t>
  </si>
  <si>
    <t>W12965</t>
  </si>
  <si>
    <t>Sunrun PGE 2021 Group 147</t>
  </si>
  <si>
    <t>W12966</t>
  </si>
  <si>
    <t>Sunrun PGE 2021 Group 148</t>
  </si>
  <si>
    <t>W12967</t>
  </si>
  <si>
    <t>Sunrun PGE 2021 Group 149</t>
  </si>
  <si>
    <t>W12968</t>
  </si>
  <si>
    <t>Sunrun PGE 2021 Group 150</t>
  </si>
  <si>
    <t>W12969</t>
  </si>
  <si>
    <t>Sunrun PGE 2021 Group 151</t>
  </si>
  <si>
    <t>W12970</t>
  </si>
  <si>
    <t>Sunrun PGE 2021 Group 152</t>
  </si>
  <si>
    <t>W12973</t>
  </si>
  <si>
    <t>Sunrun PGE 2021 Group 155</t>
  </si>
  <si>
    <t>W12974</t>
  </si>
  <si>
    <t>Sunrun PGE 2021 Group 156</t>
  </si>
  <si>
    <t>W12975</t>
  </si>
  <si>
    <t>Sunrun PGE 2021 Group 157</t>
  </si>
  <si>
    <t>W12976</t>
  </si>
  <si>
    <t>Sunrun PGE 2021 Group 158</t>
  </si>
  <si>
    <t>W12978</t>
  </si>
  <si>
    <t>Sunrun SDGE 2021 Group 59</t>
  </si>
  <si>
    <t>W12979</t>
  </si>
  <si>
    <t>Sunrun SDGE 2021 Group 60</t>
  </si>
  <si>
    <t>W12980</t>
  </si>
  <si>
    <t>Sunrun SDGE 2021 Group 61</t>
  </si>
  <si>
    <t>W12981</t>
  </si>
  <si>
    <t>Sunrun SDGE 2021 Group 62</t>
  </si>
  <si>
    <t>W12982</t>
  </si>
  <si>
    <t>Sunrun SDGE 2021 Group 63</t>
  </si>
  <si>
    <t>W12983</t>
  </si>
  <si>
    <t>Sunrun SDGE 2021 Group 64</t>
  </si>
  <si>
    <t>W12985</t>
  </si>
  <si>
    <t>Sunrun SDGE 2021 Group 66</t>
  </si>
  <si>
    <t>W12987</t>
  </si>
  <si>
    <t>Sunrun SDGE 2021 Group 68</t>
  </si>
  <si>
    <t>W12988</t>
  </si>
  <si>
    <t>Sunrun SDGE 2021 Group 69</t>
  </si>
  <si>
    <t>W12989</t>
  </si>
  <si>
    <t>Sunrun SDGE 2021 Group 70</t>
  </si>
  <si>
    <t>W12990</t>
  </si>
  <si>
    <t>Sunrun SDGE 2021 Group 71</t>
  </si>
  <si>
    <t>W12991</t>
  </si>
  <si>
    <t>Sunrun SDGE 2021 Group 72</t>
  </si>
  <si>
    <t>W12992</t>
  </si>
  <si>
    <t>Sunrun SDGE 2021 Group 73</t>
  </si>
  <si>
    <t>W12994</t>
  </si>
  <si>
    <t>Sunrun SDGE 2021 Group 75</t>
  </si>
  <si>
    <t>W12995</t>
  </si>
  <si>
    <t>Sunrun SDGE 2021 Group 76</t>
  </si>
  <si>
    <t>W12996</t>
  </si>
  <si>
    <t>Sunrun SDGE 2021 Group 77</t>
  </si>
  <si>
    <t>W12997</t>
  </si>
  <si>
    <t>Sunrun SDGE 2021 Group 78</t>
  </si>
  <si>
    <t>W12998</t>
  </si>
  <si>
    <t>Sunrun SDGE 2021 Group 79</t>
  </si>
  <si>
    <t>W12999</t>
  </si>
  <si>
    <t>Sunrun SDGE 2021 Group 80</t>
  </si>
  <si>
    <t>W13000</t>
  </si>
  <si>
    <t>Sunrun SDGE 2021 Group 81</t>
  </si>
  <si>
    <t>W13001</t>
  </si>
  <si>
    <t>Sunrun SDGE 2021 Group 82</t>
  </si>
  <si>
    <t>W13002</t>
  </si>
  <si>
    <t>Sunrun SDGE 2021 Group 83</t>
  </si>
  <si>
    <t>W13003</t>
  </si>
  <si>
    <t>ï»¿Sunrun PGE 2021 Group 159</t>
  </si>
  <si>
    <t>W13004</t>
  </si>
  <si>
    <t>Sunrun PGE 2021 Group 160</t>
  </si>
  <si>
    <t>W13005</t>
  </si>
  <si>
    <t>Sunrun PGE 2021 Group 161</t>
  </si>
  <si>
    <t>W13006</t>
  </si>
  <si>
    <t>Sunrun PGE 2021 Group 162</t>
  </si>
  <si>
    <t>W13007</t>
  </si>
  <si>
    <t>Sunrun PGE 2021 Group 163</t>
  </si>
  <si>
    <t>W13008</t>
  </si>
  <si>
    <t>Sunrun PGE 2021 Group 164</t>
  </si>
  <si>
    <t>W13009</t>
  </si>
  <si>
    <t>Sunrun PGE 2021 Group 165</t>
  </si>
  <si>
    <t>W13010</t>
  </si>
  <si>
    <t>Sunrun PGE 2021 Group 166</t>
  </si>
  <si>
    <t>W13011</t>
  </si>
  <si>
    <t>Sunrun PGE 2021 Group 167</t>
  </si>
  <si>
    <t>W13013</t>
  </si>
  <si>
    <t>Sunrun PGE 2021 Group 168</t>
  </si>
  <si>
    <t>W13014</t>
  </si>
  <si>
    <t>Sunrun PGE 2021 Group 169</t>
  </si>
  <si>
    <t>W13016</t>
  </si>
  <si>
    <t>Sunrun PGE 2021 Group 170</t>
  </si>
  <si>
    <t>W13017</t>
  </si>
  <si>
    <t>Sunrun PGE 2021 Group 171</t>
  </si>
  <si>
    <t>W13018</t>
  </si>
  <si>
    <t>Sunrun PGE 2021 Group 172</t>
  </si>
  <si>
    <t>W13019</t>
  </si>
  <si>
    <t>Sunrun PGE 2021 Group 173</t>
  </si>
  <si>
    <t>W13020</t>
  </si>
  <si>
    <t>Sunrun PGE 2021 Group 174</t>
  </si>
  <si>
    <t>W13022</t>
  </si>
  <si>
    <t>Sunrun PGE 2021 Group 175</t>
  </si>
  <si>
    <t>W13023</t>
  </si>
  <si>
    <t>Sunrun PGE 2021 Group 176</t>
  </si>
  <si>
    <t>W13024</t>
  </si>
  <si>
    <t>Sunrun PGE 2021 Group 177</t>
  </si>
  <si>
    <t>W13025</t>
  </si>
  <si>
    <t>Sunrun PGE 2021 Group 178</t>
  </si>
  <si>
    <t>W13027</t>
  </si>
  <si>
    <t>Sunrun PGE 2021 Group 180</t>
  </si>
  <si>
    <t>W13028</t>
  </si>
  <si>
    <t>Sunrun PGE 2021 Group 181</t>
  </si>
  <si>
    <t>W13029</t>
  </si>
  <si>
    <t>Sunrun PGE 2021 Group 182</t>
  </si>
  <si>
    <t>W13031</t>
  </si>
  <si>
    <t>Sunrun PGE 2021 Group 184</t>
  </si>
  <si>
    <t>W13032</t>
  </si>
  <si>
    <t>Sunrun PGE 2021 Group 185</t>
  </si>
  <si>
    <t>W13033</t>
  </si>
  <si>
    <t>Sunrun PGE 2021 Group 186</t>
  </si>
  <si>
    <t>W13034</t>
  </si>
  <si>
    <t>Sunrun PGE 2021 Group 187</t>
  </si>
  <si>
    <t>W13035</t>
  </si>
  <si>
    <t>Sunrun PGE 2021 Group 188</t>
  </si>
  <si>
    <t>W13036</t>
  </si>
  <si>
    <t>Sunrun PGE 2021 Group 189</t>
  </si>
  <si>
    <t>W13038</t>
  </si>
  <si>
    <t>Sunrun PGE 2021 Group 190</t>
  </si>
  <si>
    <t>W13039</t>
  </si>
  <si>
    <t>Sunrun PGE 2021 Group 191</t>
  </si>
  <si>
    <t>W13041</t>
  </si>
  <si>
    <t>Sunrun PGE 2021 Group 192</t>
  </si>
  <si>
    <t>W13042</t>
  </si>
  <si>
    <t>Sunrun PGE 2021 Group 193</t>
  </si>
  <si>
    <t>W13043</t>
  </si>
  <si>
    <t>Sunrun PGE 2021 Group 194</t>
  </si>
  <si>
    <t>W13044</t>
  </si>
  <si>
    <t>Sunrun PGE 2021 Group 195</t>
  </si>
  <si>
    <t>W13045</t>
  </si>
  <si>
    <t>Sunrun PGE 2021 Group 196</t>
  </si>
  <si>
    <t>W13046</t>
  </si>
  <si>
    <t>Sunrun PGE 2021 Group 197</t>
  </si>
  <si>
    <t>W13047</t>
  </si>
  <si>
    <t>Sunrun PGE 2021 Group 198</t>
  </si>
  <si>
    <t>W13048</t>
  </si>
  <si>
    <t>Sunrun PGE 2021 Group 199</t>
  </si>
  <si>
    <t>W13049</t>
  </si>
  <si>
    <t>Sunrun PGE 2021 Group 200</t>
  </si>
  <si>
    <t>W13050</t>
  </si>
  <si>
    <t>Sunrun PGE 2021 Group 201</t>
  </si>
  <si>
    <t>W13051</t>
  </si>
  <si>
    <t>Sunrun PGE 2021 Group 202</t>
  </si>
  <si>
    <t>W13052</t>
  </si>
  <si>
    <t>Sunrun PGE 2021 Group 203</t>
  </si>
  <si>
    <t>W13053</t>
  </si>
  <si>
    <t>Sunrun PGE 2021 Group 204</t>
  </si>
  <si>
    <t>W13054</t>
  </si>
  <si>
    <t>Sunrun PGE 2021 Group 205</t>
  </si>
  <si>
    <t>W13055</t>
  </si>
  <si>
    <t>Sunrun PGE 2021 Group 206</t>
  </si>
  <si>
    <t>W13056</t>
  </si>
  <si>
    <t>Sunrun PGE 2021 Group 207</t>
  </si>
  <si>
    <t>W13057</t>
  </si>
  <si>
    <t>Sunrun PGE 2021 Group 208</t>
  </si>
  <si>
    <t>W13058</t>
  </si>
  <si>
    <t>Sunrun PGE 2021 Group 209</t>
  </si>
  <si>
    <t>W13059</t>
  </si>
  <si>
    <t>Sunrun PGE 2021 Group 210</t>
  </si>
  <si>
    <t>W13060</t>
  </si>
  <si>
    <t>Sunrun PGE 2021 Group 211</t>
  </si>
  <si>
    <t>W13061</t>
  </si>
  <si>
    <t>Sunrun PGE 2021 Group 212</t>
  </si>
  <si>
    <t>Yuma Distribution Center - Swire Coca-Cola</t>
  </si>
  <si>
    <t>W13069</t>
  </si>
  <si>
    <t>Sunrun PGE 2021 Group 213</t>
  </si>
  <si>
    <t>W13070</t>
  </si>
  <si>
    <t>Sunrun PGE 2021 Group 214</t>
  </si>
  <si>
    <t>W13071</t>
  </si>
  <si>
    <t>Sunrun PGE 2021 Group 215</t>
  </si>
  <si>
    <t>W13072</t>
  </si>
  <si>
    <t>Sunrun PGE 2021 Group 216</t>
  </si>
  <si>
    <t>W13073</t>
  </si>
  <si>
    <t>Sunrun PGE 2021 Group 217</t>
  </si>
  <si>
    <t>W13074</t>
  </si>
  <si>
    <t>Sunrun PGE 2021 Group 218</t>
  </si>
  <si>
    <t>W13075</t>
  </si>
  <si>
    <t>Sunrun PGE 2021 Group 219</t>
  </si>
  <si>
    <t>W13076</t>
  </si>
  <si>
    <t>Sunrun PGE 2021 Group 220</t>
  </si>
  <si>
    <t>W13077</t>
  </si>
  <si>
    <t>Sunrun PGE 2021 Group 221</t>
  </si>
  <si>
    <t>W13078</t>
  </si>
  <si>
    <t>Sunrun PGE 2021 Group 222</t>
  </si>
  <si>
    <t>W13079</t>
  </si>
  <si>
    <t>Sunrun PGE 2021 Group 223</t>
  </si>
  <si>
    <t>W13081</t>
  </si>
  <si>
    <t>Sunrun PGE 2021 Group 224</t>
  </si>
  <si>
    <t>W13082</t>
  </si>
  <si>
    <t>Sunrun PGE 2021 Group 225</t>
  </si>
  <si>
    <t>W13083</t>
  </si>
  <si>
    <t>Sunrun PGE 2021 Group 226</t>
  </si>
  <si>
    <t>W13084</t>
  </si>
  <si>
    <t>Sunrun PGE 2021 Group 227</t>
  </si>
  <si>
    <t>W13085</t>
  </si>
  <si>
    <t>Sunrun PGE 2021 Group 228</t>
  </si>
  <si>
    <t>W13086</t>
  </si>
  <si>
    <t>Sunrun PGE 2021 Group 229</t>
  </si>
  <si>
    <t>W13087</t>
  </si>
  <si>
    <t>Sunrun PGE 2021 Group 230</t>
  </si>
  <si>
    <t>W13089</t>
  </si>
  <si>
    <t>Sunrun PGE 2021 Group 231</t>
  </si>
  <si>
    <t>W13091</t>
  </si>
  <si>
    <t>Sunrun PGE 2021 Group 233</t>
  </si>
  <si>
    <t>W13092</t>
  </si>
  <si>
    <t>Sunrun PGE 2021 Group 234</t>
  </si>
  <si>
    <t>W13093</t>
  </si>
  <si>
    <t>Sunrun PGE 2021 Group 235</t>
  </si>
  <si>
    <t>W13095</t>
  </si>
  <si>
    <t>Sunrun PGE 2021 Group 236</t>
  </si>
  <si>
    <t>W13096</t>
  </si>
  <si>
    <t>Sunrun PGE 2021 Group 237</t>
  </si>
  <si>
    <t>W13097</t>
  </si>
  <si>
    <t>Sunrun PGE 2021 Group 238</t>
  </si>
  <si>
    <t>W13098</t>
  </si>
  <si>
    <t>Sunrun PGE 2021 Group 239</t>
  </si>
  <si>
    <t>W13099</t>
  </si>
  <si>
    <t>Sunrun PGE 2021 Group 240</t>
  </si>
  <si>
    <t>W13100</t>
  </si>
  <si>
    <t>Sunrun PGE 2021 Group 241</t>
  </si>
  <si>
    <t>W13101</t>
  </si>
  <si>
    <t>Sunrun PGE 2021 Group 242</t>
  </si>
  <si>
    <t>W13102</t>
  </si>
  <si>
    <t>Sunrun PGE 2021 Group 243</t>
  </si>
  <si>
    <t>W13103</t>
  </si>
  <si>
    <t>Sunrun PGE 2021 Group 244</t>
  </si>
  <si>
    <t>W13105</t>
  </si>
  <si>
    <t>Sunrun PGE 2021 Group 246</t>
  </si>
  <si>
    <t>W13106</t>
  </si>
  <si>
    <t>Sunrun PGE 2021 Group 247</t>
  </si>
  <si>
    <t>W13107</t>
  </si>
  <si>
    <t>Sunrun PGE 2021 Group 248</t>
  </si>
  <si>
    <t>W13108</t>
  </si>
  <si>
    <t>Sunrun PGE 2021 Group 249</t>
  </si>
  <si>
    <t>W13109</t>
  </si>
  <si>
    <t>Sunrun PGE 2021 Group 250</t>
  </si>
  <si>
    <t>W13110</t>
  </si>
  <si>
    <t>Sunrun PGE 2021 Group 251</t>
  </si>
  <si>
    <t>W13111</t>
  </si>
  <si>
    <t>Sunrun PGE 2021 Group 252</t>
  </si>
  <si>
    <t>W13112</t>
  </si>
  <si>
    <t>Sunrun PGE 2021 Group 253</t>
  </si>
  <si>
    <t>W13114</t>
  </si>
  <si>
    <t>Sunrun PGE 2021 Group 255</t>
  </si>
  <si>
    <t>W13115</t>
  </si>
  <si>
    <t>Sunrun PGE 2021 Group 256</t>
  </si>
  <si>
    <t>W13116</t>
  </si>
  <si>
    <t>Sunrun PGE 2021 Group 257</t>
  </si>
  <si>
    <t>W13117</t>
  </si>
  <si>
    <t>Sunrun PGE 2021 Group 258</t>
  </si>
  <si>
    <t>W13118</t>
  </si>
  <si>
    <t>Sunrun PGE 2021 Group 259</t>
  </si>
  <si>
    <t>W13119</t>
  </si>
  <si>
    <t>Sunrun PGE 2021 Group 260</t>
  </si>
  <si>
    <t>W13120</t>
  </si>
  <si>
    <t>Sunrun PGE 2021 Group 261</t>
  </si>
  <si>
    <t>W13121</t>
  </si>
  <si>
    <t>Sunrun PGE 2021 Group 262</t>
  </si>
  <si>
    <t>W13122</t>
  </si>
  <si>
    <t>Sunrun PGE 2021 Group 263</t>
  </si>
  <si>
    <t>W13123</t>
  </si>
  <si>
    <t>Sunrun PGE 2021 Group 264</t>
  </si>
  <si>
    <t>W13124</t>
  </si>
  <si>
    <t>Sunrun PGE 2021 Group 265</t>
  </si>
  <si>
    <t>W13126</t>
  </si>
  <si>
    <t>Sunrun PGE 2021 Group 267</t>
  </si>
  <si>
    <t>W13132</t>
  </si>
  <si>
    <t>Sunrun PGE 2021 Group 268</t>
  </si>
  <si>
    <t>W13133</t>
  </si>
  <si>
    <t>Sunrun PGE 2021 Group 269</t>
  </si>
  <si>
    <t>W13134</t>
  </si>
  <si>
    <t>Sunrun PGE 2021 Group 270</t>
  </si>
  <si>
    <t>W13135</t>
  </si>
  <si>
    <t>Sunrun PGE 2021 Group 271</t>
  </si>
  <si>
    <t>W13136</t>
  </si>
  <si>
    <t>Sunrun PGE 2021 Group 272</t>
  </si>
  <si>
    <t>W13137</t>
  </si>
  <si>
    <t>Sunrun PGE 2021 Group 273</t>
  </si>
  <si>
    <t>W13139</t>
  </si>
  <si>
    <t>Sunrun PGE 2021 Group 275</t>
  </si>
  <si>
    <t>W13141</t>
  </si>
  <si>
    <t>Sunrun PGE 2021 Group 276</t>
  </si>
  <si>
    <t>W13142</t>
  </si>
  <si>
    <t>Sunrun PGE 2021 Group 277</t>
  </si>
  <si>
    <t>W13143</t>
  </si>
  <si>
    <t>Sunrun PGE 2021 Group 278</t>
  </si>
  <si>
    <t>W13144</t>
  </si>
  <si>
    <t>Sunrun PGE 2021 Group 279</t>
  </si>
  <si>
    <t>W13145</t>
  </si>
  <si>
    <t>Sunrun PGE 2021 Group 280</t>
  </si>
  <si>
    <t>W13146</t>
  </si>
  <si>
    <t>Sunrun PGE 2021 Group 281</t>
  </si>
  <si>
    <t>W13147</t>
  </si>
  <si>
    <t>Sunrun PGE 2021 Group 282</t>
  </si>
  <si>
    <t>W13148</t>
  </si>
  <si>
    <t>Sunrun PGE 2021 Group 283</t>
  </si>
  <si>
    <t>W13149</t>
  </si>
  <si>
    <t>Sunrun PGE 2021 Group 284</t>
  </si>
  <si>
    <t>W13150</t>
  </si>
  <si>
    <t>Sunrun PGE 2021 Group 285</t>
  </si>
  <si>
    <t>W13151</t>
  </si>
  <si>
    <t>Sunrun PGE 2021 Group 286</t>
  </si>
  <si>
    <t>W13152</t>
  </si>
  <si>
    <t>Sunrun PGE 2021 Group 287</t>
  </si>
  <si>
    <t>W13153</t>
  </si>
  <si>
    <t>Sunrun PGE 2021 Group 288</t>
  </si>
  <si>
    <t>W13154</t>
  </si>
  <si>
    <t>Sunrun PGE 2021 Group 289</t>
  </si>
  <si>
    <t>W13155</t>
  </si>
  <si>
    <t>Sunrun PGE 2021 Group 290</t>
  </si>
  <si>
    <t>W13156</t>
  </si>
  <si>
    <t>Sunrun PGE 2021 Group 291</t>
  </si>
  <si>
    <t>W13159</t>
  </si>
  <si>
    <t>Sunrun PGE 2021 Group 297</t>
  </si>
  <si>
    <t>W13160</t>
  </si>
  <si>
    <t>Sunrun PGE 2021 Group 298</t>
  </si>
  <si>
    <t>W13161</t>
  </si>
  <si>
    <t>Sunrun PGE 2021 Group 299</t>
  </si>
  <si>
    <t>W13162</t>
  </si>
  <si>
    <t>Sunrun PGE 2021 Group 300</t>
  </si>
  <si>
    <t>W13163</t>
  </si>
  <si>
    <t>Sunrun PGE 2021 Group 301</t>
  </si>
  <si>
    <t>W13164</t>
  </si>
  <si>
    <t>Sunrun PGE 2021 Group 302</t>
  </si>
  <si>
    <t>W13165</t>
  </si>
  <si>
    <t>Sunrun PGE 2021 Group 303</t>
  </si>
  <si>
    <t>W13166</t>
  </si>
  <si>
    <t>Sunrun PGE 2021 Group 304</t>
  </si>
  <si>
    <t>W13167</t>
  </si>
  <si>
    <t>Sunrun PGE 2021 Group 305</t>
  </si>
  <si>
    <t>W13168</t>
  </si>
  <si>
    <t>Sunrun PGE 2021 Group 306</t>
  </si>
  <si>
    <t>W13169</t>
  </si>
  <si>
    <t>Sunrun PGE 2021 Group 307</t>
  </si>
  <si>
    <t>W13170</t>
  </si>
  <si>
    <t>Sunrun PGE 2021 Group 308</t>
  </si>
  <si>
    <t>W13171</t>
  </si>
  <si>
    <t>Sunrun PGE 2021 Group 309</t>
  </si>
  <si>
    <t>W13172</t>
  </si>
  <si>
    <t>Sunrun PGE 2021 Group 310</t>
  </si>
  <si>
    <t>W13173</t>
  </si>
  <si>
    <t>Sunrun PGE 2021 Group 311</t>
  </si>
  <si>
    <t>W13174</t>
  </si>
  <si>
    <t>Sunrun PGE 2021 Group 312</t>
  </si>
  <si>
    <t>W13200</t>
  </si>
  <si>
    <t>SR-MF-CA-1797925552-Palmdale Senior Housing Pntrs</t>
  </si>
  <si>
    <t>W13476</t>
  </si>
  <si>
    <t>Tesla SCE PV DG Group 450</t>
  </si>
  <si>
    <t>W13482</t>
  </si>
  <si>
    <t>Tesla SCE PV DG Group 452</t>
  </si>
  <si>
    <t>W13484</t>
  </si>
  <si>
    <t>Tesla SCE PV DG Group 453</t>
  </si>
  <si>
    <t>W13487</t>
  </si>
  <si>
    <t>Tesla SCE PV DG Group 454</t>
  </si>
  <si>
    <t>W13489</t>
  </si>
  <si>
    <t>Tesla SCE PV DG Group 455</t>
  </si>
  <si>
    <t>W13493</t>
  </si>
  <si>
    <t>Tesla SCE PV DG Group 456</t>
  </si>
  <si>
    <t>W13497</t>
  </si>
  <si>
    <t>Tesla SCE PV DG Group 457</t>
  </si>
  <si>
    <t>Upper Malad Unit #1</t>
  </si>
  <si>
    <t>W13500</t>
  </si>
  <si>
    <t>Tesla SCE PV DG Group 458</t>
  </si>
  <si>
    <t>W13505</t>
  </si>
  <si>
    <t>Tesla SCE PV DG Group 459</t>
  </si>
  <si>
    <t>W13509</t>
  </si>
  <si>
    <t>Tesla SCE PV DG Group 460</t>
  </si>
  <si>
    <t>Lower Malad Unit #1</t>
  </si>
  <si>
    <t>W13514</t>
  </si>
  <si>
    <t>Tesla SCE PV DG Group 471</t>
  </si>
  <si>
    <t>W13517</t>
  </si>
  <si>
    <t>Tesla SCE PV DG Group 472</t>
  </si>
  <si>
    <t>W13520</t>
  </si>
  <si>
    <t>Tesla SCE PV DG Group 473</t>
  </si>
  <si>
    <t>W13522</t>
  </si>
  <si>
    <t>Tesla SCE PV DG Group 474</t>
  </si>
  <si>
    <t>W13525</t>
  </si>
  <si>
    <t>Tesla SCE PV DG Group 475</t>
  </si>
  <si>
    <t>W13527</t>
  </si>
  <si>
    <t>Tesla SCE PV DG Group 476</t>
  </si>
  <si>
    <t>W13529</t>
  </si>
  <si>
    <t>Tesla SCE PV DG Group 477</t>
  </si>
  <si>
    <t>W13531</t>
  </si>
  <si>
    <t>Tesla SCE PV DG Group 478</t>
  </si>
  <si>
    <t>W13532</t>
  </si>
  <si>
    <t>Tesla SCE PV DG Group 479</t>
  </si>
  <si>
    <t>W13537</t>
  </si>
  <si>
    <t>Tesla SCE PV DG Group 484</t>
  </si>
  <si>
    <t>Cascade Unit #2</t>
  </si>
  <si>
    <t>W13580</t>
  </si>
  <si>
    <t>Tesla PG&amp;E PV DG Group 563</t>
  </si>
  <si>
    <t>W1363</t>
  </si>
  <si>
    <t>Foote Creek II</t>
  </si>
  <si>
    <t>W13664</t>
  </si>
  <si>
    <t>Henry Garcia - Tulare Solar</t>
  </si>
  <si>
    <t>Campisi Family - Raven Goshen</t>
  </si>
  <si>
    <t>W13725</t>
  </si>
  <si>
    <t>Los Alamitos USD - Lee ES at Los Alamitos</t>
  </si>
  <si>
    <t>W13726</t>
  </si>
  <si>
    <t>Los Alamitos USD - Los Alamitos ES at Los Alamitos</t>
  </si>
  <si>
    <t>W13756</t>
  </si>
  <si>
    <t>KHSD East HS</t>
  </si>
  <si>
    <t>W13769</t>
  </si>
  <si>
    <t>KHSD Frontier HS</t>
  </si>
  <si>
    <t>W13770</t>
  </si>
  <si>
    <t>KHSD Liberty HS</t>
  </si>
  <si>
    <t>W13790</t>
  </si>
  <si>
    <t>1672050480 - Cottonwood Creek Housing Associates LP</t>
  </si>
  <si>
    <t>W13807</t>
  </si>
  <si>
    <t>2002692414 - Washington Plaza Partners LP-2</t>
  </si>
  <si>
    <t>W13948</t>
  </si>
  <si>
    <t>Prologis - slcva417 - NE Industrial Building 17</t>
  </si>
  <si>
    <t>W14017</t>
  </si>
  <si>
    <t>EAH Elena Gardens LP Elena Gar2</t>
  </si>
  <si>
    <t>W14051</t>
  </si>
  <si>
    <t>AHM - Chino Solar - Yorba Ave (621 kW)</t>
  </si>
  <si>
    <t>W14054</t>
  </si>
  <si>
    <t>1908571309-EAH Elena Gardens LP Elena Gar2</t>
  </si>
  <si>
    <t>W14124</t>
  </si>
  <si>
    <t>Alhambra USD - Alhambra HS at Alhambra</t>
  </si>
  <si>
    <t>W14161</t>
  </si>
  <si>
    <t>Barlow Solar Park</t>
  </si>
  <si>
    <t>W14354</t>
  </si>
  <si>
    <t>City of Long Beach  - Aquarium Parking Structure South at Long Beach</t>
  </si>
  <si>
    <t>W14373</t>
  </si>
  <si>
    <t>Tesla SCE PV DG Group 606</t>
  </si>
  <si>
    <t>W14374</t>
  </si>
  <si>
    <t>Tesla SCE PV DG Group 818</t>
  </si>
  <si>
    <t>W14392</t>
  </si>
  <si>
    <t>Tesla SCE PV DG Group 671</t>
  </si>
  <si>
    <t>W14396</t>
  </si>
  <si>
    <t>Tesla PG&amp;E PV DG Group 880</t>
  </si>
  <si>
    <t>W14398</t>
  </si>
  <si>
    <t>Tesla PG&amp;E PV DG Group 969</t>
  </si>
  <si>
    <t>W14417</t>
  </si>
  <si>
    <t>Tesla PG&amp;E PV DG Group 819</t>
  </si>
  <si>
    <t>W14418</t>
  </si>
  <si>
    <t>Tesla PG&amp;E PV DG Group 1002</t>
  </si>
  <si>
    <t>W14456</t>
  </si>
  <si>
    <t>Tesla PG&amp;E PV DG Group 1022</t>
  </si>
  <si>
    <t>W14457</t>
  </si>
  <si>
    <t>Tesla PG&amp;E PV DG Group 883</t>
  </si>
  <si>
    <t>W14460</t>
  </si>
  <si>
    <t>Tesla SCE PV DG Group 718</t>
  </si>
  <si>
    <t>W14463</t>
  </si>
  <si>
    <t>Tesla PG&amp;E PV DG Group 848</t>
  </si>
  <si>
    <t>W14466</t>
  </si>
  <si>
    <t>Tesla SCE PV DG Group 650</t>
  </si>
  <si>
    <t>W14469</t>
  </si>
  <si>
    <t>Tesla PG&amp;E PV DG Group 847</t>
  </si>
  <si>
    <t>W14472</t>
  </si>
  <si>
    <t>Tesla PG&amp;E PV DG Group 955</t>
  </si>
  <si>
    <t>W14474</t>
  </si>
  <si>
    <t>Tesla PG&amp;E PV DG Group 986</t>
  </si>
  <si>
    <t>W14475</t>
  </si>
  <si>
    <t>Tesla PG&amp;E PV DG Group 885</t>
  </si>
  <si>
    <t>W14479</t>
  </si>
  <si>
    <t>Tesla PG&amp;E PV DG Group 810</t>
  </si>
  <si>
    <t>W14496</t>
  </si>
  <si>
    <t>Tesla SCE PV DG Group 740</t>
  </si>
  <si>
    <t>W14498</t>
  </si>
  <si>
    <t>Tesla SCE PV DG Group 630</t>
  </si>
  <si>
    <t>W14500</t>
  </si>
  <si>
    <t>Tesla SCE PV DG Group 611</t>
  </si>
  <si>
    <t>W14501</t>
  </si>
  <si>
    <t>Tesla SCE PV DG Group 604</t>
  </si>
  <si>
    <t>W14502</t>
  </si>
  <si>
    <t>Tesla SCE PV DG Group 625</t>
  </si>
  <si>
    <t>W14503</t>
  </si>
  <si>
    <t>Tesla SCE PV DG Group 668</t>
  </si>
  <si>
    <t>W14504</t>
  </si>
  <si>
    <t>Tesla SCE PV DG Group 623</t>
  </si>
  <si>
    <t>W14509</t>
  </si>
  <si>
    <t>Tesla PG&amp;E PV DG Group 1025</t>
  </si>
  <si>
    <t>W14510</t>
  </si>
  <si>
    <t>Tesla PG&amp;E PV DG Group 970</t>
  </si>
  <si>
    <t>W14518</t>
  </si>
  <si>
    <t>Tesla PG&amp;E PV DG Group 1004</t>
  </si>
  <si>
    <t>W14519</t>
  </si>
  <si>
    <t>Tesla PG&amp;E PV DG Group 843</t>
  </si>
  <si>
    <t>W14520</t>
  </si>
  <si>
    <t>Tesla PG&amp;E PV DG Group 875</t>
  </si>
  <si>
    <t>W14521</t>
  </si>
  <si>
    <t>Tesla PG&amp;E PV DG Group 828</t>
  </si>
  <si>
    <t>W14522</t>
  </si>
  <si>
    <t>Tesla PG&amp;E PV DG Group 852</t>
  </si>
  <si>
    <t>W14524</t>
  </si>
  <si>
    <t>Tesla PG&amp;E PV DG Group 965</t>
  </si>
  <si>
    <t>W14526</t>
  </si>
  <si>
    <t>Tesla PG&amp;E PV DG Group 1012</t>
  </si>
  <si>
    <t>W14530</t>
  </si>
  <si>
    <t>Tesla PG&amp;E PV DG Group 879</t>
  </si>
  <si>
    <t>W14533</t>
  </si>
  <si>
    <t>Tesla SDG&amp;E PV DG Group 221</t>
  </si>
  <si>
    <t>W14535</t>
  </si>
  <si>
    <t>Tesla SDG&amp;E PV DG Group 223</t>
  </si>
  <si>
    <t>W14536</t>
  </si>
  <si>
    <t>Tesla SDG&amp;E PV DG Group 203</t>
  </si>
  <si>
    <t>W14539</t>
  </si>
  <si>
    <t>Tesla SDG&amp;E PV DG Group 208</t>
  </si>
  <si>
    <t>Lower Salmon Falls Unit #1</t>
  </si>
  <si>
    <t>W14541</t>
  </si>
  <si>
    <t>Tesla SDG&amp;E PV DG Group 241</t>
  </si>
  <si>
    <t>W14543</t>
  </si>
  <si>
    <t>Tesla SDG&amp;E PV DG Group 243</t>
  </si>
  <si>
    <t>W14552</t>
  </si>
  <si>
    <t>Tesla SDG&amp;E PV DG Group 209</t>
  </si>
  <si>
    <t>W14553</t>
  </si>
  <si>
    <t>Tesla SDG&amp;E PV DG Group 211</t>
  </si>
  <si>
    <t>W14554</t>
  </si>
  <si>
    <t>Tesla SDG&amp;E PV DG Group 256</t>
  </si>
  <si>
    <t>W14555</t>
  </si>
  <si>
    <t>Tesla SDG&amp;E PV DG Group 244</t>
  </si>
  <si>
    <t>W14556</t>
  </si>
  <si>
    <t>Tesla SDG&amp;E PV DG Group 210</t>
  </si>
  <si>
    <t>W14557</t>
  </si>
  <si>
    <t>Tesla SDG&amp;E PV DG Group 258</t>
  </si>
  <si>
    <t>W14558</t>
  </si>
  <si>
    <t>Tesla SDG&amp;E PV DG Group 257</t>
  </si>
  <si>
    <t>W14560</t>
  </si>
  <si>
    <t>Tesla SDG&amp;E PV DG Group 212</t>
  </si>
  <si>
    <t>W14561</t>
  </si>
  <si>
    <t>Tesla SDG&amp;E PV DG Group 245</t>
  </si>
  <si>
    <t>W14563</t>
  </si>
  <si>
    <t>Tesla SDG&amp;E PV DG Group 214</t>
  </si>
  <si>
    <t>W14564</t>
  </si>
  <si>
    <t>Tesla SDG&amp;E PV DG Group 246</t>
  </si>
  <si>
    <t>W14568</t>
  </si>
  <si>
    <t>Tesla SDG&amp;E PV DG Group 201</t>
  </si>
  <si>
    <t>W14569</t>
  </si>
  <si>
    <t>Tesla SDG&amp;E PV DG Group 287</t>
  </si>
  <si>
    <t>W14571</t>
  </si>
  <si>
    <t>Tesla SDG&amp;E PV DG Group 247</t>
  </si>
  <si>
    <t>W14572</t>
  </si>
  <si>
    <t>Tesla SDG&amp;E PV DG Group 248</t>
  </si>
  <si>
    <t>W14573</t>
  </si>
  <si>
    <t>Tesla SDG&amp;E PV DG Group 273</t>
  </si>
  <si>
    <t>W14575</t>
  </si>
  <si>
    <t>Tesla SDG&amp;E PV DG Group 249</t>
  </si>
  <si>
    <t>W14576</t>
  </si>
  <si>
    <t>Tesla SDG&amp;E PV DG Group 250</t>
  </si>
  <si>
    <t>W14577</t>
  </si>
  <si>
    <t>Tesla SDG&amp;E PV DG Group 252</t>
  </si>
  <si>
    <t>W14578</t>
  </si>
  <si>
    <t>Tesla SDG&amp;E PV DG Group 253</t>
  </si>
  <si>
    <t>W14579</t>
  </si>
  <si>
    <t>Tesla SDG&amp;E PV DG Group 288</t>
  </si>
  <si>
    <t>W14580</t>
  </si>
  <si>
    <t>Tesla SDG&amp;E PV DG Group 274</t>
  </si>
  <si>
    <t>W14581</t>
  </si>
  <si>
    <t>Tesla SDG&amp;E PV DG Group 255</t>
  </si>
  <si>
    <t>W14582</t>
  </si>
  <si>
    <t>Tesla SDG&amp;E PV DG Group 254</t>
  </si>
  <si>
    <t>W14583</t>
  </si>
  <si>
    <t>Tesla SDG&amp;E PV DG Group 275</t>
  </si>
  <si>
    <t>W14584</t>
  </si>
  <si>
    <t>Tesla SDG&amp;E PV DG Group 279</t>
  </si>
  <si>
    <t>W14585</t>
  </si>
  <si>
    <t>Tesla SDG&amp;E PV DG Group 277</t>
  </si>
  <si>
    <t>W14586</t>
  </si>
  <si>
    <t>Tesla SDG&amp;E PV DG Group 280</t>
  </si>
  <si>
    <t>W14587</t>
  </si>
  <si>
    <t>Tesla SDG&amp;E PV DG Group 217</t>
  </si>
  <si>
    <t>W14589</t>
  </si>
  <si>
    <t>Tesla SDG&amp;E PV DG Group 204</t>
  </si>
  <si>
    <t>W14593</t>
  </si>
  <si>
    <t>Tesla SDG&amp;E PV DG Group 251</t>
  </si>
  <si>
    <t>A2650</t>
  </si>
  <si>
    <t>Travers Solar GP Ltd.</t>
  </si>
  <si>
    <t>W14627</t>
  </si>
  <si>
    <t>Tesla SDG&amp;E PV DG Group 222</t>
  </si>
  <si>
    <t>W14630</t>
  </si>
  <si>
    <t>Tesla SDG&amp;E PV DG Group 219</t>
  </si>
  <si>
    <t>W14634</t>
  </si>
  <si>
    <t>Tesla SDG&amp;E PV DG Group 205</t>
  </si>
  <si>
    <t>W14636</t>
  </si>
  <si>
    <t>Enel Cove Fort, LLC</t>
  </si>
  <si>
    <t>W14637</t>
  </si>
  <si>
    <t>Tesla SDG&amp;E PV DG Group 216</t>
  </si>
  <si>
    <t>W14639</t>
  </si>
  <si>
    <t>Tesla SDG&amp;E PV DG Group 207</t>
  </si>
  <si>
    <t>W14669</t>
  </si>
  <si>
    <t>Tesla Fremont Factory Roof 6/7 JB-94530308-00</t>
  </si>
  <si>
    <t>W14677</t>
  </si>
  <si>
    <t>Tesla PG&amp;E PV DG Group 817</t>
  </si>
  <si>
    <t>W14693</t>
  </si>
  <si>
    <t>Tesla PG&amp;E PV DG Group 837</t>
  </si>
  <si>
    <t>W14701</t>
  </si>
  <si>
    <t>Tesla PG&amp;E PV DG Group 850</t>
  </si>
  <si>
    <t>W14725</t>
  </si>
  <si>
    <t>Tesla PG&amp;E PV DG Group 873</t>
  </si>
  <si>
    <t>W14726</t>
  </si>
  <si>
    <t>Tesla PG&amp;E PV DG Group 876</t>
  </si>
  <si>
    <t>W14727</t>
  </si>
  <si>
    <t>Tesla PG&amp;E PV DG Group 877</t>
  </si>
  <si>
    <t>W14728</t>
  </si>
  <si>
    <t>Tesla PG&amp;E PV DG Group 878</t>
  </si>
  <si>
    <t>W14784</t>
  </si>
  <si>
    <t>Tesla PG&amp;E PV DG Group 936</t>
  </si>
  <si>
    <t>W14808</t>
  </si>
  <si>
    <t>Stenderup Ag Partners - Weed Patch</t>
  </si>
  <si>
    <t>W14813</t>
  </si>
  <si>
    <t>Tesla PG&amp;E PV DG Group 966</t>
  </si>
  <si>
    <t>W14814</t>
  </si>
  <si>
    <t>Tesla PG&amp;E PV DG Group 967</t>
  </si>
  <si>
    <t>W14830</t>
  </si>
  <si>
    <t>Tesla PG&amp;E PV DG Group 987</t>
  </si>
  <si>
    <t>W14834</t>
  </si>
  <si>
    <t>Tesla PG&amp;E PV DG Group 991</t>
  </si>
  <si>
    <t>W14847</t>
  </si>
  <si>
    <t>Tesla PG&amp;E PV DG Group 1005</t>
  </si>
  <si>
    <t>W14862</t>
  </si>
  <si>
    <t>Tesla PG&amp;E PV DG Group 1018</t>
  </si>
  <si>
    <t>W14863</t>
  </si>
  <si>
    <t>Tesla PG&amp;E PV DG Group 1019</t>
  </si>
  <si>
    <t>W14866</t>
  </si>
  <si>
    <t>Tesla PG&amp;E PV DG Group 1020</t>
  </si>
  <si>
    <t>W14876</t>
  </si>
  <si>
    <t>Tesla PG&amp;E PV DG Group 1027</t>
  </si>
  <si>
    <t>W15010</t>
  </si>
  <si>
    <t>Tesla SDG&amp;E PV DG Group 265</t>
  </si>
  <si>
    <t>W15026</t>
  </si>
  <si>
    <t>Lassen House Senior Living JB-9602373-00</t>
  </si>
  <si>
    <t>W15029</t>
  </si>
  <si>
    <t>Peter Thompson</t>
  </si>
  <si>
    <t>W15092</t>
  </si>
  <si>
    <t>LBUSD - Marshall</t>
  </si>
  <si>
    <t>W15136</t>
  </si>
  <si>
    <t>Larry Davis</t>
  </si>
  <si>
    <t>W15144</t>
  </si>
  <si>
    <t>Parksale Village Partnrs LP Parksdale Village I</t>
  </si>
  <si>
    <t>W15165</t>
  </si>
  <si>
    <t>Santa Cruz LP 1</t>
  </si>
  <si>
    <t>W15166</t>
  </si>
  <si>
    <t>Chestnut Linden Associates LP 1</t>
  </si>
  <si>
    <t>W15218</t>
  </si>
  <si>
    <t>Tesla SCE PV DG Group 771</t>
  </si>
  <si>
    <t>W15253</t>
  </si>
  <si>
    <t>IGS LGB9</t>
  </si>
  <si>
    <t>W15254</t>
  </si>
  <si>
    <t>IGS LAS1</t>
  </si>
  <si>
    <t>W15315</t>
  </si>
  <si>
    <t>Tesla PG&amp;E PV DG Group 1032</t>
  </si>
  <si>
    <t>W15351</t>
  </si>
  <si>
    <t>Tesla PG&amp;E PV DG Group 1034</t>
  </si>
  <si>
    <t>W15360</t>
  </si>
  <si>
    <t>Tesla PG&amp;E PV DG Group 1035</t>
  </si>
  <si>
    <t>W15451</t>
  </si>
  <si>
    <t>Love's 755 - Boron</t>
  </si>
  <si>
    <t>W15464</t>
  </si>
  <si>
    <t>Santa Cruz LP 2</t>
  </si>
  <si>
    <t>W15465</t>
  </si>
  <si>
    <t>Chestnut Linden Associates LP 2</t>
  </si>
  <si>
    <t>RWE Clean Energy, LLC</t>
  </si>
  <si>
    <t>W15479</t>
  </si>
  <si>
    <t>CSU - Aggie Labs</t>
  </si>
  <si>
    <t>W15570</t>
  </si>
  <si>
    <t>Jicarilla Solar 1</t>
  </si>
  <si>
    <t>W15593</t>
  </si>
  <si>
    <t>Baldy Mesa Solar</t>
  </si>
  <si>
    <t>W15631</t>
  </si>
  <si>
    <t>IGS SBD1</t>
  </si>
  <si>
    <t>W15633</t>
  </si>
  <si>
    <t>IGS SBD2</t>
  </si>
  <si>
    <t>W15711</t>
  </si>
  <si>
    <t>Bonanza Solar 1</t>
  </si>
  <si>
    <t>A1392</t>
  </si>
  <si>
    <t>Deseret Power</t>
  </si>
  <si>
    <t>W15792</t>
  </si>
  <si>
    <t>Brooks</t>
  </si>
  <si>
    <t>A2210</t>
  </si>
  <si>
    <t>Patagonia, Inc.</t>
  </si>
  <si>
    <t>W15793</t>
  </si>
  <si>
    <t>Ventura Campus</t>
  </si>
  <si>
    <t>W15794</t>
  </si>
  <si>
    <t>Reno DC</t>
  </si>
  <si>
    <t>W15796</t>
  </si>
  <si>
    <t>Reno Sugarpine</t>
  </si>
  <si>
    <t>W15826</t>
  </si>
  <si>
    <t>Sunnova Loan - SCE 2022 Group 1</t>
  </si>
  <si>
    <t>W15833</t>
  </si>
  <si>
    <t>Coelho River Ranch</t>
  </si>
  <si>
    <t>W15840</t>
  </si>
  <si>
    <t>Sunnova Loan - SCE 2022 Group 2</t>
  </si>
  <si>
    <t>W15847</t>
  </si>
  <si>
    <t>Sunnova Loan - SCE 2022 Group 3</t>
  </si>
  <si>
    <t>W15848</t>
  </si>
  <si>
    <t>Sunnova Loan - SCE 2022 Group 4</t>
  </si>
  <si>
    <t>W15849</t>
  </si>
  <si>
    <t>Sunnova Loan - SCE 2022 Group 5</t>
  </si>
  <si>
    <t>W15850</t>
  </si>
  <si>
    <t>Sunnova Loan - SCE 2022 Group 6</t>
  </si>
  <si>
    <t>W15851</t>
  </si>
  <si>
    <t>Sunnova Loan - SCE 2022 Group 7</t>
  </si>
  <si>
    <t>W15852</t>
  </si>
  <si>
    <t>Sunnova Loan - SCE 2022 Group 8</t>
  </si>
  <si>
    <t>W15853</t>
  </si>
  <si>
    <t>Sunnova Loan - SCE 2022 Group 9</t>
  </si>
  <si>
    <t>W15854</t>
  </si>
  <si>
    <t>Sunnova Loan - SCE 2022 Group 10</t>
  </si>
  <si>
    <t>W15855</t>
  </si>
  <si>
    <t>Sunnova Loan - SCE 2022 Group 11</t>
  </si>
  <si>
    <t>W15856</t>
  </si>
  <si>
    <t>Sunnova Loan - SCE 2022 Group 12</t>
  </si>
  <si>
    <t>W15857</t>
  </si>
  <si>
    <t>Sunnova Loan - SCE 2022 Group 13</t>
  </si>
  <si>
    <t>W15858</t>
  </si>
  <si>
    <t>Sunnova Loan - SCE 2022 Group 14</t>
  </si>
  <si>
    <t>W15859</t>
  </si>
  <si>
    <t>Sunnova Loan - SCE 2022 Group 15</t>
  </si>
  <si>
    <t>W15860</t>
  </si>
  <si>
    <t>Sunnova Loan - SCE 2022 Group 16</t>
  </si>
  <si>
    <t>W15861</t>
  </si>
  <si>
    <t>Sunnova Loan - SCE 2022 Group 17</t>
  </si>
  <si>
    <t>W15862</t>
  </si>
  <si>
    <t>Sunnova Loan - SCE 2022 Group 18</t>
  </si>
  <si>
    <t>W15863</t>
  </si>
  <si>
    <t>Sunnova Loan - SCE 2022 Group 19</t>
  </si>
  <si>
    <t>W15864</t>
  </si>
  <si>
    <t>Sunnova Loan - SCE 2023 Group 1</t>
  </si>
  <si>
    <t>W15865</t>
  </si>
  <si>
    <t>Sunnova Loan - SCE 2023 Group 2</t>
  </si>
  <si>
    <t>W15866</t>
  </si>
  <si>
    <t>Sunnova Loan - SCE 2023 Group 3</t>
  </si>
  <si>
    <t>W15868</t>
  </si>
  <si>
    <t>Sunnova AP6 Warehouse II - SCE 2021 Group 1</t>
  </si>
  <si>
    <t>W15869</t>
  </si>
  <si>
    <t>Sunnova AP6 Warehouse II - SCE 2022 Group 1</t>
  </si>
  <si>
    <t>W15873</t>
  </si>
  <si>
    <t>Sunnova SAP IV - SCE 2022 Group 1</t>
  </si>
  <si>
    <t>W15874</t>
  </si>
  <si>
    <t>Sunnova SAP IV - SCE 2022 Group 2</t>
  </si>
  <si>
    <t>W15875</t>
  </si>
  <si>
    <t>Sunnova SAP IV - SCE 2022 Group 3</t>
  </si>
  <si>
    <t>W15876</t>
  </si>
  <si>
    <t>Sunnova Sol II Owner - SCE 2020 Group 1</t>
  </si>
  <si>
    <t>W15877</t>
  </si>
  <si>
    <t>Sunnova Sol III Owner - SCE 2020 Group 1</t>
  </si>
  <si>
    <t>W15887</t>
  </si>
  <si>
    <t>Sunnova TEP 6-D - SCE 2022 Group 1</t>
  </si>
  <si>
    <t>W15888</t>
  </si>
  <si>
    <t>Sunnova TEP 6-D - SCE 2022 Group 2</t>
  </si>
  <si>
    <t>W15889</t>
  </si>
  <si>
    <t>Sunnova TEP 6-D - SCE 2023 Group 1</t>
  </si>
  <si>
    <t>W15890</t>
  </si>
  <si>
    <t>Sunnova TEP 6-D - SCE 2023 Group 2</t>
  </si>
  <si>
    <t>W15891</t>
  </si>
  <si>
    <t>Sunnova TEP 6-D - SCE 2023 Group 3</t>
  </si>
  <si>
    <t>W15892</t>
  </si>
  <si>
    <t>Sunnova TEP 7-A - SCE 2022 Group 1</t>
  </si>
  <si>
    <t>W15893</t>
  </si>
  <si>
    <t>Sunnova TEP 7-B - SCE 2023 Group 1</t>
  </si>
  <si>
    <t>W15894</t>
  </si>
  <si>
    <t>Sunnova TEP 7-D - SCE 2023 Group 1</t>
  </si>
  <si>
    <t>W15895</t>
  </si>
  <si>
    <t>Sunnova TEP 7-D - SCE 2023 Group 2</t>
  </si>
  <si>
    <t>W15896</t>
  </si>
  <si>
    <t>Sunnova TEP 7-D - SCE 2023 Group 3</t>
  </si>
  <si>
    <t>W15897</t>
  </si>
  <si>
    <t>Sunnova TEP IV-A - SCE 2020 Group 4</t>
  </si>
  <si>
    <t>W15898</t>
  </si>
  <si>
    <t>Sunnova TEP IV-B - SCE 2020 Group 5</t>
  </si>
  <si>
    <t>W15899</t>
  </si>
  <si>
    <t>Sunnova TEP IV-C - SCE 2020 Group 4</t>
  </si>
  <si>
    <t>W15900</t>
  </si>
  <si>
    <t>Sunnova TEP IV-C - SCE 2021 Group 1</t>
  </si>
  <si>
    <t>W15901</t>
  </si>
  <si>
    <t>Sunnova TEP IV-D - SCE 2020 Group 1</t>
  </si>
  <si>
    <t>W15902</t>
  </si>
  <si>
    <t>Sunnova TEP IV-D - SCE 2020 Group 2</t>
  </si>
  <si>
    <t>W15903</t>
  </si>
  <si>
    <t>Sunnova TEP IV-D - SCE 2021 Group 1</t>
  </si>
  <si>
    <t>W15904</t>
  </si>
  <si>
    <t>Sunnova TEP IV-D - SCE 2021 Group 2</t>
  </si>
  <si>
    <t>W15905</t>
  </si>
  <si>
    <t>Sunnova TEP IV-D - SCE 2021 Group 3</t>
  </si>
  <si>
    <t>W15907</t>
  </si>
  <si>
    <t>Sunnova TEP IV-E - SCE 2020 Group 1</t>
  </si>
  <si>
    <t>W15908</t>
  </si>
  <si>
    <t>Sunnova TEP IV-E - SCE 2021 Group 1</t>
  </si>
  <si>
    <t>W15909</t>
  </si>
  <si>
    <t>Sunnova TEP IV-E - SCE 2021 Group 2</t>
  </si>
  <si>
    <t>W15910</t>
  </si>
  <si>
    <t>Sunnova TEP IV-E - SCE 2021 Group 3</t>
  </si>
  <si>
    <t>W15911</t>
  </si>
  <si>
    <t>Sunnova TEP IV-E - SCE 2021 Group 4</t>
  </si>
  <si>
    <t>W15912</t>
  </si>
  <si>
    <t>Sunnova TEP IV-E - SCE 2021 Group 5</t>
  </si>
  <si>
    <t>W15913</t>
  </si>
  <si>
    <t>Sunnova TEP IV-F - SCE 2020 Group 1</t>
  </si>
  <si>
    <t>W15914</t>
  </si>
  <si>
    <t>Sunnova TEP IV-F - SCE 2021 Group 1</t>
  </si>
  <si>
    <t>W15915</t>
  </si>
  <si>
    <t>Sunnova TEP IV-F - SCE 2021 Group 2</t>
  </si>
  <si>
    <t>W15916</t>
  </si>
  <si>
    <t>Sunnova TEP IV-F - SCE 2021 Group 3</t>
  </si>
  <si>
    <t>W15917</t>
  </si>
  <si>
    <t>Sunnova TEP IV-F - SCE 2021 Group 4</t>
  </si>
  <si>
    <t>W15931</t>
  </si>
  <si>
    <t>Sunnova TEP V-A - SCE 2022 Group 1</t>
  </si>
  <si>
    <t>W15932</t>
  </si>
  <si>
    <t>Sunnova TEP V-A - SCE 2022 Group 2</t>
  </si>
  <si>
    <t>W15933</t>
  </si>
  <si>
    <t>Sunnova TEP V-A - SCE 2022 Group 3</t>
  </si>
  <si>
    <t>W15934</t>
  </si>
  <si>
    <t>Sunnova TEP V-A - SCE 2022 Group 4</t>
  </si>
  <si>
    <t>W15935</t>
  </si>
  <si>
    <t>Sunnova TEP V-A - SCE 2022 Group 5</t>
  </si>
  <si>
    <t>W15936</t>
  </si>
  <si>
    <t>Sunnova TEP V-A - SCE 2022 Group 6</t>
  </si>
  <si>
    <t>W15937</t>
  </si>
  <si>
    <t>Sunnova TEP V-A - SCE 2022 Group 7</t>
  </si>
  <si>
    <t>W15938</t>
  </si>
  <si>
    <t>Sunnova TEP V-A - SCE 2022 Group 8</t>
  </si>
  <si>
    <t>W15939</t>
  </si>
  <si>
    <t>Sunnova TEP V-A - SCE 2023 Group 1</t>
  </si>
  <si>
    <t>W15940</t>
  </si>
  <si>
    <t>Sunnova TEP V-A - SCE 2023 Group 2</t>
  </si>
  <si>
    <t>W15941</t>
  </si>
  <si>
    <t>Sunnova TEP V-C - SCE 2021 Group 1</t>
  </si>
  <si>
    <t>W15942</t>
  </si>
  <si>
    <t>Sunnova TEP V-C - SCE 2021 Group 2</t>
  </si>
  <si>
    <t>W15943</t>
  </si>
  <si>
    <t>Sunnova TEP V-C - SCE 2021 Group 3</t>
  </si>
  <si>
    <t>W15944</t>
  </si>
  <si>
    <t>Sunnova TEP V-C - SCE 2021 Group 4</t>
  </si>
  <si>
    <t>W15945</t>
  </si>
  <si>
    <t>Sunnova TEP V-C - SCE 2021 Group 5</t>
  </si>
  <si>
    <t>W15946</t>
  </si>
  <si>
    <t>Sunnova TEP V-C - SCE 2021 Group 6</t>
  </si>
  <si>
    <t>W15947</t>
  </si>
  <si>
    <t>Sunnova TEP V-C - SCE 2021 Group 7</t>
  </si>
  <si>
    <t>W15948</t>
  </si>
  <si>
    <t>Sunnova TEP V-C - SCE 2021 Group 8</t>
  </si>
  <si>
    <t>W15949</t>
  </si>
  <si>
    <t>Sunnova TEP V-C - SCE 2022 Group 1</t>
  </si>
  <si>
    <t>W15950</t>
  </si>
  <si>
    <t>Sunnova TEP V-C - SCE 2022 Group 2</t>
  </si>
  <si>
    <t>W15951</t>
  </si>
  <si>
    <t>Sunnova TEP V-C - SCE 2022 Group 3</t>
  </si>
  <si>
    <t>W15952</t>
  </si>
  <si>
    <t>Sunnova TEP V-C - SCE 2022 Group 4</t>
  </si>
  <si>
    <t>W15953</t>
  </si>
  <si>
    <t>Sunnova TEP V-C - SCE 2022 Group 5</t>
  </si>
  <si>
    <t>W15954</t>
  </si>
  <si>
    <t>Sunnova TEP V-C - SCE 2022 Group 6</t>
  </si>
  <si>
    <t>W15955</t>
  </si>
  <si>
    <t>Sunnova TEP V-C - SCE 2022 Group 7</t>
  </si>
  <si>
    <t>W15956</t>
  </si>
  <si>
    <t>Sunnova TEP V-C - SCE 2022 Group 8</t>
  </si>
  <si>
    <t>W15957</t>
  </si>
  <si>
    <t>Sunnova TEP V-C - SCE 2022 Group 9</t>
  </si>
  <si>
    <t>W15958</t>
  </si>
  <si>
    <t>Sunnova TEP V-C - SCE 2022 Group 10</t>
  </si>
  <si>
    <t>W15959</t>
  </si>
  <si>
    <t>Sunnova TEP V-C - SCE 2022 Group 11</t>
  </si>
  <si>
    <t>W15960</t>
  </si>
  <si>
    <t>Sunnova TEP V-C - SCE 2022 Group 12</t>
  </si>
  <si>
    <t>W15961</t>
  </si>
  <si>
    <t>Sunnova TEP V-C - SCE 2022 Group 13</t>
  </si>
  <si>
    <t>W15962</t>
  </si>
  <si>
    <t>Sunnova TEP V-C - SCE 2022 Group 14</t>
  </si>
  <si>
    <t>W15963</t>
  </si>
  <si>
    <t>Sunnova TEP V-C - SCE 2022 Group 15</t>
  </si>
  <si>
    <t>W15964</t>
  </si>
  <si>
    <t>Sunnova TEP V-C - SCE 2022 Group 16</t>
  </si>
  <si>
    <t>W15965</t>
  </si>
  <si>
    <t>Sunnova TEP V-C - SCE 2022 Group 17</t>
  </si>
  <si>
    <t>W15966</t>
  </si>
  <si>
    <t>Sunnova TEP V-C - SCE 2022 Group 18</t>
  </si>
  <si>
    <t>W15967</t>
  </si>
  <si>
    <t>Sunnova TEP V-C - SCE 2022 Group 19</t>
  </si>
  <si>
    <t>W15968</t>
  </si>
  <si>
    <t>Sunnova TEP V-C - SCE 2022 Group 20</t>
  </si>
  <si>
    <t>W15969</t>
  </si>
  <si>
    <t>Sunnova TEP V-C - SCE 2022 Group 21</t>
  </si>
  <si>
    <t>W15970</t>
  </si>
  <si>
    <t>Sunnova TEP V-C - SCE 2022 Group 22</t>
  </si>
  <si>
    <t>W15971</t>
  </si>
  <si>
    <t>Sunnova TEP V-C - SCE 2022 Group 23</t>
  </si>
  <si>
    <t>W15992</t>
  </si>
  <si>
    <t>VS LADWPGLP Lurline 9400</t>
  </si>
  <si>
    <t>W15993</t>
  </si>
  <si>
    <t>VS LADWPGLP Lurline 9430</t>
  </si>
  <si>
    <t>W15994</t>
  </si>
  <si>
    <t>VS LADWPGLP Lurline 9440</t>
  </si>
  <si>
    <t>Arvato USA LLC</t>
  </si>
  <si>
    <t>W16155</t>
  </si>
  <si>
    <t>Sonoran Solar Energy, LLC</t>
  </si>
  <si>
    <t>W16252</t>
  </si>
  <si>
    <t>6840 SANTA MONICA</t>
  </si>
  <si>
    <t>W16362</t>
  </si>
  <si>
    <t>Gold River Orchards 1</t>
  </si>
  <si>
    <t>W16419</t>
  </si>
  <si>
    <t>Gemini Solar</t>
  </si>
  <si>
    <t>A2326</t>
  </si>
  <si>
    <t>Solar Partner XI, LLC</t>
  </si>
  <si>
    <t>W16483</t>
  </si>
  <si>
    <t>Victory Pass</t>
  </si>
  <si>
    <t>W16484</t>
  </si>
  <si>
    <t>Arica</t>
  </si>
  <si>
    <t>W16495</t>
  </si>
  <si>
    <t>W16520</t>
  </si>
  <si>
    <t>PBV - Actis Junior High</t>
  </si>
  <si>
    <t>W16521</t>
  </si>
  <si>
    <t>PBV - Berkshire Elementary</t>
  </si>
  <si>
    <t>W16522</t>
  </si>
  <si>
    <t>PBV - Buena Vista Elementary School</t>
  </si>
  <si>
    <t>W16523</t>
  </si>
  <si>
    <t>PBV - Castle Elementary School</t>
  </si>
  <si>
    <t>W16524</t>
  </si>
  <si>
    <t>PBV - District Office</t>
  </si>
  <si>
    <t>W16525</t>
  </si>
  <si>
    <t>PBV - Hart Elementary School</t>
  </si>
  <si>
    <t>W16526</t>
  </si>
  <si>
    <t>PBV - Laurelglen Elementary School</t>
  </si>
  <si>
    <t>W16527</t>
  </si>
  <si>
    <t>PBV - Loudon Elementary School</t>
  </si>
  <si>
    <t>W16528</t>
  </si>
  <si>
    <t>PBV - McAuliffe Elementary School</t>
  </si>
  <si>
    <t>W16529</t>
  </si>
  <si>
    <t>PBV - Miller Elementary School</t>
  </si>
  <si>
    <t>W16530</t>
  </si>
  <si>
    <t>PBV - MOT</t>
  </si>
  <si>
    <t>W16531</t>
  </si>
  <si>
    <t>PBV - Old River Elementary School</t>
  </si>
  <si>
    <t>W16532</t>
  </si>
  <si>
    <t>PBV - Reagan Elementary School</t>
  </si>
  <si>
    <t>W16534</t>
  </si>
  <si>
    <t>PBV - Sandrini Elementary School</t>
  </si>
  <si>
    <t>W16535</t>
  </si>
  <si>
    <t>PBV - Seibert Elementary School</t>
  </si>
  <si>
    <t>W16537</t>
  </si>
  <si>
    <t>PBV - Sing Lum Elementary School</t>
  </si>
  <si>
    <t>W16538</t>
  </si>
  <si>
    <t>PBV - Stine Elementary School</t>
  </si>
  <si>
    <t>W16539</t>
  </si>
  <si>
    <t>PBV - Stockdale Elementary School</t>
  </si>
  <si>
    <t>W16540</t>
  </si>
  <si>
    <t>PBV - Stonecreek Junior High</t>
  </si>
  <si>
    <t>W16541</t>
  </si>
  <si>
    <t>PBV - Tevis Junior High</t>
  </si>
  <si>
    <t>W16542</t>
  </si>
  <si>
    <t>PBV - Thompson Junior High</t>
  </si>
  <si>
    <t>W16543</t>
  </si>
  <si>
    <t>PBV - Van Horn Elementary School</t>
  </si>
  <si>
    <t>W16544</t>
  </si>
  <si>
    <t>PBV - Warren Junior High</t>
  </si>
  <si>
    <t>W16545</t>
  </si>
  <si>
    <t>PBV - Williams Elementary School</t>
  </si>
  <si>
    <t>W16546</t>
  </si>
  <si>
    <t>Hope ESD - Hope Elementary School</t>
  </si>
  <si>
    <t>W16571</t>
  </si>
  <si>
    <t>Upper Lake USD - Upper Lake High School</t>
  </si>
  <si>
    <t>W16602</t>
  </si>
  <si>
    <t>Guerneville ESD - Guerneville Elementary School</t>
  </si>
  <si>
    <t>W16607</t>
  </si>
  <si>
    <t xml:space="preserve">9818 De Soto </t>
  </si>
  <si>
    <t>W16613</t>
  </si>
  <si>
    <t>Amador County - Administration Building</t>
  </si>
  <si>
    <t>W16615</t>
  </si>
  <si>
    <t>Amador County - Animal Control</t>
  </si>
  <si>
    <t>W16616</t>
  </si>
  <si>
    <t>Amador County - GSA Building</t>
  </si>
  <si>
    <t>W16618</t>
  </si>
  <si>
    <t>Amador County - Landfill</t>
  </si>
  <si>
    <t>W16619</t>
  </si>
  <si>
    <t>Amador County - Library</t>
  </si>
  <si>
    <t>W16627</t>
  </si>
  <si>
    <t>City of Oakdale - Public Works</t>
  </si>
  <si>
    <t>W16628</t>
  </si>
  <si>
    <t>City of Oakdale - Senior Center</t>
  </si>
  <si>
    <t>W16629</t>
  </si>
  <si>
    <t>City of Oakdale - Waste Water Treatment Plant South</t>
  </si>
  <si>
    <t>W16630</t>
  </si>
  <si>
    <t>City of Oakdale - Waste Water Treatment Plant North</t>
  </si>
  <si>
    <t>W16633</t>
  </si>
  <si>
    <t xml:space="preserve">Dry Lake Solar </t>
  </si>
  <si>
    <t>W16644</t>
  </si>
  <si>
    <t>W16645</t>
  </si>
  <si>
    <t>W16692</t>
  </si>
  <si>
    <t>Richmond ESD - Richmond Elementary School</t>
  </si>
  <si>
    <t>W16704</t>
  </si>
  <si>
    <t>Littlewood River Ranch II</t>
  </si>
  <si>
    <t>A1063</t>
  </si>
  <si>
    <t>AJMS, LLC</t>
  </si>
  <si>
    <t>W16878</t>
  </si>
  <si>
    <t>CC Knollview, LLC</t>
  </si>
  <si>
    <t>A2431</t>
  </si>
  <si>
    <t>Clear Capital LLC</t>
  </si>
  <si>
    <t>W16881</t>
  </si>
  <si>
    <t>SPRING COULEE SOLAR PROJECT</t>
  </si>
  <si>
    <t>W16893</t>
  </si>
  <si>
    <t>W16935</t>
  </si>
  <si>
    <t>ABC USD - Maintenance Operations &amp; Transportation at Artesia</t>
  </si>
  <si>
    <t>W16947</t>
  </si>
  <si>
    <t>W16948</t>
  </si>
  <si>
    <t>W16950</t>
  </si>
  <si>
    <t>14374 Borego Road LLC</t>
  </si>
  <si>
    <t>W16952</t>
  </si>
  <si>
    <t>W16953</t>
  </si>
  <si>
    <t>W16954</t>
  </si>
  <si>
    <t>W16955</t>
  </si>
  <si>
    <t>1945 East Garvey North, LLC</t>
  </si>
  <si>
    <t>W16956</t>
  </si>
  <si>
    <t>W16957</t>
  </si>
  <si>
    <t>W16958</t>
  </si>
  <si>
    <t>W16959</t>
  </si>
  <si>
    <t>W16960</t>
  </si>
  <si>
    <t>W16981</t>
  </si>
  <si>
    <t>Olam Stella</t>
  </si>
  <si>
    <t>W16983</t>
  </si>
  <si>
    <t>Olam Lucero</t>
  </si>
  <si>
    <t>W16985</t>
  </si>
  <si>
    <t>Olam SSR</t>
  </si>
  <si>
    <t>W17002</t>
  </si>
  <si>
    <t>Alpha</t>
  </si>
  <si>
    <t>W17003</t>
  </si>
  <si>
    <t>Dixieland</t>
  </si>
  <si>
    <t>W17017</t>
  </si>
  <si>
    <t>Frostys</t>
  </si>
  <si>
    <t>W17018</t>
  </si>
  <si>
    <t>Columbia</t>
  </si>
  <si>
    <t>W17022</t>
  </si>
  <si>
    <t>Sunnova LAP I - SCE Group 1</t>
  </si>
  <si>
    <t>W17023</t>
  </si>
  <si>
    <t>Sunnova Loan - SCE 2022 Group 20</t>
  </si>
  <si>
    <t>W17024</t>
  </si>
  <si>
    <t>Sunnova SAP I - SCE Group 1</t>
  </si>
  <si>
    <t>W17025</t>
  </si>
  <si>
    <t>Sunnova SAP IV - SCE Group 1</t>
  </si>
  <si>
    <t>W17026</t>
  </si>
  <si>
    <t>Sunnova Sol II Owner - SCE 2019 Group 1</t>
  </si>
  <si>
    <t>W17027</t>
  </si>
  <si>
    <t>Sunnova Sol III Owner - SCE Group 1</t>
  </si>
  <si>
    <t>W17028</t>
  </si>
  <si>
    <t>Sunnova Sol IV Owner - SCE Group 1</t>
  </si>
  <si>
    <t>W17029</t>
  </si>
  <si>
    <t>Sunnova TEP 6-A - SCE Group 1</t>
  </si>
  <si>
    <t>W17030</t>
  </si>
  <si>
    <t>Sunnova TEP 7-A - SCE Group 1</t>
  </si>
  <si>
    <t>W17031</t>
  </si>
  <si>
    <t>Sunnova TEP V-C - SCE 2022 Group 24</t>
  </si>
  <si>
    <t>W17032</t>
  </si>
  <si>
    <t>Sunnova TEP V-C - SCE 2022 Group 25</t>
  </si>
  <si>
    <t>W17083</t>
  </si>
  <si>
    <t>C.J. Strike Unit #3</t>
  </si>
  <si>
    <t>W17084</t>
  </si>
  <si>
    <t>C.J. Strike Unit #1</t>
  </si>
  <si>
    <t>W17096</t>
  </si>
  <si>
    <t>City of Hope</t>
  </si>
  <si>
    <t>W17097</t>
  </si>
  <si>
    <t>City of Long Beach - Gas and Oil Headquarters at Long Beach</t>
  </si>
  <si>
    <t>W17160</t>
  </si>
  <si>
    <t>Prologis - SLLAX204 - North County DC 4</t>
  </si>
  <si>
    <t>W17171</t>
  </si>
  <si>
    <t>Tejon Ranchcorp</t>
  </si>
  <si>
    <t>W17180</t>
  </si>
  <si>
    <t>TCWD</t>
  </si>
  <si>
    <t>W17181</t>
  </si>
  <si>
    <t>JID 2</t>
  </si>
  <si>
    <t>W17215</t>
  </si>
  <si>
    <t>Appaloosa Solar I, LLC</t>
  </si>
  <si>
    <t>W17216</t>
  </si>
  <si>
    <t>W17293</t>
  </si>
  <si>
    <t>Ardenville Wind Farm</t>
  </si>
  <si>
    <t>W17307</t>
  </si>
  <si>
    <t>Raceway AV</t>
  </si>
  <si>
    <t>Ocotillo Solar LLC</t>
  </si>
  <si>
    <t>W17344</t>
  </si>
  <si>
    <t>Bakeoven Solar</t>
  </si>
  <si>
    <t>W17345</t>
  </si>
  <si>
    <t>Brighton Senior Housing</t>
  </si>
  <si>
    <t>W17360</t>
  </si>
  <si>
    <t>Advent Lutheran Church (Morgan Hill)</t>
  </si>
  <si>
    <t>W17383</t>
  </si>
  <si>
    <t>ROUNDHOUSE RENEWABLE ENERGY II, LLC</t>
  </si>
  <si>
    <t>W17385</t>
  </si>
  <si>
    <t>EDP Renewables SH Project Limited Partnership</t>
  </si>
  <si>
    <t>A2454</t>
  </si>
  <si>
    <t>W17444</t>
  </si>
  <si>
    <t>Zonneveld Oak Grove</t>
  </si>
  <si>
    <t>W17593</t>
  </si>
  <si>
    <t>CalBioGas Hanford LLC</t>
  </si>
  <si>
    <t>W17596</t>
  </si>
  <si>
    <t>Bishop Ranch - BR 1-X</t>
  </si>
  <si>
    <t>A2465</t>
  </si>
  <si>
    <t>Distributed Solar Operations, LLC</t>
  </si>
  <si>
    <t>W17607</t>
  </si>
  <si>
    <t>Fabbri Farms R308</t>
  </si>
  <si>
    <t>W17612</t>
  </si>
  <si>
    <t>W17615</t>
  </si>
  <si>
    <t>Americold Watsonville</t>
  </si>
  <si>
    <t>A2447</t>
  </si>
  <si>
    <t>Americold Logistics, LLC</t>
  </si>
  <si>
    <t>W17616</t>
  </si>
  <si>
    <t>Americold Turlock-2</t>
  </si>
  <si>
    <t>W17617</t>
  </si>
  <si>
    <t>Americold Salinas</t>
  </si>
  <si>
    <t>W17618</t>
  </si>
  <si>
    <t>Americold Anaheim</t>
  </si>
  <si>
    <t>W17619</t>
  </si>
  <si>
    <t>Yellow Pine Solar II, LLC</t>
  </si>
  <si>
    <t>W17625</t>
  </si>
  <si>
    <t>Bishop Ranch - BR 1-Y</t>
  </si>
  <si>
    <t>W17626</t>
  </si>
  <si>
    <t>Exeter Bulk Plant</t>
  </si>
  <si>
    <t>W17634</t>
  </si>
  <si>
    <t>Adao Fernandes</t>
  </si>
  <si>
    <t>W17635</t>
  </si>
  <si>
    <t>9H Research Foundation 500kW Solar Facility</t>
  </si>
  <si>
    <t>A2555</t>
  </si>
  <si>
    <t>9H Research Foundation</t>
  </si>
  <si>
    <t>W17648</t>
  </si>
  <si>
    <t>Fresno DAC</t>
  </si>
  <si>
    <t>W17658</t>
  </si>
  <si>
    <t>Milner Butte LFGE</t>
  </si>
  <si>
    <t>A1893</t>
  </si>
  <si>
    <t>Southern Idaho Solid Waste</t>
  </si>
  <si>
    <t>W17673</t>
  </si>
  <si>
    <t>Central Valley Ag Grinding System 1</t>
  </si>
  <si>
    <t>A2424</t>
  </si>
  <si>
    <t>Solar Gain Inc.</t>
  </si>
  <si>
    <t>W17704</t>
  </si>
  <si>
    <t>Salt Lake City Airport - Fire Station 12</t>
  </si>
  <si>
    <t>W17705</t>
  </si>
  <si>
    <t>Salt Lake City Airport - Fire Station 11</t>
  </si>
  <si>
    <t>W17708</t>
  </si>
  <si>
    <t>Arroyo</t>
  </si>
  <si>
    <t>A2491</t>
  </si>
  <si>
    <t>San Lorenzo Unified School District</t>
  </si>
  <si>
    <t>W17713</t>
  </si>
  <si>
    <t>Bohannon</t>
  </si>
  <si>
    <t>W17714</t>
  </si>
  <si>
    <t>Del Rey</t>
  </si>
  <si>
    <t>W17715</t>
  </si>
  <si>
    <t>District Office</t>
  </si>
  <si>
    <t>W17716</t>
  </si>
  <si>
    <t>Hesperian</t>
  </si>
  <si>
    <t>W17717</t>
  </si>
  <si>
    <t>Lorenzo Manor</t>
  </si>
  <si>
    <t>W17718</t>
  </si>
  <si>
    <t>Royal Sunset</t>
  </si>
  <si>
    <t>W17719</t>
  </si>
  <si>
    <t>San Lorenzo High</t>
  </si>
  <si>
    <t>W17720</t>
  </si>
  <si>
    <t>D'Arrigo - Ranch 12</t>
  </si>
  <si>
    <t>W17728</t>
  </si>
  <si>
    <t>Paintearth Wind Project</t>
  </si>
  <si>
    <t>A2436</t>
  </si>
  <si>
    <t>Paintearth Wind Project Limited Partnership</t>
  </si>
  <si>
    <t>W17738</t>
  </si>
  <si>
    <t>Blue Sky Utility 2021 I LLC</t>
  </si>
  <si>
    <t>W17739</t>
  </si>
  <si>
    <t>Alhambra USD - Northrup ES at Alhambra</t>
  </si>
  <si>
    <t>W17773</t>
  </si>
  <si>
    <t>Prologis - SLINE804 - Rialto I-210 Bldg 4</t>
  </si>
  <si>
    <t>W17777</t>
  </si>
  <si>
    <t>Sterns</t>
  </si>
  <si>
    <t>W17779</t>
  </si>
  <si>
    <t>Prologis - SLLAX546 - South Bay Industrial Center 46</t>
  </si>
  <si>
    <t>W17780</t>
  </si>
  <si>
    <t>Prologis - SLLAX801 - Simi Valley DC 1</t>
  </si>
  <si>
    <t>W17781</t>
  </si>
  <si>
    <t>W17794</t>
  </si>
  <si>
    <t>Alhambra USD - Mark Keppel HS at Alhambra</t>
  </si>
  <si>
    <t>W17795</t>
  </si>
  <si>
    <t>Alhambra USD - San Gabriel HS at San Gabriel</t>
  </si>
  <si>
    <t>W17798</t>
  </si>
  <si>
    <t>Alhambra USD - Brightwood ES at Monterey Park</t>
  </si>
  <si>
    <t>W17799</t>
  </si>
  <si>
    <t>Alhambra USD - Marguerita ES at Alhambra</t>
  </si>
  <si>
    <t>W17800</t>
  </si>
  <si>
    <t>Alhambra USD - Ramona ES at Alhambra</t>
  </si>
  <si>
    <t>W17801</t>
  </si>
  <si>
    <t>Alhambra USD - Monterey Highlands ES at Monterey Park</t>
  </si>
  <si>
    <t>W17802</t>
  </si>
  <si>
    <t>Alhambra USD - Park ES at Alhambra</t>
  </si>
  <si>
    <t>W17803</t>
  </si>
  <si>
    <t>Alhambra USD - Garfield ES at Alhambra</t>
  </si>
  <si>
    <t>W17804</t>
  </si>
  <si>
    <t>Camp SLO</t>
  </si>
  <si>
    <t>W17808</t>
  </si>
  <si>
    <t>Muxlow</t>
  </si>
  <si>
    <t>W17821</t>
  </si>
  <si>
    <t>Clark Pacific Sugarland 30kW</t>
  </si>
  <si>
    <t>W17824</t>
  </si>
  <si>
    <t>EPENMAGG1S NM246S</t>
  </si>
  <si>
    <t>W17825</t>
  </si>
  <si>
    <t>EPENMAGG1S NM247S</t>
  </si>
  <si>
    <t>W17863</t>
  </si>
  <si>
    <t>Bronco Plains Wind II LLC</t>
  </si>
  <si>
    <t>W17915</t>
  </si>
  <si>
    <t>South Cheyenne Solar, LLC</t>
  </si>
  <si>
    <t>A2578</t>
  </si>
  <si>
    <t>W17918</t>
  </si>
  <si>
    <t>Southpoint Fuel Cell</t>
  </si>
  <si>
    <t>W17925</t>
  </si>
  <si>
    <t>Red Rooster - 583 kW</t>
  </si>
  <si>
    <t>W17931</t>
  </si>
  <si>
    <t>City of Long Beach - City Lot B at Long Beach</t>
  </si>
  <si>
    <t>W17933</t>
  </si>
  <si>
    <t xml:space="preserve">HES-1000484 Christina Kahng </t>
  </si>
  <si>
    <t>W17934</t>
  </si>
  <si>
    <t>S15361 Michael Killen</t>
  </si>
  <si>
    <t>W17935</t>
  </si>
  <si>
    <t>S16803 Kurt Trecker</t>
  </si>
  <si>
    <t>W17936</t>
  </si>
  <si>
    <t>S19484 Michelle Jennings</t>
  </si>
  <si>
    <t>W17937</t>
  </si>
  <si>
    <t>Double G Farms Array 1</t>
  </si>
  <si>
    <t>W17939</t>
  </si>
  <si>
    <t>Penitente Solar Project</t>
  </si>
  <si>
    <t>W17940</t>
  </si>
  <si>
    <t>ABC USD - Haskell MS at Cerritos</t>
  </si>
  <si>
    <t>W17941</t>
  </si>
  <si>
    <t>ABC USD - Furgeson ES at Hawaiian Gardens</t>
  </si>
  <si>
    <t>W17942</t>
  </si>
  <si>
    <t>ABC USD - District Office at Cerritos</t>
  </si>
  <si>
    <t>W17943</t>
  </si>
  <si>
    <t>ABC USD - Ross MS at Artesia</t>
  </si>
  <si>
    <t>W17945</t>
  </si>
  <si>
    <t>S20572 Martin Habel</t>
  </si>
  <si>
    <t>W17971</t>
  </si>
  <si>
    <t>City of Long Beach - City Lot Place A at Long Beach</t>
  </si>
  <si>
    <t>W17972</t>
  </si>
  <si>
    <t>City of Long Beach - City Place Lot C at Long Beach</t>
  </si>
  <si>
    <t>W17982</t>
  </si>
  <si>
    <t>Serrano Farms</t>
  </si>
  <si>
    <t>W18023</t>
  </si>
  <si>
    <t>Robert Aukeman - Elk Creek Dairy</t>
  </si>
  <si>
    <t>W18027</t>
  </si>
  <si>
    <t>Avenue 26 Solar Phase 1</t>
  </si>
  <si>
    <t>A1343</t>
  </si>
  <si>
    <t>Renewable Properties, LLC</t>
  </si>
  <si>
    <t>W18028</t>
  </si>
  <si>
    <t>Avenue 26 Solar Phase 2</t>
  </si>
  <si>
    <t>W18033</t>
  </si>
  <si>
    <t>James Monroe</t>
  </si>
  <si>
    <t>W18034</t>
  </si>
  <si>
    <t>Matilda Torres HS</t>
  </si>
  <si>
    <t>W18035</t>
  </si>
  <si>
    <t>Ripperdan</t>
  </si>
  <si>
    <t>W18036</t>
  </si>
  <si>
    <t>Berenda</t>
  </si>
  <si>
    <t>W18105</t>
  </si>
  <si>
    <t>Hunter Solar, LLC (CO)</t>
  </si>
  <si>
    <t>W18107</t>
  </si>
  <si>
    <t>3100 Washington</t>
  </si>
  <si>
    <t>W18109</t>
  </si>
  <si>
    <t xml:space="preserve">3200 East Washington </t>
  </si>
  <si>
    <t>W18121</t>
  </si>
  <si>
    <t>Wilmot Solar</t>
  </si>
  <si>
    <t>A2582</t>
  </si>
  <si>
    <t>Tucson Electric Power Company</t>
  </si>
  <si>
    <t>W18122</t>
  </si>
  <si>
    <t>SR444-005-S</t>
  </si>
  <si>
    <t>W18127</t>
  </si>
  <si>
    <t>W18133</t>
  </si>
  <si>
    <t>Borderlands Wind</t>
  </si>
  <si>
    <t>W18134</t>
  </si>
  <si>
    <t>Oso Grande Wind Farm</t>
  </si>
  <si>
    <t>W18141</t>
  </si>
  <si>
    <t>Port of San Diego PowerFlex at San Diego</t>
  </si>
  <si>
    <t>W18142</t>
  </si>
  <si>
    <t xml:space="preserve"> University of California, Santa Cruz</t>
  </si>
  <si>
    <t>A2290</t>
  </si>
  <si>
    <t>University of California, Santa Cruz</t>
  </si>
  <si>
    <t>W18144</t>
  </si>
  <si>
    <t>Premier Finishing</t>
  </si>
  <si>
    <t>W18145</t>
  </si>
  <si>
    <t>Dupont Market</t>
  </si>
  <si>
    <t>W18149</t>
  </si>
  <si>
    <t>Cedar Creek Wind LLC</t>
  </si>
  <si>
    <t>A2613</t>
  </si>
  <si>
    <t>W18150</t>
  </si>
  <si>
    <t>Gold River Orchards 2</t>
  </si>
  <si>
    <t>W18153</t>
  </si>
  <si>
    <t>Sky Ranch Solar, LLC</t>
  </si>
  <si>
    <t>W18154</t>
  </si>
  <si>
    <t>AHM - Chino Solar - Yorba Ave (261 kW)</t>
  </si>
  <si>
    <t>W18165</t>
  </si>
  <si>
    <t>EPENMAGG1S NM248S</t>
  </si>
  <si>
    <t>W18166</t>
  </si>
  <si>
    <t>EPENMAGG1S NM249S</t>
  </si>
  <si>
    <t>W18167</t>
  </si>
  <si>
    <t>EPENMAGG1S NM250S</t>
  </si>
  <si>
    <t>W18177</t>
  </si>
  <si>
    <t>Alamo Power Plant</t>
  </si>
  <si>
    <t>A754</t>
  </si>
  <si>
    <t>California Department of Water Resources</t>
  </si>
  <si>
    <t>W18178</t>
  </si>
  <si>
    <t>Mojave Siphon</t>
  </si>
  <si>
    <t>W18180</t>
  </si>
  <si>
    <t>Chevelon Butte Phase 2</t>
  </si>
  <si>
    <t>W18237</t>
  </si>
  <si>
    <t>HB Ag Investments - Martin Ranch</t>
  </si>
  <si>
    <t>W18242</t>
  </si>
  <si>
    <t>TeVelde Ranch</t>
  </si>
  <si>
    <t>W18245</t>
  </si>
  <si>
    <t>Naturipe Watsonville</t>
  </si>
  <si>
    <t>W18246</t>
  </si>
  <si>
    <t>Kinbursky Battery Recycling</t>
  </si>
  <si>
    <t>W18250</t>
  </si>
  <si>
    <t>St. Francis of Assisi Parish - Rooftop</t>
  </si>
  <si>
    <t>W18252</t>
  </si>
  <si>
    <t>McBee Farm</t>
  </si>
  <si>
    <t>W18254</t>
  </si>
  <si>
    <t>Blue Sky Utility 2021 IV LLC</t>
  </si>
  <si>
    <t>W18255</t>
  </si>
  <si>
    <t>W18256</t>
  </si>
  <si>
    <t>Blue Sky Utility 2021 II LLC</t>
  </si>
  <si>
    <t>W18264</t>
  </si>
  <si>
    <t>St. Francis of Assisi Parish - Carport</t>
  </si>
  <si>
    <t>W18265</t>
  </si>
  <si>
    <t>UCP Foundation</t>
  </si>
  <si>
    <t>W18266</t>
  </si>
  <si>
    <t>St. Joseph Parish</t>
  </si>
  <si>
    <t>W18267</t>
  </si>
  <si>
    <t>ABC USD - Cuesta Adult School at Cerritos</t>
  </si>
  <si>
    <t>W18268</t>
  </si>
  <si>
    <t>ABC USD - Tracy HS at Cerritos</t>
  </si>
  <si>
    <t>W18269</t>
  </si>
  <si>
    <t>ABC USD - Aloha HS at Lakewood</t>
  </si>
  <si>
    <t>W18270</t>
  </si>
  <si>
    <t>PVE 5843 Constitution Ave (Group 4)</t>
  </si>
  <si>
    <t>W18271</t>
  </si>
  <si>
    <t>ABC USD - Elliot ES at Cerritos</t>
  </si>
  <si>
    <t>W18272</t>
  </si>
  <si>
    <t>ABC USD - Gahr HS at Cerritos</t>
  </si>
  <si>
    <t>W18273</t>
  </si>
  <si>
    <t>ABC USD  - Willow ES at Lakewood</t>
  </si>
  <si>
    <t>W18274</t>
  </si>
  <si>
    <t>PVE 5903 Victory Ct (Group 4)</t>
  </si>
  <si>
    <t>W18275</t>
  </si>
  <si>
    <t>Fullerton</t>
  </si>
  <si>
    <t>A2611</t>
  </si>
  <si>
    <t>Catalyze Holdings, LLC, a Delaware limited liability company</t>
  </si>
  <si>
    <t>W18276</t>
  </si>
  <si>
    <t>W18277</t>
  </si>
  <si>
    <t>PVE 5827 Constitution Ave (Group 4)</t>
  </si>
  <si>
    <t>W18279</t>
  </si>
  <si>
    <t>EPENMAGG1S NM251S</t>
  </si>
  <si>
    <t>W18280</t>
  </si>
  <si>
    <t>EPENMAGG1S NM252S</t>
  </si>
  <si>
    <t>W18281</t>
  </si>
  <si>
    <t>PVE 5826 Constitution Ave (Group 4)</t>
  </si>
  <si>
    <t>W18282</t>
  </si>
  <si>
    <t>St. Rose McCarthy School</t>
  </si>
  <si>
    <t>W18283</t>
  </si>
  <si>
    <t>PVE 5904 Victory Ct (Group 4)</t>
  </si>
  <si>
    <t>W18292</t>
  </si>
  <si>
    <t>PVE 5842 Constitution Ave (Group 4)</t>
  </si>
  <si>
    <t>W18317</t>
  </si>
  <si>
    <t>Bread and Cie</t>
  </si>
  <si>
    <t>A2547</t>
  </si>
  <si>
    <t>Energy Toolbase Software, Inc.</t>
  </si>
  <si>
    <t>W18338</t>
  </si>
  <si>
    <t>SOLAUnits</t>
  </si>
  <si>
    <t>W18339</t>
  </si>
  <si>
    <t>Scarlet Solar 1B</t>
  </si>
  <si>
    <t>A2572</t>
  </si>
  <si>
    <t>EDPR Scarlet I LLC</t>
  </si>
  <si>
    <t>W18341</t>
  </si>
  <si>
    <t>Case Vander Eyk Jr</t>
  </si>
  <si>
    <t>W18346</t>
  </si>
  <si>
    <t>SOLBUnits</t>
  </si>
  <si>
    <t>W18348</t>
  </si>
  <si>
    <t>ABC USD - Niemes ES at Artesia</t>
  </si>
  <si>
    <t>W18349</t>
  </si>
  <si>
    <t>FC Tracy Solar Facility</t>
  </si>
  <si>
    <t>W18358</t>
  </si>
  <si>
    <t>Proxima Solar, LLC</t>
  </si>
  <si>
    <t>W18360</t>
  </si>
  <si>
    <t xml:space="preserve"> Proxima Solar, LLC</t>
  </si>
  <si>
    <t>W18361</t>
  </si>
  <si>
    <t>SOLCUnits</t>
  </si>
  <si>
    <t>W18363</t>
  </si>
  <si>
    <t xml:space="preserve"> Yellow Pine Solar II, LLC</t>
  </si>
  <si>
    <t>W18364</t>
  </si>
  <si>
    <t>Rocha Dairy</t>
  </si>
  <si>
    <t>W18366</t>
  </si>
  <si>
    <t>SOLDUnits</t>
  </si>
  <si>
    <t>W18368</t>
  </si>
  <si>
    <t>Linkville Solar</t>
  </si>
  <si>
    <t>W18369</t>
  </si>
  <si>
    <t>North Verdemont</t>
  </si>
  <si>
    <t>W18371</t>
  </si>
  <si>
    <t>RMP - Fiddler's Canyon 1 at Cedar City</t>
  </si>
  <si>
    <t>W18372</t>
  </si>
  <si>
    <t>RMP -  Fiddler's Canyon 2 at Cedar City</t>
  </si>
  <si>
    <t>W18373</t>
  </si>
  <si>
    <t>RMP - Fiddler's Canyon 3 at Cedar City</t>
  </si>
  <si>
    <t>W18375</t>
  </si>
  <si>
    <t>SuperValu - Alpine</t>
  </si>
  <si>
    <t>W18376</t>
  </si>
  <si>
    <t>SuperValu - Carlsbad</t>
  </si>
  <si>
    <t>W18377</t>
  </si>
  <si>
    <t>SuperValu - Oceanside</t>
  </si>
  <si>
    <t>W18378</t>
  </si>
  <si>
    <t>HES-1031763 Bijan Sadighi</t>
  </si>
  <si>
    <t>W18379</t>
  </si>
  <si>
    <t>HES-1040802 Safinati Filiai</t>
  </si>
  <si>
    <t>W18380</t>
  </si>
  <si>
    <t>HES-1040664 Naresh Kumar</t>
  </si>
  <si>
    <t>W18394</t>
  </si>
  <si>
    <t>Southbay SDA</t>
  </si>
  <si>
    <t>W18396</t>
  </si>
  <si>
    <t>SOLEUnits</t>
  </si>
  <si>
    <t>W18397</t>
  </si>
  <si>
    <t>SOLFUnits</t>
  </si>
  <si>
    <t>W18398</t>
  </si>
  <si>
    <t>SOLGUnits</t>
  </si>
  <si>
    <t>W18401</t>
  </si>
  <si>
    <t>SOLHUnits</t>
  </si>
  <si>
    <t>W18402</t>
  </si>
  <si>
    <t>Gospel Rescue - 224 E Sonora</t>
  </si>
  <si>
    <t>W18403</t>
  </si>
  <si>
    <t>Gospel Rescue - 445 S San Joaquin</t>
  </si>
  <si>
    <t>W18404</t>
  </si>
  <si>
    <t>SOLJUnits</t>
  </si>
  <si>
    <t>W18410</t>
  </si>
  <si>
    <t>ABC USD - Hawaiian ES at Hawaiian Gardens</t>
  </si>
  <si>
    <t>W18411</t>
  </si>
  <si>
    <t>Fresno Buddhist Temple</t>
  </si>
  <si>
    <t>W18412</t>
  </si>
  <si>
    <t>ABC USD - Burbank ES at Artesia</t>
  </si>
  <si>
    <t>W18416</t>
  </si>
  <si>
    <t>Azure Hills Church</t>
  </si>
  <si>
    <t>W18417</t>
  </si>
  <si>
    <t>Hollister Super #2</t>
  </si>
  <si>
    <t>W18422</t>
  </si>
  <si>
    <t>SOLKUnits</t>
  </si>
  <si>
    <t>W18423</t>
  </si>
  <si>
    <t>SOLLUnits</t>
  </si>
  <si>
    <t>W18424</t>
  </si>
  <si>
    <t>SOLMUnits</t>
  </si>
  <si>
    <t>W18425</t>
  </si>
  <si>
    <t>Hollister Super #1</t>
  </si>
  <si>
    <t>W18426</t>
  </si>
  <si>
    <t>SOLNUnits</t>
  </si>
  <si>
    <t>W18428</t>
  </si>
  <si>
    <t>SOLPUnits</t>
  </si>
  <si>
    <t>W18429</t>
  </si>
  <si>
    <t>Big De Farms</t>
  </si>
  <si>
    <t>W18431</t>
  </si>
  <si>
    <t>UBS Van Norman Ground Mount</t>
  </si>
  <si>
    <t>W18432</t>
  </si>
  <si>
    <t>Castle Solar, LLC</t>
  </si>
  <si>
    <t>W18434</t>
  </si>
  <si>
    <t>SOLQUnits</t>
  </si>
  <si>
    <t>W18435</t>
  </si>
  <si>
    <t>SOLRUnits</t>
  </si>
  <si>
    <t>W18436</t>
  </si>
  <si>
    <t>SOLSUnits</t>
  </si>
  <si>
    <t>W18437</t>
  </si>
  <si>
    <t>SOLTUnits</t>
  </si>
  <si>
    <t>W18438</t>
  </si>
  <si>
    <t>SOLUUnits</t>
  </si>
  <si>
    <t>W18440</t>
  </si>
  <si>
    <t>SOLVUnits</t>
  </si>
  <si>
    <t>W18441</t>
  </si>
  <si>
    <t>SOLWUnits</t>
  </si>
  <si>
    <t>W18442</t>
  </si>
  <si>
    <t>SOLCommon1</t>
  </si>
  <si>
    <t>W18443</t>
  </si>
  <si>
    <t>SOLCommonJ</t>
  </si>
  <si>
    <t>W18444</t>
  </si>
  <si>
    <t>SOLCommon2</t>
  </si>
  <si>
    <t>W18445</t>
  </si>
  <si>
    <t>SOLCommon3</t>
  </si>
  <si>
    <t>W18446</t>
  </si>
  <si>
    <t>SOLWCommon</t>
  </si>
  <si>
    <t>W18453</t>
  </si>
  <si>
    <t>Scarlet Solar 1A</t>
  </si>
  <si>
    <t>W18459</t>
  </si>
  <si>
    <t>Food 4 Less- Fairfield</t>
  </si>
  <si>
    <t>W18460</t>
  </si>
  <si>
    <t>Food 4 Less- Lodi</t>
  </si>
  <si>
    <t>W18462</t>
  </si>
  <si>
    <t>S13866 Stefanie Beason</t>
  </si>
  <si>
    <t>W18464</t>
  </si>
  <si>
    <t>Santa Ana SD - Kennedy ES</t>
  </si>
  <si>
    <t>W18465</t>
  </si>
  <si>
    <t>SREHoldCo1PG&amp;E9</t>
  </si>
  <si>
    <t>W18469</t>
  </si>
  <si>
    <t>Prologis - SLCVA411 - Stockton 11</t>
  </si>
  <si>
    <t>W18470</t>
  </si>
  <si>
    <t>Prologis - SLINE002 - Mission Dis Ctr 2</t>
  </si>
  <si>
    <t>W18479</t>
  </si>
  <si>
    <t>Glendale Distribution Center - Swire Coca-Cola</t>
  </si>
  <si>
    <t>W18494</t>
  </si>
  <si>
    <t>Cornerstone Community Church</t>
  </si>
  <si>
    <t>W18542</t>
  </si>
  <si>
    <t>Visalia CSG LLC</t>
  </si>
  <si>
    <t>W18544</t>
  </si>
  <si>
    <t>4901 Bandini</t>
  </si>
  <si>
    <t>W18547</t>
  </si>
  <si>
    <t>EPENMAGG1S NM253S</t>
  </si>
  <si>
    <t>W18548</t>
  </si>
  <si>
    <t>EPENMAGG1S NM254S</t>
  </si>
  <si>
    <t>W18551</t>
  </si>
  <si>
    <t>SAN3</t>
  </si>
  <si>
    <t>W18570</t>
  </si>
  <si>
    <t>Enact Solar DG 001</t>
  </si>
  <si>
    <t>W18571</t>
  </si>
  <si>
    <t>Rec Dist 1004 Hydrokinetics</t>
  </si>
  <si>
    <t>A2553</t>
  </si>
  <si>
    <t>Emrgy, Inc.</t>
  </si>
  <si>
    <t>W18573</t>
  </si>
  <si>
    <t>CEN_SolarGroup1</t>
  </si>
  <si>
    <t>W18576</t>
  </si>
  <si>
    <t>Conrad Solar Inc.</t>
  </si>
  <si>
    <t>W18578</t>
  </si>
  <si>
    <t>VP Cen</t>
  </si>
  <si>
    <t>W18579</t>
  </si>
  <si>
    <t>VP AC</t>
  </si>
  <si>
    <t>W18590</t>
  </si>
  <si>
    <t>West Point RNG</t>
  </si>
  <si>
    <t>A2535</t>
  </si>
  <si>
    <t>West Point RNG LLC</t>
  </si>
  <si>
    <t>W18591</t>
  </si>
  <si>
    <t>Bull Creek Wind Power Limited Partnership</t>
  </si>
  <si>
    <t>A2378</t>
  </si>
  <si>
    <t>BluEarth Renewables Inc.</t>
  </si>
  <si>
    <t>W18595</t>
  </si>
  <si>
    <t>Fagundes - Coelho Farms 330 kW</t>
  </si>
  <si>
    <t>W18597</t>
  </si>
  <si>
    <t>Dependable Highway Express</t>
  </si>
  <si>
    <t>W18628</t>
  </si>
  <si>
    <t>Irvine USD - Solis Park K-8</t>
  </si>
  <si>
    <t>W18632</t>
  </si>
  <si>
    <t>PaulsellÂ Solar Energy Center - Crow Creek Solar, LLC</t>
  </si>
  <si>
    <t>W18633</t>
  </si>
  <si>
    <t>Arrow Rancho LLC</t>
  </si>
  <si>
    <t>W18635</t>
  </si>
  <si>
    <t>St. Augustine Church - 192 S. Stone</t>
  </si>
  <si>
    <t>W18638</t>
  </si>
  <si>
    <t>Spruce-Gillmore Avenue</t>
  </si>
  <si>
    <t>W18641</t>
  </si>
  <si>
    <t>Lineage Logistics - Mira Loma</t>
  </si>
  <si>
    <t>W18642</t>
  </si>
  <si>
    <t>Eland 1 Solar Farm</t>
  </si>
  <si>
    <t>W18644</t>
  </si>
  <si>
    <t>Eleven Mile Solar Center, LLC</t>
  </si>
  <si>
    <t>A2602</t>
  </si>
  <si>
    <t>W18656</t>
  </si>
  <si>
    <t>W18673</t>
  </si>
  <si>
    <t>ABC USD - Melbourne ES at Lakewood</t>
  </si>
  <si>
    <t>W18687</t>
  </si>
  <si>
    <t>Daybreak Solar</t>
  </si>
  <si>
    <t>W18689</t>
  </si>
  <si>
    <t xml:space="preserve">HES-1024133 George L Kiskaddon	</t>
  </si>
  <si>
    <t>W18690</t>
  </si>
  <si>
    <t>S20738 Jon S Archenhold</t>
  </si>
  <si>
    <t>W18691</t>
  </si>
  <si>
    <t>S33633 Carol Brejnak</t>
  </si>
  <si>
    <t>W18692</t>
  </si>
  <si>
    <t>Atrisco Solar LLC</t>
  </si>
  <si>
    <t>A2605</t>
  </si>
  <si>
    <t>W18694</t>
  </si>
  <si>
    <t>Vacaville USD - Alamo Elementary</t>
  </si>
  <si>
    <t>W18695</t>
  </si>
  <si>
    <t>Vacaville USD - Browns Valley Elementary</t>
  </si>
  <si>
    <t>W18696</t>
  </si>
  <si>
    <t>Vacaville USD - Callison Elementary</t>
  </si>
  <si>
    <t>W18698</t>
  </si>
  <si>
    <t>W18725</t>
  </si>
  <si>
    <t>DJ Dairy LLC</t>
  </si>
  <si>
    <t>W18726</t>
  </si>
  <si>
    <t>Jay Te Velde Double J Dairy</t>
  </si>
  <si>
    <t>W18727</t>
  </si>
  <si>
    <t>HES-1004201 Hartesh Chhabra</t>
  </si>
  <si>
    <t>W18730</t>
  </si>
  <si>
    <t>Franklin Solar</t>
  </si>
  <si>
    <t>W18732</t>
  </si>
  <si>
    <t>T1984 - San Jose Story Road</t>
  </si>
  <si>
    <t>A1848</t>
  </si>
  <si>
    <t>Target</t>
  </si>
  <si>
    <t>W18734</t>
  </si>
  <si>
    <t>Blue Sky Utility 2021 III LLC</t>
  </si>
  <si>
    <t>W18735</t>
  </si>
  <si>
    <t>W18736</t>
  </si>
  <si>
    <t>W18737</t>
  </si>
  <si>
    <t>Camino Real MHP Lathrop</t>
  </si>
  <si>
    <t>W18738</t>
  </si>
  <si>
    <t>Hilton Home2 Suites Clovis</t>
  </si>
  <si>
    <t>W18742</t>
  </si>
  <si>
    <t>Blue Sky Utility 2021 XIII LLC</t>
  </si>
  <si>
    <t>W18743</t>
  </si>
  <si>
    <t>W18744</t>
  </si>
  <si>
    <t>W18750</t>
  </si>
  <si>
    <t>EPENMAGG1S NM255S</t>
  </si>
  <si>
    <t>W18757</t>
  </si>
  <si>
    <t>Clipper Yacht Harbor - 400 Building</t>
  </si>
  <si>
    <t>W18759</t>
  </si>
  <si>
    <t>Elektron Solar, LLC</t>
  </si>
  <si>
    <t>W18760</t>
  </si>
  <si>
    <t xml:space="preserve">Horseshoe Solar, LLC </t>
  </si>
  <si>
    <t>W18762</t>
  </si>
  <si>
    <t>Vacaville USD - Cooper Elementary</t>
  </si>
  <si>
    <t>W18763</t>
  </si>
  <si>
    <t>Vacaville USD - Edwin Markham Elementary</t>
  </si>
  <si>
    <t>W18764</t>
  </si>
  <si>
    <t>Vacaville USD - Eugene Padan Elementary</t>
  </si>
  <si>
    <t>W18765</t>
  </si>
  <si>
    <t>Vacaville USD - Hemlock Elementary</t>
  </si>
  <si>
    <t>W18766</t>
  </si>
  <si>
    <t>Vacaville USD - Kairos Public Academy</t>
  </si>
  <si>
    <t>W18767</t>
  </si>
  <si>
    <t>Vacaville USD - Orchard Elementary</t>
  </si>
  <si>
    <t>W18768</t>
  </si>
  <si>
    <t>Vacaville USD - Sierra Vista K-8</t>
  </si>
  <si>
    <t>W18769</t>
  </si>
  <si>
    <t>Vacaville USD - Will C Wood High POI1</t>
  </si>
  <si>
    <t>W18770</t>
  </si>
  <si>
    <t xml:space="preserve"> Vacaville USD - Will C Wood High POI2</t>
  </si>
  <si>
    <t>W18771</t>
  </si>
  <si>
    <t>Vacaville USD - Vaca Pena Middle</t>
  </si>
  <si>
    <t>W18772</t>
  </si>
  <si>
    <t xml:space="preserve">Vacaville USD - Vacaville HS </t>
  </si>
  <si>
    <t>W18774</t>
  </si>
  <si>
    <t>Amaral Ranches - El Centro</t>
  </si>
  <si>
    <t>W18781</t>
  </si>
  <si>
    <t>Clipper Yacht Harbor - Fish Building</t>
  </si>
  <si>
    <t>W18782</t>
  </si>
  <si>
    <t>Pima CC - Northwest Campus</t>
  </si>
  <si>
    <t>W18783</t>
  </si>
  <si>
    <t>Pima County JTED - The Bridges</t>
  </si>
  <si>
    <t>W18784</t>
  </si>
  <si>
    <t>Marana - Ora Mae Pool</t>
  </si>
  <si>
    <t>W18785</t>
  </si>
  <si>
    <t>Marana - Silverbell District Park</t>
  </si>
  <si>
    <t>W18786</t>
  </si>
  <si>
    <t>Marana - Police Department</t>
  </si>
  <si>
    <t>W18787</t>
  </si>
  <si>
    <t>Marana - Town Hall</t>
  </si>
  <si>
    <t>W18788</t>
  </si>
  <si>
    <t>Vail SD - Cienega HS</t>
  </si>
  <si>
    <t>W18789</t>
  </si>
  <si>
    <t>Vail SD - Academy and HS</t>
  </si>
  <si>
    <t>W18790</t>
  </si>
  <si>
    <t>Vail SD - Mica Mountain HS I</t>
  </si>
  <si>
    <t>W18791</t>
  </si>
  <si>
    <t>Vail SD - Mica Mountain HS II</t>
  </si>
  <si>
    <t>W18792</t>
  </si>
  <si>
    <t>Clipper Yacht Harbor - Office Building</t>
  </si>
  <si>
    <t>W18796</t>
  </si>
  <si>
    <t>Vail SD - Empire HS</t>
  </si>
  <si>
    <t>W18797</t>
  </si>
  <si>
    <t>Vail SD - Esmond Station ES</t>
  </si>
  <si>
    <t>W18798</t>
  </si>
  <si>
    <t>Vail SD - Cottonwood ES</t>
  </si>
  <si>
    <t>W18799</t>
  </si>
  <si>
    <t>Vail SD - Desert Sky MS</t>
  </si>
  <si>
    <t>W18800</t>
  </si>
  <si>
    <t>Vail SD - Desert Willow ES</t>
  </si>
  <si>
    <t>W18801</t>
  </si>
  <si>
    <t>Vail SD - Ocotillo Ridge ES</t>
  </si>
  <si>
    <t>W18802</t>
  </si>
  <si>
    <t>Micron Avenue Solar Project 2019, LLC</t>
  </si>
  <si>
    <t>W18803</t>
  </si>
  <si>
    <t>ABC USD - Kennedy STEM Academy at Artesia</t>
  </si>
  <si>
    <t>W18804</t>
  </si>
  <si>
    <t>ABC USD - Gonsalves ES at Cerritos</t>
  </si>
  <si>
    <t>W18805</t>
  </si>
  <si>
    <t>ABC USD - Carmenita MS 1 at Cerritos</t>
  </si>
  <si>
    <t>W18806</t>
  </si>
  <si>
    <t>ABC USD - Bragg ES at Cerritos</t>
  </si>
  <si>
    <t>W18807</t>
  </si>
  <si>
    <t>ABC USD - Cabrillo Lane Adult at Cerritos</t>
  </si>
  <si>
    <t>W18819</t>
  </si>
  <si>
    <t>Randolph Solar Park LLC</t>
  </si>
  <si>
    <t>A2657</t>
  </si>
  <si>
    <t>W18820</t>
  </si>
  <si>
    <t>B&amp;H Willow Creek Ranch</t>
  </si>
  <si>
    <t>W18821</t>
  </si>
  <si>
    <t>W18824</t>
  </si>
  <si>
    <t>Quailwood Groves</t>
  </si>
  <si>
    <t>W18825</t>
  </si>
  <si>
    <t>S16534 Carol Brejnak</t>
  </si>
  <si>
    <t>W18826</t>
  </si>
  <si>
    <t>San Juan Solar 1</t>
  </si>
  <si>
    <t>W18830</t>
  </si>
  <si>
    <t>W18833</t>
  </si>
  <si>
    <t>S35655 Brian Kim</t>
  </si>
  <si>
    <t>W18834</t>
  </si>
  <si>
    <t>S17963 Dorothy Lubey</t>
  </si>
  <si>
    <t>W18835</t>
  </si>
  <si>
    <t>Scarlet II Solar Park</t>
  </si>
  <si>
    <t>A2662</t>
  </si>
  <si>
    <t>EDPR Scarlet II LLC</t>
  </si>
  <si>
    <t>W18836</t>
  </si>
  <si>
    <t>Yosemite Foods, Stockton CA</t>
  </si>
  <si>
    <t>W18840</t>
  </si>
  <si>
    <t>Pacific Solar - Herndon Tower 7108 313 kW</t>
  </si>
  <si>
    <t>W18841</t>
  </si>
  <si>
    <t xml:space="preserve"> Pacific Solar - Herndon Tower 7110 529kW</t>
  </si>
  <si>
    <t>W18842</t>
  </si>
  <si>
    <t>Bright Solar Capital - Brookside 132 kW</t>
  </si>
  <si>
    <t>W18843</t>
  </si>
  <si>
    <t>Yakama Power Community Solar</t>
  </si>
  <si>
    <t>A2692</t>
  </si>
  <si>
    <t>Yakama Power</t>
  </si>
  <si>
    <t>W18846</t>
  </si>
  <si>
    <t>Skysol, LLC</t>
  </si>
  <si>
    <t>A2548</t>
  </si>
  <si>
    <t>W18851</t>
  </si>
  <si>
    <t>Silveira Dairy</t>
  </si>
  <si>
    <t>W18857</t>
  </si>
  <si>
    <t>Jonathan Street Solar Project 2019, LLC</t>
  </si>
  <si>
    <t>W18865</t>
  </si>
  <si>
    <t>ABC USD - Nixon ES at Cerritos</t>
  </si>
  <si>
    <t>W18866</t>
  </si>
  <si>
    <t>ABC USD - Stowers ES at Cerritos</t>
  </si>
  <si>
    <t>W18868</t>
  </si>
  <si>
    <t>ABC USD - Leal ES at Cerritos</t>
  </si>
  <si>
    <t>W18869</t>
  </si>
  <si>
    <t>ABC USD - Fedde International Studies Ac at Hawaiian Gardens</t>
  </si>
  <si>
    <t>W18870</t>
  </si>
  <si>
    <t>ABC USD - Carmenita MS 2 at Cerritos</t>
  </si>
  <si>
    <t>W18871</t>
  </si>
  <si>
    <t>ABC USD - Tetzlaff MS at Cerritos</t>
  </si>
  <si>
    <t>W18872</t>
  </si>
  <si>
    <t>ABC USD - Whitney HS at Cerritos</t>
  </si>
  <si>
    <t>W18873</t>
  </si>
  <si>
    <t>ABC USD - Wittmann ES at Cerritos</t>
  </si>
  <si>
    <t>W18874</t>
  </si>
  <si>
    <t>ABC USD - Artesia HS at Lakewood</t>
  </si>
  <si>
    <t>W18875</t>
  </si>
  <si>
    <t>ABC USD - Carver ES at Cerritos</t>
  </si>
  <si>
    <t>W18876</t>
  </si>
  <si>
    <t>ABC USD - Cerritos ES at Cerritos</t>
  </si>
  <si>
    <t>W18877</t>
  </si>
  <si>
    <t>ABC USD - Cerritos HS at Cerritos</t>
  </si>
  <si>
    <t>W18878</t>
  </si>
  <si>
    <t>Widgeon Land Company</t>
  </si>
  <si>
    <t>W18879</t>
  </si>
  <si>
    <t>Lakeshore Dairy</t>
  </si>
  <si>
    <t>W18883</t>
  </si>
  <si>
    <t>Curti Family Inc East</t>
  </si>
  <si>
    <t>W18884</t>
  </si>
  <si>
    <t>Curti Family Farms West</t>
  </si>
  <si>
    <t>W18885</t>
  </si>
  <si>
    <t>Brian Medeiros Ranches</t>
  </si>
  <si>
    <t>W18893</t>
  </si>
  <si>
    <t>Sun Valley Raisins Marks Ave</t>
  </si>
  <si>
    <t>W18898</t>
  </si>
  <si>
    <t>Summerfield Farms</t>
  </si>
  <si>
    <t>W18899</t>
  </si>
  <si>
    <t>Summerfield Flint</t>
  </si>
  <si>
    <t>W18901</t>
  </si>
  <si>
    <t>Sun Valley Raisins - 4116 Floral</t>
  </si>
  <si>
    <t>W18903</t>
  </si>
  <si>
    <t>De Groot North Dairy Ranch</t>
  </si>
  <si>
    <t>W18909</t>
  </si>
  <si>
    <t>El Dorado Street Solar Project 2019, LLC</t>
  </si>
  <si>
    <t>W18918</t>
  </si>
  <si>
    <t>PatMar Land LLC</t>
  </si>
  <si>
    <t>A1733</t>
  </si>
  <si>
    <t>PatMar Land Co., LLC</t>
  </si>
  <si>
    <t>W18923</t>
  </si>
  <si>
    <t>Manteca Hospital</t>
  </si>
  <si>
    <t>W18926</t>
  </si>
  <si>
    <t>Hayes- East Ranch 200kW</t>
  </si>
  <si>
    <t>W18934</t>
  </si>
  <si>
    <t>Sandrini Sol 1</t>
  </si>
  <si>
    <t>A2665</t>
  </si>
  <si>
    <t>EDPR CA Solar Park II LLC</t>
  </si>
  <si>
    <t>W18952</t>
  </si>
  <si>
    <t>Matt Kelly Farm</t>
  </si>
  <si>
    <t>W18953</t>
  </si>
  <si>
    <t>Sun Valley Raisins - 4715 Floral</t>
  </si>
  <si>
    <t>W18955</t>
  </si>
  <si>
    <t>Allied Potato Hamilton</t>
  </si>
  <si>
    <t>W18956</t>
  </si>
  <si>
    <t>Hettinga Farms South</t>
  </si>
  <si>
    <t>W18957</t>
  </si>
  <si>
    <t>Hettinga Farms Ave 128</t>
  </si>
  <si>
    <t>W18959</t>
  </si>
  <si>
    <t>Vander Tuig Dairy</t>
  </si>
  <si>
    <t>W18961</t>
  </si>
  <si>
    <t>W18965</t>
  </si>
  <si>
    <t>Grossmont High School</t>
  </si>
  <si>
    <t>W18971</t>
  </si>
  <si>
    <t>1982129035-Plaza at Sierra-2</t>
  </si>
  <si>
    <t>W18972</t>
  </si>
  <si>
    <t>1067364910-Tonner Hills Housing Partners LP-2</t>
  </si>
  <si>
    <t>W18973</t>
  </si>
  <si>
    <t>1067364910-Tonner Hills Housing Partners LP-1</t>
  </si>
  <si>
    <t>W18974</t>
  </si>
  <si>
    <t>Farmers Co Op</t>
  </si>
  <si>
    <t>W18985</t>
  </si>
  <si>
    <t>Davis Dam</t>
  </si>
  <si>
    <t>W18986</t>
  </si>
  <si>
    <t>W18987</t>
  </si>
  <si>
    <t>F. KORBEL &amp; BROS.</t>
  </si>
  <si>
    <t>A2736</t>
  </si>
  <si>
    <t>GOGETIT LLC</t>
  </si>
  <si>
    <t>W18995</t>
  </si>
  <si>
    <t>McFarland Solar B</t>
  </si>
  <si>
    <t>W18996</t>
  </si>
  <si>
    <t>W18998</t>
  </si>
  <si>
    <t>F. KORBEL &amp; BROS</t>
  </si>
  <si>
    <t>W18999</t>
  </si>
  <si>
    <t>W19000</t>
  </si>
  <si>
    <t>W19001</t>
  </si>
  <si>
    <t>W19002</t>
  </si>
  <si>
    <t>Parker Dam</t>
  </si>
  <si>
    <t>W19003</t>
  </si>
  <si>
    <t>W19004</t>
  </si>
  <si>
    <t>W19005</t>
  </si>
  <si>
    <t>W19006</t>
  </si>
  <si>
    <t>W19008</t>
  </si>
  <si>
    <t>Knightsen Elementary School</t>
  </si>
  <si>
    <t>W19009</t>
  </si>
  <si>
    <t>Costa View Farms 2</t>
  </si>
  <si>
    <t>W19011</t>
  </si>
  <si>
    <t>Sun Valley Raisins - 8734 W Manning</t>
  </si>
  <si>
    <t>W19012</t>
  </si>
  <si>
    <t>360 El Pueblo Rd. Scotts Valley</t>
  </si>
  <si>
    <t>W19013</t>
  </si>
  <si>
    <t>DRE PROPERTIES LLC</t>
  </si>
  <si>
    <t>W19014</t>
  </si>
  <si>
    <t>380 El Pueblo Scotts Valley</t>
  </si>
  <si>
    <t>W19015</t>
  </si>
  <si>
    <t>Neil Zwart - Mineral King Dairy</t>
  </si>
  <si>
    <t>W19016</t>
  </si>
  <si>
    <t>Clearwater East</t>
  </si>
  <si>
    <t>W19017</t>
  </si>
  <si>
    <t>Windsor Solar Project 2019, LLC</t>
  </si>
  <si>
    <t>W19018</t>
  </si>
  <si>
    <t>Blue Raven - Avista - 2022 Group 1</t>
  </si>
  <si>
    <t>W19021</t>
  </si>
  <si>
    <t>Semi Tropic Coop Gin and Almond Huller</t>
  </si>
  <si>
    <t>W19022</t>
  </si>
  <si>
    <t>Echeverria 1999 LLC</t>
  </si>
  <si>
    <t>W19024</t>
  </si>
  <si>
    <t>Lompoc Farm</t>
  </si>
  <si>
    <t>W19026</t>
  </si>
  <si>
    <t>Blue Raven - Avista - 2022 Group 2</t>
  </si>
  <si>
    <t>W19027</t>
  </si>
  <si>
    <t>Blue Raven - Avista - 2023 Group 1</t>
  </si>
  <si>
    <t>W19028</t>
  </si>
  <si>
    <t>Blue Raven - Avista - 2023 Group 2</t>
  </si>
  <si>
    <t>W19029</t>
  </si>
  <si>
    <t>Blue Raven - PSE - 2022 Group 1</t>
  </si>
  <si>
    <t>W19030</t>
  </si>
  <si>
    <t>Rio Vista Solar</t>
  </si>
  <si>
    <t>A2670</t>
  </si>
  <si>
    <t>Rio Vista Executive Boat &amp; RV Storage, LLC</t>
  </si>
  <si>
    <t>W19032</t>
  </si>
  <si>
    <t>Blue Raven - PSE - 2022 Group 2</t>
  </si>
  <si>
    <t>W19033</t>
  </si>
  <si>
    <t>Reedley Plaza</t>
  </si>
  <si>
    <t>W19034</t>
  </si>
  <si>
    <t>Blue Raven - PSE - 2022 Group 3</t>
  </si>
  <si>
    <t>W19037</t>
  </si>
  <si>
    <t>Santa Ana SD - Esqueda K-8</t>
  </si>
  <si>
    <t>W19038</t>
  </si>
  <si>
    <t>White Wing Ranch</t>
  </si>
  <si>
    <t>W19039</t>
  </si>
  <si>
    <t>Blue Raven - PSE - 2023 Group 1</t>
  </si>
  <si>
    <t>W19040</t>
  </si>
  <si>
    <t>Blue Raven - PSE - 2023 Group 2</t>
  </si>
  <si>
    <t>W19041</t>
  </si>
  <si>
    <t>Blue Raven - PSE - 2023 Group 3</t>
  </si>
  <si>
    <t>W19042</t>
  </si>
  <si>
    <t>Blue Raven - PSE - 2023 Group 4</t>
  </si>
  <si>
    <t>W19043</t>
  </si>
  <si>
    <t>Blue Raven - PSE - 2023 Group 5</t>
  </si>
  <si>
    <t>W19044</t>
  </si>
  <si>
    <t>Blue Raven - PSE - 2023 Group 6</t>
  </si>
  <si>
    <t>W19045</t>
  </si>
  <si>
    <t>Blue Raven - PSE - 2023 Group 7</t>
  </si>
  <si>
    <t>W19046</t>
  </si>
  <si>
    <t>Blue Raven - PSE - 2023 Group 8</t>
  </si>
  <si>
    <t>W19047</t>
  </si>
  <si>
    <t>Temple Beth El</t>
  </si>
  <si>
    <t>W19048</t>
  </si>
  <si>
    <t>Blue Raven - PSE - 2023 Group 9</t>
  </si>
  <si>
    <t>W19049</t>
  </si>
  <si>
    <t>Blue Raven - SCL - 2023 Group 1</t>
  </si>
  <si>
    <t>W19050</t>
  </si>
  <si>
    <t>Blue Raven - SCPUD - 2023 Group 1</t>
  </si>
  <si>
    <t>W19051</t>
  </si>
  <si>
    <t>Blue Raven - SCPUD - 2023 Group 2</t>
  </si>
  <si>
    <t>W19052</t>
  </si>
  <si>
    <t>Blue Raven - TPP - 2022 Group 1</t>
  </si>
  <si>
    <t>W19053</t>
  </si>
  <si>
    <t>Blue Raven - TPP - 2023 Group 2</t>
  </si>
  <si>
    <t>W19054</t>
  </si>
  <si>
    <t>Vikings Energy Farm LLC</t>
  </si>
  <si>
    <t>A2713</t>
  </si>
  <si>
    <t>W19055</t>
  </si>
  <si>
    <t>St. Anthony Parish &amp; School (Atwater)</t>
  </si>
  <si>
    <t>W19059</t>
  </si>
  <si>
    <t>EPENMAGG1S NM256S</t>
  </si>
  <si>
    <t>W19061</t>
  </si>
  <si>
    <t>Blue Raven - TPP - 2023 Group 1</t>
  </si>
  <si>
    <t>W19063</t>
  </si>
  <si>
    <t>HES-1036925 Gerald Yemoto</t>
  </si>
  <si>
    <t>W19064</t>
  </si>
  <si>
    <t>HES-1024005 Nicholas Kim</t>
  </si>
  <si>
    <t>W19072</t>
  </si>
  <si>
    <t>Bloemhof - 16 &amp; 17</t>
  </si>
  <si>
    <t>W19074</t>
  </si>
  <si>
    <t>Bloemhof - Pond</t>
  </si>
  <si>
    <t>W19075</t>
  </si>
  <si>
    <t>Lamar Utilities Board</t>
  </si>
  <si>
    <t>A2708</t>
  </si>
  <si>
    <t>ARKANSAS RIVER POWER AUTHORITY</t>
  </si>
  <si>
    <t>W19076</t>
  </si>
  <si>
    <t>Solano Wind Phase 4</t>
  </si>
  <si>
    <t>W19077</t>
  </si>
  <si>
    <t>ARPA Wind Energy Project No. 1</t>
  </si>
  <si>
    <t>W19078</t>
  </si>
  <si>
    <t>W19079</t>
  </si>
  <si>
    <t>T&amp;P Farms 1</t>
  </si>
  <si>
    <t>W19080</t>
  </si>
  <si>
    <t>T&amp;P Farms 5</t>
  </si>
  <si>
    <t>W19082</t>
  </si>
  <si>
    <t xml:space="preserve">HES-1035014 Shadi Hanoun </t>
  </si>
  <si>
    <t>W19083</t>
  </si>
  <si>
    <t>T&amp;P Farms 4</t>
  </si>
  <si>
    <t>W19084</t>
  </si>
  <si>
    <t>Blackwell Creek Solar</t>
  </si>
  <si>
    <t>W19085</t>
  </si>
  <si>
    <t>Babbitt Ranch Energy Center, LLC</t>
  </si>
  <si>
    <t>W19088</t>
  </si>
  <si>
    <t>RTS Orchards</t>
  </si>
  <si>
    <t>W19092</t>
  </si>
  <si>
    <t>Prologis - SLCVA525 - ICP 25</t>
  </si>
  <si>
    <t>W19093</t>
  </si>
  <si>
    <t>W19094</t>
  </si>
  <si>
    <t>Prologis - SLSBA002 - North San Jose 11</t>
  </si>
  <si>
    <t>W19095</t>
  </si>
  <si>
    <t>Prologis - SLSBA806 - Bayside 50 &amp; Bayside 51</t>
  </si>
  <si>
    <t>W19105</t>
  </si>
  <si>
    <t>Tesla PG&amp;E PV DG Group 1037</t>
  </si>
  <si>
    <t>W19107</t>
  </si>
  <si>
    <t>Tesla PG&amp;E PV DG Group 1038</t>
  </si>
  <si>
    <t>W19109</t>
  </si>
  <si>
    <t>Tesla PG&amp;E PV DG Group 1039</t>
  </si>
  <si>
    <t>W19110</t>
  </si>
  <si>
    <t>T&amp;P Farms 3</t>
  </si>
  <si>
    <t>W19111</t>
  </si>
  <si>
    <t>Sierra Valley Hulling</t>
  </si>
  <si>
    <t>W19113</t>
  </si>
  <si>
    <t>Renada &amp; RK Farms</t>
  </si>
  <si>
    <t>W19114</t>
  </si>
  <si>
    <t>Tesla PG&amp;E PV DG Group 1041</t>
  </si>
  <si>
    <t>W19115</t>
  </si>
  <si>
    <t>Tesla PG&amp;E PV DG Group 1042</t>
  </si>
  <si>
    <t>W19122</t>
  </si>
  <si>
    <t>500 Santana Row</t>
  </si>
  <si>
    <t>W19124</t>
  </si>
  <si>
    <t>Tesla PG&amp;E PV DG Group 1048</t>
  </si>
  <si>
    <t>W19128</t>
  </si>
  <si>
    <t>T2088 - San Jose College Park</t>
  </si>
  <si>
    <t>W19131</t>
  </si>
  <si>
    <t>Tesla PG&amp;E PV DG Group 1051</t>
  </si>
  <si>
    <t>W19135</t>
  </si>
  <si>
    <t>Tesla PG&amp;E PV DG Group 1060</t>
  </si>
  <si>
    <t>W19140</t>
  </si>
  <si>
    <t>Tesla PG&amp;E PV DG Group 1061</t>
  </si>
  <si>
    <t>W19142</t>
  </si>
  <si>
    <t>UBS Ripple Street</t>
  </si>
  <si>
    <t>W19143</t>
  </si>
  <si>
    <t>Tesla PG&amp;E PV DG Group 1067</t>
  </si>
  <si>
    <t>W19157</t>
  </si>
  <si>
    <t>Tesla PG&amp;E PV DG Group 1075</t>
  </si>
  <si>
    <t>W19159</t>
  </si>
  <si>
    <t>Tesla PG&amp;E PV DG Group 1083</t>
  </si>
  <si>
    <t>W19167</t>
  </si>
  <si>
    <t>Harris Farms 1250 kW</t>
  </si>
  <si>
    <t>W19176</t>
  </si>
  <si>
    <t>Bloemhof - Vanderbloem</t>
  </si>
  <si>
    <t>W19178</t>
  </si>
  <si>
    <t>Mas Jackson</t>
  </si>
  <si>
    <t>W19194</t>
  </si>
  <si>
    <t>Tesla PG&amp;E PV DG Group 1087</t>
  </si>
  <si>
    <t>W19195</t>
  </si>
  <si>
    <t>Tesla PG&amp;E PV DG Group 1085</t>
  </si>
  <si>
    <t>W19210</t>
  </si>
  <si>
    <t>Santa Ana</t>
  </si>
  <si>
    <t>W19215</t>
  </si>
  <si>
    <t>Tesla PG&amp;E PV DG Group 1084</t>
  </si>
  <si>
    <t>W19217</t>
  </si>
  <si>
    <t>Tesla PG&amp;E PV DG Group 1089</t>
  </si>
  <si>
    <t>W19218</t>
  </si>
  <si>
    <t>Tesla PG&amp;E PV DG Group 1091</t>
  </si>
  <si>
    <t>W19228</t>
  </si>
  <si>
    <t>HES-1034751 Keith Spicer</t>
  </si>
  <si>
    <t>W19229</t>
  </si>
  <si>
    <t>Tesla PG&amp;E PV DG Group 1090</t>
  </si>
  <si>
    <t>W19230</t>
  </si>
  <si>
    <t>HES-1036623 John Montgomery</t>
  </si>
  <si>
    <t>W19233</t>
  </si>
  <si>
    <t>Tesla PG&amp;E PV DG Group 1093</t>
  </si>
  <si>
    <t>W19236</t>
  </si>
  <si>
    <t>Tesla PG&amp;E PV DG Group 1088</t>
  </si>
  <si>
    <t>W19246</t>
  </si>
  <si>
    <t>Tesla PG&amp;E PV DG Group 1096</t>
  </si>
  <si>
    <t>W19247</t>
  </si>
  <si>
    <t>Lineage Logistics - Manteca</t>
  </si>
  <si>
    <t>W19250</t>
  </si>
  <si>
    <t>Tesla PG&amp;E PV DG Group 1103</t>
  </si>
  <si>
    <t>W19252</t>
  </si>
  <si>
    <t>Tesla PG&amp;E PV DG Group 1099</t>
  </si>
  <si>
    <t>W19253</t>
  </si>
  <si>
    <t>Clearwater Wind III, LLC</t>
  </si>
  <si>
    <t>W19255</t>
  </si>
  <si>
    <t>Hogan MFG, Inc</t>
  </si>
  <si>
    <t>A2756</t>
  </si>
  <si>
    <t>Transform Energy, Inc.</t>
  </si>
  <si>
    <t>W19256</t>
  </si>
  <si>
    <t>Tesla PG&amp;E PV DG Group 1105</t>
  </si>
  <si>
    <t>W19257</t>
  </si>
  <si>
    <t>Tesla PG&amp;E PV DG Group 1097</t>
  </si>
  <si>
    <t>W19258</t>
  </si>
  <si>
    <t>HES-1036280 Ruben Jimenez</t>
  </si>
  <si>
    <t>W19259</t>
  </si>
  <si>
    <t>Tesla PG&amp;E PV DG Group 1107</t>
  </si>
  <si>
    <t>W19266</t>
  </si>
  <si>
    <t>Tesla PG&amp;E PV DG Group 1113</t>
  </si>
  <si>
    <t>W19267</t>
  </si>
  <si>
    <t>Tesla PG&amp;E PV DG Group 1114</t>
  </si>
  <si>
    <t>W19268</t>
  </si>
  <si>
    <t>Tesla PG&amp;E PV DG Group 1115</t>
  </si>
  <si>
    <t>W19270</t>
  </si>
  <si>
    <t>Tesla PG&amp;E PV DG Group 1116</t>
  </si>
  <si>
    <t>W19274</t>
  </si>
  <si>
    <t>Tesla PG&amp;E PV DG Group 1100</t>
  </si>
  <si>
    <t>W19275</t>
  </si>
  <si>
    <t>Hankins Farms - Hankin Farms</t>
  </si>
  <si>
    <t>W19276</t>
  </si>
  <si>
    <t>Hankins Farms - Double H Ranch</t>
  </si>
  <si>
    <t>W19277</t>
  </si>
  <si>
    <t>Escalante Solar, LLC</t>
  </si>
  <si>
    <t>A2769</t>
  </si>
  <si>
    <t>Origis Resources</t>
  </si>
  <si>
    <t>W19280</t>
  </si>
  <si>
    <t>Tesla PG&amp;E PV DG Group 1117</t>
  </si>
  <si>
    <t>W19282</t>
  </si>
  <si>
    <t>Tesla PG&amp;E PV DG Group 1119</t>
  </si>
  <si>
    <t>W19283</t>
  </si>
  <si>
    <t>Tesla PG&amp;E PV DG Group 1120</t>
  </si>
  <si>
    <t>W19285</t>
  </si>
  <si>
    <t>Tesla PG&amp;E PV DG Group 1121</t>
  </si>
  <si>
    <t>W19286</t>
  </si>
  <si>
    <t>Tesla PG&amp;E PV DG Group 1124</t>
  </si>
  <si>
    <t>W19288</t>
  </si>
  <si>
    <t>Tesla PG&amp;E PV DG Group 1122</t>
  </si>
  <si>
    <t>W19291</t>
  </si>
  <si>
    <t>Tesla PG&amp;E PV DG Group 1101</t>
  </si>
  <si>
    <t>W19293</t>
  </si>
  <si>
    <t>Lowe's - 1556 Hemet</t>
  </si>
  <si>
    <t>W19295</t>
  </si>
  <si>
    <t>SDGE Palomar Energy Center Solar PV</t>
  </si>
  <si>
    <t>W19296</t>
  </si>
  <si>
    <t>Tesla PG&amp;E PV DG Group 1127</t>
  </si>
  <si>
    <t>W19297</t>
  </si>
  <si>
    <t>Tesla PG&amp;E PV DG Group 1111</t>
  </si>
  <si>
    <t>W19298</t>
  </si>
  <si>
    <t>Lowe's- 1145- Vacaville, CA</t>
  </si>
  <si>
    <t>W19299</t>
  </si>
  <si>
    <t>FUSD - Fowler High School Phase 2</t>
  </si>
  <si>
    <t>W19301</t>
  </si>
  <si>
    <t>Tesla PG&amp;E PV DG Group 1112</t>
  </si>
  <si>
    <t>W19302</t>
  </si>
  <si>
    <t>Tesla PG&amp;E PV DG Group 1123</t>
  </si>
  <si>
    <t>W19303</t>
  </si>
  <si>
    <t>Tesla PG&amp;E PV DG Group 1128</t>
  </si>
  <si>
    <t>W19304</t>
  </si>
  <si>
    <t>Lowe's - 2550 - El Centro, CA</t>
  </si>
  <si>
    <t>W19305</t>
  </si>
  <si>
    <t>Tesla PG&amp;E PV DG Group 1110</t>
  </si>
  <si>
    <t>W19306</t>
  </si>
  <si>
    <t>Tesla PG&amp;E PV DG Group 1129</t>
  </si>
  <si>
    <t>W19307</t>
  </si>
  <si>
    <t>Tesla PG&amp;E PV DG Group 1132</t>
  </si>
  <si>
    <t>W19308</t>
  </si>
  <si>
    <t>Lowe's - 1086 - Modesto, CA</t>
  </si>
  <si>
    <t>W19309</t>
  </si>
  <si>
    <t>Tesla PG&amp;E PV DG Group 1130</t>
  </si>
  <si>
    <t>W19310</t>
  </si>
  <si>
    <t>Lowe's - 3552 - Santa Maria</t>
  </si>
  <si>
    <t>W19311</t>
  </si>
  <si>
    <t>Tesla PG&amp;E PV DG Group 1136</t>
  </si>
  <si>
    <t>W19312</t>
  </si>
  <si>
    <t>Lowe's  -2755 - West Sacramento</t>
  </si>
  <si>
    <t>W19313</t>
  </si>
  <si>
    <t>Lowes' - 1871 - Vallejo, CA</t>
  </si>
  <si>
    <t>W19314</t>
  </si>
  <si>
    <t>Lowe's - 1043 - Antioch, CA</t>
  </si>
  <si>
    <t>W19315</t>
  </si>
  <si>
    <t>Lowe's - 3170 - Newbury Park, CA</t>
  </si>
  <si>
    <t>W19316</t>
  </si>
  <si>
    <t>Lowe's - 2528 - Apple Valley, CA</t>
  </si>
  <si>
    <t>W19318</t>
  </si>
  <si>
    <t>Tesla PG&amp;E PV DG Group 1131</t>
  </si>
  <si>
    <t>W19324</t>
  </si>
  <si>
    <t>Tesla PG&amp;E PV DG Group 1139</t>
  </si>
  <si>
    <t>W19326</t>
  </si>
  <si>
    <t>Tesla PG&amp;E PV DG Group 1141</t>
  </si>
  <si>
    <t>W19328</t>
  </si>
  <si>
    <t>Tesla PG&amp;E PV DG Group 1142</t>
  </si>
  <si>
    <t>W19329</t>
  </si>
  <si>
    <t>Tesla PG&amp;E PV DG Group 1140</t>
  </si>
  <si>
    <t>W19330</t>
  </si>
  <si>
    <t>Tesla PG&amp;E PV DG Group 1143</t>
  </si>
  <si>
    <t>W19337</t>
  </si>
  <si>
    <t>Lowe's - 1087 - Folsom, CA</t>
  </si>
  <si>
    <t>W19339</t>
  </si>
  <si>
    <t>Tesla PG&amp;E PV DG Group 1152</t>
  </si>
  <si>
    <t>W19342</t>
  </si>
  <si>
    <t>Tesla PG&amp;E PV DG Group 1156</t>
  </si>
  <si>
    <t>W19343</t>
  </si>
  <si>
    <t>Tesla PG&amp;E PV DG Group 1154</t>
  </si>
  <si>
    <t>W19344</t>
  </si>
  <si>
    <t>Tesla PG&amp;E PV DG Group 1155</t>
  </si>
  <si>
    <t>W19346</t>
  </si>
  <si>
    <t>David Daniel</t>
  </si>
  <si>
    <t>W19348</t>
  </si>
  <si>
    <t>Tesla PG&amp;E PV DG Group 1158</t>
  </si>
  <si>
    <t>W19349</t>
  </si>
  <si>
    <t>Tesla PG&amp;E PV DG Group 1159</t>
  </si>
  <si>
    <t>W19351</t>
  </si>
  <si>
    <t>Tesla PG&amp;E PV DG Group 1160</t>
  </si>
  <si>
    <t>W19354</t>
  </si>
  <si>
    <t>Tesla PG&amp;E PV DG Group 1145</t>
  </si>
  <si>
    <t>W19358</t>
  </si>
  <si>
    <t>Tesla PG&amp;E PV DG Group 1146</t>
  </si>
  <si>
    <t>W19360</t>
  </si>
  <si>
    <t>Tesla PG&amp;E PV DG Group 1165</t>
  </si>
  <si>
    <t>W19361</t>
  </si>
  <si>
    <t>Tesla PG&amp;E PV DG Group 1144</t>
  </si>
  <si>
    <t>W19362</t>
  </si>
  <si>
    <t>Tesla PG&amp;E PV DG Group 1169</t>
  </si>
  <si>
    <t>W19364</t>
  </si>
  <si>
    <t>Palm Springs USD - Desert Springs MS</t>
  </si>
  <si>
    <t>W19367</t>
  </si>
  <si>
    <t>Palm Springs USD - Sunny Sands ES</t>
  </si>
  <si>
    <t>W19369</t>
  </si>
  <si>
    <t>Tesla PG&amp;E PV DG Group 1164</t>
  </si>
  <si>
    <t>W19376</t>
  </si>
  <si>
    <t>Tesla PG&amp;E PV DG Group 1170</t>
  </si>
  <si>
    <t>W19378</t>
  </si>
  <si>
    <t>Tesla PG&amp;E PV DG Group 1171</t>
  </si>
  <si>
    <t>W19381</t>
  </si>
  <si>
    <t>Tesla PG&amp;E PV DG Group 1173</t>
  </si>
  <si>
    <t>W19382</t>
  </si>
  <si>
    <t>Tesla PG&amp;E PV DG Group 1172</t>
  </si>
  <si>
    <t>W19384</t>
  </si>
  <si>
    <t>Tesla PG&amp;E PV DG Group 1175</t>
  </si>
  <si>
    <t>W19387</t>
  </si>
  <si>
    <t>Tesla PG&amp;E PV DG Group 1174</t>
  </si>
  <si>
    <t>W19388</t>
  </si>
  <si>
    <t>Tesla PG&amp;E PV DG Group 1176</t>
  </si>
  <si>
    <t>W19389</t>
  </si>
  <si>
    <t>International Ag Center</t>
  </si>
  <si>
    <t>W19390</t>
  </si>
  <si>
    <t>Tesla PG&amp;E PV DG Group 1178</t>
  </si>
  <si>
    <t>W19391</t>
  </si>
  <si>
    <t>Tesla PG&amp;E PV DG Group 1177</t>
  </si>
  <si>
    <t>W19392</t>
  </si>
  <si>
    <t>Tesla PG&amp;E PV DG Group 1179</t>
  </si>
  <si>
    <t>W19393</t>
  </si>
  <si>
    <t>Tesla PG&amp;E PV DG Group 1180</t>
  </si>
  <si>
    <t>W19394</t>
  </si>
  <si>
    <t>Tesla PG&amp;E PV DG Group 1181</t>
  </si>
  <si>
    <t>W19397</t>
  </si>
  <si>
    <t>Tesla PG&amp;E PV DG Group 1182</t>
  </si>
  <si>
    <t>W19401</t>
  </si>
  <si>
    <t>Tesla PG&amp;E PV DG Group 1183</t>
  </si>
  <si>
    <t>W19408</t>
  </si>
  <si>
    <t>Tesla PG&amp;E PV DG Group 1184</t>
  </si>
  <si>
    <t>W19411</t>
  </si>
  <si>
    <t>Tesla PG&amp;E PV DG Group 1188</t>
  </si>
  <si>
    <t>W19412</t>
  </si>
  <si>
    <t>Tesla PG&amp;E PV DG Group 1186</t>
  </si>
  <si>
    <t>W19417</t>
  </si>
  <si>
    <t>Tesla PG&amp;E PV DG Group 1187</t>
  </si>
  <si>
    <t>W19420</t>
  </si>
  <si>
    <t>Tesla PG&amp;E PV DG Group 1191</t>
  </si>
  <si>
    <t>W19421</t>
  </si>
  <si>
    <t>Tesla PG&amp;E PV DG Group 1192</t>
  </si>
  <si>
    <t>W19422</t>
  </si>
  <si>
    <t>Tesla PG&amp;E PV DG Group 1190</t>
  </si>
  <si>
    <t>W19424</t>
  </si>
  <si>
    <t>Tesla PG&amp;E PV DG Group 1193</t>
  </si>
  <si>
    <t>W19425</t>
  </si>
  <si>
    <t>Tesla PG&amp;E PV DG Group 1196</t>
  </si>
  <si>
    <t>W19426</t>
  </si>
  <si>
    <t>Tesla PG&amp;E PV DG Group 1197</t>
  </si>
  <si>
    <t>W19427</t>
  </si>
  <si>
    <t>Tesla PG&amp;E PV DG Group 1198</t>
  </si>
  <si>
    <t>W19431</t>
  </si>
  <si>
    <t>LAAFP UV Disinfection Plant</t>
  </si>
  <si>
    <t>W19432</t>
  </si>
  <si>
    <t>APP-0000129915 Martha Maclure</t>
  </si>
  <si>
    <t>W19433</t>
  </si>
  <si>
    <t>Tesla PG&amp;E PV DG Group 1167</t>
  </si>
  <si>
    <t>W19434</t>
  </si>
  <si>
    <t>Tesla PG&amp;E PV DG Group 1201</t>
  </si>
  <si>
    <t>W19435</t>
  </si>
  <si>
    <t>Tesla PG&amp;E PV DG Group 1202</t>
  </si>
  <si>
    <t>W19436</t>
  </si>
  <si>
    <t>Tesla PG&amp;E PV DG Group 1168</t>
  </si>
  <si>
    <t>W19438</t>
  </si>
  <si>
    <t>Tesla PG&amp;E PV DG Group 1194</t>
  </si>
  <si>
    <t>W19439</t>
  </si>
  <si>
    <t>Tesla PG&amp;E PV DG Group 1207</t>
  </si>
  <si>
    <t>W19442</t>
  </si>
  <si>
    <t>Tesla PG&amp;E PV DG Group 1195</t>
  </si>
  <si>
    <t>W19444</t>
  </si>
  <si>
    <t>Tesla PG&amp;E PV DG Group 1204</t>
  </si>
  <si>
    <t>W19445</t>
  </si>
  <si>
    <t>UBS Metro Center</t>
  </si>
  <si>
    <t>W19446</t>
  </si>
  <si>
    <t>Tesla PG&amp;E PV DG Group 1210</t>
  </si>
  <si>
    <t>W19447</t>
  </si>
  <si>
    <t>Tesla PG&amp;E PV DG Group 1211</t>
  </si>
  <si>
    <t>W19448</t>
  </si>
  <si>
    <t>Tesla PG&amp;E PV DG Group 1212</t>
  </si>
  <si>
    <t>W19449</t>
  </si>
  <si>
    <t>Tesla PG&amp;E PV DG Group 1205</t>
  </si>
  <si>
    <t>W19450</t>
  </si>
  <si>
    <t>Tesla PG&amp;E PV DG Group 1214</t>
  </si>
  <si>
    <t>W19451</t>
  </si>
  <si>
    <t>Tesla PG&amp;E PV DG Group 1213</t>
  </si>
  <si>
    <t>W19452</t>
  </si>
  <si>
    <t>Tesla PG&amp;E PV DG Group 1215</t>
  </si>
  <si>
    <t>W19454</t>
  </si>
  <si>
    <t>Tesla PG&amp;E PV DG Group 1216</t>
  </si>
  <si>
    <t>W19455</t>
  </si>
  <si>
    <t>Tesla PG&amp;E PV DG Group 1203</t>
  </si>
  <si>
    <t>W19457</t>
  </si>
  <si>
    <t>Tesla PG&amp;E PV DG Group 1235</t>
  </si>
  <si>
    <t>W19458</t>
  </si>
  <si>
    <t>Bernard te Velde, Jr - Lone Oak</t>
  </si>
  <si>
    <t>W19459</t>
  </si>
  <si>
    <t>Tesla PG&amp;E PV DG Group 1220</t>
  </si>
  <si>
    <t>W19460</t>
  </si>
  <si>
    <t>Tesla PG&amp;E PV DG Group 1236</t>
  </si>
  <si>
    <t>W19461</t>
  </si>
  <si>
    <t>Tesla PG&amp;E PV DG Group 1244</t>
  </si>
  <si>
    <t>W19463</t>
  </si>
  <si>
    <t>Tesla PG&amp;E PV DG Group 1243</t>
  </si>
  <si>
    <t>W19464</t>
  </si>
  <si>
    <t>Tesla PG&amp;E PV DG Group 1245</t>
  </si>
  <si>
    <t>W19489</t>
  </si>
  <si>
    <t>Tesla PG&amp;E PV DG Group 1250</t>
  </si>
  <si>
    <t>W19491</t>
  </si>
  <si>
    <t>Tesla PG&amp;E PV DG Group 1251</t>
  </si>
  <si>
    <t>W19492</t>
  </si>
  <si>
    <t>Tesla PG&amp;E PV DG Group 1252</t>
  </si>
  <si>
    <t>W19493</t>
  </si>
  <si>
    <t>Tesla PG&amp;E PV DG Group 1229</t>
  </si>
  <si>
    <t>W19497</t>
  </si>
  <si>
    <t>Tesla PG&amp;E PV DG Group 1230</t>
  </si>
  <si>
    <t>W19498</t>
  </si>
  <si>
    <t>Tesla PG&amp;E PV DG Group 1248</t>
  </si>
  <si>
    <t>W19499</t>
  </si>
  <si>
    <t>Tesla PG&amp;E PV DG Group 1249</t>
  </si>
  <si>
    <t>W19500</t>
  </si>
  <si>
    <t>Tesla PG&amp;E PV DG Group 1242</t>
  </si>
  <si>
    <t>W19501</t>
  </si>
  <si>
    <t>Tesla PG&amp;E PV DG Group 1241</t>
  </si>
  <si>
    <t>W19502</t>
  </si>
  <si>
    <t>Tesla PG&amp;E PV DG Group 1255</t>
  </si>
  <si>
    <t>W19503</t>
  </si>
  <si>
    <t>Tesla PG&amp;E PV DG Group 1231</t>
  </si>
  <si>
    <t>W19505</t>
  </si>
  <si>
    <t>Tesla PG&amp;E PV DG Group 1240</t>
  </si>
  <si>
    <t>W19506</t>
  </si>
  <si>
    <t>Tesla PG&amp;E PV DG Group 1256</t>
  </si>
  <si>
    <t>W19507</t>
  </si>
  <si>
    <t>Tesla PG&amp;E PV DG Group 1232</t>
  </si>
  <si>
    <t>W19508</t>
  </si>
  <si>
    <t>Tesla PG&amp;E PV DG Group 1257</t>
  </si>
  <si>
    <t>W19509</t>
  </si>
  <si>
    <t>Tesla PG&amp;E PV DG Group 1233</t>
  </si>
  <si>
    <t>W19510</t>
  </si>
  <si>
    <t>Tesla PG&amp;E PV DG Group 1258</t>
  </si>
  <si>
    <t>W19511</t>
  </si>
  <si>
    <t>Tesla PG&amp;E PV DG Group 1238</t>
  </si>
  <si>
    <t>W19512</t>
  </si>
  <si>
    <t>Tesla PG&amp;E PV DG Group 1253</t>
  </si>
  <si>
    <t>W19513</t>
  </si>
  <si>
    <t>Tesla PG&amp;E PV DG Group 1239</t>
  </si>
  <si>
    <t>W19514</t>
  </si>
  <si>
    <t>Tesla PG&amp;E PV DG Group 1224</t>
  </si>
  <si>
    <t>W19516</t>
  </si>
  <si>
    <t>Tesla PG&amp;E PV DG Group 1254</t>
  </si>
  <si>
    <t>W19519</t>
  </si>
  <si>
    <t>Tesla PG&amp;E PV DG Group 1261</t>
  </si>
  <si>
    <t>W19525</t>
  </si>
  <si>
    <t>Tesla PG&amp;E PV DG Group 1262</t>
  </si>
  <si>
    <t>W19526</t>
  </si>
  <si>
    <t>Tesla PG&amp;E PV DG Group 1226</t>
  </si>
  <si>
    <t>W19527</t>
  </si>
  <si>
    <t>Tesla PG&amp;E PV DG Group 1263</t>
  </si>
  <si>
    <t>W19532</t>
  </si>
  <si>
    <t>Tesla PG&amp;E PV DG Group 1264</t>
  </si>
  <si>
    <t>W19533</t>
  </si>
  <si>
    <t>Curve Ranch</t>
  </si>
  <si>
    <t>W19536</t>
  </si>
  <si>
    <t>Monte Carlo</t>
  </si>
  <si>
    <t>W19538</t>
  </si>
  <si>
    <t>Tesla PG&amp;E PV DG Group 1260</t>
  </si>
  <si>
    <t>W19540</t>
  </si>
  <si>
    <t>Tesla PG&amp;E PV DG Group 1268</t>
  </si>
  <si>
    <t>W19541</t>
  </si>
  <si>
    <t>Tesla PG&amp;E PV DG Group 1269</t>
  </si>
  <si>
    <t>W19542</t>
  </si>
  <si>
    <t>Tesla PG&amp;E PV DG Group 1270</t>
  </si>
  <si>
    <t>W19543</t>
  </si>
  <si>
    <t>Tesla PG&amp;E PV DG Group 1265</t>
  </si>
  <si>
    <t>W19544</t>
  </si>
  <si>
    <t>Tesla PG&amp;E PV DG Group 1266</t>
  </si>
  <si>
    <t>W19545</t>
  </si>
  <si>
    <t>Tesla PG&amp;E PV DG Group 1267</t>
  </si>
  <si>
    <t>W19546</t>
  </si>
  <si>
    <t>Tesla PG&amp;E PV DG Group 1283</t>
  </si>
  <si>
    <t>W19547</t>
  </si>
  <si>
    <t>Tesla PG&amp;E PV DG Group 1284</t>
  </si>
  <si>
    <t>W19548</t>
  </si>
  <si>
    <t>Tesla PG&amp;E PV DG Group 1285</t>
  </si>
  <si>
    <t>W19549</t>
  </si>
  <si>
    <t>Tesla PG&amp;E PV DG Group 1286</t>
  </si>
  <si>
    <t>W19550</t>
  </si>
  <si>
    <t>Tesla PG&amp;E PV DG Group 1281</t>
  </si>
  <si>
    <t>W19551</t>
  </si>
  <si>
    <t>Tesla PG&amp;E PV DG Group 1282</t>
  </si>
  <si>
    <t>W19552</t>
  </si>
  <si>
    <t>Tesla PG&amp;E PV DG Group 1276</t>
  </si>
  <si>
    <t>W19553</t>
  </si>
  <si>
    <t>Tesla PG&amp;E PV DG Group 1290</t>
  </si>
  <si>
    <t>W19554</t>
  </si>
  <si>
    <t>Tesla PG&amp;E PV DG Group 1291</t>
  </si>
  <si>
    <t>W19555</t>
  </si>
  <si>
    <t>Tesla PG&amp;E PV DG Group 1292</t>
  </si>
  <si>
    <t>W19556</t>
  </si>
  <si>
    <t>Tesla PG&amp;E PV DG Group 1277</t>
  </si>
  <si>
    <t>W19557</t>
  </si>
  <si>
    <t>Furry Creek Power LTD</t>
  </si>
  <si>
    <t>W19558</t>
  </si>
  <si>
    <t>West Tambo Clean Power, LLC</t>
  </si>
  <si>
    <t>A2696</t>
  </si>
  <si>
    <t>RP REC Seller, LLC</t>
  </si>
  <si>
    <t>W19559</t>
  </si>
  <si>
    <t>Tesla PG&amp;E PV DG Group 1287</t>
  </si>
  <si>
    <t>W19560</t>
  </si>
  <si>
    <t>Tesla PG&amp;E PV DG Group 1288</t>
  </si>
  <si>
    <t>W19561</t>
  </si>
  <si>
    <t>Lyles Alluvial</t>
  </si>
  <si>
    <t>W19562</t>
  </si>
  <si>
    <t>Kendrick Howard Mehrmann</t>
  </si>
  <si>
    <t>W19563</t>
  </si>
  <si>
    <t>Tesla PG&amp;E PV DG Group 1289</t>
  </si>
  <si>
    <t>W19565</t>
  </si>
  <si>
    <t>Tesla PG&amp;E PV DG Group 1296</t>
  </si>
  <si>
    <t>W19566</t>
  </si>
  <si>
    <t>Lyles Anker - 88 Ranch</t>
  </si>
  <si>
    <t>W19567</t>
  </si>
  <si>
    <t>Tesla PG&amp;E PV DG Group 1297</t>
  </si>
  <si>
    <t>W19571</t>
  </si>
  <si>
    <t>Kings Canyon Pavilion</t>
  </si>
  <si>
    <t>W19573</t>
  </si>
  <si>
    <t>Lyles Brower</t>
  </si>
  <si>
    <t>W19574</t>
  </si>
  <si>
    <t>Tesla PG&amp;E PV DG Group 1293</t>
  </si>
  <si>
    <t>W19576</t>
  </si>
  <si>
    <t>Vander Schaaf Dairies Dairy 1-720 kW</t>
  </si>
  <si>
    <t>W19577</t>
  </si>
  <si>
    <t>Vander Schaaf Dairies Dairy 3- 540 kW</t>
  </si>
  <si>
    <t>W19578</t>
  </si>
  <si>
    <t>Lyles Henry - 88 Ranch</t>
  </si>
  <si>
    <t>W19580</t>
  </si>
  <si>
    <t>Tesla PG&amp;E PV DG Group 1295</t>
  </si>
  <si>
    <t>W19582</t>
  </si>
  <si>
    <t>Tesla PG&amp;E PV DG Group 1301</t>
  </si>
  <si>
    <t>W19586</t>
  </si>
  <si>
    <t>Tesla PG&amp;E PV DG Group 1302</t>
  </si>
  <si>
    <t>W19590</t>
  </si>
  <si>
    <t>Tesla PG&amp;E PV DG Group 1303</t>
  </si>
  <si>
    <t>W19591</t>
  </si>
  <si>
    <t>Lakeside Plaza</t>
  </si>
  <si>
    <t>W19592</t>
  </si>
  <si>
    <t>Lyles Cottonwood East</t>
  </si>
  <si>
    <t>W19595</t>
  </si>
  <si>
    <t>Lyles Cottonwood West</t>
  </si>
  <si>
    <t>W19596</t>
  </si>
  <si>
    <t>Tesla PG&amp;E PV DG Group 1299</t>
  </si>
  <si>
    <t>W19597</t>
  </si>
  <si>
    <t>Lyles Cutler - 88 Ranch</t>
  </si>
  <si>
    <t>W19598</t>
  </si>
  <si>
    <t>Tesla PG&amp;E PV DG Group 1221</t>
  </si>
  <si>
    <t>W19599</t>
  </si>
  <si>
    <t>Tesla PG&amp;E PV DG Group 1300</t>
  </si>
  <si>
    <t>Reworld Stanislaus, Inc.</t>
  </si>
  <si>
    <t>W19600</t>
  </si>
  <si>
    <t>Stadium Center</t>
  </si>
  <si>
    <t>W19601</t>
  </si>
  <si>
    <t>Tesla PG&amp;E PV DG Group 1222</t>
  </si>
  <si>
    <t>W19602</t>
  </si>
  <si>
    <t>Tesla PG&amp;E PV DG Group 1308</t>
  </si>
  <si>
    <t>W19603</t>
  </si>
  <si>
    <t>Tesla PG&amp;E PV DG Group 1223</t>
  </si>
  <si>
    <t>W19604</t>
  </si>
  <si>
    <t>Pacific Solar - Herndon Tower 7112 289 kW</t>
  </si>
  <si>
    <t>W19605</t>
  </si>
  <si>
    <t>Tesla PG&amp;E PV DG Group 1309</t>
  </si>
  <si>
    <t>W19606</t>
  </si>
  <si>
    <t>Tesla PG&amp;E PV DG Group 1218</t>
  </si>
  <si>
    <t>W19607</t>
  </si>
  <si>
    <t>Oakland USD - Brett Harte MS</t>
  </si>
  <si>
    <t>W19608</t>
  </si>
  <si>
    <t>Tesla PG&amp;E PV DG Group 1219</t>
  </si>
  <si>
    <t>W19609</t>
  </si>
  <si>
    <t>Tesla PG&amp;E PV DG Group 1310</t>
  </si>
  <si>
    <t>W19610</t>
  </si>
  <si>
    <t>Shore Acres</t>
  </si>
  <si>
    <t>W19611</t>
  </si>
  <si>
    <t>Tesla PG&amp;E PV DG Group 1318</t>
  </si>
  <si>
    <t>W19612</t>
  </si>
  <si>
    <t>Tesla PG&amp;E PV DG Group 1305</t>
  </si>
  <si>
    <t>W19613</t>
  </si>
  <si>
    <t>Tesla PG&amp;E PV DG Group 1278</t>
  </si>
  <si>
    <t>W19615</t>
  </si>
  <si>
    <t>Tesla PG&amp;E PV DG Group 1306</t>
  </si>
  <si>
    <t>W19616</t>
  </si>
  <si>
    <t>Tesla PG&amp;E PV DG Group 1279</t>
  </si>
  <si>
    <t>W19617</t>
  </si>
  <si>
    <t>Tesla PG&amp;E PV DG Group 1319</t>
  </si>
  <si>
    <t>W19618</t>
  </si>
  <si>
    <t>Tesla PG&amp;E PV DG Group 1307</t>
  </si>
  <si>
    <t>W19619</t>
  </si>
  <si>
    <t>Open Sky Ranch Inc</t>
  </si>
  <si>
    <t>W19620</t>
  </si>
  <si>
    <t>Tesla PG&amp;E PV DG Group 1280</t>
  </si>
  <si>
    <t>W19621</t>
  </si>
  <si>
    <t>Tesla PG&amp;E PV DG Group 1313</t>
  </si>
  <si>
    <t>W19623</t>
  </si>
  <si>
    <t>T1422 - Fremont Hub</t>
  </si>
  <si>
    <t>W19624</t>
  </si>
  <si>
    <t>Tesla PG&amp;E PV DG Group 1320</t>
  </si>
  <si>
    <t>W19625</t>
  </si>
  <si>
    <t>Tesla PG&amp;E PV DG Group 1314</t>
  </si>
  <si>
    <t>W19626</t>
  </si>
  <si>
    <t>Tesla PG&amp;E PV DG Group 1323</t>
  </si>
  <si>
    <t>W19627</t>
  </si>
  <si>
    <t>Bernard te Velde, Jr - Dixie Creek Dairy</t>
  </si>
  <si>
    <t>W19628</t>
  </si>
  <si>
    <t>Tesla PG&amp;E PV DG Group 1315</t>
  </si>
  <si>
    <t>W19629</t>
  </si>
  <si>
    <t>Tesla PG&amp;E PV DG Group 1324</t>
  </si>
  <si>
    <t>W19630</t>
  </si>
  <si>
    <t>Tesla PG&amp;E PV DG Group 1316</t>
  </si>
  <si>
    <t>W19631</t>
  </si>
  <si>
    <t>Tesla PG&amp;E PV DG Group 1325</t>
  </si>
  <si>
    <t>W19632</t>
  </si>
  <si>
    <t>Tesla PG&amp;E PV DG Group 1321</t>
  </si>
  <si>
    <t>W19633</t>
  </si>
  <si>
    <t>Tesla PG&amp;E PV DG Group 1311</t>
  </si>
  <si>
    <t>W19634</t>
  </si>
  <si>
    <t>Tesla PG&amp;E PV DG Group 1328</t>
  </si>
  <si>
    <t>W19635</t>
  </si>
  <si>
    <t>Tesla PG&amp;E PV DG Group 1327</t>
  </si>
  <si>
    <t>W19636</t>
  </si>
  <si>
    <t>Tesla PG&amp;E PV DG Group 1312</t>
  </si>
  <si>
    <t>W19637</t>
  </si>
  <si>
    <t>Oakland USD - Castlemont HS</t>
  </si>
  <si>
    <t>W19638</t>
  </si>
  <si>
    <t>Tesla PG&amp;E PV DG Group 1322</t>
  </si>
  <si>
    <t>W19639</t>
  </si>
  <si>
    <t>Oakland USD - Edna Brewer MS</t>
  </si>
  <si>
    <t>W19640</t>
  </si>
  <si>
    <t>Oakland USD - Havenscourt MS</t>
  </si>
  <si>
    <t>W19643</t>
  </si>
  <si>
    <t>Park Center DG Solar, LLC</t>
  </si>
  <si>
    <t>W19656</t>
  </si>
  <si>
    <t>Tesla PG&amp;E PV DG Group 1271</t>
  </si>
  <si>
    <t>W19657</t>
  </si>
  <si>
    <t>Tesla PG&amp;E PV DG Group 1272</t>
  </si>
  <si>
    <t>W19658</t>
  </si>
  <si>
    <t>Tesla PG&amp;E PV DG Group 1273</t>
  </si>
  <si>
    <t>W19659</t>
  </si>
  <si>
    <t>Tesla PG&amp;E PV DG Group 1317</t>
  </si>
  <si>
    <t>W19660</t>
  </si>
  <si>
    <t>Tesla PG&amp;E PV DG Group 1274</t>
  </si>
  <si>
    <t>W19661</t>
  </si>
  <si>
    <t>Prologis - SLSBA001 - SFO 6</t>
  </si>
  <si>
    <t>W19663</t>
  </si>
  <si>
    <t>Prologis - SLLAX312 - Mid Count Dis Ctr 12</t>
  </si>
  <si>
    <t>W19664</t>
  </si>
  <si>
    <t>Oakland USD - King Estates MS</t>
  </si>
  <si>
    <t>W19666</t>
  </si>
  <si>
    <t>Oakland USD - Lowell MS</t>
  </si>
  <si>
    <t>W19667</t>
  </si>
  <si>
    <t>Oakland USD - McClymonds HS</t>
  </si>
  <si>
    <t>W19668</t>
  </si>
  <si>
    <t>Palm Springs USD - Bubbling Wells ES</t>
  </si>
  <si>
    <t>W19669</t>
  </si>
  <si>
    <t>Oakland USD - Montera MS</t>
  </si>
  <si>
    <t>W1967</t>
  </si>
  <si>
    <t>Ghost Pine Wind</t>
  </si>
  <si>
    <t>W19670</t>
  </si>
  <si>
    <t>Oakland USD - Oakland HS</t>
  </si>
  <si>
    <t>W19672</t>
  </si>
  <si>
    <t>Tesla PG&amp;E PV DG Group 1333</t>
  </si>
  <si>
    <t>W19673</t>
  </si>
  <si>
    <t>Oakland USD - Oakland Intl HS</t>
  </si>
  <si>
    <t>W19674</t>
  </si>
  <si>
    <t>Oakland USD - Oakland Tech HS</t>
  </si>
  <si>
    <t>W19675</t>
  </si>
  <si>
    <t>Oakland USD - Roosevelt HS</t>
  </si>
  <si>
    <t>W19676</t>
  </si>
  <si>
    <t xml:space="preserve"> Oakland USD - Sankofa Acad ES</t>
  </si>
  <si>
    <t>W19677</t>
  </si>
  <si>
    <t>Palm Springs USD - Cathedral City HS</t>
  </si>
  <si>
    <t>W19678</t>
  </si>
  <si>
    <t>Oakland USD - Skyline HS</t>
  </si>
  <si>
    <t>W19679</t>
  </si>
  <si>
    <t>Oakland USD - Westlake MS</t>
  </si>
  <si>
    <t>W19680</t>
  </si>
  <si>
    <t>Oakland USD - Madison MS</t>
  </si>
  <si>
    <t>W19681</t>
  </si>
  <si>
    <t>Oakland USD - Frick</t>
  </si>
  <si>
    <t>W19682</t>
  </si>
  <si>
    <t>Oakland USD - Highland</t>
  </si>
  <si>
    <t>W19683</t>
  </si>
  <si>
    <t>Palm Springs USD - Desert Hot Springs HS</t>
  </si>
  <si>
    <t>W19685</t>
  </si>
  <si>
    <t>Palm Springs USD - Landau ES</t>
  </si>
  <si>
    <t>W19687</t>
  </si>
  <si>
    <t>Tesla PG&amp;E PV DG Group 1329</t>
  </si>
  <si>
    <t>W19688</t>
  </si>
  <si>
    <t>Tesla PG&amp;E PV DG Group 1330</t>
  </si>
  <si>
    <t>W19689</t>
  </si>
  <si>
    <t>Tesla PG&amp;E PV DG Group 1331</t>
  </si>
  <si>
    <t>W19690</t>
  </si>
  <si>
    <t>Palm Springs USD - Mt San Jacinto HS</t>
  </si>
  <si>
    <t>W19691</t>
  </si>
  <si>
    <t>Palm Springs USD - Rio Vista ES</t>
  </si>
  <si>
    <t>W19692</t>
  </si>
  <si>
    <t>Palm Springs USD - Two Bunch Palms ES</t>
  </si>
  <si>
    <t>W19700</t>
  </si>
  <si>
    <t>W19701</t>
  </si>
  <si>
    <t>W19703</t>
  </si>
  <si>
    <t>Tesla SCE PV DG Group 821</t>
  </si>
  <si>
    <t>W19704</t>
  </si>
  <si>
    <t>Tesla SCE PV DG Group 822</t>
  </si>
  <si>
    <t>W19705</t>
  </si>
  <si>
    <t>Tesla SCE PV DG Group 823</t>
  </si>
  <si>
    <t>W19706</t>
  </si>
  <si>
    <t>Tesla SCE PV DG Group 824</t>
  </si>
  <si>
    <t>W19711</t>
  </si>
  <si>
    <t>Tesla PG&amp;E PV DG Group 1217</t>
  </si>
  <si>
    <t>W19712</t>
  </si>
  <si>
    <t>Tesla SCE PV DG Group 820</t>
  </si>
  <si>
    <t>W19713</t>
  </si>
  <si>
    <t>Tesla SCE PV DG Group 827</t>
  </si>
  <si>
    <t>W19714</t>
  </si>
  <si>
    <t>Tesla SCE PV DG Group 828</t>
  </si>
  <si>
    <t>W19715</t>
  </si>
  <si>
    <t>Tesla SCE PV DG Group 829</t>
  </si>
  <si>
    <t>W19716</t>
  </si>
  <si>
    <t>Bright Solar Capital Sierra Trails - 129kW</t>
  </si>
  <si>
    <t>W19717</t>
  </si>
  <si>
    <t>Tesla SCE PV DG Group 830</t>
  </si>
  <si>
    <t>W19718</t>
  </si>
  <si>
    <t>Tesla SCE PV DG Group 825</t>
  </si>
  <si>
    <t>W19719</t>
  </si>
  <si>
    <t>Tesla PG&amp;E PV DG Group 1326</t>
  </si>
  <si>
    <t>W19721</t>
  </si>
  <si>
    <t>Tesla SCE PV DG Group 826</t>
  </si>
  <si>
    <t>W19722</t>
  </si>
  <si>
    <t>Tesla SCE PV DG Group 835</t>
  </si>
  <si>
    <t>W19723</t>
  </si>
  <si>
    <t>Tesla SCE PV DG Group 836</t>
  </si>
  <si>
    <t>W19725</t>
  </si>
  <si>
    <t>Tesla SCE PV DG Group 831</t>
  </si>
  <si>
    <t>W19726</t>
  </si>
  <si>
    <t>Tesla SCE PV DG Group 832</t>
  </si>
  <si>
    <t>W19727</t>
  </si>
  <si>
    <t>Tesla SCE PV DG Group 833</t>
  </si>
  <si>
    <t>W19728</t>
  </si>
  <si>
    <t>Tesla SCE PV DG Group 834</t>
  </si>
  <si>
    <t>W19730</t>
  </si>
  <si>
    <t>Steel Solar 1</t>
  </si>
  <si>
    <t>W19731</t>
  </si>
  <si>
    <t>Tesla SCE PV DG Group 840</t>
  </si>
  <si>
    <t>W19732</t>
  </si>
  <si>
    <t>Tesla SCE PV DG Group 841</t>
  </si>
  <si>
    <t>W19735</t>
  </si>
  <si>
    <t>Tesla SCE PV DG Group 837</t>
  </si>
  <si>
    <t>W19737</t>
  </si>
  <si>
    <t>Tesla SCE PV DG Group 843</t>
  </si>
  <si>
    <t>W19738</t>
  </si>
  <si>
    <t>Tesla SCE PV DG Group 844</t>
  </si>
  <si>
    <t>W19740</t>
  </si>
  <si>
    <t>Tesla SCE PV DG Group 846</t>
  </si>
  <si>
    <t>W19742</t>
  </si>
  <si>
    <t>Tesla SCE PV DG Group 839</t>
  </si>
  <si>
    <t>W19744</t>
  </si>
  <si>
    <t>Tesla SCE PV DG Group 852</t>
  </si>
  <si>
    <t>W19745</t>
  </si>
  <si>
    <t>City of Lathrop Solar Project 2019, LLC</t>
  </si>
  <si>
    <t>W19748</t>
  </si>
  <si>
    <t>Tesla SCE PV DG Group 856</t>
  </si>
  <si>
    <t>W19751</t>
  </si>
  <si>
    <t>Tesla PG&amp;E PV DG Group 1336</t>
  </si>
  <si>
    <t>W19752</t>
  </si>
  <si>
    <t>Tesla PG&amp;E PV DG Group 1337</t>
  </si>
  <si>
    <t>W19753</t>
  </si>
  <si>
    <t>Tesla PG&amp;E PV DG Group 1335</t>
  </si>
  <si>
    <t>W19756</t>
  </si>
  <si>
    <t>Tesla SCE PV DG Group 853</t>
  </si>
  <si>
    <t>W19758</t>
  </si>
  <si>
    <t>Tesla SCE PV DG Group 860</t>
  </si>
  <si>
    <t>W19759</t>
  </si>
  <si>
    <t>Tesla SCE PV DG Group 849</t>
  </si>
  <si>
    <t>W19762</t>
  </si>
  <si>
    <t>Tesla SCE PV DG Group 861</t>
  </si>
  <si>
    <t>W19763</t>
  </si>
  <si>
    <t>Tesla SCE PV DG Group 854</t>
  </si>
  <si>
    <t>W19764</t>
  </si>
  <si>
    <t>Tesla SCE PV DG Group 855</t>
  </si>
  <si>
    <t>W19769</t>
  </si>
  <si>
    <t xml:space="preserve"> Trinary Kern Wildwood - 502 kW</t>
  </si>
  <si>
    <t>W19770</t>
  </si>
  <si>
    <t>Tesla SCE PV DG Group 851</t>
  </si>
  <si>
    <t>W19771</t>
  </si>
  <si>
    <t>Tesla SCE PV DG Group 857</t>
  </si>
  <si>
    <t>W19775</t>
  </si>
  <si>
    <t>Tesla SDG&amp;E PV DG Group 338</t>
  </si>
  <si>
    <t>W19778</t>
  </si>
  <si>
    <t>Tesla SDG&amp;E PV DG Group 324</t>
  </si>
  <si>
    <t>W19779</t>
  </si>
  <si>
    <t>Rex Plaizier Building - Salt Lake</t>
  </si>
  <si>
    <t>A2776</t>
  </si>
  <si>
    <t>JS&amp;S (Water Holdings) Inc.</t>
  </si>
  <si>
    <t>W19781</t>
  </si>
  <si>
    <t>Tesla SDG&amp;E PV DG Group 328</t>
  </si>
  <si>
    <t>W19782</t>
  </si>
  <si>
    <t>Tesla SDG&amp;E PV DG Group 325</t>
  </si>
  <si>
    <t>W19783</t>
  </si>
  <si>
    <t>Tesla SDG&amp;E PV DG Group 329</t>
  </si>
  <si>
    <t>W19785</t>
  </si>
  <si>
    <t>Tesla SDG&amp;E PV DG Group 333</t>
  </si>
  <si>
    <t>W19786</t>
  </si>
  <si>
    <t>WesTech Manufacturing - West Jordan</t>
  </si>
  <si>
    <t>W19788</t>
  </si>
  <si>
    <t>Tesla SDG&amp;E PV DG Group 326</t>
  </si>
  <si>
    <t>W19789</t>
  </si>
  <si>
    <t>Tesla SDG&amp;E PV DG Group 335</t>
  </si>
  <si>
    <t>W19791</t>
  </si>
  <si>
    <t>Tesla SDG&amp;E PV DG Group 330</t>
  </si>
  <si>
    <t>W19792</t>
  </si>
  <si>
    <t>Tesla SDG&amp;E PV DG Group 339</t>
  </si>
  <si>
    <t>W19793</t>
  </si>
  <si>
    <t>Tesla SDG&amp;E PV DG Group 342</t>
  </si>
  <si>
    <t>W19794</t>
  </si>
  <si>
    <t>Tesla SDG&amp;E PV DG Group 331</t>
  </si>
  <si>
    <t>W19795</t>
  </si>
  <si>
    <t>Tesla SDG&amp;E PV DG Group 332</t>
  </si>
  <si>
    <t>W19796</t>
  </si>
  <si>
    <t>Tesla SDG&amp;E PV DG Group 343</t>
  </si>
  <si>
    <t>W19797</t>
  </si>
  <si>
    <t>Tesla SCE PV DG Group 858</t>
  </si>
  <si>
    <t>W19798</t>
  </si>
  <si>
    <t>Tesla SDG&amp;E PV DG Group 340</t>
  </si>
  <si>
    <t>W19799</t>
  </si>
  <si>
    <t>Tesla SDG&amp;E PV DG Group 348</t>
  </si>
  <si>
    <t>W19800</t>
  </si>
  <si>
    <t>Tesla SDG&amp;E PV DG Group 344</t>
  </si>
  <si>
    <t>W19801</t>
  </si>
  <si>
    <t>Tesla SDG&amp;E PV DG Group 322</t>
  </si>
  <si>
    <t>W19802</t>
  </si>
  <si>
    <t>Tesla SCE PV DG Group 859</t>
  </si>
  <si>
    <t>W19803</t>
  </si>
  <si>
    <t>Tesla SDG&amp;E PV DG Group 323</t>
  </si>
  <si>
    <t>W19804</t>
  </si>
  <si>
    <t>Tesla SDG&amp;E PV DG Group 341</t>
  </si>
  <si>
    <t>W19805</t>
  </si>
  <si>
    <t>Tesla SDG&amp;E PV DG Group 345</t>
  </si>
  <si>
    <t>W19806</t>
  </si>
  <si>
    <t>Tesla SDG&amp;E PV DG Group 346</t>
  </si>
  <si>
    <t>W19807</t>
  </si>
  <si>
    <t>Tesla SDG&amp;E PV DG Group 347</t>
  </si>
  <si>
    <t>W19808</t>
  </si>
  <si>
    <t>UBS Van Nuys Customer Service Center</t>
  </si>
  <si>
    <t>W19819</t>
  </si>
  <si>
    <t>Lowe's - 2215 - Hanford, CA</t>
  </si>
  <si>
    <t>W19820</t>
  </si>
  <si>
    <t>OTC 3 Unit 9</t>
  </si>
  <si>
    <t>W19826</t>
  </si>
  <si>
    <t>St. Brigid Community Outreach Center</t>
  </si>
  <si>
    <t>W19829</t>
  </si>
  <si>
    <t>APP-0000148846 Cliff Hartwell</t>
  </si>
  <si>
    <t>W19837</t>
  </si>
  <si>
    <t>Tesla PG&amp;E PV DG Group 1346</t>
  </si>
  <si>
    <t>W19842</t>
  </si>
  <si>
    <t>Tesla PG&amp;E PV DG Group 1348</t>
  </si>
  <si>
    <t>W19844</t>
  </si>
  <si>
    <t>Tesla PG&amp;E PV DG Group 1349</t>
  </si>
  <si>
    <t>W19846</t>
  </si>
  <si>
    <t>Tesla PG&amp;E PV DG Group 1345</t>
  </si>
  <si>
    <t>W19847</t>
  </si>
  <si>
    <t>Tesla PG&amp;E PV DG Group 1338</t>
  </si>
  <si>
    <t>W19849</t>
  </si>
  <si>
    <t>Tesla PG&amp;E PV DG Group 1339</t>
  </si>
  <si>
    <t>W19850</t>
  </si>
  <si>
    <t>Tesla PG&amp;E PV DG Group 1340</t>
  </si>
  <si>
    <t>W19851</t>
  </si>
  <si>
    <t>Tesla PG&amp;E PV DG Group 1342</t>
  </si>
  <si>
    <t>W19853</t>
  </si>
  <si>
    <t>Tesla PG&amp;E PV DG Group 1341</t>
  </si>
  <si>
    <t>W19855</t>
  </si>
  <si>
    <t>Tesla SCE PV DG Group 872</t>
  </si>
  <si>
    <t>W19857</t>
  </si>
  <si>
    <t>Tesla SDG&amp;E PV DG Group 352</t>
  </si>
  <si>
    <t>W19858</t>
  </si>
  <si>
    <t>Tesla SDG&amp;E PV DG Group 353</t>
  </si>
  <si>
    <t>W19859</t>
  </si>
  <si>
    <t>Tesla SCE PV DG Group 873</t>
  </si>
  <si>
    <t>W19860</t>
  </si>
  <si>
    <t>Tesla SCE PV DG Group 864</t>
  </si>
  <si>
    <t>W19862</t>
  </si>
  <si>
    <t>Tesla SDG&amp;E PV DG Group 354</t>
  </si>
  <si>
    <t>W19863</t>
  </si>
  <si>
    <t>Tesla SCE PV DG Group 866</t>
  </si>
  <si>
    <t>W19864</t>
  </si>
  <si>
    <t>Tesla SDG&amp;E PV DG Group 349</t>
  </si>
  <si>
    <t>W19865</t>
  </si>
  <si>
    <t>Tesla SCE PV DG Group 874</t>
  </si>
  <si>
    <t>W19866</t>
  </si>
  <si>
    <t>Tesla SCE PV DG Group 867</t>
  </si>
  <si>
    <t>W19867</t>
  </si>
  <si>
    <t>Tesla SDG&amp;E PV DG Group 350</t>
  </si>
  <si>
    <t>W19868</t>
  </si>
  <si>
    <t>Tesla SCE PV DG Group 869</t>
  </si>
  <si>
    <t>W19869</t>
  </si>
  <si>
    <t>Tesla SCE PV DG Group 868</t>
  </si>
  <si>
    <t>W19870</t>
  </si>
  <si>
    <t>Tesla PG&amp;E PV DG Group 1354</t>
  </si>
  <si>
    <t>W19871</t>
  </si>
  <si>
    <t>Tesla SCE PV DG Group 870</t>
  </si>
  <si>
    <t>W19873</t>
  </si>
  <si>
    <t>Tesla PG&amp;E PV DG Group 1355</t>
  </si>
  <si>
    <t>W19874</t>
  </si>
  <si>
    <t>Tesla PG&amp;E PV DG Group 1350</t>
  </si>
  <si>
    <t>W19875</t>
  </si>
  <si>
    <t>Tesla PG&amp;E PV DG Group 1356</t>
  </si>
  <si>
    <t>W19876</t>
  </si>
  <si>
    <t>Tesla PG&amp;E PV DG Group 1351</t>
  </si>
  <si>
    <t>W19877</t>
  </si>
  <si>
    <t>Tesla PG&amp;E PV DG Group 1357</t>
  </si>
  <si>
    <t>W19879</t>
  </si>
  <si>
    <t>Tesla SCE PV DG Group 871</t>
  </si>
  <si>
    <t>W19880</t>
  </si>
  <si>
    <t>Tesla PG&amp;E PV DG Group 1352</t>
  </si>
  <si>
    <t>W19881</t>
  </si>
  <si>
    <t>Tesla PG&amp;E PV DG Group 1353</t>
  </si>
  <si>
    <t>W19882</t>
  </si>
  <si>
    <t>Tesla SCE PV DG Group 875</t>
  </si>
  <si>
    <t>W19886</t>
  </si>
  <si>
    <t>Tesla PG&amp;E PV DG Group 1361</t>
  </si>
  <si>
    <t>W19887</t>
  </si>
  <si>
    <t>Tesla PG&amp;E PV DG Group 1362</t>
  </si>
  <si>
    <t>W19888</t>
  </si>
  <si>
    <t>Tesla PG&amp;E PV DG Group 1363</t>
  </si>
  <si>
    <t>W19889</t>
  </si>
  <si>
    <t>Tesla PG&amp;E PV DG Group 1358</t>
  </si>
  <si>
    <t>W19890</t>
  </si>
  <si>
    <t>Tesla PG&amp;E PV DG Group 1359</t>
  </si>
  <si>
    <t>W19891</t>
  </si>
  <si>
    <t>Tesla PG&amp;E PV DG Group 1360</t>
  </si>
  <si>
    <t>W19892</t>
  </si>
  <si>
    <t>Tesla PG&amp;E PV DG Group 1367</t>
  </si>
  <si>
    <t>W19893</t>
  </si>
  <si>
    <t>Tesla PG&amp;E PV DG Group 1368</t>
  </si>
  <si>
    <t>W19894</t>
  </si>
  <si>
    <t>Tesla PG&amp;E PV DG Group 1365</t>
  </si>
  <si>
    <t>W19895</t>
  </si>
  <si>
    <t>Tesla PG&amp;E PV DG Group 1369</t>
  </si>
  <si>
    <t>W19896</t>
  </si>
  <si>
    <t>Active Church</t>
  </si>
  <si>
    <t>A2782</t>
  </si>
  <si>
    <t>SunNet Asset Management LLC</t>
  </si>
  <si>
    <t>W19897</t>
  </si>
  <si>
    <t>Tesla PG&amp;E PV DG Group 1364</t>
  </si>
  <si>
    <t>W19898</t>
  </si>
  <si>
    <t>Tesla PG&amp;E PV DG Group 1366</t>
  </si>
  <si>
    <t>W19912</t>
  </si>
  <si>
    <t>Tesla PG&amp;E PV DG Group 1373</t>
  </si>
  <si>
    <t>W19926</t>
  </si>
  <si>
    <t>Tesla PG&amp;E PV DG Group 1374</t>
  </si>
  <si>
    <t>W19939</t>
  </si>
  <si>
    <t>Tesla PG&amp;E PV DG Group 1375</t>
  </si>
  <si>
    <t>W19943</t>
  </si>
  <si>
    <t>Tesla SDG&amp;E PV DG Group 355</t>
  </si>
  <si>
    <t>W19944</t>
  </si>
  <si>
    <t>Tesla PG&amp;E PV DG Group 1370</t>
  </si>
  <si>
    <t>W19945</t>
  </si>
  <si>
    <t>Tesla PG&amp;E PV DG Group 1371</t>
  </si>
  <si>
    <t>W19946</t>
  </si>
  <si>
    <t>Pima JTED - 3300 S. Park (M1)</t>
  </si>
  <si>
    <t>W19947</t>
  </si>
  <si>
    <t>Pima JTED - 3300 S. Park (M2)</t>
  </si>
  <si>
    <t>W19949</t>
  </si>
  <si>
    <t>Tesla PG&amp;E PV DG Group 1380</t>
  </si>
  <si>
    <t>W19950</t>
  </si>
  <si>
    <t>Tesla PG&amp;E PV DG Group 1381</t>
  </si>
  <si>
    <t>W19952</t>
  </si>
  <si>
    <t>Tesla PG&amp;E PV DG Group 1376</t>
  </si>
  <si>
    <t>W19953</t>
  </si>
  <si>
    <t>Tesla PG&amp;E PV DG Group 1377</t>
  </si>
  <si>
    <t>W19955</t>
  </si>
  <si>
    <t>S&amp;S Farming 1</t>
  </si>
  <si>
    <t>W19956</t>
  </si>
  <si>
    <t>Tesla PG&amp;E PV DG Group 1378</t>
  </si>
  <si>
    <t>W19960</t>
  </si>
  <si>
    <t>Tesla PG&amp;E PV DG Group 1385</t>
  </si>
  <si>
    <t>W19961</t>
  </si>
  <si>
    <t>T1851 - Gilroy</t>
  </si>
  <si>
    <t>W19962</t>
  </si>
  <si>
    <t>Tesla PG&amp;E PV DG Group 1386</t>
  </si>
  <si>
    <t>W19963</t>
  </si>
  <si>
    <t>Tesla PG&amp;E PV DG Group 1387</t>
  </si>
  <si>
    <t>W19981</t>
  </si>
  <si>
    <t>S&amp;S Farming 2</t>
  </si>
  <si>
    <t>W19982</t>
  </si>
  <si>
    <t>Tesla PG&amp;E PV DG Group 1382</t>
  </si>
  <si>
    <t>W19984</t>
  </si>
  <si>
    <t>Tesla PG&amp;E PV DG Group 1383</t>
  </si>
  <si>
    <t>W19985</t>
  </si>
  <si>
    <t>Tesla PG&amp;E PV DG Group 1389</t>
  </si>
  <si>
    <t>W19986</t>
  </si>
  <si>
    <t>Tesla PG&amp;E PV DG Group 1390</t>
  </si>
  <si>
    <t>W19987</t>
  </si>
  <si>
    <t>Tesla PG&amp;E PV DG Group 1388</t>
  </si>
  <si>
    <t>W19988</t>
  </si>
  <si>
    <t>Tesla PG&amp;E PV DG Group 1392</t>
  </si>
  <si>
    <t>W19990</t>
  </si>
  <si>
    <t>Tesla PG&amp;E PV DG Group 1391</t>
  </si>
  <si>
    <t>W19994</t>
  </si>
  <si>
    <t>Tesla PG&amp;E PV DG Group 1395</t>
  </si>
  <si>
    <t>W19996</t>
  </si>
  <si>
    <t>Tesla PG&amp;E PV DG Group 1396</t>
  </si>
  <si>
    <t>W19999</t>
  </si>
  <si>
    <t>Tesla PG&amp;E PV DG Group 1399</t>
  </si>
  <si>
    <t>W20000</t>
  </si>
  <si>
    <t>Tesla PG&amp;E PV DG Group 1397</t>
  </si>
  <si>
    <t>W20001</t>
  </si>
  <si>
    <t>Tesla PG&amp;E PV DG Group 1398</t>
  </si>
  <si>
    <t>W20002</t>
  </si>
  <si>
    <t>Tesla PG&amp;E PV DG Group 1401</t>
  </si>
  <si>
    <t>W20003</t>
  </si>
  <si>
    <t>Buttonwillow Land &amp; Cattle Co Wasco</t>
  </si>
  <si>
    <t>W20004</t>
  </si>
  <si>
    <t>Buttonwillow Land &amp; Cattle Co Fish Pond</t>
  </si>
  <si>
    <t>W20005</t>
  </si>
  <si>
    <t>Tesla PG&amp;E PV DG Group 1402</t>
  </si>
  <si>
    <t>W20006</t>
  </si>
  <si>
    <t>Tesla PG&amp;E PV DG Group 1400</t>
  </si>
  <si>
    <t>W20007</t>
  </si>
  <si>
    <t>Tesla PG&amp;E PV DG Group 1404</t>
  </si>
  <si>
    <t>W20008</t>
  </si>
  <si>
    <t>Tesla PG&amp;E PV DG Group 1405</t>
  </si>
  <si>
    <t>W20009</t>
  </si>
  <si>
    <t>Tesla PG&amp;E PV DG Group 1403</t>
  </si>
  <si>
    <t>W20010</t>
  </si>
  <si>
    <t>Tesla PG&amp;E PV DG Group 1419</t>
  </si>
  <si>
    <t>W20011</t>
  </si>
  <si>
    <t>Tesla PG&amp;E PV DG Group 1409</t>
  </si>
  <si>
    <t>W20012</t>
  </si>
  <si>
    <t>Tesla PG&amp;E PV DG Group 1412</t>
  </si>
  <si>
    <t>W20013</t>
  </si>
  <si>
    <t>Tesla PG&amp;E PV DG Group 1410</t>
  </si>
  <si>
    <t>W20014</t>
  </si>
  <si>
    <t>Tesla PG&amp;E PV DG Group 1420</t>
  </si>
  <si>
    <t>W20015</t>
  </si>
  <si>
    <t>Tesla PG&amp;E PV DG Group 1413</t>
  </si>
  <si>
    <t>W20016</t>
  </si>
  <si>
    <t>Tesla PG&amp;E PV DG Group 1411</t>
  </si>
  <si>
    <t>W20017</t>
  </si>
  <si>
    <t>Tesla PG&amp;E PV DG Group 1418</t>
  </si>
  <si>
    <t>W20018</t>
  </si>
  <si>
    <t>Tesla PG&amp;E PV DG Group 1414</t>
  </si>
  <si>
    <t>W20019</t>
  </si>
  <si>
    <t>Tesla PG&amp;E PV DG Group 1422</t>
  </si>
  <si>
    <t>W20020</t>
  </si>
  <si>
    <t>Tesla PG&amp;E PV DG Group 1406</t>
  </si>
  <si>
    <t>W20021</t>
  </si>
  <si>
    <t>Tesla PG&amp;E PV DG Group 1415</t>
  </si>
  <si>
    <t>W20022</t>
  </si>
  <si>
    <t>Tesla PG&amp;E PV DG Group 1423</t>
  </si>
  <si>
    <t>W20024</t>
  </si>
  <si>
    <t>Tesla PG&amp;E PV DG Group 1407</t>
  </si>
  <si>
    <t>W20025</t>
  </si>
  <si>
    <t>Tesla PG&amp;E PV DG Group 1421</t>
  </si>
  <si>
    <t>W20026</t>
  </si>
  <si>
    <t>Tesla PG&amp;E PV DG Group 1408</t>
  </si>
  <si>
    <t>W20027</t>
  </si>
  <si>
    <t>Tesla PG&amp;E PV DG Group 1416</t>
  </si>
  <si>
    <t>W20028</t>
  </si>
  <si>
    <t>Tesla SCE PV DG Group 876</t>
  </si>
  <si>
    <t>W20029</t>
  </si>
  <si>
    <t>Tesla SCE PV DG Group 881</t>
  </si>
  <si>
    <t>W20030</t>
  </si>
  <si>
    <t>Tesla PG&amp;E PV DG Group 1417</t>
  </si>
  <si>
    <t>W20031</t>
  </si>
  <si>
    <t>Tesla SCE PV DG Group 882</t>
  </si>
  <si>
    <t>W20032</t>
  </si>
  <si>
    <t>Tesla SCE PV DG Group 880</t>
  </si>
  <si>
    <t>W20033</t>
  </si>
  <si>
    <t>Tesla SCE PV DG Group 877</t>
  </si>
  <si>
    <t>W20034</t>
  </si>
  <si>
    <t>Tesla SCE PV DG Group 886</t>
  </si>
  <si>
    <t>W20036</t>
  </si>
  <si>
    <t>Tesla SCE PV DG Group 878</t>
  </si>
  <si>
    <t>W20037</t>
  </si>
  <si>
    <t>Tesla SCE PV DG Group 888</t>
  </si>
  <si>
    <t>W20038</t>
  </si>
  <si>
    <t>Tesla SCE PV DG Group 885</t>
  </si>
  <si>
    <t>W20039</t>
  </si>
  <si>
    <t>Tesla SCE PV DG Group 879</t>
  </si>
  <si>
    <t>W20040</t>
  </si>
  <si>
    <t>Tesla SCE PV DG Group 883</t>
  </si>
  <si>
    <t>W20041</t>
  </si>
  <si>
    <t>Tesla SCE PV DG Group 887</t>
  </si>
  <si>
    <t>W20042</t>
  </si>
  <si>
    <t>Tesla PG&amp;E PV DG Group 1424</t>
  </si>
  <si>
    <t>W20043</t>
  </si>
  <si>
    <t>Tesla SCE PV DG Group 890</t>
  </si>
  <si>
    <t>W20044</t>
  </si>
  <si>
    <t>Tesla PG&amp;E PV DG Group 1425</t>
  </si>
  <si>
    <t>W20045</t>
  </si>
  <si>
    <t>Tesla SCE PV DG Group 891</t>
  </si>
  <si>
    <t>W20046</t>
  </si>
  <si>
    <t>Edge401-497Units</t>
  </si>
  <si>
    <t>W20047</t>
  </si>
  <si>
    <t>Creekside Coldwell - 992kW</t>
  </si>
  <si>
    <t>W20049</t>
  </si>
  <si>
    <t>Tesla SCE PV DG Group 894</t>
  </si>
  <si>
    <t>W20050</t>
  </si>
  <si>
    <t>Tesla SCE PV DG Group 893</t>
  </si>
  <si>
    <t>W20051</t>
  </si>
  <si>
    <t>Tesla SCE PV DG Group 892</t>
  </si>
  <si>
    <t>W20055</t>
  </si>
  <si>
    <t>Tesla SCE PV DG Group 889</t>
  </si>
  <si>
    <t>W20056</t>
  </si>
  <si>
    <t>Tesla SCE PV DG Group 896</t>
  </si>
  <si>
    <t>W20057</t>
  </si>
  <si>
    <t>Tesla SCE PV DG Group 897</t>
  </si>
  <si>
    <t>W20058</t>
  </si>
  <si>
    <t>Tesla SCE PV DG Group 895</t>
  </si>
  <si>
    <t>W20060</t>
  </si>
  <si>
    <t>Tesla SCE PV DG Group 900</t>
  </si>
  <si>
    <t>W20061</t>
  </si>
  <si>
    <t>Tesla SCE PV DG Group 898</t>
  </si>
  <si>
    <t>W20063</t>
  </si>
  <si>
    <t>Tesla SCE PV DG Group 902</t>
  </si>
  <si>
    <t>W20064</t>
  </si>
  <si>
    <t>Tesla SCE PV DG Group 903</t>
  </si>
  <si>
    <t>W20065</t>
  </si>
  <si>
    <t>Buttonwillow Land and Cattle Co Home Ranch</t>
  </si>
  <si>
    <t>W20066</t>
  </si>
  <si>
    <t>Tesla SCE PV DG Group 901</t>
  </si>
  <si>
    <t>W20068</t>
  </si>
  <si>
    <t>Tesla SCE PV DG Group 904</t>
  </si>
  <si>
    <t>W20069</t>
  </si>
  <si>
    <t>Chicca Bros Twin Farms</t>
  </si>
  <si>
    <t>W20070</t>
  </si>
  <si>
    <t>Tesla SCE PV DG Group 905</t>
  </si>
  <si>
    <t>W20071</t>
  </si>
  <si>
    <t>Tesla SCE PV DG Group 906</t>
  </si>
  <si>
    <t>W20073</t>
  </si>
  <si>
    <t>Tesla SCE PV DG Group 908</t>
  </si>
  <si>
    <t>W20074</t>
  </si>
  <si>
    <t>Tesla SCE PV DG Group 909</t>
  </si>
  <si>
    <t>W20075</t>
  </si>
  <si>
    <t>Tesla SCE PV DG Group 907</t>
  </si>
  <si>
    <t>W20076</t>
  </si>
  <si>
    <t>Chicca Bros Mckibben</t>
  </si>
  <si>
    <t>W20077</t>
  </si>
  <si>
    <t>Tesla SCE PV DG Group 911</t>
  </si>
  <si>
    <t>W20078</t>
  </si>
  <si>
    <t>Tesla SCE PV DG Group 912</t>
  </si>
  <si>
    <t>W20079</t>
  </si>
  <si>
    <t>Chicca Bros SR Ranch</t>
  </si>
  <si>
    <t>W20080</t>
  </si>
  <si>
    <t>Tesla SCE PV DG Group 910</t>
  </si>
  <si>
    <t>W20081</t>
  </si>
  <si>
    <t>Tesla SCE PV DG Group 914</t>
  </si>
  <si>
    <t>W20082</t>
  </si>
  <si>
    <t>Tesla SCE PV DG Group 915</t>
  </si>
  <si>
    <t>W20083</t>
  </si>
  <si>
    <t>Tesla SCE PV DG Group 913</t>
  </si>
  <si>
    <t>W20084</t>
  </si>
  <si>
    <t>Tesla SCE PV DG Group 917</t>
  </si>
  <si>
    <t>W20085</t>
  </si>
  <si>
    <t>Tesla SCE PV DG Group 918</t>
  </si>
  <si>
    <t>W20086</t>
  </si>
  <si>
    <t>Tesla SCE PV DG Group 916</t>
  </si>
  <si>
    <t>W20088</t>
  </si>
  <si>
    <t>Tesla SCE PV DG Group 920</t>
  </si>
  <si>
    <t>W20090</t>
  </si>
  <si>
    <t>Tesla SCE PV DG Group 919</t>
  </si>
  <si>
    <t>W20091</t>
  </si>
  <si>
    <t>Tesla SCE PV DG Group 923</t>
  </si>
  <si>
    <t>W20092</t>
  </si>
  <si>
    <t>Oakland USD - MLK</t>
  </si>
  <si>
    <t>W20093</t>
  </si>
  <si>
    <t>Oakland USD - Lockwood</t>
  </si>
  <si>
    <t>W20094</t>
  </si>
  <si>
    <t>Oakland USD - Hoover</t>
  </si>
  <si>
    <t>W20096</t>
  </si>
  <si>
    <t>Oakland USD - The Center</t>
  </si>
  <si>
    <t>W20097</t>
  </si>
  <si>
    <t>Oakland USD - Woodland</t>
  </si>
  <si>
    <t>W20098</t>
  </si>
  <si>
    <t>Tesla SCE PV DG Group 924</t>
  </si>
  <si>
    <t>W20099</t>
  </si>
  <si>
    <t>Tesla SCE PV DG Group 922</t>
  </si>
  <si>
    <t>W20100</t>
  </si>
  <si>
    <t>Tesla SCE PV DG Group 926</t>
  </si>
  <si>
    <t>W20101</t>
  </si>
  <si>
    <t>Tesla SCE PV DG Group 934</t>
  </si>
  <si>
    <t>W20102</t>
  </si>
  <si>
    <t>Tesla SCE PV DG Group 929</t>
  </si>
  <si>
    <t>W20103</t>
  </si>
  <si>
    <t>Tesla SCE PV DG Group 935</t>
  </si>
  <si>
    <t>W20104</t>
  </si>
  <si>
    <t>Tesla SCE PV DG Group 930</t>
  </si>
  <si>
    <t>W20105</t>
  </si>
  <si>
    <t>Tesla SCE PV DG Group 927</t>
  </si>
  <si>
    <t>W20106</t>
  </si>
  <si>
    <t>Tesla SCE PV DG Group 925</t>
  </si>
  <si>
    <t>W20107</t>
  </si>
  <si>
    <t>Tesla SCE PV DG Group 931</t>
  </si>
  <si>
    <t>W20108</t>
  </si>
  <si>
    <t>Tesla SCE PV DG Group 936</t>
  </si>
  <si>
    <t>W20109</t>
  </si>
  <si>
    <t>Tesla SCE PV DG Group 932</t>
  </si>
  <si>
    <t>W20110</t>
  </si>
  <si>
    <t>Tesla SCE PV DG Group 937</t>
  </si>
  <si>
    <t>W20111</t>
  </si>
  <si>
    <t>Tesla PG&amp;E PV DG Group 1426</t>
  </si>
  <si>
    <t>W20113</t>
  </si>
  <si>
    <t>Tesla PG&amp;E PV DG Group 1427</t>
  </si>
  <si>
    <t>W20114</t>
  </si>
  <si>
    <t>Tesla PG&amp;E PV DG Group 1432</t>
  </si>
  <si>
    <t>W20115</t>
  </si>
  <si>
    <t>Tesla SCE PV DG Group 928</t>
  </si>
  <si>
    <t>W20116</t>
  </si>
  <si>
    <t>Tesla PG&amp;E PV DG Group 1428</t>
  </si>
  <si>
    <t>W20119</t>
  </si>
  <si>
    <t>Tesla PG&amp;E PV DG Group 1433</t>
  </si>
  <si>
    <t>W20120</t>
  </si>
  <si>
    <t>Tesla PG&amp;E PV DG Group 1437</t>
  </si>
  <si>
    <t>W20122</t>
  </si>
  <si>
    <t>Tesla PG&amp;E PV DG Group 1438</t>
  </si>
  <si>
    <t>W20123</t>
  </si>
  <si>
    <t>Tesla PG&amp;E PV DG Group 1430</t>
  </si>
  <si>
    <t>W20131</t>
  </si>
  <si>
    <t>Tesla PG&amp;E PV DG Group 1434</t>
  </si>
  <si>
    <t>W20141</t>
  </si>
  <si>
    <t>Tesla PG&amp;E PV DG Group 1436</t>
  </si>
  <si>
    <t>W20145</t>
  </si>
  <si>
    <t>Tesla PG&amp;E PV DG Group 1435</t>
  </si>
  <si>
    <t>W20146</t>
  </si>
  <si>
    <t>Tesla PG&amp;E PV DG Group 1429</t>
  </si>
  <si>
    <t>W20147</t>
  </si>
  <si>
    <t>Tesla PG&amp;E PV DG Group 1442</t>
  </si>
  <si>
    <t>W20152</t>
  </si>
  <si>
    <t>Edge501-545Units</t>
  </si>
  <si>
    <t>W20158</t>
  </si>
  <si>
    <t>Tesla PG&amp;E PV DG Group 1440</t>
  </si>
  <si>
    <t>W20159</t>
  </si>
  <si>
    <t>Tesla PG&amp;E PV DG Group 1443</t>
  </si>
  <si>
    <t>W20160</t>
  </si>
  <si>
    <t>Tesla PG&amp;E PV DG Group 1439</t>
  </si>
  <si>
    <t>W20161</t>
  </si>
  <si>
    <t>Tesla PG&amp;E PV DG Group 1441</t>
  </si>
  <si>
    <t>W20163</t>
  </si>
  <si>
    <t>Tesla PG&amp;E PV DG Group 1446</t>
  </si>
  <si>
    <t>W20164</t>
  </si>
  <si>
    <t>Edge549-597Units</t>
  </si>
  <si>
    <t>W20165</t>
  </si>
  <si>
    <t>Tesla PG&amp;E PV DG Group 1444</t>
  </si>
  <si>
    <t>W20166</t>
  </si>
  <si>
    <t>Tesla PG&amp;E PV DG Group 1449</t>
  </si>
  <si>
    <t>W20167</t>
  </si>
  <si>
    <t>Tesla PG&amp;E PV DG Group 1447</t>
  </si>
  <si>
    <t>W20169</t>
  </si>
  <si>
    <t>Tesla PG&amp;E PV DG Group 1448</t>
  </si>
  <si>
    <t>W20170</t>
  </si>
  <si>
    <t>Tesla PG&amp;E PV DG Group 1451</t>
  </si>
  <si>
    <t>W20171</t>
  </si>
  <si>
    <t>Tesla PG&amp;E PV DG Group 1452</t>
  </si>
  <si>
    <t>W20172</t>
  </si>
  <si>
    <t>Tesla PG&amp;E PV DG Group 1450</t>
  </si>
  <si>
    <t>W20173</t>
  </si>
  <si>
    <t>Edge599-639Units</t>
  </si>
  <si>
    <t>W20174</t>
  </si>
  <si>
    <t>Tesla PG&amp;E PV DG Group 1455</t>
  </si>
  <si>
    <t>W20175</t>
  </si>
  <si>
    <t>D'Arrigo - Ranch 11</t>
  </si>
  <si>
    <t>W20176</t>
  </si>
  <si>
    <t>Edge641-681Units</t>
  </si>
  <si>
    <t>W20177</t>
  </si>
  <si>
    <t>Tesla PG&amp;E PV DG Group 1453</t>
  </si>
  <si>
    <t>W20179</t>
  </si>
  <si>
    <t>Batth Dehydrator- 468 kW</t>
  </si>
  <si>
    <t>W20180</t>
  </si>
  <si>
    <t>Akers</t>
  </si>
  <si>
    <t>A2820</t>
  </si>
  <si>
    <t>County of Tulare</t>
  </si>
  <si>
    <t>W20181</t>
  </si>
  <si>
    <t>Bob Wiley</t>
  </si>
  <si>
    <t>W20182</t>
  </si>
  <si>
    <t>Civic Center East</t>
  </si>
  <si>
    <t>W20183</t>
  </si>
  <si>
    <t>Civic Center West</t>
  </si>
  <si>
    <t>W20184</t>
  </si>
  <si>
    <t>Government Plaza</t>
  </si>
  <si>
    <t>W20185</t>
  </si>
  <si>
    <t>Juvenile Detention</t>
  </si>
  <si>
    <t>W20186</t>
  </si>
  <si>
    <t>South County Detention</t>
  </si>
  <si>
    <t>W20187</t>
  </si>
  <si>
    <t>Edge683-695-ClubUnits</t>
  </si>
  <si>
    <t>W20188</t>
  </si>
  <si>
    <t>Tesla PG&amp;E PV DG Group 1454</t>
  </si>
  <si>
    <t>W20189</t>
  </si>
  <si>
    <t>Tesla PG&amp;E PV DG Group 1457</t>
  </si>
  <si>
    <t>W20190</t>
  </si>
  <si>
    <t>Ag Commissioner</t>
  </si>
  <si>
    <t>W20191</t>
  </si>
  <si>
    <t>Tulare HHSA</t>
  </si>
  <si>
    <t>W20192</t>
  </si>
  <si>
    <t>Hillman Health</t>
  </si>
  <si>
    <t>W20193</t>
  </si>
  <si>
    <t>Visalia Health</t>
  </si>
  <si>
    <t>W20194</t>
  </si>
  <si>
    <t>Visalia Library</t>
  </si>
  <si>
    <t>W20197</t>
  </si>
  <si>
    <t>Tesla PG&amp;E PV DG Group 1460</t>
  </si>
  <si>
    <t>W20198</t>
  </si>
  <si>
    <t>Tesla PG&amp;E PV DG Group 1461</t>
  </si>
  <si>
    <t>W20199</t>
  </si>
  <si>
    <t>Tesla PG&amp;E PV DG Group 1459</t>
  </si>
  <si>
    <t>W20201</t>
  </si>
  <si>
    <t>Goose Prairie Solar LLC</t>
  </si>
  <si>
    <t>A2825</t>
  </si>
  <si>
    <t>W20202</t>
  </si>
  <si>
    <t>Tesla PG&amp;E PV DG Group 1463</t>
  </si>
  <si>
    <t>W20208</t>
  </si>
  <si>
    <t>Tesla PG&amp;E PV DG Group 1464</t>
  </si>
  <si>
    <t>W20209</t>
  </si>
  <si>
    <t>Tesla PG&amp;E PV DG Group 1462</t>
  </si>
  <si>
    <t>W20210</t>
  </si>
  <si>
    <t>Tesla PG&amp;E PV DG Group 1466</t>
  </si>
  <si>
    <t>W20211</t>
  </si>
  <si>
    <t>Tesla PG&amp;E PV DG Group 1467</t>
  </si>
  <si>
    <t>W20212</t>
  </si>
  <si>
    <t>Tesla PG&amp;E PV DG Group 1465</t>
  </si>
  <si>
    <t>W20213</t>
  </si>
  <si>
    <t>Tesla PG&amp;E PV DG Group 1469</t>
  </si>
  <si>
    <t>W20214</t>
  </si>
  <si>
    <t>Tesla PG&amp;E PV DG Group 1470</t>
  </si>
  <si>
    <t>W20215</t>
  </si>
  <si>
    <t>Tesla PG&amp;E PV DG Group 1468</t>
  </si>
  <si>
    <t>W20223</t>
  </si>
  <si>
    <t>Tesla PG&amp;E PV DG Group 1472</t>
  </si>
  <si>
    <t>W20224</t>
  </si>
  <si>
    <t>Tesla PG&amp;E PV DG Group 1473</t>
  </si>
  <si>
    <t>W20225</t>
  </si>
  <si>
    <t>Tesla PG&amp;E PV DG Group 1471</t>
  </si>
  <si>
    <t>W20226</t>
  </si>
  <si>
    <t>EPENMAGG1S NM258S</t>
  </si>
  <si>
    <t>W20227</t>
  </si>
  <si>
    <t>EPENMAGG1S NM259S</t>
  </si>
  <si>
    <t>W20230</t>
  </si>
  <si>
    <t>WIP - Career Training Center</t>
  </si>
  <si>
    <t>W20231</t>
  </si>
  <si>
    <t>WIP - Amenity Center</t>
  </si>
  <si>
    <t>W20233</t>
  </si>
  <si>
    <t>Tesla SDG&amp;E PV DG Group 357</t>
  </si>
  <si>
    <t>W20236</t>
  </si>
  <si>
    <t>Tesla SDG&amp;E PV DG Group 358</t>
  </si>
  <si>
    <t>W20237</t>
  </si>
  <si>
    <t>Tesla SDG&amp;E PV DG Group 356</t>
  </si>
  <si>
    <t>W20239</t>
  </si>
  <si>
    <t>Tesla SDG&amp;E PV DG Group 360</t>
  </si>
  <si>
    <t>W20240</t>
  </si>
  <si>
    <t>Tesla SDG&amp;E PV DG Group 361</t>
  </si>
  <si>
    <t>W20242</t>
  </si>
  <si>
    <t>Lowe's 2334 - TURLOCK - 3303 ENTERTAINMENT WAY - 19055</t>
  </si>
  <si>
    <t>A2844</t>
  </si>
  <si>
    <t>Greenskies Clean Energy LLC</t>
  </si>
  <si>
    <t>W20243</t>
  </si>
  <si>
    <t>Tesla SDG&amp;E PV DG Group 359</t>
  </si>
  <si>
    <t>W20247</t>
  </si>
  <si>
    <t>Tesla SCE PV DG Group 940</t>
  </si>
  <si>
    <t>W20248</t>
  </si>
  <si>
    <t>Tesla SCE PV DG Group 938</t>
  </si>
  <si>
    <t>W20249</t>
  </si>
  <si>
    <t>Tesla SCE PV DG Group 942</t>
  </si>
  <si>
    <t>W20261</t>
  </si>
  <si>
    <t>Pima 111 Campus Way San Marcos CA</t>
  </si>
  <si>
    <t>W20263</t>
  </si>
  <si>
    <t>Tesla SCE PV DG Group 943</t>
  </si>
  <si>
    <t>W20273</t>
  </si>
  <si>
    <t>1535 Rollins Rd.</t>
  </si>
  <si>
    <t>W20274</t>
  </si>
  <si>
    <t>Tesla SCE PV DG Group 945</t>
  </si>
  <si>
    <t>W20276</t>
  </si>
  <si>
    <t>Tesla SCE PV DG Group 946</t>
  </si>
  <si>
    <t>W20278</t>
  </si>
  <si>
    <t>Tesla SCE PV DG Group 944</t>
  </si>
  <si>
    <t>W20280</t>
  </si>
  <si>
    <t>Tesla SCE PV DG Group 947</t>
  </si>
  <si>
    <t>W20283</t>
  </si>
  <si>
    <t>R S Borges Farming</t>
  </si>
  <si>
    <t>W20286</t>
  </si>
  <si>
    <t>Tesla SCE PV DG Group 949</t>
  </si>
  <si>
    <t>W20304</t>
  </si>
  <si>
    <t>Tesla SCE PV DG Group 950</t>
  </si>
  <si>
    <t>W20307</t>
  </si>
  <si>
    <t>Tesla SCE PV DG Group 951</t>
  </si>
  <si>
    <t>W20309</t>
  </si>
  <si>
    <t>Tesla SCE PV DG Group 952</t>
  </si>
  <si>
    <t>W20342</t>
  </si>
  <si>
    <t>Creekside Tesla- 992kW</t>
  </si>
  <si>
    <t>W20356</t>
  </si>
  <si>
    <t>Michael McRee Farming -993 kW</t>
  </si>
  <si>
    <t>W20359</t>
  </si>
  <si>
    <t>Jay te Velde - TWC</t>
  </si>
  <si>
    <t>W20364</t>
  </si>
  <si>
    <t>Tesla SCE PV DG Group 953</t>
  </si>
  <si>
    <t>W20366</t>
  </si>
  <si>
    <t>Tesla SCE PV DG Group 954</t>
  </si>
  <si>
    <t>W20367</t>
  </si>
  <si>
    <t>Tesla PG&amp;E PV DG Group 1478</t>
  </si>
  <si>
    <t>W20368</t>
  </si>
  <si>
    <t>Tesla PG&amp;E PV DG Group 1476</t>
  </si>
  <si>
    <t>W20372</t>
  </si>
  <si>
    <t>Westside Cemetery</t>
  </si>
  <si>
    <t>W20373</t>
  </si>
  <si>
    <t>CA- US Foods- Livermore</t>
  </si>
  <si>
    <t>W20374</t>
  </si>
  <si>
    <t>Tesla PG&amp;E PV DG Group 1474</t>
  </si>
  <si>
    <t>W20375</t>
  </si>
  <si>
    <t>Tesla PG&amp;E PV DG Group 1481</t>
  </si>
  <si>
    <t>W20376</t>
  </si>
  <si>
    <t>Tesla PG&amp;E PV DG Group 1480</t>
  </si>
  <si>
    <t>W20377</t>
  </si>
  <si>
    <t>Tesla PG&amp;E PV DG Group 1482</t>
  </si>
  <si>
    <t>W20378</t>
  </si>
  <si>
    <t>Tesla PG&amp;E PV DG Group 1484</t>
  </si>
  <si>
    <t>W20379</t>
  </si>
  <si>
    <t>Tesla PG&amp;E PV DG Group 1479</t>
  </si>
  <si>
    <t>W20382</t>
  </si>
  <si>
    <t>Tesla PG&amp;E PV DG Group 1487</t>
  </si>
  <si>
    <t>W20383</t>
  </si>
  <si>
    <t>Tesla PG&amp;E PV DG Group 1483</t>
  </si>
  <si>
    <t>W20384</t>
  </si>
  <si>
    <t>Tesla PG&amp;E PV DG Group 1488</t>
  </si>
  <si>
    <t>W20385</t>
  </si>
  <si>
    <t>Tesla PG&amp;E PV DG Group 1485</t>
  </si>
  <si>
    <t>W20386</t>
  </si>
  <si>
    <t>Tesla PG&amp;E PV DG Group 1486</t>
  </si>
  <si>
    <t>W20387</t>
  </si>
  <si>
    <t xml:space="preserve">Tesla PG&amp;E PV DG Group 1490 </t>
  </si>
  <si>
    <t>W20388</t>
  </si>
  <si>
    <t>Tesla PG&amp;E PV DG Group 1491</t>
  </si>
  <si>
    <t>W20390</t>
  </si>
  <si>
    <t>Tesla PG&amp;E PV DG Group 1493</t>
  </si>
  <si>
    <t>W20391</t>
  </si>
  <si>
    <t>Sacred Heart Parish</t>
  </si>
  <si>
    <t>W20392</t>
  </si>
  <si>
    <t>Tesla PG&amp;E PV DG Group 1492</t>
  </si>
  <si>
    <t>W20393</t>
  </si>
  <si>
    <t>Tesla PG&amp;E PV DG Group 1489</t>
  </si>
  <si>
    <t>W20394</t>
  </si>
  <si>
    <t>Tesla PG&amp;E PV DG Group 1494</t>
  </si>
  <si>
    <t>W20395</t>
  </si>
  <si>
    <t>Tesla PG&amp;E PV DG Group 1495</t>
  </si>
  <si>
    <t>W20396</t>
  </si>
  <si>
    <t>Tesla PG&amp;E PV DG Group 1496</t>
  </si>
  <si>
    <t>W20397</t>
  </si>
  <si>
    <t>Tesla PG&amp;E PV DG Group 1497</t>
  </si>
  <si>
    <t>W20399</t>
  </si>
  <si>
    <t>Travaille and Phippen - N&amp;W Roof</t>
  </si>
  <si>
    <t>W20400</t>
  </si>
  <si>
    <t>Tesla PG&amp;E PV DG Group 1499</t>
  </si>
  <si>
    <t>W20401</t>
  </si>
  <si>
    <t>Tesla PG&amp;E PV DG Group 1500</t>
  </si>
  <si>
    <t>W20402</t>
  </si>
  <si>
    <t>Tulare CSG LLC</t>
  </si>
  <si>
    <t>A2672</t>
  </si>
  <si>
    <t>Dimension Energy LLC</t>
  </si>
  <si>
    <t>W20403</t>
  </si>
  <si>
    <t>Tesla PG&amp;E PV DG Group 1498</t>
  </si>
  <si>
    <t>W20404</t>
  </si>
  <si>
    <t>Travaille &amp; Phippen - East Roof</t>
  </si>
  <si>
    <t>W20405</t>
  </si>
  <si>
    <t>Tesla PG&amp;E PV DG Group 1502</t>
  </si>
  <si>
    <t>W20406</t>
  </si>
  <si>
    <t>Tesla PG&amp;E PV DG Group 1503</t>
  </si>
  <si>
    <t>W20407</t>
  </si>
  <si>
    <t>Tesla PG&amp;E PV DG Group 1501</t>
  </si>
  <si>
    <t>W20408</t>
  </si>
  <si>
    <t>Tesla PG&amp;E PV DG Group 1504</t>
  </si>
  <si>
    <t>W20409</t>
  </si>
  <si>
    <t>Tesla PG&amp;E PV DG Group 1505</t>
  </si>
  <si>
    <t>W20410</t>
  </si>
  <si>
    <t>Tesla PG&amp;E PV DG Group 1506</t>
  </si>
  <si>
    <t>W20411</t>
  </si>
  <si>
    <t>Freedom Farms - 800 Ranch</t>
  </si>
  <si>
    <t>W20412</t>
  </si>
  <si>
    <t>Tesla PG&amp;E PV DG Group 1507</t>
  </si>
  <si>
    <t>W20413</t>
  </si>
  <si>
    <t>Freedom Farms - Grape</t>
  </si>
  <si>
    <t>W20414</t>
  </si>
  <si>
    <t>Freedom Farms - Olive</t>
  </si>
  <si>
    <t>W20417</t>
  </si>
  <si>
    <t>Tesla PG&amp;E PV DG Group 1509</t>
  </si>
  <si>
    <t>W20419</t>
  </si>
  <si>
    <t>Tesla PG&amp;E PV DG Group 1510</t>
  </si>
  <si>
    <t>W20420</t>
  </si>
  <si>
    <t>Tesla PG&amp;E PV DG Group 1511</t>
  </si>
  <si>
    <t>W20421</t>
  </si>
  <si>
    <t>Creekside DSM - 100 kW</t>
  </si>
  <si>
    <t>W20422</t>
  </si>
  <si>
    <t>Creekside Thiara Orchards - 120 kW</t>
  </si>
  <si>
    <t>W20423</t>
  </si>
  <si>
    <t>Tesla PG&amp;E PV DG Group 1512</t>
  </si>
  <si>
    <t>W20424</t>
  </si>
  <si>
    <t>Tesla PG&amp;E PV DG Group 1513</t>
  </si>
  <si>
    <t>W20426</t>
  </si>
  <si>
    <t>Tesla PG&amp;E PV DG Group 1514</t>
  </si>
  <si>
    <t>W20427</t>
  </si>
  <si>
    <t>Tesla PG&amp;E PV DG Group 1515</t>
  </si>
  <si>
    <t>W20429</t>
  </si>
  <si>
    <t>Tesla PG&amp;E PV DG Group 1516</t>
  </si>
  <si>
    <t>W20430</t>
  </si>
  <si>
    <t>Tesla PG&amp;E PV DG Group 1517</t>
  </si>
  <si>
    <t>W20431</t>
  </si>
  <si>
    <t>Tesla PG&amp;E PV DG Group 1518</t>
  </si>
  <si>
    <t>W20433</t>
  </si>
  <si>
    <t>Tesla PG&amp;E PV DG Group 1519</t>
  </si>
  <si>
    <t>W20435</t>
  </si>
  <si>
    <t>Tesla PG&amp;E PV DG Group 1520</t>
  </si>
  <si>
    <t>W20446</t>
  </si>
  <si>
    <t>Tesla PG&amp;E PV DG Group 1521</t>
  </si>
  <si>
    <t>W20447</t>
  </si>
  <si>
    <t>Tesla PG&amp;E PV DG Group 1522</t>
  </si>
  <si>
    <t>W20449</t>
  </si>
  <si>
    <t>Tesla PG&amp;E PV DG Group 1523</t>
  </si>
  <si>
    <t>W20450</t>
  </si>
  <si>
    <t>Tesla PG&amp;E PV DG Group 1524</t>
  </si>
  <si>
    <t>W20452</t>
  </si>
  <si>
    <t>Tesla SCE PV DG Group 955</t>
  </si>
  <si>
    <t>W20453</t>
  </si>
  <si>
    <t>Tesla SCE PV DG Group 956</t>
  </si>
  <si>
    <t>W20454</t>
  </si>
  <si>
    <t>Tesla SCE PV DG Group 957</t>
  </si>
  <si>
    <t>W20456</t>
  </si>
  <si>
    <t>Tesla SCE PV DG Group 958</t>
  </si>
  <si>
    <t>W20459</t>
  </si>
  <si>
    <t>Tesla SCE PV DG Group 960</t>
  </si>
  <si>
    <t>W20493</t>
  </si>
  <si>
    <t>APP-0000285628 - Lari Jean Pollastrini</t>
  </si>
  <si>
    <t>W20520</t>
  </si>
  <si>
    <t>Tesla PG&amp;E PV DG Group 1525</t>
  </si>
  <si>
    <t>W20522</t>
  </si>
  <si>
    <t>Tesla PG&amp;E PV DG Group 1526</t>
  </si>
  <si>
    <t>W20523</t>
  </si>
  <si>
    <t>Tesla PG&amp;E PV DG Group 1527</t>
  </si>
  <si>
    <t>W20524</t>
  </si>
  <si>
    <t>Tesla PG&amp;E PV DG Group 1528</t>
  </si>
  <si>
    <t>W20526</t>
  </si>
  <si>
    <t>Tesla PG&amp;E PV DG Group 1530</t>
  </si>
  <si>
    <t>W20527</t>
  </si>
  <si>
    <t>Tesla PG&amp;E PV DG Group 1531</t>
  </si>
  <si>
    <t>W20528</t>
  </si>
  <si>
    <t>Tesla PG&amp;E PV DG Group 1532</t>
  </si>
  <si>
    <t>W20552</t>
  </si>
  <si>
    <t>Tesla PG&amp;E PV DG Group 1534</t>
  </si>
  <si>
    <t>W20553</t>
  </si>
  <si>
    <t>Tesla PG&amp;E PV DG Group 1533</t>
  </si>
  <si>
    <t>W20554</t>
  </si>
  <si>
    <t>Tesla PG&amp;E PV DG Group 1535</t>
  </si>
  <si>
    <t>W20555</t>
  </si>
  <si>
    <t>Tesla PG&amp;E PV DG Group 1536</t>
  </si>
  <si>
    <t>W20614</t>
  </si>
  <si>
    <t>Murrieta 1390</t>
  </si>
  <si>
    <t>W20617</t>
  </si>
  <si>
    <t>MDR Farming LP Ritchie Farms - Conklin Ranch #2</t>
  </si>
  <si>
    <t>W20618</t>
  </si>
  <si>
    <t>MDR Farming LP Ritchie Farms - Riffel Ranch</t>
  </si>
  <si>
    <t>W20619</t>
  </si>
  <si>
    <t>Still Water Dairy</t>
  </si>
  <si>
    <t>W20629</t>
  </si>
  <si>
    <t>Blue Raven - PSE - 2022 Group 4</t>
  </si>
  <si>
    <t>W20630</t>
  </si>
  <si>
    <t>Blue Raven - PSE - 2023 Group 10</t>
  </si>
  <si>
    <t>W20644</t>
  </si>
  <si>
    <t>Blue Raven - PSE - 2023 Group 11</t>
  </si>
  <si>
    <t>W20645</t>
  </si>
  <si>
    <t>Lowe's 1901 - COTATI - 7921 REDWOOD DRIVE - 19060</t>
  </si>
  <si>
    <t>W20646</t>
  </si>
  <si>
    <t>Lowe's 2499 - LINCOLN - 51 LINCOLN BLVD - 19057</t>
  </si>
  <si>
    <t>W20647</t>
  </si>
  <si>
    <t>Lowe's 1048 - RIVERSIDE - 9851 MAGNOLIA AVENUE - 19036</t>
  </si>
  <si>
    <t>W20648</t>
  </si>
  <si>
    <t>Tesla PG&amp;E PV DG Group 1538</t>
  </si>
  <si>
    <t>W20651</t>
  </si>
  <si>
    <t>Tesla PG&amp;E PV DG Group 1537</t>
  </si>
  <si>
    <t>W20652</t>
  </si>
  <si>
    <t>Budget Lodge</t>
  </si>
  <si>
    <t>W20655</t>
  </si>
  <si>
    <t>Tesla PG&amp;E PV DG Group 1539</t>
  </si>
  <si>
    <t>W20656</t>
  </si>
  <si>
    <t>Tesla PG&amp;E PV DG Group 1540</t>
  </si>
  <si>
    <t>W20657</t>
  </si>
  <si>
    <t>Tesla PG&amp;E PV DG Group 1541</t>
  </si>
  <si>
    <t>W20658</t>
  </si>
  <si>
    <t>Tesla PG&amp;E PV DG Group 1542</t>
  </si>
  <si>
    <t>W20659</t>
  </si>
  <si>
    <t>Tesla PG&amp;E PV DG Group 1543</t>
  </si>
  <si>
    <t>W20660</t>
  </si>
  <si>
    <t>EPENMAGG1S NM260S</t>
  </si>
  <si>
    <t>W20661</t>
  </si>
  <si>
    <t>EPENMAGG1S NM261S</t>
  </si>
  <si>
    <t>W20665</t>
  </si>
  <si>
    <t>Tesla PG&amp;E PV DG Group 1545</t>
  </si>
  <si>
    <t>W20667</t>
  </si>
  <si>
    <t>Tesla PG&amp;E PV DG Group 1546</t>
  </si>
  <si>
    <t>W20668</t>
  </si>
  <si>
    <t>Spruce - Arrow Street</t>
  </si>
  <si>
    <t>W20669</t>
  </si>
  <si>
    <t>Tesla PG&amp;E PV DG Group 1547</t>
  </si>
  <si>
    <t>W20671</t>
  </si>
  <si>
    <t>Tesla PG&amp;E PV DG Group 1548</t>
  </si>
  <si>
    <t>W20676</t>
  </si>
  <si>
    <t>Tesla PG&amp;E PV DG Group 1549</t>
  </si>
  <si>
    <t>W20684</t>
  </si>
  <si>
    <t>Tesla PG&amp;E PV DG Group 1550</t>
  </si>
  <si>
    <t>W20688</t>
  </si>
  <si>
    <t>Belvedere Place - 1 Belvedere Place 14999</t>
  </si>
  <si>
    <t>W20726</t>
  </si>
  <si>
    <t>Tesla PG&amp;E PV DG Group 1551</t>
  </si>
  <si>
    <t>W20727</t>
  </si>
  <si>
    <t>Tesla PG&amp;E PV DG Group 1552</t>
  </si>
  <si>
    <t>W20728</t>
  </si>
  <si>
    <t>Tesla PG&amp;E PV DG Group 1553</t>
  </si>
  <si>
    <t>W20729</t>
  </si>
  <si>
    <t>Tesla PG&amp;E PV DG Group 1554</t>
  </si>
  <si>
    <t>W20730</t>
  </si>
  <si>
    <t>Tesla PG&amp;E PV DG Group 1555</t>
  </si>
  <si>
    <t>W20732</t>
  </si>
  <si>
    <t>Tesla PG&amp;E PV DG Group 1556</t>
  </si>
  <si>
    <t>W20734</t>
  </si>
  <si>
    <t>Tesla PG&amp;E PV DG Group 1557</t>
  </si>
  <si>
    <t>W20736</t>
  </si>
  <si>
    <t>Tesla PG&amp;E PV DG Group 1558</t>
  </si>
  <si>
    <t>W20737</t>
  </si>
  <si>
    <t>Tesla PG&amp;E PV DG Group 1559</t>
  </si>
  <si>
    <t>W20738</t>
  </si>
  <si>
    <t>Tesla PG&amp;E PV DG Group 1560</t>
  </si>
  <si>
    <t>W20740</t>
  </si>
  <si>
    <t>Tesla PG&amp;E PV DG Group 1561</t>
  </si>
  <si>
    <t>W20741</t>
  </si>
  <si>
    <t>Tesla PG&amp;E PV DG Group 1562</t>
  </si>
  <si>
    <t>W20743</t>
  </si>
  <si>
    <t>OTC 3 Unit 10</t>
  </si>
  <si>
    <t>W20744</t>
  </si>
  <si>
    <t>OTC 3 Unit 11</t>
  </si>
  <si>
    <t>W20745</t>
  </si>
  <si>
    <t>Tesla PG&amp;E PV DG Group 1564</t>
  </si>
  <si>
    <t>W20746</t>
  </si>
  <si>
    <t>Tesla PG&amp;E PV DG Group 1565</t>
  </si>
  <si>
    <t>W20752</t>
  </si>
  <si>
    <t>Tesla PG&amp;E PV DG Group 1567</t>
  </si>
  <si>
    <t>W20753</t>
  </si>
  <si>
    <t>Tesla PG&amp;E PV DG Group 1568</t>
  </si>
  <si>
    <t>W20754</t>
  </si>
  <si>
    <t>Tesla PG&amp;E PV DG Group 1569</t>
  </si>
  <si>
    <t>W20756</t>
  </si>
  <si>
    <t>Belvedere Place JV LLC - MILL VALLEY  - 2 BELVEDERE PL - 15000</t>
  </si>
  <si>
    <t>W20757</t>
  </si>
  <si>
    <t>Tesla PG&amp;E PV DG Group 1570</t>
  </si>
  <si>
    <t>W20758</t>
  </si>
  <si>
    <t>Tesla PG&amp;E PV DG Group 1571</t>
  </si>
  <si>
    <t>W20760</t>
  </si>
  <si>
    <t>Tesla PG&amp;E PV DG Group 1572</t>
  </si>
  <si>
    <t>W20761</t>
  </si>
  <si>
    <t>Tesla PG&amp;E PV DG Group 1573</t>
  </si>
  <si>
    <t>W20762</t>
  </si>
  <si>
    <t>Tesla PG&amp;E PV DG Group 1574</t>
  </si>
  <si>
    <t>W20765</t>
  </si>
  <si>
    <t>Tesla PG&amp;E PV DG Group 1575</t>
  </si>
  <si>
    <t>W20766</t>
  </si>
  <si>
    <t>Tesla PG&amp;E PV DG Group 1576</t>
  </si>
  <si>
    <t>W20767</t>
  </si>
  <si>
    <t>Tesla SCE PV DG Group 961</t>
  </si>
  <si>
    <t>W20769</t>
  </si>
  <si>
    <t>Tesla SCE PV DG Group 963</t>
  </si>
  <si>
    <t>W20771</t>
  </si>
  <si>
    <t>Tesla SCE PV DG Group 964</t>
  </si>
  <si>
    <t>W20772</t>
  </si>
  <si>
    <t>Tesla SCE PV DG Group 965</t>
  </si>
  <si>
    <t>W20773</t>
  </si>
  <si>
    <t>Spanish Peaks Solar</t>
  </si>
  <si>
    <t>W20774</t>
  </si>
  <si>
    <t>Tesla SCE PV DG Group 966</t>
  </si>
  <si>
    <t>W20777</t>
  </si>
  <si>
    <t>Tesla SCE PV DG Group 967</t>
  </si>
  <si>
    <t>W20778</t>
  </si>
  <si>
    <t>1971 â€“ SIMI VALLEY - 1275 Simi Town Center Way - 19052</t>
  </si>
  <si>
    <t>W20779</t>
  </si>
  <si>
    <t>1933 â€“ YUBA CITY - 935 Tharp Road 19034</t>
  </si>
  <si>
    <t>W20780</t>
  </si>
  <si>
    <t>Tesla SCE PV DG Group 968</t>
  </si>
  <si>
    <t>W20781</t>
  </si>
  <si>
    <t>Glamour Industries Inc</t>
  </si>
  <si>
    <t>W20783</t>
  </si>
  <si>
    <t>2547 â€“ PALMDALE - 37080 47th Street East- 19065</t>
  </si>
  <si>
    <t>W20784</t>
  </si>
  <si>
    <t>1050 â€“ SAN CLEMENTE- 907 Avenida Pico - 19038</t>
  </si>
  <si>
    <t>W20786</t>
  </si>
  <si>
    <t>Tesla SCE PV DG Group 969</t>
  </si>
  <si>
    <t>W20787</t>
  </si>
  <si>
    <t>Tesla SCE PV DG Group 970</t>
  </si>
  <si>
    <t>W20789</t>
  </si>
  <si>
    <t>Tesla SCE PV DG Group 972</t>
  </si>
  <si>
    <t>W20790</t>
  </si>
  <si>
    <t>Tesla SCE PV DG Group 973</t>
  </si>
  <si>
    <t>W20791</t>
  </si>
  <si>
    <t>Tesla SCE PV DG Group 974</t>
  </si>
  <si>
    <t>W20793</t>
  </si>
  <si>
    <t>Tesla SCE PV DG Group 975</t>
  </si>
  <si>
    <t>W20794</t>
  </si>
  <si>
    <t>Tesla SCE PV DG Group 976</t>
  </si>
  <si>
    <t>W20795</t>
  </si>
  <si>
    <t>Tesla SCE PV DG Group 977</t>
  </si>
  <si>
    <t>W20796</t>
  </si>
  <si>
    <t>Tesla SCE PV DG Group 978</t>
  </si>
  <si>
    <t>W20798</t>
  </si>
  <si>
    <t>Tesla SCE PV DG Group 979</t>
  </si>
  <si>
    <t>W20800</t>
  </si>
  <si>
    <t>Tesla SCE PV DG Group 980</t>
  </si>
  <si>
    <t>W20801</t>
  </si>
  <si>
    <t>Tesla SCE PV DG Group 981</t>
  </si>
  <si>
    <t>W20802</t>
  </si>
  <si>
    <t>Tesla SCE PV DG Group 982</t>
  </si>
  <si>
    <t>W20803</t>
  </si>
  <si>
    <t>Tesla SCE PV DG Group 983</t>
  </si>
  <si>
    <t>W20804</t>
  </si>
  <si>
    <t>Tesla SCE PV DG Group 984</t>
  </si>
  <si>
    <t>W20805</t>
  </si>
  <si>
    <t>Tesla SCE PV DG Group 985</t>
  </si>
  <si>
    <t>W20806</t>
  </si>
  <si>
    <t>Tesla SCE PV DG Group 986</t>
  </si>
  <si>
    <t>W20808</t>
  </si>
  <si>
    <t>Tesla SCE PV DG Group 987</t>
  </si>
  <si>
    <t>W20811</t>
  </si>
  <si>
    <t>Elk Grove Farming - North</t>
  </si>
  <si>
    <t>W20812</t>
  </si>
  <si>
    <t>Elk Grove Farming - South</t>
  </si>
  <si>
    <t>W20813</t>
  </si>
  <si>
    <t>Tesla SCE PV DG Group 988</t>
  </si>
  <si>
    <t>W20814</t>
  </si>
  <si>
    <t>Tesla SCE PV DG Group 989</t>
  </si>
  <si>
    <t>W20815</t>
  </si>
  <si>
    <t>Tesla SCE PV DG Group 990</t>
  </si>
  <si>
    <t>W20816</t>
  </si>
  <si>
    <t>Tesla SCE PV DG Group 992</t>
  </si>
  <si>
    <t>W20817</t>
  </si>
  <si>
    <t>Tesla SCE PV DG Group 991</t>
  </si>
  <si>
    <t>W20820</t>
  </si>
  <si>
    <t>Sunrun PG&amp;E 2022 Group 11</t>
  </si>
  <si>
    <t>W20821</t>
  </si>
  <si>
    <t>Sunrun PG&amp;E 2022 Group 12</t>
  </si>
  <si>
    <t>W20848</t>
  </si>
  <si>
    <t>Tesla PG&amp;E PV DG Group 1577</t>
  </si>
  <si>
    <t>W20869</t>
  </si>
  <si>
    <t>Tesla PG&amp;E PV DG Group 1578</t>
  </si>
  <si>
    <t>W20876</t>
  </si>
  <si>
    <t>Corona Norco USD - Vandermolen ES at Mira Loma</t>
  </si>
  <si>
    <t>W20878</t>
  </si>
  <si>
    <t>Tesla PG&amp;E PV DG Group 1580</t>
  </si>
  <si>
    <t>W20898</t>
  </si>
  <si>
    <t>Tesla PG&amp;E PV DG Group 1581</t>
  </si>
  <si>
    <t>W20910</t>
  </si>
  <si>
    <t>Tesla PG&amp;E PV DG Group 1582</t>
  </si>
  <si>
    <t>W20911</t>
  </si>
  <si>
    <t>Tesla PG&amp;E PV DG Group 1583</t>
  </si>
  <si>
    <t>W20913</t>
  </si>
  <si>
    <t>Tesla PG&amp;E PV DG Group 1584</t>
  </si>
  <si>
    <t>W20914</t>
  </si>
  <si>
    <t>Tesla PG&amp;E PV DG Group 1585</t>
  </si>
  <si>
    <t>W20915</t>
  </si>
  <si>
    <t>Tesla PG&amp;E PV DG Group 1586</t>
  </si>
  <si>
    <t>W20916</t>
  </si>
  <si>
    <t>Tesla PG&amp;E PV DG Group 1587</t>
  </si>
  <si>
    <t>W20917</t>
  </si>
  <si>
    <t>Tesla PG&amp;E PV DG Group 1588</t>
  </si>
  <si>
    <t>W20918</t>
  </si>
  <si>
    <t>Tesla PG&amp;E PV DG Group 1589</t>
  </si>
  <si>
    <t>W20921</t>
  </si>
  <si>
    <t>Corona Norco USD - Clara Barton ES at Corona</t>
  </si>
  <si>
    <t>W20922</t>
  </si>
  <si>
    <t>Tesla PG&amp;E PV DG Group 1590</t>
  </si>
  <si>
    <t>W20923</t>
  </si>
  <si>
    <t>Corona Norco USD - Corona Ranch ES at Corona</t>
  </si>
  <si>
    <t>W20926</t>
  </si>
  <si>
    <t>Corona Norco USD - Letha Raney IS at Corona</t>
  </si>
  <si>
    <t>W20930</t>
  </si>
  <si>
    <t>Tesla PG&amp;E PV DG Group 1591</t>
  </si>
  <si>
    <t>W20931</t>
  </si>
  <si>
    <t>Corona Norco USD - John Adams ES at Corona</t>
  </si>
  <si>
    <t>W20934</t>
  </si>
  <si>
    <t>Corona Norco USD - Corona Fundamental IS at Corona</t>
  </si>
  <si>
    <t>W20935</t>
  </si>
  <si>
    <t>Corona Norco USD - Eisenhower ES at Corona</t>
  </si>
  <si>
    <t>W20943</t>
  </si>
  <si>
    <t>Tesla PG&amp;E PV DG Group 1592</t>
  </si>
  <si>
    <t>W20946</t>
  </si>
  <si>
    <t>Tesla PG&amp;E PV DG Group 1593</t>
  </si>
  <si>
    <t>W20947</t>
  </si>
  <si>
    <t>Tesla PG&amp;E PV DG Group 1594</t>
  </si>
  <si>
    <t>W20948</t>
  </si>
  <si>
    <t>Tesla PG&amp;E PV DG Group 1601</t>
  </si>
  <si>
    <t>W20949</t>
  </si>
  <si>
    <t>Tesla PG&amp;E PV DG Group 1596</t>
  </si>
  <si>
    <t>W20950</t>
  </si>
  <si>
    <t>Tesla PG&amp;E PV DG Group 1602</t>
  </si>
  <si>
    <t>W20951</t>
  </si>
  <si>
    <t>Tesla PG&amp;E PV DG Group 1597</t>
  </si>
  <si>
    <t>W20952</t>
  </si>
  <si>
    <t>Tesla PG&amp;E PV DG Group 1603</t>
  </si>
  <si>
    <t>W20954</t>
  </si>
  <si>
    <t>Tesla PG&amp;E PV DG Group 1595</t>
  </si>
  <si>
    <t>W20956</t>
  </si>
  <si>
    <t>Tesla PG&amp;E PV DG Group 1605</t>
  </si>
  <si>
    <t>W20958</t>
  </si>
  <si>
    <t>Tesla PG&amp;E PV DG Group 1600</t>
  </si>
  <si>
    <t>W20959</t>
  </si>
  <si>
    <t>Tesla PG&amp;E PV DG Group 1598</t>
  </si>
  <si>
    <t>W20961</t>
  </si>
  <si>
    <t>Tesla PG&amp;E PV DG Group 1606</t>
  </si>
  <si>
    <t>W20963</t>
  </si>
  <si>
    <t>Tesla PG&amp;E PV DG Group 1607</t>
  </si>
  <si>
    <t>W20968</t>
  </si>
  <si>
    <t>Tesla PG&amp;E PV DG Group 1608</t>
  </si>
  <si>
    <t>W20979</t>
  </si>
  <si>
    <t>Tesla PG&amp;E PV DG Group 1609</t>
  </si>
  <si>
    <t>W21008</t>
  </si>
  <si>
    <t>Tesla PG&amp;E PV DG Group 1610</t>
  </si>
  <si>
    <t>W21025</t>
  </si>
  <si>
    <t>Tesla PG&amp;E PV DG Group 1611</t>
  </si>
  <si>
    <t>W21027</t>
  </si>
  <si>
    <t>Tesla PG&amp;E PV DG Group 1614</t>
  </si>
  <si>
    <t>W21028</t>
  </si>
  <si>
    <t>Tesla PG&amp;E PV DG Group 1615</t>
  </si>
  <si>
    <t>W21029</t>
  </si>
  <si>
    <t>Tesla PG&amp;E PV DG Group 1612</t>
  </si>
  <si>
    <t>W21030</t>
  </si>
  <si>
    <t>Tesla PG&amp;E PV DG Group 1619</t>
  </si>
  <si>
    <t>W21031</t>
  </si>
  <si>
    <t>Tesla PG&amp;E PV DG Group 1620</t>
  </si>
  <si>
    <t>W21032</t>
  </si>
  <si>
    <t>Tesla PG&amp;E PV DG Group 1613</t>
  </si>
  <si>
    <t>W21033</t>
  </si>
  <si>
    <t>Tesla PG&amp;E PV DG Group 1621</t>
  </si>
  <si>
    <t>W21035</t>
  </si>
  <si>
    <t>Tesla PG&amp;E PV DG Group 1617</t>
  </si>
  <si>
    <t>W21038</t>
  </si>
  <si>
    <t>Cabrillo USD: Hatch ES</t>
  </si>
  <si>
    <t>W21039</t>
  </si>
  <si>
    <t>Cabrillo USD: CUNHA Intermediate School and Events Center</t>
  </si>
  <si>
    <t>W21040</t>
  </si>
  <si>
    <t>Tesla PG&amp;E PV DG Group 1618</t>
  </si>
  <si>
    <t>W21041</t>
  </si>
  <si>
    <t>Tesla PG&amp;E PV DG Group 1622</t>
  </si>
  <si>
    <t>W21042</t>
  </si>
  <si>
    <t>Tesla PG&amp;E PV DG Group 1623</t>
  </si>
  <si>
    <t>W21043</t>
  </si>
  <si>
    <t>Tesla PG&amp;E PV DG Group 1616</t>
  </si>
  <si>
    <t>W21044</t>
  </si>
  <si>
    <t>Tesla PG&amp;E PV DG Group 1624</t>
  </si>
  <si>
    <t>W21046</t>
  </si>
  <si>
    <t>Tesla PG&amp;E PV DG Group 1626</t>
  </si>
  <si>
    <t>W21047</t>
  </si>
  <si>
    <t>Tesla PG&amp;E PV DG Group 1627</t>
  </si>
  <si>
    <t>W21049</t>
  </si>
  <si>
    <t>Easia Golf Investment LLC (100 kW)</t>
  </si>
  <si>
    <t>W21052</t>
  </si>
  <si>
    <t>Tesla PG&amp;E PV DG Group 1625</t>
  </si>
  <si>
    <t>W21053</t>
  </si>
  <si>
    <t>Tesla PG&amp;E PV DG Group 1629</t>
  </si>
  <si>
    <t>W21055</t>
  </si>
  <si>
    <t>Tesla PG&amp;E PV DG Group 1630</t>
  </si>
  <si>
    <t>W21056</t>
  </si>
  <si>
    <t>Tesla PG&amp;E PV DG Group 1628</t>
  </si>
  <si>
    <t>W21057</t>
  </si>
  <si>
    <t>Tesla PG&amp;E PV DG Group 1632</t>
  </si>
  <si>
    <t>W21059</t>
  </si>
  <si>
    <t>Tesla PG&amp;E PV DG Group 1637</t>
  </si>
  <si>
    <t>W21060</t>
  </si>
  <si>
    <t>Tesla PG&amp;E PV DG Group 1638</t>
  </si>
  <si>
    <t>W21061</t>
  </si>
  <si>
    <t>Tesla PG&amp;E PV DG Group 1639</t>
  </si>
  <si>
    <t>W21062</t>
  </si>
  <si>
    <t>Tesla PG&amp;E PV DG Group 1640</t>
  </si>
  <si>
    <t>W21063</t>
  </si>
  <si>
    <t>Tesla PG&amp;E PV DG Group 1641</t>
  </si>
  <si>
    <t>W21064</t>
  </si>
  <si>
    <t>Tesla PG&amp;E PV DG Group 1642</t>
  </si>
  <si>
    <t>W21065</t>
  </si>
  <si>
    <t>Tesla PG&amp;E PV DG Group 1643</t>
  </si>
  <si>
    <t>W21067</t>
  </si>
  <si>
    <t>Tesla PG&amp;E PV DG Group 1645</t>
  </si>
  <si>
    <t>W21068</t>
  </si>
  <si>
    <t>Tesla PG&amp;E PV DG Group 1646</t>
  </si>
  <si>
    <t>W21069</t>
  </si>
  <si>
    <t>Tesla PG&amp;E PV DG Group 1647</t>
  </si>
  <si>
    <t>W21070</t>
  </si>
  <si>
    <t>Tesla PG&amp;E PV DG Group 1648</t>
  </si>
  <si>
    <t>W21071</t>
  </si>
  <si>
    <t xml:space="preserve"> Easia Golf Investment LLC (272 kW)</t>
  </si>
  <si>
    <t>W21074</t>
  </si>
  <si>
    <t>Tesla PG&amp;E PV DG Group 1631</t>
  </si>
  <si>
    <t>W21075</t>
  </si>
  <si>
    <t>Tesla PG&amp;E PV DG Group 1635</t>
  </si>
  <si>
    <t>W21076</t>
  </si>
  <si>
    <t>Tesla PG&amp;E PV DG Group 1636</t>
  </si>
  <si>
    <t>W21078</t>
  </si>
  <si>
    <t>Tesla PG&amp;E PV DG Group 1634</t>
  </si>
  <si>
    <t>W21079</t>
  </si>
  <si>
    <t>Tesla PG&amp;E PV DG Group 1649</t>
  </si>
  <si>
    <t>W21080</t>
  </si>
  <si>
    <t>Tesla PG&amp;E PV DG Group 1650</t>
  </si>
  <si>
    <t>W21081</t>
  </si>
  <si>
    <t>Tesla PG&amp;E PV DG Group 1651</t>
  </si>
  <si>
    <t>W21082</t>
  </si>
  <si>
    <t>Tesla PG&amp;E PV DG Group 1653</t>
  </si>
  <si>
    <t>W21083</t>
  </si>
  <si>
    <t>Summer Falls Power Plant</t>
  </si>
  <si>
    <t>W21086</t>
  </si>
  <si>
    <t>Tesla SCE PV DG Group 994</t>
  </si>
  <si>
    <t>W21087</t>
  </si>
  <si>
    <t>Tesla SCE PV DG Group 995</t>
  </si>
  <si>
    <t>W21088</t>
  </si>
  <si>
    <t>Tesla SCE PV DG Group 996</t>
  </si>
  <si>
    <t>W21089</t>
  </si>
  <si>
    <t>Tesla SCE PV DG Group 997</t>
  </si>
  <si>
    <t>W21090</t>
  </si>
  <si>
    <t>Tesla SCE PV DG Group 998</t>
  </si>
  <si>
    <t>W21091</t>
  </si>
  <si>
    <t>Tesla SCE PV DG Group 999</t>
  </si>
  <si>
    <t>W21093</t>
  </si>
  <si>
    <t>Tesla SCE PV DG Group 993</t>
  </si>
  <si>
    <t>W21094</t>
  </si>
  <si>
    <t>Tesla SCE PV DG Group 1000</t>
  </si>
  <si>
    <t>W21095</t>
  </si>
  <si>
    <t>Tesla SCE PV DG Group 1001</t>
  </si>
  <si>
    <t>W21096</t>
  </si>
  <si>
    <t>Tesla SCE PV DG Group 1002</t>
  </si>
  <si>
    <t>W21097</t>
  </si>
  <si>
    <t>Tesla PG&amp;E PV DG Group 1652</t>
  </si>
  <si>
    <t>W21098</t>
  </si>
  <si>
    <t>Tesla SCE PV DG Group 1003</t>
  </si>
  <si>
    <t>W21099</t>
  </si>
  <si>
    <t>Tesla SCE PV DG Group 1007</t>
  </si>
  <si>
    <t>W21100</t>
  </si>
  <si>
    <t>Tesla SCE PV DG Group 1004</t>
  </si>
  <si>
    <t>W21101</t>
  </si>
  <si>
    <t>Tesla SCE PV DG Group 1005</t>
  </si>
  <si>
    <t>W21102</t>
  </si>
  <si>
    <t>Tesla SCE PV DG Group 1008</t>
  </si>
  <si>
    <t>W21103</t>
  </si>
  <si>
    <t>Tesla SCE PV DG Group 1006</t>
  </si>
  <si>
    <t>W21104</t>
  </si>
  <si>
    <t>Tesla SCE PV DG Group 1012</t>
  </si>
  <si>
    <t>W21105</t>
  </si>
  <si>
    <t>Tesla SCE PV DG Group 1010</t>
  </si>
  <si>
    <t>W21107</t>
  </si>
  <si>
    <t>Tesla SCE PV DG Group 1013</t>
  </si>
  <si>
    <t>W21108</t>
  </si>
  <si>
    <t>Tesla SCE PV DG Group 1014</t>
  </si>
  <si>
    <t>W21110</t>
  </si>
  <si>
    <t>Tesla SCE PV DG Group 1011</t>
  </si>
  <si>
    <t>W21111</t>
  </si>
  <si>
    <t>Tesla SCE PV DG Group 1016</t>
  </si>
  <si>
    <t>W21112</t>
  </si>
  <si>
    <t>Tesla SCE PV DG Group 1009</t>
  </si>
  <si>
    <t>W21114</t>
  </si>
  <si>
    <t>Tesla SCE PV DG Group 1017</t>
  </si>
  <si>
    <t>W21117</t>
  </si>
  <si>
    <t>Tesla SCE PV DG Group 1024</t>
  </si>
  <si>
    <t>W21118</t>
  </si>
  <si>
    <t>Tesla SCE PV DG Group 1025</t>
  </si>
  <si>
    <t>W21119</t>
  </si>
  <si>
    <t>Tesla SCE PV DG Group 1020</t>
  </si>
  <si>
    <t>W21120</t>
  </si>
  <si>
    <t>Tesla SCE PV DG Group 1026</t>
  </si>
  <si>
    <t>W21121</t>
  </si>
  <si>
    <t>Tesla SCE PV DG Group 1021</t>
  </si>
  <si>
    <t>W21122</t>
  </si>
  <si>
    <t>Tesla SCE PV DG Group 1022</t>
  </si>
  <si>
    <t>W21128</t>
  </si>
  <si>
    <t>Tesla SCE PV DG Group 1027</t>
  </si>
  <si>
    <t>W21130</t>
  </si>
  <si>
    <t>Tesla SCE PV DG Group 1029</t>
  </si>
  <si>
    <t>W21131</t>
  </si>
  <si>
    <t>Tesla SCE PV DG Group 1030</t>
  </si>
  <si>
    <t>W21132</t>
  </si>
  <si>
    <t>Tesla SCE PV DG Group 1031</t>
  </si>
  <si>
    <t>W21134</t>
  </si>
  <si>
    <t>Tesla SDG&amp;E PV DG Group 362</t>
  </si>
  <si>
    <t>W21136</t>
  </si>
  <si>
    <t>Tesla SDG&amp;E PV DG Group 363</t>
  </si>
  <si>
    <t>W21137</t>
  </si>
  <si>
    <t>Tesla SDG&amp;E PV DG Group 364</t>
  </si>
  <si>
    <t>W21138</t>
  </si>
  <si>
    <t>Tesla SDG&amp;E PV DG Group 365</t>
  </si>
  <si>
    <t>W21139</t>
  </si>
  <si>
    <t>Tesla SCE PV DG Group 1023</t>
  </si>
  <si>
    <t>W21140</t>
  </si>
  <si>
    <t>Tesla SDG&amp;E PV DG Group 366</t>
  </si>
  <si>
    <t>W21141</t>
  </si>
  <si>
    <t>Tesla SDG&amp;E PV DG Group 367</t>
  </si>
  <si>
    <t>W21142</t>
  </si>
  <si>
    <t>Tesla SCE PV DG Group 1018</t>
  </si>
  <si>
    <t>W21143</t>
  </si>
  <si>
    <t>Tesla SDG&amp;E PV DG Group 368</t>
  </si>
  <si>
    <t>W21144</t>
  </si>
  <si>
    <t>Tesla SCE PV DG Group 1019</t>
  </si>
  <si>
    <t>W21145</t>
  </si>
  <si>
    <t>Tesla SDG&amp;E PV DG Group 369</t>
  </si>
  <si>
    <t>W21146</t>
  </si>
  <si>
    <t>Tesla SCE PV DG Group 1033</t>
  </si>
  <si>
    <t>W21147</t>
  </si>
  <si>
    <t>Tesla SDG&amp;E PV DG Group 370</t>
  </si>
  <si>
    <t>W21148</t>
  </si>
  <si>
    <t>Tesla SDG&amp;E PV DG Group 371</t>
  </si>
  <si>
    <t>W21150</t>
  </si>
  <si>
    <t>Tesla SCE PV DG Group 1034</t>
  </si>
  <si>
    <t>W21151</t>
  </si>
  <si>
    <t>Tesla SCE PV DG Group 1038</t>
  </si>
  <si>
    <t>W21153</t>
  </si>
  <si>
    <t>Tesla SCE PV DG Group 1039</t>
  </si>
  <si>
    <t>W21154</t>
  </si>
  <si>
    <t>Tesla PG&amp;E PV DG Group 1654</t>
  </si>
  <si>
    <t>W21155</t>
  </si>
  <si>
    <t>Tesla SCE PV DG Group 1032</t>
  </si>
  <si>
    <t>W21156</t>
  </si>
  <si>
    <t>Tesla SCE PV DG Group 1036</t>
  </si>
  <si>
    <t>W21157</t>
  </si>
  <si>
    <t>Tesla SCE PV DG Group 1037</t>
  </si>
  <si>
    <t>W21159</t>
  </si>
  <si>
    <t>Tesla PG&amp;E PV DG Group 1655</t>
  </si>
  <si>
    <t>W21160</t>
  </si>
  <si>
    <t>Tesla PG&amp;E PV DG Group 1656</t>
  </si>
  <si>
    <t>W21161</t>
  </si>
  <si>
    <t>Tesla PG&amp;E PV DG Group 1657</t>
  </si>
  <si>
    <t>W21166</t>
  </si>
  <si>
    <t>Tesla SCE PV DG Group 1035</t>
  </si>
  <si>
    <t>W21169</t>
  </si>
  <si>
    <t>Tesla SCE PV DG Group 1040</t>
  </si>
  <si>
    <t>W21171</t>
  </si>
  <si>
    <t>Tesla SCE PV DG Group 1041</t>
  </si>
  <si>
    <t>W21173</t>
  </si>
  <si>
    <t>Tesla SCE PV DG Group 1042</t>
  </si>
  <si>
    <t>W21174</t>
  </si>
  <si>
    <t>Tesla SCE PV DG Group 1043</t>
  </si>
  <si>
    <t>W21176</t>
  </si>
  <si>
    <t>Tesla SCE PV DG Group 1044</t>
  </si>
  <si>
    <t>W21177</t>
  </si>
  <si>
    <t>Tesla SCE PV DG Group 1045</t>
  </si>
  <si>
    <t>W21181</t>
  </si>
  <si>
    <t>Tesla SCE PV DG Group 1046</t>
  </si>
  <si>
    <t>W21182</t>
  </si>
  <si>
    <t>Tesla SDG&amp;E PV DG Group 372</t>
  </si>
  <si>
    <t>W21185</t>
  </si>
  <si>
    <t>Tesla SDG&amp;E PV DG Group 373</t>
  </si>
  <si>
    <t>W21186</t>
  </si>
  <si>
    <t>Tesla SDG&amp;E PV DG Group 374</t>
  </si>
  <si>
    <t>W21187</t>
  </si>
  <si>
    <t>Tesla SDG&amp;E PV DG Group 375</t>
  </si>
  <si>
    <t>W21188</t>
  </si>
  <si>
    <t>Tesla SDG&amp;E PV DG Group 376</t>
  </si>
  <si>
    <t>W21189</t>
  </si>
  <si>
    <t>Tesla SDG&amp;E PV DG Group 377</t>
  </si>
  <si>
    <t>W21190</t>
  </si>
  <si>
    <t>Tesla SDG&amp;E PV DG Group 378</t>
  </si>
  <si>
    <t>W21191</t>
  </si>
  <si>
    <t>Tesla SDG&amp;E PV DG Group 379</t>
  </si>
  <si>
    <t>W21192</t>
  </si>
  <si>
    <t>Tesla SDG&amp;E PV DG Group 380</t>
  </si>
  <si>
    <t>W21193</t>
  </si>
  <si>
    <t>Windsor Pavona -Sitelog IQ - San Jose, 760 N 7th St - 12861</t>
  </si>
  <si>
    <t>W21201</t>
  </si>
  <si>
    <t>Saddlebrook Solar &amp; Storage Project</t>
  </si>
  <si>
    <t>A1064</t>
  </si>
  <si>
    <t>TransCanada Energy Ltd.</t>
  </si>
  <si>
    <t>W21202</t>
  </si>
  <si>
    <t>DGS Horizon House 93 kW</t>
  </si>
  <si>
    <t>W21203</t>
  </si>
  <si>
    <t>Hayes-Dry Creek 45 kW</t>
  </si>
  <si>
    <t>W21204</t>
  </si>
  <si>
    <t>2508 - ANTIOCH - 5503 LONE TREE WAY - 19058</t>
  </si>
  <si>
    <t>W21205</t>
  </si>
  <si>
    <t>2583 - PALM DESERT 35900 MONTEREY AVENUE - 19054</t>
  </si>
  <si>
    <t>W21207</t>
  </si>
  <si>
    <t>791 - PALMDALE - 39500 LOWES DR - 19044</t>
  </si>
  <si>
    <t>W21214</t>
  </si>
  <si>
    <t>Tesla PG&amp;E PV DG Group 1658</t>
  </si>
  <si>
    <t>W21215</t>
  </si>
  <si>
    <t>Tesla PG&amp;E PV DG Group 1659</t>
  </si>
  <si>
    <t>W21216</t>
  </si>
  <si>
    <t>Tesla PG&amp;E PV DG Group 1660</t>
  </si>
  <si>
    <t>W21217</t>
  </si>
  <si>
    <t>Tesla PG&amp;E PV DG Group 1661</t>
  </si>
  <si>
    <t>W21218</t>
  </si>
  <si>
    <t>Tesla PG&amp;E PV DG Group 1665</t>
  </si>
  <si>
    <t>W21219</t>
  </si>
  <si>
    <t>Tesla PG&amp;E PV DG Group 1662</t>
  </si>
  <si>
    <t>W21221</t>
  </si>
  <si>
    <t>Tesla PG&amp;E PV DG Group 1663</t>
  </si>
  <si>
    <t>W21222</t>
  </si>
  <si>
    <t>Tesla PG&amp;E PV DG Group 1670</t>
  </si>
  <si>
    <t>W21223</t>
  </si>
  <si>
    <t>Tesla PG&amp;E PV DG Group 1664</t>
  </si>
  <si>
    <t>W21224</t>
  </si>
  <si>
    <t>Tesla PG&amp;E PV DG Group 1671</t>
  </si>
  <si>
    <t>W21226</t>
  </si>
  <si>
    <t>Tesla PG&amp;E PV DG Group 1672</t>
  </si>
  <si>
    <t>W21227</t>
  </si>
  <si>
    <t>Tesla PG&amp;E PV DG Group 1673</t>
  </si>
  <si>
    <t>W21228</t>
  </si>
  <si>
    <t>Banducci Farms - Ph 3</t>
  </si>
  <si>
    <t>W21229</t>
  </si>
  <si>
    <t>Tesla PG&amp;E PV DG Group 1668</t>
  </si>
  <si>
    <t>W21230</t>
  </si>
  <si>
    <t>Tesla PG&amp;E PV DG Group 1674</t>
  </si>
  <si>
    <t>W21231</t>
  </si>
  <si>
    <t>Tesla PG&amp;E PV DG Group 1675</t>
  </si>
  <si>
    <t>W21232</t>
  </si>
  <si>
    <t>Tesla PG&amp;E PV DG Group 1669</t>
  </si>
  <si>
    <t>W21233</t>
  </si>
  <si>
    <t>Five Points Farm</t>
  </si>
  <si>
    <t>W21234</t>
  </si>
  <si>
    <t>Tesla PG&amp;E PV DG Group 1667</t>
  </si>
  <si>
    <t>W21235</t>
  </si>
  <si>
    <t>Tesla PG&amp;E PV DG Group 1676</t>
  </si>
  <si>
    <t>W21237</t>
  </si>
  <si>
    <t>Tesla SDG&amp;E PV DG Group 383</t>
  </si>
  <si>
    <t>W21240</t>
  </si>
  <si>
    <t>Tesla SDG&amp;E PV DG Group 384</t>
  </si>
  <si>
    <t>W21241</t>
  </si>
  <si>
    <t>Tesla SDG&amp;E PV DG Group 385</t>
  </si>
  <si>
    <t>W21242</t>
  </si>
  <si>
    <t>Tesla PG&amp;E PV DG Group 1678</t>
  </si>
  <si>
    <t>W21243</t>
  </si>
  <si>
    <t>Tesla PG&amp;E PV DG Group 1679</t>
  </si>
  <si>
    <t>W21245</t>
  </si>
  <si>
    <t>Tesla SDG&amp;E PV DG Group 386</t>
  </si>
  <si>
    <t>W21246</t>
  </si>
  <si>
    <t>Tesla PG&amp;E PV DG Group 1680</t>
  </si>
  <si>
    <t>W21247</t>
  </si>
  <si>
    <t>Tesla SDG&amp;E PV DG Group 381</t>
  </si>
  <si>
    <t>W21248</t>
  </si>
  <si>
    <t>Tesla PG&amp;E PV DG Group 1681</t>
  </si>
  <si>
    <t>W21249</t>
  </si>
  <si>
    <t>Tesla SDG&amp;E PV DG Group 382</t>
  </si>
  <si>
    <t>W21250</t>
  </si>
  <si>
    <t>Tesla SCE PV DG Group 1047</t>
  </si>
  <si>
    <t>W21251</t>
  </si>
  <si>
    <t>Tesla SCE PV DG Group 1053</t>
  </si>
  <si>
    <t>W21252</t>
  </si>
  <si>
    <t>Tesla SCE PV DG Group 1048</t>
  </si>
  <si>
    <t>W21253</t>
  </si>
  <si>
    <t>Tesla SCE PV DG Group 1049</t>
  </si>
  <si>
    <t>W21254</t>
  </si>
  <si>
    <t>Tesla SCE PV DG Group 1054</t>
  </si>
  <si>
    <t>W21255</t>
  </si>
  <si>
    <t>Tesla SCE PV DG Group 1055</t>
  </si>
  <si>
    <t>W21256</t>
  </si>
  <si>
    <t>Tesla SCE PV DG Group 1050</t>
  </si>
  <si>
    <t>W21257</t>
  </si>
  <si>
    <t>Tesla SCE PV DG Group 1057</t>
  </si>
  <si>
    <t>W21258</t>
  </si>
  <si>
    <t>Tesla SCE PV DG Group 1051</t>
  </si>
  <si>
    <t>W21259</t>
  </si>
  <si>
    <t>Tesla SCE PV DG Group 1058</t>
  </si>
  <si>
    <t>W21260</t>
  </si>
  <si>
    <t>Tesla SCE PV DG Group 1052</t>
  </si>
  <si>
    <t>W21261</t>
  </si>
  <si>
    <t>Tesla SCE PV DG Group 1056</t>
  </si>
  <si>
    <t>W21263</t>
  </si>
  <si>
    <t>Tesla SCE PV DG Group 1060</t>
  </si>
  <si>
    <t>W21267</t>
  </si>
  <si>
    <t>Tesla SCE PV DG Group 1065</t>
  </si>
  <si>
    <t>W21269</t>
  </si>
  <si>
    <t>Tesla SCE PV DG Group 1066</t>
  </si>
  <si>
    <t>W21271</t>
  </si>
  <si>
    <t>Tesla SCE PV DG Group 1067</t>
  </si>
  <si>
    <t>W21272</t>
  </si>
  <si>
    <t>Tesla SCE PV DG Group 1068</t>
  </si>
  <si>
    <t>W21279</t>
  </si>
  <si>
    <t>Tesla SCE PV DG Group 1061</t>
  </si>
  <si>
    <t>W21280</t>
  </si>
  <si>
    <t>Tesla SCE PV DG Group 1059</t>
  </si>
  <si>
    <t>W21282</t>
  </si>
  <si>
    <t>Tesla SCE PV DG Group 1063</t>
  </si>
  <si>
    <t>W21283</t>
  </si>
  <si>
    <t>Tesla SCE PV DG Group 1064</t>
  </si>
  <si>
    <t>W21285</t>
  </si>
  <si>
    <t>Tesla SCE PV DG Group 1062</t>
  </si>
  <si>
    <t>W21289</t>
  </si>
  <si>
    <t>Stockdale Ranch</t>
  </si>
  <si>
    <t>W21290</t>
  </si>
  <si>
    <t>Heath Road</t>
  </si>
  <si>
    <t>W21293</t>
  </si>
  <si>
    <t>T&amp;P Farms 2</t>
  </si>
  <si>
    <t>W21294</t>
  </si>
  <si>
    <t xml:space="preserve">A&amp;A Site </t>
  </si>
  <si>
    <t>A2802</t>
  </si>
  <si>
    <t>Barrier Solar Inc</t>
  </si>
  <si>
    <t>W21295</t>
  </si>
  <si>
    <t>Julia Bushnell</t>
  </si>
  <si>
    <t>W21296</t>
  </si>
  <si>
    <t>Julia Bushnell &amp; Ken Bushnell</t>
  </si>
  <si>
    <t>W21314</t>
  </si>
  <si>
    <t>Verde Light Community Solar</t>
  </si>
  <si>
    <t>A2865</t>
  </si>
  <si>
    <t>Verde Light Community Solar LLC</t>
  </si>
  <si>
    <t>W21315</t>
  </si>
  <si>
    <t>Tesla PG&amp;E PV DG Group 1684</t>
  </si>
  <si>
    <t>W21319</t>
  </si>
  <si>
    <t>Prologis - SLCVA590 - Int'l Park of Commerce Land</t>
  </si>
  <si>
    <t>W21322</t>
  </si>
  <si>
    <t>BOF I_Phoenix Gateway_AZ</t>
  </si>
  <si>
    <t>A2791</t>
  </si>
  <si>
    <t>Bridge Solar Energy Holdings LLC</t>
  </si>
  <si>
    <t>W21326</t>
  </si>
  <si>
    <t>Tesla SCE PV DG Group 1069</t>
  </si>
  <si>
    <t>W21328</t>
  </si>
  <si>
    <t>Prologis - SLLAX591 - Anaheim Ind Ctr 14</t>
  </si>
  <si>
    <t>W21330</t>
  </si>
  <si>
    <t>Prologis - SLEBA807 - Livermore 7</t>
  </si>
  <si>
    <t>W21334</t>
  </si>
  <si>
    <t>Tesla SCE PV DG Group 1071</t>
  </si>
  <si>
    <t>W21338</t>
  </si>
  <si>
    <t>Tesla SCE PV DG Group 1072</t>
  </si>
  <si>
    <t>W21339</t>
  </si>
  <si>
    <t>Ed Leyendekker - LL Dairy Pump</t>
  </si>
  <si>
    <t>W21344</t>
  </si>
  <si>
    <t>DENTK</t>
  </si>
  <si>
    <t>A2819</t>
  </si>
  <si>
    <t>United Airlines, Inc.</t>
  </si>
  <si>
    <t>W21345</t>
  </si>
  <si>
    <t>Lowe's 774 - RANCHO CUCAMONGA - 11399 FOOTHILL BLVD - 19022</t>
  </si>
  <si>
    <t>W21349</t>
  </si>
  <si>
    <t>1026 - PALM SPRINGS - 5201 EAST RAMON ROAD - 19024</t>
  </si>
  <si>
    <t>W21354</t>
  </si>
  <si>
    <t>Corona Norco USD - Highland ES at Norco</t>
  </si>
  <si>
    <t>W21358</t>
  </si>
  <si>
    <t>Corona Norco USD - Todd Academy at Corona</t>
  </si>
  <si>
    <t>W21364</t>
  </si>
  <si>
    <t>Corona Norco USD - Foothill ES at Corona</t>
  </si>
  <si>
    <t>W21365</t>
  </si>
  <si>
    <t>Corona Norco USD - Prado View ES at Corona</t>
  </si>
  <si>
    <t>W21370</t>
  </si>
  <si>
    <t>Corona Norco USD - Orange ES at Corona</t>
  </si>
  <si>
    <t>W21373</t>
  </si>
  <si>
    <t>Corona Norco USD - Ramirez IS at Eastvale</t>
  </si>
  <si>
    <t>W21374</t>
  </si>
  <si>
    <t>Corona Norco USD - Vicentia ES at Corona</t>
  </si>
  <si>
    <t>W21379</t>
  </si>
  <si>
    <t>Tesla PG&amp;E PV DG Group 1688</t>
  </si>
  <si>
    <t>W21382</t>
  </si>
  <si>
    <t>Tesla PG&amp;E PV DG Group 1691</t>
  </si>
  <si>
    <t>W21386</t>
  </si>
  <si>
    <t>Tesla PG&amp;E PV DG Group 1695</t>
  </si>
  <si>
    <t>W21387</t>
  </si>
  <si>
    <t>Tesla PG&amp;E PV DG Group 1696</t>
  </si>
  <si>
    <t>W21392</t>
  </si>
  <si>
    <t>Tesla SCE PV DG Group 1075</t>
  </si>
  <si>
    <t>W21393</t>
  </si>
  <si>
    <t>Spruce-Stockdale Highway</t>
  </si>
  <si>
    <t>W21398</t>
  </si>
  <si>
    <t>Tesla PG&amp;E PV DG Group 1700</t>
  </si>
  <si>
    <t>W21400</t>
  </si>
  <si>
    <t>Tesla SCE PV DG Group 1077</t>
  </si>
  <si>
    <t>W21401</t>
  </si>
  <si>
    <t>Tesla SCE PV DG Group 1078</t>
  </si>
  <si>
    <t>W21409</t>
  </si>
  <si>
    <t>Tesla SCE PV DG Group 1083</t>
  </si>
  <si>
    <t>W21411</t>
  </si>
  <si>
    <t>Hamilton ES</t>
  </si>
  <si>
    <t>A2872</t>
  </si>
  <si>
    <t>Novato Unified School District</t>
  </si>
  <si>
    <t>W21415</t>
  </si>
  <si>
    <t>Tesla SCE PV DG Group 1086</t>
  </si>
  <si>
    <t>W21418</t>
  </si>
  <si>
    <t>Sierra Vista Dairy- 1000kW</t>
  </si>
  <si>
    <t>W21425</t>
  </si>
  <si>
    <t>CA - Fresno USD - Services Center</t>
  </si>
  <si>
    <t>W21426</t>
  </si>
  <si>
    <t>Loma Verde ES</t>
  </si>
  <si>
    <t>W21429</t>
  </si>
  <si>
    <t>Tesla PG&amp;E PV DG Group 1704</t>
  </si>
  <si>
    <t>W21430</t>
  </si>
  <si>
    <t>Jenner Wind Power Project 3</t>
  </si>
  <si>
    <t>A2914</t>
  </si>
  <si>
    <t>Jenner 3 Limited Partnership</t>
  </si>
  <si>
    <t>W21431</t>
  </si>
  <si>
    <t>Tesla PG&amp;E PV DG Group 1705</t>
  </si>
  <si>
    <t>W21436</t>
  </si>
  <si>
    <t>Tesla PG&amp;E PV DG Group 1709</t>
  </si>
  <si>
    <t>W21438</t>
  </si>
  <si>
    <t>Tesla PG&amp;E PV DG Group 1710</t>
  </si>
  <si>
    <t>W21444</t>
  </si>
  <si>
    <t>CA - Fresno Unified School District - Ayer ES</t>
  </si>
  <si>
    <t>W21445</t>
  </si>
  <si>
    <t>Tesla PG&amp;E PV DG Group 1715</t>
  </si>
  <si>
    <t>W21447</t>
  </si>
  <si>
    <t>CA - Fresno Unified School District - Lincoln Elementary School</t>
  </si>
  <si>
    <t>W21449</t>
  </si>
  <si>
    <t>Tesla SCE PV DG Group 1088</t>
  </si>
  <si>
    <t>W21450</t>
  </si>
  <si>
    <t>Tesla SCE PV DG Group 1089</t>
  </si>
  <si>
    <t>W21453</t>
  </si>
  <si>
    <t>CA - Fresno Unified School District - Wilson Elementary School</t>
  </si>
  <si>
    <t>W21455</t>
  </si>
  <si>
    <t>Top O' The Morn Farms</t>
  </si>
  <si>
    <t>W21458</t>
  </si>
  <si>
    <t>CA - Fresno Unified School District - Lawless ES</t>
  </si>
  <si>
    <t>W21460</t>
  </si>
  <si>
    <t>CA - Fresno Unified School District - Birney Elementary</t>
  </si>
  <si>
    <t>W21465</t>
  </si>
  <si>
    <t>EPENMAGG1S NM263S</t>
  </si>
  <si>
    <t>W21467</t>
  </si>
  <si>
    <t>CA - Fresno Unified School District - Burroughs Elementary School</t>
  </si>
  <si>
    <t>W21468</t>
  </si>
  <si>
    <t>CA - Fresno Unified School District - Cooper Middle School</t>
  </si>
  <si>
    <t>W21469</t>
  </si>
  <si>
    <t>CA - Fresno Unified School District - Ericson Elementary</t>
  </si>
  <si>
    <t>W21470</t>
  </si>
  <si>
    <t>CA - Fresno USD - Bullard High School</t>
  </si>
  <si>
    <t>W21475</t>
  </si>
  <si>
    <t>Lynwood ES</t>
  </si>
  <si>
    <t>W21476</t>
  </si>
  <si>
    <t>Novato HS</t>
  </si>
  <si>
    <t>W21477</t>
  </si>
  <si>
    <t>Olive ES</t>
  </si>
  <si>
    <t>W21478</t>
  </si>
  <si>
    <t>Pleasant Valley ES</t>
  </si>
  <si>
    <t>W21479</t>
  </si>
  <si>
    <t>Rancho ES</t>
  </si>
  <si>
    <t>W21480</t>
  </si>
  <si>
    <t>San Jose MS</t>
  </si>
  <si>
    <t>W21481</t>
  </si>
  <si>
    <t>San Marin HS</t>
  </si>
  <si>
    <t>W21482</t>
  </si>
  <si>
    <t>Sinaloa MS</t>
  </si>
  <si>
    <t>W21484</t>
  </si>
  <si>
    <t>CA - Fresno Unified School District - Rowell Elementary School</t>
  </si>
  <si>
    <t>W21485</t>
  </si>
  <si>
    <t>CA - Fresno Unified School District - Jefferson Elementary School</t>
  </si>
  <si>
    <t>W21486</t>
  </si>
  <si>
    <t xml:space="preserve"> CS WIND America Inc. </t>
  </si>
  <si>
    <t>A2935</t>
  </si>
  <si>
    <t>CS Wind America Inc.</t>
  </si>
  <si>
    <t>W21488</t>
  </si>
  <si>
    <t>CA - Fresno Unified School District - Ahwahnee Middle School</t>
  </si>
  <si>
    <t>W21489</t>
  </si>
  <si>
    <t>CA - Fresno Unified School District - Tenaya Middle School</t>
  </si>
  <si>
    <t>W2149</t>
  </si>
  <si>
    <t>Snowflake Power</t>
  </si>
  <si>
    <t>A2423</t>
  </si>
  <si>
    <t>Novo BioPower, LLC</t>
  </si>
  <si>
    <t>W21491</t>
  </si>
  <si>
    <t>CA - Fresno Unified School District - Herrera ES</t>
  </si>
  <si>
    <t>W21492</t>
  </si>
  <si>
    <t>CA - Fresno Unified School District - Storey Elementary School</t>
  </si>
  <si>
    <t>W21493</t>
  </si>
  <si>
    <t>CA - Fresno Unified School District - Yokomi Elementary School</t>
  </si>
  <si>
    <t>W21494</t>
  </si>
  <si>
    <t>CA - Fresno Unified School District - Scandinavian Middle School</t>
  </si>
  <si>
    <t>W21495</t>
  </si>
  <si>
    <t xml:space="preserve">YUPANA INC </t>
  </si>
  <si>
    <t>A2896</t>
  </si>
  <si>
    <t>Yupana, Inc</t>
  </si>
  <si>
    <t>W21496</t>
  </si>
  <si>
    <t>CA - Fresno Unified School District - Williams Elementary School - Alternate</t>
  </si>
  <si>
    <t>W21497</t>
  </si>
  <si>
    <t>CA - Fresno USD - Nutrition Center</t>
  </si>
  <si>
    <t>W21498</t>
  </si>
  <si>
    <t>CA - Fresno Unified School District - Olmos Elementary School</t>
  </si>
  <si>
    <t>W21499</t>
  </si>
  <si>
    <t>White Gold Dairy</t>
  </si>
  <si>
    <t>W21500</t>
  </si>
  <si>
    <t>CA - Fresno Unified School District - Sequoia Middle School</t>
  </si>
  <si>
    <t>W21501</t>
  </si>
  <si>
    <t>CA - Fresno USD - Edison High School</t>
  </si>
  <si>
    <t>W21502</t>
  </si>
  <si>
    <t>CA - Fresno USD - Roosevelt High School</t>
  </si>
  <si>
    <t>W21503</t>
  </si>
  <si>
    <t>CA - Fresno Unified School District - Vang Pao Elementary School</t>
  </si>
  <si>
    <t>W21504</t>
  </si>
  <si>
    <t>CA - Fresno USD - Sunnyside High School</t>
  </si>
  <si>
    <t>W21505</t>
  </si>
  <si>
    <t>CA - Fresno Unified School District - Wawona Middle School</t>
  </si>
  <si>
    <t>W21506</t>
  </si>
  <si>
    <t>CA - Fresno USD - McLane High School</t>
  </si>
  <si>
    <t>W21507</t>
  </si>
  <si>
    <t>CA - Fresno USD - Chavez Adult School</t>
  </si>
  <si>
    <t>W21508</t>
  </si>
  <si>
    <t>CA - Fresno USD - Hoover High School</t>
  </si>
  <si>
    <t>W21509</t>
  </si>
  <si>
    <t>CA - Fresno USD - Fresno High School</t>
  </si>
  <si>
    <t>W21518</t>
  </si>
  <si>
    <t>Sandrini Sol 2</t>
  </si>
  <si>
    <t>A2664</t>
  </si>
  <si>
    <t>EDPR CA Solar Park LLC</t>
  </si>
  <si>
    <t>W21524</t>
  </si>
  <si>
    <t>JKD SC2 LLC Hyundai of El Cajon- 157 kW</t>
  </si>
  <si>
    <t>W21529</t>
  </si>
  <si>
    <t>Bishop Ranch - BR 15-BB</t>
  </si>
  <si>
    <t>W21530</t>
  </si>
  <si>
    <t>Golden Gem Farms - D12 Ranch</t>
  </si>
  <si>
    <t>W21552</t>
  </si>
  <si>
    <t>Sierra Recycling and Demolition - Sierra East</t>
  </si>
  <si>
    <t>W21554</t>
  </si>
  <si>
    <t>Sierra Iron and Metal Inc - Sierra West</t>
  </si>
  <si>
    <t>W21559</t>
  </si>
  <si>
    <t>Lethbridge One Solar Facility</t>
  </si>
  <si>
    <t>A2940</t>
  </si>
  <si>
    <t>Guardyan Conservation Corp.</t>
  </si>
  <si>
    <t>W21562</t>
  </si>
  <si>
    <t>1150 - LIVERMORE - 4255 FIRST STREET - 19031</t>
  </si>
  <si>
    <t>W21563</t>
  </si>
  <si>
    <t>2273 - DUBLIN - 3750 DUBLIN BOULEVARD - 19061</t>
  </si>
  <si>
    <t>W21594</t>
  </si>
  <si>
    <t>SVR Blue Pins- 122 kW</t>
  </si>
  <si>
    <t>W21597</t>
  </si>
  <si>
    <t>SVR Green Pins- 147 kW</t>
  </si>
  <si>
    <t>W21599</t>
  </si>
  <si>
    <t xml:space="preserve"> SVR Red Pins- 245 kW</t>
  </si>
  <si>
    <t>W21659</t>
  </si>
  <si>
    <t>EPENMAGG1S NM264S</t>
  </si>
  <si>
    <t>W21672</t>
  </si>
  <si>
    <t>VS RXI Mason-Chatsworth, LLC</t>
  </si>
  <si>
    <t>W21951</t>
  </si>
  <si>
    <t>OC443-016-S</t>
  </si>
  <si>
    <t>W21952</t>
  </si>
  <si>
    <t>1067364910-Tonner Hills Housing Partners LP-3</t>
  </si>
  <si>
    <t>W21953</t>
  </si>
  <si>
    <t>Bloem Mas Farms Addition</t>
  </si>
  <si>
    <t>W21954</t>
  </si>
  <si>
    <t>Supreme Almonds Addition</t>
  </si>
  <si>
    <t>W21970</t>
  </si>
  <si>
    <t xml:space="preserve">Mandelin Inc - Mandelin#1 </t>
  </si>
  <si>
    <t>W21971</t>
  </si>
  <si>
    <t>Mandelin Inc - Mandelin#2</t>
  </si>
  <si>
    <t>W21981</t>
  </si>
  <si>
    <t>APP-0000324624 - Christopher Alcantara</t>
  </si>
  <si>
    <t>W22189</t>
  </si>
  <si>
    <t>Barton Ranch - Escalon</t>
  </si>
  <si>
    <t>W22190</t>
  </si>
  <si>
    <t>Barton Ranch - Farmington</t>
  </si>
  <si>
    <t>W22191</t>
  </si>
  <si>
    <t>Barton Ranch - Ripon</t>
  </si>
  <si>
    <t>W22326</t>
  </si>
  <si>
    <t>Lowe's - 775 - Temecula</t>
  </si>
  <si>
    <t>W22327</t>
  </si>
  <si>
    <t>Lowe's - 758 - Rancho Santa Margarita</t>
  </si>
  <si>
    <t>W22328</t>
  </si>
  <si>
    <t>Heron Pointe Clubhouse</t>
  </si>
  <si>
    <t>W22329</t>
  </si>
  <si>
    <t xml:space="preserve">Lowe's  - 2660 N Visalia </t>
  </si>
  <si>
    <t>W22330</t>
  </si>
  <si>
    <t xml:space="preserve">Lowe's -2278 - Porterville </t>
  </si>
  <si>
    <t>W22331</t>
  </si>
  <si>
    <t>Lowe's - 1700 N Fontana</t>
  </si>
  <si>
    <t>W22332</t>
  </si>
  <si>
    <t>Loweâ€™s - 1574 Moreno Valley</t>
  </si>
  <si>
    <t>W22333</t>
  </si>
  <si>
    <t>Loweâ€™s - 2502 Lancaster</t>
  </si>
  <si>
    <t>W22334</t>
  </si>
  <si>
    <t>Lowe's - 773 - NE Long Beach</t>
  </si>
  <si>
    <t>W22342</t>
  </si>
  <si>
    <t>UMAT Solar Grp4</t>
  </si>
  <si>
    <t>W22343</t>
  </si>
  <si>
    <t>Corona Norco USD - John Stallings ES at Corona</t>
  </si>
  <si>
    <t>W22344</t>
  </si>
  <si>
    <t>Corona Norco USD - Lincoln Alternative ES at Corona</t>
  </si>
  <si>
    <t>W22346</t>
  </si>
  <si>
    <t>OR Solops P10 - Antelope Creek at Eagle Point</t>
  </si>
  <si>
    <t>W22347</t>
  </si>
  <si>
    <t>OR Solops P10 - Round Lake at Klamath Falls</t>
  </si>
  <si>
    <t>W22348</t>
  </si>
  <si>
    <t>OR Solops P10 - Pine Grove at Klamath Falls</t>
  </si>
  <si>
    <t>W22351</t>
  </si>
  <si>
    <t>OR Solops P10 - Orchard Knob at Dallas</t>
  </si>
  <si>
    <t>W22352</t>
  </si>
  <si>
    <t>OR Solops SPI 18 - Cork at Molalla</t>
  </si>
  <si>
    <t>W22353</t>
  </si>
  <si>
    <t>OR Solops SPI 18 - Belvedere at Mount Angel</t>
  </si>
  <si>
    <t>W22355</t>
  </si>
  <si>
    <t>OR Solops SPI 18 - Clayfield at Estacada</t>
  </si>
  <si>
    <t>W22356</t>
  </si>
  <si>
    <t>OR Solops SPI 18 - Dover at Canby</t>
  </si>
  <si>
    <t>W22358</t>
  </si>
  <si>
    <t>OR Green Key - Marquam at Molalla</t>
  </si>
  <si>
    <t>W22359</t>
  </si>
  <si>
    <t>OR Green Key - Gun Club at Dundee</t>
  </si>
  <si>
    <t>W22368</t>
  </si>
  <si>
    <t xml:space="preserve">Alamo Plaza </t>
  </si>
  <si>
    <t>W22370</t>
  </si>
  <si>
    <t>Yuba Sutter Mall 1</t>
  </si>
  <si>
    <t>W22395</t>
  </si>
  <si>
    <t>Moorpark USD - Chaparral MS 2 at Moorpark</t>
  </si>
  <si>
    <t>W22397</t>
  </si>
  <si>
    <t>Moorpark USD - District Office 2 at Moorpark</t>
  </si>
  <si>
    <t>W22418</t>
  </si>
  <si>
    <t>Yuba Sutter Mall 2</t>
  </si>
  <si>
    <t>W22419</t>
  </si>
  <si>
    <t>Yuba Sutter Mall 3</t>
  </si>
  <si>
    <t>W22434</t>
  </si>
  <si>
    <t>Wood River Solar</t>
  </si>
  <si>
    <t>W22441</t>
  </si>
  <si>
    <t>UC Hastings</t>
  </si>
  <si>
    <t>W22479</t>
  </si>
  <si>
    <t>RB Inyokern Solar WDAT 1203, LLC</t>
  </si>
  <si>
    <t>A1993</t>
  </si>
  <si>
    <t>AMF Astro LLC</t>
  </si>
  <si>
    <t>W2249</t>
  </si>
  <si>
    <t>W22496</t>
  </si>
  <si>
    <t>Alan M Brawer</t>
  </si>
  <si>
    <t>W2250</t>
  </si>
  <si>
    <t>W22502</t>
  </si>
  <si>
    <t>SREHoldCo1SCE3</t>
  </si>
  <si>
    <t>W22503</t>
  </si>
  <si>
    <t>SREHoldCo1PG&amp;E10</t>
  </si>
  <si>
    <t>W22505</t>
  </si>
  <si>
    <t>SREHoldCo1PG&amp;E11</t>
  </si>
  <si>
    <t>W22506</t>
  </si>
  <si>
    <t>SREHoldCo1PG&amp;E12</t>
  </si>
  <si>
    <t>W22507</t>
  </si>
  <si>
    <t>SREHoldCo1PG&amp;E13</t>
  </si>
  <si>
    <t>W2251</t>
  </si>
  <si>
    <t>W22511</t>
  </si>
  <si>
    <t>Saints Community Church</t>
  </si>
  <si>
    <t>W22514</t>
  </si>
  <si>
    <t>39791 - Greg Sadoian</t>
  </si>
  <si>
    <t>W2252</t>
  </si>
  <si>
    <t>W22532</t>
  </si>
  <si>
    <t>CEA01</t>
  </si>
  <si>
    <t>A2581</t>
  </si>
  <si>
    <t>Participate.Energy</t>
  </si>
  <si>
    <t>W22581</t>
  </si>
  <si>
    <t>Lowe's 1708 S. Bakersfield</t>
  </si>
  <si>
    <t>W22584</t>
  </si>
  <si>
    <t>Lowe's 2424 NE Bakersfield</t>
  </si>
  <si>
    <t>W22585</t>
  </si>
  <si>
    <t>Lowe's 1541 Clovis</t>
  </si>
  <si>
    <t>W22586</t>
  </si>
  <si>
    <t>Lowe's 1611 Visalia</t>
  </si>
  <si>
    <t>W22594</t>
  </si>
  <si>
    <t>Lowe's 1941 Oxnard</t>
  </si>
  <si>
    <t>W22617</t>
  </si>
  <si>
    <t>Lowe's 1207 N. Roseville</t>
  </si>
  <si>
    <t>W22618</t>
  </si>
  <si>
    <t>Lowe's 1001 Victorville</t>
  </si>
  <si>
    <t>W22619</t>
  </si>
  <si>
    <t>Lowe's 2294 Menifee</t>
  </si>
  <si>
    <t>W22620</t>
  </si>
  <si>
    <t>Lowe's  2270 Ontario</t>
  </si>
  <si>
    <t>W22644</t>
  </si>
  <si>
    <t>Almond Brothers</t>
  </si>
  <si>
    <t>W22755</t>
  </si>
  <si>
    <t>Lowe's 2856 Highland</t>
  </si>
  <si>
    <t>W22756</t>
  </si>
  <si>
    <t>Lowe's 1148 Elk Grove</t>
  </si>
  <si>
    <t>W22758</t>
  </si>
  <si>
    <t>Lowe's 2227 N. Stockton</t>
  </si>
  <si>
    <t>W22759</t>
  </si>
  <si>
    <t>Lowe's 1753 Huntington Beach</t>
  </si>
  <si>
    <t>W22760</t>
  </si>
  <si>
    <t>Lowe's 2783 S. Chino Hills</t>
  </si>
  <si>
    <t>W22761</t>
  </si>
  <si>
    <t>Lowe's 3151 Covina</t>
  </si>
  <si>
    <t>W22879</t>
  </si>
  <si>
    <t>HP5202-236Units</t>
  </si>
  <si>
    <t>W22881</t>
  </si>
  <si>
    <t>HP5238-272Units</t>
  </si>
  <si>
    <t>W22882</t>
  </si>
  <si>
    <t>HP5274-304Units</t>
  </si>
  <si>
    <t>W22884</t>
  </si>
  <si>
    <t>HP5306-338Units</t>
  </si>
  <si>
    <t>W22886</t>
  </si>
  <si>
    <t>HP5340-372Units</t>
  </si>
  <si>
    <t>W22945</t>
  </si>
  <si>
    <t>HP5374-390Units</t>
  </si>
  <si>
    <t>W2856</t>
  </si>
  <si>
    <t>Red Bluff Joint Union High School</t>
  </si>
  <si>
    <t>W2857</t>
  </si>
  <si>
    <t>W2858</t>
  </si>
  <si>
    <t>W2859</t>
  </si>
  <si>
    <t>W2860</t>
  </si>
  <si>
    <t>W2861</t>
  </si>
  <si>
    <t>W2890</t>
  </si>
  <si>
    <t>Escondido</t>
  </si>
  <si>
    <t>W2891</t>
  </si>
  <si>
    <t>W2892</t>
  </si>
  <si>
    <t>W2893</t>
  </si>
  <si>
    <t>W2894</t>
  </si>
  <si>
    <t>W2895</t>
  </si>
  <si>
    <t>W2896</t>
  </si>
  <si>
    <t>FUSD - Fowler High School Phase 1</t>
  </si>
  <si>
    <t>W3401</t>
  </si>
  <si>
    <t>Blue Sky Energy Project</t>
  </si>
  <si>
    <t>W4063</t>
  </si>
  <si>
    <t>Eagle Valley Plant</t>
  </si>
  <si>
    <t>A231</t>
  </si>
  <si>
    <t>Holy Cross Energy</t>
  </si>
  <si>
    <t>Leviâ€™s Stadium Solar Project</t>
  </si>
  <si>
    <t>W4378</t>
  </si>
  <si>
    <t>Eagle Springs Solar</t>
  </si>
  <si>
    <t>W4642</t>
  </si>
  <si>
    <t>Sunnyside Ranch Community Solar</t>
  </si>
  <si>
    <t>W4753</t>
  </si>
  <si>
    <t>Roosevelt Wind Project, LLC</t>
  </si>
  <si>
    <t>A2373</t>
  </si>
  <si>
    <t>Boralex US Energy Inc</t>
  </si>
  <si>
    <t>W4754</t>
  </si>
  <si>
    <t>Milo Wind Project, LLC</t>
  </si>
  <si>
    <t>W4928</t>
  </si>
  <si>
    <t>Westside Solar WSP-PV1</t>
  </si>
  <si>
    <t>W4960</t>
  </si>
  <si>
    <t>San Gorgonio Altwind</t>
  </si>
  <si>
    <t>W507</t>
  </si>
  <si>
    <t>Mesa Wind Power Corporation</t>
  </si>
  <si>
    <t>A713</t>
  </si>
  <si>
    <t>Mesa Wind Power LLC</t>
  </si>
  <si>
    <t>300B â€“ BP14-007- 300 Westmont Dr.</t>
  </si>
  <si>
    <t>W5551</t>
  </si>
  <si>
    <t>Redwood Renewable Energy Facility</t>
  </si>
  <si>
    <t>400A â€“ BP-14-007A-400 Westmont Dr.</t>
  </si>
  <si>
    <t>400B â€“ BP-14-007B-400 Westmont Dr.</t>
  </si>
  <si>
    <t>Lower Salmon Falls Unit #4</t>
  </si>
  <si>
    <t>A2742</t>
  </si>
  <si>
    <t>19330 Ashley Solar LLC</t>
  </si>
  <si>
    <t>W6950</t>
  </si>
  <si>
    <t>Summer Wheat</t>
  </si>
  <si>
    <t>A2617</t>
  </si>
  <si>
    <t>CD Global Solar SJ Holdings, LLC</t>
  </si>
  <si>
    <t>W7000</t>
  </si>
  <si>
    <t>Winter Wheat</t>
  </si>
  <si>
    <t>W7111</t>
  </si>
  <si>
    <t>Black Hills Energy Crowley Solar Garden</t>
  </si>
  <si>
    <t>Algonquin Hydro Holdings Corp</t>
  </si>
  <si>
    <t>W7460</t>
  </si>
  <si>
    <t>Preferred Freezer - San Leandro</t>
  </si>
  <si>
    <t>Irrican Power Ltd.</t>
  </si>
  <si>
    <t>Bliss Unit #3</t>
  </si>
  <si>
    <t>W865</t>
  </si>
  <si>
    <t>North Brawley Project</t>
  </si>
  <si>
    <t>W9144</t>
  </si>
  <si>
    <t>Sunrun PGE 2018 Group 52</t>
  </si>
  <si>
    <t>W9166</t>
  </si>
  <si>
    <t>Sunrun PGE 2018 Group 73</t>
  </si>
  <si>
    <t>W9245</t>
  </si>
  <si>
    <t>Sunrun PGE 2018 Group 122</t>
  </si>
  <si>
    <t>W9256</t>
  </si>
  <si>
    <t>Sunrun PGE 2018 Group 133</t>
  </si>
  <si>
    <t>W9271</t>
  </si>
  <si>
    <t>Sunrun PGE 2018 Group 149</t>
  </si>
  <si>
    <t>W9351</t>
  </si>
  <si>
    <t>SCV Water: Rio Vista 1</t>
  </si>
  <si>
    <t>W9352</t>
  </si>
  <si>
    <t>SCV Water: Rio Vista 2</t>
  </si>
  <si>
    <t>W9424</t>
  </si>
  <si>
    <t>Sunrun PGE 2019 Group 25</t>
  </si>
  <si>
    <t>W9465</t>
  </si>
  <si>
    <t>Sunrun PGE 2019 Group 66</t>
  </si>
  <si>
    <t>W9466</t>
  </si>
  <si>
    <t>Sunrun PGE 2019 Group 67</t>
  </si>
  <si>
    <t>W9487</t>
  </si>
  <si>
    <t>Sunrun PGE 2019 Group 87</t>
  </si>
  <si>
    <t>W9932</t>
  </si>
  <si>
    <t>Sunrun SDGE 2020 Group 15</t>
  </si>
  <si>
    <t>Last Updated: March 3, 2025</t>
  </si>
  <si>
    <t>John Lyons, Integrated Planning</t>
  </si>
  <si>
    <t>509-495-8515</t>
  </si>
  <si>
    <t>john.lyons@avistacorp.com</t>
  </si>
  <si>
    <t>W1562</t>
  </si>
  <si>
    <t>W1555</t>
  </si>
  <si>
    <t>2018 CCCT, zero incrmental cost since the project was originally funded by particpants in this solar program. Project reverted to Avista after tax benefits for participants were exhausted.</t>
  </si>
  <si>
    <t>N/A, zero incremental cost since this is a legacy biomass project that became eligible as qualified biomass in 2016.</t>
  </si>
  <si>
    <t>Uses 2015 IRP Assumptions (decision made in 2016, adjusted for inflation to 2026), operating cost estimate in 2021. 100% Washington allocation.</t>
  </si>
  <si>
    <t>Not applying 385,854 MWh of Clearwater Wind, 292,010 MWh plus 58,402 MWh of bonus credits from Rattlesnake Flat Wind because they are surplus to Avista's 2025 EIA target for renewable energy. Annual costs and substitute resource costs are multiplied by 65.15% to adjust for the Washing share of these resources based on the current Production and Transmission ratio between Avista's Washington and Idaho customers.</t>
  </si>
  <si>
    <t>1999 CCCT, multiplied annual cost and substitute resource cost by 65.15%.</t>
  </si>
  <si>
    <t>2001 CCCT, multiplied annual cost and substitute resource cost by 65.15%% for WA only percentage</t>
  </si>
  <si>
    <t>2001 CCCT, multiplied annual cost and substitute resource cost by 65.15% for WA only percentage</t>
  </si>
  <si>
    <t>2004 CCCT, multiplied annual cost and substitute resource cost by 65.15% for WA only percentage</t>
  </si>
  <si>
    <t>2007 CCCT, multiplied annual cost and substitute resource cost by 65.15% for WA only percentage</t>
  </si>
  <si>
    <t>2012 CCCT, multiplied annual cost and substitute resource cost by 65.15% for WA only percentage</t>
  </si>
  <si>
    <t>2016 CCCT. See note below about Rattlesnake Flat Wind surplus credits. Multiplied annual cost and substitute resource cost by 65.15% for WA only percentage</t>
  </si>
  <si>
    <t>2024 SCCT. See note below about Clearwater Wind surplus credits. Multiplied annual cost and substitute resource cost by 65.15% for WA only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</si>
</sst>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409]mmmm\ d\,\ yyyy;@"/>
    <numFmt numFmtId="168" formatCode="0.0000"/>
  </numFmts>
  <fonts count="29" x14ac:knownFonts="1">
    <font>
      <sz val="11"/>
      <name val="Arial"/>
      <family val="2"/>
    </font>
    <font>
      <sz val="10"/>
      <name val="Arial"/>
      <family val="2"/>
    </font>
    <font>
      <b/>
      <sz val="10"/>
      <name val="Arial"/>
      <family val="2"/>
    </font>
    <font>
      <b/>
      <sz val="12"/>
      <color indexed="8"/>
      <name val="Arial"/>
      <family val="2"/>
    </font>
    <font>
      <sz val="11"/>
      <color theme="1"/>
      <name val="Calibri"/>
      <family val="2"/>
      <scheme val="minor"/>
    </font>
    <font>
      <u/>
      <sz val="8.25"/>
      <color theme="10"/>
      <name val="Calibri"/>
      <family val="2"/>
    </font>
    <font>
      <sz val="10"/>
      <color theme="1"/>
      <name val="Arial"/>
      <family val="2"/>
    </font>
    <font>
      <b/>
      <sz val="10"/>
      <color theme="1"/>
      <name val="Arial"/>
      <family val="2"/>
    </font>
    <font>
      <b/>
      <sz val="9"/>
      <color theme="1"/>
      <name val="Arial"/>
      <family val="2"/>
    </font>
    <font>
      <sz val="14"/>
      <color theme="1"/>
      <name val="Arial"/>
      <family val="2"/>
    </font>
    <font>
      <b/>
      <sz val="11"/>
      <color rgb="FF000000"/>
      <name val="Arial"/>
      <family val="2"/>
    </font>
    <font>
      <sz val="9"/>
      <color indexed="81"/>
      <name val="Tahoma"/>
      <family val="2"/>
    </font>
    <font>
      <b/>
      <sz val="9"/>
      <color indexed="81"/>
      <name val="Tahoma"/>
      <family val="2"/>
    </font>
    <font>
      <sz val="11"/>
      <name val="Arial"/>
      <family val="2"/>
    </font>
    <font>
      <sz val="11"/>
      <color theme="1"/>
      <name val="Palatino Linotype"/>
      <family val="2"/>
    </font>
    <font>
      <b/>
      <sz val="14"/>
      <name val="Palatino Linotype"/>
      <family val="1"/>
    </font>
    <font>
      <b/>
      <sz val="26"/>
      <color rgb="FF002060"/>
      <name val="Lucida Sans"/>
      <family val="2"/>
    </font>
    <font>
      <b/>
      <sz val="11"/>
      <name val="Arial"/>
      <family val="2"/>
    </font>
    <font>
      <b/>
      <sz val="9"/>
      <name val="Arial"/>
      <family val="2"/>
    </font>
    <font>
      <sz val="11"/>
      <color theme="0"/>
      <name val="Calibri"/>
      <family val="2"/>
      <scheme val="minor"/>
    </font>
    <font>
      <b/>
      <sz val="14"/>
      <name val="Arial"/>
      <family val="2"/>
    </font>
    <font>
      <sz val="14"/>
      <name val="Arial"/>
      <family val="2"/>
    </font>
    <font>
      <sz val="9.75"/>
      <name val="Arial"/>
      <family val="2"/>
    </font>
    <font>
      <b/>
      <sz val="11"/>
      <color theme="0"/>
      <name val="Calibri"/>
      <family val="2"/>
      <scheme val="minor"/>
    </font>
    <font>
      <sz val="11"/>
      <name val="Calibri"/>
      <family val="2"/>
      <scheme val="minor"/>
    </font>
    <font>
      <sz val="10"/>
      <color theme="1" tint="-0.499984740745262"/>
      <name val="Arial"/>
      <family val="2"/>
    </font>
    <font>
      <sz val="10"/>
      <color theme="2" tint="-0.89996032593768116"/>
      <name val="Arial"/>
      <family val="2"/>
    </font>
    <font>
      <u/>
      <sz val="11"/>
      <color theme="10"/>
      <name val="Arial"/>
      <family val="2"/>
    </font>
    <font>
      <sz val="11"/>
      <color theme="0"/>
      <name val="Lucida Sans"/>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patternFill>
    </fill>
    <fill>
      <patternFill patternType="solid">
        <fgColor theme="8" tint="0.79998168889431442"/>
        <bgColor indexed="64"/>
      </patternFill>
    </fill>
    <fill>
      <patternFill patternType="solid">
        <fgColor rgb="FFFFFF00"/>
        <bgColor indexed="64"/>
      </patternFill>
    </fill>
    <fill>
      <patternFill patternType="mediumGray">
        <fgColor auto="1"/>
        <bgColor rgb="FFE4E4E4"/>
      </patternFill>
    </fill>
  </fills>
  <borders count="17">
    <border>
      <left/>
      <right/>
      <top/>
      <bottom/>
      <diagonal/>
    </border>
    <border>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applyNumberFormat="0" applyFont="0" applyFill="0" applyBorder="0" applyAlignment="0" applyProtection="0">
      <alignment vertical="top"/>
      <protection locked="0"/>
    </xf>
    <xf numFmtId="0" fontId="14" fillId="0" borderId="0"/>
    <xf numFmtId="165" fontId="1" fillId="4" borderId="3">
      <protection locked="0"/>
    </xf>
    <xf numFmtId="165" fontId="26" fillId="8" borderId="10">
      <alignment horizontal="center"/>
    </xf>
    <xf numFmtId="164" fontId="6" fillId="10" borderId="10">
      <alignment horizontal="center"/>
    </xf>
    <xf numFmtId="0" fontId="19" fillId="7" borderId="0" applyNumberFormat="0" applyBorder="0" applyAlignment="0" applyProtection="0"/>
  </cellStyleXfs>
  <cellXfs count="103">
    <xf numFmtId="0" fontId="0" fillId="0" borderId="0" xfId="0"/>
    <xf numFmtId="0" fontId="6" fillId="2" borderId="0" xfId="0" applyFont="1" applyFill="1"/>
    <xf numFmtId="0" fontId="6" fillId="2" borderId="0" xfId="0" applyFont="1" applyFill="1" applyAlignment="1">
      <alignment horizontal="right"/>
    </xf>
    <xf numFmtId="0" fontId="7" fillId="2" borderId="0" xfId="0" applyFont="1" applyFill="1" applyAlignment="1">
      <alignment horizontal="right"/>
    </xf>
    <xf numFmtId="0" fontId="8" fillId="2" borderId="0" xfId="0" applyFont="1" applyFill="1" applyAlignment="1">
      <alignment horizontal="center" vertical="center" wrapText="1"/>
    </xf>
    <xf numFmtId="166" fontId="6" fillId="2" borderId="0" xfId="2" applyNumberFormat="1" applyFont="1" applyFill="1" applyBorder="1" applyAlignment="1">
      <alignment horizontal="right"/>
    </xf>
    <xf numFmtId="0" fontId="6" fillId="2" borderId="0" xfId="0" applyFont="1" applyFill="1" applyAlignment="1">
      <alignment horizontal="left"/>
    </xf>
    <xf numFmtId="0" fontId="9" fillId="2" borderId="0" xfId="0" applyFont="1" applyFill="1"/>
    <xf numFmtId="0" fontId="3" fillId="2" borderId="0" xfId="0" applyFont="1" applyFill="1"/>
    <xf numFmtId="0" fontId="1" fillId="2" borderId="0" xfId="0" applyFont="1" applyFill="1" applyAlignment="1">
      <alignment horizontal="right"/>
    </xf>
    <xf numFmtId="0" fontId="6" fillId="2" borderId="5" xfId="0" applyFont="1" applyFill="1" applyBorder="1"/>
    <xf numFmtId="0" fontId="6" fillId="2" borderId="8" xfId="0" applyFont="1" applyFill="1" applyBorder="1"/>
    <xf numFmtId="0" fontId="6" fillId="2" borderId="4" xfId="0" applyFont="1" applyFill="1" applyBorder="1"/>
    <xf numFmtId="0" fontId="7" fillId="2" borderId="0" xfId="0" applyFont="1" applyFill="1" applyAlignment="1">
      <alignment horizontal="center"/>
    </xf>
    <xf numFmtId="0" fontId="10" fillId="3" borderId="0" xfId="0" applyFont="1" applyFill="1" applyAlignment="1">
      <alignment vertical="center" wrapText="1"/>
    </xf>
    <xf numFmtId="0" fontId="1" fillId="4" borderId="9" xfId="0" applyFont="1" applyFill="1" applyBorder="1" applyAlignment="1" applyProtection="1">
      <alignment horizontal="left"/>
      <protection locked="0"/>
    </xf>
    <xf numFmtId="0" fontId="14" fillId="0" borderId="0" xfId="6"/>
    <xf numFmtId="14" fontId="14" fillId="0" borderId="0" xfId="6" applyNumberFormat="1"/>
    <xf numFmtId="0" fontId="18" fillId="2" borderId="0" xfId="0" applyFont="1" applyFill="1" applyAlignment="1">
      <alignment horizontal="center" wrapText="1"/>
    </xf>
    <xf numFmtId="0" fontId="18" fillId="2" borderId="0" xfId="0" applyFont="1" applyFill="1" applyAlignment="1">
      <alignment horizontal="center"/>
    </xf>
    <xf numFmtId="165" fontId="1" fillId="4" borderId="3" xfId="7">
      <protection locked="0"/>
    </xf>
    <xf numFmtId="165" fontId="26" fillId="8" borderId="10" xfId="8">
      <alignment horizontal="center"/>
    </xf>
    <xf numFmtId="165" fontId="6" fillId="0" borderId="0" xfId="1" applyNumberFormat="1" applyFont="1" applyFill="1" applyBorder="1" applyAlignment="1" applyProtection="1">
      <protection locked="0"/>
    </xf>
    <xf numFmtId="9" fontId="6" fillId="2" borderId="0" xfId="4" applyFont="1" applyFill="1"/>
    <xf numFmtId="165" fontId="1" fillId="4" borderId="13" xfId="7" applyBorder="1">
      <protection locked="0"/>
    </xf>
    <xf numFmtId="165" fontId="1" fillId="4" borderId="12" xfId="7" applyBorder="1">
      <protection locked="0"/>
    </xf>
    <xf numFmtId="0" fontId="19" fillId="7" borderId="0" xfId="10" applyBorder="1" applyAlignment="1">
      <alignment horizontal="center" vertical="center" wrapText="1"/>
    </xf>
    <xf numFmtId="0" fontId="18" fillId="2" borderId="4" xfId="0" applyFont="1" applyFill="1" applyBorder="1" applyAlignment="1">
      <alignment horizontal="center" wrapText="1"/>
    </xf>
    <xf numFmtId="0" fontId="18" fillId="2" borderId="0" xfId="0" applyFont="1" applyFill="1" applyAlignment="1">
      <alignment wrapText="1"/>
    </xf>
    <xf numFmtId="166" fontId="1" fillId="4" borderId="3" xfId="2" applyNumberFormat="1" applyFont="1" applyFill="1" applyBorder="1" applyProtection="1">
      <protection locked="0"/>
    </xf>
    <xf numFmtId="165" fontId="1" fillId="0" borderId="0" xfId="7" applyFill="1" applyBorder="1">
      <protection locked="0"/>
    </xf>
    <xf numFmtId="165" fontId="1" fillId="0" borderId="0" xfId="8" applyFont="1" applyFill="1" applyBorder="1">
      <alignment horizontal="center"/>
    </xf>
    <xf numFmtId="165" fontId="1" fillId="0" borderId="0" xfId="1" applyNumberFormat="1" applyFont="1" applyFill="1" applyBorder="1" applyProtection="1">
      <protection locked="0"/>
    </xf>
    <xf numFmtId="166" fontId="1" fillId="0" borderId="0" xfId="2" applyNumberFormat="1" applyFont="1" applyFill="1" applyBorder="1" applyProtection="1">
      <protection locked="0"/>
    </xf>
    <xf numFmtId="0" fontId="2" fillId="2" borderId="0" xfId="0" applyFont="1" applyFill="1"/>
    <xf numFmtId="0" fontId="1" fillId="2" borderId="0" xfId="0" applyFont="1" applyFill="1"/>
    <xf numFmtId="0" fontId="1" fillId="2" borderId="5" xfId="0" applyFont="1" applyFill="1" applyBorder="1"/>
    <xf numFmtId="0" fontId="21" fillId="2" borderId="0" xfId="0" applyFont="1" applyFill="1"/>
    <xf numFmtId="0" fontId="22" fillId="2" borderId="0" xfId="0" applyFont="1" applyFill="1" applyAlignment="1">
      <alignment vertical="top" wrapText="1"/>
    </xf>
    <xf numFmtId="0" fontId="22" fillId="2" borderId="8" xfId="0" applyFont="1" applyFill="1" applyBorder="1" applyAlignment="1">
      <alignment vertical="top"/>
    </xf>
    <xf numFmtId="0" fontId="22" fillId="2" borderId="4" xfId="0" applyFont="1" applyFill="1" applyBorder="1" applyAlignment="1">
      <alignment vertical="top" wrapText="1"/>
    </xf>
    <xf numFmtId="0" fontId="1" fillId="2" borderId="4" xfId="0" applyFont="1" applyFill="1" applyBorder="1"/>
    <xf numFmtId="165" fontId="2" fillId="0" borderId="0" xfId="7" applyFont="1" applyFill="1" applyBorder="1">
      <protection locked="0"/>
    </xf>
    <xf numFmtId="0" fontId="17" fillId="0" borderId="0" xfId="0" applyFont="1" applyAlignment="1">
      <alignment horizontal="left"/>
    </xf>
    <xf numFmtId="0" fontId="17" fillId="0" borderId="0" xfId="0" applyFont="1"/>
    <xf numFmtId="166" fontId="1" fillId="8" borderId="10" xfId="2" applyNumberFormat="1" applyFont="1" applyFill="1" applyBorder="1" applyAlignment="1">
      <alignment horizontal="center"/>
    </xf>
    <xf numFmtId="43" fontId="0" fillId="0" borderId="0" xfId="1" applyFont="1"/>
    <xf numFmtId="0" fontId="23" fillId="7" borderId="0" xfId="10" applyFont="1" applyBorder="1" applyAlignment="1">
      <alignment horizontal="center" vertical="center" wrapText="1"/>
    </xf>
    <xf numFmtId="166" fontId="1" fillId="4" borderId="13" xfId="2" applyNumberFormat="1" applyFont="1" applyFill="1" applyBorder="1" applyProtection="1">
      <protection locked="0"/>
    </xf>
    <xf numFmtId="0" fontId="1" fillId="4" borderId="3" xfId="1" applyNumberFormat="1" applyFont="1" applyFill="1" applyBorder="1" applyProtection="1">
      <protection locked="0"/>
    </xf>
    <xf numFmtId="166" fontId="1" fillId="8" borderId="10" xfId="2" applyNumberFormat="1" applyFont="1" applyFill="1" applyBorder="1" applyAlignment="1">
      <alignment horizontal="right"/>
    </xf>
    <xf numFmtId="166" fontId="1" fillId="0" borderId="0" xfId="2" applyNumberFormat="1" applyFont="1" applyFill="1" applyBorder="1" applyAlignment="1" applyProtection="1">
      <alignment horizontal="right"/>
      <protection locked="0"/>
    </xf>
    <xf numFmtId="0" fontId="24" fillId="0" borderId="0" xfId="0" applyFont="1"/>
    <xf numFmtId="165" fontId="1" fillId="4" borderId="3" xfId="7" applyAlignment="1">
      <alignment horizontal="left"/>
      <protection locked="0"/>
    </xf>
    <xf numFmtId="0" fontId="13" fillId="0" borderId="0" xfId="0" applyFont="1" applyAlignment="1">
      <alignment vertical="center"/>
    </xf>
    <xf numFmtId="0" fontId="0" fillId="0" borderId="0" xfId="0" applyAlignment="1">
      <alignment vertical="center"/>
    </xf>
    <xf numFmtId="0" fontId="13" fillId="0" borderId="0" xfId="0" applyFont="1" applyAlignment="1">
      <alignment vertical="center" wrapText="1"/>
    </xf>
    <xf numFmtId="0" fontId="2" fillId="2" borderId="0" xfId="0" applyFont="1" applyFill="1" applyAlignment="1">
      <alignment horizontal="center"/>
    </xf>
    <xf numFmtId="10" fontId="1" fillId="8" borderId="10" xfId="4" applyNumberFormat="1" applyFont="1" applyFill="1" applyBorder="1" applyAlignment="1">
      <alignment horizontal="right"/>
    </xf>
    <xf numFmtId="168" fontId="24" fillId="0" borderId="0" xfId="0" applyNumberFormat="1" applyFont="1"/>
    <xf numFmtId="165" fontId="25" fillId="8" borderId="10" xfId="8" applyFont="1">
      <alignment horizontal="center"/>
    </xf>
    <xf numFmtId="9" fontId="26" fillId="8" borderId="10" xfId="4" applyFont="1" applyFill="1" applyBorder="1" applyAlignment="1">
      <alignment horizontal="right"/>
    </xf>
    <xf numFmtId="0" fontId="0" fillId="9" borderId="0" xfId="0" applyFill="1" applyAlignment="1">
      <alignment vertical="center" wrapText="1"/>
    </xf>
    <xf numFmtId="0" fontId="13" fillId="9" borderId="0" xfId="0" applyFont="1" applyFill="1" applyAlignment="1">
      <alignment vertical="center" wrapText="1"/>
    </xf>
    <xf numFmtId="0" fontId="1" fillId="0" borderId="0" xfId="0" applyFont="1" applyAlignment="1">
      <alignment horizontal="right"/>
    </xf>
    <xf numFmtId="0" fontId="1" fillId="0" borderId="4" xfId="0" applyFont="1" applyBorder="1" applyAlignment="1">
      <alignment horizontal="right"/>
    </xf>
    <xf numFmtId="0" fontId="22" fillId="0" borderId="5" xfId="0" applyFont="1" applyBorder="1" applyAlignment="1">
      <alignment vertical="top"/>
    </xf>
    <xf numFmtId="0" fontId="1" fillId="0" borderId="5" xfId="0" applyFont="1" applyBorder="1"/>
    <xf numFmtId="167" fontId="0" fillId="0" borderId="0" xfId="0" applyNumberFormat="1" applyAlignment="1">
      <alignment horizontal="left" vertical="center"/>
    </xf>
    <xf numFmtId="0" fontId="18" fillId="0" borderId="0" xfId="0" applyFont="1" applyAlignment="1">
      <alignment horizontal="center" wrapText="1"/>
    </xf>
    <xf numFmtId="164" fontId="6" fillId="10" borderId="10" xfId="9">
      <alignment horizontal="center"/>
    </xf>
    <xf numFmtId="0" fontId="10" fillId="3" borderId="0" xfId="0" applyFont="1" applyFill="1" applyAlignment="1">
      <alignment vertical="center"/>
    </xf>
    <xf numFmtId="0" fontId="27" fillId="0" borderId="0" xfId="3" applyFont="1" applyFill="1" applyBorder="1" applyAlignment="1" applyProtection="1">
      <alignment vertical="center" wrapText="1"/>
    </xf>
    <xf numFmtId="168" fontId="0" fillId="0" borderId="0" xfId="0" applyNumberFormat="1"/>
    <xf numFmtId="14" fontId="0" fillId="0" borderId="0" xfId="0" applyNumberFormat="1"/>
    <xf numFmtId="0" fontId="28" fillId="6" borderId="0" xfId="0" applyFont="1" applyFill="1"/>
    <xf numFmtId="168" fontId="28" fillId="6" borderId="0" xfId="0" applyNumberFormat="1" applyFont="1" applyFill="1"/>
    <xf numFmtId="14" fontId="28" fillId="6" borderId="0" xfId="0" applyNumberFormat="1" applyFont="1" applyFill="1"/>
    <xf numFmtId="10" fontId="6" fillId="2" borderId="2" xfId="4" applyNumberFormat="1" applyFont="1" applyFill="1" applyBorder="1"/>
    <xf numFmtId="0" fontId="10" fillId="4" borderId="0" xfId="0" applyFont="1" applyFill="1" applyAlignment="1">
      <alignment horizontal="center" vertical="center" wrapText="1"/>
    </xf>
    <xf numFmtId="0" fontId="10" fillId="5" borderId="0" xfId="0" applyFont="1" applyFill="1" applyAlignment="1">
      <alignment horizontal="center" vertical="center" wrapText="1"/>
    </xf>
    <xf numFmtId="165" fontId="1" fillId="4" borderId="3" xfId="7" applyAlignment="1">
      <alignment horizontal="center"/>
      <protection locked="0"/>
    </xf>
    <xf numFmtId="165" fontId="1" fillId="4" borderId="3" xfId="7">
      <protection locked="0"/>
    </xf>
    <xf numFmtId="0" fontId="1" fillId="4" borderId="14" xfId="7" applyNumberFormat="1" applyBorder="1" applyAlignment="1">
      <alignment horizontal="center"/>
      <protection locked="0"/>
    </xf>
    <xf numFmtId="0" fontId="1" fillId="4" borderId="15" xfId="7" applyNumberFormat="1" applyBorder="1" applyAlignment="1">
      <alignment horizontal="center"/>
      <protection locked="0"/>
    </xf>
    <xf numFmtId="0" fontId="1" fillId="4" borderId="16" xfId="7" applyNumberFormat="1" applyBorder="1" applyAlignment="1">
      <alignment horizontal="center"/>
      <protection locked="0"/>
    </xf>
    <xf numFmtId="0" fontId="20" fillId="2" borderId="0" xfId="0" applyFont="1" applyFill="1" applyAlignment="1">
      <alignment horizontal="left" vertical="center"/>
    </xf>
    <xf numFmtId="0" fontId="1" fillId="2" borderId="0" xfId="0" applyFont="1" applyFill="1" applyAlignment="1">
      <alignment horizontal="right" wrapText="1"/>
    </xf>
    <xf numFmtId="0" fontId="2" fillId="0" borderId="6" xfId="0" applyFont="1" applyBorder="1" applyAlignment="1">
      <alignment horizontal="center" wrapText="1"/>
    </xf>
    <xf numFmtId="0" fontId="2" fillId="0" borderId="1" xfId="0" applyFont="1" applyBorder="1" applyAlignment="1">
      <alignment horizontal="center" wrapText="1"/>
    </xf>
    <xf numFmtId="0" fontId="2" fillId="0" borderId="7" xfId="0" applyFont="1" applyBorder="1" applyAlignment="1">
      <alignment horizontal="center" wrapText="1"/>
    </xf>
    <xf numFmtId="0" fontId="2" fillId="2" borderId="6" xfId="0" applyFont="1" applyFill="1" applyBorder="1" applyAlignment="1">
      <alignment horizontal="center"/>
    </xf>
    <xf numFmtId="0" fontId="2" fillId="2" borderId="1" xfId="0" applyFont="1" applyFill="1" applyBorder="1" applyAlignment="1">
      <alignment horizontal="center"/>
    </xf>
    <xf numFmtId="0" fontId="2" fillId="2" borderId="7" xfId="0" applyFont="1" applyFill="1" applyBorder="1" applyAlignment="1">
      <alignment horizontal="center"/>
    </xf>
    <xf numFmtId="14" fontId="1" fillId="4" borderId="3" xfId="7" applyNumberFormat="1" applyAlignment="1">
      <alignment horizontal="center"/>
      <protection locked="0"/>
    </xf>
    <xf numFmtId="0" fontId="1" fillId="4" borderId="0" xfId="7" applyNumberFormat="1" applyBorder="1" applyAlignment="1">
      <alignment horizontal="left" vertical="top" wrapText="1"/>
      <protection locked="0"/>
    </xf>
    <xf numFmtId="0" fontId="18" fillId="2" borderId="11" xfId="0" applyFont="1" applyFill="1" applyBorder="1" applyAlignment="1">
      <alignment horizontal="center" wrapText="1"/>
    </xf>
    <xf numFmtId="0" fontId="16" fillId="0" borderId="0" xfId="0" applyFont="1" applyAlignment="1">
      <alignment horizontal="left"/>
    </xf>
    <xf numFmtId="168" fontId="16" fillId="0" borderId="0" xfId="0" applyNumberFormat="1" applyFont="1" applyAlignment="1">
      <alignment horizontal="left"/>
    </xf>
    <xf numFmtId="0" fontId="15" fillId="0" borderId="0" xfId="0" applyFont="1" applyAlignment="1">
      <alignment horizontal="left"/>
    </xf>
    <xf numFmtId="168" fontId="15" fillId="0" borderId="0" xfId="0" applyNumberFormat="1" applyFont="1" applyAlignment="1">
      <alignment horizontal="left"/>
    </xf>
    <xf numFmtId="0" fontId="0" fillId="0" borderId="0" xfId="0" applyAlignment="1">
      <alignment horizontal="left"/>
    </xf>
    <xf numFmtId="168" fontId="0" fillId="0" borderId="0" xfId="0" applyNumberFormat="1" applyAlignment="1">
      <alignment horizontal="left"/>
    </xf>
  </cellXfs>
  <cellStyles count="11">
    <cellStyle name="Accent5" xfId="10" builtinId="45"/>
    <cellStyle name="Comma" xfId="1" builtinId="3"/>
    <cellStyle name="Currency" xfId="2" builtinId="4"/>
    <cellStyle name="Data Entry" xfId="7" xr:uid="{00000000-0005-0000-0000-000003000000}"/>
    <cellStyle name="Do Not Modify" xfId="8" xr:uid="{00000000-0005-0000-0000-000004000000}"/>
    <cellStyle name="Hyperlink" xfId="3" builtinId="8"/>
    <cellStyle name="Invalid Entry" xfId="9" xr:uid="{00000000-0005-0000-0000-000006000000}"/>
    <cellStyle name="Normal" xfId="0" builtinId="0" customBuiltin="1"/>
    <cellStyle name="Normal 2" xfId="5" xr:uid="{00000000-0005-0000-0000-000008000000}"/>
    <cellStyle name="Normal 3" xfId="6" xr:uid="{00000000-0005-0000-0000-000009000000}"/>
    <cellStyle name="Percent" xfId="4" builtinId="5"/>
  </cellStyles>
  <dxfs count="27">
    <dxf>
      <fill>
        <patternFill patternType="darkTrellis"/>
      </fill>
    </dxf>
    <dxf>
      <font>
        <color rgb="FF9C0006"/>
      </font>
      <fill>
        <patternFill>
          <bgColor rgb="FFFFC7CE"/>
        </patternFill>
      </fill>
    </dxf>
    <dxf>
      <font>
        <color rgb="FF006100"/>
      </font>
      <fill>
        <patternFill>
          <bgColor rgb="FFC6EFCE"/>
        </patternFill>
      </fill>
    </dxf>
    <dxf>
      <fill>
        <patternFill patternType="darkTrellis"/>
      </fill>
    </dxf>
    <dxf>
      <fill>
        <patternFill patternType="darkTrellis"/>
      </fill>
    </dxf>
    <dxf>
      <fill>
        <patternFill patternType="darkTrellis"/>
      </fill>
    </dxf>
    <dxf>
      <numFmt numFmtId="0" formatCode="General"/>
    </dxf>
    <dxf>
      <numFmt numFmtId="0" formatCode="General"/>
    </dxf>
    <dxf>
      <numFmt numFmtId="0" formatCode="General"/>
    </dxf>
    <dxf>
      <numFmt numFmtId="19" formatCode="m/d/yyyy"/>
    </dxf>
    <dxf>
      <numFmt numFmtId="19" formatCode="m/d/yyyy"/>
    </dxf>
    <dxf>
      <font>
        <b val="0"/>
        <i val="0"/>
        <strike val="0"/>
        <condense val="0"/>
        <extend val="0"/>
        <outline val="0"/>
        <shadow val="0"/>
        <u val="none"/>
        <vertAlign val="baseline"/>
        <sz val="11"/>
        <color theme="0"/>
        <name val="Lucida Sans"/>
        <family val="2"/>
        <scheme val="none"/>
      </font>
      <fill>
        <patternFill patternType="solid">
          <fgColor indexed="64"/>
          <bgColor theme="1"/>
        </patternFill>
      </fill>
    </dxf>
    <dxf>
      <font>
        <strike val="0"/>
        <outline val="0"/>
        <shadow val="0"/>
        <u val="none"/>
        <vertAlign val="baseline"/>
        <sz val="10"/>
        <color theme="1" tint="-0.499984740745262"/>
        <name val="Arial"/>
        <scheme val="none"/>
      </font>
      <numFmt numFmtId="165" formatCode="_(* #,##0_);_(* \(#,##0\);_(* &quot;-&quot;??_);_(@_)"/>
    </dxf>
    <dxf>
      <font>
        <strike val="0"/>
        <outline val="0"/>
        <shadow val="0"/>
        <u val="none"/>
        <vertAlign val="baseline"/>
        <sz val="10"/>
        <color theme="1" tint="-0.499984740745262"/>
        <name val="Arial"/>
        <scheme val="none"/>
      </font>
      <numFmt numFmtId="165" formatCode="_(* #,##0_);_(* \(#,##0\);_(* &quot;-&quot;??_);_(@_)"/>
    </dxf>
    <dxf>
      <font>
        <strike val="0"/>
        <outline val="0"/>
        <shadow val="0"/>
        <u val="none"/>
        <vertAlign val="baseline"/>
        <sz val="10"/>
        <color theme="1" tint="-0.499984740745262"/>
        <name val="Arial"/>
        <scheme val="none"/>
      </font>
    </dxf>
    <dxf>
      <font>
        <strike val="0"/>
        <outline val="0"/>
        <shadow val="0"/>
        <u val="none"/>
        <vertAlign val="baseline"/>
        <sz val="10"/>
        <color theme="1" tint="-0.499984740745262"/>
        <name val="Arial"/>
        <scheme val="none"/>
      </font>
    </dxf>
    <dxf>
      <font>
        <strike val="0"/>
        <outline val="0"/>
        <shadow val="0"/>
        <u val="none"/>
        <vertAlign val="baseline"/>
        <sz val="10"/>
        <color theme="1" tint="-0.499984740745262"/>
        <name val="Arial"/>
        <scheme val="none"/>
      </font>
    </dxf>
    <dxf>
      <font>
        <strike val="0"/>
        <outline val="0"/>
        <shadow val="0"/>
        <u val="none"/>
        <vertAlign val="baseline"/>
        <sz val="10"/>
        <color theme="1" tint="-0.499984740745262"/>
        <name val="Arial"/>
        <scheme val="none"/>
      </font>
    </dxf>
    <dxf>
      <font>
        <strike val="0"/>
        <outline val="0"/>
        <shadow val="0"/>
        <u val="none"/>
        <vertAlign val="baseline"/>
        <sz val="10"/>
        <color theme="1" tint="-0.499984740745262"/>
        <name val="Arial"/>
        <scheme val="none"/>
      </font>
    </dxf>
    <dxf>
      <font>
        <strike val="0"/>
        <outline val="0"/>
        <shadow val="0"/>
        <u val="none"/>
        <vertAlign val="baseline"/>
        <sz val="10"/>
        <color theme="1" tint="-0.499984740745262"/>
        <name val="Arial"/>
        <scheme val="none"/>
      </font>
    </dxf>
    <dxf>
      <font>
        <strike val="0"/>
        <outline val="0"/>
        <shadow val="0"/>
        <u val="none"/>
        <vertAlign val="baseline"/>
        <sz val="10"/>
        <color theme="1" tint="-0.499984740745262"/>
        <name val="Arial"/>
        <scheme val="none"/>
      </font>
      <numFmt numFmtId="165" formatCode="_(* #,##0_);_(* \(#,##0\);_(* &quot;-&quot;??_);_(@_)"/>
      <border>
        <left style="thin">
          <color indexed="64"/>
        </left>
      </border>
    </dxf>
    <dxf>
      <font>
        <strike val="0"/>
        <outline val="0"/>
        <shadow val="0"/>
        <u val="none"/>
        <vertAlign val="baseline"/>
        <sz val="10"/>
        <color theme="1" tint="-0.499984740745262"/>
        <name val="Arial"/>
        <scheme val="none"/>
      </font>
      <numFmt numFmtId="165" formatCode="_(* #,##0_);_(* \(#,##0\);_(* &quot;-&quot;??_);_(@_)"/>
      <border>
        <left style="thin">
          <color indexed="64"/>
        </left>
      </border>
    </dxf>
    <dxf>
      <font>
        <strike val="0"/>
        <outline val="0"/>
        <shadow val="0"/>
        <u val="none"/>
        <vertAlign val="baseline"/>
        <sz val="10"/>
        <color theme="1" tint="-0.499984740745262"/>
        <name val="Arial"/>
        <scheme val="none"/>
      </font>
      <numFmt numFmtId="165" formatCode="_(* #,##0_);_(* \(#,##0\);_(* &quot;-&quot;??_);_(@_)"/>
      <border>
        <left style="thin">
          <color indexed="64"/>
        </left>
        <right style="thin">
          <color indexed="64"/>
        </right>
      </border>
    </dxf>
    <dxf>
      <font>
        <strike val="0"/>
        <outline val="0"/>
        <shadow val="0"/>
        <u val="none"/>
        <vertAlign val="baseline"/>
        <sz val="10"/>
        <color theme="1" tint="-0.499984740745262"/>
        <name val="Arial"/>
        <scheme val="none"/>
      </font>
      <numFmt numFmtId="165" formatCode="_(* #,##0_);_(* \(#,##0\);_(* &quot;-&quot;??_);_(@_)"/>
      <border>
        <left style="thin">
          <color indexed="64"/>
        </left>
        <right style="thin">
          <color indexed="64"/>
        </right>
      </border>
    </dxf>
    <dxf>
      <font>
        <strike val="0"/>
        <outline val="0"/>
        <shadow val="0"/>
        <u val="none"/>
        <vertAlign val="baseline"/>
        <sz val="10"/>
        <color theme="1" tint="-0.499984740745262"/>
        <name val="Arial"/>
        <scheme val="none"/>
      </font>
      <border outline="0">
        <right style="thin">
          <color indexed="64"/>
        </right>
      </border>
    </dxf>
    <dxf>
      <font>
        <strike val="0"/>
        <outline val="0"/>
        <shadow val="0"/>
        <u val="none"/>
        <vertAlign val="baseline"/>
        <sz val="10"/>
        <color theme="1" tint="-0.499984740745262"/>
        <name val="Arial"/>
        <scheme val="none"/>
      </font>
    </dxf>
    <dxf>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57150</xdr:rowOff>
    </xdr:from>
    <xdr:to>
      <xdr:col>15</xdr:col>
      <xdr:colOff>234950</xdr:colOff>
      <xdr:row>23</xdr:row>
      <xdr:rowOff>120650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352550"/>
          <a:ext cx="17849850"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US" sz="1000" b="1">
              <a:solidFill>
                <a:sysClr val="windowText" lastClr="000000"/>
              </a:solidFill>
              <a:effectLst/>
              <a:latin typeface="Arial" pitchFamily="34" charset="0"/>
              <a:ea typeface="+mn-ea"/>
              <a:cs typeface="Arial" pitchFamily="34" charset="0"/>
            </a:rPr>
            <a:t>Complete 2025 Report</a:t>
          </a:r>
          <a:endParaRPr lang="en-US" sz="1000">
            <a:solidFill>
              <a:sysClr val="windowText" lastClr="000000"/>
            </a:solidFill>
            <a:effectLst/>
            <a:latin typeface="Arial" pitchFamily="34" charset="0"/>
            <a:ea typeface="+mn-ea"/>
            <a:cs typeface="Arial" pitchFamily="34" charset="0"/>
          </a:endParaRPr>
        </a:p>
        <a:p>
          <a:pPr algn="l">
            <a:lnSpc>
              <a:spcPts val="1200"/>
            </a:lnSpc>
          </a:pPr>
          <a:r>
            <a:rPr lang="en-US" sz="1000">
              <a:solidFill>
                <a:sysClr val="windowText" lastClr="000000"/>
              </a:solidFill>
              <a:effectLst/>
              <a:latin typeface="Arial" pitchFamily="34" charset="0"/>
              <a:ea typeface="+mn-ea"/>
              <a:cs typeface="Arial" pitchFamily="34" charset="0"/>
            </a:rPr>
            <a:t>This renewable energy report summarizes the eligible renewables resources and renewable energy credits (RECs) that the utility has acquired by January 1, 2025 for the purpose of meeting its Energy Independence Act (EIA) renewables target for 2025. The actual resources and RECs used to comply with the 2025 EIA target may vary from those reported here. Utilities will report in June of 2027 on the actual results for 2025.</a:t>
          </a:r>
        </a:p>
        <a:p>
          <a:pPr>
            <a:lnSpc>
              <a:spcPts val="1100"/>
            </a:lnSpc>
          </a:pPr>
          <a:endParaRPr lang="en-US" sz="1000" b="1">
            <a:solidFill>
              <a:sysClr val="windowText" lastClr="000000"/>
            </a:solidFill>
            <a:effectLst/>
            <a:latin typeface="Arial" pitchFamily="34" charset="0"/>
            <a:ea typeface="+mn-ea"/>
            <a:cs typeface="Arial" pitchFamily="34" charset="0"/>
          </a:endParaRPr>
        </a:p>
        <a:p>
          <a:pPr>
            <a:lnSpc>
              <a:spcPts val="1100"/>
            </a:lnSpc>
          </a:pPr>
          <a:r>
            <a:rPr lang="en-US" sz="1000" b="1">
              <a:solidFill>
                <a:sysClr val="windowText" lastClr="000000"/>
              </a:solidFill>
              <a:effectLst/>
              <a:latin typeface="Arial" pitchFamily="34" charset="0"/>
              <a:ea typeface="+mn-ea"/>
              <a:cs typeface="Arial" pitchFamily="34" charset="0"/>
            </a:rPr>
            <a:t>Compliance Methods: </a:t>
          </a:r>
          <a:endParaRPr lang="en-US" sz="1000">
            <a:solidFill>
              <a:sysClr val="windowText" lastClr="000000"/>
            </a:solidFill>
            <a:effectLst/>
            <a:latin typeface="Arial" pitchFamily="34" charset="0"/>
            <a:ea typeface="+mn-ea"/>
            <a:cs typeface="Arial" pitchFamily="34" charset="0"/>
          </a:endParaRPr>
        </a:p>
        <a:p>
          <a:pPr>
            <a:lnSpc>
              <a:spcPts val="1100"/>
            </a:lnSpc>
          </a:pPr>
          <a:r>
            <a:rPr lang="en-US" sz="1000">
              <a:solidFill>
                <a:sysClr val="windowText" lastClr="000000"/>
              </a:solidFill>
              <a:effectLst/>
              <a:latin typeface="Arial" pitchFamily="34" charset="0"/>
              <a:ea typeface="+mn-ea"/>
              <a:cs typeface="Arial" pitchFamily="34" charset="0"/>
            </a:rPr>
            <a:t>The EIA provides three compliance methods for qualifying utilities (a</a:t>
          </a:r>
          <a:r>
            <a:rPr lang="en-US" sz="1000" baseline="0">
              <a:solidFill>
                <a:sysClr val="windowText" lastClr="000000"/>
              </a:solidFill>
              <a:effectLst/>
              <a:latin typeface="Arial" pitchFamily="34" charset="0"/>
              <a:ea typeface="+mn-ea"/>
              <a:cs typeface="Arial" pitchFamily="34" charset="0"/>
            </a:rPr>
            <a:t> qualifying utility is an</a:t>
          </a:r>
          <a:r>
            <a:rPr lang="en-US" sz="1000">
              <a:solidFill>
                <a:sysClr val="windowText" lastClr="000000"/>
              </a:solidFill>
              <a:effectLst/>
              <a:latin typeface="Arial" pitchFamily="34" charset="0"/>
              <a:ea typeface="+mn-ea"/>
              <a:cs typeface="Arial" pitchFamily="34" charset="0"/>
            </a:rPr>
            <a:t> electric utility that serves more</a:t>
          </a:r>
          <a:r>
            <a:rPr lang="en-US" sz="1000" baseline="0">
              <a:solidFill>
                <a:sysClr val="windowText" lastClr="000000"/>
              </a:solidFill>
              <a:effectLst/>
              <a:latin typeface="Arial" pitchFamily="34" charset="0"/>
              <a:ea typeface="+mn-ea"/>
              <a:cs typeface="Arial" pitchFamily="34" charset="0"/>
            </a:rPr>
            <a:t> than 25,000 customers in the state of Washington)</a:t>
          </a:r>
          <a:r>
            <a:rPr lang="en-US" sz="1000">
              <a:solidFill>
                <a:sysClr val="windowText" lastClr="000000"/>
              </a:solidFill>
              <a:effectLst/>
              <a:latin typeface="Arial" pitchFamily="34" charset="0"/>
              <a:ea typeface="+mn-ea"/>
              <a:cs typeface="Arial" pitchFamily="34" charset="0"/>
            </a:rPr>
            <a:t>:</a:t>
          </a:r>
        </a:p>
        <a:p>
          <a:pPr lvl="0">
            <a:lnSpc>
              <a:spcPts val="1100"/>
            </a:lnSpc>
          </a:pPr>
          <a:r>
            <a:rPr lang="en-US" sz="1000">
              <a:solidFill>
                <a:sysClr val="windowText" lastClr="000000"/>
              </a:solidFill>
              <a:effectLst/>
              <a:latin typeface="Arial" pitchFamily="34" charset="0"/>
              <a:ea typeface="+mn-ea"/>
              <a:cs typeface="Arial" pitchFamily="34" charset="0"/>
            </a:rPr>
            <a:t>1.</a:t>
          </a:r>
          <a:r>
            <a:rPr lang="en-US" sz="1000" baseline="0">
              <a:solidFill>
                <a:sysClr val="windowText" lastClr="000000"/>
              </a:solidFill>
              <a:effectLst/>
              <a:latin typeface="Arial" pitchFamily="34" charset="0"/>
              <a:ea typeface="+mn-ea"/>
              <a:cs typeface="Arial" pitchFamily="34" charset="0"/>
            </a:rPr>
            <a:t> Renewable Portfolio Standard (RPS) Target:</a:t>
          </a:r>
          <a:r>
            <a:rPr lang="en-US" sz="1000">
              <a:solidFill>
                <a:sysClr val="windowText" lastClr="000000"/>
              </a:solidFill>
              <a:effectLst/>
              <a:latin typeface="Arial" pitchFamily="34" charset="0"/>
              <a:ea typeface="+mn-ea"/>
              <a:cs typeface="Arial" pitchFamily="34" charset="0"/>
            </a:rPr>
            <a:t> meet the renewable energy target using any combination of renewable resources and RECs. The target for 2020</a:t>
          </a:r>
          <a:r>
            <a:rPr lang="en-US" sz="1000" baseline="0">
              <a:solidFill>
                <a:sysClr val="windowText" lastClr="000000"/>
              </a:solidFill>
              <a:effectLst/>
              <a:latin typeface="Arial" pitchFamily="34" charset="0"/>
              <a:ea typeface="+mn-ea"/>
              <a:cs typeface="Arial" pitchFamily="34" charset="0"/>
            </a:rPr>
            <a:t> and each year thereafter</a:t>
          </a:r>
          <a:r>
            <a:rPr lang="en-US" sz="1000">
              <a:solidFill>
                <a:sysClr val="windowText" lastClr="000000"/>
              </a:solidFill>
              <a:effectLst/>
              <a:latin typeface="Arial" pitchFamily="34" charset="0"/>
              <a:ea typeface="+mn-ea"/>
              <a:cs typeface="Arial" pitchFamily="34" charset="0"/>
            </a:rPr>
            <a:t> is 15% of the utility’s load. Utilities that become qualifying utilities after December 31, 2006, shall meet the requirements in this section on a time frame comparable in length to that provided for qualifying utilities as of December 7, 2006.</a:t>
          </a:r>
        </a:p>
        <a:p>
          <a:pPr lvl="0">
            <a:lnSpc>
              <a:spcPts val="1100"/>
            </a:lnSpc>
          </a:pPr>
          <a:r>
            <a:rPr lang="en-US" sz="1000">
              <a:solidFill>
                <a:sysClr val="windowText" lastClr="000000"/>
              </a:solidFill>
              <a:effectLst/>
              <a:latin typeface="Arial" pitchFamily="34" charset="0"/>
              <a:ea typeface="+mn-ea"/>
              <a:cs typeface="Arial" pitchFamily="34" charset="0"/>
            </a:rPr>
            <a:t>2.</a:t>
          </a:r>
          <a:r>
            <a:rPr lang="en-US" sz="1000" baseline="0">
              <a:solidFill>
                <a:sysClr val="windowText" lastClr="000000"/>
              </a:solidFill>
              <a:effectLst/>
              <a:latin typeface="Arial" pitchFamily="34" charset="0"/>
              <a:ea typeface="+mn-ea"/>
              <a:cs typeface="Arial" pitchFamily="34" charset="0"/>
            </a:rPr>
            <a:t> Resource Cost:</a:t>
          </a:r>
          <a:r>
            <a:rPr lang="en-US" sz="1000">
              <a:solidFill>
                <a:sysClr val="windowText" lastClr="000000"/>
              </a:solidFill>
              <a:effectLst/>
              <a:latin typeface="Arial" pitchFamily="34" charset="0"/>
              <a:ea typeface="+mn-ea"/>
              <a:cs typeface="Arial" pitchFamily="34" charset="0"/>
            </a:rPr>
            <a:t> invest at least 4% of the utility’s annual revenue requirement in the incremental cost of renewable resources and RECs.</a:t>
          </a:r>
        </a:p>
        <a:p>
          <a:pPr lvl="0">
            <a:lnSpc>
              <a:spcPts val="1200"/>
            </a:lnSpc>
          </a:pPr>
          <a:r>
            <a:rPr lang="en-US" sz="1000">
              <a:solidFill>
                <a:sysClr val="windowText" lastClr="000000"/>
              </a:solidFill>
              <a:effectLst/>
              <a:latin typeface="Arial" pitchFamily="34" charset="0"/>
              <a:ea typeface="+mn-ea"/>
              <a:cs typeface="Arial" pitchFamily="34" charset="0"/>
            </a:rPr>
            <a:t>3.</a:t>
          </a:r>
          <a:r>
            <a:rPr lang="en-US" sz="1000" baseline="0">
              <a:solidFill>
                <a:sysClr val="windowText" lastClr="000000"/>
              </a:solidFill>
              <a:effectLst/>
              <a:latin typeface="Arial" pitchFamily="34" charset="0"/>
              <a:ea typeface="+mn-ea"/>
              <a:cs typeface="Arial" pitchFamily="34" charset="0"/>
            </a:rPr>
            <a:t> No Load Growth: i</a:t>
          </a:r>
          <a:r>
            <a:rPr lang="en-US" sz="1000">
              <a:solidFill>
                <a:sysClr val="windowText" lastClr="000000"/>
              </a:solidFill>
              <a:effectLst/>
              <a:latin typeface="Arial" pitchFamily="34" charset="0"/>
              <a:ea typeface="+mn-ea"/>
              <a:cs typeface="Arial" pitchFamily="34" charset="0"/>
            </a:rPr>
            <a:t>nvest at least 1% of its annual revenue requirement in renewable resources and RECs. This option is available</a:t>
          </a:r>
          <a:r>
            <a:rPr lang="en-US" sz="1000" baseline="0">
              <a:solidFill>
                <a:sysClr val="windowText" lastClr="000000"/>
              </a:solidFill>
              <a:effectLst/>
              <a:latin typeface="Arial" pitchFamily="34" charset="0"/>
              <a:ea typeface="+mn-ea"/>
              <a:cs typeface="Arial" pitchFamily="34" charset="0"/>
            </a:rPr>
            <a:t> </a:t>
          </a:r>
          <a:r>
            <a:rPr lang="en-US" sz="1000">
              <a:solidFill>
                <a:sysClr val="windowText" lastClr="000000"/>
              </a:solidFill>
              <a:effectLst/>
              <a:latin typeface="Arial" pitchFamily="34" charset="0"/>
              <a:ea typeface="+mn-ea"/>
              <a:cs typeface="Arial" pitchFamily="34" charset="0"/>
            </a:rPr>
            <a:t>only to certain utilities that are not growing.</a:t>
          </a:r>
        </a:p>
        <a:p>
          <a:pPr>
            <a:lnSpc>
              <a:spcPts val="1100"/>
            </a:lnSpc>
          </a:pPr>
          <a:endParaRPr lang="en-US" sz="1000">
            <a:solidFill>
              <a:sysClr val="windowText" lastClr="000000"/>
            </a:solidFill>
            <a:effectLst/>
            <a:latin typeface="Arial" pitchFamily="34" charset="0"/>
            <a:ea typeface="+mn-ea"/>
            <a:cs typeface="Arial" pitchFamily="34" charset="0"/>
          </a:endParaRPr>
        </a:p>
        <a:p>
          <a:pPr>
            <a:lnSpc>
              <a:spcPts val="1100"/>
            </a:lnSpc>
          </a:pPr>
          <a:r>
            <a:rPr lang="en-US" sz="1000">
              <a:solidFill>
                <a:sysClr val="windowText" lastClr="000000"/>
              </a:solidFill>
              <a:effectLst/>
              <a:latin typeface="Arial" pitchFamily="34" charset="0"/>
              <a:ea typeface="+mn-ea"/>
              <a:cs typeface="Arial" pitchFamily="34" charset="0"/>
            </a:rPr>
            <a:t>All utilities must report the renewable resources and RECs acquired to comply</a:t>
          </a:r>
          <a:r>
            <a:rPr lang="en-US" sz="1000" baseline="0">
              <a:solidFill>
                <a:sysClr val="windowText" lastClr="000000"/>
              </a:solidFill>
              <a:effectLst/>
              <a:latin typeface="Arial" pitchFamily="34" charset="0"/>
              <a:ea typeface="+mn-ea"/>
              <a:cs typeface="Arial" pitchFamily="34" charset="0"/>
            </a:rPr>
            <a:t> with the EIA </a:t>
          </a:r>
          <a:r>
            <a:rPr lang="en-US" sz="1000">
              <a:solidFill>
                <a:sysClr val="windowText" lastClr="000000"/>
              </a:solidFill>
              <a:effectLst/>
              <a:latin typeface="Arial" pitchFamily="34" charset="0"/>
              <a:ea typeface="+mn-ea"/>
              <a:cs typeface="Arial" pitchFamily="34" charset="0"/>
            </a:rPr>
            <a:t>for the 2025 target year. Utilities that elect to use a compliance method based on renewable investments must provide additional information demonstrating compliance with that method. Refer to WAC 194-37-110(2) and (3) for specific requirements. </a:t>
          </a:r>
        </a:p>
        <a:p>
          <a:pPr>
            <a:lnSpc>
              <a:spcPts val="1200"/>
            </a:lnSpc>
          </a:pPr>
          <a:endParaRPr lang="en-US" sz="1000" i="1">
            <a:solidFill>
              <a:sysClr val="windowText" lastClr="000000"/>
            </a:solidFill>
            <a:effectLst/>
            <a:latin typeface="Arial" pitchFamily="34" charset="0"/>
            <a:ea typeface="+mn-ea"/>
            <a:cs typeface="Arial" pitchFamily="34" charset="0"/>
          </a:endParaRPr>
        </a:p>
        <a:p>
          <a:pPr>
            <a:lnSpc>
              <a:spcPts val="1200"/>
            </a:lnSpc>
          </a:pPr>
          <a:r>
            <a:rPr lang="en-US" sz="1000" i="1">
              <a:solidFill>
                <a:sysClr val="windowText" lastClr="000000"/>
              </a:solidFill>
              <a:effectLst/>
              <a:latin typeface="Arial" pitchFamily="34" charset="0"/>
              <a:ea typeface="+mn-ea"/>
              <a:cs typeface="Arial" pitchFamily="34" charset="0"/>
            </a:rPr>
            <a:t>NOTE: This is a general explanation of the renewable energy requirements of the Energy Independence Act, intended to help members of the public understand the information reported by the utility. Consult Chapter 19.285 RCW and Chapter 194-37 WAC for details.</a:t>
          </a:r>
        </a:p>
        <a:p>
          <a:pPr>
            <a:lnSpc>
              <a:spcPts val="1200"/>
            </a:lnSpc>
          </a:pPr>
          <a:endParaRPr lang="en-US" sz="1000" i="1">
            <a:solidFill>
              <a:sysClr val="windowText" lastClr="000000"/>
            </a:solidFill>
            <a:effectLst/>
            <a:latin typeface="Arial" pitchFamily="34" charset="0"/>
            <a:ea typeface="+mn-ea"/>
            <a:cs typeface="Arial" pitchFamily="34" charset="0"/>
          </a:endParaRPr>
        </a:p>
        <a:p>
          <a:pPr>
            <a:lnSpc>
              <a:spcPts val="1200"/>
            </a:lnSpc>
          </a:pPr>
          <a:r>
            <a:rPr lang="en-US" sz="1000" b="1" i="0">
              <a:solidFill>
                <a:sysClr val="windowText" lastClr="000000"/>
              </a:solidFill>
              <a:effectLst/>
              <a:latin typeface="Arial" pitchFamily="34" charset="0"/>
              <a:ea typeface="+mn-ea"/>
              <a:cs typeface="Arial" pitchFamily="34" charset="0"/>
            </a:rPr>
            <a:t>Revisions</a:t>
          </a:r>
          <a:r>
            <a:rPr lang="en-US" sz="1000" b="1" i="0" baseline="0">
              <a:solidFill>
                <a:sysClr val="windowText" lastClr="000000"/>
              </a:solidFill>
              <a:effectLst/>
              <a:latin typeface="Arial" pitchFamily="34" charset="0"/>
              <a:ea typeface="+mn-ea"/>
              <a:cs typeface="Arial" pitchFamily="34" charset="0"/>
            </a:rPr>
            <a:t> to 2023 Report</a:t>
          </a:r>
          <a:endParaRPr lang="en-US" sz="1000" b="1" i="0">
            <a:solidFill>
              <a:sysClr val="windowText" lastClr="000000"/>
            </a:solidFill>
            <a:effectLst/>
            <a:latin typeface="Arial" pitchFamily="34" charset="0"/>
            <a:ea typeface="+mn-ea"/>
            <a:cs typeface="Arial" pitchFamily="34" charset="0"/>
          </a:endParaRPr>
        </a:p>
        <a:p>
          <a:pPr>
            <a:lnSpc>
              <a:spcPts val="1200"/>
            </a:lnSpc>
          </a:pPr>
          <a:r>
            <a:rPr lang="en-US" sz="1000">
              <a:solidFill>
                <a:sysClr val="windowText" lastClr="000000"/>
              </a:solidFill>
              <a:effectLst/>
              <a:latin typeface="Arial" pitchFamily="34" charset="0"/>
              <a:ea typeface="+mn-ea"/>
              <a:cs typeface="Arial" pitchFamily="34" charset="0"/>
            </a:rPr>
            <a:t>In addition to submitting the 2025 report, each qualifying utility should review the renewable energy report it submitted in 2023. In many cases, the specific resources and quantities actually used to comply with the 2023 target differ from what the utility reported in June 2023. Utilities should submit a revised 2023 report if the actual values differ from the values reported in 2023. </a:t>
          </a:r>
          <a:r>
            <a:rPr lang="en-US" sz="1000" baseline="0">
              <a:solidFill>
                <a:sysClr val="windowText" lastClr="000000"/>
              </a:solidFill>
              <a:effectLst/>
              <a:latin typeface="Arial" pitchFamily="34" charset="0"/>
              <a:ea typeface="+mn-ea"/>
              <a:cs typeface="Arial" pitchFamily="34" charset="0"/>
            </a:rPr>
            <a:t> </a:t>
          </a:r>
          <a:r>
            <a:rPr lang="en-US" sz="1000">
              <a:solidFill>
                <a:sysClr val="windowText" lastClr="000000"/>
              </a:solidFill>
              <a:effectLst/>
              <a:latin typeface="Arial" pitchFamily="34" charset="0"/>
              <a:ea typeface="+mn-ea"/>
              <a:cs typeface="Arial" pitchFamily="34" charset="0"/>
            </a:rPr>
            <a:t>Please use this template and</a:t>
          </a:r>
          <a:r>
            <a:rPr lang="en-US" sz="1000" baseline="0">
              <a:solidFill>
                <a:sysClr val="windowText" lastClr="000000"/>
              </a:solidFill>
              <a:effectLst/>
              <a:latin typeface="Arial" pitchFamily="34" charset="0"/>
              <a:ea typeface="+mn-ea"/>
              <a:cs typeface="Arial" pitchFamily="34" charset="0"/>
            </a:rPr>
            <a:t> change the "compliance year" cell to 2023. Please rename the file</a:t>
          </a:r>
          <a:r>
            <a:rPr lang="en-US" sz="1000">
              <a:solidFill>
                <a:sysClr val="windowText" lastClr="000000"/>
              </a:solidFill>
              <a:effectLst/>
              <a:latin typeface="Arial" pitchFamily="34" charset="0"/>
              <a:ea typeface="+mn-ea"/>
              <a:cs typeface="Arial" pitchFamily="34" charset="0"/>
            </a:rPr>
            <a:t> as "</a:t>
          </a:r>
          <a:r>
            <a:rPr lang="en-US" sz="1000" baseline="0">
              <a:solidFill>
                <a:sysClr val="windowText" lastClr="000000"/>
              </a:solidFill>
              <a:effectLst/>
              <a:latin typeface="Arial" pitchFamily="34" charset="0"/>
              <a:ea typeface="+mn-ea"/>
              <a:cs typeface="Arial" pitchFamily="34" charset="0"/>
            </a:rPr>
            <a:t>EIA Revised 2023 Renewable [Utility Name]."</a:t>
          </a:r>
          <a:endParaRPr lang="en-US" sz="1000">
            <a:latin typeface="Arial" pitchFamily="34" charset="0"/>
            <a:cs typeface="Arial" pitchFamily="34" charset="0"/>
          </a:endParaRPr>
        </a:p>
      </xdr:txBody>
    </xdr:sp>
    <xdr:clientData/>
  </xdr:twoCellAnchor>
  <xdr:twoCellAnchor>
    <xdr:from>
      <xdr:col>0</xdr:col>
      <xdr:colOff>0</xdr:colOff>
      <xdr:row>26</xdr:row>
      <xdr:rowOff>12700</xdr:rowOff>
    </xdr:from>
    <xdr:to>
      <xdr:col>15</xdr:col>
      <xdr:colOff>241299</xdr:colOff>
      <xdr:row>66</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4813300"/>
          <a:ext cx="17856199" cy="709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ysClr val="windowText" lastClr="000000"/>
              </a:solidFill>
              <a:effectLst/>
              <a:latin typeface="Arial" panose="020B0604020202020204" pitchFamily="34" charset="0"/>
              <a:cs typeface="Arial" panose="020B0604020202020204" pitchFamily="34" charset="0"/>
            </a:rPr>
            <a:t>Energy</a:t>
          </a:r>
          <a:r>
            <a:rPr lang="en-US" sz="1000" b="1" baseline="0">
              <a:solidFill>
                <a:sysClr val="windowText" lastClr="000000"/>
              </a:solidFill>
              <a:effectLst/>
              <a:latin typeface="Arial" panose="020B0604020202020204" pitchFamily="34" charset="0"/>
              <a:cs typeface="Arial" panose="020B0604020202020204" pitchFamily="34" charset="0"/>
            </a:rPr>
            <a:t> Indepence Act </a:t>
          </a:r>
          <a:r>
            <a:rPr lang="en-US" sz="1000" b="1">
              <a:solidFill>
                <a:sysClr val="windowText" lastClr="000000"/>
              </a:solidFill>
              <a:effectLst/>
              <a:latin typeface="Arial" panose="020B0604020202020204" pitchFamily="34" charset="0"/>
              <a:cs typeface="Arial" panose="020B0604020202020204" pitchFamily="34" charset="0"/>
            </a:rPr>
            <a:t>Statutes and Rules for</a:t>
          </a:r>
          <a:r>
            <a:rPr lang="en-US" sz="1000" b="1" baseline="0">
              <a:solidFill>
                <a:sysClr val="windowText" lastClr="000000"/>
              </a:solidFill>
              <a:effectLst/>
              <a:latin typeface="Arial" panose="020B0604020202020204" pitchFamily="34" charset="0"/>
              <a:cs typeface="Arial" panose="020B0604020202020204" pitchFamily="34" charset="0"/>
            </a:rPr>
            <a:t> Reference</a:t>
          </a:r>
        </a:p>
        <a:p>
          <a:endParaRPr lang="en-US" sz="1000" b="1">
            <a:solidFill>
              <a:sysClr val="windowText" lastClr="000000"/>
            </a:solidFill>
            <a:effectLst/>
            <a:latin typeface="Arial" panose="020B0604020202020204" pitchFamily="34" charset="0"/>
            <a:cs typeface="Arial" panose="020B0604020202020204" pitchFamily="34" charset="0"/>
          </a:endParaRPr>
        </a:p>
        <a:p>
          <a:r>
            <a:rPr lang="en-US" sz="1000" b="1">
              <a:solidFill>
                <a:sysClr val="windowText" lastClr="000000"/>
              </a:solidFill>
              <a:effectLst/>
              <a:latin typeface="Arial" panose="020B0604020202020204" pitchFamily="34" charset="0"/>
              <a:cs typeface="Arial" panose="020B0604020202020204" pitchFamily="34" charset="0"/>
            </a:rPr>
            <a:t>RCW 19.285.070</a:t>
          </a:r>
        </a:p>
        <a:p>
          <a:r>
            <a:rPr lang="en-US" sz="1000" b="1">
              <a:solidFill>
                <a:sysClr val="windowText" lastClr="000000"/>
              </a:solidFill>
              <a:effectLst/>
              <a:latin typeface="Arial" panose="020B0604020202020204" pitchFamily="34" charset="0"/>
              <a:cs typeface="Arial" panose="020B0604020202020204" pitchFamily="34" charset="0"/>
            </a:rPr>
            <a:t>Reporting and public disclosure.</a:t>
          </a:r>
        </a:p>
        <a:p>
          <a:r>
            <a:rPr lang="en-US" sz="1000" baseline="0">
              <a:solidFill>
                <a:sysClr val="windowText" lastClr="000000"/>
              </a:solidFill>
              <a:effectLst/>
              <a:latin typeface="Arial" panose="020B0604020202020204" pitchFamily="34" charset="0"/>
              <a:ea typeface="+mn-ea"/>
              <a:cs typeface="Arial" panose="020B0604020202020204" pitchFamily="34" charset="0"/>
            </a:rPr>
            <a:t>     </a:t>
          </a:r>
          <a:r>
            <a:rPr lang="en-US" sz="1000">
              <a:solidFill>
                <a:sysClr val="windowText" lastClr="000000"/>
              </a:solidFill>
              <a:effectLst/>
              <a:latin typeface="Arial" panose="020B0604020202020204" pitchFamily="34" charset="0"/>
              <a:ea typeface="+mn-ea"/>
              <a:cs typeface="Arial" panose="020B0604020202020204" pitchFamily="34" charset="0"/>
            </a:rPr>
            <a:t>(1) On or before June 1, 2012, and annually thereafter, each qualifying utility shall report to the department on its progress in the preceding year in meeting the targets established in RCW 19.285.040, including expected electricity savings from the biennial conservation target, expenditures on conservation, actual electricity savings results, the utility's annual load for the prior two years, the amount of megawatt-hours needed to meet the annual renewable energy target, the amount of megawatt-hours of each type of eligible renewable resource acquired, the type and amount of renewable energy credits acquired, and the percent of its total annual retail revenue requirement invested in the incremental cost of eligible renewable resources and the cost of renewable energy credits. For each year that a qualifying utility elects to demonstrate alternative compliance under RCW 19.285.040(2) (d) or (i) or 19.285.050(1), it must include in its annual report relevant data to demonstrate that it met the criteria in that section. A qualifying utility may submit its report to the department in conjunction with its annual obligations in chapter 19.29A RCW.</a:t>
          </a:r>
          <a:endParaRPr lang="en-US" sz="1000">
            <a:solidFill>
              <a:sysClr val="windowText" lastClr="000000"/>
            </a:solidFill>
            <a:effectLst/>
            <a:latin typeface="Arial" panose="020B0604020202020204" pitchFamily="34" charset="0"/>
            <a:cs typeface="Arial" panose="020B0604020202020204" pitchFamily="34" charset="0"/>
          </a:endParaRPr>
        </a:p>
        <a:p>
          <a:r>
            <a:rPr lang="en-US" sz="1000">
              <a:solidFill>
                <a:sysClr val="windowText" lastClr="000000"/>
              </a:solidFill>
              <a:effectLst/>
              <a:latin typeface="Arial" panose="020B0604020202020204" pitchFamily="34" charset="0"/>
              <a:ea typeface="+mn-ea"/>
              <a:cs typeface="Arial" panose="020B0604020202020204" pitchFamily="34" charset="0"/>
            </a:rPr>
            <a:t>     (2) A qualifying utility that is an investor-owned utility shall also report all information required in subsection (1) of this section to the commission, and all other qualifying utilities shall also make all information required in subsection (1) of this section available to the auditor.</a:t>
          </a:r>
          <a:endParaRPr lang="en-US" sz="1000">
            <a:solidFill>
              <a:sysClr val="windowText" lastClr="000000"/>
            </a:solidFill>
            <a:effectLst/>
            <a:latin typeface="Arial" panose="020B0604020202020204" pitchFamily="34" charset="0"/>
            <a:cs typeface="Arial" panose="020B0604020202020204" pitchFamily="34" charset="0"/>
          </a:endParaRPr>
        </a:p>
        <a:p>
          <a:r>
            <a:rPr lang="en-US" sz="1000">
              <a:solidFill>
                <a:sysClr val="windowText" lastClr="000000"/>
              </a:solidFill>
              <a:effectLst/>
              <a:latin typeface="Arial" panose="020B0604020202020204" pitchFamily="34" charset="0"/>
              <a:ea typeface="+mn-ea"/>
              <a:cs typeface="Arial" panose="020B0604020202020204" pitchFamily="34" charset="0"/>
            </a:rPr>
            <a:t>     (3) A qualifying utility shall also make reports required in this section available to its customers.</a:t>
          </a:r>
          <a:endParaRPr lang="en-US" sz="1000">
            <a:solidFill>
              <a:sysClr val="windowText" lastClr="000000"/>
            </a:solidFill>
            <a:effectLst/>
            <a:latin typeface="Arial" panose="020B0604020202020204" pitchFamily="34" charset="0"/>
            <a:cs typeface="Arial" panose="020B0604020202020204" pitchFamily="34" charset="0"/>
          </a:endParaRPr>
        </a:p>
        <a:p>
          <a:endParaRPr lang="en-US" sz="1000" b="1">
            <a:solidFill>
              <a:sysClr val="windowText" lastClr="000000"/>
            </a:solidFill>
            <a:effectLst/>
            <a:latin typeface="Arial" panose="020B0604020202020204" pitchFamily="34" charset="0"/>
            <a:cs typeface="Arial" panose="020B0604020202020204" pitchFamily="34" charset="0"/>
          </a:endParaRPr>
        </a:p>
        <a:p>
          <a:r>
            <a:rPr lang="en-US" sz="1000" b="1">
              <a:solidFill>
                <a:sysClr val="windowText" lastClr="000000"/>
              </a:solidFill>
              <a:effectLst/>
              <a:latin typeface="Arial" panose="020B0604020202020204" pitchFamily="34" charset="0"/>
              <a:cs typeface="Arial" panose="020B0604020202020204" pitchFamily="34" charset="0"/>
            </a:rPr>
            <a:t>WAC 194-37-060</a:t>
          </a:r>
        </a:p>
        <a:p>
          <a:r>
            <a:rPr lang="en-US" sz="1000" b="1">
              <a:solidFill>
                <a:sysClr val="windowText" lastClr="000000"/>
              </a:solidFill>
              <a:effectLst/>
              <a:latin typeface="Arial" panose="020B0604020202020204" pitchFamily="34" charset="0"/>
              <a:cs typeface="Arial" panose="020B0604020202020204" pitchFamily="34" charset="0"/>
            </a:rPr>
            <a:t>Conservation reporting requirements.</a:t>
          </a:r>
        </a:p>
        <a:p>
          <a:r>
            <a:rPr lang="en-US" sz="1000" baseline="0">
              <a:solidFill>
                <a:sysClr val="windowText" lastClr="000000"/>
              </a:solidFill>
              <a:effectLst/>
              <a:latin typeface="Arial" panose="020B0604020202020204" pitchFamily="34" charset="0"/>
              <a:ea typeface="+mn-ea"/>
              <a:cs typeface="Arial" panose="020B0604020202020204" pitchFamily="34" charset="0"/>
            </a:rPr>
            <a:t>&lt;Conservation targets and achievement are reported in a separate worksheet.&gt;</a:t>
          </a:r>
          <a:endParaRPr lang="en-US" sz="1000">
            <a:solidFill>
              <a:sysClr val="windowText" lastClr="000000"/>
            </a:solidFill>
            <a:effectLst/>
            <a:latin typeface="Arial" panose="020B0604020202020204" pitchFamily="34" charset="0"/>
            <a:cs typeface="Arial" panose="020B0604020202020204" pitchFamily="34" charset="0"/>
          </a:endParaRPr>
        </a:p>
        <a:p>
          <a:endParaRPr lang="en-US" sz="1000">
            <a:solidFill>
              <a:sysClr val="windowText" lastClr="000000"/>
            </a:solidFill>
            <a:latin typeface="Arial" panose="020B0604020202020204" pitchFamily="34" charset="0"/>
            <a:cs typeface="Arial" panose="020B0604020202020204" pitchFamily="34" charset="0"/>
          </a:endParaRPr>
        </a:p>
        <a:p>
          <a:r>
            <a:rPr lang="en-US" sz="1000" b="1">
              <a:solidFill>
                <a:sysClr val="windowText" lastClr="000000"/>
              </a:solidFill>
              <a:effectLst/>
              <a:latin typeface="Arial" panose="020B0604020202020204" pitchFamily="34" charset="0"/>
              <a:cs typeface="Arial" panose="020B0604020202020204" pitchFamily="34" charset="0"/>
            </a:rPr>
            <a:t>WAC 194-37-110</a:t>
          </a:r>
        </a:p>
        <a:p>
          <a:r>
            <a:rPr lang="en-US" sz="1000" b="1">
              <a:solidFill>
                <a:sysClr val="windowText" lastClr="000000"/>
              </a:solidFill>
              <a:effectLst/>
              <a:latin typeface="Arial" panose="020B0604020202020204" pitchFamily="34" charset="0"/>
              <a:cs typeface="Arial" panose="020B0604020202020204" pitchFamily="34" charset="0"/>
            </a:rPr>
            <a:t>Renewable resource energy reporting.</a:t>
          </a:r>
        </a:p>
        <a:p>
          <a:r>
            <a:rPr lang="en-US" sz="1000">
              <a:solidFill>
                <a:sysClr val="windowText" lastClr="000000"/>
              </a:solidFill>
              <a:effectLst/>
              <a:latin typeface="Arial" panose="020B0604020202020204" pitchFamily="34" charset="0"/>
              <a:cs typeface="Arial" panose="020B0604020202020204" pitchFamily="34" charset="0"/>
            </a:rPr>
            <a:t>     Each utility must submit a renewable resource energy report to the department by June 1st of each year using a form provided by the department. The report must reflect the actions that the utility took by the previous January 1st to meet the renewable requirements of chapter </a:t>
          </a:r>
          <a:r>
            <a:rPr lang="en-US" sz="1000">
              <a:effectLst/>
              <a:latin typeface="Arial" panose="020B0604020202020204" pitchFamily="34" charset="0"/>
              <a:cs typeface="Arial" panose="020B0604020202020204" pitchFamily="34" charset="0"/>
              <a:hlinkClick xmlns:r="http://schemas.openxmlformats.org/officeDocument/2006/relationships" r:id=""/>
            </a:rPr>
            <a:t>19.285</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RCW for that year. For example, a utility must report by June 1, 2015, the actions it took by January 1, 2015, to meet requirements applicable to the 2015 target year.</a:t>
          </a:r>
        </a:p>
        <a:p>
          <a:r>
            <a:rPr lang="en-US" sz="1000" baseline="0">
              <a:solidFill>
                <a:sysClr val="windowText" lastClr="000000"/>
              </a:solidFill>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(1) </a:t>
          </a:r>
          <a:r>
            <a:rPr lang="en-US" sz="1000" b="1">
              <a:solidFill>
                <a:sysClr val="windowText" lastClr="000000"/>
              </a:solidFill>
              <a:effectLst/>
              <a:latin typeface="Arial" panose="020B0604020202020204" pitchFamily="34" charset="0"/>
              <a:cs typeface="Arial" panose="020B0604020202020204" pitchFamily="34" charset="0"/>
            </a:rPr>
            <a:t>Reporting requirements applicable to all utilities.</a:t>
          </a:r>
          <a:r>
            <a:rPr lang="en-US" sz="1000">
              <a:solidFill>
                <a:sysClr val="windowText" lastClr="000000"/>
              </a:solidFill>
              <a:effectLst/>
              <a:latin typeface="Arial" panose="020B0604020202020204" pitchFamily="34" charset="0"/>
              <a:cs typeface="Arial" panose="020B0604020202020204" pitchFamily="34" charset="0"/>
            </a:rPr>
            <a:t> Each utility must report the following information:</a:t>
          </a:r>
        </a:p>
        <a:p>
          <a:r>
            <a:rPr lang="en-US" sz="1000">
              <a:solidFill>
                <a:sysClr val="windowText" lastClr="000000"/>
              </a:solidFill>
              <a:effectLst/>
              <a:latin typeface="Arial" panose="020B0604020202020204" pitchFamily="34" charset="0"/>
              <a:cs typeface="Arial" panose="020B0604020202020204" pitchFamily="34" charset="0"/>
            </a:rPr>
            <a:t>     (a) The compliance method:</a:t>
          </a:r>
        </a:p>
        <a:p>
          <a:r>
            <a:rPr lang="en-US" sz="1000">
              <a:solidFill>
                <a:sysClr val="windowText" lastClr="000000"/>
              </a:solidFill>
              <a:effectLst/>
              <a:latin typeface="Arial" panose="020B0604020202020204" pitchFamily="34" charset="0"/>
              <a:cs typeface="Arial" panose="020B0604020202020204" pitchFamily="34" charset="0"/>
            </a:rPr>
            <a:t>          (i) Renewable energy target using renewable resources and RECs – RCW </a:t>
          </a:r>
          <a:r>
            <a:rPr lang="en-US" sz="1000">
              <a:effectLst/>
              <a:latin typeface="Arial" panose="020B0604020202020204" pitchFamily="34" charset="0"/>
              <a:cs typeface="Arial" panose="020B0604020202020204" pitchFamily="34" charset="0"/>
              <a:hlinkClick xmlns:r="http://schemas.openxmlformats.org/officeDocument/2006/relationships" r:id=""/>
            </a:rPr>
            <a:t>19.285.040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(2)(a);</a:t>
          </a:r>
        </a:p>
        <a:p>
          <a:r>
            <a:rPr lang="en-US" sz="1000">
              <a:solidFill>
                <a:sysClr val="windowText" lastClr="000000"/>
              </a:solidFill>
              <a:effectLst/>
              <a:latin typeface="Arial" panose="020B0604020202020204" pitchFamily="34" charset="0"/>
              <a:cs typeface="Arial" panose="020B0604020202020204" pitchFamily="34" charset="0"/>
            </a:rPr>
            <a:t>          (ii) Incremental cost – RCW </a:t>
          </a:r>
          <a:r>
            <a:rPr lang="en-US" sz="1000">
              <a:effectLst/>
              <a:latin typeface="Arial" panose="020B0604020202020204" pitchFamily="34" charset="0"/>
              <a:cs typeface="Arial" panose="020B0604020202020204" pitchFamily="34" charset="0"/>
              <a:hlinkClick xmlns:r="http://schemas.openxmlformats.org/officeDocument/2006/relationships" r:id=""/>
            </a:rPr>
            <a:t>19.285.050</a:t>
          </a:r>
          <a:r>
            <a:rPr lang="en-US" sz="1000">
              <a:solidFill>
                <a:sysClr val="windowText" lastClr="000000"/>
              </a:solidFill>
              <a:effectLst/>
              <a:latin typeface="Arial" panose="020B0604020202020204" pitchFamily="34" charset="0"/>
              <a:cs typeface="Arial" panose="020B0604020202020204" pitchFamily="34" charset="0"/>
            </a:rPr>
            <a:t>; or</a:t>
          </a:r>
        </a:p>
        <a:p>
          <a:r>
            <a:rPr lang="en-US" sz="1000">
              <a:solidFill>
                <a:sysClr val="windowText" lastClr="000000"/>
              </a:solidFill>
              <a:effectLst/>
              <a:latin typeface="Arial" panose="020B0604020202020204" pitchFamily="34" charset="0"/>
              <a:cs typeface="Arial" panose="020B0604020202020204" pitchFamily="34" charset="0"/>
            </a:rPr>
            <a:t>          (iii) No-growth cost – RCW </a:t>
          </a:r>
          <a:r>
            <a:rPr lang="en-US" sz="1000">
              <a:effectLst/>
              <a:latin typeface="Arial" panose="020B0604020202020204" pitchFamily="34" charset="0"/>
              <a:cs typeface="Arial" panose="020B0604020202020204" pitchFamily="34" charset="0"/>
              <a:hlinkClick xmlns:r="http://schemas.openxmlformats.org/officeDocument/2006/relationships" r:id=""/>
            </a:rPr>
            <a:t>19.285.040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(2)(d).</a:t>
          </a:r>
        </a:p>
        <a:p>
          <a:r>
            <a:rPr lang="en-US" sz="1000">
              <a:solidFill>
                <a:sysClr val="windowText" lastClr="000000"/>
              </a:solidFill>
              <a:effectLst/>
              <a:latin typeface="Arial" panose="020B0604020202020204" pitchFamily="34" charset="0"/>
              <a:cs typeface="Arial" panose="020B0604020202020204" pitchFamily="34" charset="0"/>
            </a:rPr>
            <a:t>     (b) The utility's load for the two years preceding the target year and the average load for those two years.</a:t>
          </a:r>
        </a:p>
        <a:p>
          <a:r>
            <a:rPr lang="en-US" sz="1000">
              <a:solidFill>
                <a:sysClr val="windowText" lastClr="000000"/>
              </a:solidFill>
              <a:effectLst/>
              <a:latin typeface="Arial" panose="020B0604020202020204" pitchFamily="34" charset="0"/>
              <a:cs typeface="Arial" panose="020B0604020202020204" pitchFamily="34" charset="0"/>
            </a:rPr>
            <a:t>     (c) The utility's renewable energy target for the target year.</a:t>
          </a:r>
        </a:p>
        <a:p>
          <a:r>
            <a:rPr lang="en-US" sz="1000">
              <a:solidFill>
                <a:sysClr val="windowText" lastClr="000000"/>
              </a:solidFill>
              <a:effectLst/>
              <a:latin typeface="Arial" panose="020B0604020202020204" pitchFamily="34" charset="0"/>
              <a:cs typeface="Arial" panose="020B0604020202020204" pitchFamily="34" charset="0"/>
            </a:rPr>
            <a:t>     (d) The amount of eligible renewable resources, RECs, and multiplier credits to be applied toward the utility's renewable energy target for the target year. The report must identify, by generating facility or hydroelectric project, including the WREGIS generating unit identification where applicable, and, in the case of RECs, by vintage year:</a:t>
          </a:r>
        </a:p>
        <a:p>
          <a:r>
            <a:rPr lang="en-US" sz="1000">
              <a:solidFill>
                <a:sysClr val="windowText" lastClr="000000"/>
              </a:solidFill>
              <a:effectLst/>
              <a:latin typeface="Arial" panose="020B0604020202020204" pitchFamily="34" charset="0"/>
              <a:cs typeface="Arial" panose="020B0604020202020204" pitchFamily="34" charset="0"/>
            </a:rPr>
            <a:t>          (i) The eligible renewable resources in megawatt-hours to be applied toward the renewable energy target for the target year;</a:t>
          </a:r>
        </a:p>
        <a:p>
          <a:r>
            <a:rPr lang="en-US" sz="1000">
              <a:solidFill>
                <a:sysClr val="windowText" lastClr="000000"/>
              </a:solidFill>
              <a:effectLst/>
              <a:latin typeface="Arial" panose="020B0604020202020204" pitchFamily="34" charset="0"/>
              <a:cs typeface="Arial" panose="020B0604020202020204" pitchFamily="34" charset="0"/>
            </a:rPr>
            <a:t>         (ii) The RECs to be applied toward the renewable energy target for the target year;</a:t>
          </a:r>
        </a:p>
        <a:p>
          <a:r>
            <a:rPr lang="en-US" sz="1000">
              <a:solidFill>
                <a:sysClr val="windowText" lastClr="000000"/>
              </a:solidFill>
              <a:effectLst/>
              <a:latin typeface="Arial" panose="020B0604020202020204" pitchFamily="34" charset="0"/>
              <a:cs typeface="Arial" panose="020B0604020202020204" pitchFamily="34" charset="0"/>
            </a:rPr>
            <a:t>         (iii) Any additional credit for eligible renewable resources or RECs from generating facilities eligible for the apprentice labor provision in RCW</a:t>
          </a:r>
          <a:r>
            <a:rPr lang="en-US" sz="1000">
              <a:effectLst/>
              <a:latin typeface="Arial" panose="020B0604020202020204" pitchFamily="34" charset="0"/>
              <a:cs typeface="Arial" panose="020B0604020202020204" pitchFamily="34" charset="0"/>
            </a:rPr>
            <a:t> </a:t>
          </a:r>
          <a:r>
            <a:rPr lang="en-US" sz="1000">
              <a:effectLst/>
              <a:latin typeface="Arial" panose="020B0604020202020204" pitchFamily="34" charset="0"/>
              <a:cs typeface="Arial" panose="020B0604020202020204" pitchFamily="34" charset="0"/>
              <a:hlinkClick xmlns:r="http://schemas.openxmlformats.org/officeDocument/2006/relationships" r:id=""/>
            </a:rPr>
            <a:t>19.285.040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(2)(h), applied toward the renewable energy target for the target year;</a:t>
          </a:r>
        </a:p>
        <a:p>
          <a:r>
            <a:rPr lang="en-US" sz="1000">
              <a:solidFill>
                <a:sysClr val="windowText" lastClr="000000"/>
              </a:solidFill>
              <a:effectLst/>
              <a:latin typeface="Arial" panose="020B0604020202020204" pitchFamily="34" charset="0"/>
              <a:cs typeface="Arial" panose="020B0604020202020204" pitchFamily="34" charset="0"/>
            </a:rPr>
            <a:t>          (iv) Any additional credit for RECs from generating facilities eligible for the distributed generation in RCW </a:t>
          </a:r>
          <a:r>
            <a:rPr lang="en-US" sz="1000">
              <a:effectLst/>
              <a:latin typeface="Arial" panose="020B0604020202020204" pitchFamily="34" charset="0"/>
              <a:cs typeface="Arial" panose="020B0604020202020204" pitchFamily="34" charset="0"/>
              <a:hlinkClick xmlns:r="http://schemas.openxmlformats.org/officeDocument/2006/relationships" r:id=""/>
            </a:rPr>
            <a:t>19.285.040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(2)(b), applied toward the renewable energy target for the target year.</a:t>
          </a:r>
        </a:p>
        <a:p>
          <a:r>
            <a:rPr lang="en-US" sz="1000">
              <a:solidFill>
                <a:sysClr val="windowText" lastClr="000000"/>
              </a:solidFill>
              <a:effectLst/>
              <a:latin typeface="Arial" panose="020B0604020202020204" pitchFamily="34" charset="0"/>
              <a:cs typeface="Arial" panose="020B0604020202020204" pitchFamily="34" charset="0"/>
            </a:rPr>
            <a:t>     (e) The percent of its total annual retail revenue requirement invested in the incremental cost of eligible renewable resources and the cost of renewable energy credits. Each utility must include in its report documentation of the calculations and inputs to this amount.</a:t>
          </a:r>
        </a:p>
        <a:p>
          <a:r>
            <a:rPr lang="en-US" sz="1000">
              <a:solidFill>
                <a:sysClr val="windowText" lastClr="000000"/>
              </a:solidFill>
              <a:effectLst/>
              <a:latin typeface="Arial" panose="020B0604020202020204" pitchFamily="34" charset="0"/>
              <a:cs typeface="Arial" panose="020B0604020202020204" pitchFamily="34" charset="0"/>
            </a:rPr>
            <a:t>     (2) </a:t>
          </a:r>
          <a:r>
            <a:rPr lang="en-US" sz="1000" b="1">
              <a:solidFill>
                <a:sysClr val="windowText" lastClr="000000"/>
              </a:solidFill>
              <a:effectLst/>
              <a:latin typeface="Arial" panose="020B0604020202020204" pitchFamily="34" charset="0"/>
              <a:cs typeface="Arial" panose="020B0604020202020204" pitchFamily="34" charset="0"/>
            </a:rPr>
            <a:t>Incremental cost compliance method report.</a:t>
          </a:r>
          <a:r>
            <a:rPr lang="en-US" sz="1000">
              <a:solidFill>
                <a:sysClr val="windowText" lastClr="000000"/>
              </a:solidFill>
              <a:effectLst/>
              <a:latin typeface="Arial" panose="020B0604020202020204" pitchFamily="34" charset="0"/>
              <a:cs typeface="Arial" panose="020B0604020202020204" pitchFamily="34" charset="0"/>
            </a:rPr>
            <a:t> Each utility reporting pursuant to subsection (1)(a) of this section its use of the incremental cost compliance method for the target year must include the following information in its report:</a:t>
          </a:r>
        </a:p>
        <a:p>
          <a:r>
            <a:rPr lang="en-US" sz="1000">
              <a:solidFill>
                <a:sysClr val="windowText" lastClr="000000"/>
              </a:solidFill>
              <a:effectLst/>
              <a:latin typeface="Arial" panose="020B0604020202020204" pitchFamily="34" charset="0"/>
              <a:cs typeface="Arial" panose="020B0604020202020204" pitchFamily="34" charset="0"/>
            </a:rPr>
            <a:t>     (a) Annual revenue requirement for the target year;</a:t>
          </a:r>
        </a:p>
        <a:p>
          <a:r>
            <a:rPr lang="en-US" sz="1000">
              <a:solidFill>
                <a:sysClr val="windowText" lastClr="000000"/>
              </a:solidFill>
              <a:effectLst/>
              <a:latin typeface="Arial" panose="020B0604020202020204" pitchFamily="34" charset="0"/>
              <a:cs typeface="Arial" panose="020B0604020202020204" pitchFamily="34" charset="0"/>
            </a:rPr>
            <a:t>     (b) The annual levelized delivered cost of its eligible renewable resource(s) reported separately for each resource;</a:t>
          </a:r>
        </a:p>
        <a:p>
          <a:r>
            <a:rPr lang="en-US" sz="1000">
              <a:solidFill>
                <a:sysClr val="windowText" lastClr="000000"/>
              </a:solidFill>
              <a:effectLst/>
              <a:latin typeface="Arial" panose="020B0604020202020204" pitchFamily="34" charset="0"/>
              <a:cs typeface="Arial" panose="020B0604020202020204" pitchFamily="34" charset="0"/>
            </a:rPr>
            <a:t>     (c) The annual levelized delivered cost of its substitute resources and the eligible renewable resource with which it is being compared;</a:t>
          </a:r>
        </a:p>
        <a:p>
          <a:r>
            <a:rPr lang="en-US" sz="1000">
              <a:solidFill>
                <a:sysClr val="windowText" lastClr="000000"/>
              </a:solidFill>
              <a:effectLst/>
              <a:latin typeface="Arial" panose="020B0604020202020204" pitchFamily="34" charset="0"/>
              <a:cs typeface="Arial" panose="020B0604020202020204" pitchFamily="34" charset="0"/>
            </a:rPr>
            <a:t>     (d) The total cost of renewable energy credits to be applied in the reporting year;</a:t>
          </a:r>
        </a:p>
        <a:p>
          <a:r>
            <a:rPr lang="en-US" sz="1000">
              <a:solidFill>
                <a:sysClr val="windowText" lastClr="000000"/>
              </a:solidFill>
              <a:effectLst/>
              <a:latin typeface="Arial" panose="020B0604020202020204" pitchFamily="34" charset="0"/>
              <a:cs typeface="Arial" panose="020B0604020202020204" pitchFamily="34" charset="0"/>
            </a:rPr>
            <a:t>     (e) The percentage of its annual revenue requirement invested in the incremental cost of eligible renewable resources and the cost of RECs; and</a:t>
          </a:r>
        </a:p>
        <a:p>
          <a:r>
            <a:rPr lang="en-US" sz="1000">
              <a:solidFill>
                <a:sysClr val="windowText" lastClr="000000"/>
              </a:solidFill>
              <a:effectLst/>
              <a:latin typeface="Arial" panose="020B0604020202020204" pitchFamily="34" charset="0"/>
              <a:cs typeface="Arial" panose="020B0604020202020204" pitchFamily="34" charset="0"/>
            </a:rPr>
            <a:t>     (f) The most current information required by WAC </a:t>
          </a:r>
          <a:r>
            <a:rPr lang="en-US" sz="1000">
              <a:effectLst/>
              <a:latin typeface="Arial" panose="020B0604020202020204" pitchFamily="34" charset="0"/>
              <a:cs typeface="Arial" panose="020B0604020202020204" pitchFamily="34" charset="0"/>
              <a:hlinkClick xmlns:r="http://schemas.openxmlformats.org/officeDocument/2006/relationships" r:id=""/>
            </a:rPr>
            <a:t>194-37-160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used for this financial demonstration.</a:t>
          </a:r>
        </a:p>
        <a:p>
          <a:r>
            <a:rPr lang="en-US" sz="1000">
              <a:solidFill>
                <a:sysClr val="windowText" lastClr="000000"/>
              </a:solidFill>
              <a:effectLst/>
              <a:latin typeface="Arial" panose="020B0604020202020204" pitchFamily="34" charset="0"/>
              <a:cs typeface="Arial" panose="020B0604020202020204" pitchFamily="34" charset="0"/>
            </a:rPr>
            <a:t>     (3) </a:t>
          </a:r>
          <a:r>
            <a:rPr lang="en-US" sz="1000" b="1">
              <a:solidFill>
                <a:sysClr val="windowText" lastClr="000000"/>
              </a:solidFill>
              <a:effectLst/>
              <a:latin typeface="Arial" panose="020B0604020202020204" pitchFamily="34" charset="0"/>
              <a:cs typeface="Arial" panose="020B0604020202020204" pitchFamily="34" charset="0"/>
            </a:rPr>
            <a:t>No-growth cost compliance method report.</a:t>
          </a:r>
          <a:r>
            <a:rPr lang="en-US" sz="1000">
              <a:solidFill>
                <a:sysClr val="windowText" lastClr="000000"/>
              </a:solidFill>
              <a:effectLst/>
              <a:latin typeface="Arial" panose="020B0604020202020204" pitchFamily="34" charset="0"/>
              <a:cs typeface="Arial" panose="020B0604020202020204" pitchFamily="34" charset="0"/>
            </a:rPr>
            <a:t> Each utility reporting pursuant to subsection (1)(a) of this section its use of the no-growth cost compliance method for the target year must include the following information in its report:</a:t>
          </a:r>
        </a:p>
        <a:p>
          <a:r>
            <a:rPr lang="en-US" sz="1000">
              <a:solidFill>
                <a:sysClr val="windowText" lastClr="000000"/>
              </a:solidFill>
              <a:effectLst/>
              <a:latin typeface="Arial" panose="020B0604020202020204" pitchFamily="34" charset="0"/>
              <a:cs typeface="Arial" panose="020B0604020202020204" pitchFamily="34" charset="0"/>
            </a:rPr>
            <a:t>     (a) Annual revenue requirement for the target year;</a:t>
          </a:r>
        </a:p>
        <a:p>
          <a:r>
            <a:rPr lang="en-US" sz="1000">
              <a:solidFill>
                <a:sysClr val="windowText" lastClr="000000"/>
              </a:solidFill>
              <a:effectLst/>
              <a:latin typeface="Arial" panose="020B0604020202020204" pitchFamily="34" charset="0"/>
              <a:cs typeface="Arial" panose="020B0604020202020204" pitchFamily="34" charset="0"/>
            </a:rPr>
            <a:t>     (b) Actual and weather-adjusted load for each year used in determining that the utility's load did not increase;</a:t>
          </a:r>
        </a:p>
        <a:p>
          <a:r>
            <a:rPr lang="en-US" sz="1000">
              <a:solidFill>
                <a:sysClr val="windowText" lastClr="000000"/>
              </a:solidFill>
              <a:effectLst/>
              <a:latin typeface="Arial" panose="020B0604020202020204" pitchFamily="34" charset="0"/>
              <a:cs typeface="Arial" panose="020B0604020202020204" pitchFamily="34" charset="0"/>
            </a:rPr>
            <a:t>     (c) Delivered cost of its eligible renewable resource(s), RECs or a combination of both for the target year to be applied to the one percent of annual revenue requirement, reported separately for each resource;</a:t>
          </a:r>
        </a:p>
        <a:p>
          <a:r>
            <a:rPr lang="en-US" sz="1000">
              <a:solidFill>
                <a:sysClr val="windowText" lastClr="000000"/>
              </a:solidFill>
              <a:effectLst/>
              <a:latin typeface="Arial" panose="020B0604020202020204" pitchFamily="34" charset="0"/>
              <a:cs typeface="Arial" panose="020B0604020202020204" pitchFamily="34" charset="0"/>
            </a:rPr>
            <a:t>     (d) Generating facility identification, vintage, quantity and cost of any RECs to be retired as an offset for nonrenewable resource purchases pursuant to RCW </a:t>
          </a:r>
          <a:r>
            <a:rPr lang="en-US" sz="1000">
              <a:effectLst/>
              <a:latin typeface="Arial" panose="020B0604020202020204" pitchFamily="34" charset="0"/>
              <a:cs typeface="Arial" panose="020B0604020202020204" pitchFamily="34" charset="0"/>
              <a:hlinkClick xmlns:r="http://schemas.openxmlformats.org/officeDocument/2006/relationships" r:id=""/>
            </a:rPr>
            <a:t>19.285.040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(2)(d).</a:t>
          </a:r>
        </a:p>
        <a:p>
          <a:r>
            <a:rPr lang="en-US" sz="1000">
              <a:solidFill>
                <a:sysClr val="windowText" lastClr="000000"/>
              </a:solidFill>
              <a:effectLst/>
              <a:latin typeface="Arial" panose="020B0604020202020204" pitchFamily="34" charset="0"/>
              <a:cs typeface="Arial" panose="020B0604020202020204" pitchFamily="34" charset="0"/>
            </a:rPr>
            <a:t>     (4) </a:t>
          </a:r>
          <a:r>
            <a:rPr lang="en-US" sz="1000" b="1">
              <a:solidFill>
                <a:sysClr val="windowText" lastClr="000000"/>
              </a:solidFill>
              <a:effectLst/>
              <a:latin typeface="Arial" panose="020B0604020202020204" pitchFamily="34" charset="0"/>
              <a:cs typeface="Arial" panose="020B0604020202020204" pitchFamily="34" charset="0"/>
            </a:rPr>
            <a:t>Final compliance report.</a:t>
          </a:r>
          <a:r>
            <a:rPr lang="en-US" sz="1000">
              <a:solidFill>
                <a:sysClr val="windowText" lastClr="000000"/>
              </a:solidFill>
              <a:effectLst/>
              <a:latin typeface="Arial" panose="020B0604020202020204" pitchFamily="34" charset="0"/>
              <a:cs typeface="Arial" panose="020B0604020202020204" pitchFamily="34" charset="0"/>
            </a:rPr>
            <a:t> A utility must submit a final renewable compliance report by the later of (a) two years after the filing of the report required in subsections (1) through (3) of this section; or (b) ninety days after the issuance of the auditor's report for the target year. The final renewable compliance report must provide an update of any revisions to the information previously reported pursuant to this section or, if no revisions were made, notify the department that the initial report should be considered the final report. For any target year that a utility demonstrates to the auditor that it did not meet the annual renewable resource requirements in chapter</a:t>
          </a:r>
          <a:r>
            <a:rPr lang="en-US" sz="1000">
              <a:effectLst/>
              <a:latin typeface="Arial" panose="020B0604020202020204" pitchFamily="34" charset="0"/>
              <a:cs typeface="Arial" panose="020B0604020202020204" pitchFamily="34" charset="0"/>
            </a:rPr>
            <a:t> </a:t>
          </a:r>
          <a:r>
            <a:rPr lang="en-US" sz="1000">
              <a:effectLst/>
              <a:latin typeface="Arial" panose="020B0604020202020204" pitchFamily="34" charset="0"/>
              <a:cs typeface="Arial" panose="020B0604020202020204" pitchFamily="34" charset="0"/>
              <a:hlinkClick xmlns:r="http://schemas.openxmlformats.org/officeDocument/2006/relationships" r:id=""/>
            </a:rPr>
            <a:t>19.285</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RCW due to events beyond the reasonable control of the utility per RCW </a:t>
          </a:r>
          <a:r>
            <a:rPr lang="en-US" sz="1000">
              <a:effectLst/>
              <a:latin typeface="Arial" panose="020B0604020202020204" pitchFamily="34" charset="0"/>
              <a:cs typeface="Arial" panose="020B0604020202020204" pitchFamily="34" charset="0"/>
              <a:hlinkClick xmlns:r="http://schemas.openxmlformats.org/officeDocument/2006/relationships" r:id=""/>
            </a:rPr>
            <a:t>19.285.040</a:t>
          </a:r>
          <a:r>
            <a:rPr lang="en-US" sz="1000">
              <a:effectLst/>
              <a:latin typeface="Arial" panose="020B0604020202020204" pitchFamily="34" charset="0"/>
              <a:cs typeface="Arial" panose="020B0604020202020204" pitchFamily="34" charset="0"/>
            </a:rPr>
            <a:t> </a:t>
          </a:r>
          <a:r>
            <a:rPr lang="en-US" sz="1000">
              <a:solidFill>
                <a:sysClr val="windowText" lastClr="000000"/>
              </a:solidFill>
              <a:effectLst/>
              <a:latin typeface="Arial" panose="020B0604020202020204" pitchFamily="34" charset="0"/>
              <a:cs typeface="Arial" panose="020B0604020202020204" pitchFamily="34" charset="0"/>
            </a:rPr>
            <a:t>(2)(i), the utility must summarize these events in the final compliance report.</a:t>
          </a:r>
        </a:p>
        <a:p>
          <a:endParaRPr lang="en-US" sz="1000">
            <a:latin typeface="Arial" panose="020B0604020202020204" pitchFamily="34" charset="0"/>
            <a:cs typeface="Arial" panose="020B0604020202020204" pitchFamily="34" charset="0"/>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600-000000000000}" autoFormatId="0" applyNumberFormats="0" applyBorderFormats="0" applyFontFormats="1" applyPatternFormats="1" applyAlignmentFormats="0" applyWidthHeightFormats="0">
  <queryTableRefresh preserveSortFilterLayout="0" nextId="4">
    <queryTableFields count="3">
      <queryTableField id="1" name="REC Type" tableColumnId="1"/>
      <queryTableField id="2" name="Resource Type" tableColumnId="2"/>
      <queryTableField id="3" name="MWh" tableColumnId="3"/>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1:N23" totalsRowShown="0" headerRowDxfId="26" dataDxfId="25" headerRowCellStyle="Accent5" dataCellStyle="Do Not Modify">
  <autoFilter ref="B21:N23" xr:uid="{00000000-0009-0000-0100-000001000000}"/>
  <tableColumns count="13">
    <tableColumn id="1" xr3:uid="{00000000-0010-0000-0000-000001000000}" name="REC Type" dataDxfId="24" dataCellStyle="Do Not Modify"/>
    <tableColumn id="2" xr3:uid="{00000000-0010-0000-0000-000002000000}" name="Water" dataDxfId="23" dataCellStyle="Do Not Modify">
      <calculatedColumnFormula>SUMIFS($H$28:$H$99,$C$28:$C$99,Table1[[#This Row],[REC Type]:[REC Type]],$E$28:$E$99,C$21)</calculatedColumnFormula>
    </tableColumn>
    <tableColumn id="3" xr3:uid="{00000000-0010-0000-0000-000003000000}" name="Wind" dataDxfId="22" dataCellStyle="Do Not Modify">
      <calculatedColumnFormula>SUMIFS($H$28:$H$72,$C$28:$C$72,Table1[[#This Row],[REC Type]:[REC Type]],$E$28:$E$72,D$21)</calculatedColumnFormula>
    </tableColumn>
    <tableColumn id="4" xr3:uid="{00000000-0010-0000-0000-000004000000}" name="Solar" dataDxfId="21" dataCellStyle="Do Not Modify">
      <calculatedColumnFormula>SUMIFS($H$28:$H$72,$C$28:$C$72,Table1[[#This Row],[Water]],$E$28:$E$72,E$21)</calculatedColumnFormula>
    </tableColumn>
    <tableColumn id="5" xr3:uid="{00000000-0010-0000-0000-000005000000}" name="Geothermal" dataDxfId="20" dataCellStyle="Do Not Modify">
      <calculatedColumnFormula>SUMIFS($H$28:$H$72,$C$28:$C$72,Table1[[#This Row],[Wind]],$E$28:$E$72,F$21)</calculatedColumnFormula>
    </tableColumn>
    <tableColumn id="6" xr3:uid="{00000000-0010-0000-0000-000006000000}" name="Landfill Gas" dataDxfId="19" dataCellStyle="Do Not Modify">
      <calculatedColumnFormula>SUMIFS($H$28:$H$72,$C$28:$C$72,Table1[[#This Row],[Solar]],$E$28:$E$72,G$21)</calculatedColumnFormula>
    </tableColumn>
    <tableColumn id="7" xr3:uid="{00000000-0010-0000-0000-000007000000}" name="Wave, Ocean, Tidal" dataDxfId="18" dataCellStyle="Do Not Modify">
      <calculatedColumnFormula>SUMIFS($H$28:$H$72,$C$28:$C$72,Table1[[#This Row],[Geothermal]],$E$28:$E$72,H$21)</calculatedColumnFormula>
    </tableColumn>
    <tableColumn id="8" xr3:uid="{00000000-0010-0000-0000-000008000000}" name="Gas from Sewage Treatment" dataDxfId="17" dataCellStyle="Do Not Modify">
      <calculatedColumnFormula>SUMIFS($H$28:$H$72,$C$28:$C$72,Table1[[#This Row],[Landfill Gas]],$E$28:$E$72,I$21)</calculatedColumnFormula>
    </tableColumn>
    <tableColumn id="9" xr3:uid="{00000000-0010-0000-0000-000009000000}" name="Biodiesel" dataDxfId="16" dataCellStyle="Do Not Modify">
      <calculatedColumnFormula>SUMIFS($H$28:$H$72,$C$28:$C$72,Table1[[#This Row],[Wave, Ocean, Tidal]],$E$28:$E$72,J$21)</calculatedColumnFormula>
    </tableColumn>
    <tableColumn id="10" xr3:uid="{00000000-0010-0000-0000-00000A000000}" name="Biomass (including incremental)" dataDxfId="15" dataCellStyle="Do Not Modify">
      <calculatedColumnFormula>SUMIFS($H$28:$H$72,$C$28:$C$72,Table1[[#This Row],[Gas from Sewage Treatment]],$E$28:$E$72,K$21)</calculatedColumnFormula>
    </tableColumn>
    <tableColumn id="11" xr3:uid="{00000000-0010-0000-0000-00000B000000}" name="Qualified Biomass (pre-1999)" dataDxfId="14" dataCellStyle="Do Not Modify">
      <calculatedColumnFormula>SUMIFS($H$28:$H$72,$C$28:$C$72,Table1[[#This Row],[Biodiesel]],$E$28:$E$72,L$21)</calculatedColumnFormula>
    </tableColumn>
    <tableColumn id="12" xr3:uid="{00000000-0010-0000-0000-00000C000000}" name="Apprentice Labor Credit" dataDxfId="13" dataCellStyle="Do Not Modify">
      <calculatedColumnFormula>SUMIFS(I$28:I$99,$C$28:$C$99,Table1[[#This Row],[REC Type]:[REC Type]])</calculatedColumnFormula>
    </tableColumn>
    <tableColumn id="13" xr3:uid="{00000000-0010-0000-0000-00000D000000}" name="Distributed Generation Credit" dataDxfId="12" dataCellStyle="Do Not Modify">
      <calculatedColumnFormula>SUMIFS(J$28:J$99,$C$28:$C$99,Table1[[#This Row],[REC Type]:[REC Type]])</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EDD9B1-023B-4962-B084-55D662405E19}" name="WREGIS" displayName="WREGIS" ref="A6:K14761" totalsRowShown="0" headerRowDxfId="11">
  <autoFilter ref="A6:K14761" xr:uid="{00000000-0009-0000-0000-000002000000}">
    <filterColumn colId="1">
      <filters>
        <filter val="Noxon Rapids HED"/>
      </filters>
    </filterColumn>
  </autoFilter>
  <sortState xmlns:xlrd2="http://schemas.microsoft.com/office/spreadsheetml/2017/richdata2" ref="A7:K14761">
    <sortCondition ref="B6:B14761"/>
  </sortState>
  <tableColumns count="11">
    <tableColumn id="1" xr3:uid="{37F007D4-2A73-438F-BD1A-E18D01A5AE49}" name="GU ID"/>
    <tableColumn id="2" xr3:uid="{E214D0C0-3DCD-4F4E-99A1-494DF145734C}" name="Generator Name"/>
    <tableColumn id="3" xr3:uid="{467020D0-8128-4284-A2B2-DF14E94C0F4F}" name="Organization ID"/>
    <tableColumn id="4" xr3:uid="{BD47E2A4-82FA-4CE7-8953-BEFF1456E838}" name="Organization Name"/>
    <tableColumn id="5" xr3:uid="{92543E1F-88A0-4C68-A32D-1228E63F25A3}" name="Commenced Operation Date" dataDxfId="10"/>
    <tableColumn id="6" xr3:uid="{2E39ADB9-2424-45F4-B839-4C13973442D5}" name="Nameplate Capacity"/>
    <tableColumn id="7" xr3:uid="{2BE02050-4B79-4CCC-A11D-8BF8A276919D}" name="Fuel Type"/>
    <tableColumn id="8" xr3:uid="{4760331C-4816-4717-BFB2-64A32FF70458}" name="State/Province"/>
    <tableColumn id="9" xr3:uid="{CCF9B2E0-E3E1-429A-8814-BB0648CFA564}" name="Original Approval Date" dataDxfId="9"/>
    <tableColumn id="10" xr3:uid="{23BF5AF0-8E74-46C7-8F52-4CDFCD9326C7}" name="Multi-Fuel Indicator"/>
    <tableColumn id="11" xr3:uid="{A9531142-BFBB-474D-91AD-E38101779FC4}" name="DG Group Indicator"/>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_2" displayName="Table1_2" ref="E1:G2" tableType="queryTable" insertRow="1" totalsRowShown="0">
  <autoFilter ref="E1:G2" xr:uid="{00000000-0009-0000-0100-000002000000}"/>
  <tableColumns count="3">
    <tableColumn id="1" xr3:uid="{00000000-0010-0000-0100-000001000000}" uniqueName="1" name="REC Type" queryTableFieldId="1" dataDxfId="8"/>
    <tableColumn id="2" xr3:uid="{00000000-0010-0000-0100-000002000000}" uniqueName="2" name="Resource Type" queryTableFieldId="2" dataDxfId="7"/>
    <tableColumn id="3" xr3:uid="{00000000-0010-0000-0100-000003000000}" uniqueName="3" name="MWh" queryTableFieldId="3" dataDxfId="6"/>
  </tableColumns>
  <tableStyleInfo name="TableStyleMedium7" showFirstColumn="0" showLastColumn="0" showRowStripes="1" showColumnStripes="0"/>
</table>
</file>

<file path=xl/theme/theme1.xml><?xml version="1.0" encoding="utf-8"?>
<a:theme xmlns:a="http://schemas.openxmlformats.org/drawingml/2006/main" name="Commerce Colors">
  <a:themeElements>
    <a:clrScheme name="Commerce Primary">
      <a:dk1>
        <a:srgbClr val="555555"/>
      </a:dk1>
      <a:lt1>
        <a:srgbClr val="FFFFFF"/>
      </a:lt1>
      <a:dk2>
        <a:srgbClr val="555555"/>
      </a:dk2>
      <a:lt2>
        <a:srgbClr val="E6E6E6"/>
      </a:lt2>
      <a:accent1>
        <a:srgbClr val="00BCE8"/>
      </a:accent1>
      <a:accent2>
        <a:srgbClr val="EA5F14"/>
      </a:accent2>
      <a:accent3>
        <a:srgbClr val="BBCE00"/>
      </a:accent3>
      <a:accent4>
        <a:srgbClr val="9B0059"/>
      </a:accent4>
      <a:accent5>
        <a:srgbClr val="6E767D"/>
      </a:accent5>
      <a:accent6>
        <a:srgbClr val="0A82A0"/>
      </a:accent6>
      <a:hlink>
        <a:srgbClr val="0A82A0"/>
      </a:hlink>
      <a:folHlink>
        <a:srgbClr val="6E76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smartsheet.com/b/form/655299f8f8d441e79cd9f002b935f07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
  <sheetViews>
    <sheetView topLeftCell="A11" workbookViewId="0">
      <selection activeCell="C4" sqref="C4"/>
    </sheetView>
  </sheetViews>
  <sheetFormatPr defaultRowHeight="14.25" x14ac:dyDescent="0.2"/>
  <cols>
    <col min="1" max="1" width="106.875" customWidth="1"/>
    <col min="14" max="14" width="11.625" customWidth="1"/>
  </cols>
  <sheetData>
    <row r="1" spans="1:1" ht="15" x14ac:dyDescent="0.2">
      <c r="A1" s="71" t="s">
        <v>17302</v>
      </c>
    </row>
    <row r="2" spans="1:1" x14ac:dyDescent="0.2">
      <c r="A2" s="68" t="s">
        <v>28469</v>
      </c>
    </row>
    <row r="3" spans="1:1" ht="28.5" x14ac:dyDescent="0.2">
      <c r="A3" s="72" t="s">
        <v>22417</v>
      </c>
    </row>
    <row r="4" spans="1:1" ht="15" x14ac:dyDescent="0.2">
      <c r="A4" s="14" t="s">
        <v>22418</v>
      </c>
    </row>
    <row r="5" spans="1:1" ht="15" x14ac:dyDescent="0.25">
      <c r="A5" t="s">
        <v>17303</v>
      </c>
    </row>
  </sheetData>
  <hyperlinks>
    <hyperlink ref="A3" r:id="rId1" xr:uid="{00000000-0004-0000-0000-000000000000}"/>
  </hyperlinks>
  <pageMargins left="0.7" right="0.7" top="0.75" bottom="0.75" header="0.3" footer="0.3"/>
  <pageSetup scale="53" fitToHeight="0"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pageSetUpPr fitToPage="1"/>
  </sheetPr>
  <dimension ref="A1:S115"/>
  <sheetViews>
    <sheetView showGridLines="0" tabSelected="1" zoomScaleNormal="100" zoomScaleSheetLayoutView="100" workbookViewId="0">
      <selection activeCell="P44" sqref="P44:S44"/>
    </sheetView>
  </sheetViews>
  <sheetFormatPr defaultColWidth="9" defaultRowHeight="12.75" x14ac:dyDescent="0.2"/>
  <cols>
    <col min="1" max="1" width="11.5" style="1" customWidth="1"/>
    <col min="2" max="2" width="28.625" style="1" customWidth="1"/>
    <col min="3" max="3" width="10.375" style="1" customWidth="1"/>
    <col min="4" max="4" width="10.625" style="1" customWidth="1"/>
    <col min="5" max="5" width="11.375" style="1" customWidth="1"/>
    <col min="6" max="7" width="12.125" style="1" customWidth="1"/>
    <col min="8" max="8" width="17.875" style="1" customWidth="1"/>
    <col min="9" max="9" width="18.375" style="1" customWidth="1"/>
    <col min="10" max="10" width="16.625" style="1" customWidth="1"/>
    <col min="11" max="11" width="28.375" style="1" customWidth="1"/>
    <col min="12" max="12" width="25.625" style="1" customWidth="1"/>
    <col min="13" max="13" width="21.75" style="1" customWidth="1"/>
    <col min="14" max="14" width="26" style="1" customWidth="1"/>
    <col min="15" max="15" width="11.75" style="1" customWidth="1"/>
    <col min="16" max="16" width="10.625" style="1" customWidth="1"/>
    <col min="17" max="16384" width="9" style="1"/>
  </cols>
  <sheetData>
    <row r="1" spans="1:18" ht="15" customHeight="1" x14ac:dyDescent="0.2">
      <c r="A1" s="79" t="s">
        <v>17271</v>
      </c>
      <c r="B1" s="79"/>
      <c r="C1" s="79"/>
      <c r="D1" s="79"/>
      <c r="E1" s="79"/>
      <c r="F1" s="79"/>
      <c r="G1" s="79"/>
      <c r="H1" s="79"/>
      <c r="I1" s="79"/>
      <c r="J1" s="79"/>
      <c r="K1" s="79"/>
      <c r="L1" s="79"/>
      <c r="M1" s="79"/>
      <c r="N1" s="79"/>
      <c r="O1" s="79"/>
      <c r="P1" s="79"/>
      <c r="Q1" s="79"/>
      <c r="R1" s="79"/>
    </row>
    <row r="2" spans="1:18" ht="15" customHeight="1" x14ac:dyDescent="0.2">
      <c r="A2" s="80" t="s">
        <v>17270</v>
      </c>
      <c r="B2" s="80"/>
      <c r="C2" s="80"/>
      <c r="D2" s="80"/>
      <c r="E2" s="80"/>
      <c r="F2" s="80"/>
      <c r="G2" s="80"/>
      <c r="H2" s="80"/>
      <c r="I2" s="80"/>
      <c r="J2" s="80"/>
      <c r="K2" s="80"/>
      <c r="L2" s="80"/>
      <c r="M2" s="80"/>
      <c r="N2" s="80"/>
      <c r="O2" s="80"/>
      <c r="P2" s="80"/>
      <c r="Q2" s="80"/>
      <c r="R2" s="80"/>
    </row>
    <row r="3" spans="1:18" ht="15.75" x14ac:dyDescent="0.25">
      <c r="A3" s="8" t="str">
        <f>"Energy Independence Act (EIA) Renewable Energy Report " &amp; Compliance_Yr</f>
        <v>Energy Independence Act (EIA) Renewable Energy Report 2025</v>
      </c>
      <c r="B3" s="8"/>
      <c r="C3" s="8"/>
    </row>
    <row r="4" spans="1:18" ht="15.75" x14ac:dyDescent="0.25">
      <c r="A4" s="8"/>
      <c r="B4" s="8"/>
      <c r="C4" s="8"/>
    </row>
    <row r="5" spans="1:18" ht="14.45" customHeight="1" x14ac:dyDescent="0.2">
      <c r="B5" s="9" t="s">
        <v>4</v>
      </c>
      <c r="C5" s="83">
        <v>2025</v>
      </c>
      <c r="D5" s="84"/>
      <c r="E5" s="84"/>
      <c r="F5" s="85"/>
      <c r="H5" s="88" t="s">
        <v>11</v>
      </c>
      <c r="I5" s="89"/>
      <c r="J5" s="89"/>
      <c r="K5" s="89"/>
      <c r="L5" s="89"/>
      <c r="M5" s="90"/>
    </row>
    <row r="6" spans="1:18" ht="15" customHeight="1" x14ac:dyDescent="0.2">
      <c r="B6" s="9" t="s">
        <v>3</v>
      </c>
      <c r="C6" s="81" t="s">
        <v>17253</v>
      </c>
      <c r="D6" s="81"/>
      <c r="E6" s="81"/>
      <c r="F6" s="81"/>
      <c r="H6" s="10"/>
      <c r="L6" s="9" t="str">
        <f>Compliance_Yr-2 &amp; " Annual Load (MWh)"</f>
        <v>2023 Annual Load (MWh)</v>
      </c>
      <c r="M6" s="24">
        <v>5739294</v>
      </c>
    </row>
    <row r="7" spans="1:18" ht="15" customHeight="1" x14ac:dyDescent="0.2">
      <c r="B7" s="9" t="s">
        <v>13</v>
      </c>
      <c r="C7" s="94">
        <v>45809</v>
      </c>
      <c r="D7" s="94"/>
      <c r="E7" s="94"/>
      <c r="F7" s="94"/>
      <c r="H7" s="10"/>
      <c r="L7" s="9" t="str">
        <f>Compliance_Yr-1 &amp; " Annual Load (MWh)"</f>
        <v>2024 Annual Load (MWh)</v>
      </c>
      <c r="M7" s="25">
        <v>5880681</v>
      </c>
    </row>
    <row r="8" spans="1:18" ht="15" customHeight="1" x14ac:dyDescent="0.2">
      <c r="B8" s="9" t="s">
        <v>0</v>
      </c>
      <c r="C8" s="81" t="s">
        <v>28470</v>
      </c>
      <c r="D8" s="81"/>
      <c r="E8" s="81"/>
      <c r="F8" s="81"/>
      <c r="H8" s="10"/>
      <c r="L8" s="9" t="s">
        <v>17294</v>
      </c>
      <c r="M8" s="21">
        <f>IF(Load_Est_Yr1+Load_Est_Yr2&gt;0,AVERAGE(Load_Est_Yr1,Load_Est_Yr2),0)</f>
        <v>5809987.5</v>
      </c>
    </row>
    <row r="9" spans="1:18" ht="15" customHeight="1" x14ac:dyDescent="0.2">
      <c r="B9" s="9" t="s">
        <v>1</v>
      </c>
      <c r="C9" s="81" t="s">
        <v>28471</v>
      </c>
      <c r="D9" s="81"/>
      <c r="E9" s="81"/>
      <c r="F9" s="81"/>
      <c r="H9" s="10"/>
      <c r="L9" s="9" t="str">
        <f>Compliance_Yr &amp; " Eligible Renewable Energy Target (MWh)"</f>
        <v>2025 Eligible Renewable Energy Target (MWh)</v>
      </c>
      <c r="M9" s="21">
        <f>ROUND(M8*M11,0)</f>
        <v>871498</v>
      </c>
    </row>
    <row r="10" spans="1:18" ht="15" customHeight="1" x14ac:dyDescent="0.2">
      <c r="B10" s="9" t="s">
        <v>2</v>
      </c>
      <c r="C10" s="81" t="s">
        <v>28472</v>
      </c>
      <c r="D10" s="81"/>
      <c r="E10" s="81"/>
      <c r="F10" s="81"/>
      <c r="H10" s="10"/>
      <c r="L10" s="9" t="str">
        <f>Compliance_Yr &amp; " Eligible Renewable Resources and RECs"</f>
        <v>2025 Eligible Renewable Resources and RECs</v>
      </c>
      <c r="M10" s="21">
        <f>O24</f>
        <v>871498.4</v>
      </c>
    </row>
    <row r="11" spans="1:18" ht="15" customHeight="1" x14ac:dyDescent="0.2">
      <c r="A11" s="2"/>
      <c r="B11" s="64" t="s">
        <v>17280</v>
      </c>
      <c r="C11" s="81" t="s">
        <v>17281</v>
      </c>
      <c r="D11" s="81"/>
      <c r="E11" s="81"/>
      <c r="F11" s="81"/>
      <c r="H11" s="10"/>
      <c r="L11" s="9" t="str">
        <f>Compliance_Yr &amp; " Renewable Target (% of load)"</f>
        <v>2025 Renewable Target (% of load)</v>
      </c>
      <c r="M11" s="61">
        <v>0.15</v>
      </c>
      <c r="N11" s="23"/>
    </row>
    <row r="12" spans="1:18" ht="15" customHeight="1" x14ac:dyDescent="0.2">
      <c r="A12" s="2"/>
      <c r="B12" s="2"/>
      <c r="C12" s="2"/>
      <c r="D12" s="6"/>
      <c r="H12" s="11"/>
      <c r="I12" s="12"/>
      <c r="J12" s="12"/>
      <c r="K12" s="12"/>
      <c r="L12" s="65" t="str">
        <f>Compliance_Yr &amp; " Qualifying Renewables (% of load)"</f>
        <v>2025 Qualifying Renewables (% of load)</v>
      </c>
      <c r="M12" s="78">
        <f>REN_Total/$M$8</f>
        <v>0.15000004733228772</v>
      </c>
      <c r="N12" s="23"/>
    </row>
    <row r="13" spans="1:18" ht="15" customHeight="1" x14ac:dyDescent="0.2">
      <c r="C13" s="13"/>
    </row>
    <row r="14" spans="1:18" ht="15" customHeight="1" x14ac:dyDescent="0.2">
      <c r="B14" s="35"/>
      <c r="F14" s="91" t="str">
        <f>"Expenditures on Renewable Resources and RECs - " &amp;Compliance_Yr</f>
        <v>Expenditures on Renewable Resources and RECs - 2025</v>
      </c>
      <c r="G14" s="92"/>
      <c r="H14" s="92"/>
      <c r="I14" s="92"/>
      <c r="J14" s="92"/>
      <c r="K14" s="92"/>
      <c r="L14" s="92"/>
      <c r="M14" s="93"/>
    </row>
    <row r="15" spans="1:18" ht="15" customHeight="1" x14ac:dyDescent="0.2">
      <c r="B15" s="35"/>
      <c r="F15" s="36" t="str">
        <f>"Total annual retail revenue requirement in " &amp; Compliance_Yr</f>
        <v>Total annual retail revenue requirement in 2025</v>
      </c>
      <c r="G15" s="38"/>
      <c r="H15" s="38"/>
      <c r="I15" s="38"/>
      <c r="J15" s="38"/>
      <c r="K15" s="35"/>
      <c r="L15" s="35"/>
      <c r="M15" s="48">
        <v>602500000</v>
      </c>
    </row>
    <row r="16" spans="1:18" ht="15" customHeight="1" x14ac:dyDescent="0.2">
      <c r="B16" s="35"/>
      <c r="F16" s="66" t="s">
        <v>17285</v>
      </c>
      <c r="G16" s="57"/>
      <c r="H16" s="57"/>
      <c r="I16" s="57"/>
      <c r="J16" s="57"/>
      <c r="K16" s="57"/>
      <c r="L16" s="57"/>
      <c r="M16" s="45">
        <f>K100</f>
        <v>49184221.124000005</v>
      </c>
    </row>
    <row r="17" spans="1:19" ht="15" customHeight="1" x14ac:dyDescent="0.2">
      <c r="B17" s="35"/>
      <c r="F17" s="67" t="s">
        <v>17287</v>
      </c>
      <c r="G17" s="38"/>
      <c r="H17" s="38"/>
      <c r="I17" s="38"/>
      <c r="J17" s="38"/>
      <c r="K17" s="35"/>
      <c r="L17" s="35"/>
      <c r="M17" s="58">
        <f>M16/REN_Rev_Req</f>
        <v>8.1633562031535281E-2</v>
      </c>
    </row>
    <row r="18" spans="1:19" s="7" customFormat="1" ht="14.25" customHeight="1" x14ac:dyDescent="0.25">
      <c r="A18" s="1"/>
      <c r="B18" s="37"/>
      <c r="F18" s="36" t="s">
        <v>17286</v>
      </c>
      <c r="G18" s="37"/>
      <c r="H18" s="37"/>
      <c r="I18" s="37"/>
      <c r="J18" s="37"/>
      <c r="K18" s="37"/>
      <c r="L18" s="35"/>
      <c r="M18" s="21">
        <f>O100</f>
        <v>-4891671.7830000026</v>
      </c>
    </row>
    <row r="19" spans="1:19" x14ac:dyDescent="0.2">
      <c r="B19" s="35"/>
      <c r="F19" s="39" t="s">
        <v>17284</v>
      </c>
      <c r="G19" s="40"/>
      <c r="H19" s="40"/>
      <c r="I19" s="40"/>
      <c r="J19" s="40"/>
      <c r="K19" s="41"/>
      <c r="L19" s="41"/>
      <c r="M19" s="58">
        <f>IF(REN_Rev_Req&gt;0,REN_Incremental_Cost/REN_Rev_Req,"")</f>
        <v>-8.1189573161825762E-3</v>
      </c>
    </row>
    <row r="20" spans="1:19" ht="17.45" customHeight="1" x14ac:dyDescent="0.2">
      <c r="B20" s="35"/>
      <c r="H20" s="87"/>
      <c r="I20" s="87"/>
      <c r="J20" s="87"/>
      <c r="K20" s="87"/>
      <c r="L20" s="87"/>
      <c r="M20" s="5"/>
    </row>
    <row r="21" spans="1:19" ht="36" customHeight="1" x14ac:dyDescent="0.2">
      <c r="A21" s="3"/>
      <c r="B21" s="26" t="s">
        <v>17265</v>
      </c>
      <c r="C21" s="26" t="s">
        <v>5</v>
      </c>
      <c r="D21" s="26" t="s">
        <v>6</v>
      </c>
      <c r="E21" s="26" t="s">
        <v>17</v>
      </c>
      <c r="F21" s="26" t="s">
        <v>18</v>
      </c>
      <c r="G21" s="26" t="s">
        <v>7</v>
      </c>
      <c r="H21" s="26" t="s">
        <v>10</v>
      </c>
      <c r="I21" s="26" t="s">
        <v>8</v>
      </c>
      <c r="J21" s="26" t="s">
        <v>16</v>
      </c>
      <c r="K21" s="26" t="s">
        <v>4368</v>
      </c>
      <c r="L21" s="26" t="s">
        <v>4367</v>
      </c>
      <c r="M21" s="26" t="s">
        <v>20</v>
      </c>
      <c r="N21" s="26" t="s">
        <v>21</v>
      </c>
      <c r="O21" s="47" t="s">
        <v>17269</v>
      </c>
    </row>
    <row r="22" spans="1:19" ht="15" customHeight="1" x14ac:dyDescent="0.2">
      <c r="B22" s="60" t="s">
        <v>17266</v>
      </c>
      <c r="C22" s="60">
        <f>SUMIFS($H$28:$H$99,$C$28:$C$99,Table1[[#This Row],[REC Type]:[REC Type]],$E$28:$E$99,C$21)</f>
        <v>151541</v>
      </c>
      <c r="D22" s="60">
        <f>SUMIFS($H$28:$H$99,$C$28:$C$99,Table1[[#This Row],[REC Type]:[REC Type]],$E$28:$E$99,D$21)</f>
        <v>363697</v>
      </c>
      <c r="E22" s="60">
        <f>SUMIFS($H$28:$H$99,$C$28:$C$99,Table1[[#This Row],[REC Type]:[REC Type]],$E$28:$E$99,E$21)</f>
        <v>505</v>
      </c>
      <c r="F22" s="60">
        <f>SUMIFS($H$28:$H$99,$C$28:$C$99,Table1[[#This Row],[REC Type]:[REC Type]],$E$28:$E$99,F$21)</f>
        <v>0</v>
      </c>
      <c r="G22" s="60">
        <f>SUMIFS($H$28:$H$99,$C$28:$C$99,Table1[[#This Row],[REC Type]:[REC Type]],$E$28:$E$99,G$21)</f>
        <v>0</v>
      </c>
      <c r="H22" s="60">
        <f>SUMIFS($H$28:$H$99,$C$28:$C$99,Table1[[#This Row],[REC Type]:[REC Type]],$E$28:$E$99,H$21)</f>
        <v>0</v>
      </c>
      <c r="I22" s="60">
        <f>SUMIFS($H$28:$H$99,$C$28:$C$99,Table1[[#This Row],[REC Type]:[REC Type]],$E$28:$E$99,I$21)</f>
        <v>0</v>
      </c>
      <c r="J22" s="60">
        <f>SUMIFS($H$28:$H$99,$C$28:$C$99,Table1[[#This Row],[REC Type]:[REC Type]],$E$28:$E$99,J$21)</f>
        <v>0</v>
      </c>
      <c r="K22" s="60">
        <f>SUMIFS($H$28:$H$99,$C$28:$C$99,Table1[[#This Row],[REC Type]:[REC Type]],$E$28:$E$99,K$21)</f>
        <v>0</v>
      </c>
      <c r="L22" s="60">
        <f>SUMIFS($H$28:$H$99,$C$28:$C$99,Table1[[#This Row],[REC Type]:[REC Type]],$E$28:$E$99,L$21)</f>
        <v>282511</v>
      </c>
      <c r="M22" s="60">
        <f>SUMIFS(I$28:I$99,$C$28:$C$99,Table1[[#This Row],[REC Type]:[REC Type]])</f>
        <v>72739.399999999994</v>
      </c>
      <c r="N22" s="60">
        <f>SUMIFS(J$28:J$99,$C$28:$C$99,Table1[[#This Row],[REC Type]:[REC Type]])</f>
        <v>505</v>
      </c>
      <c r="O22" s="60">
        <f>SUM(C22:N22)</f>
        <v>871498.4</v>
      </c>
    </row>
    <row r="23" spans="1:19" ht="16.5" customHeight="1" x14ac:dyDescent="0.2">
      <c r="B23" s="60" t="s">
        <v>17267</v>
      </c>
      <c r="C23" s="70">
        <f>SUMIFS($H$28:$H$99,$C$28:$C$99,Table1[[#This Row],[REC Type]:[REC Type]],$E$28:$E$99,C$21)</f>
        <v>0</v>
      </c>
      <c r="D23" s="21">
        <f>SUMIFS($H$28:$H$99,$C$28:$C$99,Table1[[#This Row],[REC Type]:[REC Type]],$E$28:$E$99,D$21)</f>
        <v>0</v>
      </c>
      <c r="E23" s="21">
        <f>SUMIFS($H$28:$H$99,$C$28:$C$99,Table1[[#This Row],[REC Type]:[REC Type]],$E$28:$E$99,E$21)</f>
        <v>0</v>
      </c>
      <c r="F23" s="21">
        <f>SUMIFS($H$28:$H$99,$C$28:$C$99,Table1[[#This Row],[REC Type]:[REC Type]],$E$28:$E$99,F$21)</f>
        <v>0</v>
      </c>
      <c r="G23" s="21">
        <f>SUMIFS($H$28:$H$99,$C$28:$C$99,Table1[[#This Row],[REC Type]:[REC Type]],$E$28:$E$99,G$21)</f>
        <v>0</v>
      </c>
      <c r="H23" s="21">
        <f>SUMIFS($H$28:$H$99,$C$28:$C$99,Table1[[#This Row],[REC Type]:[REC Type]],$E$28:$E$99,H$21)</f>
        <v>0</v>
      </c>
      <c r="I23" s="21">
        <f>SUMIFS($H$28:$H$99,$C$28:$C$99,Table1[[#This Row],[REC Type]:[REC Type]],$E$28:$E$99,I$21)</f>
        <v>0</v>
      </c>
      <c r="J23" s="21">
        <f>SUMIFS($H$28:$H$99,$C$28:$C$99,Table1[[#This Row],[REC Type]:[REC Type]],$E$28:$E$99,J$21)</f>
        <v>0</v>
      </c>
      <c r="K23" s="21">
        <f>SUMIFS($H$28:$H$99,$C$28:$C$99,Table1[[#This Row],[REC Type]:[REC Type]],$E$28:$E$99,K$21)</f>
        <v>0</v>
      </c>
      <c r="L23" s="21">
        <f>SUMIFS($H$28:$H$99,$C$28:$C$99,Table1[[#This Row],[REC Type]:[REC Type]],$E$28:$E$99,L$21)</f>
        <v>0</v>
      </c>
      <c r="M23" s="60">
        <f>SUMIFS(I$28:I$99,$C$28:$C$99,Table1[[#This Row],[REC Type]:[REC Type]])</f>
        <v>0</v>
      </c>
      <c r="N23" s="60">
        <f>SUMIFS(J$28:J$99,$C$28:$C$99,Table1[[#This Row],[REC Type]:[REC Type]])</f>
        <v>0</v>
      </c>
      <c r="O23" s="60">
        <f>SUM(C23:N23)</f>
        <v>0</v>
      </c>
    </row>
    <row r="24" spans="1:19" ht="16.5" customHeight="1" x14ac:dyDescent="0.2">
      <c r="B24" s="60" t="s">
        <v>15</v>
      </c>
      <c r="C24" s="60">
        <f>SUM(C22:C23)</f>
        <v>151541</v>
      </c>
      <c r="D24" s="60">
        <f>SUM(D22:D23)</f>
        <v>363697</v>
      </c>
      <c r="E24" s="60">
        <f t="shared" ref="E24:L24" si="0">SUM(E22:E23)</f>
        <v>505</v>
      </c>
      <c r="F24" s="60">
        <f t="shared" si="0"/>
        <v>0</v>
      </c>
      <c r="G24" s="60">
        <f t="shared" si="0"/>
        <v>0</v>
      </c>
      <c r="H24" s="60">
        <f t="shared" si="0"/>
        <v>0</v>
      </c>
      <c r="I24" s="60">
        <f t="shared" si="0"/>
        <v>0</v>
      </c>
      <c r="J24" s="60">
        <f t="shared" si="0"/>
        <v>0</v>
      </c>
      <c r="K24" s="60">
        <f>SUM(K22:K23)</f>
        <v>0</v>
      </c>
      <c r="L24" s="60">
        <f t="shared" si="0"/>
        <v>282511</v>
      </c>
      <c r="M24" s="60">
        <f>SUM(M22:M23)</f>
        <v>72739.399999999994</v>
      </c>
      <c r="N24" s="60">
        <f>SUM(N22:N23)</f>
        <v>505</v>
      </c>
      <c r="O24" s="60">
        <f>SUM(O22:O23)</f>
        <v>871498.4</v>
      </c>
    </row>
    <row r="25" spans="1:19" ht="15" customHeight="1" x14ac:dyDescent="0.2"/>
    <row r="26" spans="1:19" ht="17.25" customHeight="1" x14ac:dyDescent="0.2">
      <c r="A26" s="86" t="s">
        <v>17272</v>
      </c>
      <c r="B26" s="86"/>
      <c r="C26" s="86"/>
      <c r="D26" s="86"/>
      <c r="E26" s="86"/>
      <c r="F26" s="86"/>
      <c r="G26" s="86"/>
      <c r="H26" s="86"/>
      <c r="I26" s="86"/>
      <c r="J26" s="86"/>
      <c r="K26" s="86"/>
      <c r="L26" s="86"/>
      <c r="M26" s="86"/>
      <c r="N26" s="86"/>
      <c r="O26" s="86"/>
      <c r="P26" s="86"/>
      <c r="Q26" s="86"/>
      <c r="R26" s="86"/>
      <c r="S26" s="86"/>
    </row>
    <row r="27" spans="1:19" ht="56.45" customHeight="1" x14ac:dyDescent="0.2">
      <c r="A27" s="18" t="s">
        <v>12</v>
      </c>
      <c r="B27" s="19" t="s">
        <v>9</v>
      </c>
      <c r="C27" s="69" t="s">
        <v>17265</v>
      </c>
      <c r="D27" s="28" t="s">
        <v>17273</v>
      </c>
      <c r="E27" s="18" t="s">
        <v>17259</v>
      </c>
      <c r="F27" s="18" t="s">
        <v>17260</v>
      </c>
      <c r="G27" s="18" t="s">
        <v>17261</v>
      </c>
      <c r="H27" s="18" t="s">
        <v>17262</v>
      </c>
      <c r="I27" s="27" t="s">
        <v>17255</v>
      </c>
      <c r="J27" s="27" t="s">
        <v>17258</v>
      </c>
      <c r="K27" s="18" t="str">
        <f>"Annual Cost in " &amp; Compliance_Yr &amp; " ($)"</f>
        <v>Annual Cost in 2025 ($)</v>
      </c>
      <c r="L27" s="18" t="s">
        <v>17257</v>
      </c>
      <c r="M27" s="18" t="str">
        <f>"Substitute Resource Annual Cost in " &amp; Compliance_Yr &amp; " ($)"</f>
        <v>Substitute Resource Annual Cost in 2025 ($)</v>
      </c>
      <c r="N27" s="18" t="s">
        <v>17256</v>
      </c>
      <c r="O27" s="18" t="str">
        <f>"Incremental Cost of Renewable Resource in " &amp; Compliance_Yr &amp; " ($)"</f>
        <v>Incremental Cost of Renewable Resource in 2025 ($)</v>
      </c>
      <c r="P27" s="96" t="s">
        <v>17264</v>
      </c>
      <c r="Q27" s="96"/>
      <c r="R27" s="96"/>
      <c r="S27" s="96"/>
    </row>
    <row r="28" spans="1:19" ht="15" customHeight="1" x14ac:dyDescent="0.2">
      <c r="A28" s="15" t="s">
        <v>2563</v>
      </c>
      <c r="B28" s="21" t="str">
        <f>IF(A28="","",_xlfn.XLOOKUP(A28,WREGIS[GU ID],WREGIS[Generator Name],"Error:GU ID not found",0,1))</f>
        <v>Long Lake HED</v>
      </c>
      <c r="C28" s="20" t="s">
        <v>17266</v>
      </c>
      <c r="D28" s="49">
        <v>2025</v>
      </c>
      <c r="E28" s="20" t="s">
        <v>5</v>
      </c>
      <c r="F28" s="20" t="s">
        <v>19</v>
      </c>
      <c r="G28" s="20" t="s">
        <v>19</v>
      </c>
      <c r="H28" s="20">
        <v>13262</v>
      </c>
      <c r="I28" s="21">
        <f>IF(F28="Yes",0.2*H28,0)</f>
        <v>0</v>
      </c>
      <c r="J28" s="21">
        <f>IF(G28="Yes",H28,0)</f>
        <v>0</v>
      </c>
      <c r="K28" s="29">
        <f>88293*0.6515</f>
        <v>57522.889499999997</v>
      </c>
      <c r="L28" s="45">
        <f>IF($H28&gt;0,K28/$H28,"")</f>
        <v>4.3374219197707733</v>
      </c>
      <c r="M28" s="29">
        <f>1076763*0.6515</f>
        <v>701511.09450000001</v>
      </c>
      <c r="N28" s="45">
        <f>IF($H28&gt;0,M28/$H28,"")</f>
        <v>52.896327439300258</v>
      </c>
      <c r="O28" s="50">
        <f>IF(C28="Bundled",K28-M28, K28)</f>
        <v>-643988.20499999996</v>
      </c>
      <c r="P28" s="82" t="s">
        <v>28479</v>
      </c>
      <c r="Q28" s="82"/>
      <c r="R28" s="82"/>
      <c r="S28" s="82"/>
    </row>
    <row r="29" spans="1:19" ht="15" customHeight="1" x14ac:dyDescent="0.2">
      <c r="A29" s="15" t="s">
        <v>2564</v>
      </c>
      <c r="B29" s="21" t="str">
        <f>IF(A29="","",_xlfn.XLOOKUP(A29,WREGIS[GU ID],WREGIS[Generator Name],"Error: GU ID Not Found",0,1))</f>
        <v>Little Falls HED</v>
      </c>
      <c r="C29" s="20" t="s">
        <v>17266</v>
      </c>
      <c r="D29" s="49">
        <v>2025</v>
      </c>
      <c r="E29" s="20" t="s">
        <v>5</v>
      </c>
      <c r="F29" s="20" t="s">
        <v>19</v>
      </c>
      <c r="G29" s="20" t="s">
        <v>19</v>
      </c>
      <c r="H29" s="20">
        <v>2160</v>
      </c>
      <c r="I29" s="21">
        <f>IF(F29="Yes",0.2*H29,0)</f>
        <v>0</v>
      </c>
      <c r="J29" s="21">
        <f>IF(G29="Yes",H29,0)</f>
        <v>0</v>
      </c>
      <c r="K29" s="29">
        <f>111931*0.6515</f>
        <v>72923.046499999997</v>
      </c>
      <c r="L29" s="45">
        <f t="shared" ref="L29:L92" si="1">IF($H29&gt;0,K29/$H29,"")</f>
        <v>33.760669675925925</v>
      </c>
      <c r="M29" s="29">
        <f>195485*0.6515</f>
        <v>127358.47749999999</v>
      </c>
      <c r="N29" s="45">
        <f t="shared" ref="N29:N92" si="2">IF($H29&gt;0,M29/$H29,"")</f>
        <v>58.962258101851852</v>
      </c>
      <c r="O29" s="50">
        <f t="shared" ref="O29:O92" si="3">IF(C29="Bundled",K29-M29, K29)</f>
        <v>-54435.430999999997</v>
      </c>
      <c r="P29" s="82" t="s">
        <v>28480</v>
      </c>
      <c r="Q29" s="82"/>
      <c r="R29" s="82"/>
      <c r="S29" s="82"/>
    </row>
    <row r="30" spans="1:19" ht="15" customHeight="1" x14ac:dyDescent="0.2">
      <c r="A30" s="15" t="s">
        <v>2807</v>
      </c>
      <c r="B30" s="21" t="str">
        <f>IF(A30="","",_xlfn.XLOOKUP(A30,WREGIS[GU ID],WREGIS[Generator Name],"Error: GU ID Not Found",0,1))</f>
        <v>Cabinet Gorge HED</v>
      </c>
      <c r="C30" s="20" t="s">
        <v>17266</v>
      </c>
      <c r="D30" s="49">
        <v>2025</v>
      </c>
      <c r="E30" s="20" t="s">
        <v>5</v>
      </c>
      <c r="F30" s="20" t="s">
        <v>19</v>
      </c>
      <c r="G30" s="20" t="s">
        <v>19</v>
      </c>
      <c r="H30" s="20">
        <v>14300</v>
      </c>
      <c r="I30" s="21">
        <f t="shared" ref="I30:I51" si="4">IF(F30="Yes",0.2*H30,0)</f>
        <v>0</v>
      </c>
      <c r="J30" s="21">
        <f t="shared" ref="J30:J51" si="5">IF(G30="Yes",H30,0)</f>
        <v>0</v>
      </c>
      <c r="K30" s="29">
        <f>610900*0.6515</f>
        <v>398001.35</v>
      </c>
      <c r="L30" s="45">
        <f t="shared" si="1"/>
        <v>27.832262237762237</v>
      </c>
      <c r="M30" s="29">
        <f>2641654*0.6515</f>
        <v>1721037.581</v>
      </c>
      <c r="N30" s="45">
        <f t="shared" si="2"/>
        <v>120.35227839160839</v>
      </c>
      <c r="O30" s="50">
        <f t="shared" si="3"/>
        <v>-1323036.2310000001</v>
      </c>
      <c r="P30" s="82" t="s">
        <v>28482</v>
      </c>
      <c r="Q30" s="82"/>
      <c r="R30" s="82"/>
      <c r="S30" s="82"/>
    </row>
    <row r="31" spans="1:19" ht="15" customHeight="1" x14ac:dyDescent="0.2">
      <c r="A31" s="53" t="s">
        <v>2806</v>
      </c>
      <c r="B31" s="21" t="str">
        <f>IF(A31="","",_xlfn.XLOOKUP(A31,WREGIS[GU ID],WREGIS[Generator Name],"Error: GU ID Not Found",0,1))</f>
        <v>Cabinet Gorge HED</v>
      </c>
      <c r="C31" s="20" t="s">
        <v>17266</v>
      </c>
      <c r="D31" s="49">
        <v>2025</v>
      </c>
      <c r="E31" s="20" t="s">
        <v>5</v>
      </c>
      <c r="F31" s="20" t="s">
        <v>19</v>
      </c>
      <c r="G31" s="20" t="s">
        <v>19</v>
      </c>
      <c r="H31" s="20">
        <v>9508</v>
      </c>
      <c r="I31" s="21">
        <f t="shared" si="4"/>
        <v>0</v>
      </c>
      <c r="J31" s="21">
        <f>IF(G31="Yes",H31,0)</f>
        <v>0</v>
      </c>
      <c r="K31" s="29">
        <f>727649*0.6515</f>
        <v>474063.3235</v>
      </c>
      <c r="L31" s="45">
        <f t="shared" si="1"/>
        <v>49.859415597391667</v>
      </c>
      <c r="M31" s="29">
        <f>2646031*0.6515</f>
        <v>1723889.1964999998</v>
      </c>
      <c r="N31" s="45">
        <f t="shared" si="2"/>
        <v>181.30933913546485</v>
      </c>
      <c r="O31" s="50">
        <f t="shared" si="3"/>
        <v>-1249825.8729999999</v>
      </c>
      <c r="P31" s="82" t="s">
        <v>28481</v>
      </c>
      <c r="Q31" s="82"/>
      <c r="R31" s="82"/>
      <c r="S31" s="82"/>
    </row>
    <row r="32" spans="1:19" ht="15" customHeight="1" x14ac:dyDescent="0.2">
      <c r="A32" s="53" t="s">
        <v>28473</v>
      </c>
      <c r="B32" s="21" t="str">
        <f>IF(A32="","",_xlfn.XLOOKUP(A32,WREGIS[GU ID],WREGIS[Generator Name],"Error: GU ID Not Found",0,1))</f>
        <v>Error: GU ID Not Found</v>
      </c>
      <c r="C32" s="20" t="s">
        <v>17266</v>
      </c>
      <c r="D32" s="49">
        <v>2025</v>
      </c>
      <c r="E32" s="20" t="s">
        <v>5</v>
      </c>
      <c r="F32" s="20" t="s">
        <v>19</v>
      </c>
      <c r="G32" s="20" t="s">
        <v>19</v>
      </c>
      <c r="H32" s="20">
        <v>14967</v>
      </c>
      <c r="I32" s="21">
        <f t="shared" si="4"/>
        <v>0</v>
      </c>
      <c r="J32" s="21">
        <f t="shared" si="5"/>
        <v>0</v>
      </c>
      <c r="K32" s="29">
        <f>487297*0.6515</f>
        <v>317473.99549999996</v>
      </c>
      <c r="L32" s="45">
        <f t="shared" si="1"/>
        <v>21.211598550143648</v>
      </c>
      <c r="M32" s="29">
        <f>2037434*0.6515</f>
        <v>1327388.2509999999</v>
      </c>
      <c r="N32" s="45">
        <f t="shared" si="2"/>
        <v>88.68766292510189</v>
      </c>
      <c r="O32" s="50">
        <f t="shared" si="3"/>
        <v>-1009914.2555</v>
      </c>
      <c r="P32" s="82" t="s">
        <v>28483</v>
      </c>
      <c r="Q32" s="82"/>
      <c r="R32" s="82"/>
      <c r="S32" s="82"/>
    </row>
    <row r="33" spans="1:19" ht="15" customHeight="1" x14ac:dyDescent="0.2">
      <c r="A33" s="53" t="s">
        <v>2826</v>
      </c>
      <c r="B33" s="21" t="str">
        <f>IF(A33="","",_xlfn.XLOOKUP(A33,WREGIS[GU ID],WREGIS[Generator Name],"Error: GU ID Not Found",0,1))</f>
        <v>Noxon Rapids HED</v>
      </c>
      <c r="C33" s="20" t="s">
        <v>17266</v>
      </c>
      <c r="D33" s="49">
        <v>2025</v>
      </c>
      <c r="E33" s="20" t="s">
        <v>5</v>
      </c>
      <c r="F33" s="20" t="s">
        <v>19</v>
      </c>
      <c r="G33" s="20" t="s">
        <v>19</v>
      </c>
      <c r="H33" s="20">
        <v>21912</v>
      </c>
      <c r="I33" s="21">
        <f t="shared" si="4"/>
        <v>0</v>
      </c>
      <c r="J33" s="21">
        <f t="shared" si="5"/>
        <v>0</v>
      </c>
      <c r="K33" s="29">
        <f>1725805*0.6515</f>
        <v>1124361.9575</v>
      </c>
      <c r="L33" s="45">
        <f t="shared" si="1"/>
        <v>51.312612153158085</v>
      </c>
      <c r="M33" s="29">
        <f>2312181*0.6515</f>
        <v>1506385.9214999999</v>
      </c>
      <c r="N33" s="45">
        <f t="shared" si="2"/>
        <v>68.747075643483015</v>
      </c>
      <c r="O33" s="50">
        <f t="shared" si="3"/>
        <v>-382023.96399999992</v>
      </c>
      <c r="P33" s="82" t="s">
        <v>28483</v>
      </c>
      <c r="Q33" s="82"/>
      <c r="R33" s="82"/>
      <c r="S33" s="82"/>
    </row>
    <row r="34" spans="1:19" ht="15" customHeight="1" x14ac:dyDescent="0.2">
      <c r="A34" s="53" t="s">
        <v>2810</v>
      </c>
      <c r="B34" s="21" t="str">
        <f>IF(A34="","",_xlfn.XLOOKUP(A34,WREGIS[GU ID],WREGIS[Generator Name],"Error: GU ID Not Found",0,1))</f>
        <v>NOXON RAPIDS HED</v>
      </c>
      <c r="C34" s="20" t="s">
        <v>17266</v>
      </c>
      <c r="D34" s="49">
        <v>2025</v>
      </c>
      <c r="E34" s="20" t="s">
        <v>5</v>
      </c>
      <c r="F34" s="20" t="s">
        <v>19</v>
      </c>
      <c r="G34" s="20" t="s">
        <v>19</v>
      </c>
      <c r="H34" s="20">
        <v>5959</v>
      </c>
      <c r="I34" s="21">
        <f t="shared" si="4"/>
        <v>0</v>
      </c>
      <c r="J34" s="21">
        <f t="shared" si="5"/>
        <v>0</v>
      </c>
      <c r="K34" s="29">
        <f>783837*0.6515</f>
        <v>510669.80549999996</v>
      </c>
      <c r="L34" s="45">
        <f t="shared" si="1"/>
        <v>85.697232002013749</v>
      </c>
      <c r="M34" s="29">
        <f>1386062*0.6515</f>
        <v>903019.39299999992</v>
      </c>
      <c r="N34" s="45">
        <f t="shared" si="2"/>
        <v>151.53874693740559</v>
      </c>
      <c r="O34" s="50">
        <f t="shared" si="3"/>
        <v>-392349.58749999997</v>
      </c>
      <c r="P34" s="82" t="s">
        <v>28483</v>
      </c>
      <c r="Q34" s="82"/>
      <c r="R34" s="82"/>
      <c r="S34" s="82"/>
    </row>
    <row r="35" spans="1:19" ht="15" customHeight="1" x14ac:dyDescent="0.2">
      <c r="A35" s="53" t="s">
        <v>2809</v>
      </c>
      <c r="B35" s="21" t="str">
        <f>IF(A35="","",_xlfn.XLOOKUP(A35,WREGIS[GU ID],WREGIS[Generator Name],"Error: GU ID Not Found",0,1))</f>
        <v>Noxon Rapids HED</v>
      </c>
      <c r="C35" s="20" t="s">
        <v>17266</v>
      </c>
      <c r="D35" s="49">
        <v>2025</v>
      </c>
      <c r="E35" s="20" t="s">
        <v>5</v>
      </c>
      <c r="F35" s="20" t="s">
        <v>19</v>
      </c>
      <c r="G35" s="20" t="s">
        <v>19</v>
      </c>
      <c r="H35" s="20">
        <v>25214</v>
      </c>
      <c r="I35" s="21">
        <f t="shared" si="4"/>
        <v>0</v>
      </c>
      <c r="J35" s="21">
        <f t="shared" si="5"/>
        <v>0</v>
      </c>
      <c r="K35" s="29">
        <f>988075*0.6515</f>
        <v>643730.86249999993</v>
      </c>
      <c r="L35" s="45">
        <f t="shared" si="1"/>
        <v>25.53069177837709</v>
      </c>
      <c r="M35" s="29">
        <f>2606249*0.6515</f>
        <v>1697971.2234999998</v>
      </c>
      <c r="N35" s="45">
        <f t="shared" si="2"/>
        <v>67.342398013008633</v>
      </c>
      <c r="O35" s="50">
        <f t="shared" si="3"/>
        <v>-1054240.361</v>
      </c>
      <c r="P35" s="82" t="s">
        <v>28483</v>
      </c>
      <c r="Q35" s="82"/>
      <c r="R35" s="82"/>
      <c r="S35" s="82"/>
    </row>
    <row r="36" spans="1:19" ht="15" customHeight="1" x14ac:dyDescent="0.2">
      <c r="A36" s="53" t="s">
        <v>28474</v>
      </c>
      <c r="B36" s="21" t="str">
        <f>IF(A36="","",_xlfn.XLOOKUP(A36,WREGIS[GU ID],WREGIS[Generator Name],"Error: GU ID Not Found",0,1))</f>
        <v>Error: GU ID Not Found</v>
      </c>
      <c r="C36" s="20" t="s">
        <v>17266</v>
      </c>
      <c r="D36" s="49">
        <v>2025</v>
      </c>
      <c r="E36" s="20" t="s">
        <v>5</v>
      </c>
      <c r="F36" s="20" t="s">
        <v>19</v>
      </c>
      <c r="G36" s="20" t="s">
        <v>19</v>
      </c>
      <c r="H36" s="20">
        <v>12533</v>
      </c>
      <c r="I36" s="21">
        <f t="shared" si="4"/>
        <v>0</v>
      </c>
      <c r="J36" s="21">
        <f t="shared" si="5"/>
        <v>0</v>
      </c>
      <c r="K36" s="29">
        <f>700010*0.6515</f>
        <v>456056.51499999996</v>
      </c>
      <c r="L36" s="45">
        <f t="shared" si="1"/>
        <v>36.388455677012686</v>
      </c>
      <c r="M36" s="29">
        <f>1907729*0.6515</f>
        <v>1242885.4435000001</v>
      </c>
      <c r="N36" s="45">
        <f t="shared" si="2"/>
        <v>99.169029242799013</v>
      </c>
      <c r="O36" s="50">
        <f t="shared" si="3"/>
        <v>-786828.92850000015</v>
      </c>
      <c r="P36" s="82" t="s">
        <v>28483</v>
      </c>
      <c r="Q36" s="82"/>
      <c r="R36" s="82"/>
      <c r="S36" s="82"/>
    </row>
    <row r="37" spans="1:19" ht="15" customHeight="1" x14ac:dyDescent="0.2">
      <c r="A37" s="53" t="s">
        <v>2134</v>
      </c>
      <c r="B37" s="21" t="str">
        <f>IF(A37="","",_xlfn.XLOOKUP(A37,WREGIS[GU ID],WREGIS[Generator Name],"Error: GU ID Not Found",0,1))</f>
        <v>Palouse Wind, LLC</v>
      </c>
      <c r="C37" s="20" t="s">
        <v>17266</v>
      </c>
      <c r="D37" s="49">
        <v>2025</v>
      </c>
      <c r="E37" s="20" t="s">
        <v>6</v>
      </c>
      <c r="F37" s="20" t="s">
        <v>17325</v>
      </c>
      <c r="G37" s="20" t="s">
        <v>19</v>
      </c>
      <c r="H37" s="20">
        <v>294397</v>
      </c>
      <c r="I37" s="21">
        <f t="shared" si="4"/>
        <v>58879.4</v>
      </c>
      <c r="J37" s="21">
        <f t="shared" si="5"/>
        <v>0</v>
      </c>
      <c r="K37" s="29">
        <f>22766253*0.6515</f>
        <v>14832213.829499999</v>
      </c>
      <c r="L37" s="45">
        <f t="shared" si="1"/>
        <v>50.381674505854335</v>
      </c>
      <c r="M37" s="29">
        <f>20227769*0.6515</f>
        <v>13178391.5035</v>
      </c>
      <c r="N37" s="45">
        <f t="shared" si="2"/>
        <v>44.764014251164241</v>
      </c>
      <c r="O37" s="50">
        <f t="shared" si="3"/>
        <v>1653822.3259999994</v>
      </c>
      <c r="P37" s="82" t="s">
        <v>28484</v>
      </c>
      <c r="Q37" s="82"/>
      <c r="R37" s="82"/>
      <c r="S37" s="82"/>
    </row>
    <row r="38" spans="1:19" ht="15" customHeight="1" x14ac:dyDescent="0.2">
      <c r="A38" s="53" t="s">
        <v>3666</v>
      </c>
      <c r="B38" s="21" t="str">
        <f>IF(A38="","",_xlfn.XLOOKUP(A38,WREGIS[GU ID],WREGIS[Generator Name],"Error: GU ID Not Found",0,1))</f>
        <v>Nine Mile HED</v>
      </c>
      <c r="C38" s="20" t="s">
        <v>17266</v>
      </c>
      <c r="D38" s="49">
        <v>2025</v>
      </c>
      <c r="E38" s="20" t="s">
        <v>5</v>
      </c>
      <c r="F38" s="20" t="s">
        <v>19</v>
      </c>
      <c r="G38" s="20" t="s">
        <v>19</v>
      </c>
      <c r="H38" s="20">
        <v>16172</v>
      </c>
      <c r="I38" s="21">
        <f t="shared" si="4"/>
        <v>0</v>
      </c>
      <c r="J38" s="21">
        <f t="shared" si="5"/>
        <v>0</v>
      </c>
      <c r="K38" s="29">
        <f>4280491*0.6515</f>
        <v>2788739.8865</v>
      </c>
      <c r="L38" s="45">
        <f t="shared" si="1"/>
        <v>172.44248617981697</v>
      </c>
      <c r="M38" s="29">
        <f>1121392*0.6515</f>
        <v>730586.88799999992</v>
      </c>
      <c r="N38" s="45">
        <f t="shared" si="2"/>
        <v>45.176038090526831</v>
      </c>
      <c r="O38" s="50">
        <f t="shared" si="3"/>
        <v>2058152.9985000002</v>
      </c>
      <c r="P38" s="82" t="s">
        <v>28484</v>
      </c>
      <c r="Q38" s="82"/>
      <c r="R38" s="82"/>
      <c r="S38" s="82"/>
    </row>
    <row r="39" spans="1:19" ht="15" customHeight="1" x14ac:dyDescent="0.2">
      <c r="A39" s="53" t="s">
        <v>3634</v>
      </c>
      <c r="B39" s="21" t="str">
        <f>IF(A39="","",_xlfn.XLOOKUP(A39,WREGIS[GU ID],WREGIS[Generator Name],"Error: GU ID Not Found",0,1))</f>
        <v>Nine Mile HED 2</v>
      </c>
      <c r="C39" s="20" t="s">
        <v>17266</v>
      </c>
      <c r="D39" s="49">
        <v>2025</v>
      </c>
      <c r="E39" s="20" t="s">
        <v>5</v>
      </c>
      <c r="F39" s="20" t="s">
        <v>19</v>
      </c>
      <c r="G39" s="20" t="s">
        <v>19</v>
      </c>
      <c r="H39" s="20">
        <v>15554</v>
      </c>
      <c r="I39" s="21">
        <f t="shared" si="4"/>
        <v>0</v>
      </c>
      <c r="J39" s="21">
        <f t="shared" si="5"/>
        <v>0</v>
      </c>
      <c r="K39" s="29">
        <f>4116916*0.6515</f>
        <v>2682170.7739999997</v>
      </c>
      <c r="L39" s="45">
        <f t="shared" si="1"/>
        <v>172.4425082936865</v>
      </c>
      <c r="M39" s="29">
        <f>1082764*0.6515</f>
        <v>705420.74599999993</v>
      </c>
      <c r="N39" s="45">
        <f t="shared" si="2"/>
        <v>45.353011829754401</v>
      </c>
      <c r="O39" s="50">
        <f t="shared" si="3"/>
        <v>1976750.0279999999</v>
      </c>
      <c r="P39" s="82" t="s">
        <v>28484</v>
      </c>
      <c r="Q39" s="82"/>
      <c r="R39" s="82"/>
      <c r="S39" s="82"/>
    </row>
    <row r="40" spans="1:19" ht="15" customHeight="1" x14ac:dyDescent="0.2">
      <c r="A40" s="53" t="s">
        <v>659</v>
      </c>
      <c r="B40" s="21" t="str">
        <f>IF(A40="","",_xlfn.XLOOKUP(A40,WREGIS[GU ID],WREGIS[Generator Name],"Error: GU ID Not Found",0,1))</f>
        <v>Boulder Community Solar</v>
      </c>
      <c r="C40" s="20" t="s">
        <v>17266</v>
      </c>
      <c r="D40" s="49">
        <v>2025</v>
      </c>
      <c r="E40" s="20" t="s">
        <v>17</v>
      </c>
      <c r="F40" s="20" t="s">
        <v>19</v>
      </c>
      <c r="G40" s="20" t="s">
        <v>17325</v>
      </c>
      <c r="H40" s="20">
        <v>505</v>
      </c>
      <c r="I40" s="21">
        <f t="shared" si="4"/>
        <v>0</v>
      </c>
      <c r="J40" s="21">
        <f t="shared" si="5"/>
        <v>505</v>
      </c>
      <c r="K40" s="29">
        <f>33025*0.6515</f>
        <v>21515.787499999999</v>
      </c>
      <c r="L40" s="45">
        <f t="shared" si="1"/>
        <v>42.605519801980194</v>
      </c>
      <c r="M40" s="29">
        <f>44231*0.6515</f>
        <v>28816.496499999997</v>
      </c>
      <c r="N40" s="45">
        <f t="shared" si="2"/>
        <v>57.062369306930691</v>
      </c>
      <c r="O40" s="50">
        <f t="shared" si="3"/>
        <v>-7300.7089999999989</v>
      </c>
      <c r="P40" s="82" t="s">
        <v>28475</v>
      </c>
      <c r="Q40" s="82"/>
      <c r="R40" s="82"/>
      <c r="S40" s="82"/>
    </row>
    <row r="41" spans="1:19" ht="15" customHeight="1" x14ac:dyDescent="0.2">
      <c r="A41" s="53" t="s">
        <v>10108</v>
      </c>
      <c r="B41" s="21" t="str">
        <f>IF(A41="","",_xlfn.XLOOKUP(A41,WREGIS[GU ID],WREGIS[Generator Name],"Error: GU ID Not Found",0,1))</f>
        <v>Rattlesnake Flat, LLC</v>
      </c>
      <c r="C41" s="20" t="s">
        <v>17266</v>
      </c>
      <c r="D41" s="49">
        <v>2025</v>
      </c>
      <c r="E41" s="20" t="s">
        <v>6</v>
      </c>
      <c r="F41" s="20" t="s">
        <v>17325</v>
      </c>
      <c r="G41" s="20" t="s">
        <v>19</v>
      </c>
      <c r="H41" s="20">
        <v>69300</v>
      </c>
      <c r="I41" s="21">
        <f t="shared" si="4"/>
        <v>13860</v>
      </c>
      <c r="J41" s="21">
        <f t="shared" si="5"/>
        <v>0</v>
      </c>
      <c r="K41" s="29">
        <f>16687598*0.6515</f>
        <v>10871970.096999999</v>
      </c>
      <c r="L41" s="45">
        <f t="shared" si="1"/>
        <v>156.88268538239538</v>
      </c>
      <c r="M41" s="29">
        <f>17983882*0.6515</f>
        <v>11716499.123</v>
      </c>
      <c r="N41" s="45">
        <f t="shared" si="2"/>
        <v>169.06925141414141</v>
      </c>
      <c r="O41" s="50">
        <f t="shared" si="3"/>
        <v>-844529.02600000054</v>
      </c>
      <c r="P41" s="82" t="s">
        <v>28485</v>
      </c>
      <c r="Q41" s="82"/>
      <c r="R41" s="82"/>
      <c r="S41" s="82"/>
    </row>
    <row r="42" spans="1:19" ht="15" customHeight="1" x14ac:dyDescent="0.2">
      <c r="A42" s="53" t="s">
        <v>13850</v>
      </c>
      <c r="B42" s="21" t="str">
        <f>IF(A42="","",_xlfn.XLOOKUP(A42,WREGIS[GU ID],WREGIS[Generator Name],"Error: GU ID Not Found",0,1))</f>
        <v xml:space="preserve">Clearwater Wind I, LLC </v>
      </c>
      <c r="C42" s="20" t="s">
        <v>17266</v>
      </c>
      <c r="D42" s="49">
        <v>2025</v>
      </c>
      <c r="E42" s="20" t="s">
        <v>6</v>
      </c>
      <c r="F42" s="20" t="s">
        <v>19</v>
      </c>
      <c r="G42" s="20" t="s">
        <v>19</v>
      </c>
      <c r="H42" s="20">
        <v>0</v>
      </c>
      <c r="I42" s="21">
        <f t="shared" si="4"/>
        <v>0</v>
      </c>
      <c r="J42" s="21">
        <f t="shared" si="5"/>
        <v>0</v>
      </c>
      <c r="K42" s="29">
        <f>21385736*0.6515</f>
        <v>13932807.003999999</v>
      </c>
      <c r="L42" s="45" t="str">
        <f t="shared" si="1"/>
        <v/>
      </c>
      <c r="M42" s="29">
        <f>25732512*0.6515</f>
        <v>16764731.568</v>
      </c>
      <c r="N42" s="45" t="str">
        <f t="shared" si="2"/>
        <v/>
      </c>
      <c r="O42" s="50">
        <f t="shared" si="3"/>
        <v>-2831924.5640000012</v>
      </c>
      <c r="P42" s="82" t="s">
        <v>28486</v>
      </c>
      <c r="Q42" s="82"/>
      <c r="R42" s="82"/>
      <c r="S42" s="82"/>
    </row>
    <row r="43" spans="1:19" ht="15" customHeight="1" x14ac:dyDescent="0.2">
      <c r="A43" s="53" t="s">
        <v>3725</v>
      </c>
      <c r="B43" s="21" t="str">
        <f>IF(A43="","",_xlfn.XLOOKUP(A43,WREGIS[GU ID],WREGIS[Generator Name],"Error: GU ID Not Found",0,1))</f>
        <v>Kettle Falls Woodwaste Plant</v>
      </c>
      <c r="C43" s="20" t="s">
        <v>17266</v>
      </c>
      <c r="D43" s="49">
        <v>2025</v>
      </c>
      <c r="E43" s="20" t="s">
        <v>4367</v>
      </c>
      <c r="F43" s="20" t="s">
        <v>19</v>
      </c>
      <c r="G43" s="20" t="s">
        <v>19</v>
      </c>
      <c r="H43" s="20">
        <v>282511</v>
      </c>
      <c r="I43" s="21">
        <f t="shared" si="4"/>
        <v>0</v>
      </c>
      <c r="J43" s="21">
        <f t="shared" si="5"/>
        <v>0</v>
      </c>
      <c r="K43" s="29">
        <v>0</v>
      </c>
      <c r="L43" s="45">
        <f t="shared" si="1"/>
        <v>0</v>
      </c>
      <c r="M43" s="29">
        <v>0</v>
      </c>
      <c r="N43" s="45">
        <f t="shared" si="2"/>
        <v>0</v>
      </c>
      <c r="O43" s="50">
        <f t="shared" si="3"/>
        <v>0</v>
      </c>
      <c r="P43" s="82" t="s">
        <v>28476</v>
      </c>
      <c r="Q43" s="82"/>
      <c r="R43" s="82"/>
      <c r="S43" s="82"/>
    </row>
    <row r="44" spans="1:19" ht="15" customHeight="1" x14ac:dyDescent="0.2">
      <c r="A44" s="53"/>
      <c r="B44" s="21" t="str">
        <f>IF(A44="","",_xlfn.XLOOKUP(A44,WREGIS[GU ID],WREGIS[Generator Name],"Error: GU ID Not Found",0,1))</f>
        <v/>
      </c>
      <c r="C44" s="20"/>
      <c r="D44" s="49"/>
      <c r="E44" s="20"/>
      <c r="F44" s="20" t="s">
        <v>19</v>
      </c>
      <c r="G44" s="20" t="s">
        <v>19</v>
      </c>
      <c r="H44" s="20"/>
      <c r="I44" s="21">
        <f t="shared" si="4"/>
        <v>0</v>
      </c>
      <c r="J44" s="21">
        <f t="shared" si="5"/>
        <v>0</v>
      </c>
      <c r="K44" s="29"/>
      <c r="L44" s="45" t="str">
        <f t="shared" si="1"/>
        <v/>
      </c>
      <c r="M44" s="29"/>
      <c r="N44" s="45" t="str">
        <f t="shared" si="2"/>
        <v/>
      </c>
      <c r="O44" s="50">
        <f t="shared" si="3"/>
        <v>0</v>
      </c>
      <c r="P44" s="82" t="s">
        <v>28477</v>
      </c>
      <c r="Q44" s="82"/>
      <c r="R44" s="82"/>
      <c r="S44" s="82"/>
    </row>
    <row r="45" spans="1:19" ht="15" customHeight="1" x14ac:dyDescent="0.2">
      <c r="A45" s="53"/>
      <c r="B45" s="21" t="str">
        <f>IF(A45="","",_xlfn.XLOOKUP(A45,WREGIS[GU ID],WREGIS[Generator Name],"Error: GU ID Not Found",0,1))</f>
        <v/>
      </c>
      <c r="C45" s="20"/>
      <c r="D45" s="49"/>
      <c r="E45" s="20"/>
      <c r="F45" s="20" t="s">
        <v>19</v>
      </c>
      <c r="G45" s="20" t="s">
        <v>19</v>
      </c>
      <c r="H45" s="20"/>
      <c r="I45" s="21">
        <f t="shared" si="4"/>
        <v>0</v>
      </c>
      <c r="J45" s="21">
        <f t="shared" si="5"/>
        <v>0</v>
      </c>
      <c r="K45" s="29"/>
      <c r="L45" s="45" t="str">
        <f t="shared" si="1"/>
        <v/>
      </c>
      <c r="M45" s="29"/>
      <c r="N45" s="45" t="str">
        <f t="shared" si="2"/>
        <v/>
      </c>
      <c r="O45" s="50">
        <f t="shared" si="3"/>
        <v>0</v>
      </c>
      <c r="P45" s="82"/>
      <c r="Q45" s="82"/>
      <c r="R45" s="82"/>
      <c r="S45" s="82"/>
    </row>
    <row r="46" spans="1:19" ht="15" customHeight="1" x14ac:dyDescent="0.2">
      <c r="A46" s="53"/>
      <c r="B46" s="21" t="str">
        <f>IF(A46="","",_xlfn.XLOOKUP(A46,WREGIS[GU ID],WREGIS[Generator Name],"Error: GU ID Not Found",0,1))</f>
        <v/>
      </c>
      <c r="C46" s="20"/>
      <c r="D46" s="49"/>
      <c r="E46" s="20"/>
      <c r="F46" s="20" t="s">
        <v>19</v>
      </c>
      <c r="G46" s="20" t="s">
        <v>19</v>
      </c>
      <c r="H46" s="20"/>
      <c r="I46" s="21">
        <f t="shared" si="4"/>
        <v>0</v>
      </c>
      <c r="J46" s="21">
        <f t="shared" si="5"/>
        <v>0</v>
      </c>
      <c r="K46" s="29"/>
      <c r="L46" s="45" t="str">
        <f t="shared" si="1"/>
        <v/>
      </c>
      <c r="M46" s="29"/>
      <c r="N46" s="45" t="str">
        <f t="shared" si="2"/>
        <v/>
      </c>
      <c r="O46" s="50">
        <f t="shared" si="3"/>
        <v>0</v>
      </c>
      <c r="P46" s="82"/>
      <c r="Q46" s="82"/>
      <c r="R46" s="82"/>
      <c r="S46" s="82"/>
    </row>
    <row r="47" spans="1:19" ht="15" customHeight="1" x14ac:dyDescent="0.2">
      <c r="A47" s="53"/>
      <c r="B47" s="21" t="str">
        <f>IF(A47="","",_xlfn.XLOOKUP(A47,WREGIS[GU ID],WREGIS[Generator Name],"Error: GU ID Not Found",0,1))</f>
        <v/>
      </c>
      <c r="C47" s="20"/>
      <c r="D47" s="49"/>
      <c r="E47" s="20"/>
      <c r="F47" s="20" t="s">
        <v>19</v>
      </c>
      <c r="G47" s="20" t="s">
        <v>19</v>
      </c>
      <c r="H47" s="20"/>
      <c r="I47" s="21">
        <f t="shared" si="4"/>
        <v>0</v>
      </c>
      <c r="J47" s="21">
        <f t="shared" si="5"/>
        <v>0</v>
      </c>
      <c r="K47" s="29"/>
      <c r="L47" s="45" t="str">
        <f t="shared" si="1"/>
        <v/>
      </c>
      <c r="M47" s="29"/>
      <c r="N47" s="45" t="str">
        <f t="shared" si="2"/>
        <v/>
      </c>
      <c r="O47" s="50">
        <f t="shared" si="3"/>
        <v>0</v>
      </c>
      <c r="P47" s="82"/>
      <c r="Q47" s="82"/>
      <c r="R47" s="82"/>
      <c r="S47" s="82"/>
    </row>
    <row r="48" spans="1:19" ht="15" customHeight="1" x14ac:dyDescent="0.2">
      <c r="A48" s="53"/>
      <c r="B48" s="21" t="str">
        <f>IF(A48="","",_xlfn.XLOOKUP(A48,WREGIS[GU ID],WREGIS[Generator Name],"Error: GU ID Not Found",0,1))</f>
        <v/>
      </c>
      <c r="C48" s="20"/>
      <c r="D48" s="49"/>
      <c r="E48" s="20"/>
      <c r="F48" s="20" t="s">
        <v>19</v>
      </c>
      <c r="G48" s="20" t="s">
        <v>19</v>
      </c>
      <c r="H48" s="20"/>
      <c r="I48" s="21">
        <f t="shared" si="4"/>
        <v>0</v>
      </c>
      <c r="J48" s="21">
        <f t="shared" si="5"/>
        <v>0</v>
      </c>
      <c r="K48" s="29"/>
      <c r="L48" s="45" t="str">
        <f t="shared" si="1"/>
        <v/>
      </c>
      <c r="M48" s="29"/>
      <c r="N48" s="45" t="str">
        <f t="shared" si="2"/>
        <v/>
      </c>
      <c r="O48" s="50">
        <f t="shared" si="3"/>
        <v>0</v>
      </c>
      <c r="P48" s="82"/>
      <c r="Q48" s="82"/>
      <c r="R48" s="82"/>
      <c r="S48" s="82"/>
    </row>
    <row r="49" spans="1:19" ht="15" customHeight="1" x14ac:dyDescent="0.2">
      <c r="A49" s="53"/>
      <c r="B49" s="21" t="str">
        <f>IF(A49="","",_xlfn.XLOOKUP(A49,WREGIS[GU ID],WREGIS[Generator Name],"Error: GU ID Not Found",0,1))</f>
        <v/>
      </c>
      <c r="C49" s="20"/>
      <c r="D49" s="49"/>
      <c r="E49" s="20"/>
      <c r="F49" s="20" t="s">
        <v>19</v>
      </c>
      <c r="G49" s="20" t="s">
        <v>19</v>
      </c>
      <c r="H49" s="20"/>
      <c r="I49" s="21">
        <f t="shared" si="4"/>
        <v>0</v>
      </c>
      <c r="J49" s="21">
        <f t="shared" si="5"/>
        <v>0</v>
      </c>
      <c r="K49" s="29"/>
      <c r="L49" s="45" t="str">
        <f t="shared" si="1"/>
        <v/>
      </c>
      <c r="M49" s="29"/>
      <c r="N49" s="45" t="str">
        <f t="shared" si="2"/>
        <v/>
      </c>
      <c r="O49" s="50">
        <f t="shared" si="3"/>
        <v>0</v>
      </c>
      <c r="P49" s="82"/>
      <c r="Q49" s="82"/>
      <c r="R49" s="82"/>
      <c r="S49" s="82"/>
    </row>
    <row r="50" spans="1:19" ht="15" customHeight="1" x14ac:dyDescent="0.2">
      <c r="A50" s="53"/>
      <c r="B50" s="21" t="str">
        <f>IF(A50="","",_xlfn.XLOOKUP(A50,WREGIS[GU ID],WREGIS[Generator Name],"Error: GU ID Not Found",0,1))</f>
        <v/>
      </c>
      <c r="C50" s="20"/>
      <c r="D50" s="49"/>
      <c r="E50" s="20"/>
      <c r="F50" s="20" t="s">
        <v>19</v>
      </c>
      <c r="G50" s="20" t="s">
        <v>19</v>
      </c>
      <c r="H50" s="20"/>
      <c r="I50" s="21">
        <f t="shared" si="4"/>
        <v>0</v>
      </c>
      <c r="J50" s="21">
        <f t="shared" si="5"/>
        <v>0</v>
      </c>
      <c r="K50" s="29"/>
      <c r="L50" s="45" t="str">
        <f t="shared" si="1"/>
        <v/>
      </c>
      <c r="M50" s="29"/>
      <c r="N50" s="45" t="str">
        <f t="shared" si="2"/>
        <v/>
      </c>
      <c r="O50" s="50">
        <f t="shared" si="3"/>
        <v>0</v>
      </c>
      <c r="P50" s="82"/>
      <c r="Q50" s="82"/>
      <c r="R50" s="82"/>
      <c r="S50" s="82"/>
    </row>
    <row r="51" spans="1:19" ht="15" customHeight="1" x14ac:dyDescent="0.2">
      <c r="A51" s="53"/>
      <c r="B51" s="21" t="str">
        <f>IF(A51="","",_xlfn.XLOOKUP(A51,WREGIS[GU ID],WREGIS[Generator Name],"Error: GU ID Not Found",0,1))</f>
        <v/>
      </c>
      <c r="C51" s="20"/>
      <c r="D51" s="49"/>
      <c r="E51" s="20"/>
      <c r="F51" s="20" t="s">
        <v>19</v>
      </c>
      <c r="G51" s="20" t="s">
        <v>19</v>
      </c>
      <c r="H51" s="20"/>
      <c r="I51" s="21">
        <f t="shared" si="4"/>
        <v>0</v>
      </c>
      <c r="J51" s="21">
        <f t="shared" si="5"/>
        <v>0</v>
      </c>
      <c r="K51" s="29"/>
      <c r="L51" s="45" t="str">
        <f t="shared" si="1"/>
        <v/>
      </c>
      <c r="M51" s="29"/>
      <c r="N51" s="45" t="str">
        <f t="shared" si="2"/>
        <v/>
      </c>
      <c r="O51" s="50">
        <f t="shared" si="3"/>
        <v>0</v>
      </c>
      <c r="P51" s="82"/>
      <c r="Q51" s="82"/>
      <c r="R51" s="82"/>
      <c r="S51" s="82"/>
    </row>
    <row r="52" spans="1:19" ht="15" customHeight="1" x14ac:dyDescent="0.2">
      <c r="A52" s="53"/>
      <c r="B52" s="21" t="str">
        <f>IF(A52="","",_xlfn.XLOOKUP(A52,WREGIS[GU ID],WREGIS[Generator Name],"Error: GU ID Not Found",0,1))</f>
        <v/>
      </c>
      <c r="C52" s="20"/>
      <c r="D52" s="49"/>
      <c r="E52" s="20"/>
      <c r="F52" s="20" t="s">
        <v>19</v>
      </c>
      <c r="G52" s="20" t="s">
        <v>19</v>
      </c>
      <c r="H52" s="20"/>
      <c r="I52" s="21">
        <f t="shared" ref="I52:I71" si="6">IF(F52="Yes",0.2*H52,0)</f>
        <v>0</v>
      </c>
      <c r="J52" s="21">
        <f t="shared" ref="J52:J98" si="7">IF(G52="Yes",H52,0)</f>
        <v>0</v>
      </c>
      <c r="K52" s="29"/>
      <c r="L52" s="45" t="str">
        <f t="shared" si="1"/>
        <v/>
      </c>
      <c r="M52" s="29"/>
      <c r="N52" s="45" t="str">
        <f t="shared" si="2"/>
        <v/>
      </c>
      <c r="O52" s="50">
        <f t="shared" si="3"/>
        <v>0</v>
      </c>
      <c r="P52" s="82"/>
      <c r="Q52" s="82"/>
      <c r="R52" s="82"/>
      <c r="S52" s="82"/>
    </row>
    <row r="53" spans="1:19" ht="15" customHeight="1" x14ac:dyDescent="0.2">
      <c r="A53" s="53"/>
      <c r="B53" s="21" t="str">
        <f>IF(A53="","",_xlfn.XLOOKUP(A53,WREGIS[GU ID],WREGIS[Generator Name],"Error: GU ID Not Found",0,1))</f>
        <v/>
      </c>
      <c r="C53" s="20"/>
      <c r="D53" s="49"/>
      <c r="E53" s="20"/>
      <c r="F53" s="20" t="s">
        <v>19</v>
      </c>
      <c r="G53" s="20" t="s">
        <v>19</v>
      </c>
      <c r="H53" s="20"/>
      <c r="I53" s="21">
        <f t="shared" si="6"/>
        <v>0</v>
      </c>
      <c r="J53" s="21">
        <f t="shared" si="7"/>
        <v>0</v>
      </c>
      <c r="K53" s="29"/>
      <c r="L53" s="45" t="str">
        <f t="shared" si="1"/>
        <v/>
      </c>
      <c r="M53" s="29"/>
      <c r="N53" s="45" t="str">
        <f t="shared" si="2"/>
        <v/>
      </c>
      <c r="O53" s="50">
        <f>IF(C53="Bundled",K53-M53, K53)</f>
        <v>0</v>
      </c>
      <c r="P53" s="82"/>
      <c r="Q53" s="82"/>
      <c r="R53" s="82"/>
      <c r="S53" s="82"/>
    </row>
    <row r="54" spans="1:19" ht="15" customHeight="1" x14ac:dyDescent="0.2">
      <c r="A54" s="53"/>
      <c r="B54" s="21" t="str">
        <f>IF(A54="","",_xlfn.XLOOKUP(A54,WREGIS[GU ID],WREGIS[Generator Name],"Error: GU ID Not Found",0,1))</f>
        <v/>
      </c>
      <c r="C54" s="20"/>
      <c r="D54" s="49"/>
      <c r="E54" s="20"/>
      <c r="F54" s="20" t="s">
        <v>19</v>
      </c>
      <c r="G54" s="20" t="s">
        <v>19</v>
      </c>
      <c r="H54" s="20"/>
      <c r="I54" s="21">
        <f t="shared" si="6"/>
        <v>0</v>
      </c>
      <c r="J54" s="21">
        <f t="shared" si="7"/>
        <v>0</v>
      </c>
      <c r="K54" s="29"/>
      <c r="L54" s="45" t="str">
        <f t="shared" si="1"/>
        <v/>
      </c>
      <c r="M54" s="29"/>
      <c r="N54" s="45" t="str">
        <f t="shared" si="2"/>
        <v/>
      </c>
      <c r="O54" s="50">
        <f t="shared" si="3"/>
        <v>0</v>
      </c>
      <c r="P54" s="82"/>
      <c r="Q54" s="82"/>
      <c r="R54" s="82"/>
      <c r="S54" s="82"/>
    </row>
    <row r="55" spans="1:19" ht="15" customHeight="1" x14ac:dyDescent="0.2">
      <c r="A55" s="53"/>
      <c r="B55" s="21" t="str">
        <f>IF(A55="","",_xlfn.XLOOKUP(A55,WREGIS[GU ID],WREGIS[Generator Name],"Error: GU ID Not Found",0,1))</f>
        <v/>
      </c>
      <c r="C55" s="20"/>
      <c r="D55" s="49"/>
      <c r="E55" s="20"/>
      <c r="F55" s="20" t="s">
        <v>19</v>
      </c>
      <c r="G55" s="20" t="s">
        <v>19</v>
      </c>
      <c r="H55" s="20"/>
      <c r="I55" s="21">
        <f t="shared" si="6"/>
        <v>0</v>
      </c>
      <c r="J55" s="21">
        <f t="shared" si="7"/>
        <v>0</v>
      </c>
      <c r="K55" s="29"/>
      <c r="L55" s="45" t="str">
        <f t="shared" si="1"/>
        <v/>
      </c>
      <c r="M55" s="29"/>
      <c r="N55" s="45" t="str">
        <f t="shared" si="2"/>
        <v/>
      </c>
      <c r="O55" s="50">
        <f t="shared" si="3"/>
        <v>0</v>
      </c>
      <c r="P55" s="82"/>
      <c r="Q55" s="82"/>
      <c r="R55" s="82"/>
      <c r="S55" s="82"/>
    </row>
    <row r="56" spans="1:19" ht="15" customHeight="1" x14ac:dyDescent="0.2">
      <c r="A56" s="53"/>
      <c r="B56" s="21" t="str">
        <f>IF(A56="","",_xlfn.XLOOKUP(A56,WREGIS[GU ID],WREGIS[Generator Name],"Error: GU ID Not Found",0,1))</f>
        <v/>
      </c>
      <c r="C56" s="20"/>
      <c r="D56" s="49"/>
      <c r="E56" s="20"/>
      <c r="F56" s="20" t="s">
        <v>19</v>
      </c>
      <c r="G56" s="20" t="s">
        <v>19</v>
      </c>
      <c r="H56" s="20"/>
      <c r="I56" s="21">
        <f t="shared" si="6"/>
        <v>0</v>
      </c>
      <c r="J56" s="21">
        <f t="shared" si="7"/>
        <v>0</v>
      </c>
      <c r="K56" s="29"/>
      <c r="L56" s="45" t="str">
        <f t="shared" si="1"/>
        <v/>
      </c>
      <c r="M56" s="29"/>
      <c r="N56" s="45" t="str">
        <f t="shared" si="2"/>
        <v/>
      </c>
      <c r="O56" s="50">
        <f t="shared" si="3"/>
        <v>0</v>
      </c>
      <c r="P56" s="82"/>
      <c r="Q56" s="82"/>
      <c r="R56" s="82"/>
      <c r="S56" s="82"/>
    </row>
    <row r="57" spans="1:19" ht="15" customHeight="1" x14ac:dyDescent="0.2">
      <c r="A57" s="53"/>
      <c r="B57" s="21" t="str">
        <f>IF(A57="","",_xlfn.XLOOKUP(A57,WREGIS[GU ID],WREGIS[Generator Name],"Error: GU ID Not Found",0,1))</f>
        <v/>
      </c>
      <c r="C57" s="20"/>
      <c r="D57" s="49"/>
      <c r="E57" s="20"/>
      <c r="F57" s="20" t="s">
        <v>19</v>
      </c>
      <c r="G57" s="20" t="s">
        <v>19</v>
      </c>
      <c r="H57" s="20"/>
      <c r="I57" s="21">
        <f t="shared" si="6"/>
        <v>0</v>
      </c>
      <c r="J57" s="21">
        <f t="shared" si="7"/>
        <v>0</v>
      </c>
      <c r="K57" s="29"/>
      <c r="L57" s="45" t="str">
        <f t="shared" si="1"/>
        <v/>
      </c>
      <c r="M57" s="29"/>
      <c r="N57" s="45" t="str">
        <f t="shared" si="2"/>
        <v/>
      </c>
      <c r="O57" s="50">
        <f t="shared" si="3"/>
        <v>0</v>
      </c>
      <c r="P57" s="82"/>
      <c r="Q57" s="82"/>
      <c r="R57" s="82"/>
      <c r="S57" s="82"/>
    </row>
    <row r="58" spans="1:19" ht="15" customHeight="1" x14ac:dyDescent="0.2">
      <c r="A58" s="53"/>
      <c r="B58" s="21" t="str">
        <f>IF(A58="","",_xlfn.XLOOKUP(A58,WREGIS[GU ID],WREGIS[Generator Name],"Error: GU ID Not Found",0,1))</f>
        <v/>
      </c>
      <c r="C58" s="20"/>
      <c r="D58" s="49"/>
      <c r="E58" s="20"/>
      <c r="F58" s="20" t="s">
        <v>19</v>
      </c>
      <c r="G58" s="20" t="s">
        <v>19</v>
      </c>
      <c r="H58" s="20"/>
      <c r="I58" s="21">
        <f t="shared" si="6"/>
        <v>0</v>
      </c>
      <c r="J58" s="21">
        <f t="shared" si="7"/>
        <v>0</v>
      </c>
      <c r="K58" s="29"/>
      <c r="L58" s="45" t="str">
        <f t="shared" si="1"/>
        <v/>
      </c>
      <c r="M58" s="29"/>
      <c r="N58" s="45" t="str">
        <f t="shared" si="2"/>
        <v/>
      </c>
      <c r="O58" s="50">
        <f t="shared" si="3"/>
        <v>0</v>
      </c>
      <c r="P58" s="82"/>
      <c r="Q58" s="82"/>
      <c r="R58" s="82"/>
      <c r="S58" s="82"/>
    </row>
    <row r="59" spans="1:19" ht="15" customHeight="1" x14ac:dyDescent="0.2">
      <c r="A59" s="53"/>
      <c r="B59" s="21" t="str">
        <f>IF(A59="","",_xlfn.XLOOKUP(A59,WREGIS[GU ID],WREGIS[Generator Name],"Error: GU ID Not Found",0,1))</f>
        <v/>
      </c>
      <c r="C59" s="20"/>
      <c r="D59" s="49"/>
      <c r="E59" s="20"/>
      <c r="F59" s="20" t="s">
        <v>19</v>
      </c>
      <c r="G59" s="20" t="s">
        <v>19</v>
      </c>
      <c r="H59" s="20"/>
      <c r="I59" s="21">
        <f t="shared" si="6"/>
        <v>0</v>
      </c>
      <c r="J59" s="21">
        <f t="shared" si="7"/>
        <v>0</v>
      </c>
      <c r="K59" s="29"/>
      <c r="L59" s="45" t="str">
        <f t="shared" si="1"/>
        <v/>
      </c>
      <c r="M59" s="29"/>
      <c r="N59" s="45" t="str">
        <f t="shared" si="2"/>
        <v/>
      </c>
      <c r="O59" s="50">
        <f t="shared" si="3"/>
        <v>0</v>
      </c>
      <c r="P59" s="82"/>
      <c r="Q59" s="82"/>
      <c r="R59" s="82"/>
      <c r="S59" s="82"/>
    </row>
    <row r="60" spans="1:19" ht="15" customHeight="1" x14ac:dyDescent="0.2">
      <c r="A60" s="53"/>
      <c r="B60" s="21" t="str">
        <f>IF(A60="","",_xlfn.XLOOKUP(A60,WREGIS[GU ID],WREGIS[Generator Name],"Error: GU ID Not Found",0,1))</f>
        <v/>
      </c>
      <c r="C60" s="20"/>
      <c r="D60" s="49"/>
      <c r="E60" s="20"/>
      <c r="F60" s="20" t="s">
        <v>19</v>
      </c>
      <c r="G60" s="20" t="s">
        <v>19</v>
      </c>
      <c r="H60" s="20"/>
      <c r="I60" s="21">
        <f t="shared" si="6"/>
        <v>0</v>
      </c>
      <c r="J60" s="21">
        <f t="shared" si="7"/>
        <v>0</v>
      </c>
      <c r="K60" s="29"/>
      <c r="L60" s="45" t="str">
        <f t="shared" si="1"/>
        <v/>
      </c>
      <c r="M60" s="29"/>
      <c r="N60" s="45" t="str">
        <f t="shared" si="2"/>
        <v/>
      </c>
      <c r="O60" s="50">
        <f t="shared" si="3"/>
        <v>0</v>
      </c>
      <c r="P60" s="82"/>
      <c r="Q60" s="82"/>
      <c r="R60" s="82"/>
      <c r="S60" s="82"/>
    </row>
    <row r="61" spans="1:19" ht="15" customHeight="1" x14ac:dyDescent="0.2">
      <c r="A61" s="53"/>
      <c r="B61" s="21" t="str">
        <f>IF(A61="","",_xlfn.XLOOKUP(A61,WREGIS[GU ID],WREGIS[Generator Name],"Error: GU ID Not Found",0,1))</f>
        <v/>
      </c>
      <c r="C61" s="20"/>
      <c r="D61" s="49"/>
      <c r="E61" s="20"/>
      <c r="F61" s="20" t="s">
        <v>19</v>
      </c>
      <c r="G61" s="20" t="s">
        <v>19</v>
      </c>
      <c r="H61" s="20"/>
      <c r="I61" s="21">
        <f t="shared" si="6"/>
        <v>0</v>
      </c>
      <c r="J61" s="21">
        <f t="shared" si="7"/>
        <v>0</v>
      </c>
      <c r="K61" s="29"/>
      <c r="L61" s="45" t="str">
        <f t="shared" si="1"/>
        <v/>
      </c>
      <c r="M61" s="29"/>
      <c r="N61" s="45" t="str">
        <f t="shared" si="2"/>
        <v/>
      </c>
      <c r="O61" s="50">
        <f t="shared" si="3"/>
        <v>0</v>
      </c>
      <c r="P61" s="82"/>
      <c r="Q61" s="82"/>
      <c r="R61" s="82"/>
      <c r="S61" s="82"/>
    </row>
    <row r="62" spans="1:19" ht="15" customHeight="1" x14ac:dyDescent="0.2">
      <c r="A62" s="53"/>
      <c r="B62" s="21" t="str">
        <f>IF(A62="","",_xlfn.XLOOKUP(A62,WREGIS[GU ID],WREGIS[Generator Name],"Error: GU ID Not Found",0,1))</f>
        <v/>
      </c>
      <c r="C62" s="20"/>
      <c r="D62" s="49"/>
      <c r="E62" s="20"/>
      <c r="F62" s="20" t="s">
        <v>19</v>
      </c>
      <c r="G62" s="20" t="s">
        <v>19</v>
      </c>
      <c r="H62" s="20"/>
      <c r="I62" s="21">
        <f t="shared" si="6"/>
        <v>0</v>
      </c>
      <c r="J62" s="21">
        <f t="shared" si="7"/>
        <v>0</v>
      </c>
      <c r="K62" s="29"/>
      <c r="L62" s="45" t="str">
        <f t="shared" si="1"/>
        <v/>
      </c>
      <c r="M62" s="29"/>
      <c r="N62" s="45" t="str">
        <f t="shared" si="2"/>
        <v/>
      </c>
      <c r="O62" s="50">
        <f t="shared" si="3"/>
        <v>0</v>
      </c>
      <c r="P62" s="82"/>
      <c r="Q62" s="82"/>
      <c r="R62" s="82"/>
      <c r="S62" s="82"/>
    </row>
    <row r="63" spans="1:19" ht="15" customHeight="1" x14ac:dyDescent="0.2">
      <c r="A63" s="53"/>
      <c r="B63" s="21" t="str">
        <f>IF(A63="","",_xlfn.XLOOKUP(A63,WREGIS[GU ID],WREGIS[Generator Name],"Error: GU ID Not Found",0,1))</f>
        <v/>
      </c>
      <c r="C63" s="20"/>
      <c r="D63" s="49"/>
      <c r="E63" s="20"/>
      <c r="F63" s="20" t="s">
        <v>19</v>
      </c>
      <c r="G63" s="20" t="s">
        <v>19</v>
      </c>
      <c r="H63" s="20"/>
      <c r="I63" s="21">
        <f t="shared" si="6"/>
        <v>0</v>
      </c>
      <c r="J63" s="21">
        <f t="shared" si="7"/>
        <v>0</v>
      </c>
      <c r="K63" s="29"/>
      <c r="L63" s="45" t="str">
        <f t="shared" si="1"/>
        <v/>
      </c>
      <c r="M63" s="29"/>
      <c r="N63" s="45" t="str">
        <f t="shared" si="2"/>
        <v/>
      </c>
      <c r="O63" s="50">
        <f t="shared" si="3"/>
        <v>0</v>
      </c>
      <c r="P63" s="82"/>
      <c r="Q63" s="82"/>
      <c r="R63" s="82"/>
      <c r="S63" s="82"/>
    </row>
    <row r="64" spans="1:19" ht="15" customHeight="1" x14ac:dyDescent="0.2">
      <c r="A64" s="53"/>
      <c r="B64" s="21" t="str">
        <f>IF(A64="","",_xlfn.XLOOKUP(A64,WREGIS[GU ID],WREGIS[Generator Name],"Error: GU ID Not Found",0,1))</f>
        <v/>
      </c>
      <c r="C64" s="20"/>
      <c r="D64" s="49"/>
      <c r="E64" s="20"/>
      <c r="F64" s="20" t="s">
        <v>19</v>
      </c>
      <c r="G64" s="20" t="s">
        <v>19</v>
      </c>
      <c r="H64" s="20"/>
      <c r="I64" s="21">
        <f t="shared" si="6"/>
        <v>0</v>
      </c>
      <c r="J64" s="21">
        <f t="shared" si="7"/>
        <v>0</v>
      </c>
      <c r="K64" s="29"/>
      <c r="L64" s="45" t="str">
        <f t="shared" si="1"/>
        <v/>
      </c>
      <c r="M64" s="29"/>
      <c r="N64" s="45" t="str">
        <f t="shared" si="2"/>
        <v/>
      </c>
      <c r="O64" s="50">
        <f t="shared" si="3"/>
        <v>0</v>
      </c>
      <c r="P64" s="82"/>
      <c r="Q64" s="82"/>
      <c r="R64" s="82"/>
      <c r="S64" s="82"/>
    </row>
    <row r="65" spans="1:19" ht="15" customHeight="1" x14ac:dyDescent="0.2">
      <c r="A65" s="53"/>
      <c r="B65" s="21" t="str">
        <f>IF(A65="","",_xlfn.XLOOKUP(A65,WREGIS[GU ID],WREGIS[Generator Name],"Error: GU ID Not Found",0,1))</f>
        <v/>
      </c>
      <c r="C65" s="20"/>
      <c r="D65" s="49"/>
      <c r="E65" s="20"/>
      <c r="F65" s="20" t="s">
        <v>19</v>
      </c>
      <c r="G65" s="20" t="s">
        <v>19</v>
      </c>
      <c r="H65" s="20"/>
      <c r="I65" s="21">
        <f t="shared" si="6"/>
        <v>0</v>
      </c>
      <c r="J65" s="21">
        <f t="shared" si="7"/>
        <v>0</v>
      </c>
      <c r="K65" s="29"/>
      <c r="L65" s="45" t="str">
        <f t="shared" si="1"/>
        <v/>
      </c>
      <c r="M65" s="29"/>
      <c r="N65" s="45" t="str">
        <f t="shared" si="2"/>
        <v/>
      </c>
      <c r="O65" s="50">
        <f t="shared" si="3"/>
        <v>0</v>
      </c>
      <c r="P65" s="82"/>
      <c r="Q65" s="82"/>
      <c r="R65" s="82"/>
      <c r="S65" s="82"/>
    </row>
    <row r="66" spans="1:19" ht="15" customHeight="1" x14ac:dyDescent="0.2">
      <c r="A66" s="53"/>
      <c r="B66" s="21" t="str">
        <f>IF(A66="","",_xlfn.XLOOKUP(A66,WREGIS[GU ID],WREGIS[Generator Name],"Error: GU ID Not Found",0,1))</f>
        <v/>
      </c>
      <c r="C66" s="20"/>
      <c r="D66" s="49"/>
      <c r="E66" s="20"/>
      <c r="F66" s="20" t="s">
        <v>19</v>
      </c>
      <c r="G66" s="20" t="s">
        <v>19</v>
      </c>
      <c r="H66" s="20"/>
      <c r="I66" s="21">
        <f t="shared" si="6"/>
        <v>0</v>
      </c>
      <c r="J66" s="21">
        <f t="shared" si="7"/>
        <v>0</v>
      </c>
      <c r="K66" s="29"/>
      <c r="L66" s="45" t="str">
        <f t="shared" si="1"/>
        <v/>
      </c>
      <c r="M66" s="29"/>
      <c r="N66" s="45" t="str">
        <f t="shared" si="2"/>
        <v/>
      </c>
      <c r="O66" s="50">
        <f t="shared" si="3"/>
        <v>0</v>
      </c>
      <c r="P66" s="82"/>
      <c r="Q66" s="82"/>
      <c r="R66" s="82"/>
      <c r="S66" s="82"/>
    </row>
    <row r="67" spans="1:19" ht="15" customHeight="1" x14ac:dyDescent="0.2">
      <c r="A67" s="53"/>
      <c r="B67" s="21" t="str">
        <f>IF(A67="","",_xlfn.XLOOKUP(A67,WREGIS[GU ID],WREGIS[Generator Name],"Error: GU ID Not Found",0,1))</f>
        <v/>
      </c>
      <c r="C67" s="20"/>
      <c r="D67" s="49"/>
      <c r="E67" s="20"/>
      <c r="F67" s="20" t="s">
        <v>19</v>
      </c>
      <c r="G67" s="20" t="s">
        <v>19</v>
      </c>
      <c r="H67" s="20"/>
      <c r="I67" s="21">
        <f t="shared" si="6"/>
        <v>0</v>
      </c>
      <c r="J67" s="21">
        <f t="shared" si="7"/>
        <v>0</v>
      </c>
      <c r="K67" s="29"/>
      <c r="L67" s="45" t="str">
        <f t="shared" si="1"/>
        <v/>
      </c>
      <c r="M67" s="29"/>
      <c r="N67" s="45" t="str">
        <f t="shared" si="2"/>
        <v/>
      </c>
      <c r="O67" s="50">
        <f t="shared" si="3"/>
        <v>0</v>
      </c>
      <c r="P67" s="82"/>
      <c r="Q67" s="82"/>
      <c r="R67" s="82"/>
      <c r="S67" s="82"/>
    </row>
    <row r="68" spans="1:19" ht="15" customHeight="1" x14ac:dyDescent="0.2">
      <c r="A68" s="53"/>
      <c r="B68" s="21" t="str">
        <f>IF(A68="","",_xlfn.XLOOKUP(A68,WREGIS[GU ID],WREGIS[Generator Name],"Error: GU ID Not Found",0,1))</f>
        <v/>
      </c>
      <c r="C68" s="20"/>
      <c r="D68" s="49"/>
      <c r="E68" s="20"/>
      <c r="F68" s="20" t="s">
        <v>19</v>
      </c>
      <c r="G68" s="20" t="s">
        <v>19</v>
      </c>
      <c r="H68" s="20"/>
      <c r="I68" s="21">
        <f t="shared" si="6"/>
        <v>0</v>
      </c>
      <c r="J68" s="21">
        <f t="shared" si="7"/>
        <v>0</v>
      </c>
      <c r="K68" s="29"/>
      <c r="L68" s="45" t="str">
        <f t="shared" si="1"/>
        <v/>
      </c>
      <c r="M68" s="29"/>
      <c r="N68" s="45" t="str">
        <f t="shared" si="2"/>
        <v/>
      </c>
      <c r="O68" s="50">
        <f t="shared" si="3"/>
        <v>0</v>
      </c>
      <c r="P68" s="82"/>
      <c r="Q68" s="82"/>
      <c r="R68" s="82"/>
      <c r="S68" s="82"/>
    </row>
    <row r="69" spans="1:19" ht="15" customHeight="1" x14ac:dyDescent="0.2">
      <c r="A69" s="53"/>
      <c r="B69" s="21" t="str">
        <f>IF(A69="","",_xlfn.XLOOKUP(A69,WREGIS[GU ID],WREGIS[Generator Name],"Error: GU ID Not Found",0,1))</f>
        <v/>
      </c>
      <c r="C69" s="20"/>
      <c r="D69" s="49"/>
      <c r="E69" s="20"/>
      <c r="F69" s="20" t="s">
        <v>19</v>
      </c>
      <c r="G69" s="20" t="s">
        <v>19</v>
      </c>
      <c r="H69" s="20"/>
      <c r="I69" s="21">
        <f t="shared" si="6"/>
        <v>0</v>
      </c>
      <c r="J69" s="21">
        <f t="shared" si="7"/>
        <v>0</v>
      </c>
      <c r="K69" s="29"/>
      <c r="L69" s="45" t="str">
        <f t="shared" si="1"/>
        <v/>
      </c>
      <c r="M69" s="29"/>
      <c r="N69" s="45" t="str">
        <f t="shared" si="2"/>
        <v/>
      </c>
      <c r="O69" s="50">
        <f t="shared" si="3"/>
        <v>0</v>
      </c>
      <c r="P69" s="82"/>
      <c r="Q69" s="82"/>
      <c r="R69" s="82"/>
      <c r="S69" s="82"/>
    </row>
    <row r="70" spans="1:19" ht="15" customHeight="1" x14ac:dyDescent="0.2">
      <c r="A70" s="53"/>
      <c r="B70" s="21" t="str">
        <f>IF(A70="","",_xlfn.XLOOKUP(A70,WREGIS[GU ID],WREGIS[Generator Name],"Error: GU ID Not Found",0,1))</f>
        <v/>
      </c>
      <c r="C70" s="20"/>
      <c r="D70" s="49"/>
      <c r="E70" s="20"/>
      <c r="F70" s="20" t="s">
        <v>19</v>
      </c>
      <c r="G70" s="20" t="s">
        <v>19</v>
      </c>
      <c r="H70" s="20"/>
      <c r="I70" s="21">
        <f t="shared" si="6"/>
        <v>0</v>
      </c>
      <c r="J70" s="21">
        <f t="shared" si="7"/>
        <v>0</v>
      </c>
      <c r="K70" s="29"/>
      <c r="L70" s="45" t="str">
        <f t="shared" si="1"/>
        <v/>
      </c>
      <c r="M70" s="29"/>
      <c r="N70" s="45" t="str">
        <f t="shared" si="2"/>
        <v/>
      </c>
      <c r="O70" s="50">
        <f t="shared" si="3"/>
        <v>0</v>
      </c>
      <c r="P70" s="82"/>
      <c r="Q70" s="82"/>
      <c r="R70" s="82"/>
      <c r="S70" s="82"/>
    </row>
    <row r="71" spans="1:19" ht="15" customHeight="1" x14ac:dyDescent="0.2">
      <c r="A71" s="53"/>
      <c r="B71" s="21" t="str">
        <f>IF(A71="","",_xlfn.XLOOKUP(A71,WREGIS[GU ID],WREGIS[Generator Name],"Error: GU ID Not Found",0,1))</f>
        <v/>
      </c>
      <c r="C71" s="20"/>
      <c r="D71" s="49"/>
      <c r="E71" s="20"/>
      <c r="F71" s="20" t="s">
        <v>19</v>
      </c>
      <c r="G71" s="20" t="s">
        <v>19</v>
      </c>
      <c r="H71" s="20"/>
      <c r="I71" s="21">
        <f t="shared" si="6"/>
        <v>0</v>
      </c>
      <c r="J71" s="21">
        <f t="shared" si="7"/>
        <v>0</v>
      </c>
      <c r="K71" s="29"/>
      <c r="L71" s="45" t="str">
        <f t="shared" si="1"/>
        <v/>
      </c>
      <c r="M71" s="29"/>
      <c r="N71" s="45" t="str">
        <f t="shared" si="2"/>
        <v/>
      </c>
      <c r="O71" s="50">
        <f t="shared" si="3"/>
        <v>0</v>
      </c>
      <c r="P71" s="82"/>
      <c r="Q71" s="82"/>
      <c r="R71" s="82"/>
      <c r="S71" s="82"/>
    </row>
    <row r="72" spans="1:19" ht="15" customHeight="1" x14ac:dyDescent="0.2">
      <c r="A72" s="53"/>
      <c r="B72" s="21" t="str">
        <f>IF(A72="","",_xlfn.XLOOKUP(A72,WREGIS[GU ID],WREGIS[Generator Name],"Error: GU ID Not Found",0,1))</f>
        <v/>
      </c>
      <c r="C72" s="20"/>
      <c r="D72" s="49"/>
      <c r="E72" s="20"/>
      <c r="F72" s="20" t="s">
        <v>19</v>
      </c>
      <c r="G72" s="20" t="s">
        <v>19</v>
      </c>
      <c r="H72" s="20"/>
      <c r="I72" s="21">
        <f>IF(F72="Yes",0.2*H72,0)</f>
        <v>0</v>
      </c>
      <c r="J72" s="21">
        <f t="shared" si="7"/>
        <v>0</v>
      </c>
      <c r="K72" s="29"/>
      <c r="L72" s="45" t="str">
        <f t="shared" si="1"/>
        <v/>
      </c>
      <c r="M72" s="29"/>
      <c r="N72" s="45" t="str">
        <f t="shared" si="2"/>
        <v/>
      </c>
      <c r="O72" s="50">
        <f t="shared" si="3"/>
        <v>0</v>
      </c>
      <c r="P72" s="82"/>
      <c r="Q72" s="82"/>
      <c r="R72" s="82"/>
      <c r="S72" s="82"/>
    </row>
    <row r="73" spans="1:19" ht="15" customHeight="1" x14ac:dyDescent="0.2">
      <c r="A73" s="53"/>
      <c r="B73" s="21" t="str">
        <f>IF(A73="","",_xlfn.XLOOKUP(A73,WREGIS[GU ID],WREGIS[Generator Name],"Error: GU ID Not Found",0,1))</f>
        <v/>
      </c>
      <c r="C73" s="20"/>
      <c r="D73" s="49"/>
      <c r="E73" s="20"/>
      <c r="F73" s="20" t="s">
        <v>19</v>
      </c>
      <c r="G73" s="20" t="s">
        <v>19</v>
      </c>
      <c r="H73" s="20"/>
      <c r="I73" s="21">
        <f t="shared" ref="I73:I98" si="8">IF(F73="Yes",0.2*H73,0)</f>
        <v>0</v>
      </c>
      <c r="J73" s="21">
        <f t="shared" si="7"/>
        <v>0</v>
      </c>
      <c r="K73" s="29"/>
      <c r="L73" s="45" t="str">
        <f t="shared" si="1"/>
        <v/>
      </c>
      <c r="M73" s="29"/>
      <c r="N73" s="45" t="str">
        <f t="shared" si="2"/>
        <v/>
      </c>
      <c r="O73" s="50">
        <f t="shared" si="3"/>
        <v>0</v>
      </c>
      <c r="P73" s="82"/>
      <c r="Q73" s="82"/>
      <c r="R73" s="82"/>
      <c r="S73" s="82"/>
    </row>
    <row r="74" spans="1:19" ht="15" customHeight="1" x14ac:dyDescent="0.2">
      <c r="A74" s="53"/>
      <c r="B74" s="21" t="str">
        <f>IF(A74="","",_xlfn.XLOOKUP(A74,WREGIS[GU ID],WREGIS[Generator Name],"Error: GU ID Not Found",0,1))</f>
        <v/>
      </c>
      <c r="C74" s="20"/>
      <c r="D74" s="49"/>
      <c r="E74" s="20"/>
      <c r="F74" s="20" t="s">
        <v>19</v>
      </c>
      <c r="G74" s="20" t="s">
        <v>19</v>
      </c>
      <c r="H74" s="20"/>
      <c r="I74" s="21">
        <f t="shared" si="8"/>
        <v>0</v>
      </c>
      <c r="J74" s="21">
        <f t="shared" si="7"/>
        <v>0</v>
      </c>
      <c r="K74" s="29"/>
      <c r="L74" s="45" t="str">
        <f t="shared" si="1"/>
        <v/>
      </c>
      <c r="M74" s="29"/>
      <c r="N74" s="45" t="str">
        <f t="shared" si="2"/>
        <v/>
      </c>
      <c r="O74" s="50">
        <f t="shared" si="3"/>
        <v>0</v>
      </c>
      <c r="P74" s="82"/>
      <c r="Q74" s="82"/>
      <c r="R74" s="82"/>
      <c r="S74" s="82"/>
    </row>
    <row r="75" spans="1:19" ht="15" customHeight="1" x14ac:dyDescent="0.2">
      <c r="A75" s="53"/>
      <c r="B75" s="21" t="str">
        <f>IF(A75="","",_xlfn.XLOOKUP(A75,WREGIS[GU ID],WREGIS[Generator Name],"Error: GU ID Not Found",0,1))</f>
        <v/>
      </c>
      <c r="C75" s="20"/>
      <c r="D75" s="49"/>
      <c r="E75" s="20"/>
      <c r="F75" s="20" t="s">
        <v>19</v>
      </c>
      <c r="G75" s="20" t="s">
        <v>19</v>
      </c>
      <c r="H75" s="20"/>
      <c r="I75" s="21">
        <f t="shared" si="8"/>
        <v>0</v>
      </c>
      <c r="J75" s="21">
        <f t="shared" si="7"/>
        <v>0</v>
      </c>
      <c r="K75" s="29"/>
      <c r="L75" s="45" t="str">
        <f t="shared" si="1"/>
        <v/>
      </c>
      <c r="M75" s="29"/>
      <c r="N75" s="45" t="str">
        <f t="shared" si="2"/>
        <v/>
      </c>
      <c r="O75" s="50">
        <f t="shared" si="3"/>
        <v>0</v>
      </c>
      <c r="P75" s="82"/>
      <c r="Q75" s="82"/>
      <c r="R75" s="82"/>
      <c r="S75" s="82"/>
    </row>
    <row r="76" spans="1:19" ht="15" customHeight="1" x14ac:dyDescent="0.2">
      <c r="A76" s="53"/>
      <c r="B76" s="21" t="str">
        <f>IF(A76="","",_xlfn.XLOOKUP(A76,WREGIS[GU ID],WREGIS[Generator Name],"Error: GU ID Not Found",0,1))</f>
        <v/>
      </c>
      <c r="C76" s="20"/>
      <c r="D76" s="49"/>
      <c r="E76" s="20"/>
      <c r="F76" s="20" t="s">
        <v>19</v>
      </c>
      <c r="G76" s="20" t="s">
        <v>19</v>
      </c>
      <c r="H76" s="20"/>
      <c r="I76" s="21">
        <f t="shared" si="8"/>
        <v>0</v>
      </c>
      <c r="J76" s="21">
        <f t="shared" si="7"/>
        <v>0</v>
      </c>
      <c r="K76" s="29"/>
      <c r="L76" s="45" t="str">
        <f t="shared" si="1"/>
        <v/>
      </c>
      <c r="M76" s="29"/>
      <c r="N76" s="45" t="str">
        <f t="shared" si="2"/>
        <v/>
      </c>
      <c r="O76" s="50">
        <f t="shared" si="3"/>
        <v>0</v>
      </c>
      <c r="P76" s="82"/>
      <c r="Q76" s="82"/>
      <c r="R76" s="82"/>
      <c r="S76" s="82"/>
    </row>
    <row r="77" spans="1:19" ht="15" customHeight="1" x14ac:dyDescent="0.2">
      <c r="A77" s="53"/>
      <c r="B77" s="21" t="str">
        <f>IF(A77="","",_xlfn.XLOOKUP(A77,WREGIS[GU ID],WREGIS[Generator Name],"Error: GU ID Not Found",0,1))</f>
        <v/>
      </c>
      <c r="C77" s="20"/>
      <c r="D77" s="49"/>
      <c r="E77" s="20"/>
      <c r="F77" s="20" t="s">
        <v>19</v>
      </c>
      <c r="G77" s="20" t="s">
        <v>19</v>
      </c>
      <c r="H77" s="20"/>
      <c r="I77" s="21">
        <f t="shared" si="8"/>
        <v>0</v>
      </c>
      <c r="J77" s="21">
        <f t="shared" si="7"/>
        <v>0</v>
      </c>
      <c r="K77" s="29"/>
      <c r="L77" s="45" t="str">
        <f t="shared" si="1"/>
        <v/>
      </c>
      <c r="M77" s="29"/>
      <c r="N77" s="45" t="str">
        <f t="shared" si="2"/>
        <v/>
      </c>
      <c r="O77" s="50">
        <f t="shared" si="3"/>
        <v>0</v>
      </c>
      <c r="P77" s="82"/>
      <c r="Q77" s="82"/>
      <c r="R77" s="82"/>
      <c r="S77" s="82"/>
    </row>
    <row r="78" spans="1:19" ht="15" customHeight="1" x14ac:dyDescent="0.2">
      <c r="A78" s="53"/>
      <c r="B78" s="21" t="str">
        <f>IF(A78="","",_xlfn.XLOOKUP(A78,WREGIS[GU ID],WREGIS[Generator Name],"Error: GU ID Not Found",0,1))</f>
        <v/>
      </c>
      <c r="C78" s="20"/>
      <c r="D78" s="49"/>
      <c r="E78" s="20"/>
      <c r="F78" s="20" t="s">
        <v>19</v>
      </c>
      <c r="G78" s="20" t="s">
        <v>19</v>
      </c>
      <c r="H78" s="20"/>
      <c r="I78" s="21">
        <f t="shared" si="8"/>
        <v>0</v>
      </c>
      <c r="J78" s="21">
        <f t="shared" si="7"/>
        <v>0</v>
      </c>
      <c r="K78" s="29"/>
      <c r="L78" s="45" t="str">
        <f t="shared" si="1"/>
        <v/>
      </c>
      <c r="M78" s="29"/>
      <c r="N78" s="45" t="str">
        <f t="shared" si="2"/>
        <v/>
      </c>
      <c r="O78" s="50">
        <f t="shared" si="3"/>
        <v>0</v>
      </c>
      <c r="P78" s="82"/>
      <c r="Q78" s="82"/>
      <c r="R78" s="82"/>
      <c r="S78" s="82"/>
    </row>
    <row r="79" spans="1:19" ht="15" customHeight="1" x14ac:dyDescent="0.2">
      <c r="A79" s="53"/>
      <c r="B79" s="21" t="str">
        <f>IF(A79="","",_xlfn.XLOOKUP(A79,WREGIS[GU ID],WREGIS[Generator Name],"Error: GU ID Not Found",0,1))</f>
        <v/>
      </c>
      <c r="C79" s="20"/>
      <c r="D79" s="49"/>
      <c r="E79" s="20"/>
      <c r="F79" s="20" t="s">
        <v>19</v>
      </c>
      <c r="G79" s="20" t="s">
        <v>19</v>
      </c>
      <c r="H79" s="20"/>
      <c r="I79" s="21">
        <f t="shared" si="8"/>
        <v>0</v>
      </c>
      <c r="J79" s="21">
        <f t="shared" si="7"/>
        <v>0</v>
      </c>
      <c r="K79" s="29"/>
      <c r="L79" s="45" t="str">
        <f t="shared" si="1"/>
        <v/>
      </c>
      <c r="M79" s="29"/>
      <c r="N79" s="45" t="str">
        <f t="shared" si="2"/>
        <v/>
      </c>
      <c r="O79" s="50">
        <f t="shared" si="3"/>
        <v>0</v>
      </c>
      <c r="P79" s="82"/>
      <c r="Q79" s="82"/>
      <c r="R79" s="82"/>
      <c r="S79" s="82"/>
    </row>
    <row r="80" spans="1:19" ht="15" customHeight="1" x14ac:dyDescent="0.2">
      <c r="A80" s="53"/>
      <c r="B80" s="21" t="str">
        <f>IF(A80="","",_xlfn.XLOOKUP(A80,WREGIS[GU ID],WREGIS[Generator Name],"Error: GU ID Not Found",0,1))</f>
        <v/>
      </c>
      <c r="C80" s="20"/>
      <c r="D80" s="49"/>
      <c r="E80" s="20"/>
      <c r="F80" s="20" t="s">
        <v>19</v>
      </c>
      <c r="G80" s="20" t="s">
        <v>19</v>
      </c>
      <c r="H80" s="20"/>
      <c r="I80" s="21">
        <f t="shared" si="8"/>
        <v>0</v>
      </c>
      <c r="J80" s="21">
        <f t="shared" si="7"/>
        <v>0</v>
      </c>
      <c r="K80" s="29"/>
      <c r="L80" s="45" t="str">
        <f t="shared" si="1"/>
        <v/>
      </c>
      <c r="M80" s="29"/>
      <c r="N80" s="45" t="str">
        <f t="shared" si="2"/>
        <v/>
      </c>
      <c r="O80" s="50">
        <f t="shared" si="3"/>
        <v>0</v>
      </c>
      <c r="P80" s="82"/>
      <c r="Q80" s="82"/>
      <c r="R80" s="82"/>
      <c r="S80" s="82"/>
    </row>
    <row r="81" spans="1:19" ht="15" customHeight="1" x14ac:dyDescent="0.2">
      <c r="A81" s="53"/>
      <c r="B81" s="21" t="str">
        <f>IF(A81="","",_xlfn.XLOOKUP(A81,WREGIS[GU ID],WREGIS[Generator Name],"Error: GU ID Not Found",0,1))</f>
        <v/>
      </c>
      <c r="C81" s="20"/>
      <c r="D81" s="49"/>
      <c r="E81" s="20"/>
      <c r="F81" s="20" t="s">
        <v>19</v>
      </c>
      <c r="G81" s="20" t="s">
        <v>19</v>
      </c>
      <c r="H81" s="20"/>
      <c r="I81" s="21">
        <f t="shared" si="8"/>
        <v>0</v>
      </c>
      <c r="J81" s="21">
        <f t="shared" si="7"/>
        <v>0</v>
      </c>
      <c r="K81" s="29"/>
      <c r="L81" s="45" t="str">
        <f t="shared" si="1"/>
        <v/>
      </c>
      <c r="M81" s="29"/>
      <c r="N81" s="45" t="str">
        <f t="shared" si="2"/>
        <v/>
      </c>
      <c r="O81" s="50">
        <f t="shared" si="3"/>
        <v>0</v>
      </c>
      <c r="P81" s="82"/>
      <c r="Q81" s="82"/>
      <c r="R81" s="82"/>
      <c r="S81" s="82"/>
    </row>
    <row r="82" spans="1:19" ht="15" customHeight="1" x14ac:dyDescent="0.2">
      <c r="A82" s="53"/>
      <c r="B82" s="21" t="str">
        <f>IF(A82="","",_xlfn.XLOOKUP(A82,WREGIS[GU ID],WREGIS[Generator Name],"Error: GU ID Not Found",0,1))</f>
        <v/>
      </c>
      <c r="C82" s="20"/>
      <c r="D82" s="49"/>
      <c r="E82" s="20"/>
      <c r="F82" s="20" t="s">
        <v>19</v>
      </c>
      <c r="G82" s="20" t="s">
        <v>19</v>
      </c>
      <c r="H82" s="20"/>
      <c r="I82" s="21">
        <f t="shared" si="8"/>
        <v>0</v>
      </c>
      <c r="J82" s="21">
        <f t="shared" si="7"/>
        <v>0</v>
      </c>
      <c r="K82" s="29"/>
      <c r="L82" s="45" t="str">
        <f t="shared" si="1"/>
        <v/>
      </c>
      <c r="M82" s="29"/>
      <c r="N82" s="45" t="str">
        <f t="shared" si="2"/>
        <v/>
      </c>
      <c r="O82" s="50">
        <f t="shared" si="3"/>
        <v>0</v>
      </c>
      <c r="P82" s="82"/>
      <c r="Q82" s="82"/>
      <c r="R82" s="82"/>
      <c r="S82" s="82"/>
    </row>
    <row r="83" spans="1:19" ht="15" customHeight="1" x14ac:dyDescent="0.2">
      <c r="A83" s="53"/>
      <c r="B83" s="21" t="str">
        <f>IF(A83="","",_xlfn.XLOOKUP(A83,WREGIS[GU ID],WREGIS[Generator Name],"Error: GU ID Not Found",0,1))</f>
        <v/>
      </c>
      <c r="C83" s="20"/>
      <c r="D83" s="49"/>
      <c r="E83" s="20"/>
      <c r="F83" s="20" t="s">
        <v>19</v>
      </c>
      <c r="G83" s="20" t="s">
        <v>19</v>
      </c>
      <c r="H83" s="20"/>
      <c r="I83" s="21">
        <f t="shared" si="8"/>
        <v>0</v>
      </c>
      <c r="J83" s="21">
        <f t="shared" si="7"/>
        <v>0</v>
      </c>
      <c r="K83" s="29"/>
      <c r="L83" s="45" t="str">
        <f t="shared" si="1"/>
        <v/>
      </c>
      <c r="M83" s="29"/>
      <c r="N83" s="45" t="str">
        <f t="shared" si="2"/>
        <v/>
      </c>
      <c r="O83" s="50">
        <f t="shared" si="3"/>
        <v>0</v>
      </c>
      <c r="P83" s="82"/>
      <c r="Q83" s="82"/>
      <c r="R83" s="82"/>
      <c r="S83" s="82"/>
    </row>
    <row r="84" spans="1:19" ht="15" customHeight="1" x14ac:dyDescent="0.2">
      <c r="A84" s="53"/>
      <c r="B84" s="21" t="str">
        <f>IF(A84="","",_xlfn.XLOOKUP(A84,WREGIS[GU ID],WREGIS[Generator Name],"Error: GU ID Not Found",0,1))</f>
        <v/>
      </c>
      <c r="C84" s="20"/>
      <c r="D84" s="49"/>
      <c r="E84" s="20"/>
      <c r="F84" s="20" t="s">
        <v>19</v>
      </c>
      <c r="G84" s="20" t="s">
        <v>19</v>
      </c>
      <c r="H84" s="20"/>
      <c r="I84" s="21">
        <f t="shared" si="8"/>
        <v>0</v>
      </c>
      <c r="J84" s="21">
        <f t="shared" si="7"/>
        <v>0</v>
      </c>
      <c r="K84" s="29"/>
      <c r="L84" s="45" t="str">
        <f t="shared" si="1"/>
        <v/>
      </c>
      <c r="M84" s="29"/>
      <c r="N84" s="45" t="str">
        <f>IF($H84&gt;0,M84/$H84,"")</f>
        <v/>
      </c>
      <c r="O84" s="50">
        <f t="shared" si="3"/>
        <v>0</v>
      </c>
      <c r="P84" s="82"/>
      <c r="Q84" s="82"/>
      <c r="R84" s="82"/>
      <c r="S84" s="82"/>
    </row>
    <row r="85" spans="1:19" ht="15" customHeight="1" x14ac:dyDescent="0.2">
      <c r="A85" s="53"/>
      <c r="B85" s="21" t="str">
        <f>IF(A85="","",_xlfn.XLOOKUP(A85,WREGIS[GU ID],WREGIS[Generator Name],"Error: GU ID Not Found",0,1))</f>
        <v/>
      </c>
      <c r="C85" s="20"/>
      <c r="D85" s="49"/>
      <c r="E85" s="20"/>
      <c r="F85" s="20" t="s">
        <v>19</v>
      </c>
      <c r="G85" s="20" t="s">
        <v>19</v>
      </c>
      <c r="H85" s="20"/>
      <c r="I85" s="21">
        <f t="shared" si="8"/>
        <v>0</v>
      </c>
      <c r="J85" s="21">
        <f t="shared" si="7"/>
        <v>0</v>
      </c>
      <c r="K85" s="29"/>
      <c r="L85" s="45" t="str">
        <f t="shared" si="1"/>
        <v/>
      </c>
      <c r="M85" s="29"/>
      <c r="N85" s="45" t="str">
        <f t="shared" si="2"/>
        <v/>
      </c>
      <c r="O85" s="50">
        <f t="shared" si="3"/>
        <v>0</v>
      </c>
      <c r="P85" s="82"/>
      <c r="Q85" s="82"/>
      <c r="R85" s="82"/>
      <c r="S85" s="82"/>
    </row>
    <row r="86" spans="1:19" ht="15" customHeight="1" x14ac:dyDescent="0.2">
      <c r="A86" s="53"/>
      <c r="B86" s="21" t="str">
        <f>IF(A86="","",_xlfn.XLOOKUP(A86,WREGIS[GU ID],WREGIS[Generator Name],"Error: GU ID Not Found",0,1))</f>
        <v/>
      </c>
      <c r="C86" s="20"/>
      <c r="D86" s="49"/>
      <c r="E86" s="20"/>
      <c r="F86" s="20" t="s">
        <v>19</v>
      </c>
      <c r="G86" s="20" t="s">
        <v>19</v>
      </c>
      <c r="H86" s="20"/>
      <c r="I86" s="21">
        <f t="shared" si="8"/>
        <v>0</v>
      </c>
      <c r="J86" s="21">
        <f t="shared" si="7"/>
        <v>0</v>
      </c>
      <c r="K86" s="29"/>
      <c r="L86" s="45" t="str">
        <f t="shared" si="1"/>
        <v/>
      </c>
      <c r="M86" s="29"/>
      <c r="N86" s="45" t="str">
        <f t="shared" si="2"/>
        <v/>
      </c>
      <c r="O86" s="50">
        <f t="shared" si="3"/>
        <v>0</v>
      </c>
      <c r="P86" s="82"/>
      <c r="Q86" s="82"/>
      <c r="R86" s="82"/>
      <c r="S86" s="82"/>
    </row>
    <row r="87" spans="1:19" ht="15" customHeight="1" x14ac:dyDescent="0.2">
      <c r="A87" s="53"/>
      <c r="B87" s="21" t="str">
        <f>IF(A87="","",_xlfn.XLOOKUP(A87,WREGIS[GU ID],WREGIS[Generator Name],"Error: GU ID Not Found",0,1))</f>
        <v/>
      </c>
      <c r="C87" s="20"/>
      <c r="D87" s="49"/>
      <c r="E87" s="20"/>
      <c r="F87" s="20" t="s">
        <v>19</v>
      </c>
      <c r="G87" s="20" t="s">
        <v>19</v>
      </c>
      <c r="H87" s="20"/>
      <c r="I87" s="21">
        <f t="shared" si="8"/>
        <v>0</v>
      </c>
      <c r="J87" s="21">
        <f t="shared" si="7"/>
        <v>0</v>
      </c>
      <c r="K87" s="29"/>
      <c r="L87" s="45" t="str">
        <f t="shared" si="1"/>
        <v/>
      </c>
      <c r="M87" s="29"/>
      <c r="N87" s="45" t="str">
        <f t="shared" si="2"/>
        <v/>
      </c>
      <c r="O87" s="50">
        <f t="shared" si="3"/>
        <v>0</v>
      </c>
      <c r="P87" s="82"/>
      <c r="Q87" s="82"/>
      <c r="R87" s="82"/>
      <c r="S87" s="82"/>
    </row>
    <row r="88" spans="1:19" ht="15" customHeight="1" x14ac:dyDescent="0.2">
      <c r="A88" s="53"/>
      <c r="B88" s="21" t="str">
        <f>IF(A88="","",_xlfn.XLOOKUP(A88,WREGIS[GU ID],WREGIS[Generator Name],"Error: GU ID Not Found",0,1))</f>
        <v/>
      </c>
      <c r="C88" s="20"/>
      <c r="D88" s="49"/>
      <c r="E88" s="20"/>
      <c r="F88" s="20" t="s">
        <v>19</v>
      </c>
      <c r="G88" s="20" t="s">
        <v>19</v>
      </c>
      <c r="H88" s="20"/>
      <c r="I88" s="21">
        <f t="shared" si="8"/>
        <v>0</v>
      </c>
      <c r="J88" s="21">
        <f t="shared" si="7"/>
        <v>0</v>
      </c>
      <c r="K88" s="29"/>
      <c r="L88" s="45" t="str">
        <f t="shared" si="1"/>
        <v/>
      </c>
      <c r="M88" s="29"/>
      <c r="N88" s="45" t="str">
        <f t="shared" si="2"/>
        <v/>
      </c>
      <c r="O88" s="50">
        <f t="shared" si="3"/>
        <v>0</v>
      </c>
      <c r="P88" s="82"/>
      <c r="Q88" s="82"/>
      <c r="R88" s="82"/>
      <c r="S88" s="82"/>
    </row>
    <row r="89" spans="1:19" ht="15" customHeight="1" x14ac:dyDescent="0.2">
      <c r="A89" s="53"/>
      <c r="B89" s="21" t="str">
        <f>IF(A89="","",_xlfn.XLOOKUP(A89,WREGIS[GU ID],WREGIS[Generator Name],"Error: GU ID Not Found",0,1))</f>
        <v/>
      </c>
      <c r="C89" s="20"/>
      <c r="D89" s="49"/>
      <c r="E89" s="20"/>
      <c r="F89" s="20" t="s">
        <v>19</v>
      </c>
      <c r="G89" s="20" t="s">
        <v>19</v>
      </c>
      <c r="H89" s="20"/>
      <c r="I89" s="21">
        <f t="shared" si="8"/>
        <v>0</v>
      </c>
      <c r="J89" s="21">
        <f t="shared" si="7"/>
        <v>0</v>
      </c>
      <c r="K89" s="29"/>
      <c r="L89" s="45" t="str">
        <f t="shared" si="1"/>
        <v/>
      </c>
      <c r="M89" s="29"/>
      <c r="N89" s="45" t="str">
        <f t="shared" si="2"/>
        <v/>
      </c>
      <c r="O89" s="50">
        <f t="shared" si="3"/>
        <v>0</v>
      </c>
      <c r="P89" s="82"/>
      <c r="Q89" s="82"/>
      <c r="R89" s="82"/>
      <c r="S89" s="82"/>
    </row>
    <row r="90" spans="1:19" ht="15" customHeight="1" x14ac:dyDescent="0.2">
      <c r="A90" s="53"/>
      <c r="B90" s="21" t="str">
        <f>IF(A90="","",_xlfn.XLOOKUP(A90,WREGIS[GU ID],WREGIS[Generator Name],"Error: GU ID Not Found",0,1))</f>
        <v/>
      </c>
      <c r="C90" s="20"/>
      <c r="D90" s="49"/>
      <c r="E90" s="20"/>
      <c r="F90" s="20" t="s">
        <v>19</v>
      </c>
      <c r="G90" s="20" t="s">
        <v>19</v>
      </c>
      <c r="H90" s="20"/>
      <c r="I90" s="21">
        <f t="shared" si="8"/>
        <v>0</v>
      </c>
      <c r="J90" s="21">
        <f t="shared" si="7"/>
        <v>0</v>
      </c>
      <c r="K90" s="29"/>
      <c r="L90" s="45" t="str">
        <f t="shared" si="1"/>
        <v/>
      </c>
      <c r="M90" s="29"/>
      <c r="N90" s="45" t="str">
        <f t="shared" si="2"/>
        <v/>
      </c>
      <c r="O90" s="50">
        <f t="shared" si="3"/>
        <v>0</v>
      </c>
      <c r="P90" s="82"/>
      <c r="Q90" s="82"/>
      <c r="R90" s="82"/>
      <c r="S90" s="82"/>
    </row>
    <row r="91" spans="1:19" ht="15" customHeight="1" x14ac:dyDescent="0.2">
      <c r="A91" s="53"/>
      <c r="B91" s="21" t="str">
        <f>IF(A91="","",_xlfn.XLOOKUP(A91,WREGIS[GU ID],WREGIS[Generator Name],"Error: GU ID Not Found",0,1))</f>
        <v/>
      </c>
      <c r="C91" s="20"/>
      <c r="D91" s="49"/>
      <c r="E91" s="20"/>
      <c r="F91" s="20" t="s">
        <v>19</v>
      </c>
      <c r="G91" s="20" t="s">
        <v>19</v>
      </c>
      <c r="H91" s="20"/>
      <c r="I91" s="21">
        <f t="shared" si="8"/>
        <v>0</v>
      </c>
      <c r="J91" s="21">
        <f t="shared" si="7"/>
        <v>0</v>
      </c>
      <c r="K91" s="29"/>
      <c r="L91" s="45" t="str">
        <f t="shared" si="1"/>
        <v/>
      </c>
      <c r="M91" s="29"/>
      <c r="N91" s="45" t="str">
        <f t="shared" si="2"/>
        <v/>
      </c>
      <c r="O91" s="50">
        <f t="shared" si="3"/>
        <v>0</v>
      </c>
      <c r="P91" s="82"/>
      <c r="Q91" s="82"/>
      <c r="R91" s="82"/>
      <c r="S91" s="82"/>
    </row>
    <row r="92" spans="1:19" ht="15" customHeight="1" x14ac:dyDescent="0.2">
      <c r="A92" s="53"/>
      <c r="B92" s="21" t="str">
        <f>IF(A92="","",_xlfn.XLOOKUP(A92,WREGIS[GU ID],WREGIS[Generator Name],"Error: GU ID Not Found",0,1))</f>
        <v/>
      </c>
      <c r="C92" s="20"/>
      <c r="D92" s="49"/>
      <c r="E92" s="20"/>
      <c r="F92" s="20" t="s">
        <v>19</v>
      </c>
      <c r="G92" s="20" t="s">
        <v>19</v>
      </c>
      <c r="H92" s="20"/>
      <c r="I92" s="21">
        <f t="shared" si="8"/>
        <v>0</v>
      </c>
      <c r="J92" s="21">
        <f t="shared" si="7"/>
        <v>0</v>
      </c>
      <c r="K92" s="29"/>
      <c r="L92" s="45" t="str">
        <f t="shared" si="1"/>
        <v/>
      </c>
      <c r="M92" s="29"/>
      <c r="N92" s="45" t="str">
        <f t="shared" si="2"/>
        <v/>
      </c>
      <c r="O92" s="50">
        <f t="shared" si="3"/>
        <v>0</v>
      </c>
      <c r="P92" s="82"/>
      <c r="Q92" s="82"/>
      <c r="R92" s="82"/>
      <c r="S92" s="82"/>
    </row>
    <row r="93" spans="1:19" ht="15" customHeight="1" x14ac:dyDescent="0.2">
      <c r="A93" s="53"/>
      <c r="B93" s="21" t="str">
        <f>IF(A93="","",_xlfn.XLOOKUP(A93,WREGIS[GU ID],WREGIS[Generator Name],"Error: GU ID Not Found",0,1))</f>
        <v/>
      </c>
      <c r="C93" s="20"/>
      <c r="D93" s="49"/>
      <c r="E93" s="20"/>
      <c r="F93" s="20" t="s">
        <v>19</v>
      </c>
      <c r="G93" s="20" t="s">
        <v>19</v>
      </c>
      <c r="H93" s="20"/>
      <c r="I93" s="21">
        <f t="shared" si="8"/>
        <v>0</v>
      </c>
      <c r="J93" s="21">
        <f t="shared" si="7"/>
        <v>0</v>
      </c>
      <c r="K93" s="29"/>
      <c r="L93" s="45" t="str">
        <f t="shared" ref="L93:L99" si="9">IF($H93&gt;0,K93/$H93,"")</f>
        <v/>
      </c>
      <c r="M93" s="29"/>
      <c r="N93" s="45" t="str">
        <f t="shared" ref="N93:N99" si="10">IF($H93&gt;0,M93/$H93,"")</f>
        <v/>
      </c>
      <c r="O93" s="50">
        <f t="shared" ref="O93:O98" si="11">IF(C93="Bundled",K93-M93, K93)</f>
        <v>0</v>
      </c>
      <c r="P93" s="82"/>
      <c r="Q93" s="82"/>
      <c r="R93" s="82"/>
      <c r="S93" s="82"/>
    </row>
    <row r="94" spans="1:19" ht="15" customHeight="1" x14ac:dyDescent="0.2">
      <c r="A94" s="53"/>
      <c r="B94" s="21" t="str">
        <f>IF(A94="","",_xlfn.XLOOKUP(A94,WREGIS[GU ID],WREGIS[Generator Name],"Error: GU ID Not Found",0,1))</f>
        <v/>
      </c>
      <c r="C94" s="20"/>
      <c r="D94" s="49"/>
      <c r="E94" s="20"/>
      <c r="F94" s="20" t="s">
        <v>19</v>
      </c>
      <c r="G94" s="20" t="s">
        <v>19</v>
      </c>
      <c r="H94" s="20"/>
      <c r="I94" s="21">
        <f t="shared" si="8"/>
        <v>0</v>
      </c>
      <c r="J94" s="21">
        <f t="shared" si="7"/>
        <v>0</v>
      </c>
      <c r="K94" s="29"/>
      <c r="L94" s="45" t="str">
        <f t="shared" si="9"/>
        <v/>
      </c>
      <c r="M94" s="29"/>
      <c r="N94" s="45" t="str">
        <f t="shared" si="10"/>
        <v/>
      </c>
      <c r="O94" s="50">
        <f t="shared" si="11"/>
        <v>0</v>
      </c>
      <c r="P94" s="82"/>
      <c r="Q94" s="82"/>
      <c r="R94" s="82"/>
      <c r="S94" s="82"/>
    </row>
    <row r="95" spans="1:19" ht="15" customHeight="1" x14ac:dyDescent="0.2">
      <c r="A95" s="53"/>
      <c r="B95" s="21" t="str">
        <f>IF(A95="","",_xlfn.XLOOKUP(A95,WREGIS[GU ID],WREGIS[Generator Name],"Error: GU ID Not Found",0,1))</f>
        <v/>
      </c>
      <c r="C95" s="20"/>
      <c r="D95" s="49"/>
      <c r="E95" s="20"/>
      <c r="F95" s="20" t="s">
        <v>19</v>
      </c>
      <c r="G95" s="20" t="s">
        <v>19</v>
      </c>
      <c r="H95" s="20"/>
      <c r="I95" s="21">
        <f t="shared" si="8"/>
        <v>0</v>
      </c>
      <c r="J95" s="21">
        <f t="shared" si="7"/>
        <v>0</v>
      </c>
      <c r="K95" s="29"/>
      <c r="L95" s="45" t="str">
        <f t="shared" si="9"/>
        <v/>
      </c>
      <c r="M95" s="29"/>
      <c r="N95" s="45" t="str">
        <f t="shared" si="10"/>
        <v/>
      </c>
      <c r="O95" s="50">
        <f t="shared" si="11"/>
        <v>0</v>
      </c>
      <c r="P95" s="82"/>
      <c r="Q95" s="82"/>
      <c r="R95" s="82"/>
      <c r="S95" s="82"/>
    </row>
    <row r="96" spans="1:19" ht="15" customHeight="1" x14ac:dyDescent="0.2">
      <c r="A96" s="53"/>
      <c r="B96" s="21" t="str">
        <f>IF(A96="","",_xlfn.XLOOKUP(A96,WREGIS[GU ID],WREGIS[Generator Name],"Error: GU ID Not Found",0,1))</f>
        <v/>
      </c>
      <c r="C96" s="20"/>
      <c r="D96" s="49"/>
      <c r="E96" s="20"/>
      <c r="F96" s="20" t="s">
        <v>19</v>
      </c>
      <c r="G96" s="20" t="s">
        <v>19</v>
      </c>
      <c r="H96" s="20"/>
      <c r="I96" s="21">
        <f t="shared" si="8"/>
        <v>0</v>
      </c>
      <c r="J96" s="21">
        <f t="shared" si="7"/>
        <v>0</v>
      </c>
      <c r="K96" s="29"/>
      <c r="L96" s="45" t="str">
        <f t="shared" si="9"/>
        <v/>
      </c>
      <c r="M96" s="29"/>
      <c r="N96" s="45" t="str">
        <f t="shared" si="10"/>
        <v/>
      </c>
      <c r="O96" s="50">
        <f t="shared" si="11"/>
        <v>0</v>
      </c>
      <c r="P96" s="82"/>
      <c r="Q96" s="82"/>
      <c r="R96" s="82"/>
      <c r="S96" s="82"/>
    </row>
    <row r="97" spans="1:19" ht="15" customHeight="1" x14ac:dyDescent="0.2">
      <c r="A97" s="53"/>
      <c r="B97" s="21" t="str">
        <f>IF(A97="","",_xlfn.XLOOKUP(A97,WREGIS[GU ID],WREGIS[Generator Name],"Error: GU ID Not Found",0,1))</f>
        <v/>
      </c>
      <c r="C97" s="20"/>
      <c r="D97" s="49"/>
      <c r="E97" s="20"/>
      <c r="F97" s="20" t="s">
        <v>19</v>
      </c>
      <c r="G97" s="20" t="s">
        <v>19</v>
      </c>
      <c r="H97" s="20"/>
      <c r="I97" s="21">
        <f t="shared" si="8"/>
        <v>0</v>
      </c>
      <c r="J97" s="21">
        <f t="shared" si="7"/>
        <v>0</v>
      </c>
      <c r="K97" s="29"/>
      <c r="L97" s="45" t="str">
        <f t="shared" si="9"/>
        <v/>
      </c>
      <c r="M97" s="29"/>
      <c r="N97" s="45" t="str">
        <f t="shared" si="10"/>
        <v/>
      </c>
      <c r="O97" s="50">
        <f t="shared" si="11"/>
        <v>0</v>
      </c>
      <c r="P97" s="82"/>
      <c r="Q97" s="82"/>
      <c r="R97" s="82"/>
      <c r="S97" s="82"/>
    </row>
    <row r="98" spans="1:19" ht="15" customHeight="1" x14ac:dyDescent="0.2">
      <c r="A98" s="53"/>
      <c r="B98" s="21" t="str">
        <f>IF(A98="","",_xlfn.XLOOKUP(A98,WREGIS[GU ID],WREGIS[Generator Name],"Error: GU ID Not Found",0,1))</f>
        <v/>
      </c>
      <c r="C98" s="20"/>
      <c r="D98" s="49"/>
      <c r="E98" s="20"/>
      <c r="F98" s="20" t="s">
        <v>19</v>
      </c>
      <c r="G98" s="20" t="s">
        <v>19</v>
      </c>
      <c r="H98" s="20"/>
      <c r="I98" s="21">
        <f t="shared" si="8"/>
        <v>0</v>
      </c>
      <c r="J98" s="21">
        <f t="shared" si="7"/>
        <v>0</v>
      </c>
      <c r="K98" s="29"/>
      <c r="L98" s="45" t="str">
        <f t="shared" si="9"/>
        <v/>
      </c>
      <c r="M98" s="29"/>
      <c r="N98" s="45" t="str">
        <f t="shared" si="10"/>
        <v/>
      </c>
      <c r="O98" s="50">
        <f t="shared" si="11"/>
        <v>0</v>
      </c>
      <c r="P98" s="82"/>
      <c r="Q98" s="82"/>
      <c r="R98" s="82"/>
      <c r="S98" s="82"/>
    </row>
    <row r="99" spans="1:19" ht="15" customHeight="1" x14ac:dyDescent="0.2">
      <c r="A99" s="53"/>
      <c r="B99" s="21" t="str">
        <f>IF(A99="","",_xlfn.XLOOKUP(A99,WREGIS[GU ID],WREGIS[Generator Name],"Error: GU ID Not Found",0,1))</f>
        <v/>
      </c>
      <c r="C99" s="20"/>
      <c r="D99" s="49"/>
      <c r="E99" s="20"/>
      <c r="F99" s="20" t="s">
        <v>19</v>
      </c>
      <c r="G99" s="20" t="s">
        <v>19</v>
      </c>
      <c r="H99" s="20"/>
      <c r="I99" s="21">
        <f>IF(F99="Yes",0.2*H99,0)</f>
        <v>0</v>
      </c>
      <c r="J99" s="21">
        <f>IF(G99="Yes",H99,0)</f>
        <v>0</v>
      </c>
      <c r="K99" s="29"/>
      <c r="L99" s="45" t="str">
        <f t="shared" si="9"/>
        <v/>
      </c>
      <c r="M99" s="29"/>
      <c r="N99" s="45" t="str">
        <f t="shared" si="10"/>
        <v/>
      </c>
      <c r="O99" s="50">
        <f>IF(C99="Bundled",K99-M99, K99)</f>
        <v>0</v>
      </c>
      <c r="P99" s="82"/>
      <c r="Q99" s="82"/>
      <c r="R99" s="82"/>
      <c r="S99" s="82"/>
    </row>
    <row r="100" spans="1:19" ht="15" customHeight="1" x14ac:dyDescent="0.2">
      <c r="A100" s="42" t="s">
        <v>14</v>
      </c>
      <c r="B100" s="31"/>
      <c r="C100" s="30"/>
      <c r="D100" s="30"/>
      <c r="E100" s="30"/>
      <c r="F100" s="30"/>
      <c r="G100" s="30"/>
      <c r="H100" s="32">
        <f>SUM(H28:H99)</f>
        <v>798254</v>
      </c>
      <c r="I100" s="32">
        <f>SUM(I28:I99)</f>
        <v>72739.399999999994</v>
      </c>
      <c r="J100" s="32">
        <f>SUM(J28:J99)</f>
        <v>505</v>
      </c>
      <c r="K100" s="33">
        <f>SUM(K28:K99)</f>
        <v>49184221.124000005</v>
      </c>
      <c r="L100" s="33">
        <f>AVERAGE(L28:L99)</f>
        <v>62.045682250352613</v>
      </c>
      <c r="M100" s="33">
        <f>SUM(M28:M99)</f>
        <v>54075892.907000005</v>
      </c>
      <c r="N100" s="33">
        <f>AVERAGE(N28:N99)</f>
        <v>83.361986714836078</v>
      </c>
      <c r="O100" s="51">
        <f>SUM(O28:O99)</f>
        <v>-4891671.7830000026</v>
      </c>
      <c r="P100" s="22"/>
      <c r="Q100" s="22"/>
      <c r="R100" s="22"/>
      <c r="S100" s="22"/>
    </row>
    <row r="101" spans="1:19" ht="15" customHeight="1" x14ac:dyDescent="0.2">
      <c r="N101" s="4"/>
    </row>
    <row r="102" spans="1:19" x14ac:dyDescent="0.2">
      <c r="A102" s="34" t="s">
        <v>17297</v>
      </c>
    </row>
    <row r="103" spans="1:19" x14ac:dyDescent="0.2">
      <c r="A103" s="95" t="s">
        <v>28478</v>
      </c>
      <c r="B103" s="95"/>
      <c r="C103" s="95"/>
      <c r="D103" s="95"/>
      <c r="E103" s="95"/>
      <c r="F103" s="95"/>
      <c r="G103" s="95"/>
      <c r="H103" s="95"/>
      <c r="I103" s="95"/>
      <c r="J103" s="95"/>
      <c r="K103" s="95"/>
      <c r="L103" s="95"/>
      <c r="M103" s="95"/>
      <c r="N103" s="95"/>
      <c r="O103" s="95"/>
      <c r="P103" s="95"/>
      <c r="Q103" s="95"/>
      <c r="R103" s="95"/>
      <c r="S103" s="95"/>
    </row>
    <row r="104" spans="1:19" x14ac:dyDescent="0.2">
      <c r="A104" s="95"/>
      <c r="B104" s="95"/>
      <c r="C104" s="95"/>
      <c r="D104" s="95"/>
      <c r="E104" s="95"/>
      <c r="F104" s="95"/>
      <c r="G104" s="95"/>
      <c r="H104" s="95"/>
      <c r="I104" s="95"/>
      <c r="J104" s="95"/>
      <c r="K104" s="95"/>
      <c r="L104" s="95"/>
      <c r="M104" s="95"/>
      <c r="N104" s="95"/>
      <c r="O104" s="95"/>
      <c r="P104" s="95"/>
      <c r="Q104" s="95"/>
      <c r="R104" s="95"/>
      <c r="S104" s="95"/>
    </row>
    <row r="105" spans="1:19" x14ac:dyDescent="0.2">
      <c r="A105" s="95"/>
      <c r="B105" s="95"/>
      <c r="C105" s="95"/>
      <c r="D105" s="95"/>
      <c r="E105" s="95"/>
      <c r="F105" s="95"/>
      <c r="G105" s="95"/>
      <c r="H105" s="95"/>
      <c r="I105" s="95"/>
      <c r="J105" s="95"/>
      <c r="K105" s="95"/>
      <c r="L105" s="95"/>
      <c r="M105" s="95"/>
      <c r="N105" s="95"/>
      <c r="O105" s="95"/>
      <c r="P105" s="95"/>
      <c r="Q105" s="95"/>
      <c r="R105" s="95"/>
      <c r="S105" s="95"/>
    </row>
    <row r="106" spans="1:19" x14ac:dyDescent="0.2">
      <c r="A106" s="95"/>
      <c r="B106" s="95"/>
      <c r="C106" s="95"/>
      <c r="D106" s="95"/>
      <c r="E106" s="95"/>
      <c r="F106" s="95"/>
      <c r="G106" s="95"/>
      <c r="H106" s="95"/>
      <c r="I106" s="95"/>
      <c r="J106" s="95"/>
      <c r="K106" s="95"/>
      <c r="L106" s="95"/>
      <c r="M106" s="95"/>
      <c r="N106" s="95"/>
      <c r="O106" s="95"/>
      <c r="P106" s="95"/>
      <c r="Q106" s="95"/>
      <c r="R106" s="95"/>
      <c r="S106" s="95"/>
    </row>
    <row r="107" spans="1:19" x14ac:dyDescent="0.2">
      <c r="A107" s="95"/>
      <c r="B107" s="95"/>
      <c r="C107" s="95"/>
      <c r="D107" s="95"/>
      <c r="E107" s="95"/>
      <c r="F107" s="95"/>
      <c r="G107" s="95"/>
      <c r="H107" s="95"/>
      <c r="I107" s="95"/>
      <c r="J107" s="95"/>
      <c r="K107" s="95"/>
      <c r="L107" s="95"/>
      <c r="M107" s="95"/>
      <c r="N107" s="95"/>
      <c r="O107" s="95"/>
      <c r="P107" s="95"/>
      <c r="Q107" s="95"/>
      <c r="R107" s="95"/>
      <c r="S107" s="95"/>
    </row>
    <row r="108" spans="1:19" x14ac:dyDescent="0.2">
      <c r="A108" s="95"/>
      <c r="B108" s="95"/>
      <c r="C108" s="95"/>
      <c r="D108" s="95"/>
      <c r="E108" s="95"/>
      <c r="F108" s="95"/>
      <c r="G108" s="95"/>
      <c r="H108" s="95"/>
      <c r="I108" s="95"/>
      <c r="J108" s="95"/>
      <c r="K108" s="95"/>
      <c r="L108" s="95"/>
      <c r="M108" s="95"/>
      <c r="N108" s="95"/>
      <c r="O108" s="95"/>
      <c r="P108" s="95"/>
      <c r="Q108" s="95"/>
      <c r="R108" s="95"/>
      <c r="S108" s="95"/>
    </row>
    <row r="109" spans="1:19" x14ac:dyDescent="0.2">
      <c r="A109" s="95"/>
      <c r="B109" s="95"/>
      <c r="C109" s="95"/>
      <c r="D109" s="95"/>
      <c r="E109" s="95"/>
      <c r="F109" s="95"/>
      <c r="G109" s="95"/>
      <c r="H109" s="95"/>
      <c r="I109" s="95"/>
      <c r="J109" s="95"/>
      <c r="K109" s="95"/>
      <c r="L109" s="95"/>
      <c r="M109" s="95"/>
      <c r="N109" s="95"/>
      <c r="O109" s="95"/>
      <c r="P109" s="95"/>
      <c r="Q109" s="95"/>
      <c r="R109" s="95"/>
      <c r="S109" s="95"/>
    </row>
    <row r="110" spans="1:19" x14ac:dyDescent="0.2">
      <c r="A110" s="95"/>
      <c r="B110" s="95"/>
      <c r="C110" s="95"/>
      <c r="D110" s="95"/>
      <c r="E110" s="95"/>
      <c r="F110" s="95"/>
      <c r="G110" s="95"/>
      <c r="H110" s="95"/>
      <c r="I110" s="95"/>
      <c r="J110" s="95"/>
      <c r="K110" s="95"/>
      <c r="L110" s="95"/>
      <c r="M110" s="95"/>
      <c r="N110" s="95"/>
      <c r="O110" s="95"/>
      <c r="P110" s="95"/>
      <c r="Q110" s="95"/>
      <c r="R110" s="95"/>
      <c r="S110" s="95"/>
    </row>
    <row r="111" spans="1:19" x14ac:dyDescent="0.2">
      <c r="A111" s="95"/>
      <c r="B111" s="95"/>
      <c r="C111" s="95"/>
      <c r="D111" s="95"/>
      <c r="E111" s="95"/>
      <c r="F111" s="95"/>
      <c r="G111" s="95"/>
      <c r="H111" s="95"/>
      <c r="I111" s="95"/>
      <c r="J111" s="95"/>
      <c r="K111" s="95"/>
      <c r="L111" s="95"/>
      <c r="M111" s="95"/>
      <c r="N111" s="95"/>
      <c r="O111" s="95"/>
      <c r="P111" s="95"/>
      <c r="Q111" s="95"/>
      <c r="R111" s="95"/>
      <c r="S111" s="95"/>
    </row>
    <row r="112" spans="1:19" x14ac:dyDescent="0.2">
      <c r="A112" s="95"/>
      <c r="B112" s="95"/>
      <c r="C112" s="95"/>
      <c r="D112" s="95"/>
      <c r="E112" s="95"/>
      <c r="F112" s="95"/>
      <c r="G112" s="95"/>
      <c r="H112" s="95"/>
      <c r="I112" s="95"/>
      <c r="J112" s="95"/>
      <c r="K112" s="95"/>
      <c r="L112" s="95"/>
      <c r="M112" s="95"/>
      <c r="N112" s="95"/>
      <c r="O112" s="95"/>
      <c r="P112" s="95"/>
      <c r="Q112" s="95"/>
      <c r="R112" s="95"/>
      <c r="S112" s="95"/>
    </row>
    <row r="113" spans="1:19" x14ac:dyDescent="0.2">
      <c r="A113" s="95"/>
      <c r="B113" s="95"/>
      <c r="C113" s="95"/>
      <c r="D113" s="95"/>
      <c r="E113" s="95"/>
      <c r="F113" s="95"/>
      <c r="G113" s="95"/>
      <c r="H113" s="95"/>
      <c r="I113" s="95"/>
      <c r="J113" s="95"/>
      <c r="K113" s="95"/>
      <c r="L113" s="95"/>
      <c r="M113" s="95"/>
      <c r="N113" s="95"/>
      <c r="O113" s="95"/>
      <c r="P113" s="95"/>
      <c r="Q113" s="95"/>
      <c r="R113" s="95"/>
      <c r="S113" s="95"/>
    </row>
    <row r="114" spans="1:19" x14ac:dyDescent="0.2">
      <c r="A114" s="95"/>
      <c r="B114" s="95"/>
      <c r="C114" s="95"/>
      <c r="D114" s="95"/>
      <c r="E114" s="95"/>
      <c r="F114" s="95"/>
      <c r="G114" s="95"/>
      <c r="H114" s="95"/>
      <c r="I114" s="95"/>
      <c r="J114" s="95"/>
      <c r="K114" s="95"/>
      <c r="L114" s="95"/>
      <c r="M114" s="95"/>
      <c r="N114" s="95"/>
      <c r="O114" s="95"/>
      <c r="P114" s="95"/>
      <c r="Q114" s="95"/>
      <c r="R114" s="95"/>
      <c r="S114" s="95"/>
    </row>
    <row r="115" spans="1:19" x14ac:dyDescent="0.2">
      <c r="A115" s="95"/>
      <c r="B115" s="95"/>
      <c r="C115" s="95"/>
      <c r="D115" s="95"/>
      <c r="E115" s="95"/>
      <c r="F115" s="95"/>
      <c r="G115" s="95"/>
      <c r="H115" s="95"/>
      <c r="I115" s="95"/>
      <c r="J115" s="95"/>
      <c r="K115" s="95"/>
      <c r="L115" s="95"/>
      <c r="M115" s="95"/>
      <c r="N115" s="95"/>
      <c r="O115" s="95"/>
      <c r="P115" s="95"/>
      <c r="Q115" s="95"/>
      <c r="R115" s="95"/>
      <c r="S115" s="95"/>
    </row>
  </sheetData>
  <sheetProtection algorithmName="SHA-512" hashValue="8oSMn4sFHPdIbUzcwfnMsJSuq8Hnc6uvk8rOlqyurf6x/F52aYqMvSaB6JzHyuXw3t8J4iwnOd/aSgL41rmMPQ==" saltValue="8pnO7fKohRdU1ZiqmW1boQ==" spinCount="100000" sheet="1" scenarios="1" formatCells="0" formatColumns="0" formatRows="0" sort="0" pivotTables="0"/>
  <mergeCells count="87">
    <mergeCell ref="P98:S98"/>
    <mergeCell ref="P99:S99"/>
    <mergeCell ref="P93:S93"/>
    <mergeCell ref="P94:S94"/>
    <mergeCell ref="P95:S95"/>
    <mergeCell ref="P96:S96"/>
    <mergeCell ref="P97:S97"/>
    <mergeCell ref="P88:S88"/>
    <mergeCell ref="P89:S89"/>
    <mergeCell ref="P90:S90"/>
    <mergeCell ref="P91:S91"/>
    <mergeCell ref="P92:S92"/>
    <mergeCell ref="P83:S83"/>
    <mergeCell ref="P84:S84"/>
    <mergeCell ref="P85:S85"/>
    <mergeCell ref="P86:S86"/>
    <mergeCell ref="P87:S87"/>
    <mergeCell ref="P78:S78"/>
    <mergeCell ref="P79:S79"/>
    <mergeCell ref="P80:S80"/>
    <mergeCell ref="P81:S81"/>
    <mergeCell ref="P82:S82"/>
    <mergeCell ref="P73:S73"/>
    <mergeCell ref="P74:S74"/>
    <mergeCell ref="P75:S75"/>
    <mergeCell ref="P76:S76"/>
    <mergeCell ref="P77:S77"/>
    <mergeCell ref="A103:S115"/>
    <mergeCell ref="P72:S72"/>
    <mergeCell ref="P27:S27"/>
    <mergeCell ref="P67:S67"/>
    <mergeCell ref="P68:S68"/>
    <mergeCell ref="P69:S69"/>
    <mergeCell ref="P70:S70"/>
    <mergeCell ref="P71:S71"/>
    <mergeCell ref="P62:S62"/>
    <mergeCell ref="P63:S63"/>
    <mergeCell ref="P64:S64"/>
    <mergeCell ref="P65:S65"/>
    <mergeCell ref="P66:S66"/>
    <mergeCell ref="P57:S57"/>
    <mergeCell ref="P58:S58"/>
    <mergeCell ref="P59:S59"/>
    <mergeCell ref="P60:S60"/>
    <mergeCell ref="P61:S61"/>
    <mergeCell ref="P52:S52"/>
    <mergeCell ref="P53:S53"/>
    <mergeCell ref="P54:S54"/>
    <mergeCell ref="P55:S55"/>
    <mergeCell ref="P56:S56"/>
    <mergeCell ref="P47:S47"/>
    <mergeCell ref="P48:S48"/>
    <mergeCell ref="P49:S49"/>
    <mergeCell ref="P50:S50"/>
    <mergeCell ref="P51:S51"/>
    <mergeCell ref="P42:S42"/>
    <mergeCell ref="P43:S43"/>
    <mergeCell ref="P44:S44"/>
    <mergeCell ref="P45:S45"/>
    <mergeCell ref="P46:S46"/>
    <mergeCell ref="P37:S37"/>
    <mergeCell ref="P38:S38"/>
    <mergeCell ref="P39:S39"/>
    <mergeCell ref="P40:S40"/>
    <mergeCell ref="P41:S41"/>
    <mergeCell ref="P32:S32"/>
    <mergeCell ref="P33:S33"/>
    <mergeCell ref="P34:S34"/>
    <mergeCell ref="P35:S35"/>
    <mergeCell ref="P36:S36"/>
    <mergeCell ref="P30:S30"/>
    <mergeCell ref="P31:S31"/>
    <mergeCell ref="C5:F5"/>
    <mergeCell ref="A26:S26"/>
    <mergeCell ref="H20:L20"/>
    <mergeCell ref="H5:M5"/>
    <mergeCell ref="F14:M14"/>
    <mergeCell ref="C6:F6"/>
    <mergeCell ref="C7:F7"/>
    <mergeCell ref="C8:F8"/>
    <mergeCell ref="C9:F9"/>
    <mergeCell ref="C10:F10"/>
    <mergeCell ref="A1:R1"/>
    <mergeCell ref="A2:R2"/>
    <mergeCell ref="C11:F11"/>
    <mergeCell ref="P28:S28"/>
    <mergeCell ref="P29:S29"/>
  </mergeCells>
  <conditionalFormatting sqref="D28:D99">
    <cfRule type="expression" dxfId="5" priority="7">
      <formula>$C28="Bundled"</formula>
    </cfRule>
  </conditionalFormatting>
  <conditionalFormatting sqref="I28:I99">
    <cfRule type="expression" dxfId="4" priority="3">
      <formula>$F28="No"</formula>
    </cfRule>
  </conditionalFormatting>
  <conditionalFormatting sqref="J28:J99">
    <cfRule type="expression" dxfId="3" priority="2">
      <formula>$G28="No"</formula>
    </cfRule>
  </conditionalFormatting>
  <conditionalFormatting sqref="M12">
    <cfRule type="cellIs" dxfId="2" priority="4" operator="greaterThanOrEqual">
      <formula>$M$11</formula>
    </cfRule>
    <cfRule type="cellIs" dxfId="1" priority="5" operator="lessThan">
      <formula>$M$11</formula>
    </cfRule>
  </conditionalFormatting>
  <conditionalFormatting sqref="M28:N99">
    <cfRule type="expression" dxfId="0" priority="6">
      <formula>$C28="Unbundled"</formula>
    </cfRule>
  </conditionalFormatting>
  <dataValidations xWindow="128" yWindow="522" count="10">
    <dataValidation allowBlank="1" showInputMessage="1" showErrorMessage="1" prompt="Enter the WREGIS ID number (including the &quot;W&quot;). The facility name will appear automatically._x000a__x000a_If the generating facility is not registered in WREGIS, enter &quot;N/A&quot; and enter the facility name in Column B." sqref="A28:A51" xr:uid="{00000000-0002-0000-0100-000003000000}"/>
    <dataValidation type="list" allowBlank="1" showInputMessage="1" showErrorMessage="1" sqref="C6:F6" xr:uid="{00000000-0002-0000-0100-000005000000}">
      <formula1>Utility_List</formula1>
    </dataValidation>
    <dataValidation type="list" allowBlank="1" showInputMessage="1" showErrorMessage="1" error="REC Vintage must be 2022, 2023, or 2024. List each vintage year separately." promptTitle="REC Vintage" prompt="Eligible RECs (other than water) must be from the compliance year or one year before or after the compliance year. RECs from water/hydro must be from the compliance year only." sqref="D100" xr:uid="{00000000-0002-0000-0100-000006000000}">
      <formula1>"2022,2023,2024"</formula1>
    </dataValidation>
    <dataValidation type="list" allowBlank="1" showInputMessage="1" showErrorMessage="1" promptTitle="REC Vintage" prompt="Eligible RECs (other than water) must be from the compliance year or one year before or after the compliance year. RECs from water/hydro must be from the compliance year only." sqref="C100" xr:uid="{00000000-0002-0000-0100-000007000000}">
      <formula1>"Yes, No"</formula1>
    </dataValidation>
    <dataValidation type="list" allowBlank="1" showInputMessage="1" showErrorMessage="1" errorTitle="Incorrect Vintage Year" error="A REC from electricity generated by a resource other than freshwater may be used for the same year, the year before, or the year after in which the credit was created." promptTitle="REC Vintage" prompt="Eligible RECs (other than water) must be from the compliance year or one year before or after the compliance year. RECs from freshwater/incremental hydro must be bundled and used in the same year as the compliance year." sqref="D28:D99" xr:uid="{00000000-0002-0000-0100-000008000000}">
      <formula1>Years</formula1>
    </dataValidation>
    <dataValidation type="list" allowBlank="1" showErrorMessage="1" sqref="C28:C99" xr:uid="{00000000-0002-0000-0100-000009000000}">
      <formula1>"Bundled, Unbundled"</formula1>
    </dataValidation>
    <dataValidation type="list" allowBlank="1" showInputMessage="1" showErrorMessage="1" promptTitle="Distributed Generation Eligibili" prompt="Use the drop down box to select &quot;Yes&quot; if the resource is eligible for the distributed generation additional credit. The amount is equal to 100 percent of the MWh reported and will be calculated." sqref="G28:G100" xr:uid="{00000000-0002-0000-0100-000000000000}">
      <formula1>"Yes,No"</formula1>
    </dataValidation>
    <dataValidation type="list" allowBlank="1" showInputMessage="1" showErrorMessage="1" promptTitle="Resource Type" prompt="Select from the drop down menu. Use scroll bar on the right side of the box to see the entire list of eligible resource types." sqref="E28:E100" xr:uid="{00000000-0002-0000-0100-000001000000}">
      <formula1>ResourceType</formula1>
    </dataValidation>
    <dataValidation type="list" allowBlank="1" showInputMessage="1" showErrorMessage="1" promptTitle="Apprentice Labor Eligibility" prompt="Use the drop down box to select &quot;Yes&quot; if the resource is eligible for the apprentice labor additional credit. The amount is equal to 20 percent of the MWh reported and will be calculated." sqref="F28:F100" xr:uid="{00000000-0002-0000-0100-000002000000}">
      <formula1>"Yes,No"</formula1>
    </dataValidation>
    <dataValidation allowBlank="1" showInputMessage="1" showErrorMessage="1" prompt="All RECs must have a WREGIS ID. Enter the WREGIS ID number (including the &quot;W&quot;). The facility name will appear automatically." sqref="A58:A100" xr:uid="{00000000-0002-0000-0100-000004000000}"/>
  </dataValidations>
  <pageMargins left="0.7" right="0.7" top="0.75" bottom="0.75" header="0.3" footer="0.3"/>
  <pageSetup scale="54" fitToHeight="0" orientation="landscape" r:id="rId1"/>
  <rowBreaks count="1" manualBreakCount="1">
    <brk id="25" max="13" man="1"/>
  </rowBreaks>
  <legacyDrawing r:id="rId2"/>
  <tableParts count="1">
    <tablePart r:id="rId3"/>
  </tableParts>
  <extLst>
    <ext xmlns:x14="http://schemas.microsoft.com/office/spreadsheetml/2009/9/main" uri="{CCE6A557-97BC-4b89-ADB6-D9C93CAAB3DF}">
      <x14:dataValidations xmlns:xm="http://schemas.microsoft.com/office/excel/2006/main" xWindow="128" yWindow="522" count="1">
        <x14:dataValidation type="list" allowBlank="1" showInputMessage="1" showErrorMessage="1" xr:uid="{00000000-0002-0000-0100-00000A000000}">
          <x14:formula1>
            <xm:f>Metadata!$D$2:$D$4</xm:f>
          </x14:formula1>
          <xm:sqref>C11:F11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761"/>
  <sheetViews>
    <sheetView zoomScale="80" zoomScaleNormal="80" workbookViewId="0">
      <pane ySplit="6" topLeftCell="A1534" activePane="bottomLeft" state="frozen"/>
      <selection pane="bottomLeft" activeCell="B5259" sqref="B5259"/>
    </sheetView>
  </sheetViews>
  <sheetFormatPr defaultColWidth="8.625" defaultRowHeight="16.5" x14ac:dyDescent="0.3"/>
  <cols>
    <col min="1" max="1" width="13.25" style="16" customWidth="1"/>
    <col min="2" max="2" width="55.875" style="16" bestFit="1" customWidth="1"/>
    <col min="3" max="3" width="18.625" style="16" customWidth="1"/>
    <col min="4" max="4" width="46.125" style="16" bestFit="1" customWidth="1"/>
    <col min="5" max="5" width="31.875" style="16" customWidth="1"/>
    <col min="6" max="6" width="23" style="16" customWidth="1"/>
    <col min="7" max="7" width="28.75" style="16" customWidth="1"/>
    <col min="8" max="8" width="18" style="16" customWidth="1"/>
    <col min="9" max="9" width="25.625" style="17" customWidth="1"/>
    <col min="10" max="10" width="22.625" style="16" customWidth="1"/>
    <col min="11" max="11" width="23.5" style="16" customWidth="1"/>
    <col min="12" max="16384" width="8.625" style="16"/>
  </cols>
  <sheetData>
    <row r="1" spans="1:11" ht="32.25" x14ac:dyDescent="0.4">
      <c r="A1" s="97" t="s">
        <v>17241</v>
      </c>
      <c r="B1" s="97"/>
      <c r="C1" s="97"/>
      <c r="D1" s="97"/>
      <c r="E1" s="97"/>
      <c r="F1" s="98"/>
      <c r="G1" s="97"/>
      <c r="H1" s="97"/>
      <c r="I1" s="97"/>
      <c r="J1" s="97"/>
      <c r="K1" s="97"/>
    </row>
    <row r="2" spans="1:11" ht="32.25" x14ac:dyDescent="0.4">
      <c r="A2" s="97" t="s">
        <v>17240</v>
      </c>
      <c r="B2" s="97"/>
      <c r="C2" s="97"/>
      <c r="D2" s="97"/>
      <c r="E2" s="97"/>
      <c r="F2" s="98"/>
      <c r="G2" s="97"/>
      <c r="H2" s="97"/>
      <c r="I2" s="97"/>
      <c r="J2" s="97"/>
      <c r="K2" s="97"/>
    </row>
    <row r="3" spans="1:11" ht="21" x14ac:dyDescent="0.4">
      <c r="A3" s="99" t="s">
        <v>22419</v>
      </c>
      <c r="B3" s="99"/>
      <c r="C3" s="99"/>
      <c r="D3" s="99"/>
      <c r="E3" s="99"/>
      <c r="F3" s="100"/>
      <c r="G3" s="99"/>
      <c r="H3" s="99"/>
      <c r="I3" s="99"/>
      <c r="J3" s="99"/>
      <c r="K3" s="99"/>
    </row>
    <row r="4" spans="1:11" x14ac:dyDescent="0.3">
      <c r="A4" s="101" t="s">
        <v>17304</v>
      </c>
      <c r="B4" s="101"/>
      <c r="C4" s="101"/>
      <c r="D4" s="101"/>
      <c r="E4" s="101"/>
      <c r="F4" s="102"/>
      <c r="G4" s="101"/>
      <c r="H4" s="101"/>
      <c r="I4" s="101"/>
      <c r="J4" s="101"/>
      <c r="K4" s="101"/>
    </row>
    <row r="5" spans="1:11" x14ac:dyDescent="0.3">
      <c r="A5"/>
      <c r="B5"/>
      <c r="C5"/>
      <c r="D5"/>
      <c r="E5"/>
      <c r="F5" s="73"/>
      <c r="G5"/>
      <c r="H5"/>
      <c r="I5" s="74"/>
      <c r="J5"/>
      <c r="K5"/>
    </row>
    <row r="6" spans="1:11" x14ac:dyDescent="0.3">
      <c r="A6" s="75" t="s">
        <v>17239</v>
      </c>
      <c r="B6" s="75" t="s">
        <v>17238</v>
      </c>
      <c r="C6" s="75" t="s">
        <v>17237</v>
      </c>
      <c r="D6" s="75" t="s">
        <v>17305</v>
      </c>
      <c r="E6" s="75" t="s">
        <v>17306</v>
      </c>
      <c r="F6" s="76" t="s">
        <v>17307</v>
      </c>
      <c r="G6" s="75" t="s">
        <v>17308</v>
      </c>
      <c r="H6" s="75" t="s">
        <v>17309</v>
      </c>
      <c r="I6" s="77" t="s">
        <v>17310</v>
      </c>
      <c r="J6" s="75" t="s">
        <v>17311</v>
      </c>
      <c r="K6" s="75" t="s">
        <v>17312</v>
      </c>
    </row>
    <row r="7" spans="1:11" hidden="1" x14ac:dyDescent="0.3">
      <c r="A7" t="s">
        <v>18630</v>
      </c>
      <c r="B7">
        <v>1881453208</v>
      </c>
      <c r="C7" t="s">
        <v>17387</v>
      </c>
      <c r="D7" t="s">
        <v>17388</v>
      </c>
      <c r="E7" s="74">
        <v>44620</v>
      </c>
      <c r="F7">
        <v>4.8000000000000001E-2</v>
      </c>
      <c r="G7" t="s">
        <v>17</v>
      </c>
      <c r="H7" t="s">
        <v>17315</v>
      </c>
      <c r="I7" s="74">
        <v>45049</v>
      </c>
      <c r="J7" t="s">
        <v>19</v>
      </c>
      <c r="K7" t="s">
        <v>19</v>
      </c>
    </row>
    <row r="8" spans="1:11" hidden="1" x14ac:dyDescent="0.3">
      <c r="A8" t="s">
        <v>21652</v>
      </c>
      <c r="B8" t="s">
        <v>21653</v>
      </c>
      <c r="C8" t="s">
        <v>17688</v>
      </c>
      <c r="D8" t="s">
        <v>17689</v>
      </c>
      <c r="E8" s="74">
        <v>45218</v>
      </c>
      <c r="F8">
        <v>0.13100000000000001</v>
      </c>
      <c r="G8" t="s">
        <v>17</v>
      </c>
      <c r="H8" t="s">
        <v>17315</v>
      </c>
      <c r="I8" s="74">
        <v>45331</v>
      </c>
      <c r="J8" t="s">
        <v>19</v>
      </c>
      <c r="K8" t="s">
        <v>19</v>
      </c>
    </row>
    <row r="9" spans="1:11" hidden="1" x14ac:dyDescent="0.3">
      <c r="A9" t="s">
        <v>19501</v>
      </c>
      <c r="B9" t="s">
        <v>19502</v>
      </c>
      <c r="C9" t="s">
        <v>17492</v>
      </c>
      <c r="D9" t="s">
        <v>17493</v>
      </c>
      <c r="E9" s="74">
        <v>45107</v>
      </c>
      <c r="F9">
        <v>20</v>
      </c>
      <c r="G9" t="s">
        <v>17</v>
      </c>
      <c r="H9" t="s">
        <v>17324</v>
      </c>
      <c r="I9" s="74">
        <v>45152</v>
      </c>
      <c r="J9" t="s">
        <v>19</v>
      </c>
      <c r="K9" t="s">
        <v>19</v>
      </c>
    </row>
    <row r="10" spans="1:11" hidden="1" x14ac:dyDescent="0.3">
      <c r="A10" t="s">
        <v>28145</v>
      </c>
      <c r="B10" t="s">
        <v>28146</v>
      </c>
      <c r="C10" t="s">
        <v>28147</v>
      </c>
      <c r="D10" t="s">
        <v>28148</v>
      </c>
      <c r="E10" s="74">
        <v>45147</v>
      </c>
      <c r="F10">
        <v>12.25</v>
      </c>
      <c r="G10" t="s">
        <v>17</v>
      </c>
      <c r="H10" t="s">
        <v>17441</v>
      </c>
      <c r="I10" s="74">
        <v>45638</v>
      </c>
      <c r="J10" t="s">
        <v>19</v>
      </c>
      <c r="K10" t="s">
        <v>19</v>
      </c>
    </row>
    <row r="11" spans="1:11" hidden="1" x14ac:dyDescent="0.3">
      <c r="A11" t="s">
        <v>19786</v>
      </c>
      <c r="B11" t="s">
        <v>19787</v>
      </c>
      <c r="C11" t="s">
        <v>17581</v>
      </c>
      <c r="D11" t="s">
        <v>17582</v>
      </c>
      <c r="E11" s="74">
        <v>44803</v>
      </c>
      <c r="F11">
        <v>0.22</v>
      </c>
      <c r="G11" t="s">
        <v>17</v>
      </c>
      <c r="H11" t="s">
        <v>17441</v>
      </c>
      <c r="I11" s="74">
        <v>45043</v>
      </c>
      <c r="J11" t="s">
        <v>19</v>
      </c>
      <c r="K11" t="s">
        <v>19</v>
      </c>
    </row>
    <row r="12" spans="1:11" hidden="1" x14ac:dyDescent="0.3">
      <c r="A12" t="s">
        <v>27701</v>
      </c>
      <c r="B12" t="s">
        <v>27702</v>
      </c>
      <c r="C12" t="s">
        <v>20026</v>
      </c>
      <c r="D12" t="s">
        <v>20027</v>
      </c>
      <c r="E12" s="74">
        <v>45566</v>
      </c>
      <c r="F12">
        <v>0.29538999999999999</v>
      </c>
      <c r="G12" t="s">
        <v>17</v>
      </c>
      <c r="H12" t="s">
        <v>17315</v>
      </c>
      <c r="I12" s="74">
        <v>45672</v>
      </c>
      <c r="J12" t="s">
        <v>19</v>
      </c>
      <c r="K12" t="s">
        <v>19</v>
      </c>
    </row>
    <row r="13" spans="1:11" hidden="1" x14ac:dyDescent="0.3">
      <c r="A13" t="s">
        <v>26482</v>
      </c>
      <c r="B13" t="s">
        <v>26483</v>
      </c>
      <c r="C13" t="s">
        <v>17346</v>
      </c>
      <c r="D13" t="s">
        <v>17347</v>
      </c>
      <c r="E13" s="74">
        <v>41807</v>
      </c>
      <c r="F13">
        <v>5.0634999999999999E-2</v>
      </c>
      <c r="G13" t="s">
        <v>17</v>
      </c>
      <c r="H13" t="s">
        <v>17315</v>
      </c>
      <c r="I13" s="74">
        <v>45567</v>
      </c>
      <c r="J13" t="s">
        <v>19</v>
      </c>
      <c r="K13" t="s">
        <v>19</v>
      </c>
    </row>
    <row r="14" spans="1:11" hidden="1" x14ac:dyDescent="0.3">
      <c r="A14" t="s">
        <v>25659</v>
      </c>
      <c r="B14" t="s">
        <v>25660</v>
      </c>
      <c r="C14" t="s">
        <v>17348</v>
      </c>
      <c r="D14" t="s">
        <v>17349</v>
      </c>
      <c r="E14" s="74">
        <v>43095</v>
      </c>
      <c r="F14">
        <v>0.50487000000000004</v>
      </c>
      <c r="G14" t="s">
        <v>17</v>
      </c>
      <c r="H14" t="s">
        <v>17315</v>
      </c>
      <c r="I14" s="74">
        <v>45540</v>
      </c>
      <c r="J14" t="s">
        <v>19</v>
      </c>
      <c r="K14" t="s">
        <v>19</v>
      </c>
    </row>
    <row r="15" spans="1:11" hidden="1" x14ac:dyDescent="0.3">
      <c r="A15" t="s">
        <v>20380</v>
      </c>
      <c r="B15" t="s">
        <v>20381</v>
      </c>
      <c r="C15" t="s">
        <v>17826</v>
      </c>
      <c r="D15" t="s">
        <v>17827</v>
      </c>
      <c r="E15" s="74">
        <v>45278</v>
      </c>
      <c r="F15">
        <v>175</v>
      </c>
      <c r="G15" t="s">
        <v>17</v>
      </c>
      <c r="H15" t="s">
        <v>17441</v>
      </c>
      <c r="I15" s="74">
        <v>45345</v>
      </c>
      <c r="J15" t="s">
        <v>19</v>
      </c>
      <c r="K15" t="s">
        <v>19</v>
      </c>
    </row>
    <row r="16" spans="1:11" hidden="1" x14ac:dyDescent="0.3">
      <c r="A16" t="s">
        <v>25336</v>
      </c>
      <c r="B16" t="s">
        <v>25337</v>
      </c>
      <c r="C16" t="s">
        <v>17492</v>
      </c>
      <c r="D16" t="s">
        <v>17493</v>
      </c>
      <c r="E16" s="74">
        <v>45454</v>
      </c>
      <c r="F16">
        <v>120</v>
      </c>
      <c r="G16" t="s">
        <v>17</v>
      </c>
      <c r="H16" t="s">
        <v>17315</v>
      </c>
      <c r="I16" s="74">
        <v>45503</v>
      </c>
      <c r="J16" t="s">
        <v>19</v>
      </c>
      <c r="K16" t="s">
        <v>19</v>
      </c>
    </row>
    <row r="17" spans="1:11" hidden="1" x14ac:dyDescent="0.3">
      <c r="A17" t="s">
        <v>13811</v>
      </c>
      <c r="B17" t="s">
        <v>13810</v>
      </c>
      <c r="C17" t="s">
        <v>17387</v>
      </c>
      <c r="D17" t="s">
        <v>17388</v>
      </c>
      <c r="E17" s="74">
        <v>44474</v>
      </c>
      <c r="F17">
        <v>0.13900000000000001</v>
      </c>
      <c r="G17" t="s">
        <v>17</v>
      </c>
      <c r="H17" t="s">
        <v>17315</v>
      </c>
      <c r="I17" s="74">
        <v>44916</v>
      </c>
      <c r="J17" t="s">
        <v>19</v>
      </c>
      <c r="K17" t="s">
        <v>19</v>
      </c>
    </row>
    <row r="18" spans="1:11" hidden="1" x14ac:dyDescent="0.3">
      <c r="A18" t="s">
        <v>13807</v>
      </c>
      <c r="B18" t="s">
        <v>13806</v>
      </c>
      <c r="C18" t="s">
        <v>17387</v>
      </c>
      <c r="D18" t="s">
        <v>17388</v>
      </c>
      <c r="E18" s="74">
        <v>44455</v>
      </c>
      <c r="F18">
        <v>8.5500000000000007E-2</v>
      </c>
      <c r="G18" t="s">
        <v>17</v>
      </c>
      <c r="H18" t="s">
        <v>17315</v>
      </c>
      <c r="I18" s="74">
        <v>44916</v>
      </c>
      <c r="J18" t="s">
        <v>19</v>
      </c>
      <c r="K18" t="s">
        <v>19</v>
      </c>
    </row>
    <row r="19" spans="1:11" hidden="1" x14ac:dyDescent="0.3">
      <c r="A19" t="s">
        <v>13818</v>
      </c>
      <c r="B19" t="s">
        <v>13817</v>
      </c>
      <c r="C19" t="s">
        <v>17387</v>
      </c>
      <c r="D19" t="s">
        <v>17388</v>
      </c>
      <c r="E19" s="74">
        <v>44523</v>
      </c>
      <c r="F19">
        <v>9.1999999999999998E-2</v>
      </c>
      <c r="G19" t="s">
        <v>17</v>
      </c>
      <c r="H19" t="s">
        <v>17315</v>
      </c>
      <c r="I19" s="74">
        <v>44914</v>
      </c>
      <c r="J19" t="s">
        <v>19</v>
      </c>
      <c r="K19" t="s">
        <v>19</v>
      </c>
    </row>
    <row r="20" spans="1:11" hidden="1" x14ac:dyDescent="0.3">
      <c r="A20" t="s">
        <v>4376</v>
      </c>
      <c r="B20" t="s">
        <v>21934</v>
      </c>
      <c r="C20" t="s">
        <v>17313</v>
      </c>
      <c r="D20" t="s">
        <v>17314</v>
      </c>
      <c r="E20" s="74">
        <v>40253</v>
      </c>
      <c r="F20">
        <v>0.93500000000000005</v>
      </c>
      <c r="G20" t="s">
        <v>17</v>
      </c>
      <c r="H20" t="s">
        <v>17315</v>
      </c>
      <c r="I20" s="74">
        <v>41316</v>
      </c>
      <c r="J20" t="s">
        <v>19</v>
      </c>
      <c r="K20" t="s">
        <v>19</v>
      </c>
    </row>
    <row r="21" spans="1:11" hidden="1" x14ac:dyDescent="0.3">
      <c r="A21" t="s">
        <v>28223</v>
      </c>
      <c r="B21" t="s">
        <v>28224</v>
      </c>
      <c r="C21" t="s">
        <v>17348</v>
      </c>
      <c r="D21" t="s">
        <v>17349</v>
      </c>
      <c r="E21" s="74">
        <v>45352</v>
      </c>
      <c r="F21">
        <v>0.244589</v>
      </c>
      <c r="G21" t="s">
        <v>17</v>
      </c>
      <c r="H21" t="s">
        <v>17315</v>
      </c>
      <c r="I21" s="74">
        <v>45672</v>
      </c>
      <c r="J21" t="s">
        <v>19</v>
      </c>
      <c r="K21" t="s">
        <v>19</v>
      </c>
    </row>
    <row r="22" spans="1:11" hidden="1" x14ac:dyDescent="0.3">
      <c r="A22" t="s">
        <v>20332</v>
      </c>
      <c r="B22" t="s">
        <v>20333</v>
      </c>
      <c r="C22" t="s">
        <v>17350</v>
      </c>
      <c r="D22" t="s">
        <v>17351</v>
      </c>
      <c r="E22" s="74">
        <v>44972</v>
      </c>
      <c r="F22">
        <v>0.42</v>
      </c>
      <c r="G22" t="s">
        <v>17</v>
      </c>
      <c r="H22" t="s">
        <v>17315</v>
      </c>
      <c r="I22" s="74">
        <v>45141</v>
      </c>
      <c r="J22" t="s">
        <v>19</v>
      </c>
      <c r="K22" t="s">
        <v>19</v>
      </c>
    </row>
    <row r="23" spans="1:11" hidden="1" x14ac:dyDescent="0.3">
      <c r="A23" t="s">
        <v>26594</v>
      </c>
      <c r="B23" t="s">
        <v>26595</v>
      </c>
      <c r="C23" t="s">
        <v>17348</v>
      </c>
      <c r="D23" t="s">
        <v>17349</v>
      </c>
      <c r="E23" s="74">
        <v>45426</v>
      </c>
      <c r="F23">
        <v>0.502</v>
      </c>
      <c r="G23" t="s">
        <v>17</v>
      </c>
      <c r="H23" t="s">
        <v>17315</v>
      </c>
      <c r="I23" s="74">
        <v>45589</v>
      </c>
      <c r="J23" t="s">
        <v>19</v>
      </c>
      <c r="K23" t="s">
        <v>19</v>
      </c>
    </row>
    <row r="24" spans="1:11" hidden="1" x14ac:dyDescent="0.3">
      <c r="A24" t="s">
        <v>25227</v>
      </c>
      <c r="B24" t="s">
        <v>25228</v>
      </c>
      <c r="C24" t="s">
        <v>25229</v>
      </c>
      <c r="D24" t="s">
        <v>25230</v>
      </c>
      <c r="E24" s="74">
        <v>41515</v>
      </c>
      <c r="F24">
        <v>0.26</v>
      </c>
      <c r="G24" t="s">
        <v>17</v>
      </c>
      <c r="H24" t="s">
        <v>17315</v>
      </c>
      <c r="I24" s="74">
        <v>45418</v>
      </c>
      <c r="J24" t="s">
        <v>19</v>
      </c>
      <c r="K24" t="s">
        <v>19</v>
      </c>
    </row>
    <row r="25" spans="1:11" hidden="1" x14ac:dyDescent="0.3">
      <c r="A25" t="s">
        <v>25578</v>
      </c>
      <c r="B25" t="s">
        <v>25579</v>
      </c>
      <c r="C25" t="s">
        <v>20046</v>
      </c>
      <c r="D25" t="s">
        <v>20047</v>
      </c>
      <c r="E25" s="74">
        <v>45188</v>
      </c>
      <c r="F25">
        <v>0.49684600000000001</v>
      </c>
      <c r="G25" t="s">
        <v>17</v>
      </c>
      <c r="H25" t="s">
        <v>17315</v>
      </c>
      <c r="I25" s="74">
        <v>45433</v>
      </c>
      <c r="J25" t="s">
        <v>19</v>
      </c>
      <c r="K25" t="s">
        <v>19</v>
      </c>
    </row>
    <row r="26" spans="1:11" hidden="1" x14ac:dyDescent="0.3">
      <c r="A26" t="s">
        <v>18688</v>
      </c>
      <c r="B26" t="s">
        <v>18689</v>
      </c>
      <c r="C26" t="s">
        <v>17484</v>
      </c>
      <c r="D26" t="s">
        <v>17485</v>
      </c>
      <c r="E26" s="74">
        <v>45127</v>
      </c>
      <c r="F26">
        <v>3.4750000000000001</v>
      </c>
      <c r="G26" t="s">
        <v>17</v>
      </c>
      <c r="H26" t="s">
        <v>17315</v>
      </c>
      <c r="I26" s="74">
        <v>45189</v>
      </c>
      <c r="J26" t="s">
        <v>19</v>
      </c>
      <c r="K26" t="s">
        <v>19</v>
      </c>
    </row>
    <row r="27" spans="1:11" hidden="1" x14ac:dyDescent="0.3">
      <c r="A27" t="s">
        <v>25340</v>
      </c>
      <c r="B27" t="s">
        <v>25341</v>
      </c>
      <c r="C27" t="s">
        <v>17492</v>
      </c>
      <c r="D27" t="s">
        <v>17493</v>
      </c>
      <c r="E27" s="74">
        <v>45470</v>
      </c>
      <c r="F27">
        <v>65</v>
      </c>
      <c r="G27" t="s">
        <v>17</v>
      </c>
      <c r="H27" t="s">
        <v>17465</v>
      </c>
      <c r="I27" s="74">
        <v>45527</v>
      </c>
      <c r="J27" t="s">
        <v>19</v>
      </c>
      <c r="K27" t="s">
        <v>19</v>
      </c>
    </row>
    <row r="28" spans="1:11" hidden="1" x14ac:dyDescent="0.3">
      <c r="A28" t="s">
        <v>1925</v>
      </c>
      <c r="B28" t="s">
        <v>12810</v>
      </c>
      <c r="C28" t="s">
        <v>17335</v>
      </c>
      <c r="D28" t="s">
        <v>17336</v>
      </c>
      <c r="E28" s="74">
        <v>40309</v>
      </c>
      <c r="F28">
        <v>0.243029</v>
      </c>
      <c r="G28" t="s">
        <v>17</v>
      </c>
      <c r="H28" t="s">
        <v>17324</v>
      </c>
      <c r="I28" s="74">
        <v>41304</v>
      </c>
      <c r="J28" t="s">
        <v>19</v>
      </c>
      <c r="K28" t="s">
        <v>17325</v>
      </c>
    </row>
    <row r="29" spans="1:11" hidden="1" x14ac:dyDescent="0.3">
      <c r="A29" t="s">
        <v>1237</v>
      </c>
      <c r="B29" t="s">
        <v>12330</v>
      </c>
      <c r="C29" t="s">
        <v>17335</v>
      </c>
      <c r="D29" t="s">
        <v>17336</v>
      </c>
      <c r="E29" s="74">
        <v>40148</v>
      </c>
      <c r="F29">
        <v>0.24481800000000001</v>
      </c>
      <c r="G29" t="s">
        <v>17</v>
      </c>
      <c r="H29" t="s">
        <v>17324</v>
      </c>
      <c r="I29" s="74">
        <v>41773</v>
      </c>
      <c r="J29" t="s">
        <v>19</v>
      </c>
      <c r="K29" t="s">
        <v>17325</v>
      </c>
    </row>
    <row r="30" spans="1:11" hidden="1" x14ac:dyDescent="0.3">
      <c r="A30" t="s">
        <v>1125</v>
      </c>
      <c r="B30" t="s">
        <v>12243</v>
      </c>
      <c r="C30" t="s">
        <v>17335</v>
      </c>
      <c r="D30" t="s">
        <v>17336</v>
      </c>
      <c r="E30" s="74">
        <v>41822</v>
      </c>
      <c r="F30">
        <v>0.24649199999999999</v>
      </c>
      <c r="G30" t="s">
        <v>17</v>
      </c>
      <c r="H30" t="s">
        <v>17324</v>
      </c>
      <c r="I30" s="74">
        <v>41880</v>
      </c>
      <c r="J30" t="s">
        <v>19</v>
      </c>
      <c r="K30" t="s">
        <v>17325</v>
      </c>
    </row>
    <row r="31" spans="1:11" hidden="1" x14ac:dyDescent="0.3">
      <c r="A31" t="s">
        <v>1016</v>
      </c>
      <c r="B31" t="s">
        <v>12199</v>
      </c>
      <c r="C31" t="s">
        <v>17335</v>
      </c>
      <c r="D31" t="s">
        <v>17336</v>
      </c>
      <c r="E31" s="74">
        <v>41200</v>
      </c>
      <c r="F31">
        <v>0.25068600000000002</v>
      </c>
      <c r="G31" t="s">
        <v>17</v>
      </c>
      <c r="H31" t="s">
        <v>17324</v>
      </c>
      <c r="I31" s="74">
        <v>41968</v>
      </c>
      <c r="J31" t="s">
        <v>19</v>
      </c>
      <c r="K31" t="s">
        <v>17325</v>
      </c>
    </row>
    <row r="32" spans="1:11" hidden="1" x14ac:dyDescent="0.3">
      <c r="A32" t="s">
        <v>1924</v>
      </c>
      <c r="B32" t="s">
        <v>12809</v>
      </c>
      <c r="C32" t="s">
        <v>17335</v>
      </c>
      <c r="D32" t="s">
        <v>17336</v>
      </c>
      <c r="E32" s="74">
        <v>41254</v>
      </c>
      <c r="F32">
        <v>0.25234099999999998</v>
      </c>
      <c r="G32" t="s">
        <v>17</v>
      </c>
      <c r="H32" t="s">
        <v>17324</v>
      </c>
      <c r="I32" s="74">
        <v>41304</v>
      </c>
      <c r="J32" t="s">
        <v>19</v>
      </c>
      <c r="K32" t="s">
        <v>17325</v>
      </c>
    </row>
    <row r="33" spans="1:11" hidden="1" x14ac:dyDescent="0.3">
      <c r="A33" t="s">
        <v>1897</v>
      </c>
      <c r="B33" t="s">
        <v>12790</v>
      </c>
      <c r="C33" t="s">
        <v>17335</v>
      </c>
      <c r="D33" t="s">
        <v>17336</v>
      </c>
      <c r="E33" s="74">
        <v>41008</v>
      </c>
      <c r="F33">
        <v>0.24754999999999999</v>
      </c>
      <c r="G33" t="s">
        <v>17</v>
      </c>
      <c r="H33" t="s">
        <v>17324</v>
      </c>
      <c r="I33" s="74">
        <v>41337</v>
      </c>
      <c r="J33" t="s">
        <v>19</v>
      </c>
      <c r="K33" t="s">
        <v>17325</v>
      </c>
    </row>
    <row r="34" spans="1:11" hidden="1" x14ac:dyDescent="0.3">
      <c r="A34" t="s">
        <v>1827</v>
      </c>
      <c r="B34" t="s">
        <v>12760</v>
      </c>
      <c r="C34" t="s">
        <v>17335</v>
      </c>
      <c r="D34" t="s">
        <v>17336</v>
      </c>
      <c r="E34" s="74">
        <v>41276</v>
      </c>
      <c r="F34">
        <v>0.22742399999999999</v>
      </c>
      <c r="G34" t="s">
        <v>17</v>
      </c>
      <c r="H34" t="s">
        <v>17324</v>
      </c>
      <c r="I34" s="74">
        <v>41362</v>
      </c>
      <c r="J34" t="s">
        <v>19</v>
      </c>
      <c r="K34" t="s">
        <v>17325</v>
      </c>
    </row>
    <row r="35" spans="1:11" hidden="1" x14ac:dyDescent="0.3">
      <c r="A35" t="s">
        <v>1755</v>
      </c>
      <c r="B35" t="s">
        <v>12691</v>
      </c>
      <c r="C35" t="s">
        <v>17335</v>
      </c>
      <c r="D35" t="s">
        <v>17336</v>
      </c>
      <c r="E35" s="74">
        <v>41368</v>
      </c>
      <c r="F35">
        <v>0.244224</v>
      </c>
      <c r="G35" t="s">
        <v>17</v>
      </c>
      <c r="H35" t="s">
        <v>17324</v>
      </c>
      <c r="I35" s="74">
        <v>41401</v>
      </c>
      <c r="J35" t="s">
        <v>19</v>
      </c>
      <c r="K35" t="s">
        <v>17325</v>
      </c>
    </row>
    <row r="36" spans="1:11" hidden="1" x14ac:dyDescent="0.3">
      <c r="A36" t="s">
        <v>1565</v>
      </c>
      <c r="B36" t="s">
        <v>12531</v>
      </c>
      <c r="C36" t="s">
        <v>17335</v>
      </c>
      <c r="D36" t="s">
        <v>17336</v>
      </c>
      <c r="E36" s="74">
        <v>39668</v>
      </c>
      <c r="F36">
        <v>0.24427199999999999</v>
      </c>
      <c r="G36" t="s">
        <v>17</v>
      </c>
      <c r="H36" t="s">
        <v>17324</v>
      </c>
      <c r="I36" s="74">
        <v>41551</v>
      </c>
      <c r="J36" t="s">
        <v>19</v>
      </c>
      <c r="K36" t="s">
        <v>17325</v>
      </c>
    </row>
    <row r="37" spans="1:11" hidden="1" x14ac:dyDescent="0.3">
      <c r="A37" t="s">
        <v>1564</v>
      </c>
      <c r="B37" t="s">
        <v>12530</v>
      </c>
      <c r="C37" t="s">
        <v>17335</v>
      </c>
      <c r="D37" t="s">
        <v>17336</v>
      </c>
      <c r="E37" s="74">
        <v>38834</v>
      </c>
      <c r="F37">
        <v>0.24190200000000001</v>
      </c>
      <c r="G37" t="s">
        <v>17</v>
      </c>
      <c r="H37" t="s">
        <v>17324</v>
      </c>
      <c r="I37" s="74">
        <v>41551</v>
      </c>
      <c r="J37" t="s">
        <v>19</v>
      </c>
      <c r="K37" t="s">
        <v>17325</v>
      </c>
    </row>
    <row r="38" spans="1:11" hidden="1" x14ac:dyDescent="0.3">
      <c r="A38" t="s">
        <v>1413</v>
      </c>
      <c r="B38" t="s">
        <v>12430</v>
      </c>
      <c r="C38" t="s">
        <v>17335</v>
      </c>
      <c r="D38" t="s">
        <v>17336</v>
      </c>
      <c r="E38" s="74">
        <v>39270</v>
      </c>
      <c r="F38">
        <v>0.24465600000000001</v>
      </c>
      <c r="G38" t="s">
        <v>17</v>
      </c>
      <c r="H38" t="s">
        <v>17324</v>
      </c>
      <c r="I38" s="74">
        <v>41634</v>
      </c>
      <c r="J38" t="s">
        <v>19</v>
      </c>
      <c r="K38" t="s">
        <v>17325</v>
      </c>
    </row>
    <row r="39" spans="1:11" hidden="1" x14ac:dyDescent="0.3">
      <c r="A39" t="s">
        <v>1412</v>
      </c>
      <c r="B39" t="s">
        <v>12429</v>
      </c>
      <c r="C39" t="s">
        <v>17335</v>
      </c>
      <c r="D39" t="s">
        <v>17336</v>
      </c>
      <c r="E39" s="74">
        <v>41282</v>
      </c>
      <c r="F39">
        <v>0.24818599999999999</v>
      </c>
      <c r="G39" t="s">
        <v>17</v>
      </c>
      <c r="H39" t="s">
        <v>17324</v>
      </c>
      <c r="I39" s="74">
        <v>41635</v>
      </c>
      <c r="J39" t="s">
        <v>19</v>
      </c>
      <c r="K39" t="s">
        <v>17325</v>
      </c>
    </row>
    <row r="40" spans="1:11" hidden="1" x14ac:dyDescent="0.3">
      <c r="A40" t="s">
        <v>1238</v>
      </c>
      <c r="B40" t="s">
        <v>12331</v>
      </c>
      <c r="C40" t="s">
        <v>17335</v>
      </c>
      <c r="D40" t="s">
        <v>17336</v>
      </c>
      <c r="E40" s="74">
        <v>39760</v>
      </c>
      <c r="F40">
        <v>0.23560300000000001</v>
      </c>
      <c r="G40" t="s">
        <v>17</v>
      </c>
      <c r="H40" t="s">
        <v>17324</v>
      </c>
      <c r="I40" s="74">
        <v>41773</v>
      </c>
      <c r="J40" t="s">
        <v>19</v>
      </c>
      <c r="K40" t="s">
        <v>17325</v>
      </c>
    </row>
    <row r="41" spans="1:11" hidden="1" x14ac:dyDescent="0.3">
      <c r="A41" t="s">
        <v>1204</v>
      </c>
      <c r="B41" t="s">
        <v>12304</v>
      </c>
      <c r="C41" t="s">
        <v>17335</v>
      </c>
      <c r="D41" t="s">
        <v>17336</v>
      </c>
      <c r="E41" s="74">
        <v>41724</v>
      </c>
      <c r="F41">
        <v>0.24971699999999999</v>
      </c>
      <c r="G41" t="s">
        <v>17</v>
      </c>
      <c r="H41" t="s">
        <v>17324</v>
      </c>
      <c r="I41" s="74">
        <v>41799</v>
      </c>
      <c r="J41" t="s">
        <v>19</v>
      </c>
      <c r="K41" t="s">
        <v>17325</v>
      </c>
    </row>
    <row r="42" spans="1:11" hidden="1" x14ac:dyDescent="0.3">
      <c r="A42" t="s">
        <v>1124</v>
      </c>
      <c r="B42" t="s">
        <v>12242</v>
      </c>
      <c r="C42" t="s">
        <v>17335</v>
      </c>
      <c r="D42" t="s">
        <v>17336</v>
      </c>
      <c r="E42" s="74">
        <v>41836</v>
      </c>
      <c r="F42">
        <v>0.115009</v>
      </c>
      <c r="G42" t="s">
        <v>17</v>
      </c>
      <c r="H42" t="s">
        <v>17324</v>
      </c>
      <c r="I42" s="74">
        <v>41880</v>
      </c>
      <c r="J42" t="s">
        <v>19</v>
      </c>
      <c r="K42" t="s">
        <v>17325</v>
      </c>
    </row>
    <row r="43" spans="1:11" hidden="1" x14ac:dyDescent="0.3">
      <c r="A43" t="s">
        <v>1828</v>
      </c>
      <c r="B43" t="s">
        <v>12762</v>
      </c>
      <c r="C43" t="s">
        <v>17335</v>
      </c>
      <c r="D43" t="s">
        <v>17336</v>
      </c>
      <c r="E43" s="74">
        <v>40304</v>
      </c>
      <c r="F43">
        <v>8.4210999999999994E-2</v>
      </c>
      <c r="G43" t="s">
        <v>17</v>
      </c>
      <c r="H43" t="s">
        <v>17324</v>
      </c>
      <c r="I43" s="74">
        <v>41362</v>
      </c>
      <c r="J43" t="s">
        <v>19</v>
      </c>
      <c r="K43" t="s">
        <v>17325</v>
      </c>
    </row>
    <row r="44" spans="1:11" hidden="1" x14ac:dyDescent="0.3">
      <c r="A44" t="s">
        <v>1988</v>
      </c>
      <c r="B44" t="s">
        <v>12858</v>
      </c>
      <c r="C44" t="s">
        <v>17335</v>
      </c>
      <c r="D44" t="s">
        <v>17336</v>
      </c>
      <c r="E44" s="74">
        <v>40841</v>
      </c>
      <c r="F44">
        <v>0.125358</v>
      </c>
      <c r="G44" t="s">
        <v>17</v>
      </c>
      <c r="H44" t="s">
        <v>17324</v>
      </c>
      <c r="I44" s="74">
        <v>41285</v>
      </c>
      <c r="J44" t="s">
        <v>19</v>
      </c>
      <c r="K44" t="s">
        <v>17325</v>
      </c>
    </row>
    <row r="45" spans="1:11" hidden="1" x14ac:dyDescent="0.3">
      <c r="A45" t="s">
        <v>2430</v>
      </c>
      <c r="B45" t="s">
        <v>13205</v>
      </c>
      <c r="C45" t="s">
        <v>17335</v>
      </c>
      <c r="D45" t="s">
        <v>17336</v>
      </c>
      <c r="E45" s="74">
        <v>40492</v>
      </c>
      <c r="F45">
        <v>0.23991299999999999</v>
      </c>
      <c r="G45" t="s">
        <v>17</v>
      </c>
      <c r="H45" t="s">
        <v>17324</v>
      </c>
      <c r="I45" s="74">
        <v>40842</v>
      </c>
      <c r="J45" t="s">
        <v>19</v>
      </c>
      <c r="K45" t="s">
        <v>17325</v>
      </c>
    </row>
    <row r="46" spans="1:11" hidden="1" x14ac:dyDescent="0.3">
      <c r="A46" t="s">
        <v>16053</v>
      </c>
      <c r="B46" t="s">
        <v>16052</v>
      </c>
      <c r="C46" t="s">
        <v>17370</v>
      </c>
      <c r="D46" t="s">
        <v>17371</v>
      </c>
      <c r="E46" s="74">
        <v>44285</v>
      </c>
      <c r="F46">
        <v>0.17599999999999999</v>
      </c>
      <c r="G46" t="s">
        <v>17</v>
      </c>
      <c r="H46" t="s">
        <v>17315</v>
      </c>
      <c r="I46" s="74">
        <v>44337</v>
      </c>
      <c r="J46" t="s">
        <v>19</v>
      </c>
      <c r="K46" t="s">
        <v>19</v>
      </c>
    </row>
    <row r="47" spans="1:11" hidden="1" x14ac:dyDescent="0.3">
      <c r="A47" t="s">
        <v>14722</v>
      </c>
      <c r="B47" t="s">
        <v>14721</v>
      </c>
      <c r="C47" t="s">
        <v>17370</v>
      </c>
      <c r="D47" t="s">
        <v>17371</v>
      </c>
      <c r="E47" s="74">
        <v>44550</v>
      </c>
      <c r="F47">
        <v>0.151</v>
      </c>
      <c r="G47" t="s">
        <v>17</v>
      </c>
      <c r="H47" t="s">
        <v>17315</v>
      </c>
      <c r="I47" s="74">
        <v>44831</v>
      </c>
      <c r="J47" t="s">
        <v>19</v>
      </c>
      <c r="K47" t="s">
        <v>19</v>
      </c>
    </row>
    <row r="48" spans="1:11" hidden="1" x14ac:dyDescent="0.3">
      <c r="A48" t="s">
        <v>16049</v>
      </c>
      <c r="B48" t="s">
        <v>16048</v>
      </c>
      <c r="C48" t="s">
        <v>17370</v>
      </c>
      <c r="D48" t="s">
        <v>17371</v>
      </c>
      <c r="E48" s="74">
        <v>44428</v>
      </c>
      <c r="F48">
        <v>0.109</v>
      </c>
      <c r="G48" t="s">
        <v>17</v>
      </c>
      <c r="H48" t="s">
        <v>17315</v>
      </c>
      <c r="I48" s="74">
        <v>44504</v>
      </c>
      <c r="J48" t="s">
        <v>19</v>
      </c>
      <c r="K48" t="s">
        <v>19</v>
      </c>
    </row>
    <row r="49" spans="1:11" hidden="1" x14ac:dyDescent="0.3">
      <c r="A49" t="s">
        <v>20290</v>
      </c>
      <c r="B49" t="s">
        <v>20291</v>
      </c>
      <c r="C49" t="s">
        <v>17370</v>
      </c>
      <c r="D49" t="s">
        <v>17371</v>
      </c>
      <c r="E49" s="74">
        <v>45154</v>
      </c>
      <c r="F49">
        <v>7.9000000000000001E-2</v>
      </c>
      <c r="G49" t="s">
        <v>17</v>
      </c>
      <c r="H49" t="s">
        <v>17315</v>
      </c>
      <c r="I49" s="74">
        <v>45195</v>
      </c>
      <c r="J49" t="s">
        <v>19</v>
      </c>
      <c r="K49" t="s">
        <v>19</v>
      </c>
    </row>
    <row r="50" spans="1:11" hidden="1" x14ac:dyDescent="0.3">
      <c r="A50" t="s">
        <v>16165</v>
      </c>
      <c r="B50" t="s">
        <v>16164</v>
      </c>
      <c r="C50" t="s">
        <v>17370</v>
      </c>
      <c r="D50" t="s">
        <v>17371</v>
      </c>
      <c r="E50" s="74">
        <v>44272</v>
      </c>
      <c r="F50">
        <v>9.7000000000000003E-2</v>
      </c>
      <c r="G50" t="s">
        <v>17</v>
      </c>
      <c r="H50" t="s">
        <v>17315</v>
      </c>
      <c r="I50" s="74">
        <v>44320</v>
      </c>
      <c r="J50" t="s">
        <v>19</v>
      </c>
      <c r="K50" t="s">
        <v>19</v>
      </c>
    </row>
    <row r="51" spans="1:11" hidden="1" x14ac:dyDescent="0.3">
      <c r="A51" t="s">
        <v>15281</v>
      </c>
      <c r="B51" t="s">
        <v>15280</v>
      </c>
      <c r="C51" t="s">
        <v>17370</v>
      </c>
      <c r="D51" t="s">
        <v>17371</v>
      </c>
      <c r="E51" s="74">
        <v>44468</v>
      </c>
      <c r="F51">
        <v>0.11799999999999999</v>
      </c>
      <c r="G51" t="s">
        <v>17</v>
      </c>
      <c r="H51" t="s">
        <v>17315</v>
      </c>
      <c r="I51" s="74">
        <v>44573</v>
      </c>
      <c r="J51" t="s">
        <v>19</v>
      </c>
      <c r="K51" t="s">
        <v>19</v>
      </c>
    </row>
    <row r="52" spans="1:11" hidden="1" x14ac:dyDescent="0.3">
      <c r="A52" t="s">
        <v>8935</v>
      </c>
      <c r="B52" t="s">
        <v>17155</v>
      </c>
      <c r="C52" t="s">
        <v>17370</v>
      </c>
      <c r="D52" t="s">
        <v>17371</v>
      </c>
      <c r="E52" s="74">
        <v>43980</v>
      </c>
      <c r="F52">
        <v>0.43</v>
      </c>
      <c r="G52" t="s">
        <v>17</v>
      </c>
      <c r="H52" t="s">
        <v>17315</v>
      </c>
      <c r="I52" s="74">
        <v>43997</v>
      </c>
      <c r="J52" t="s">
        <v>19</v>
      </c>
      <c r="K52" t="s">
        <v>19</v>
      </c>
    </row>
    <row r="53" spans="1:11" hidden="1" x14ac:dyDescent="0.3">
      <c r="A53" t="s">
        <v>470</v>
      </c>
      <c r="B53" t="s">
        <v>11903</v>
      </c>
      <c r="C53" t="s">
        <v>17335</v>
      </c>
      <c r="D53" t="s">
        <v>17336</v>
      </c>
      <c r="E53" s="74">
        <v>42465</v>
      </c>
      <c r="F53">
        <v>7.9967999999999997E-2</v>
      </c>
      <c r="G53" t="s">
        <v>17</v>
      </c>
      <c r="H53" t="s">
        <v>17324</v>
      </c>
      <c r="I53" s="74">
        <v>42516</v>
      </c>
      <c r="J53" t="s">
        <v>19</v>
      </c>
      <c r="K53" t="s">
        <v>17325</v>
      </c>
    </row>
    <row r="54" spans="1:11" hidden="1" x14ac:dyDescent="0.3">
      <c r="A54" t="s">
        <v>1203</v>
      </c>
      <c r="B54" t="s">
        <v>12303</v>
      </c>
      <c r="C54" t="s">
        <v>17335</v>
      </c>
      <c r="D54" t="s">
        <v>17336</v>
      </c>
      <c r="E54" s="74">
        <v>40542</v>
      </c>
      <c r="F54">
        <v>0.24748800000000001</v>
      </c>
      <c r="G54" t="s">
        <v>17</v>
      </c>
      <c r="H54" t="s">
        <v>17324</v>
      </c>
      <c r="I54" s="74">
        <v>41799</v>
      </c>
      <c r="J54" t="s">
        <v>19</v>
      </c>
      <c r="K54" t="s">
        <v>17325</v>
      </c>
    </row>
    <row r="55" spans="1:11" hidden="1" x14ac:dyDescent="0.3">
      <c r="A55" t="s">
        <v>1185</v>
      </c>
      <c r="B55" t="s">
        <v>12290</v>
      </c>
      <c r="C55" t="s">
        <v>17335</v>
      </c>
      <c r="D55" t="s">
        <v>17336</v>
      </c>
      <c r="E55" s="74">
        <v>41796</v>
      </c>
      <c r="F55">
        <v>1.1671000000000001E-2</v>
      </c>
      <c r="G55" t="s">
        <v>17</v>
      </c>
      <c r="H55" t="s">
        <v>17324</v>
      </c>
      <c r="I55" s="74">
        <v>41827</v>
      </c>
      <c r="J55" t="s">
        <v>19</v>
      </c>
      <c r="K55" t="s">
        <v>17325</v>
      </c>
    </row>
    <row r="56" spans="1:11" hidden="1" x14ac:dyDescent="0.3">
      <c r="A56" t="s">
        <v>1898</v>
      </c>
      <c r="B56" t="s">
        <v>12791</v>
      </c>
      <c r="C56" t="s">
        <v>17335</v>
      </c>
      <c r="D56" t="s">
        <v>17336</v>
      </c>
      <c r="E56" s="74">
        <v>41284</v>
      </c>
      <c r="F56">
        <v>0.241537</v>
      </c>
      <c r="G56" t="s">
        <v>17</v>
      </c>
      <c r="H56" t="s">
        <v>17324</v>
      </c>
      <c r="I56" s="74">
        <v>41337</v>
      </c>
      <c r="J56" t="s">
        <v>19</v>
      </c>
      <c r="K56" t="s">
        <v>17325</v>
      </c>
    </row>
    <row r="57" spans="1:11" hidden="1" x14ac:dyDescent="0.3">
      <c r="A57" t="s">
        <v>1683</v>
      </c>
      <c r="B57" t="s">
        <v>12634</v>
      </c>
      <c r="C57" t="s">
        <v>17335</v>
      </c>
      <c r="D57" t="s">
        <v>17336</v>
      </c>
      <c r="E57" s="74">
        <v>41444</v>
      </c>
      <c r="F57">
        <v>0.253581</v>
      </c>
      <c r="G57" t="s">
        <v>17</v>
      </c>
      <c r="H57" t="s">
        <v>17324</v>
      </c>
      <c r="I57" s="74">
        <v>41502</v>
      </c>
      <c r="J57" t="s">
        <v>19</v>
      </c>
      <c r="K57" t="s">
        <v>17325</v>
      </c>
    </row>
    <row r="58" spans="1:11" hidden="1" x14ac:dyDescent="0.3">
      <c r="A58" t="s">
        <v>1563</v>
      </c>
      <c r="B58" t="s">
        <v>12529</v>
      </c>
      <c r="C58" t="s">
        <v>17335</v>
      </c>
      <c r="D58" t="s">
        <v>17336</v>
      </c>
      <c r="E58" s="74">
        <v>41529</v>
      </c>
      <c r="F58">
        <v>0.148258</v>
      </c>
      <c r="G58" t="s">
        <v>17</v>
      </c>
      <c r="H58" t="s">
        <v>17324</v>
      </c>
      <c r="I58" s="74">
        <v>41551</v>
      </c>
      <c r="J58" t="s">
        <v>19</v>
      </c>
      <c r="K58" t="s">
        <v>17325</v>
      </c>
    </row>
    <row r="59" spans="1:11" hidden="1" x14ac:dyDescent="0.3">
      <c r="A59" t="s">
        <v>1236</v>
      </c>
      <c r="B59" t="s">
        <v>12329</v>
      </c>
      <c r="C59" t="s">
        <v>17335</v>
      </c>
      <c r="D59" t="s">
        <v>17336</v>
      </c>
      <c r="E59" s="74">
        <v>41709</v>
      </c>
      <c r="F59">
        <v>0.18836900000000001</v>
      </c>
      <c r="G59" t="s">
        <v>17</v>
      </c>
      <c r="H59" t="s">
        <v>17324</v>
      </c>
      <c r="I59" s="74">
        <v>41773</v>
      </c>
      <c r="J59" t="s">
        <v>19</v>
      </c>
      <c r="K59" t="s">
        <v>17325</v>
      </c>
    </row>
    <row r="60" spans="1:11" hidden="1" x14ac:dyDescent="0.3">
      <c r="A60" t="s">
        <v>1235</v>
      </c>
      <c r="B60" t="s">
        <v>12328</v>
      </c>
      <c r="C60" t="s">
        <v>17335</v>
      </c>
      <c r="D60" t="s">
        <v>17336</v>
      </c>
      <c r="E60" s="74">
        <v>41752</v>
      </c>
      <c r="F60">
        <v>0.24676400000000001</v>
      </c>
      <c r="G60" t="s">
        <v>17</v>
      </c>
      <c r="H60" t="s">
        <v>17324</v>
      </c>
      <c r="I60" s="74">
        <v>41773</v>
      </c>
      <c r="J60" t="s">
        <v>19</v>
      </c>
      <c r="K60" t="s">
        <v>17325</v>
      </c>
    </row>
    <row r="61" spans="1:11" hidden="1" x14ac:dyDescent="0.3">
      <c r="A61" t="s">
        <v>1184</v>
      </c>
      <c r="B61" t="s">
        <v>12288</v>
      </c>
      <c r="C61" t="s">
        <v>17335</v>
      </c>
      <c r="D61" t="s">
        <v>17336</v>
      </c>
      <c r="E61" s="74">
        <v>41795</v>
      </c>
      <c r="F61">
        <v>0.23702999999999999</v>
      </c>
      <c r="G61" t="s">
        <v>17</v>
      </c>
      <c r="H61" t="s">
        <v>17324</v>
      </c>
      <c r="I61" s="74">
        <v>41827</v>
      </c>
      <c r="J61" t="s">
        <v>19</v>
      </c>
      <c r="K61" t="s">
        <v>17325</v>
      </c>
    </row>
    <row r="62" spans="1:11" hidden="1" x14ac:dyDescent="0.3">
      <c r="A62" t="s">
        <v>1123</v>
      </c>
      <c r="B62" t="s">
        <v>12241</v>
      </c>
      <c r="C62" t="s">
        <v>17335</v>
      </c>
      <c r="D62" t="s">
        <v>17336</v>
      </c>
      <c r="E62" s="74">
        <v>41842</v>
      </c>
      <c r="F62">
        <v>0.18870899999999999</v>
      </c>
      <c r="G62" t="s">
        <v>17</v>
      </c>
      <c r="H62" t="s">
        <v>17324</v>
      </c>
      <c r="I62" s="74">
        <v>41880</v>
      </c>
      <c r="J62" t="s">
        <v>19</v>
      </c>
      <c r="K62" t="s">
        <v>17325</v>
      </c>
    </row>
    <row r="63" spans="1:11" hidden="1" x14ac:dyDescent="0.3">
      <c r="A63" t="s">
        <v>1987</v>
      </c>
      <c r="B63" t="s">
        <v>12857</v>
      </c>
      <c r="C63" t="s">
        <v>17335</v>
      </c>
      <c r="D63" t="s">
        <v>17336</v>
      </c>
      <c r="E63" s="74">
        <v>41200</v>
      </c>
      <c r="F63">
        <v>2.7199999999999998E-2</v>
      </c>
      <c r="G63" t="s">
        <v>17</v>
      </c>
      <c r="H63" t="s">
        <v>17324</v>
      </c>
      <c r="I63" s="74">
        <v>41285</v>
      </c>
      <c r="J63" t="s">
        <v>19</v>
      </c>
      <c r="K63" t="s">
        <v>17325</v>
      </c>
    </row>
    <row r="64" spans="1:11" hidden="1" x14ac:dyDescent="0.3">
      <c r="A64" t="s">
        <v>1899</v>
      </c>
      <c r="B64" t="s">
        <v>12792</v>
      </c>
      <c r="C64" t="s">
        <v>17335</v>
      </c>
      <c r="D64" t="s">
        <v>17336</v>
      </c>
      <c r="E64" s="74">
        <v>41298</v>
      </c>
      <c r="F64">
        <v>9.8277000000000003E-2</v>
      </c>
      <c r="G64" t="s">
        <v>17</v>
      </c>
      <c r="H64" t="s">
        <v>17324</v>
      </c>
      <c r="I64" s="74">
        <v>41337</v>
      </c>
      <c r="J64" t="s">
        <v>19</v>
      </c>
      <c r="K64" t="s">
        <v>17325</v>
      </c>
    </row>
    <row r="65" spans="1:11" hidden="1" x14ac:dyDescent="0.3">
      <c r="A65" t="s">
        <v>1753</v>
      </c>
      <c r="B65" t="s">
        <v>12689</v>
      </c>
      <c r="C65" t="s">
        <v>17335</v>
      </c>
      <c r="D65" t="s">
        <v>17336</v>
      </c>
      <c r="E65" s="74">
        <v>41361</v>
      </c>
      <c r="F65">
        <v>8.4863999999999995E-2</v>
      </c>
      <c r="G65" t="s">
        <v>17</v>
      </c>
      <c r="H65" t="s">
        <v>17324</v>
      </c>
      <c r="I65" s="74">
        <v>41401</v>
      </c>
      <c r="J65" t="s">
        <v>19</v>
      </c>
      <c r="K65" t="s">
        <v>17325</v>
      </c>
    </row>
    <row r="66" spans="1:11" hidden="1" x14ac:dyDescent="0.3">
      <c r="A66" t="s">
        <v>8902</v>
      </c>
      <c r="B66" t="s">
        <v>17176</v>
      </c>
      <c r="C66" t="s">
        <v>17330</v>
      </c>
      <c r="D66" t="s">
        <v>17331</v>
      </c>
      <c r="E66" s="74">
        <v>43510</v>
      </c>
      <c r="F66">
        <v>0.1</v>
      </c>
      <c r="G66" t="s">
        <v>17</v>
      </c>
      <c r="H66" t="s">
        <v>17315</v>
      </c>
      <c r="I66" s="74">
        <v>43986</v>
      </c>
      <c r="J66" t="s">
        <v>19</v>
      </c>
      <c r="K66" t="s">
        <v>19</v>
      </c>
    </row>
    <row r="67" spans="1:11" hidden="1" x14ac:dyDescent="0.3">
      <c r="A67" t="s">
        <v>1923</v>
      </c>
      <c r="B67" t="s">
        <v>12808</v>
      </c>
      <c r="C67" t="s">
        <v>17335</v>
      </c>
      <c r="D67" t="s">
        <v>17336</v>
      </c>
      <c r="E67" s="74">
        <v>41261</v>
      </c>
      <c r="F67">
        <v>0.21895999999999999</v>
      </c>
      <c r="G67" t="s">
        <v>17</v>
      </c>
      <c r="H67" t="s">
        <v>17324</v>
      </c>
      <c r="I67" s="74">
        <v>41304</v>
      </c>
      <c r="J67" t="s">
        <v>19</v>
      </c>
      <c r="K67" t="s">
        <v>17325</v>
      </c>
    </row>
    <row r="68" spans="1:11" hidden="1" x14ac:dyDescent="0.3">
      <c r="A68" t="s">
        <v>1411</v>
      </c>
      <c r="B68" t="s">
        <v>12428</v>
      </c>
      <c r="C68" t="s">
        <v>17335</v>
      </c>
      <c r="D68" t="s">
        <v>17336</v>
      </c>
      <c r="E68" s="74">
        <v>41605</v>
      </c>
      <c r="F68">
        <v>0.16269</v>
      </c>
      <c r="G68" t="s">
        <v>17</v>
      </c>
      <c r="H68" t="s">
        <v>17324</v>
      </c>
      <c r="I68" s="74">
        <v>41635</v>
      </c>
      <c r="J68" t="s">
        <v>19</v>
      </c>
      <c r="K68" t="s">
        <v>17325</v>
      </c>
    </row>
    <row r="69" spans="1:11" hidden="1" x14ac:dyDescent="0.3">
      <c r="A69" t="s">
        <v>1754</v>
      </c>
      <c r="B69" t="s">
        <v>12690</v>
      </c>
      <c r="C69" t="s">
        <v>17335</v>
      </c>
      <c r="D69" t="s">
        <v>17336</v>
      </c>
      <c r="E69" s="74">
        <v>40219</v>
      </c>
      <c r="F69">
        <v>0.212058</v>
      </c>
      <c r="G69" t="s">
        <v>17</v>
      </c>
      <c r="H69" t="s">
        <v>17324</v>
      </c>
      <c r="I69" s="74">
        <v>41401</v>
      </c>
      <c r="J69" t="s">
        <v>19</v>
      </c>
      <c r="K69" t="s">
        <v>17325</v>
      </c>
    </row>
    <row r="70" spans="1:11" hidden="1" x14ac:dyDescent="0.3">
      <c r="A70" t="s">
        <v>28037</v>
      </c>
      <c r="B70" t="s">
        <v>28038</v>
      </c>
      <c r="C70" t="s">
        <v>27167</v>
      </c>
      <c r="D70" t="s">
        <v>27168</v>
      </c>
      <c r="E70" s="74">
        <v>45663</v>
      </c>
      <c r="F70">
        <v>0.76475000000000004</v>
      </c>
      <c r="G70" t="s">
        <v>17</v>
      </c>
      <c r="H70" t="s">
        <v>17315</v>
      </c>
      <c r="I70" s="74">
        <v>45679</v>
      </c>
      <c r="J70" t="s">
        <v>19</v>
      </c>
      <c r="K70" t="s">
        <v>19</v>
      </c>
    </row>
    <row r="71" spans="1:11" hidden="1" x14ac:dyDescent="0.3">
      <c r="A71" t="s">
        <v>15518</v>
      </c>
      <c r="B71" t="s">
        <v>15517</v>
      </c>
      <c r="C71" t="s">
        <v>17320</v>
      </c>
      <c r="D71" t="s">
        <v>17321</v>
      </c>
      <c r="E71" s="74">
        <v>44439</v>
      </c>
      <c r="F71">
        <v>0.218</v>
      </c>
      <c r="G71" t="s">
        <v>17</v>
      </c>
      <c r="H71" t="s">
        <v>17315</v>
      </c>
      <c r="I71" s="74">
        <v>44531</v>
      </c>
      <c r="J71" t="s">
        <v>19</v>
      </c>
      <c r="K71" t="s">
        <v>19</v>
      </c>
    </row>
    <row r="72" spans="1:11" hidden="1" x14ac:dyDescent="0.3">
      <c r="A72" t="s">
        <v>27499</v>
      </c>
      <c r="B72" t="s">
        <v>27500</v>
      </c>
      <c r="C72" t="s">
        <v>27167</v>
      </c>
      <c r="D72" t="s">
        <v>27168</v>
      </c>
      <c r="E72" s="74">
        <v>45643</v>
      </c>
      <c r="F72">
        <v>0.75327299999999997</v>
      </c>
      <c r="G72" t="s">
        <v>17</v>
      </c>
      <c r="H72" t="s">
        <v>17315</v>
      </c>
      <c r="I72" s="74">
        <v>45709</v>
      </c>
      <c r="J72" t="s">
        <v>19</v>
      </c>
      <c r="K72" t="s">
        <v>19</v>
      </c>
    </row>
    <row r="73" spans="1:11" hidden="1" x14ac:dyDescent="0.3">
      <c r="A73" t="s">
        <v>15706</v>
      </c>
      <c r="B73" t="s">
        <v>15705</v>
      </c>
      <c r="C73" t="s">
        <v>17330</v>
      </c>
      <c r="D73" t="s">
        <v>17331</v>
      </c>
      <c r="E73" s="74">
        <v>44061</v>
      </c>
      <c r="F73">
        <v>0.38200000000000001</v>
      </c>
      <c r="G73" t="s">
        <v>17</v>
      </c>
      <c r="H73" t="s">
        <v>17315</v>
      </c>
      <c r="I73" s="74">
        <v>44454</v>
      </c>
      <c r="J73" t="s">
        <v>19</v>
      </c>
      <c r="K73" t="s">
        <v>19</v>
      </c>
    </row>
    <row r="74" spans="1:11" hidden="1" x14ac:dyDescent="0.3">
      <c r="A74" t="s">
        <v>25751</v>
      </c>
      <c r="B74" t="s">
        <v>25752</v>
      </c>
      <c r="C74" t="s">
        <v>17387</v>
      </c>
      <c r="D74" t="s">
        <v>17388</v>
      </c>
      <c r="E74" s="74">
        <v>44533</v>
      </c>
      <c r="F74">
        <v>6.8468000000000001E-2</v>
      </c>
      <c r="G74" t="s">
        <v>17</v>
      </c>
      <c r="H74" t="s">
        <v>17315</v>
      </c>
      <c r="I74" s="74">
        <v>45672</v>
      </c>
      <c r="J74" t="s">
        <v>19</v>
      </c>
      <c r="K74" t="s">
        <v>19</v>
      </c>
    </row>
    <row r="75" spans="1:11" hidden="1" x14ac:dyDescent="0.3">
      <c r="A75" t="s">
        <v>25749</v>
      </c>
      <c r="B75" t="s">
        <v>25750</v>
      </c>
      <c r="C75" t="s">
        <v>17387</v>
      </c>
      <c r="D75" t="s">
        <v>17388</v>
      </c>
      <c r="E75" s="74">
        <v>44474</v>
      </c>
      <c r="F75">
        <v>2.8922E-2</v>
      </c>
      <c r="G75" t="s">
        <v>17</v>
      </c>
      <c r="H75" t="s">
        <v>17315</v>
      </c>
      <c r="I75" s="74">
        <v>45672</v>
      </c>
      <c r="J75" t="s">
        <v>19</v>
      </c>
      <c r="K75" t="s">
        <v>19</v>
      </c>
    </row>
    <row r="76" spans="1:11" hidden="1" x14ac:dyDescent="0.3">
      <c r="A76" t="s">
        <v>28231</v>
      </c>
      <c r="B76" t="s">
        <v>28232</v>
      </c>
      <c r="C76" t="s">
        <v>17387</v>
      </c>
      <c r="D76" t="s">
        <v>17388</v>
      </c>
      <c r="E76" s="74">
        <v>44502</v>
      </c>
      <c r="F76">
        <v>8.7999999999999995E-2</v>
      </c>
      <c r="G76" t="s">
        <v>17</v>
      </c>
      <c r="H76" t="s">
        <v>17315</v>
      </c>
      <c r="I76" s="74">
        <v>45672</v>
      </c>
      <c r="J76" t="s">
        <v>19</v>
      </c>
      <c r="K76" t="s">
        <v>19</v>
      </c>
    </row>
    <row r="77" spans="1:11" hidden="1" x14ac:dyDescent="0.3">
      <c r="A77" t="s">
        <v>13638</v>
      </c>
      <c r="B77" t="s">
        <v>13637</v>
      </c>
      <c r="C77" t="s">
        <v>17387</v>
      </c>
      <c r="D77" t="s">
        <v>17388</v>
      </c>
      <c r="E77" s="74">
        <v>44676</v>
      </c>
      <c r="F77">
        <v>5.1999999999999998E-2</v>
      </c>
      <c r="G77" t="s">
        <v>17</v>
      </c>
      <c r="H77" t="s">
        <v>17315</v>
      </c>
      <c r="I77" s="74">
        <v>44963</v>
      </c>
      <c r="J77" t="s">
        <v>19</v>
      </c>
      <c r="K77" t="s">
        <v>19</v>
      </c>
    </row>
    <row r="78" spans="1:11" hidden="1" x14ac:dyDescent="0.3">
      <c r="A78" t="s">
        <v>13655</v>
      </c>
      <c r="B78" t="s">
        <v>13654</v>
      </c>
      <c r="C78" t="s">
        <v>19519</v>
      </c>
      <c r="D78" t="s">
        <v>19520</v>
      </c>
      <c r="E78" s="74">
        <v>44888</v>
      </c>
      <c r="F78">
        <v>0.31323000000000001</v>
      </c>
      <c r="G78" t="s">
        <v>17</v>
      </c>
      <c r="H78" t="s">
        <v>17315</v>
      </c>
      <c r="I78" s="74">
        <v>44973</v>
      </c>
      <c r="J78" t="s">
        <v>19</v>
      </c>
      <c r="K78" t="s">
        <v>19</v>
      </c>
    </row>
    <row r="79" spans="1:11" hidden="1" x14ac:dyDescent="0.3">
      <c r="A79" t="s">
        <v>16163</v>
      </c>
      <c r="B79" t="s">
        <v>16162</v>
      </c>
      <c r="C79" t="s">
        <v>17370</v>
      </c>
      <c r="D79" t="s">
        <v>17371</v>
      </c>
      <c r="E79" s="74">
        <v>44268</v>
      </c>
      <c r="F79">
        <v>0.36599999999999999</v>
      </c>
      <c r="G79" t="s">
        <v>17</v>
      </c>
      <c r="H79" t="s">
        <v>17315</v>
      </c>
      <c r="I79" s="74">
        <v>44315</v>
      </c>
      <c r="J79" t="s">
        <v>19</v>
      </c>
      <c r="K79" t="s">
        <v>19</v>
      </c>
    </row>
    <row r="80" spans="1:11" hidden="1" x14ac:dyDescent="0.3">
      <c r="A80" t="s">
        <v>509</v>
      </c>
      <c r="B80" t="s">
        <v>11913</v>
      </c>
      <c r="C80" t="s">
        <v>17370</v>
      </c>
      <c r="D80" t="s">
        <v>17371</v>
      </c>
      <c r="E80" s="74">
        <v>42461</v>
      </c>
      <c r="F80">
        <v>0.23300000000000001</v>
      </c>
      <c r="G80" t="s">
        <v>17</v>
      </c>
      <c r="H80" t="s">
        <v>17315</v>
      </c>
      <c r="I80" s="74">
        <v>42513</v>
      </c>
      <c r="J80" t="s">
        <v>19</v>
      </c>
      <c r="K80" t="s">
        <v>19</v>
      </c>
    </row>
    <row r="81" spans="1:11" hidden="1" x14ac:dyDescent="0.3">
      <c r="A81" t="s">
        <v>28215</v>
      </c>
      <c r="B81" t="s">
        <v>28216</v>
      </c>
      <c r="C81" t="s">
        <v>27167</v>
      </c>
      <c r="D81" t="s">
        <v>27168</v>
      </c>
      <c r="E81" s="74">
        <v>45657</v>
      </c>
      <c r="F81">
        <v>0.69557599999999997</v>
      </c>
      <c r="G81" t="s">
        <v>17</v>
      </c>
      <c r="H81" t="s">
        <v>17315</v>
      </c>
      <c r="I81" s="74">
        <v>45673</v>
      </c>
      <c r="J81" t="s">
        <v>19</v>
      </c>
      <c r="K81" t="s">
        <v>19</v>
      </c>
    </row>
    <row r="82" spans="1:11" hidden="1" x14ac:dyDescent="0.3">
      <c r="A82" t="s">
        <v>13653</v>
      </c>
      <c r="B82" t="s">
        <v>13652</v>
      </c>
      <c r="C82" t="s">
        <v>19519</v>
      </c>
      <c r="D82" t="s">
        <v>19520</v>
      </c>
      <c r="E82" s="74">
        <v>44859</v>
      </c>
      <c r="F82">
        <v>0.35799999999999998</v>
      </c>
      <c r="G82" t="s">
        <v>17</v>
      </c>
      <c r="H82" t="s">
        <v>17315</v>
      </c>
      <c r="I82" s="74">
        <v>44973</v>
      </c>
      <c r="J82" t="s">
        <v>19</v>
      </c>
      <c r="K82" t="s">
        <v>19</v>
      </c>
    </row>
    <row r="83" spans="1:11" hidden="1" x14ac:dyDescent="0.3">
      <c r="A83" t="s">
        <v>510</v>
      </c>
      <c r="B83" t="s">
        <v>11914</v>
      </c>
      <c r="C83" t="s">
        <v>17370</v>
      </c>
      <c r="D83" t="s">
        <v>17371</v>
      </c>
      <c r="E83" s="74">
        <v>42461</v>
      </c>
      <c r="F83">
        <v>9.0999999999999998E-2</v>
      </c>
      <c r="G83" t="s">
        <v>17</v>
      </c>
      <c r="H83" t="s">
        <v>17315</v>
      </c>
      <c r="I83" s="74">
        <v>42521</v>
      </c>
      <c r="J83" t="s">
        <v>19</v>
      </c>
      <c r="K83" t="s">
        <v>19</v>
      </c>
    </row>
    <row r="84" spans="1:11" hidden="1" x14ac:dyDescent="0.3">
      <c r="A84" t="s">
        <v>4615</v>
      </c>
      <c r="B84" t="s">
        <v>11279</v>
      </c>
      <c r="C84" t="s">
        <v>17370</v>
      </c>
      <c r="D84" t="s">
        <v>17371</v>
      </c>
      <c r="E84" s="74">
        <v>43395</v>
      </c>
      <c r="F84">
        <v>0.78600000000000003</v>
      </c>
      <c r="G84" t="s">
        <v>17</v>
      </c>
      <c r="H84" t="s">
        <v>17315</v>
      </c>
      <c r="I84" s="74">
        <v>43416</v>
      </c>
      <c r="J84" t="s">
        <v>19</v>
      </c>
      <c r="K84" t="s">
        <v>19</v>
      </c>
    </row>
    <row r="85" spans="1:11" hidden="1" x14ac:dyDescent="0.3">
      <c r="A85" t="s">
        <v>511</v>
      </c>
      <c r="B85" t="s">
        <v>11915</v>
      </c>
      <c r="C85" t="s">
        <v>17370</v>
      </c>
      <c r="D85" t="s">
        <v>17371</v>
      </c>
      <c r="E85" s="74">
        <v>42433</v>
      </c>
      <c r="F85">
        <v>0.13500000000000001</v>
      </c>
      <c r="G85" t="s">
        <v>17</v>
      </c>
      <c r="H85" t="s">
        <v>17315</v>
      </c>
      <c r="I85" s="74">
        <v>42521</v>
      </c>
      <c r="J85" t="s">
        <v>19</v>
      </c>
      <c r="K85" t="s">
        <v>19</v>
      </c>
    </row>
    <row r="86" spans="1:11" hidden="1" x14ac:dyDescent="0.3">
      <c r="A86" t="s">
        <v>24960</v>
      </c>
      <c r="B86" t="s">
        <v>24961</v>
      </c>
      <c r="C86" t="s">
        <v>24951</v>
      </c>
      <c r="D86" t="s">
        <v>24952</v>
      </c>
      <c r="E86" s="74">
        <v>44812</v>
      </c>
      <c r="F86">
        <v>0.14389299999999999</v>
      </c>
      <c r="G86" t="s">
        <v>17</v>
      </c>
      <c r="H86" t="s">
        <v>17315</v>
      </c>
      <c r="I86" s="74">
        <v>45397</v>
      </c>
      <c r="J86" t="s">
        <v>19</v>
      </c>
      <c r="K86" t="s">
        <v>19</v>
      </c>
    </row>
    <row r="87" spans="1:11" hidden="1" x14ac:dyDescent="0.3">
      <c r="A87" t="s">
        <v>24962</v>
      </c>
      <c r="B87" t="s">
        <v>24961</v>
      </c>
      <c r="C87" t="s">
        <v>24951</v>
      </c>
      <c r="D87" t="s">
        <v>24952</v>
      </c>
      <c r="E87" s="74">
        <v>44812</v>
      </c>
      <c r="F87">
        <v>0.13139999999999999</v>
      </c>
      <c r="G87" t="s">
        <v>17</v>
      </c>
      <c r="H87" t="s">
        <v>17315</v>
      </c>
      <c r="I87" s="74">
        <v>45420</v>
      </c>
      <c r="J87" t="s">
        <v>19</v>
      </c>
      <c r="K87" t="s">
        <v>19</v>
      </c>
    </row>
    <row r="88" spans="1:11" hidden="1" x14ac:dyDescent="0.3">
      <c r="A88" t="s">
        <v>24963</v>
      </c>
      <c r="B88" t="s">
        <v>24961</v>
      </c>
      <c r="C88" t="s">
        <v>24951</v>
      </c>
      <c r="D88" t="s">
        <v>24952</v>
      </c>
      <c r="E88" s="74">
        <v>44812</v>
      </c>
      <c r="F88">
        <v>9.1800000000000007E-2</v>
      </c>
      <c r="G88" t="s">
        <v>17</v>
      </c>
      <c r="H88" t="s">
        <v>17315</v>
      </c>
      <c r="I88" s="74">
        <v>45420</v>
      </c>
      <c r="J88" t="s">
        <v>19</v>
      </c>
      <c r="K88" t="s">
        <v>19</v>
      </c>
    </row>
    <row r="89" spans="1:11" hidden="1" x14ac:dyDescent="0.3">
      <c r="A89" t="s">
        <v>24964</v>
      </c>
      <c r="B89" t="s">
        <v>24961</v>
      </c>
      <c r="C89" t="s">
        <v>24951</v>
      </c>
      <c r="D89" t="s">
        <v>24952</v>
      </c>
      <c r="E89" s="74">
        <v>44825</v>
      </c>
      <c r="F89">
        <v>0.17369999999999999</v>
      </c>
      <c r="G89" t="s">
        <v>17</v>
      </c>
      <c r="H89" t="s">
        <v>17315</v>
      </c>
      <c r="I89" s="74">
        <v>45420</v>
      </c>
      <c r="J89" t="s">
        <v>19</v>
      </c>
      <c r="K89" t="s">
        <v>19</v>
      </c>
    </row>
    <row r="90" spans="1:11" hidden="1" x14ac:dyDescent="0.3">
      <c r="A90" t="s">
        <v>1180</v>
      </c>
      <c r="B90" t="s">
        <v>12284</v>
      </c>
      <c r="C90" t="s">
        <v>17370</v>
      </c>
      <c r="D90" t="s">
        <v>17371</v>
      </c>
      <c r="E90" s="74">
        <v>41950</v>
      </c>
      <c r="F90">
        <v>0.08</v>
      </c>
      <c r="G90" t="s">
        <v>17</v>
      </c>
      <c r="H90" t="s">
        <v>17315</v>
      </c>
      <c r="I90" s="74">
        <v>42065</v>
      </c>
      <c r="J90" t="s">
        <v>19</v>
      </c>
      <c r="K90" t="s">
        <v>19</v>
      </c>
    </row>
    <row r="91" spans="1:11" hidden="1" x14ac:dyDescent="0.3">
      <c r="A91" t="s">
        <v>27181</v>
      </c>
      <c r="B91" t="s">
        <v>27182</v>
      </c>
      <c r="C91" t="s">
        <v>17330</v>
      </c>
      <c r="D91" t="s">
        <v>17331</v>
      </c>
      <c r="E91" s="74">
        <v>45499</v>
      </c>
      <c r="F91">
        <v>0.46330399999999999</v>
      </c>
      <c r="G91" t="s">
        <v>17</v>
      </c>
      <c r="H91" t="s">
        <v>17315</v>
      </c>
      <c r="I91" s="74">
        <v>45559</v>
      </c>
      <c r="J91" t="s">
        <v>19</v>
      </c>
      <c r="K91" t="s">
        <v>19</v>
      </c>
    </row>
    <row r="92" spans="1:11" hidden="1" x14ac:dyDescent="0.3">
      <c r="A92" t="s">
        <v>24369</v>
      </c>
      <c r="B92" t="s">
        <v>24370</v>
      </c>
      <c r="C92" t="s">
        <v>17387</v>
      </c>
      <c r="D92" t="s">
        <v>17388</v>
      </c>
      <c r="E92" s="74">
        <v>44715</v>
      </c>
      <c r="F92">
        <v>0.22641</v>
      </c>
      <c r="G92" t="s">
        <v>17</v>
      </c>
      <c r="H92" t="s">
        <v>17315</v>
      </c>
      <c r="I92" s="74">
        <v>45692</v>
      </c>
      <c r="J92" t="s">
        <v>19</v>
      </c>
      <c r="K92" t="s">
        <v>19</v>
      </c>
    </row>
    <row r="93" spans="1:11" hidden="1" x14ac:dyDescent="0.3">
      <c r="A93" t="s">
        <v>14695</v>
      </c>
      <c r="B93" t="s">
        <v>14694</v>
      </c>
      <c r="C93" t="s">
        <v>18616</v>
      </c>
      <c r="D93" t="s">
        <v>18617</v>
      </c>
      <c r="E93" s="74">
        <v>44417</v>
      </c>
      <c r="F93">
        <v>0.14899999999999999</v>
      </c>
      <c r="G93" t="s">
        <v>17</v>
      </c>
      <c r="H93" t="s">
        <v>17386</v>
      </c>
      <c r="I93" s="74">
        <v>44852</v>
      </c>
      <c r="J93" t="s">
        <v>19</v>
      </c>
      <c r="K93" t="s">
        <v>19</v>
      </c>
    </row>
    <row r="94" spans="1:11" hidden="1" x14ac:dyDescent="0.3">
      <c r="A94" t="s">
        <v>24379</v>
      </c>
      <c r="B94" t="s">
        <v>24380</v>
      </c>
      <c r="C94" t="s">
        <v>17387</v>
      </c>
      <c r="D94" t="s">
        <v>17388</v>
      </c>
      <c r="E94" s="74">
        <v>44799</v>
      </c>
      <c r="F94">
        <v>6.6791000000000003E-2</v>
      </c>
      <c r="G94" t="s">
        <v>17</v>
      </c>
      <c r="H94" t="s">
        <v>17315</v>
      </c>
      <c r="I94" s="74">
        <v>45660</v>
      </c>
      <c r="J94" t="s">
        <v>19</v>
      </c>
      <c r="K94" t="s">
        <v>19</v>
      </c>
    </row>
    <row r="95" spans="1:11" hidden="1" x14ac:dyDescent="0.3">
      <c r="A95" t="s">
        <v>27491</v>
      </c>
      <c r="B95" t="s">
        <v>27492</v>
      </c>
      <c r="C95" t="s">
        <v>27167</v>
      </c>
      <c r="D95" t="s">
        <v>27168</v>
      </c>
      <c r="E95" s="74">
        <v>45663</v>
      </c>
      <c r="F95">
        <v>0.8</v>
      </c>
      <c r="G95" t="s">
        <v>17</v>
      </c>
      <c r="H95" t="s">
        <v>17315</v>
      </c>
      <c r="I95" s="74">
        <v>45679</v>
      </c>
      <c r="J95" t="s">
        <v>19</v>
      </c>
      <c r="K95" t="s">
        <v>19</v>
      </c>
    </row>
    <row r="96" spans="1:11" hidden="1" x14ac:dyDescent="0.3">
      <c r="A96" t="s">
        <v>24965</v>
      </c>
      <c r="B96" t="s">
        <v>24966</v>
      </c>
      <c r="C96" t="s">
        <v>24951</v>
      </c>
      <c r="D96" t="s">
        <v>24952</v>
      </c>
      <c r="E96" s="74">
        <v>44749</v>
      </c>
      <c r="F96">
        <v>6.88E-2</v>
      </c>
      <c r="G96" t="s">
        <v>17</v>
      </c>
      <c r="H96" t="s">
        <v>17315</v>
      </c>
      <c r="I96" s="74">
        <v>45420</v>
      </c>
      <c r="J96" t="s">
        <v>19</v>
      </c>
      <c r="K96" t="s">
        <v>19</v>
      </c>
    </row>
    <row r="97" spans="1:11" hidden="1" x14ac:dyDescent="0.3">
      <c r="A97" t="s">
        <v>24967</v>
      </c>
      <c r="B97" t="s">
        <v>24966</v>
      </c>
      <c r="C97" t="s">
        <v>24951</v>
      </c>
      <c r="D97" t="s">
        <v>24952</v>
      </c>
      <c r="E97" s="74">
        <v>44740</v>
      </c>
      <c r="F97">
        <v>6.6699999999999995E-2</v>
      </c>
      <c r="G97" t="s">
        <v>17</v>
      </c>
      <c r="H97" t="s">
        <v>17315</v>
      </c>
      <c r="I97" s="74">
        <v>45420</v>
      </c>
      <c r="J97" t="s">
        <v>19</v>
      </c>
      <c r="K97" t="s">
        <v>19</v>
      </c>
    </row>
    <row r="98" spans="1:11" hidden="1" x14ac:dyDescent="0.3">
      <c r="A98" t="s">
        <v>24968</v>
      </c>
      <c r="B98" t="s">
        <v>24966</v>
      </c>
      <c r="C98" t="s">
        <v>24951</v>
      </c>
      <c r="D98" t="s">
        <v>24952</v>
      </c>
      <c r="E98" s="74">
        <v>44749</v>
      </c>
      <c r="F98">
        <v>6.3899999999999998E-2</v>
      </c>
      <c r="G98" t="s">
        <v>17</v>
      </c>
      <c r="H98" t="s">
        <v>17315</v>
      </c>
      <c r="I98" s="74">
        <v>45420</v>
      </c>
      <c r="J98" t="s">
        <v>19</v>
      </c>
      <c r="K98" t="s">
        <v>19</v>
      </c>
    </row>
    <row r="99" spans="1:11" hidden="1" x14ac:dyDescent="0.3">
      <c r="A99" t="s">
        <v>24969</v>
      </c>
      <c r="B99" t="s">
        <v>24966</v>
      </c>
      <c r="C99" t="s">
        <v>24951</v>
      </c>
      <c r="D99" t="s">
        <v>24952</v>
      </c>
      <c r="E99" s="74">
        <v>44740</v>
      </c>
      <c r="F99">
        <v>6.4699999999999994E-2</v>
      </c>
      <c r="G99" t="s">
        <v>17</v>
      </c>
      <c r="H99" t="s">
        <v>17315</v>
      </c>
      <c r="I99" s="74">
        <v>45420</v>
      </c>
      <c r="J99" t="s">
        <v>19</v>
      </c>
      <c r="K99" t="s">
        <v>19</v>
      </c>
    </row>
    <row r="100" spans="1:11" hidden="1" x14ac:dyDescent="0.3">
      <c r="A100" t="s">
        <v>24970</v>
      </c>
      <c r="B100" t="s">
        <v>24966</v>
      </c>
      <c r="C100" t="s">
        <v>24951</v>
      </c>
      <c r="D100" t="s">
        <v>24952</v>
      </c>
      <c r="E100" s="74">
        <v>44754</v>
      </c>
      <c r="F100">
        <v>6.6299999999999998E-2</v>
      </c>
      <c r="G100" t="s">
        <v>17</v>
      </c>
      <c r="H100" t="s">
        <v>17315</v>
      </c>
      <c r="I100" s="74">
        <v>45420</v>
      </c>
      <c r="J100" t="s">
        <v>19</v>
      </c>
      <c r="K100" t="s">
        <v>19</v>
      </c>
    </row>
    <row r="101" spans="1:11" hidden="1" x14ac:dyDescent="0.3">
      <c r="A101" t="s">
        <v>24971</v>
      </c>
      <c r="B101" t="s">
        <v>24966</v>
      </c>
      <c r="C101" t="s">
        <v>24951</v>
      </c>
      <c r="D101" t="s">
        <v>24952</v>
      </c>
      <c r="E101" s="74">
        <v>44747</v>
      </c>
      <c r="F101">
        <v>6.4699999999999994E-2</v>
      </c>
      <c r="G101" t="s">
        <v>17</v>
      </c>
      <c r="H101" t="s">
        <v>17315</v>
      </c>
      <c r="I101" s="74">
        <v>45420</v>
      </c>
      <c r="J101" t="s">
        <v>19</v>
      </c>
      <c r="K101" t="s">
        <v>19</v>
      </c>
    </row>
    <row r="102" spans="1:11" hidden="1" x14ac:dyDescent="0.3">
      <c r="A102" t="s">
        <v>27489</v>
      </c>
      <c r="B102" t="s">
        <v>27490</v>
      </c>
      <c r="C102" t="s">
        <v>27167</v>
      </c>
      <c r="D102" t="s">
        <v>27168</v>
      </c>
      <c r="E102" s="74">
        <v>45615</v>
      </c>
      <c r="F102">
        <v>0.75812000000000002</v>
      </c>
      <c r="G102" t="s">
        <v>17</v>
      </c>
      <c r="H102" t="s">
        <v>17315</v>
      </c>
      <c r="I102" s="74">
        <v>45629</v>
      </c>
      <c r="J102" t="s">
        <v>19</v>
      </c>
      <c r="K102" t="s">
        <v>19</v>
      </c>
    </row>
    <row r="103" spans="1:11" hidden="1" x14ac:dyDescent="0.3">
      <c r="A103" t="s">
        <v>1182</v>
      </c>
      <c r="B103" t="s">
        <v>12286</v>
      </c>
      <c r="C103" t="s">
        <v>17370</v>
      </c>
      <c r="D103" t="s">
        <v>17371</v>
      </c>
      <c r="E103" s="74">
        <v>41905</v>
      </c>
      <c r="F103">
        <v>1.1839999999999999</v>
      </c>
      <c r="G103" t="s">
        <v>17</v>
      </c>
      <c r="H103" t="s">
        <v>17315</v>
      </c>
      <c r="I103" s="74">
        <v>42080</v>
      </c>
      <c r="J103" t="s">
        <v>19</v>
      </c>
      <c r="K103" t="s">
        <v>19</v>
      </c>
    </row>
    <row r="104" spans="1:11" hidden="1" x14ac:dyDescent="0.3">
      <c r="A104" t="s">
        <v>858</v>
      </c>
      <c r="B104" t="s">
        <v>12128</v>
      </c>
      <c r="C104" t="s">
        <v>17370</v>
      </c>
      <c r="D104" t="s">
        <v>17371</v>
      </c>
      <c r="E104" s="74">
        <v>42487</v>
      </c>
      <c r="F104">
        <v>0.14699999999999999</v>
      </c>
      <c r="G104" t="s">
        <v>17</v>
      </c>
      <c r="H104" t="s">
        <v>17315</v>
      </c>
      <c r="I104" s="74">
        <v>42599</v>
      </c>
      <c r="J104" t="s">
        <v>19</v>
      </c>
      <c r="K104" t="s">
        <v>19</v>
      </c>
    </row>
    <row r="105" spans="1:11" hidden="1" x14ac:dyDescent="0.3">
      <c r="A105" t="s">
        <v>23618</v>
      </c>
      <c r="B105" t="s">
        <v>23619</v>
      </c>
      <c r="C105" t="s">
        <v>17387</v>
      </c>
      <c r="D105" t="s">
        <v>17388</v>
      </c>
      <c r="E105" s="74">
        <v>44440</v>
      </c>
      <c r="F105">
        <v>0.17614199999999999</v>
      </c>
      <c r="G105" t="s">
        <v>17</v>
      </c>
      <c r="H105" t="s">
        <v>17315</v>
      </c>
      <c r="I105" s="74">
        <v>45607</v>
      </c>
      <c r="J105" t="s">
        <v>19</v>
      </c>
      <c r="K105" t="s">
        <v>19</v>
      </c>
    </row>
    <row r="106" spans="1:11" hidden="1" x14ac:dyDescent="0.3">
      <c r="A106" t="s">
        <v>25747</v>
      </c>
      <c r="B106" t="s">
        <v>25748</v>
      </c>
      <c r="C106" t="s">
        <v>17387</v>
      </c>
      <c r="D106" t="s">
        <v>17388</v>
      </c>
      <c r="E106" s="74">
        <v>44433</v>
      </c>
      <c r="F106">
        <v>6.2522999999999995E-2</v>
      </c>
      <c r="G106" t="s">
        <v>17</v>
      </c>
      <c r="H106" t="s">
        <v>17315</v>
      </c>
      <c r="I106" s="74">
        <v>45607</v>
      </c>
      <c r="J106" t="s">
        <v>19</v>
      </c>
      <c r="K106" t="s">
        <v>19</v>
      </c>
    </row>
    <row r="107" spans="1:11" hidden="1" x14ac:dyDescent="0.3">
      <c r="A107" t="s">
        <v>20257</v>
      </c>
      <c r="B107" t="s">
        <v>20258</v>
      </c>
      <c r="C107" t="s">
        <v>20259</v>
      </c>
      <c r="D107" t="s">
        <v>20260</v>
      </c>
      <c r="E107" s="74">
        <v>42996</v>
      </c>
      <c r="F107">
        <v>3.9E-2</v>
      </c>
      <c r="G107" t="s">
        <v>17</v>
      </c>
      <c r="H107" t="s">
        <v>17315</v>
      </c>
      <c r="I107" s="74">
        <v>45355</v>
      </c>
      <c r="J107" t="s">
        <v>19</v>
      </c>
      <c r="K107" t="s">
        <v>19</v>
      </c>
    </row>
    <row r="108" spans="1:11" hidden="1" x14ac:dyDescent="0.3">
      <c r="A108" t="s">
        <v>24371</v>
      </c>
      <c r="B108" t="s">
        <v>24372</v>
      </c>
      <c r="C108" t="s">
        <v>17387</v>
      </c>
      <c r="D108" t="s">
        <v>17388</v>
      </c>
      <c r="E108" s="74">
        <v>44592</v>
      </c>
      <c r="F108">
        <v>9.7657999999999995E-2</v>
      </c>
      <c r="G108" t="s">
        <v>17</v>
      </c>
      <c r="H108" t="s">
        <v>17315</v>
      </c>
      <c r="I108" s="74">
        <v>45692</v>
      </c>
      <c r="J108" t="s">
        <v>19</v>
      </c>
      <c r="K108" t="s">
        <v>19</v>
      </c>
    </row>
    <row r="109" spans="1:11" hidden="1" x14ac:dyDescent="0.3">
      <c r="A109" t="s">
        <v>16051</v>
      </c>
      <c r="B109" t="s">
        <v>16050</v>
      </c>
      <c r="C109" t="s">
        <v>17370</v>
      </c>
      <c r="D109" t="s">
        <v>17371</v>
      </c>
      <c r="E109" s="74">
        <v>44302</v>
      </c>
      <c r="F109">
        <v>0.10199999999999999</v>
      </c>
      <c r="G109" t="s">
        <v>17</v>
      </c>
      <c r="H109" t="s">
        <v>17315</v>
      </c>
      <c r="I109" s="74">
        <v>44337</v>
      </c>
      <c r="J109" t="s">
        <v>19</v>
      </c>
      <c r="K109" t="s">
        <v>19</v>
      </c>
    </row>
    <row r="110" spans="1:11" hidden="1" x14ac:dyDescent="0.3">
      <c r="A110" t="s">
        <v>19985</v>
      </c>
      <c r="B110" t="s">
        <v>19986</v>
      </c>
      <c r="C110" t="s">
        <v>17370</v>
      </c>
      <c r="D110" t="s">
        <v>17371</v>
      </c>
      <c r="E110" s="74">
        <v>44980</v>
      </c>
      <c r="F110">
        <v>0.251</v>
      </c>
      <c r="G110" t="s">
        <v>17</v>
      </c>
      <c r="H110" t="s">
        <v>17315</v>
      </c>
      <c r="I110" s="74">
        <v>45065</v>
      </c>
      <c r="J110" t="s">
        <v>19</v>
      </c>
      <c r="K110" t="s">
        <v>19</v>
      </c>
    </row>
    <row r="111" spans="1:11" hidden="1" x14ac:dyDescent="0.3">
      <c r="A111" t="s">
        <v>1556</v>
      </c>
      <c r="B111" t="s">
        <v>12524</v>
      </c>
      <c r="C111" t="s">
        <v>21935</v>
      </c>
      <c r="D111" t="s">
        <v>21936</v>
      </c>
      <c r="E111" s="74">
        <v>41680</v>
      </c>
      <c r="F111">
        <v>0.25</v>
      </c>
      <c r="G111" t="s">
        <v>17</v>
      </c>
      <c r="H111" t="s">
        <v>17315</v>
      </c>
      <c r="I111" s="74">
        <v>41691</v>
      </c>
      <c r="J111" t="s">
        <v>19</v>
      </c>
      <c r="K111" t="s">
        <v>19</v>
      </c>
    </row>
    <row r="112" spans="1:11" hidden="1" x14ac:dyDescent="0.3">
      <c r="A112" t="s">
        <v>21058</v>
      </c>
      <c r="B112" t="s">
        <v>21059</v>
      </c>
      <c r="C112" t="s">
        <v>17320</v>
      </c>
      <c r="D112" t="s">
        <v>17321</v>
      </c>
      <c r="E112" s="74">
        <v>45176</v>
      </c>
      <c r="F112">
        <v>0.47</v>
      </c>
      <c r="G112" t="s">
        <v>17</v>
      </c>
      <c r="H112" t="s">
        <v>17315</v>
      </c>
      <c r="I112" s="74">
        <v>45337</v>
      </c>
      <c r="J112" t="s">
        <v>19</v>
      </c>
      <c r="K112" t="s">
        <v>19</v>
      </c>
    </row>
    <row r="113" spans="1:11" hidden="1" x14ac:dyDescent="0.3">
      <c r="A113" t="s">
        <v>1656</v>
      </c>
      <c r="B113" t="s">
        <v>12608</v>
      </c>
      <c r="C113" t="s">
        <v>21935</v>
      </c>
      <c r="D113" t="s">
        <v>21936</v>
      </c>
      <c r="E113" s="74">
        <v>41701</v>
      </c>
      <c r="F113">
        <v>0.996</v>
      </c>
      <c r="G113" t="s">
        <v>17</v>
      </c>
      <c r="H113" t="s">
        <v>17315</v>
      </c>
      <c r="I113" s="74">
        <v>41792</v>
      </c>
      <c r="J113" t="s">
        <v>19</v>
      </c>
      <c r="K113" t="s">
        <v>19</v>
      </c>
    </row>
    <row r="114" spans="1:11" hidden="1" x14ac:dyDescent="0.3">
      <c r="A114" t="s">
        <v>1892</v>
      </c>
      <c r="B114" t="s">
        <v>12784</v>
      </c>
      <c r="C114" t="s">
        <v>21935</v>
      </c>
      <c r="D114" t="s">
        <v>21936</v>
      </c>
      <c r="E114" s="74">
        <v>41467</v>
      </c>
      <c r="F114">
        <v>0.25</v>
      </c>
      <c r="G114" t="s">
        <v>17</v>
      </c>
      <c r="H114" t="s">
        <v>17315</v>
      </c>
      <c r="I114" s="74">
        <v>41590</v>
      </c>
      <c r="J114" t="s">
        <v>19</v>
      </c>
      <c r="K114" t="s">
        <v>19</v>
      </c>
    </row>
    <row r="115" spans="1:11" hidden="1" x14ac:dyDescent="0.3">
      <c r="A115" t="s">
        <v>1648</v>
      </c>
      <c r="B115" t="s">
        <v>12599</v>
      </c>
      <c r="C115" t="s">
        <v>21935</v>
      </c>
      <c r="D115" t="s">
        <v>21936</v>
      </c>
      <c r="E115" s="74">
        <v>41687</v>
      </c>
      <c r="F115">
        <v>1.25</v>
      </c>
      <c r="G115" t="s">
        <v>17</v>
      </c>
      <c r="H115" t="s">
        <v>17315</v>
      </c>
      <c r="I115" s="74">
        <v>41870</v>
      </c>
      <c r="J115" t="s">
        <v>19</v>
      </c>
      <c r="K115" t="s">
        <v>19</v>
      </c>
    </row>
    <row r="116" spans="1:11" hidden="1" x14ac:dyDescent="0.3">
      <c r="A116" t="s">
        <v>1650</v>
      </c>
      <c r="B116" t="s">
        <v>12601</v>
      </c>
      <c r="C116" t="s">
        <v>21935</v>
      </c>
      <c r="D116" t="s">
        <v>21936</v>
      </c>
      <c r="E116" s="74">
        <v>41842</v>
      </c>
      <c r="F116">
        <v>0.5</v>
      </c>
      <c r="G116" t="s">
        <v>17</v>
      </c>
      <c r="H116" t="s">
        <v>17315</v>
      </c>
      <c r="I116" s="74">
        <v>41844</v>
      </c>
      <c r="J116" t="s">
        <v>19</v>
      </c>
      <c r="K116" t="s">
        <v>19</v>
      </c>
    </row>
    <row r="117" spans="1:11" hidden="1" x14ac:dyDescent="0.3">
      <c r="A117" t="s">
        <v>1649</v>
      </c>
      <c r="B117" t="s">
        <v>12600</v>
      </c>
      <c r="C117" t="s">
        <v>21935</v>
      </c>
      <c r="D117" t="s">
        <v>21936</v>
      </c>
      <c r="E117" s="74">
        <v>41701</v>
      </c>
      <c r="F117">
        <v>0.999</v>
      </c>
      <c r="G117" t="s">
        <v>17</v>
      </c>
      <c r="H117" t="s">
        <v>17315</v>
      </c>
      <c r="I117" s="74">
        <v>41715</v>
      </c>
      <c r="J117" t="s">
        <v>19</v>
      </c>
      <c r="K117" t="s">
        <v>19</v>
      </c>
    </row>
    <row r="118" spans="1:11" hidden="1" x14ac:dyDescent="0.3">
      <c r="A118" t="s">
        <v>1647</v>
      </c>
      <c r="B118" t="s">
        <v>12598</v>
      </c>
      <c r="C118" t="s">
        <v>21935</v>
      </c>
      <c r="D118" t="s">
        <v>21936</v>
      </c>
      <c r="E118" s="74">
        <v>42086</v>
      </c>
      <c r="F118">
        <v>1.5</v>
      </c>
      <c r="G118" t="s">
        <v>17</v>
      </c>
      <c r="H118" t="s">
        <v>17315</v>
      </c>
      <c r="I118" s="74">
        <v>42104</v>
      </c>
      <c r="J118" t="s">
        <v>19</v>
      </c>
      <c r="K118" t="s">
        <v>19</v>
      </c>
    </row>
    <row r="119" spans="1:11" hidden="1" x14ac:dyDescent="0.3">
      <c r="A119" t="s">
        <v>21060</v>
      </c>
      <c r="B119" t="s">
        <v>21061</v>
      </c>
      <c r="C119" t="s">
        <v>17320</v>
      </c>
      <c r="D119" t="s">
        <v>17321</v>
      </c>
      <c r="E119" s="74">
        <v>45187</v>
      </c>
      <c r="F119">
        <v>0.53100000000000003</v>
      </c>
      <c r="G119" t="s">
        <v>17</v>
      </c>
      <c r="H119" t="s">
        <v>17315</v>
      </c>
      <c r="I119" s="74">
        <v>45343</v>
      </c>
      <c r="J119" t="s">
        <v>19</v>
      </c>
      <c r="K119" t="s">
        <v>19</v>
      </c>
    </row>
    <row r="120" spans="1:11" hidden="1" x14ac:dyDescent="0.3">
      <c r="A120" t="s">
        <v>15902</v>
      </c>
      <c r="B120" t="s">
        <v>15901</v>
      </c>
      <c r="C120" t="s">
        <v>17370</v>
      </c>
      <c r="D120" t="s">
        <v>17371</v>
      </c>
      <c r="E120" s="74">
        <v>44327</v>
      </c>
      <c r="F120">
        <v>0.16800000000000001</v>
      </c>
      <c r="G120" t="s">
        <v>17</v>
      </c>
      <c r="H120" t="s">
        <v>17315</v>
      </c>
      <c r="I120" s="74">
        <v>44412</v>
      </c>
      <c r="J120" t="s">
        <v>19</v>
      </c>
      <c r="K120" t="s">
        <v>19</v>
      </c>
    </row>
    <row r="121" spans="1:11" hidden="1" x14ac:dyDescent="0.3">
      <c r="A121" t="s">
        <v>1657</v>
      </c>
      <c r="B121" t="s">
        <v>12609</v>
      </c>
      <c r="C121" t="s">
        <v>21935</v>
      </c>
      <c r="D121" t="s">
        <v>21936</v>
      </c>
      <c r="E121" s="74">
        <v>41676</v>
      </c>
      <c r="F121">
        <v>0.999</v>
      </c>
      <c r="G121" t="s">
        <v>17</v>
      </c>
      <c r="H121" t="s">
        <v>17315</v>
      </c>
      <c r="I121" s="74">
        <v>41689</v>
      </c>
      <c r="J121" t="s">
        <v>19</v>
      </c>
      <c r="K121" t="s">
        <v>19</v>
      </c>
    </row>
    <row r="122" spans="1:11" hidden="1" x14ac:dyDescent="0.3">
      <c r="A122" t="s">
        <v>1655</v>
      </c>
      <c r="B122" t="s">
        <v>12607</v>
      </c>
      <c r="C122" t="s">
        <v>21935</v>
      </c>
      <c r="D122" t="s">
        <v>21936</v>
      </c>
      <c r="E122" s="74">
        <v>42011</v>
      </c>
      <c r="F122">
        <v>0.75</v>
      </c>
      <c r="G122" t="s">
        <v>17</v>
      </c>
      <c r="H122" t="s">
        <v>17315</v>
      </c>
      <c r="I122" s="74">
        <v>42018</v>
      </c>
      <c r="J122" t="s">
        <v>19</v>
      </c>
      <c r="K122" t="s">
        <v>19</v>
      </c>
    </row>
    <row r="123" spans="1:11" hidden="1" x14ac:dyDescent="0.3">
      <c r="A123" t="s">
        <v>57</v>
      </c>
      <c r="B123" t="s">
        <v>11646</v>
      </c>
      <c r="C123" t="s">
        <v>22080</v>
      </c>
      <c r="D123" t="s">
        <v>22081</v>
      </c>
      <c r="E123" s="74">
        <v>42723</v>
      </c>
      <c r="F123">
        <v>0.5</v>
      </c>
      <c r="G123" t="s">
        <v>17</v>
      </c>
      <c r="H123" t="s">
        <v>17315</v>
      </c>
      <c r="I123" s="74">
        <v>42783</v>
      </c>
      <c r="J123" t="s">
        <v>19</v>
      </c>
      <c r="K123" t="s">
        <v>19</v>
      </c>
    </row>
    <row r="124" spans="1:11" hidden="1" x14ac:dyDescent="0.3">
      <c r="A124" t="s">
        <v>1651</v>
      </c>
      <c r="B124" t="s">
        <v>12602</v>
      </c>
      <c r="C124" t="s">
        <v>21935</v>
      </c>
      <c r="D124" t="s">
        <v>21936</v>
      </c>
      <c r="E124" s="74">
        <v>41817</v>
      </c>
      <c r="F124">
        <v>0.25</v>
      </c>
      <c r="G124" t="s">
        <v>17</v>
      </c>
      <c r="H124" t="s">
        <v>17315</v>
      </c>
      <c r="I124" s="74">
        <v>41837</v>
      </c>
      <c r="J124" t="s">
        <v>19</v>
      </c>
      <c r="K124" t="s">
        <v>19</v>
      </c>
    </row>
    <row r="125" spans="1:11" hidden="1" x14ac:dyDescent="0.3">
      <c r="A125" t="s">
        <v>1555</v>
      </c>
      <c r="B125" t="s">
        <v>12522</v>
      </c>
      <c r="C125" t="s">
        <v>21935</v>
      </c>
      <c r="D125" t="s">
        <v>21936</v>
      </c>
      <c r="E125" s="74">
        <v>41817</v>
      </c>
      <c r="F125">
        <v>0.25</v>
      </c>
      <c r="G125" t="s">
        <v>17</v>
      </c>
      <c r="H125" t="s">
        <v>17315</v>
      </c>
      <c r="I125" s="74">
        <v>41837</v>
      </c>
      <c r="J125" t="s">
        <v>19</v>
      </c>
      <c r="K125" t="s">
        <v>19</v>
      </c>
    </row>
    <row r="126" spans="1:11" hidden="1" x14ac:dyDescent="0.3">
      <c r="A126" t="s">
        <v>1646</v>
      </c>
      <c r="B126" t="s">
        <v>12597</v>
      </c>
      <c r="C126" t="s">
        <v>21935</v>
      </c>
      <c r="D126" t="s">
        <v>21936</v>
      </c>
      <c r="E126" s="74">
        <v>41850</v>
      </c>
      <c r="F126">
        <v>1.25</v>
      </c>
      <c r="G126" t="s">
        <v>17</v>
      </c>
      <c r="H126" t="s">
        <v>17315</v>
      </c>
      <c r="I126" s="74">
        <v>41870</v>
      </c>
      <c r="J126" t="s">
        <v>19</v>
      </c>
      <c r="K126" t="s">
        <v>19</v>
      </c>
    </row>
    <row r="127" spans="1:11" hidden="1" x14ac:dyDescent="0.3">
      <c r="A127" t="s">
        <v>56</v>
      </c>
      <c r="B127" t="s">
        <v>11645</v>
      </c>
      <c r="C127" t="s">
        <v>22080</v>
      </c>
      <c r="D127" t="s">
        <v>22081</v>
      </c>
      <c r="E127" s="74">
        <v>42723</v>
      </c>
      <c r="F127">
        <v>0.25</v>
      </c>
      <c r="G127" t="s">
        <v>17</v>
      </c>
      <c r="H127" t="s">
        <v>17315</v>
      </c>
      <c r="I127" s="74">
        <v>42783</v>
      </c>
      <c r="J127" t="s">
        <v>19</v>
      </c>
      <c r="K127" t="s">
        <v>19</v>
      </c>
    </row>
    <row r="128" spans="1:11" hidden="1" x14ac:dyDescent="0.3">
      <c r="A128" t="s">
        <v>1891</v>
      </c>
      <c r="B128" t="s">
        <v>12783</v>
      </c>
      <c r="C128" t="s">
        <v>21935</v>
      </c>
      <c r="D128" t="s">
        <v>21936</v>
      </c>
      <c r="E128" s="74">
        <v>41549</v>
      </c>
      <c r="F128">
        <v>0.5</v>
      </c>
      <c r="G128" t="s">
        <v>17</v>
      </c>
      <c r="H128" t="s">
        <v>17315</v>
      </c>
      <c r="I128" s="74">
        <v>41628</v>
      </c>
      <c r="J128" t="s">
        <v>19</v>
      </c>
      <c r="K128" t="s">
        <v>19</v>
      </c>
    </row>
    <row r="129" spans="1:11" hidden="1" x14ac:dyDescent="0.3">
      <c r="A129" t="s">
        <v>1289</v>
      </c>
      <c r="B129" t="s">
        <v>12358</v>
      </c>
      <c r="C129" t="s">
        <v>17370</v>
      </c>
      <c r="D129" t="s">
        <v>17371</v>
      </c>
      <c r="E129" s="74">
        <v>41799</v>
      </c>
      <c r="F129">
        <v>8.3000000000000004E-2</v>
      </c>
      <c r="G129" t="s">
        <v>17</v>
      </c>
      <c r="H129" t="s">
        <v>17315</v>
      </c>
      <c r="I129" s="74">
        <v>41821</v>
      </c>
      <c r="J129" t="s">
        <v>19</v>
      </c>
      <c r="K129" t="s">
        <v>19</v>
      </c>
    </row>
    <row r="130" spans="1:11" hidden="1" x14ac:dyDescent="0.3">
      <c r="A130" t="s">
        <v>16169</v>
      </c>
      <c r="B130" t="s">
        <v>16168</v>
      </c>
      <c r="C130" t="s">
        <v>17370</v>
      </c>
      <c r="D130" t="s">
        <v>17371</v>
      </c>
      <c r="E130" s="74">
        <v>44274</v>
      </c>
      <c r="F130">
        <v>0.14699999999999999</v>
      </c>
      <c r="G130" t="s">
        <v>17</v>
      </c>
      <c r="H130" t="s">
        <v>17315</v>
      </c>
      <c r="I130" s="74">
        <v>44295</v>
      </c>
      <c r="J130" t="s">
        <v>19</v>
      </c>
      <c r="K130" t="s">
        <v>19</v>
      </c>
    </row>
    <row r="131" spans="1:11" hidden="1" x14ac:dyDescent="0.3">
      <c r="A131" t="s">
        <v>1659</v>
      </c>
      <c r="B131" t="s">
        <v>12611</v>
      </c>
      <c r="C131" t="s">
        <v>21935</v>
      </c>
      <c r="D131" t="s">
        <v>21936</v>
      </c>
      <c r="E131" s="74">
        <v>41569</v>
      </c>
      <c r="F131">
        <v>0.25</v>
      </c>
      <c r="G131" t="s">
        <v>17</v>
      </c>
      <c r="H131" t="s">
        <v>17315</v>
      </c>
      <c r="I131" s="74">
        <v>41661</v>
      </c>
      <c r="J131" t="s">
        <v>19</v>
      </c>
      <c r="K131" t="s">
        <v>19</v>
      </c>
    </row>
    <row r="132" spans="1:11" hidden="1" x14ac:dyDescent="0.3">
      <c r="A132" t="s">
        <v>707</v>
      </c>
      <c r="B132" t="s">
        <v>12030</v>
      </c>
      <c r="C132" t="s">
        <v>22080</v>
      </c>
      <c r="D132" t="s">
        <v>22081</v>
      </c>
      <c r="E132" s="74">
        <v>42411</v>
      </c>
      <c r="F132">
        <v>0.5</v>
      </c>
      <c r="G132" t="s">
        <v>17</v>
      </c>
      <c r="H132" t="s">
        <v>17315</v>
      </c>
      <c r="I132" s="74">
        <v>42419</v>
      </c>
      <c r="J132" t="s">
        <v>19</v>
      </c>
      <c r="K132" t="s">
        <v>19</v>
      </c>
    </row>
    <row r="133" spans="1:11" hidden="1" x14ac:dyDescent="0.3">
      <c r="A133" t="s">
        <v>19817</v>
      </c>
      <c r="B133" t="s">
        <v>19818</v>
      </c>
      <c r="C133" t="s">
        <v>17673</v>
      </c>
      <c r="D133" t="s">
        <v>17674</v>
      </c>
      <c r="E133" s="74">
        <v>44957</v>
      </c>
      <c r="F133">
        <v>0.16600000000000001</v>
      </c>
      <c r="G133" t="s">
        <v>17</v>
      </c>
      <c r="H133" t="s">
        <v>17315</v>
      </c>
      <c r="I133" s="74">
        <v>45076</v>
      </c>
      <c r="J133" t="s">
        <v>19</v>
      </c>
      <c r="K133" t="s">
        <v>19</v>
      </c>
    </row>
    <row r="134" spans="1:11" hidden="1" x14ac:dyDescent="0.3">
      <c r="A134" t="s">
        <v>28217</v>
      </c>
      <c r="B134" t="s">
        <v>28218</v>
      </c>
      <c r="C134" t="s">
        <v>27167</v>
      </c>
      <c r="D134" t="s">
        <v>27168</v>
      </c>
      <c r="E134" s="74">
        <v>45667</v>
      </c>
      <c r="F134">
        <v>0.6</v>
      </c>
      <c r="G134" t="s">
        <v>17</v>
      </c>
      <c r="H134" t="s">
        <v>17315</v>
      </c>
      <c r="I134" s="74">
        <v>45693</v>
      </c>
      <c r="J134" t="s">
        <v>19</v>
      </c>
      <c r="K134" t="s">
        <v>19</v>
      </c>
    </row>
    <row r="135" spans="1:11" hidden="1" x14ac:dyDescent="0.3">
      <c r="A135" t="s">
        <v>16167</v>
      </c>
      <c r="B135" t="s">
        <v>16166</v>
      </c>
      <c r="C135" t="s">
        <v>17370</v>
      </c>
      <c r="D135" t="s">
        <v>17371</v>
      </c>
      <c r="E135" s="74">
        <v>44258</v>
      </c>
      <c r="F135">
        <v>9.6000000000000002E-2</v>
      </c>
      <c r="G135" t="s">
        <v>17</v>
      </c>
      <c r="H135" t="s">
        <v>17315</v>
      </c>
      <c r="I135" s="74">
        <v>44295</v>
      </c>
      <c r="J135" t="s">
        <v>19</v>
      </c>
      <c r="K135" t="s">
        <v>19</v>
      </c>
    </row>
    <row r="136" spans="1:11" hidden="1" x14ac:dyDescent="0.3">
      <c r="A136" t="s">
        <v>8210</v>
      </c>
      <c r="B136" t="s">
        <v>10317</v>
      </c>
      <c r="C136" t="s">
        <v>22409</v>
      </c>
      <c r="D136" t="s">
        <v>22410</v>
      </c>
      <c r="E136" s="74">
        <v>43837</v>
      </c>
      <c r="F136">
        <v>0.183</v>
      </c>
      <c r="G136" t="s">
        <v>17</v>
      </c>
      <c r="H136" t="s">
        <v>17315</v>
      </c>
      <c r="I136" s="74">
        <v>43916</v>
      </c>
      <c r="J136" t="s">
        <v>19</v>
      </c>
      <c r="K136" t="s">
        <v>19</v>
      </c>
    </row>
    <row r="137" spans="1:11" hidden="1" x14ac:dyDescent="0.3">
      <c r="A137" t="s">
        <v>27883</v>
      </c>
      <c r="B137" t="s">
        <v>27884</v>
      </c>
      <c r="C137" t="s">
        <v>27167</v>
      </c>
      <c r="D137" t="s">
        <v>27168</v>
      </c>
      <c r="E137" s="74">
        <v>45610</v>
      </c>
      <c r="F137">
        <v>0.67500000000000004</v>
      </c>
      <c r="G137" t="s">
        <v>17</v>
      </c>
      <c r="H137" t="s">
        <v>17315</v>
      </c>
      <c r="I137" s="74">
        <v>45629</v>
      </c>
      <c r="J137" t="s">
        <v>19</v>
      </c>
      <c r="K137" t="s">
        <v>19</v>
      </c>
    </row>
    <row r="138" spans="1:11" hidden="1" x14ac:dyDescent="0.3">
      <c r="A138" t="s">
        <v>27497</v>
      </c>
      <c r="B138" t="s">
        <v>27498</v>
      </c>
      <c r="C138" t="s">
        <v>27167</v>
      </c>
      <c r="D138" t="s">
        <v>27168</v>
      </c>
      <c r="E138" s="74">
        <v>45685</v>
      </c>
      <c r="F138">
        <v>0.65223299999999995</v>
      </c>
      <c r="G138" t="s">
        <v>17</v>
      </c>
      <c r="H138" t="s">
        <v>17315</v>
      </c>
      <c r="I138" s="74">
        <v>45695</v>
      </c>
      <c r="J138" t="s">
        <v>19</v>
      </c>
      <c r="K138" t="s">
        <v>19</v>
      </c>
    </row>
    <row r="139" spans="1:11" hidden="1" x14ac:dyDescent="0.3">
      <c r="A139" t="s">
        <v>20306</v>
      </c>
      <c r="B139" t="s">
        <v>20307</v>
      </c>
      <c r="C139" t="s">
        <v>17370</v>
      </c>
      <c r="D139" t="s">
        <v>17371</v>
      </c>
      <c r="E139" s="74">
        <v>45103</v>
      </c>
      <c r="F139">
        <v>0.14799999999999999</v>
      </c>
      <c r="G139" t="s">
        <v>17</v>
      </c>
      <c r="H139" t="s">
        <v>17315</v>
      </c>
      <c r="I139" s="74">
        <v>45189</v>
      </c>
      <c r="J139" t="s">
        <v>19</v>
      </c>
      <c r="K139" t="s">
        <v>19</v>
      </c>
    </row>
    <row r="140" spans="1:11" hidden="1" x14ac:dyDescent="0.3">
      <c r="A140" t="s">
        <v>27885</v>
      </c>
      <c r="B140" t="s">
        <v>27886</v>
      </c>
      <c r="C140" t="s">
        <v>27167</v>
      </c>
      <c r="D140" t="s">
        <v>27168</v>
      </c>
      <c r="E140" s="74">
        <v>45618</v>
      </c>
      <c r="F140">
        <v>0.73473999999999995</v>
      </c>
      <c r="G140" t="s">
        <v>17</v>
      </c>
      <c r="H140" t="s">
        <v>17315</v>
      </c>
      <c r="I140" s="74">
        <v>45629</v>
      </c>
      <c r="J140" t="s">
        <v>19</v>
      </c>
      <c r="K140" t="s">
        <v>19</v>
      </c>
    </row>
    <row r="141" spans="1:11" hidden="1" x14ac:dyDescent="0.3">
      <c r="A141" t="s">
        <v>15726</v>
      </c>
      <c r="B141" t="s">
        <v>15725</v>
      </c>
      <c r="C141" t="s">
        <v>17370</v>
      </c>
      <c r="D141" t="s">
        <v>17371</v>
      </c>
      <c r="E141" s="74">
        <v>44439</v>
      </c>
      <c r="F141">
        <v>0.11799999999999999</v>
      </c>
      <c r="G141" t="s">
        <v>17</v>
      </c>
      <c r="H141" t="s">
        <v>17315</v>
      </c>
      <c r="I141" s="74">
        <v>44504</v>
      </c>
      <c r="J141" t="s">
        <v>19</v>
      </c>
      <c r="K141" t="s">
        <v>19</v>
      </c>
    </row>
    <row r="142" spans="1:11" hidden="1" x14ac:dyDescent="0.3">
      <c r="A142" t="s">
        <v>4384</v>
      </c>
      <c r="B142" t="s">
        <v>11571</v>
      </c>
      <c r="C142" t="s">
        <v>22205</v>
      </c>
      <c r="D142" t="s">
        <v>22206</v>
      </c>
      <c r="E142" s="74">
        <v>43178</v>
      </c>
      <c r="F142">
        <v>0.32800000000000001</v>
      </c>
      <c r="G142" t="s">
        <v>17</v>
      </c>
      <c r="H142" t="s">
        <v>17315</v>
      </c>
      <c r="I142" s="74">
        <v>43234</v>
      </c>
      <c r="J142" t="s">
        <v>19</v>
      </c>
      <c r="K142" t="s">
        <v>19</v>
      </c>
    </row>
    <row r="143" spans="1:11" hidden="1" x14ac:dyDescent="0.3">
      <c r="A143" t="s">
        <v>20308</v>
      </c>
      <c r="B143" t="s">
        <v>20309</v>
      </c>
      <c r="C143" t="s">
        <v>17370</v>
      </c>
      <c r="D143" t="s">
        <v>17371</v>
      </c>
      <c r="E143" s="74">
        <v>45124</v>
      </c>
      <c r="F143">
        <v>8.5000000000000006E-2</v>
      </c>
      <c r="G143" t="s">
        <v>17</v>
      </c>
      <c r="H143" t="s">
        <v>17315</v>
      </c>
      <c r="I143" s="74">
        <v>45195</v>
      </c>
      <c r="J143" t="s">
        <v>19</v>
      </c>
      <c r="K143" t="s">
        <v>19</v>
      </c>
    </row>
    <row r="144" spans="1:11" hidden="1" x14ac:dyDescent="0.3">
      <c r="A144" t="s">
        <v>15728</v>
      </c>
      <c r="B144" t="s">
        <v>15727</v>
      </c>
      <c r="C144" t="s">
        <v>17370</v>
      </c>
      <c r="D144" t="s">
        <v>17371</v>
      </c>
      <c r="E144" s="74">
        <v>44407</v>
      </c>
      <c r="F144">
        <v>0.21299999999999999</v>
      </c>
      <c r="G144" t="s">
        <v>17</v>
      </c>
      <c r="H144" t="s">
        <v>17315</v>
      </c>
      <c r="I144" s="74">
        <v>44504</v>
      </c>
      <c r="J144" t="s">
        <v>19</v>
      </c>
      <c r="K144" t="s">
        <v>19</v>
      </c>
    </row>
    <row r="145" spans="1:11" hidden="1" x14ac:dyDescent="0.3">
      <c r="A145" t="s">
        <v>16045</v>
      </c>
      <c r="B145" t="s">
        <v>16044</v>
      </c>
      <c r="C145" t="s">
        <v>17370</v>
      </c>
      <c r="D145" t="s">
        <v>17371</v>
      </c>
      <c r="E145" s="74">
        <v>44421</v>
      </c>
      <c r="F145">
        <v>0.20399999999999999</v>
      </c>
      <c r="G145" t="s">
        <v>17</v>
      </c>
      <c r="H145" t="s">
        <v>17315</v>
      </c>
      <c r="I145" s="74">
        <v>44504</v>
      </c>
      <c r="J145" t="s">
        <v>19</v>
      </c>
      <c r="K145" t="s">
        <v>19</v>
      </c>
    </row>
    <row r="146" spans="1:11" hidden="1" x14ac:dyDescent="0.3">
      <c r="A146" t="s">
        <v>15283</v>
      </c>
      <c r="B146" t="s">
        <v>15282</v>
      </c>
      <c r="C146" t="s">
        <v>17370</v>
      </c>
      <c r="D146" t="s">
        <v>17371</v>
      </c>
      <c r="E146" s="74">
        <v>44503</v>
      </c>
      <c r="F146">
        <v>0.20200000000000001</v>
      </c>
      <c r="G146" t="s">
        <v>17</v>
      </c>
      <c r="H146" t="s">
        <v>17315</v>
      </c>
      <c r="I146" s="74">
        <v>44573</v>
      </c>
      <c r="J146" t="s">
        <v>19</v>
      </c>
      <c r="K146" t="s">
        <v>19</v>
      </c>
    </row>
    <row r="147" spans="1:11" hidden="1" x14ac:dyDescent="0.3">
      <c r="A147" t="s">
        <v>93</v>
      </c>
      <c r="B147" t="s">
        <v>28422</v>
      </c>
      <c r="C147" t="s">
        <v>17370</v>
      </c>
      <c r="D147" t="s">
        <v>17371</v>
      </c>
      <c r="E147" s="74">
        <v>42735</v>
      </c>
      <c r="F147">
        <v>2.9980000000000002</v>
      </c>
      <c r="G147" t="s">
        <v>17</v>
      </c>
      <c r="H147" t="s">
        <v>17315</v>
      </c>
      <c r="I147" s="74">
        <v>42783</v>
      </c>
      <c r="J147" t="s">
        <v>19</v>
      </c>
      <c r="K147" t="s">
        <v>19</v>
      </c>
    </row>
    <row r="148" spans="1:11" hidden="1" x14ac:dyDescent="0.3">
      <c r="A148" t="s">
        <v>15732</v>
      </c>
      <c r="B148" t="s">
        <v>15731</v>
      </c>
      <c r="C148" t="s">
        <v>17320</v>
      </c>
      <c r="D148" t="s">
        <v>17321</v>
      </c>
      <c r="E148" s="74">
        <v>44377</v>
      </c>
      <c r="F148">
        <v>0.20599999999999999</v>
      </c>
      <c r="G148" t="s">
        <v>17</v>
      </c>
      <c r="H148" t="s">
        <v>17315</v>
      </c>
      <c r="I148" s="74">
        <v>44546</v>
      </c>
      <c r="J148" t="s">
        <v>19</v>
      </c>
      <c r="K148" t="s">
        <v>19</v>
      </c>
    </row>
    <row r="149" spans="1:11" hidden="1" x14ac:dyDescent="0.3">
      <c r="A149" t="s">
        <v>15522</v>
      </c>
      <c r="B149" t="s">
        <v>15521</v>
      </c>
      <c r="C149" t="s">
        <v>17320</v>
      </c>
      <c r="D149" t="s">
        <v>17321</v>
      </c>
      <c r="E149" s="74">
        <v>44466</v>
      </c>
      <c r="F149">
        <v>0.28899999999999998</v>
      </c>
      <c r="G149" t="s">
        <v>17</v>
      </c>
      <c r="H149" t="s">
        <v>17315</v>
      </c>
      <c r="I149" s="74">
        <v>44538</v>
      </c>
      <c r="J149" t="s">
        <v>19</v>
      </c>
      <c r="K149" t="s">
        <v>19</v>
      </c>
    </row>
    <row r="150" spans="1:11" hidden="1" x14ac:dyDescent="0.3">
      <c r="A150" t="s">
        <v>25210</v>
      </c>
      <c r="B150" t="s">
        <v>25211</v>
      </c>
      <c r="C150" t="s">
        <v>17320</v>
      </c>
      <c r="D150" t="s">
        <v>17321</v>
      </c>
      <c r="E150" s="74">
        <v>45322</v>
      </c>
      <c r="F150">
        <v>0.53810000000000002</v>
      </c>
      <c r="G150" t="s">
        <v>17</v>
      </c>
      <c r="H150" t="s">
        <v>17315</v>
      </c>
      <c r="I150" s="74">
        <v>45489</v>
      </c>
      <c r="J150" t="s">
        <v>19</v>
      </c>
      <c r="K150" t="s">
        <v>19</v>
      </c>
    </row>
    <row r="151" spans="1:11" hidden="1" x14ac:dyDescent="0.3">
      <c r="A151" t="s">
        <v>25212</v>
      </c>
      <c r="B151" t="s">
        <v>25213</v>
      </c>
      <c r="C151" t="s">
        <v>17320</v>
      </c>
      <c r="D151" t="s">
        <v>17321</v>
      </c>
      <c r="E151" s="74">
        <v>45273</v>
      </c>
      <c r="F151">
        <v>0.75338000000000005</v>
      </c>
      <c r="G151" t="s">
        <v>17</v>
      </c>
      <c r="H151" t="s">
        <v>17315</v>
      </c>
      <c r="I151" s="74">
        <v>45489</v>
      </c>
      <c r="J151" t="s">
        <v>19</v>
      </c>
      <c r="K151" t="s">
        <v>19</v>
      </c>
    </row>
    <row r="152" spans="1:11" hidden="1" x14ac:dyDescent="0.3">
      <c r="A152" t="s">
        <v>15520</v>
      </c>
      <c r="B152" t="s">
        <v>15519</v>
      </c>
      <c r="C152" t="s">
        <v>17320</v>
      </c>
      <c r="D152" t="s">
        <v>17321</v>
      </c>
      <c r="E152" s="74">
        <v>44420</v>
      </c>
      <c r="F152">
        <v>0.38</v>
      </c>
      <c r="G152" t="s">
        <v>17</v>
      </c>
      <c r="H152" t="s">
        <v>17315</v>
      </c>
      <c r="I152" s="74">
        <v>44531</v>
      </c>
      <c r="J152" t="s">
        <v>19</v>
      </c>
      <c r="K152" t="s">
        <v>19</v>
      </c>
    </row>
    <row r="153" spans="1:11" hidden="1" x14ac:dyDescent="0.3">
      <c r="A153" t="s">
        <v>20024</v>
      </c>
      <c r="B153" t="s">
        <v>20025</v>
      </c>
      <c r="C153" t="s">
        <v>20026</v>
      </c>
      <c r="D153" t="s">
        <v>20027</v>
      </c>
      <c r="E153" s="74">
        <v>44820</v>
      </c>
      <c r="F153">
        <v>4.0000000000000001E-3</v>
      </c>
      <c r="G153" t="s">
        <v>17</v>
      </c>
      <c r="H153" t="s">
        <v>17315</v>
      </c>
      <c r="I153" s="74">
        <v>45126</v>
      </c>
      <c r="J153" t="s">
        <v>19</v>
      </c>
      <c r="K153" t="s">
        <v>19</v>
      </c>
    </row>
    <row r="154" spans="1:11" hidden="1" x14ac:dyDescent="0.3">
      <c r="A154" t="s">
        <v>25782</v>
      </c>
      <c r="B154" t="s">
        <v>25783</v>
      </c>
      <c r="C154" t="s">
        <v>17330</v>
      </c>
      <c r="D154" t="s">
        <v>17331</v>
      </c>
      <c r="E154" s="74">
        <v>44419</v>
      </c>
      <c r="F154">
        <v>0.1666</v>
      </c>
      <c r="G154" t="s">
        <v>17</v>
      </c>
      <c r="H154" t="s">
        <v>17315</v>
      </c>
      <c r="I154" s="74">
        <v>45478</v>
      </c>
      <c r="J154" t="s">
        <v>19</v>
      </c>
      <c r="K154" t="s">
        <v>19</v>
      </c>
    </row>
    <row r="155" spans="1:11" hidden="1" x14ac:dyDescent="0.3">
      <c r="A155" t="s">
        <v>25786</v>
      </c>
      <c r="B155" t="s">
        <v>25787</v>
      </c>
      <c r="C155" t="s">
        <v>17330</v>
      </c>
      <c r="D155" t="s">
        <v>17331</v>
      </c>
      <c r="E155" s="74">
        <v>45448</v>
      </c>
      <c r="F155">
        <v>0.301873</v>
      </c>
      <c r="G155" t="s">
        <v>17</v>
      </c>
      <c r="H155" t="s">
        <v>17315</v>
      </c>
      <c r="I155" s="74">
        <v>45478</v>
      </c>
      <c r="J155" t="s">
        <v>19</v>
      </c>
      <c r="K155" t="s">
        <v>19</v>
      </c>
    </row>
    <row r="156" spans="1:11" hidden="1" x14ac:dyDescent="0.3">
      <c r="A156" t="s">
        <v>28330</v>
      </c>
      <c r="B156" t="s">
        <v>28331</v>
      </c>
      <c r="C156" t="s">
        <v>20026</v>
      </c>
      <c r="D156" t="s">
        <v>20027</v>
      </c>
      <c r="E156" s="74">
        <v>45509</v>
      </c>
      <c r="F156">
        <v>9.4900000000000002E-3</v>
      </c>
      <c r="G156" t="s">
        <v>17</v>
      </c>
      <c r="H156" t="s">
        <v>17315</v>
      </c>
      <c r="I156" s="74">
        <v>45709</v>
      </c>
      <c r="J156" t="s">
        <v>19</v>
      </c>
      <c r="K156" t="s">
        <v>19</v>
      </c>
    </row>
    <row r="157" spans="1:11" hidden="1" x14ac:dyDescent="0.3">
      <c r="A157" t="s">
        <v>14578</v>
      </c>
      <c r="B157" t="s">
        <v>14577</v>
      </c>
      <c r="C157" t="s">
        <v>17538</v>
      </c>
      <c r="D157" t="s">
        <v>17539</v>
      </c>
      <c r="E157" s="74">
        <v>43669</v>
      </c>
      <c r="F157">
        <v>0.3</v>
      </c>
      <c r="G157" t="s">
        <v>17</v>
      </c>
      <c r="H157" t="s">
        <v>17315</v>
      </c>
      <c r="I157" s="74">
        <v>44848</v>
      </c>
      <c r="J157" t="s">
        <v>19</v>
      </c>
      <c r="K157" t="s">
        <v>19</v>
      </c>
    </row>
    <row r="158" spans="1:11" hidden="1" x14ac:dyDescent="0.3">
      <c r="A158" t="s">
        <v>4149</v>
      </c>
      <c r="B158" t="s">
        <v>28425</v>
      </c>
      <c r="C158" t="s">
        <v>17370</v>
      </c>
      <c r="D158" t="s">
        <v>17371</v>
      </c>
      <c r="E158" s="74">
        <v>42947</v>
      </c>
      <c r="F158">
        <v>2.2869999999999999</v>
      </c>
      <c r="G158" t="s">
        <v>17</v>
      </c>
      <c r="H158" t="s">
        <v>17315</v>
      </c>
      <c r="I158" s="74">
        <v>42968</v>
      </c>
      <c r="J158" t="s">
        <v>19</v>
      </c>
      <c r="K158" t="s">
        <v>19</v>
      </c>
    </row>
    <row r="159" spans="1:11" hidden="1" x14ac:dyDescent="0.3">
      <c r="A159" t="s">
        <v>4152</v>
      </c>
      <c r="B159" t="s">
        <v>28426</v>
      </c>
      <c r="C159" t="s">
        <v>17370</v>
      </c>
      <c r="D159" t="s">
        <v>17371</v>
      </c>
      <c r="E159" s="74">
        <v>42947</v>
      </c>
      <c r="F159">
        <v>2.1869999999999998</v>
      </c>
      <c r="G159" t="s">
        <v>17</v>
      </c>
      <c r="H159" t="s">
        <v>17315</v>
      </c>
      <c r="I159" s="74">
        <v>42968</v>
      </c>
      <c r="J159" t="s">
        <v>19</v>
      </c>
      <c r="K159" t="s">
        <v>19</v>
      </c>
    </row>
    <row r="160" spans="1:11" hidden="1" x14ac:dyDescent="0.3">
      <c r="A160" t="s">
        <v>2982</v>
      </c>
      <c r="B160" t="s">
        <v>15146</v>
      </c>
      <c r="C160" t="s">
        <v>17760</v>
      </c>
      <c r="D160" t="s">
        <v>17761</v>
      </c>
      <c r="E160" s="74">
        <v>38847</v>
      </c>
      <c r="F160">
        <v>0.42199999999999999</v>
      </c>
      <c r="G160" t="s">
        <v>17</v>
      </c>
      <c r="H160" t="s">
        <v>17315</v>
      </c>
      <c r="I160" s="74">
        <v>40102</v>
      </c>
      <c r="J160" t="s">
        <v>19</v>
      </c>
      <c r="K160" t="s">
        <v>19</v>
      </c>
    </row>
    <row r="161" spans="1:11" hidden="1" x14ac:dyDescent="0.3">
      <c r="A161" t="s">
        <v>4107</v>
      </c>
      <c r="B161" t="s">
        <v>11573</v>
      </c>
      <c r="C161" t="s">
        <v>22205</v>
      </c>
      <c r="D161" t="s">
        <v>22206</v>
      </c>
      <c r="E161" s="74">
        <v>42935</v>
      </c>
      <c r="F161">
        <v>0.252</v>
      </c>
      <c r="G161" t="s">
        <v>17</v>
      </c>
      <c r="H161" t="s">
        <v>17315</v>
      </c>
      <c r="I161" s="74">
        <v>42968</v>
      </c>
      <c r="J161" t="s">
        <v>19</v>
      </c>
      <c r="K161" t="s">
        <v>19</v>
      </c>
    </row>
    <row r="162" spans="1:11" hidden="1" x14ac:dyDescent="0.3">
      <c r="A162" t="s">
        <v>474</v>
      </c>
      <c r="B162" t="s">
        <v>11904</v>
      </c>
      <c r="C162" t="s">
        <v>22045</v>
      </c>
      <c r="D162" t="s">
        <v>22046</v>
      </c>
      <c r="E162" s="74">
        <v>42166</v>
      </c>
      <c r="F162">
        <v>2.9990000000000001</v>
      </c>
      <c r="G162" t="s">
        <v>17369</v>
      </c>
      <c r="H162" t="s">
        <v>17339</v>
      </c>
      <c r="I162" s="74">
        <v>42529</v>
      </c>
      <c r="J162" t="s">
        <v>19</v>
      </c>
      <c r="K162" t="s">
        <v>19</v>
      </c>
    </row>
    <row r="163" spans="1:11" hidden="1" x14ac:dyDescent="0.3">
      <c r="A163" t="s">
        <v>4385</v>
      </c>
      <c r="B163" t="s">
        <v>11570</v>
      </c>
      <c r="C163" t="s">
        <v>22205</v>
      </c>
      <c r="D163" t="s">
        <v>22206</v>
      </c>
      <c r="E163" s="74">
        <v>43178</v>
      </c>
      <c r="F163">
        <v>0.39200000000000002</v>
      </c>
      <c r="G163" t="s">
        <v>17</v>
      </c>
      <c r="H163" t="s">
        <v>17315</v>
      </c>
      <c r="I163" s="74">
        <v>43234</v>
      </c>
      <c r="J163" t="s">
        <v>19</v>
      </c>
      <c r="K163" t="s">
        <v>19</v>
      </c>
    </row>
    <row r="164" spans="1:11" hidden="1" x14ac:dyDescent="0.3">
      <c r="A164" t="s">
        <v>25458</v>
      </c>
      <c r="B164" t="s">
        <v>25459</v>
      </c>
      <c r="C164" t="s">
        <v>17320</v>
      </c>
      <c r="D164" t="s">
        <v>17321</v>
      </c>
      <c r="E164" s="74">
        <v>45364</v>
      </c>
      <c r="F164">
        <v>0.87495999999999996</v>
      </c>
      <c r="G164" t="s">
        <v>17</v>
      </c>
      <c r="H164" t="s">
        <v>17315</v>
      </c>
      <c r="I164" s="74">
        <v>45470</v>
      </c>
      <c r="J164" t="s">
        <v>19</v>
      </c>
      <c r="K164" t="s">
        <v>19</v>
      </c>
    </row>
    <row r="165" spans="1:11" hidden="1" x14ac:dyDescent="0.3">
      <c r="A165" t="s">
        <v>25917</v>
      </c>
      <c r="B165" t="s">
        <v>25918</v>
      </c>
      <c r="C165" t="s">
        <v>22219</v>
      </c>
      <c r="D165" t="s">
        <v>22220</v>
      </c>
      <c r="E165" s="74">
        <v>45321</v>
      </c>
      <c r="F165">
        <v>0.29403000000000001</v>
      </c>
      <c r="G165" t="s">
        <v>17</v>
      </c>
      <c r="H165" t="s">
        <v>17315</v>
      </c>
      <c r="I165" s="74">
        <v>45511</v>
      </c>
      <c r="J165" t="s">
        <v>19</v>
      </c>
      <c r="K165" t="s">
        <v>19</v>
      </c>
    </row>
    <row r="166" spans="1:11" hidden="1" x14ac:dyDescent="0.3">
      <c r="A166" t="s">
        <v>4108</v>
      </c>
      <c r="B166" t="s">
        <v>11572</v>
      </c>
      <c r="C166" t="s">
        <v>22205</v>
      </c>
      <c r="D166" t="s">
        <v>22206</v>
      </c>
      <c r="E166" s="74">
        <v>42949</v>
      </c>
      <c r="F166">
        <v>0.38900000000000001</v>
      </c>
      <c r="G166" t="s">
        <v>17</v>
      </c>
      <c r="H166" t="s">
        <v>17315</v>
      </c>
      <c r="I166" s="74">
        <v>42968</v>
      </c>
      <c r="J166" t="s">
        <v>19</v>
      </c>
      <c r="K166" t="s">
        <v>19</v>
      </c>
    </row>
    <row r="167" spans="1:11" hidden="1" x14ac:dyDescent="0.3">
      <c r="A167" t="s">
        <v>3984</v>
      </c>
      <c r="B167" t="s">
        <v>11599</v>
      </c>
      <c r="C167" t="s">
        <v>17335</v>
      </c>
      <c r="D167" t="s">
        <v>17336</v>
      </c>
      <c r="E167" s="74">
        <v>42045</v>
      </c>
      <c r="F167">
        <v>0.08</v>
      </c>
      <c r="G167" t="s">
        <v>17</v>
      </c>
      <c r="H167" t="s">
        <v>17324</v>
      </c>
      <c r="I167" s="74">
        <v>42900</v>
      </c>
      <c r="J167" t="s">
        <v>19</v>
      </c>
      <c r="K167" t="s">
        <v>19</v>
      </c>
    </row>
    <row r="168" spans="1:11" hidden="1" x14ac:dyDescent="0.3">
      <c r="A168" t="s">
        <v>633</v>
      </c>
      <c r="B168" t="s">
        <v>634</v>
      </c>
      <c r="C168" t="s">
        <v>17372</v>
      </c>
      <c r="D168" t="s">
        <v>17373</v>
      </c>
      <c r="E168" s="74">
        <v>42304</v>
      </c>
      <c r="F168">
        <v>16.66</v>
      </c>
      <c r="G168" t="s">
        <v>17</v>
      </c>
      <c r="H168" t="s">
        <v>17315</v>
      </c>
      <c r="I168" s="74">
        <v>42318</v>
      </c>
      <c r="J168" t="s">
        <v>19</v>
      </c>
      <c r="K168" t="s">
        <v>19</v>
      </c>
    </row>
    <row r="169" spans="1:11" hidden="1" x14ac:dyDescent="0.3">
      <c r="A169" t="s">
        <v>24852</v>
      </c>
      <c r="B169" t="s">
        <v>24853</v>
      </c>
      <c r="C169" t="s">
        <v>17370</v>
      </c>
      <c r="D169" t="s">
        <v>17371</v>
      </c>
      <c r="E169" s="74">
        <v>45483</v>
      </c>
      <c r="F169">
        <v>0.13466</v>
      </c>
      <c r="G169" t="s">
        <v>17</v>
      </c>
      <c r="H169" t="s">
        <v>17315</v>
      </c>
      <c r="I169" s="74">
        <v>45618</v>
      </c>
      <c r="J169" t="s">
        <v>19</v>
      </c>
      <c r="K169" t="s">
        <v>19</v>
      </c>
    </row>
    <row r="170" spans="1:11" hidden="1" x14ac:dyDescent="0.3">
      <c r="A170" t="s">
        <v>1245</v>
      </c>
      <c r="B170" t="s">
        <v>12334</v>
      </c>
      <c r="C170" t="s">
        <v>17557</v>
      </c>
      <c r="D170" t="s">
        <v>17558</v>
      </c>
      <c r="E170" s="74">
        <v>41599</v>
      </c>
      <c r="F170">
        <v>0.1</v>
      </c>
      <c r="G170" t="s">
        <v>17</v>
      </c>
      <c r="H170" t="s">
        <v>17315</v>
      </c>
      <c r="I170" s="74">
        <v>41757</v>
      </c>
      <c r="J170" t="s">
        <v>19</v>
      </c>
      <c r="K170" t="s">
        <v>19</v>
      </c>
    </row>
    <row r="171" spans="1:11" hidden="1" x14ac:dyDescent="0.3">
      <c r="A171" t="s">
        <v>9678</v>
      </c>
      <c r="B171" t="s">
        <v>9677</v>
      </c>
      <c r="C171" t="s">
        <v>17433</v>
      </c>
      <c r="D171" t="s">
        <v>17434</v>
      </c>
      <c r="E171" s="74">
        <v>43456</v>
      </c>
      <c r="F171">
        <v>2.72</v>
      </c>
      <c r="G171" t="s">
        <v>6</v>
      </c>
      <c r="H171" t="s">
        <v>17435</v>
      </c>
      <c r="I171" s="74">
        <v>44075</v>
      </c>
      <c r="J171" t="s">
        <v>19</v>
      </c>
      <c r="K171" t="s">
        <v>19</v>
      </c>
    </row>
    <row r="172" spans="1:11" hidden="1" x14ac:dyDescent="0.3">
      <c r="A172" t="s">
        <v>27887</v>
      </c>
      <c r="B172" t="s">
        <v>27888</v>
      </c>
      <c r="C172" t="s">
        <v>27167</v>
      </c>
      <c r="D172" t="s">
        <v>27168</v>
      </c>
      <c r="E172" s="74">
        <v>45684</v>
      </c>
      <c r="F172">
        <v>0.70586800000000005</v>
      </c>
      <c r="G172" t="s">
        <v>17</v>
      </c>
      <c r="H172" t="s">
        <v>17315</v>
      </c>
      <c r="I172" s="74">
        <v>45695</v>
      </c>
      <c r="J172" t="s">
        <v>19</v>
      </c>
      <c r="K172" t="s">
        <v>19</v>
      </c>
    </row>
    <row r="173" spans="1:11" hidden="1" x14ac:dyDescent="0.3">
      <c r="A173" t="s">
        <v>4300</v>
      </c>
      <c r="B173" t="s">
        <v>11461</v>
      </c>
      <c r="C173" t="s">
        <v>17370</v>
      </c>
      <c r="D173" t="s">
        <v>17371</v>
      </c>
      <c r="E173" s="74">
        <v>43082</v>
      </c>
      <c r="F173">
        <v>0.14799999999999999</v>
      </c>
      <c r="G173" t="s">
        <v>17</v>
      </c>
      <c r="H173" t="s">
        <v>17315</v>
      </c>
      <c r="I173" s="74">
        <v>43110</v>
      </c>
      <c r="J173" t="s">
        <v>19</v>
      </c>
      <c r="K173" t="s">
        <v>19</v>
      </c>
    </row>
    <row r="174" spans="1:11" hidden="1" x14ac:dyDescent="0.3">
      <c r="A174" t="s">
        <v>3489</v>
      </c>
      <c r="B174" t="s">
        <v>11863</v>
      </c>
      <c r="C174" t="s">
        <v>22131</v>
      </c>
      <c r="D174" t="s">
        <v>22132</v>
      </c>
      <c r="E174" s="74">
        <v>31364</v>
      </c>
      <c r="F174">
        <v>19.850000000000001</v>
      </c>
      <c r="G174" t="s">
        <v>6</v>
      </c>
      <c r="H174" t="s">
        <v>17315</v>
      </c>
      <c r="I174" s="74">
        <v>39661</v>
      </c>
      <c r="J174" t="s">
        <v>19</v>
      </c>
      <c r="K174" t="s">
        <v>19</v>
      </c>
    </row>
    <row r="175" spans="1:11" hidden="1" x14ac:dyDescent="0.3">
      <c r="A175" t="s">
        <v>3488</v>
      </c>
      <c r="B175" t="s">
        <v>11854</v>
      </c>
      <c r="C175" t="s">
        <v>22131</v>
      </c>
      <c r="D175" t="s">
        <v>22132</v>
      </c>
      <c r="E175" s="74">
        <v>31364</v>
      </c>
      <c r="F175">
        <v>23.66</v>
      </c>
      <c r="G175" t="s">
        <v>6</v>
      </c>
      <c r="H175" t="s">
        <v>17315</v>
      </c>
      <c r="I175" s="74">
        <v>39666</v>
      </c>
      <c r="J175" t="s">
        <v>19</v>
      </c>
      <c r="K175" t="s">
        <v>19</v>
      </c>
    </row>
    <row r="176" spans="1:11" hidden="1" x14ac:dyDescent="0.3">
      <c r="A176" t="s">
        <v>19821</v>
      </c>
      <c r="B176" t="s">
        <v>19822</v>
      </c>
      <c r="C176" t="s">
        <v>17610</v>
      </c>
      <c r="D176" t="s">
        <v>17611</v>
      </c>
      <c r="E176" s="74">
        <v>44861</v>
      </c>
      <c r="F176">
        <v>1.639</v>
      </c>
      <c r="G176" t="s">
        <v>17</v>
      </c>
      <c r="H176" t="s">
        <v>17315</v>
      </c>
      <c r="I176" s="74">
        <v>45303</v>
      </c>
      <c r="J176" t="s">
        <v>19</v>
      </c>
      <c r="K176" t="s">
        <v>19</v>
      </c>
    </row>
    <row r="177" spans="1:11" hidden="1" x14ac:dyDescent="0.3">
      <c r="A177" t="s">
        <v>15088</v>
      </c>
      <c r="B177" t="s">
        <v>15087</v>
      </c>
      <c r="C177" t="s">
        <v>17736</v>
      </c>
      <c r="D177" t="s">
        <v>17737</v>
      </c>
      <c r="E177" s="74">
        <v>44532</v>
      </c>
      <c r="F177">
        <v>0.30599999999999999</v>
      </c>
      <c r="G177" t="s">
        <v>17</v>
      </c>
      <c r="H177" t="s">
        <v>17315</v>
      </c>
      <c r="I177" s="74">
        <v>44729</v>
      </c>
      <c r="J177" t="s">
        <v>19</v>
      </c>
      <c r="K177" t="s">
        <v>19</v>
      </c>
    </row>
    <row r="178" spans="1:11" hidden="1" x14ac:dyDescent="0.3">
      <c r="A178" t="s">
        <v>24919</v>
      </c>
      <c r="B178" t="s">
        <v>24920</v>
      </c>
      <c r="C178" t="s">
        <v>17370</v>
      </c>
      <c r="D178" t="s">
        <v>17371</v>
      </c>
      <c r="E178" s="74">
        <v>45357</v>
      </c>
      <c r="F178">
        <v>0.78564000000000001</v>
      </c>
      <c r="G178" t="s">
        <v>17</v>
      </c>
      <c r="H178" t="s">
        <v>17315</v>
      </c>
      <c r="I178" s="74">
        <v>45498</v>
      </c>
      <c r="J178" t="s">
        <v>19</v>
      </c>
      <c r="K178" t="s">
        <v>19</v>
      </c>
    </row>
    <row r="179" spans="1:11" hidden="1" x14ac:dyDescent="0.3">
      <c r="A179" t="s">
        <v>25072</v>
      </c>
      <c r="B179" t="s">
        <v>25073</v>
      </c>
      <c r="C179" t="s">
        <v>25074</v>
      </c>
      <c r="D179" t="s">
        <v>25075</v>
      </c>
      <c r="E179" s="74">
        <v>45012</v>
      </c>
      <c r="F179">
        <v>0.49</v>
      </c>
      <c r="G179" t="s">
        <v>17</v>
      </c>
      <c r="H179" t="s">
        <v>17376</v>
      </c>
      <c r="I179" s="74">
        <v>45334</v>
      </c>
      <c r="J179" t="s">
        <v>19</v>
      </c>
      <c r="K179" t="s">
        <v>19</v>
      </c>
    </row>
    <row r="180" spans="1:11" hidden="1" x14ac:dyDescent="0.3">
      <c r="A180" t="s">
        <v>20296</v>
      </c>
      <c r="B180" t="s">
        <v>20297</v>
      </c>
      <c r="C180" t="s">
        <v>17361</v>
      </c>
      <c r="D180" t="s">
        <v>17362</v>
      </c>
      <c r="E180" s="74">
        <v>42660</v>
      </c>
      <c r="F180">
        <v>0.186</v>
      </c>
      <c r="G180" t="s">
        <v>17</v>
      </c>
      <c r="H180" t="s">
        <v>17315</v>
      </c>
      <c r="I180" s="74">
        <v>45166</v>
      </c>
      <c r="J180" t="s">
        <v>19</v>
      </c>
      <c r="K180" t="s">
        <v>19</v>
      </c>
    </row>
    <row r="181" spans="1:11" hidden="1" x14ac:dyDescent="0.3">
      <c r="A181" t="s">
        <v>27999</v>
      </c>
      <c r="B181" t="s">
        <v>28000</v>
      </c>
      <c r="C181" t="s">
        <v>28001</v>
      </c>
      <c r="D181" t="s">
        <v>28002</v>
      </c>
      <c r="E181" s="74">
        <v>42298</v>
      </c>
      <c r="F181">
        <v>0.26750400000000002</v>
      </c>
      <c r="G181" t="s">
        <v>17</v>
      </c>
      <c r="H181" t="s">
        <v>17315</v>
      </c>
      <c r="I181" s="74">
        <v>45618</v>
      </c>
      <c r="J181" t="s">
        <v>19</v>
      </c>
      <c r="K181" t="s">
        <v>19</v>
      </c>
    </row>
    <row r="182" spans="1:11" hidden="1" x14ac:dyDescent="0.3">
      <c r="A182" t="s">
        <v>14945</v>
      </c>
      <c r="B182" t="s">
        <v>14944</v>
      </c>
      <c r="C182" t="s">
        <v>17361</v>
      </c>
      <c r="D182" t="s">
        <v>17362</v>
      </c>
      <c r="E182" s="74">
        <v>42622</v>
      </c>
      <c r="F182">
        <v>0.371</v>
      </c>
      <c r="G182" t="s">
        <v>17</v>
      </c>
      <c r="H182" t="s">
        <v>17315</v>
      </c>
      <c r="I182" s="74">
        <v>44698</v>
      </c>
      <c r="J182" t="s">
        <v>19</v>
      </c>
      <c r="K182" t="s">
        <v>19</v>
      </c>
    </row>
    <row r="183" spans="1:11" hidden="1" x14ac:dyDescent="0.3">
      <c r="A183" t="s">
        <v>3590</v>
      </c>
      <c r="B183" t="s">
        <v>12720</v>
      </c>
      <c r="C183" t="s">
        <v>17418</v>
      </c>
      <c r="D183" t="s">
        <v>17419</v>
      </c>
      <c r="E183" s="74">
        <v>3916</v>
      </c>
      <c r="F183">
        <v>20</v>
      </c>
      <c r="G183" t="s">
        <v>17369</v>
      </c>
      <c r="H183" t="s">
        <v>17315</v>
      </c>
      <c r="I183" s="74">
        <v>39608</v>
      </c>
      <c r="J183" t="s">
        <v>19</v>
      </c>
      <c r="K183" t="s">
        <v>19</v>
      </c>
    </row>
    <row r="184" spans="1:11" hidden="1" x14ac:dyDescent="0.3">
      <c r="A184" t="s">
        <v>19895</v>
      </c>
      <c r="B184" t="s">
        <v>19896</v>
      </c>
      <c r="C184" t="s">
        <v>17350</v>
      </c>
      <c r="D184" t="s">
        <v>17351</v>
      </c>
      <c r="E184" s="74">
        <v>44776</v>
      </c>
      <c r="F184">
        <v>0.76</v>
      </c>
      <c r="G184" t="s">
        <v>17</v>
      </c>
      <c r="H184" t="s">
        <v>17315</v>
      </c>
      <c r="I184" s="74">
        <v>45050</v>
      </c>
      <c r="J184" t="s">
        <v>19</v>
      </c>
      <c r="K184" t="s">
        <v>19</v>
      </c>
    </row>
    <row r="185" spans="1:11" hidden="1" x14ac:dyDescent="0.3">
      <c r="A185" t="s">
        <v>18720</v>
      </c>
      <c r="B185" t="s">
        <v>18721</v>
      </c>
      <c r="C185" t="s">
        <v>17328</v>
      </c>
      <c r="D185" t="s">
        <v>17329</v>
      </c>
      <c r="E185" s="74">
        <v>45219</v>
      </c>
      <c r="F185">
        <v>6.5000000000000002E-2</v>
      </c>
      <c r="G185" t="s">
        <v>17</v>
      </c>
      <c r="H185" t="s">
        <v>17315</v>
      </c>
      <c r="I185" s="74">
        <v>45280</v>
      </c>
      <c r="J185" t="s">
        <v>19</v>
      </c>
      <c r="K185" t="s">
        <v>19</v>
      </c>
    </row>
    <row r="186" spans="1:11" hidden="1" x14ac:dyDescent="0.3">
      <c r="A186" t="s">
        <v>18554</v>
      </c>
      <c r="B186" t="s">
        <v>18555</v>
      </c>
      <c r="C186" t="s">
        <v>17328</v>
      </c>
      <c r="D186" t="s">
        <v>17329</v>
      </c>
      <c r="E186" s="74">
        <v>45207</v>
      </c>
      <c r="F186">
        <v>0.157</v>
      </c>
      <c r="G186" t="s">
        <v>17</v>
      </c>
      <c r="H186" t="s">
        <v>17315</v>
      </c>
      <c r="I186" s="74">
        <v>45278</v>
      </c>
      <c r="J186" t="s">
        <v>19</v>
      </c>
      <c r="K186" t="s">
        <v>19</v>
      </c>
    </row>
    <row r="187" spans="1:11" hidden="1" x14ac:dyDescent="0.3">
      <c r="A187" t="s">
        <v>18556</v>
      </c>
      <c r="B187" t="s">
        <v>18557</v>
      </c>
      <c r="C187" t="s">
        <v>17328</v>
      </c>
      <c r="D187" t="s">
        <v>17329</v>
      </c>
      <c r="E187" s="74">
        <v>45202</v>
      </c>
      <c r="F187">
        <v>0.11700000000000001</v>
      </c>
      <c r="G187" t="s">
        <v>17</v>
      </c>
      <c r="H187" t="s">
        <v>17315</v>
      </c>
      <c r="I187" s="74">
        <v>45278</v>
      </c>
      <c r="J187" t="s">
        <v>19</v>
      </c>
      <c r="K187" t="s">
        <v>19</v>
      </c>
    </row>
    <row r="188" spans="1:11" hidden="1" x14ac:dyDescent="0.3">
      <c r="A188" t="s">
        <v>21740</v>
      </c>
      <c r="B188" t="s">
        <v>21741</v>
      </c>
      <c r="C188" t="s">
        <v>17328</v>
      </c>
      <c r="D188" t="s">
        <v>17329</v>
      </c>
      <c r="E188" s="74">
        <v>45316</v>
      </c>
      <c r="F188">
        <v>0.29899999999999999</v>
      </c>
      <c r="G188" t="s">
        <v>17</v>
      </c>
      <c r="H188" t="s">
        <v>17315</v>
      </c>
      <c r="I188" s="74">
        <v>45345</v>
      </c>
      <c r="J188" t="s">
        <v>19</v>
      </c>
      <c r="K188" t="s">
        <v>19</v>
      </c>
    </row>
    <row r="189" spans="1:11" hidden="1" x14ac:dyDescent="0.3">
      <c r="A189" t="s">
        <v>16888</v>
      </c>
      <c r="B189" t="s">
        <v>16887</v>
      </c>
      <c r="C189" t="s">
        <v>17410</v>
      </c>
      <c r="D189" t="s">
        <v>17411</v>
      </c>
      <c r="E189" s="74">
        <v>44054</v>
      </c>
      <c r="F189">
        <v>0.04</v>
      </c>
      <c r="G189" t="s">
        <v>17</v>
      </c>
      <c r="H189" t="s">
        <v>17315</v>
      </c>
      <c r="I189" s="74">
        <v>44641</v>
      </c>
      <c r="J189" t="s">
        <v>19</v>
      </c>
      <c r="K189" t="s">
        <v>19</v>
      </c>
    </row>
    <row r="190" spans="1:11" hidden="1" x14ac:dyDescent="0.3">
      <c r="A190" t="s">
        <v>25293</v>
      </c>
      <c r="B190" t="s">
        <v>25294</v>
      </c>
      <c r="C190" t="s">
        <v>17328</v>
      </c>
      <c r="D190" t="s">
        <v>17329</v>
      </c>
      <c r="E190" s="74">
        <v>45210</v>
      </c>
      <c r="F190">
        <v>8.6122000000000004E-2</v>
      </c>
      <c r="G190" t="s">
        <v>17</v>
      </c>
      <c r="H190" t="s">
        <v>17315</v>
      </c>
      <c r="I190" s="74">
        <v>45422</v>
      </c>
      <c r="J190" t="s">
        <v>19</v>
      </c>
      <c r="K190" t="s">
        <v>19</v>
      </c>
    </row>
    <row r="191" spans="1:11" hidden="1" x14ac:dyDescent="0.3">
      <c r="A191" t="s">
        <v>25285</v>
      </c>
      <c r="B191" t="s">
        <v>25286</v>
      </c>
      <c r="C191" t="s">
        <v>17328</v>
      </c>
      <c r="D191" t="s">
        <v>17329</v>
      </c>
      <c r="E191" s="74">
        <v>45212</v>
      </c>
      <c r="F191">
        <v>9.8393999999999995E-2</v>
      </c>
      <c r="G191" t="s">
        <v>17</v>
      </c>
      <c r="H191" t="s">
        <v>17315</v>
      </c>
      <c r="I191" s="74">
        <v>45428</v>
      </c>
      <c r="J191" t="s">
        <v>19</v>
      </c>
      <c r="K191" t="s">
        <v>19</v>
      </c>
    </row>
    <row r="192" spans="1:11" hidden="1" x14ac:dyDescent="0.3">
      <c r="A192" t="s">
        <v>25690</v>
      </c>
      <c r="B192" t="s">
        <v>25691</v>
      </c>
      <c r="C192" t="s">
        <v>17328</v>
      </c>
      <c r="D192" t="s">
        <v>17329</v>
      </c>
      <c r="E192" s="74">
        <v>45275</v>
      </c>
      <c r="F192">
        <v>0.67432400000000003</v>
      </c>
      <c r="G192" t="s">
        <v>17</v>
      </c>
      <c r="H192" t="s">
        <v>17315</v>
      </c>
      <c r="I192" s="74">
        <v>45471</v>
      </c>
      <c r="J192" t="s">
        <v>19</v>
      </c>
      <c r="K192" t="s">
        <v>19</v>
      </c>
    </row>
    <row r="193" spans="1:11" hidden="1" x14ac:dyDescent="0.3">
      <c r="A193" t="s">
        <v>25630</v>
      </c>
      <c r="B193" t="s">
        <v>25631</v>
      </c>
      <c r="C193" t="s">
        <v>17328</v>
      </c>
      <c r="D193" t="s">
        <v>17329</v>
      </c>
      <c r="E193" s="74">
        <v>45314</v>
      </c>
      <c r="F193">
        <v>0.177429</v>
      </c>
      <c r="G193" t="s">
        <v>17</v>
      </c>
      <c r="H193" t="s">
        <v>17315</v>
      </c>
      <c r="I193" s="74">
        <v>45498</v>
      </c>
      <c r="J193" t="s">
        <v>19</v>
      </c>
      <c r="K193" t="s">
        <v>19</v>
      </c>
    </row>
    <row r="194" spans="1:11" hidden="1" x14ac:dyDescent="0.3">
      <c r="A194" t="s">
        <v>25388</v>
      </c>
      <c r="B194" t="s">
        <v>25389</v>
      </c>
      <c r="C194" t="s">
        <v>17328</v>
      </c>
      <c r="D194" t="s">
        <v>17329</v>
      </c>
      <c r="E194" s="74">
        <v>45216</v>
      </c>
      <c r="F194">
        <v>0.10721799999999999</v>
      </c>
      <c r="G194" t="s">
        <v>17</v>
      </c>
      <c r="H194" t="s">
        <v>17315</v>
      </c>
      <c r="I194" s="74">
        <v>45434</v>
      </c>
      <c r="J194" t="s">
        <v>19</v>
      </c>
      <c r="K194" t="s">
        <v>19</v>
      </c>
    </row>
    <row r="195" spans="1:11" hidden="1" x14ac:dyDescent="0.3">
      <c r="A195" t="s">
        <v>25632</v>
      </c>
      <c r="B195" t="s">
        <v>25633</v>
      </c>
      <c r="C195" t="s">
        <v>17328</v>
      </c>
      <c r="D195" t="s">
        <v>17329</v>
      </c>
      <c r="E195" s="74">
        <v>45238</v>
      </c>
      <c r="F195">
        <v>0.14250199999999999</v>
      </c>
      <c r="G195" t="s">
        <v>17</v>
      </c>
      <c r="H195" t="s">
        <v>17315</v>
      </c>
      <c r="I195" s="74">
        <v>45580</v>
      </c>
      <c r="J195" t="s">
        <v>19</v>
      </c>
      <c r="K195" t="s">
        <v>19</v>
      </c>
    </row>
    <row r="196" spans="1:11" hidden="1" x14ac:dyDescent="0.3">
      <c r="A196" t="s">
        <v>25628</v>
      </c>
      <c r="B196" t="s">
        <v>25629</v>
      </c>
      <c r="C196" t="s">
        <v>17328</v>
      </c>
      <c r="D196" t="s">
        <v>17329</v>
      </c>
      <c r="E196" s="74">
        <v>45238</v>
      </c>
      <c r="F196">
        <v>9.9059999999999995E-2</v>
      </c>
      <c r="G196" t="s">
        <v>17</v>
      </c>
      <c r="H196" t="s">
        <v>17315</v>
      </c>
      <c r="I196" s="74">
        <v>45498</v>
      </c>
      <c r="J196" t="s">
        <v>19</v>
      </c>
      <c r="K196" t="s">
        <v>19</v>
      </c>
    </row>
    <row r="197" spans="1:11" hidden="1" x14ac:dyDescent="0.3">
      <c r="A197" t="s">
        <v>25682</v>
      </c>
      <c r="B197" t="s">
        <v>25683</v>
      </c>
      <c r="C197" t="s">
        <v>17328</v>
      </c>
      <c r="D197" t="s">
        <v>17329</v>
      </c>
      <c r="E197" s="74">
        <v>45275</v>
      </c>
      <c r="F197">
        <v>5.4273000000000002E-2</v>
      </c>
      <c r="G197" t="s">
        <v>17</v>
      </c>
      <c r="H197" t="s">
        <v>17315</v>
      </c>
      <c r="I197" s="74">
        <v>45498</v>
      </c>
      <c r="J197" t="s">
        <v>19</v>
      </c>
      <c r="K197" t="s">
        <v>19</v>
      </c>
    </row>
    <row r="198" spans="1:11" hidden="1" x14ac:dyDescent="0.3">
      <c r="A198" t="s">
        <v>25692</v>
      </c>
      <c r="B198" t="s">
        <v>25693</v>
      </c>
      <c r="C198" t="s">
        <v>17328</v>
      </c>
      <c r="D198" t="s">
        <v>17329</v>
      </c>
      <c r="E198" s="74">
        <v>45275</v>
      </c>
      <c r="F198">
        <v>0.128493</v>
      </c>
      <c r="G198" t="s">
        <v>17</v>
      </c>
      <c r="H198" t="s">
        <v>17315</v>
      </c>
      <c r="I198" s="74">
        <v>45453</v>
      </c>
      <c r="J198" t="s">
        <v>19</v>
      </c>
      <c r="K198" t="s">
        <v>19</v>
      </c>
    </row>
    <row r="199" spans="1:11" hidden="1" x14ac:dyDescent="0.3">
      <c r="A199" t="s">
        <v>25694</v>
      </c>
      <c r="B199" t="s">
        <v>25695</v>
      </c>
      <c r="C199" t="s">
        <v>17328</v>
      </c>
      <c r="D199" t="s">
        <v>17329</v>
      </c>
      <c r="E199" s="74">
        <v>45315</v>
      </c>
      <c r="F199">
        <v>0.10308</v>
      </c>
      <c r="G199" t="s">
        <v>17</v>
      </c>
      <c r="H199" t="s">
        <v>17315</v>
      </c>
      <c r="I199" s="74">
        <v>45453</v>
      </c>
      <c r="J199" t="s">
        <v>19</v>
      </c>
      <c r="K199" t="s">
        <v>19</v>
      </c>
    </row>
    <row r="200" spans="1:11" hidden="1" x14ac:dyDescent="0.3">
      <c r="A200" t="s">
        <v>25696</v>
      </c>
      <c r="B200" t="s">
        <v>25697</v>
      </c>
      <c r="C200" t="s">
        <v>17328</v>
      </c>
      <c r="D200" t="s">
        <v>17329</v>
      </c>
      <c r="E200" s="74">
        <v>45238</v>
      </c>
      <c r="F200">
        <v>0.78387700000000005</v>
      </c>
      <c r="G200" t="s">
        <v>17</v>
      </c>
      <c r="H200" t="s">
        <v>17315</v>
      </c>
      <c r="I200" s="74">
        <v>45559</v>
      </c>
      <c r="J200" t="s">
        <v>19</v>
      </c>
      <c r="K200" t="s">
        <v>19</v>
      </c>
    </row>
    <row r="201" spans="1:11" hidden="1" x14ac:dyDescent="0.3">
      <c r="A201" t="s">
        <v>25281</v>
      </c>
      <c r="B201" t="s">
        <v>25282</v>
      </c>
      <c r="C201" t="s">
        <v>17328</v>
      </c>
      <c r="D201" t="s">
        <v>17329</v>
      </c>
      <c r="E201" s="74">
        <v>45234</v>
      </c>
      <c r="F201">
        <v>0.153308</v>
      </c>
      <c r="G201" t="s">
        <v>17</v>
      </c>
      <c r="H201" t="s">
        <v>17315</v>
      </c>
      <c r="I201" s="74">
        <v>45428</v>
      </c>
      <c r="J201" t="s">
        <v>19</v>
      </c>
      <c r="K201" t="s">
        <v>19</v>
      </c>
    </row>
    <row r="202" spans="1:11" hidden="1" x14ac:dyDescent="0.3">
      <c r="A202" t="s">
        <v>25180</v>
      </c>
      <c r="B202" t="s">
        <v>25181</v>
      </c>
      <c r="C202" t="s">
        <v>17328</v>
      </c>
      <c r="D202" t="s">
        <v>17329</v>
      </c>
      <c r="E202" s="74">
        <v>45236</v>
      </c>
      <c r="F202">
        <v>0.49158200000000002</v>
      </c>
      <c r="G202" t="s">
        <v>17</v>
      </c>
      <c r="H202" t="s">
        <v>17315</v>
      </c>
      <c r="I202" s="74">
        <v>45422</v>
      </c>
      <c r="J202" t="s">
        <v>19</v>
      </c>
      <c r="K202" t="s">
        <v>19</v>
      </c>
    </row>
    <row r="203" spans="1:11" hidden="1" x14ac:dyDescent="0.3">
      <c r="A203" t="s">
        <v>25289</v>
      </c>
      <c r="B203" t="s">
        <v>25290</v>
      </c>
      <c r="C203" t="s">
        <v>17328</v>
      </c>
      <c r="D203" t="s">
        <v>17329</v>
      </c>
      <c r="E203" s="74">
        <v>45336</v>
      </c>
      <c r="F203">
        <v>6.3254000000000005E-2</v>
      </c>
      <c r="G203" t="s">
        <v>17</v>
      </c>
      <c r="H203" t="s">
        <v>17315</v>
      </c>
      <c r="I203" s="74">
        <v>45462</v>
      </c>
      <c r="J203" t="s">
        <v>19</v>
      </c>
      <c r="K203" t="s">
        <v>19</v>
      </c>
    </row>
    <row r="204" spans="1:11" hidden="1" x14ac:dyDescent="0.3">
      <c r="A204" t="s">
        <v>25680</v>
      </c>
      <c r="B204" t="s">
        <v>25681</v>
      </c>
      <c r="C204" t="s">
        <v>17328</v>
      </c>
      <c r="D204" t="s">
        <v>17329</v>
      </c>
      <c r="E204" s="74">
        <v>45275</v>
      </c>
      <c r="F204">
        <v>0.16008600000000001</v>
      </c>
      <c r="G204" t="s">
        <v>17</v>
      </c>
      <c r="H204" t="s">
        <v>17315</v>
      </c>
      <c r="I204" s="74">
        <v>45453</v>
      </c>
      <c r="J204" t="s">
        <v>19</v>
      </c>
      <c r="K204" t="s">
        <v>19</v>
      </c>
    </row>
    <row r="205" spans="1:11" hidden="1" x14ac:dyDescent="0.3">
      <c r="A205" t="s">
        <v>25178</v>
      </c>
      <c r="B205" t="s">
        <v>25179</v>
      </c>
      <c r="C205" t="s">
        <v>17328</v>
      </c>
      <c r="D205" t="s">
        <v>17329</v>
      </c>
      <c r="E205" s="74">
        <v>45204</v>
      </c>
      <c r="F205">
        <v>0.15209900000000001</v>
      </c>
      <c r="G205" t="s">
        <v>17</v>
      </c>
      <c r="H205" t="s">
        <v>17315</v>
      </c>
      <c r="I205" s="74">
        <v>45422</v>
      </c>
      <c r="J205" t="s">
        <v>19</v>
      </c>
      <c r="K205" t="s">
        <v>19</v>
      </c>
    </row>
    <row r="206" spans="1:11" hidden="1" x14ac:dyDescent="0.3">
      <c r="A206" t="s">
        <v>25291</v>
      </c>
      <c r="B206" t="s">
        <v>25292</v>
      </c>
      <c r="C206" t="s">
        <v>17328</v>
      </c>
      <c r="D206" t="s">
        <v>17329</v>
      </c>
      <c r="E206" s="74">
        <v>45226</v>
      </c>
      <c r="F206">
        <v>0.51525699999999997</v>
      </c>
      <c r="G206" t="s">
        <v>17</v>
      </c>
      <c r="H206" t="s">
        <v>17315</v>
      </c>
      <c r="I206" s="74">
        <v>45422</v>
      </c>
      <c r="J206" t="s">
        <v>19</v>
      </c>
      <c r="K206" t="s">
        <v>19</v>
      </c>
    </row>
    <row r="207" spans="1:11" hidden="1" x14ac:dyDescent="0.3">
      <c r="A207" t="s">
        <v>25626</v>
      </c>
      <c r="B207" t="s">
        <v>25627</v>
      </c>
      <c r="C207" t="s">
        <v>17328</v>
      </c>
      <c r="D207" t="s">
        <v>17329</v>
      </c>
      <c r="E207" s="74">
        <v>45314</v>
      </c>
      <c r="F207">
        <v>0.17224400000000001</v>
      </c>
      <c r="G207" t="s">
        <v>17</v>
      </c>
      <c r="H207" t="s">
        <v>17315</v>
      </c>
      <c r="I207" s="74">
        <v>45453</v>
      </c>
      <c r="J207" t="s">
        <v>19</v>
      </c>
      <c r="K207" t="s">
        <v>19</v>
      </c>
    </row>
    <row r="208" spans="1:11" hidden="1" x14ac:dyDescent="0.3">
      <c r="A208" t="s">
        <v>25176</v>
      </c>
      <c r="B208" t="s">
        <v>25177</v>
      </c>
      <c r="C208" t="s">
        <v>17328</v>
      </c>
      <c r="D208" t="s">
        <v>17329</v>
      </c>
      <c r="E208" s="74">
        <v>45198</v>
      </c>
      <c r="F208">
        <v>0.121822</v>
      </c>
      <c r="G208" t="s">
        <v>17</v>
      </c>
      <c r="H208" t="s">
        <v>17315</v>
      </c>
      <c r="I208" s="74">
        <v>45453</v>
      </c>
      <c r="J208" t="s">
        <v>19</v>
      </c>
      <c r="K208" t="s">
        <v>19</v>
      </c>
    </row>
    <row r="209" spans="1:11" hidden="1" x14ac:dyDescent="0.3">
      <c r="A209" t="s">
        <v>25384</v>
      </c>
      <c r="B209" t="s">
        <v>25385</v>
      </c>
      <c r="C209" t="s">
        <v>17328</v>
      </c>
      <c r="D209" t="s">
        <v>17329</v>
      </c>
      <c r="E209" s="74">
        <v>45212</v>
      </c>
      <c r="F209">
        <v>0.10644099999999999</v>
      </c>
      <c r="G209" t="s">
        <v>17</v>
      </c>
      <c r="H209" t="s">
        <v>17315</v>
      </c>
      <c r="I209" s="74">
        <v>45434</v>
      </c>
      <c r="J209" t="s">
        <v>19</v>
      </c>
      <c r="K209" t="s">
        <v>19</v>
      </c>
    </row>
    <row r="210" spans="1:11" hidden="1" x14ac:dyDescent="0.3">
      <c r="A210" t="s">
        <v>25624</v>
      </c>
      <c r="B210" t="s">
        <v>25625</v>
      </c>
      <c r="C210" t="s">
        <v>17328</v>
      </c>
      <c r="D210" t="s">
        <v>17329</v>
      </c>
      <c r="E210" s="74">
        <v>45289</v>
      </c>
      <c r="F210">
        <v>9.1009000000000007E-2</v>
      </c>
      <c r="G210" t="s">
        <v>17</v>
      </c>
      <c r="H210" t="s">
        <v>17315</v>
      </c>
      <c r="I210" s="74">
        <v>45453</v>
      </c>
      <c r="J210" t="s">
        <v>19</v>
      </c>
      <c r="K210" t="s">
        <v>19</v>
      </c>
    </row>
    <row r="211" spans="1:11" hidden="1" x14ac:dyDescent="0.3">
      <c r="A211" t="s">
        <v>25678</v>
      </c>
      <c r="B211" t="s">
        <v>25679</v>
      </c>
      <c r="C211" t="s">
        <v>17328</v>
      </c>
      <c r="D211" t="s">
        <v>17329</v>
      </c>
      <c r="E211" s="74">
        <v>45275</v>
      </c>
      <c r="F211">
        <v>0.119479</v>
      </c>
      <c r="G211" t="s">
        <v>17</v>
      </c>
      <c r="H211" t="s">
        <v>17315</v>
      </c>
      <c r="I211" s="74">
        <v>45559</v>
      </c>
      <c r="J211" t="s">
        <v>19</v>
      </c>
      <c r="K211" t="s">
        <v>19</v>
      </c>
    </row>
    <row r="212" spans="1:11" hidden="1" x14ac:dyDescent="0.3">
      <c r="A212" t="s">
        <v>24956</v>
      </c>
      <c r="B212" t="s">
        <v>24957</v>
      </c>
      <c r="C212" t="s">
        <v>17328</v>
      </c>
      <c r="D212" t="s">
        <v>17329</v>
      </c>
      <c r="E212" s="74">
        <v>45201</v>
      </c>
      <c r="F212">
        <v>8.6099999999999996E-2</v>
      </c>
      <c r="G212" t="s">
        <v>17</v>
      </c>
      <c r="H212" t="s">
        <v>17315</v>
      </c>
      <c r="I212" s="74">
        <v>45434</v>
      </c>
      <c r="J212" t="s">
        <v>19</v>
      </c>
      <c r="K212" t="s">
        <v>19</v>
      </c>
    </row>
    <row r="213" spans="1:11" hidden="1" x14ac:dyDescent="0.3">
      <c r="A213" t="s">
        <v>25510</v>
      </c>
      <c r="B213" t="s">
        <v>25511</v>
      </c>
      <c r="C213" t="s">
        <v>17328</v>
      </c>
      <c r="D213" t="s">
        <v>17329</v>
      </c>
      <c r="E213" s="74">
        <v>45272</v>
      </c>
      <c r="F213">
        <v>9.5660999999999996E-2</v>
      </c>
      <c r="G213" t="s">
        <v>17</v>
      </c>
      <c r="H213" t="s">
        <v>17315</v>
      </c>
      <c r="I213" s="74">
        <v>45422</v>
      </c>
      <c r="J213" t="s">
        <v>19</v>
      </c>
      <c r="K213" t="s">
        <v>19</v>
      </c>
    </row>
    <row r="214" spans="1:11" hidden="1" x14ac:dyDescent="0.3">
      <c r="A214" t="s">
        <v>25330</v>
      </c>
      <c r="B214" t="s">
        <v>25331</v>
      </c>
      <c r="C214" t="s">
        <v>17328</v>
      </c>
      <c r="D214" t="s">
        <v>17329</v>
      </c>
      <c r="E214" s="74">
        <v>45212</v>
      </c>
      <c r="F214">
        <v>0.16381200000000001</v>
      </c>
      <c r="G214" t="s">
        <v>17</v>
      </c>
      <c r="H214" t="s">
        <v>17315</v>
      </c>
      <c r="I214" s="74">
        <v>45422</v>
      </c>
      <c r="J214" t="s">
        <v>19</v>
      </c>
      <c r="K214" t="s">
        <v>19</v>
      </c>
    </row>
    <row r="215" spans="1:11" hidden="1" x14ac:dyDescent="0.3">
      <c r="A215" t="s">
        <v>25674</v>
      </c>
      <c r="B215" t="s">
        <v>25675</v>
      </c>
      <c r="C215" t="s">
        <v>17328</v>
      </c>
      <c r="D215" t="s">
        <v>17329</v>
      </c>
      <c r="E215" s="74">
        <v>45294</v>
      </c>
      <c r="F215">
        <v>0.23661499999999999</v>
      </c>
      <c r="G215" t="s">
        <v>17</v>
      </c>
      <c r="H215" t="s">
        <v>17315</v>
      </c>
      <c r="I215" s="74">
        <v>45559</v>
      </c>
      <c r="J215" t="s">
        <v>19</v>
      </c>
      <c r="K215" t="s">
        <v>19</v>
      </c>
    </row>
    <row r="216" spans="1:11" hidden="1" x14ac:dyDescent="0.3">
      <c r="A216" t="s">
        <v>20539</v>
      </c>
      <c r="B216" t="s">
        <v>20540</v>
      </c>
      <c r="C216" t="s">
        <v>17328</v>
      </c>
      <c r="D216" t="s">
        <v>17329</v>
      </c>
      <c r="E216" s="74">
        <v>45065</v>
      </c>
      <c r="F216">
        <v>9.8000000000000004E-2</v>
      </c>
      <c r="G216" t="s">
        <v>17</v>
      </c>
      <c r="H216" t="s">
        <v>17315</v>
      </c>
      <c r="I216" s="74">
        <v>45244</v>
      </c>
      <c r="J216" t="s">
        <v>19</v>
      </c>
      <c r="K216" t="s">
        <v>19</v>
      </c>
    </row>
    <row r="217" spans="1:11" hidden="1" x14ac:dyDescent="0.3">
      <c r="A217" t="s">
        <v>25182</v>
      </c>
      <c r="B217" t="s">
        <v>25183</v>
      </c>
      <c r="C217" t="s">
        <v>17328</v>
      </c>
      <c r="D217" t="s">
        <v>17329</v>
      </c>
      <c r="E217" s="74">
        <v>45274</v>
      </c>
      <c r="F217">
        <v>0.14507100000000001</v>
      </c>
      <c r="G217" t="s">
        <v>17</v>
      </c>
      <c r="H217" t="s">
        <v>17315</v>
      </c>
      <c r="I217" s="74">
        <v>45422</v>
      </c>
      <c r="J217" t="s">
        <v>19</v>
      </c>
      <c r="K217" t="s">
        <v>19</v>
      </c>
    </row>
    <row r="218" spans="1:11" hidden="1" x14ac:dyDescent="0.3">
      <c r="A218" t="s">
        <v>25676</v>
      </c>
      <c r="B218" t="s">
        <v>25677</v>
      </c>
      <c r="C218" t="s">
        <v>17328</v>
      </c>
      <c r="D218" t="s">
        <v>17329</v>
      </c>
      <c r="E218" s="74">
        <v>45259</v>
      </c>
      <c r="F218">
        <v>0.14507100000000001</v>
      </c>
      <c r="G218" t="s">
        <v>17</v>
      </c>
      <c r="H218" t="s">
        <v>17315</v>
      </c>
      <c r="I218" s="74">
        <v>45559</v>
      </c>
      <c r="J218" t="s">
        <v>19</v>
      </c>
      <c r="K218" t="s">
        <v>19</v>
      </c>
    </row>
    <row r="219" spans="1:11" hidden="1" x14ac:dyDescent="0.3">
      <c r="A219" t="s">
        <v>25684</v>
      </c>
      <c r="B219" t="s">
        <v>25685</v>
      </c>
      <c r="C219" t="s">
        <v>17328</v>
      </c>
      <c r="D219" t="s">
        <v>17329</v>
      </c>
      <c r="E219" s="74">
        <v>45275</v>
      </c>
      <c r="F219">
        <v>0.15444099999999999</v>
      </c>
      <c r="G219" t="s">
        <v>17</v>
      </c>
      <c r="H219" t="s">
        <v>17315</v>
      </c>
      <c r="I219" s="74">
        <v>45453</v>
      </c>
      <c r="J219" t="s">
        <v>19</v>
      </c>
      <c r="K219" t="s">
        <v>19</v>
      </c>
    </row>
    <row r="220" spans="1:11" hidden="1" x14ac:dyDescent="0.3">
      <c r="A220" t="s">
        <v>25283</v>
      </c>
      <c r="B220" t="s">
        <v>25284</v>
      </c>
      <c r="C220" t="s">
        <v>17328</v>
      </c>
      <c r="D220" t="s">
        <v>17329</v>
      </c>
      <c r="E220" s="74">
        <v>45293</v>
      </c>
      <c r="F220">
        <v>0.13375699999999999</v>
      </c>
      <c r="G220" t="s">
        <v>17</v>
      </c>
      <c r="H220" t="s">
        <v>17315</v>
      </c>
      <c r="I220" s="74">
        <v>45428</v>
      </c>
      <c r="J220" t="s">
        <v>19</v>
      </c>
      <c r="K220" t="s">
        <v>19</v>
      </c>
    </row>
    <row r="221" spans="1:11" hidden="1" x14ac:dyDescent="0.3">
      <c r="A221" t="s">
        <v>25686</v>
      </c>
      <c r="B221" t="s">
        <v>25687</v>
      </c>
      <c r="C221" t="s">
        <v>17328</v>
      </c>
      <c r="D221" t="s">
        <v>17329</v>
      </c>
      <c r="E221" s="74">
        <v>45337</v>
      </c>
      <c r="F221">
        <v>0.56580200000000003</v>
      </c>
      <c r="G221" t="s">
        <v>17</v>
      </c>
      <c r="H221" t="s">
        <v>17315</v>
      </c>
      <c r="I221" s="74">
        <v>45453</v>
      </c>
      <c r="J221" t="s">
        <v>19</v>
      </c>
      <c r="K221" t="s">
        <v>19</v>
      </c>
    </row>
    <row r="222" spans="1:11" hidden="1" x14ac:dyDescent="0.3">
      <c r="A222" t="s">
        <v>25688</v>
      </c>
      <c r="B222" t="s">
        <v>25689</v>
      </c>
      <c r="C222" t="s">
        <v>17328</v>
      </c>
      <c r="D222" t="s">
        <v>17329</v>
      </c>
      <c r="E222" s="74">
        <v>45274</v>
      </c>
      <c r="F222">
        <v>0.208122</v>
      </c>
      <c r="G222" t="s">
        <v>17</v>
      </c>
      <c r="H222" t="s">
        <v>17315</v>
      </c>
      <c r="I222" s="74">
        <v>45495</v>
      </c>
      <c r="J222" t="s">
        <v>19</v>
      </c>
      <c r="K222" t="s">
        <v>19</v>
      </c>
    </row>
    <row r="223" spans="1:11" hidden="1" x14ac:dyDescent="0.3">
      <c r="A223" t="s">
        <v>4216</v>
      </c>
      <c r="B223" t="s">
        <v>4215</v>
      </c>
      <c r="C223" t="s">
        <v>17318</v>
      </c>
      <c r="D223" t="s">
        <v>17319</v>
      </c>
      <c r="E223" s="74">
        <v>43132</v>
      </c>
      <c r="F223">
        <v>1</v>
      </c>
      <c r="G223" t="s">
        <v>17334</v>
      </c>
      <c r="H223" t="s">
        <v>17315</v>
      </c>
      <c r="I223" s="74">
        <v>43140</v>
      </c>
      <c r="J223" t="s">
        <v>19</v>
      </c>
      <c r="K223" t="s">
        <v>19</v>
      </c>
    </row>
    <row r="224" spans="1:11" hidden="1" x14ac:dyDescent="0.3">
      <c r="A224" t="s">
        <v>4218</v>
      </c>
      <c r="B224" t="s">
        <v>4217</v>
      </c>
      <c r="C224" t="s">
        <v>17318</v>
      </c>
      <c r="D224" t="s">
        <v>17319</v>
      </c>
      <c r="E224" s="74">
        <v>43131</v>
      </c>
      <c r="F224">
        <v>1</v>
      </c>
      <c r="G224" t="s">
        <v>17334</v>
      </c>
      <c r="H224" t="s">
        <v>17315</v>
      </c>
      <c r="I224" s="74">
        <v>43140</v>
      </c>
      <c r="J224" t="s">
        <v>19</v>
      </c>
      <c r="K224" t="s">
        <v>19</v>
      </c>
    </row>
    <row r="225" spans="1:11" hidden="1" x14ac:dyDescent="0.3">
      <c r="A225" t="s">
        <v>4220</v>
      </c>
      <c r="B225" t="s">
        <v>4219</v>
      </c>
      <c r="C225" t="s">
        <v>17318</v>
      </c>
      <c r="D225" t="s">
        <v>17319</v>
      </c>
      <c r="E225" s="74">
        <v>43131</v>
      </c>
      <c r="F225">
        <v>1</v>
      </c>
      <c r="G225" t="s">
        <v>17334</v>
      </c>
      <c r="H225" t="s">
        <v>17315</v>
      </c>
      <c r="I225" s="74">
        <v>43140</v>
      </c>
      <c r="J225" t="s">
        <v>19</v>
      </c>
      <c r="K225" t="s">
        <v>19</v>
      </c>
    </row>
    <row r="226" spans="1:11" hidden="1" x14ac:dyDescent="0.3">
      <c r="A226" t="s">
        <v>1741</v>
      </c>
      <c r="B226" t="s">
        <v>1742</v>
      </c>
      <c r="C226" t="s">
        <v>17318</v>
      </c>
      <c r="D226" t="s">
        <v>17319</v>
      </c>
      <c r="E226" s="74">
        <v>41576</v>
      </c>
      <c r="F226">
        <v>2</v>
      </c>
      <c r="G226" t="s">
        <v>17334</v>
      </c>
      <c r="H226" t="s">
        <v>17315</v>
      </c>
      <c r="I226" s="74">
        <v>41681</v>
      </c>
      <c r="J226" t="s">
        <v>19</v>
      </c>
      <c r="K226" t="s">
        <v>19</v>
      </c>
    </row>
    <row r="227" spans="1:11" hidden="1" x14ac:dyDescent="0.3">
      <c r="A227" t="s">
        <v>2099</v>
      </c>
      <c r="B227" t="s">
        <v>2100</v>
      </c>
      <c r="C227" t="s">
        <v>17318</v>
      </c>
      <c r="D227" t="s">
        <v>17319</v>
      </c>
      <c r="E227" s="74">
        <v>41165</v>
      </c>
      <c r="F227">
        <v>0.6</v>
      </c>
      <c r="G227" t="s">
        <v>17334</v>
      </c>
      <c r="H227" t="s">
        <v>17315</v>
      </c>
      <c r="I227" s="74">
        <v>41389</v>
      </c>
      <c r="J227" t="s">
        <v>19</v>
      </c>
      <c r="K227" t="s">
        <v>19</v>
      </c>
    </row>
    <row r="228" spans="1:11" hidden="1" x14ac:dyDescent="0.3">
      <c r="A228" t="s">
        <v>1737</v>
      </c>
      <c r="B228" t="s">
        <v>12677</v>
      </c>
      <c r="C228" t="s">
        <v>17428</v>
      </c>
      <c r="D228" t="s">
        <v>17429</v>
      </c>
      <c r="E228" s="74">
        <v>41502</v>
      </c>
      <c r="F228">
        <v>0.45</v>
      </c>
      <c r="G228" t="s">
        <v>17334</v>
      </c>
      <c r="H228" t="s">
        <v>17315</v>
      </c>
      <c r="I228" s="74">
        <v>41604</v>
      </c>
      <c r="J228" t="s">
        <v>19</v>
      </c>
      <c r="K228" t="s">
        <v>19</v>
      </c>
    </row>
    <row r="229" spans="1:11" hidden="1" x14ac:dyDescent="0.3">
      <c r="A229" t="s">
        <v>15758</v>
      </c>
      <c r="B229" t="s">
        <v>15757</v>
      </c>
      <c r="C229" t="s">
        <v>17653</v>
      </c>
      <c r="D229" t="s">
        <v>17654</v>
      </c>
      <c r="E229" s="74">
        <v>44768</v>
      </c>
      <c r="F229">
        <v>3</v>
      </c>
      <c r="G229" t="s">
        <v>17655</v>
      </c>
      <c r="H229" t="s">
        <v>17315</v>
      </c>
      <c r="I229" s="74">
        <v>44784</v>
      </c>
      <c r="J229" t="s">
        <v>19</v>
      </c>
      <c r="K229" t="s">
        <v>19</v>
      </c>
    </row>
    <row r="230" spans="1:11" hidden="1" x14ac:dyDescent="0.3">
      <c r="A230" t="s">
        <v>10126</v>
      </c>
      <c r="B230" t="s">
        <v>10125</v>
      </c>
      <c r="C230" t="s">
        <v>17361</v>
      </c>
      <c r="D230" t="s">
        <v>17362</v>
      </c>
      <c r="E230" s="74">
        <v>40759</v>
      </c>
      <c r="F230">
        <v>0.53200000000000003</v>
      </c>
      <c r="G230" t="s">
        <v>17</v>
      </c>
      <c r="H230" t="s">
        <v>17315</v>
      </c>
      <c r="I230" s="74">
        <v>44224</v>
      </c>
      <c r="J230" t="s">
        <v>19</v>
      </c>
      <c r="K230" t="s">
        <v>19</v>
      </c>
    </row>
    <row r="231" spans="1:11" hidden="1" x14ac:dyDescent="0.3">
      <c r="A231" t="s">
        <v>10101</v>
      </c>
      <c r="B231" t="s">
        <v>16782</v>
      </c>
      <c r="C231" t="s">
        <v>17348</v>
      </c>
      <c r="D231" t="s">
        <v>17349</v>
      </c>
      <c r="E231" s="74">
        <v>44130</v>
      </c>
      <c r="F231">
        <v>0.14699999999999999</v>
      </c>
      <c r="G231" t="s">
        <v>17</v>
      </c>
      <c r="H231" t="s">
        <v>17315</v>
      </c>
      <c r="I231" s="74">
        <v>44211</v>
      </c>
      <c r="J231" t="s">
        <v>19</v>
      </c>
      <c r="K231" t="s">
        <v>19</v>
      </c>
    </row>
    <row r="232" spans="1:11" hidden="1" x14ac:dyDescent="0.3">
      <c r="A232" t="s">
        <v>4070</v>
      </c>
      <c r="B232" t="s">
        <v>4069</v>
      </c>
      <c r="C232" t="s">
        <v>17410</v>
      </c>
      <c r="D232" t="s">
        <v>17411</v>
      </c>
      <c r="E232" s="74">
        <v>42894</v>
      </c>
      <c r="F232">
        <v>0.43</v>
      </c>
      <c r="G232" t="s">
        <v>17</v>
      </c>
      <c r="H232" t="s">
        <v>17315</v>
      </c>
      <c r="I232" s="74">
        <v>42913</v>
      </c>
      <c r="J232" t="s">
        <v>19</v>
      </c>
      <c r="K232" t="s">
        <v>19</v>
      </c>
    </row>
    <row r="233" spans="1:11" hidden="1" x14ac:dyDescent="0.3">
      <c r="A233" t="s">
        <v>4112</v>
      </c>
      <c r="B233" t="s">
        <v>4069</v>
      </c>
      <c r="C233" t="s">
        <v>17410</v>
      </c>
      <c r="D233" t="s">
        <v>17411</v>
      </c>
      <c r="E233" s="74">
        <v>42929</v>
      </c>
      <c r="F233">
        <v>0.26100000000000001</v>
      </c>
      <c r="G233" t="s">
        <v>17</v>
      </c>
      <c r="H233" t="s">
        <v>17315</v>
      </c>
      <c r="I233" s="74">
        <v>42949</v>
      </c>
      <c r="J233" t="s">
        <v>19</v>
      </c>
      <c r="K233" t="s">
        <v>19</v>
      </c>
    </row>
    <row r="234" spans="1:11" hidden="1" x14ac:dyDescent="0.3">
      <c r="A234" t="s">
        <v>4179</v>
      </c>
      <c r="B234" t="s">
        <v>4069</v>
      </c>
      <c r="C234" t="s">
        <v>17410</v>
      </c>
      <c r="D234" t="s">
        <v>17411</v>
      </c>
      <c r="E234" s="74">
        <v>42975</v>
      </c>
      <c r="F234">
        <v>0.48499999999999999</v>
      </c>
      <c r="G234" t="s">
        <v>17</v>
      </c>
      <c r="H234" t="s">
        <v>17315</v>
      </c>
      <c r="I234" s="74">
        <v>42989</v>
      </c>
      <c r="J234" t="s">
        <v>19</v>
      </c>
      <c r="K234" t="s">
        <v>19</v>
      </c>
    </row>
    <row r="235" spans="1:11" hidden="1" x14ac:dyDescent="0.3">
      <c r="A235" t="s">
        <v>5028</v>
      </c>
      <c r="B235" t="s">
        <v>4069</v>
      </c>
      <c r="C235" t="s">
        <v>17410</v>
      </c>
      <c r="D235" t="s">
        <v>17411</v>
      </c>
      <c r="E235" s="74">
        <v>43276</v>
      </c>
      <c r="F235">
        <v>0.33600000000000002</v>
      </c>
      <c r="G235" t="s">
        <v>17</v>
      </c>
      <c r="H235" t="s">
        <v>17315</v>
      </c>
      <c r="I235" s="74">
        <v>43621</v>
      </c>
      <c r="J235" t="s">
        <v>19</v>
      </c>
      <c r="K235" t="s">
        <v>19</v>
      </c>
    </row>
    <row r="236" spans="1:11" hidden="1" x14ac:dyDescent="0.3">
      <c r="A236" t="s">
        <v>15697</v>
      </c>
      <c r="B236" t="s">
        <v>15696</v>
      </c>
      <c r="C236" t="s">
        <v>17673</v>
      </c>
      <c r="D236" t="s">
        <v>17674</v>
      </c>
      <c r="E236" s="74">
        <v>44441</v>
      </c>
      <c r="F236">
        <v>0.22500000000000001</v>
      </c>
      <c r="G236" t="s">
        <v>17</v>
      </c>
      <c r="H236" t="s">
        <v>17315</v>
      </c>
      <c r="I236" s="74">
        <v>44477</v>
      </c>
      <c r="J236" t="s">
        <v>19</v>
      </c>
      <c r="K236" t="s">
        <v>19</v>
      </c>
    </row>
    <row r="237" spans="1:11" hidden="1" x14ac:dyDescent="0.3">
      <c r="A237" t="s">
        <v>14287</v>
      </c>
      <c r="B237" t="s">
        <v>14286</v>
      </c>
      <c r="C237" t="s">
        <v>17658</v>
      </c>
      <c r="D237" t="s">
        <v>17659</v>
      </c>
      <c r="E237" s="74">
        <v>44543</v>
      </c>
      <c r="F237">
        <v>0.13831399999999999</v>
      </c>
      <c r="G237" t="s">
        <v>17</v>
      </c>
      <c r="H237" t="s">
        <v>17315</v>
      </c>
      <c r="I237" s="74">
        <v>44914</v>
      </c>
      <c r="J237" t="s">
        <v>19</v>
      </c>
      <c r="K237" t="s">
        <v>19</v>
      </c>
    </row>
    <row r="238" spans="1:11" hidden="1" x14ac:dyDescent="0.3">
      <c r="A238" t="s">
        <v>26752</v>
      </c>
      <c r="B238" t="s">
        <v>26753</v>
      </c>
      <c r="C238" t="s">
        <v>26754</v>
      </c>
      <c r="D238" t="s">
        <v>26755</v>
      </c>
      <c r="E238" s="74">
        <v>45512</v>
      </c>
      <c r="F238">
        <v>0.102545</v>
      </c>
      <c r="G238" t="s">
        <v>17</v>
      </c>
      <c r="H238" t="s">
        <v>17315</v>
      </c>
      <c r="I238" s="74">
        <v>45611</v>
      </c>
      <c r="J238" t="s">
        <v>19</v>
      </c>
      <c r="K238" t="s">
        <v>19</v>
      </c>
    </row>
    <row r="239" spans="1:11" hidden="1" x14ac:dyDescent="0.3">
      <c r="A239" t="s">
        <v>720</v>
      </c>
      <c r="B239" t="s">
        <v>12043</v>
      </c>
      <c r="C239" t="s">
        <v>17442</v>
      </c>
      <c r="D239" t="s">
        <v>17443</v>
      </c>
      <c r="E239" s="74">
        <v>42216</v>
      </c>
      <c r="F239">
        <v>1.228</v>
      </c>
      <c r="G239" t="s">
        <v>17</v>
      </c>
      <c r="H239" t="s">
        <v>17441</v>
      </c>
      <c r="I239" s="74">
        <v>42431</v>
      </c>
      <c r="J239" t="s">
        <v>19</v>
      </c>
      <c r="K239" t="s">
        <v>19</v>
      </c>
    </row>
    <row r="240" spans="1:11" hidden="1" x14ac:dyDescent="0.3">
      <c r="A240" t="s">
        <v>704</v>
      </c>
      <c r="B240" t="s">
        <v>12027</v>
      </c>
      <c r="C240" t="s">
        <v>17442</v>
      </c>
      <c r="D240" t="s">
        <v>17443</v>
      </c>
      <c r="E240" s="74">
        <v>42216</v>
      </c>
      <c r="F240">
        <v>1.224</v>
      </c>
      <c r="G240" t="s">
        <v>17</v>
      </c>
      <c r="H240" t="s">
        <v>17441</v>
      </c>
      <c r="I240" s="74">
        <v>42431</v>
      </c>
      <c r="J240" t="s">
        <v>19</v>
      </c>
      <c r="K240" t="s">
        <v>19</v>
      </c>
    </row>
    <row r="241" spans="1:11" hidden="1" x14ac:dyDescent="0.3">
      <c r="A241" t="s">
        <v>20594</v>
      </c>
      <c r="B241" t="s">
        <v>20595</v>
      </c>
      <c r="C241" t="s">
        <v>20576</v>
      </c>
      <c r="D241" t="s">
        <v>20577</v>
      </c>
      <c r="E241" s="74">
        <v>44748</v>
      </c>
      <c r="F241">
        <v>8.8999999999999996E-2</v>
      </c>
      <c r="G241" t="s">
        <v>17</v>
      </c>
      <c r="H241" t="s">
        <v>17315</v>
      </c>
      <c r="I241" s="74">
        <v>45224</v>
      </c>
      <c r="J241" t="s">
        <v>19</v>
      </c>
      <c r="K241" t="s">
        <v>19</v>
      </c>
    </row>
    <row r="242" spans="1:11" hidden="1" x14ac:dyDescent="0.3">
      <c r="A242" t="s">
        <v>4911</v>
      </c>
      <c r="B242" t="s">
        <v>11171</v>
      </c>
      <c r="C242" t="s">
        <v>22306</v>
      </c>
      <c r="D242" t="s">
        <v>22307</v>
      </c>
      <c r="E242" s="74">
        <v>43438</v>
      </c>
      <c r="F242">
        <v>19.2</v>
      </c>
      <c r="G242" t="s">
        <v>17</v>
      </c>
      <c r="H242" t="s">
        <v>17391</v>
      </c>
      <c r="I242" s="74">
        <v>43579</v>
      </c>
      <c r="J242" t="s">
        <v>19</v>
      </c>
      <c r="K242" t="s">
        <v>19</v>
      </c>
    </row>
    <row r="243" spans="1:11" hidden="1" x14ac:dyDescent="0.3">
      <c r="A243" t="s">
        <v>4508</v>
      </c>
      <c r="B243" t="s">
        <v>11349</v>
      </c>
      <c r="C243" t="s">
        <v>22286</v>
      </c>
      <c r="D243" t="s">
        <v>22287</v>
      </c>
      <c r="E243" s="74">
        <v>43308</v>
      </c>
      <c r="F243">
        <v>10</v>
      </c>
      <c r="G243" t="s">
        <v>17</v>
      </c>
      <c r="H243" t="s">
        <v>17339</v>
      </c>
      <c r="I243" s="74">
        <v>43475</v>
      </c>
      <c r="J243" t="s">
        <v>19</v>
      </c>
      <c r="K243" t="s">
        <v>19</v>
      </c>
    </row>
    <row r="244" spans="1:11" hidden="1" x14ac:dyDescent="0.3">
      <c r="A244" t="s">
        <v>25070</v>
      </c>
      <c r="B244" t="s">
        <v>25071</v>
      </c>
      <c r="C244" t="s">
        <v>17538</v>
      </c>
      <c r="D244" t="s">
        <v>17539</v>
      </c>
      <c r="E244" s="74">
        <v>45265</v>
      </c>
      <c r="F244">
        <v>0.18</v>
      </c>
      <c r="G244" t="s">
        <v>17</v>
      </c>
      <c r="H244" t="s">
        <v>17315</v>
      </c>
      <c r="I244" s="74">
        <v>45489</v>
      </c>
      <c r="J244" t="s">
        <v>19</v>
      </c>
      <c r="K244" t="s">
        <v>19</v>
      </c>
    </row>
    <row r="245" spans="1:11" hidden="1" x14ac:dyDescent="0.3">
      <c r="A245" t="s">
        <v>721</v>
      </c>
      <c r="B245" t="s">
        <v>722</v>
      </c>
      <c r="C245" t="s">
        <v>17372</v>
      </c>
      <c r="D245" t="s">
        <v>17373</v>
      </c>
      <c r="E245" s="74">
        <v>42185</v>
      </c>
      <c r="F245">
        <v>7</v>
      </c>
      <c r="G245" t="s">
        <v>17</v>
      </c>
      <c r="H245" t="s">
        <v>17315</v>
      </c>
      <c r="I245" s="74">
        <v>42226</v>
      </c>
      <c r="J245" t="s">
        <v>19</v>
      </c>
      <c r="K245" t="s">
        <v>19</v>
      </c>
    </row>
    <row r="246" spans="1:11" hidden="1" x14ac:dyDescent="0.3">
      <c r="A246" t="s">
        <v>657</v>
      </c>
      <c r="B246" t="s">
        <v>658</v>
      </c>
      <c r="C246" t="s">
        <v>17372</v>
      </c>
      <c r="D246" t="s">
        <v>17373</v>
      </c>
      <c r="E246" s="74">
        <v>42250</v>
      </c>
      <c r="F246">
        <v>20</v>
      </c>
      <c r="G246" t="s">
        <v>17</v>
      </c>
      <c r="H246" t="s">
        <v>17315</v>
      </c>
      <c r="I246" s="74">
        <v>42296</v>
      </c>
      <c r="J246" t="s">
        <v>19</v>
      </c>
      <c r="K246" t="s">
        <v>19</v>
      </c>
    </row>
    <row r="247" spans="1:11" hidden="1" x14ac:dyDescent="0.3">
      <c r="A247" t="s">
        <v>2169</v>
      </c>
      <c r="B247" t="s">
        <v>13009</v>
      </c>
      <c r="C247" t="s">
        <v>17370</v>
      </c>
      <c r="D247" t="s">
        <v>17371</v>
      </c>
      <c r="E247" s="74">
        <v>41090</v>
      </c>
      <c r="F247">
        <v>10</v>
      </c>
      <c r="G247" t="s">
        <v>17</v>
      </c>
      <c r="H247" t="s">
        <v>17315</v>
      </c>
      <c r="I247" s="74">
        <v>41130</v>
      </c>
      <c r="J247" t="s">
        <v>19</v>
      </c>
      <c r="K247" t="s">
        <v>19</v>
      </c>
    </row>
    <row r="248" spans="1:11" hidden="1" x14ac:dyDescent="0.3">
      <c r="A248" t="s">
        <v>588</v>
      </c>
      <c r="B248" t="s">
        <v>589</v>
      </c>
      <c r="C248" t="s">
        <v>17372</v>
      </c>
      <c r="D248" t="s">
        <v>17373</v>
      </c>
      <c r="E248" s="74">
        <v>42360</v>
      </c>
      <c r="F248">
        <v>20</v>
      </c>
      <c r="G248" t="s">
        <v>17</v>
      </c>
      <c r="H248" t="s">
        <v>17315</v>
      </c>
      <c r="I248" s="74">
        <v>42402</v>
      </c>
      <c r="J248" t="s">
        <v>19</v>
      </c>
      <c r="K248" t="s">
        <v>19</v>
      </c>
    </row>
    <row r="249" spans="1:11" hidden="1" x14ac:dyDescent="0.3">
      <c r="A249" t="s">
        <v>1214</v>
      </c>
      <c r="B249" t="s">
        <v>1215</v>
      </c>
      <c r="C249" t="s">
        <v>17372</v>
      </c>
      <c r="D249" t="s">
        <v>17373</v>
      </c>
      <c r="E249" s="74">
        <v>41780</v>
      </c>
      <c r="F249">
        <v>20</v>
      </c>
      <c r="G249" t="s">
        <v>17</v>
      </c>
      <c r="H249" t="s">
        <v>17315</v>
      </c>
      <c r="I249" s="74">
        <v>41855</v>
      </c>
      <c r="J249" t="s">
        <v>19</v>
      </c>
      <c r="K249" t="s">
        <v>19</v>
      </c>
    </row>
    <row r="250" spans="1:11" hidden="1" x14ac:dyDescent="0.3">
      <c r="A250" t="s">
        <v>25036</v>
      </c>
      <c r="B250" t="s">
        <v>25037</v>
      </c>
      <c r="C250" t="s">
        <v>18715</v>
      </c>
      <c r="D250" t="s">
        <v>18716</v>
      </c>
      <c r="E250" s="74">
        <v>45225</v>
      </c>
      <c r="F250">
        <v>3.3000000000000002E-2</v>
      </c>
      <c r="G250" t="s">
        <v>17</v>
      </c>
      <c r="H250" t="s">
        <v>17315</v>
      </c>
      <c r="I250" s="74">
        <v>45365</v>
      </c>
      <c r="J250" t="s">
        <v>19</v>
      </c>
      <c r="K250" t="s">
        <v>19</v>
      </c>
    </row>
    <row r="251" spans="1:11" hidden="1" x14ac:dyDescent="0.3">
      <c r="A251" t="s">
        <v>4214</v>
      </c>
      <c r="B251" t="s">
        <v>11518</v>
      </c>
      <c r="C251" t="s">
        <v>22221</v>
      </c>
      <c r="D251" t="s">
        <v>22222</v>
      </c>
      <c r="E251" s="74">
        <v>42927</v>
      </c>
      <c r="F251">
        <v>29.9</v>
      </c>
      <c r="G251" t="s">
        <v>6</v>
      </c>
      <c r="H251" t="s">
        <v>17324</v>
      </c>
      <c r="I251" s="74">
        <v>43126</v>
      </c>
      <c r="J251" t="s">
        <v>19</v>
      </c>
      <c r="K251" t="s">
        <v>19</v>
      </c>
    </row>
    <row r="252" spans="1:11" hidden="1" x14ac:dyDescent="0.3">
      <c r="A252" t="s">
        <v>2141</v>
      </c>
      <c r="B252" t="s">
        <v>12993</v>
      </c>
      <c r="C252" t="s">
        <v>17428</v>
      </c>
      <c r="D252" t="s">
        <v>17429</v>
      </c>
      <c r="E252" s="74">
        <v>40151</v>
      </c>
      <c r="F252">
        <v>3.05</v>
      </c>
      <c r="G252" t="s">
        <v>17</v>
      </c>
      <c r="H252" t="s">
        <v>17315</v>
      </c>
      <c r="I252" s="74">
        <v>41177</v>
      </c>
      <c r="J252" t="s">
        <v>19</v>
      </c>
      <c r="K252" t="s">
        <v>19</v>
      </c>
    </row>
    <row r="253" spans="1:11" hidden="1" x14ac:dyDescent="0.3">
      <c r="A253" t="s">
        <v>2139</v>
      </c>
      <c r="B253" t="s">
        <v>12993</v>
      </c>
      <c r="C253" t="s">
        <v>17428</v>
      </c>
      <c r="D253" t="s">
        <v>17429</v>
      </c>
      <c r="E253" s="74">
        <v>40319</v>
      </c>
      <c r="F253">
        <v>2.13</v>
      </c>
      <c r="G253" t="s">
        <v>17</v>
      </c>
      <c r="H253" t="s">
        <v>17315</v>
      </c>
      <c r="I253" s="74">
        <v>41177</v>
      </c>
      <c r="J253" t="s">
        <v>19</v>
      </c>
      <c r="K253" t="s">
        <v>19</v>
      </c>
    </row>
    <row r="254" spans="1:11" hidden="1" x14ac:dyDescent="0.3">
      <c r="A254" t="s">
        <v>4573</v>
      </c>
      <c r="B254" t="s">
        <v>11301</v>
      </c>
      <c r="C254" t="s">
        <v>17370</v>
      </c>
      <c r="D254" t="s">
        <v>17371</v>
      </c>
      <c r="E254" s="74">
        <v>43326</v>
      </c>
      <c r="F254">
        <v>0.38100000000000001</v>
      </c>
      <c r="G254" t="s">
        <v>17</v>
      </c>
      <c r="H254" t="s">
        <v>17315</v>
      </c>
      <c r="I254" s="74">
        <v>43383</v>
      </c>
      <c r="J254" t="s">
        <v>19</v>
      </c>
      <c r="K254" t="s">
        <v>19</v>
      </c>
    </row>
    <row r="255" spans="1:11" hidden="1" x14ac:dyDescent="0.3">
      <c r="A255" t="s">
        <v>4574</v>
      </c>
      <c r="B255" t="s">
        <v>11300</v>
      </c>
      <c r="C255" t="s">
        <v>17370</v>
      </c>
      <c r="D255" t="s">
        <v>17371</v>
      </c>
      <c r="E255" s="74">
        <v>43325</v>
      </c>
      <c r="F255">
        <v>0.95299999999999996</v>
      </c>
      <c r="G255" t="s">
        <v>17</v>
      </c>
      <c r="H255" t="s">
        <v>17315</v>
      </c>
      <c r="I255" s="74">
        <v>43405</v>
      </c>
      <c r="J255" t="s">
        <v>19</v>
      </c>
      <c r="K255" t="s">
        <v>19</v>
      </c>
    </row>
    <row r="256" spans="1:11" hidden="1" x14ac:dyDescent="0.3">
      <c r="A256" t="s">
        <v>20304</v>
      </c>
      <c r="B256" t="s">
        <v>20305</v>
      </c>
      <c r="C256" t="s">
        <v>17408</v>
      </c>
      <c r="D256" t="s">
        <v>17409</v>
      </c>
      <c r="E256" s="74">
        <v>42866</v>
      </c>
      <c r="F256">
        <v>0.96499999999999997</v>
      </c>
      <c r="G256" t="s">
        <v>17</v>
      </c>
      <c r="H256" t="s">
        <v>17315</v>
      </c>
      <c r="I256" s="74">
        <v>45113</v>
      </c>
      <c r="J256" t="s">
        <v>19</v>
      </c>
      <c r="K256" t="s">
        <v>19</v>
      </c>
    </row>
    <row r="257" spans="1:11" hidden="1" x14ac:dyDescent="0.3">
      <c r="A257" t="s">
        <v>27104</v>
      </c>
      <c r="B257" t="s">
        <v>27105</v>
      </c>
      <c r="C257" t="s">
        <v>27084</v>
      </c>
      <c r="D257" t="s">
        <v>27085</v>
      </c>
      <c r="E257" s="74">
        <v>45117</v>
      </c>
      <c r="F257">
        <v>7.5157000000000002E-2</v>
      </c>
      <c r="G257" t="s">
        <v>17</v>
      </c>
      <c r="H257" t="s">
        <v>17315</v>
      </c>
      <c r="I257" s="74">
        <v>45618</v>
      </c>
      <c r="J257" t="s">
        <v>19</v>
      </c>
      <c r="K257" t="s">
        <v>19</v>
      </c>
    </row>
    <row r="258" spans="1:11" hidden="1" x14ac:dyDescent="0.3">
      <c r="A258" t="s">
        <v>2431</v>
      </c>
      <c r="B258" t="s">
        <v>12387</v>
      </c>
      <c r="C258" t="s">
        <v>17486</v>
      </c>
      <c r="D258" t="s">
        <v>17487</v>
      </c>
      <c r="E258" s="74">
        <v>40927</v>
      </c>
      <c r="F258">
        <v>30</v>
      </c>
      <c r="G258" t="s">
        <v>17</v>
      </c>
      <c r="H258" t="s">
        <v>17379</v>
      </c>
      <c r="I258" s="74">
        <v>40935</v>
      </c>
      <c r="J258" t="s">
        <v>19</v>
      </c>
      <c r="K258" t="s">
        <v>19</v>
      </c>
    </row>
    <row r="259" spans="1:11" hidden="1" x14ac:dyDescent="0.3">
      <c r="A259" t="s">
        <v>2333</v>
      </c>
      <c r="B259" t="s">
        <v>12387</v>
      </c>
      <c r="C259" t="s">
        <v>17486</v>
      </c>
      <c r="D259" t="s">
        <v>17487</v>
      </c>
      <c r="E259" s="74">
        <v>40967</v>
      </c>
      <c r="F259">
        <v>30</v>
      </c>
      <c r="G259" t="s">
        <v>17</v>
      </c>
      <c r="H259" t="s">
        <v>17379</v>
      </c>
      <c r="I259" s="74">
        <v>40973</v>
      </c>
      <c r="J259" t="s">
        <v>19</v>
      </c>
      <c r="K259" t="s">
        <v>19</v>
      </c>
    </row>
    <row r="260" spans="1:11" hidden="1" x14ac:dyDescent="0.3">
      <c r="A260" t="s">
        <v>2295</v>
      </c>
      <c r="B260" t="s">
        <v>12387</v>
      </c>
      <c r="C260" t="s">
        <v>17486</v>
      </c>
      <c r="D260" t="s">
        <v>17487</v>
      </c>
      <c r="E260" s="74">
        <v>41001</v>
      </c>
      <c r="F260">
        <v>30</v>
      </c>
      <c r="G260" t="s">
        <v>17</v>
      </c>
      <c r="H260" t="s">
        <v>17379</v>
      </c>
      <c r="I260" s="74">
        <v>41005</v>
      </c>
      <c r="J260" t="s">
        <v>19</v>
      </c>
      <c r="K260" t="s">
        <v>19</v>
      </c>
    </row>
    <row r="261" spans="1:11" hidden="1" x14ac:dyDescent="0.3">
      <c r="A261" t="s">
        <v>2237</v>
      </c>
      <c r="B261" t="s">
        <v>12387</v>
      </c>
      <c r="C261" t="s">
        <v>17486</v>
      </c>
      <c r="D261" t="s">
        <v>17487</v>
      </c>
      <c r="E261" s="74">
        <v>41023</v>
      </c>
      <c r="F261">
        <v>21.42</v>
      </c>
      <c r="G261" t="s">
        <v>17</v>
      </c>
      <c r="H261" t="s">
        <v>17379</v>
      </c>
      <c r="I261" s="74">
        <v>41025</v>
      </c>
      <c r="J261" t="s">
        <v>19</v>
      </c>
      <c r="K261" t="s">
        <v>19</v>
      </c>
    </row>
    <row r="262" spans="1:11" hidden="1" x14ac:dyDescent="0.3">
      <c r="A262" t="s">
        <v>2213</v>
      </c>
      <c r="B262" t="s">
        <v>12387</v>
      </c>
      <c r="C262" t="s">
        <v>17486</v>
      </c>
      <c r="D262" t="s">
        <v>17487</v>
      </c>
      <c r="E262" s="74">
        <v>41064</v>
      </c>
      <c r="F262">
        <v>25.2</v>
      </c>
      <c r="G262" t="s">
        <v>17</v>
      </c>
      <c r="H262" t="s">
        <v>17379</v>
      </c>
      <c r="I262" s="74">
        <v>41074</v>
      </c>
      <c r="J262" t="s">
        <v>19</v>
      </c>
      <c r="K262" t="s">
        <v>19</v>
      </c>
    </row>
    <row r="263" spans="1:11" hidden="1" x14ac:dyDescent="0.3">
      <c r="A263" t="s">
        <v>2187</v>
      </c>
      <c r="B263" t="s">
        <v>12387</v>
      </c>
      <c r="C263" t="s">
        <v>17486</v>
      </c>
      <c r="D263" t="s">
        <v>17487</v>
      </c>
      <c r="E263" s="74">
        <v>41079</v>
      </c>
      <c r="F263">
        <v>30.24</v>
      </c>
      <c r="G263" t="s">
        <v>17</v>
      </c>
      <c r="H263" t="s">
        <v>17379</v>
      </c>
      <c r="I263" s="74">
        <v>41086</v>
      </c>
      <c r="J263" t="s">
        <v>19</v>
      </c>
      <c r="K263" t="s">
        <v>19</v>
      </c>
    </row>
    <row r="264" spans="1:11" hidden="1" x14ac:dyDescent="0.3">
      <c r="A264" t="s">
        <v>2181</v>
      </c>
      <c r="B264" t="s">
        <v>12387</v>
      </c>
      <c r="C264" t="s">
        <v>17486</v>
      </c>
      <c r="D264" t="s">
        <v>17487</v>
      </c>
      <c r="E264" s="74">
        <v>41093</v>
      </c>
      <c r="F264">
        <v>30.24</v>
      </c>
      <c r="G264" t="s">
        <v>17</v>
      </c>
      <c r="H264" t="s">
        <v>17379</v>
      </c>
      <c r="I264" s="74">
        <v>41102</v>
      </c>
      <c r="J264" t="s">
        <v>19</v>
      </c>
      <c r="K264" t="s">
        <v>19</v>
      </c>
    </row>
    <row r="265" spans="1:11" hidden="1" x14ac:dyDescent="0.3">
      <c r="A265" t="s">
        <v>2122</v>
      </c>
      <c r="B265" t="s">
        <v>12387</v>
      </c>
      <c r="C265" t="s">
        <v>17486</v>
      </c>
      <c r="D265" t="s">
        <v>17487</v>
      </c>
      <c r="E265" s="74">
        <v>41142</v>
      </c>
      <c r="F265">
        <v>30.24</v>
      </c>
      <c r="G265" t="s">
        <v>17</v>
      </c>
      <c r="H265" t="s">
        <v>17379</v>
      </c>
      <c r="I265" s="74">
        <v>41152</v>
      </c>
      <c r="J265" t="s">
        <v>19</v>
      </c>
      <c r="K265" t="s">
        <v>19</v>
      </c>
    </row>
    <row r="266" spans="1:11" hidden="1" x14ac:dyDescent="0.3">
      <c r="A266" t="s">
        <v>1939</v>
      </c>
      <c r="B266" t="s">
        <v>12387</v>
      </c>
      <c r="C266" t="s">
        <v>17486</v>
      </c>
      <c r="D266" t="s">
        <v>17487</v>
      </c>
      <c r="E266" s="74">
        <v>41273</v>
      </c>
      <c r="F266">
        <v>25.2</v>
      </c>
      <c r="G266" t="s">
        <v>17</v>
      </c>
      <c r="H266" t="s">
        <v>17379</v>
      </c>
      <c r="I266" s="74">
        <v>41290</v>
      </c>
      <c r="J266" t="s">
        <v>19</v>
      </c>
      <c r="K266" t="s">
        <v>19</v>
      </c>
    </row>
    <row r="267" spans="1:11" hidden="1" x14ac:dyDescent="0.3">
      <c r="A267" t="s">
        <v>1661</v>
      </c>
      <c r="B267" t="s">
        <v>12387</v>
      </c>
      <c r="C267" t="s">
        <v>17486</v>
      </c>
      <c r="D267" t="s">
        <v>17487</v>
      </c>
      <c r="E267" s="74">
        <v>41407</v>
      </c>
      <c r="F267">
        <v>25.2</v>
      </c>
      <c r="G267" t="s">
        <v>17</v>
      </c>
      <c r="H267" t="s">
        <v>17379</v>
      </c>
      <c r="I267" s="74">
        <v>41495</v>
      </c>
      <c r="J267" t="s">
        <v>19</v>
      </c>
      <c r="K267" t="s">
        <v>19</v>
      </c>
    </row>
    <row r="268" spans="1:11" hidden="1" x14ac:dyDescent="0.3">
      <c r="A268" t="s">
        <v>1482</v>
      </c>
      <c r="B268" t="s">
        <v>12387</v>
      </c>
      <c r="C268" t="s">
        <v>17486</v>
      </c>
      <c r="D268" t="s">
        <v>17487</v>
      </c>
      <c r="E268" s="74">
        <v>41505</v>
      </c>
      <c r="F268">
        <v>25.2</v>
      </c>
      <c r="G268" t="s">
        <v>17</v>
      </c>
      <c r="H268" t="s">
        <v>17379</v>
      </c>
      <c r="I268" s="74">
        <v>41590</v>
      </c>
      <c r="J268" t="s">
        <v>19</v>
      </c>
      <c r="K268" t="s">
        <v>19</v>
      </c>
    </row>
    <row r="269" spans="1:11" hidden="1" x14ac:dyDescent="0.3">
      <c r="A269" t="s">
        <v>1365</v>
      </c>
      <c r="B269" t="s">
        <v>12387</v>
      </c>
      <c r="C269" t="s">
        <v>17486</v>
      </c>
      <c r="D269" t="s">
        <v>17487</v>
      </c>
      <c r="E269" s="74">
        <v>41631</v>
      </c>
      <c r="F269">
        <v>11.34</v>
      </c>
      <c r="G269" t="s">
        <v>17</v>
      </c>
      <c r="H269" t="s">
        <v>17379</v>
      </c>
      <c r="I269" s="74">
        <v>41680</v>
      </c>
      <c r="J269" t="s">
        <v>19</v>
      </c>
      <c r="K269" t="s">
        <v>19</v>
      </c>
    </row>
    <row r="270" spans="1:11" hidden="1" x14ac:dyDescent="0.3">
      <c r="A270" t="s">
        <v>14572</v>
      </c>
      <c r="B270" t="s">
        <v>14571</v>
      </c>
      <c r="C270" t="s">
        <v>17361</v>
      </c>
      <c r="D270" t="s">
        <v>17362</v>
      </c>
      <c r="E270" s="74">
        <v>44484</v>
      </c>
      <c r="F270">
        <v>9.0999999999999998E-2</v>
      </c>
      <c r="G270" t="s">
        <v>17</v>
      </c>
      <c r="H270" t="s">
        <v>17315</v>
      </c>
      <c r="I270" s="74">
        <v>44790</v>
      </c>
      <c r="J270" t="s">
        <v>19</v>
      </c>
      <c r="K270" t="s">
        <v>19</v>
      </c>
    </row>
    <row r="271" spans="1:11" hidden="1" x14ac:dyDescent="0.3">
      <c r="A271" t="s">
        <v>14568</v>
      </c>
      <c r="B271" t="s">
        <v>14567</v>
      </c>
      <c r="C271" t="s">
        <v>17361</v>
      </c>
      <c r="D271" t="s">
        <v>17362</v>
      </c>
      <c r="E271" s="74">
        <v>44662</v>
      </c>
      <c r="F271">
        <v>0.29099999999999998</v>
      </c>
      <c r="G271" t="s">
        <v>17</v>
      </c>
      <c r="H271" t="s">
        <v>17315</v>
      </c>
      <c r="I271" s="74">
        <v>44790</v>
      </c>
      <c r="J271" t="s">
        <v>19</v>
      </c>
      <c r="K271" t="s">
        <v>19</v>
      </c>
    </row>
    <row r="272" spans="1:11" hidden="1" x14ac:dyDescent="0.3">
      <c r="A272" t="s">
        <v>14570</v>
      </c>
      <c r="B272" t="s">
        <v>14569</v>
      </c>
      <c r="C272" t="s">
        <v>17361</v>
      </c>
      <c r="D272" t="s">
        <v>17362</v>
      </c>
      <c r="E272" s="74">
        <v>44484</v>
      </c>
      <c r="F272">
        <v>0.318</v>
      </c>
      <c r="G272" t="s">
        <v>17</v>
      </c>
      <c r="H272" t="s">
        <v>17315</v>
      </c>
      <c r="I272" s="74">
        <v>44790</v>
      </c>
      <c r="J272" t="s">
        <v>19</v>
      </c>
      <c r="K272" t="s">
        <v>19</v>
      </c>
    </row>
    <row r="273" spans="1:11" hidden="1" x14ac:dyDescent="0.3">
      <c r="A273" t="s">
        <v>18700</v>
      </c>
      <c r="B273" t="s">
        <v>18701</v>
      </c>
      <c r="C273" t="s">
        <v>17777</v>
      </c>
      <c r="D273" t="s">
        <v>17778</v>
      </c>
      <c r="E273" s="74">
        <v>42401</v>
      </c>
      <c r="F273">
        <v>0.17699999999999999</v>
      </c>
      <c r="G273" t="s">
        <v>17</v>
      </c>
      <c r="H273" t="s">
        <v>17315</v>
      </c>
      <c r="I273" s="74">
        <v>45320</v>
      </c>
      <c r="J273" t="s">
        <v>19</v>
      </c>
      <c r="K273" t="s">
        <v>19</v>
      </c>
    </row>
    <row r="274" spans="1:11" hidden="1" x14ac:dyDescent="0.3">
      <c r="A274" t="s">
        <v>25242</v>
      </c>
      <c r="B274" t="s">
        <v>25243</v>
      </c>
      <c r="C274" t="s">
        <v>17777</v>
      </c>
      <c r="D274" t="s">
        <v>17778</v>
      </c>
      <c r="E274" s="74">
        <v>43363</v>
      </c>
      <c r="F274">
        <v>0.26100000000000001</v>
      </c>
      <c r="G274" t="s">
        <v>17</v>
      </c>
      <c r="H274" t="s">
        <v>17315</v>
      </c>
      <c r="I274" s="74">
        <v>45365</v>
      </c>
      <c r="J274" t="s">
        <v>19</v>
      </c>
      <c r="K274" t="s">
        <v>19</v>
      </c>
    </row>
    <row r="275" spans="1:11" hidden="1" x14ac:dyDescent="0.3">
      <c r="A275" t="s">
        <v>24377</v>
      </c>
      <c r="B275" t="s">
        <v>24378</v>
      </c>
      <c r="C275" t="s">
        <v>17777</v>
      </c>
      <c r="D275" t="s">
        <v>17778</v>
      </c>
      <c r="E275" s="74">
        <v>42656</v>
      </c>
      <c r="F275">
        <v>0.621</v>
      </c>
      <c r="G275" t="s">
        <v>17</v>
      </c>
      <c r="H275" t="s">
        <v>17315</v>
      </c>
      <c r="I275" s="74">
        <v>45365</v>
      </c>
      <c r="J275" t="s">
        <v>19</v>
      </c>
      <c r="K275" t="s">
        <v>19</v>
      </c>
    </row>
    <row r="276" spans="1:11" hidden="1" x14ac:dyDescent="0.3">
      <c r="A276" t="s">
        <v>15074</v>
      </c>
      <c r="B276" t="s">
        <v>17779</v>
      </c>
      <c r="C276" t="s">
        <v>17777</v>
      </c>
      <c r="D276" t="s">
        <v>17778</v>
      </c>
      <c r="E276" s="74">
        <v>43550</v>
      </c>
      <c r="F276">
        <v>0.73899999999999999</v>
      </c>
      <c r="G276" t="s">
        <v>17</v>
      </c>
      <c r="H276" t="s">
        <v>17315</v>
      </c>
      <c r="I276" s="74">
        <v>44776</v>
      </c>
      <c r="J276" t="s">
        <v>19</v>
      </c>
      <c r="K276" t="s">
        <v>19</v>
      </c>
    </row>
    <row r="277" spans="1:11" hidden="1" x14ac:dyDescent="0.3">
      <c r="A277" t="s">
        <v>17775</v>
      </c>
      <c r="B277" t="s">
        <v>17776</v>
      </c>
      <c r="C277" t="s">
        <v>17777</v>
      </c>
      <c r="D277" t="s">
        <v>17778</v>
      </c>
      <c r="E277" s="74">
        <v>43279</v>
      </c>
      <c r="F277">
        <v>0.41799999999999998</v>
      </c>
      <c r="G277" t="s">
        <v>17</v>
      </c>
      <c r="H277" t="s">
        <v>17315</v>
      </c>
      <c r="I277" s="74">
        <v>45209</v>
      </c>
      <c r="J277" t="s">
        <v>19</v>
      </c>
      <c r="K277" t="s">
        <v>19</v>
      </c>
    </row>
    <row r="278" spans="1:11" hidden="1" x14ac:dyDescent="0.3">
      <c r="A278" t="s">
        <v>20511</v>
      </c>
      <c r="B278" t="s">
        <v>20512</v>
      </c>
      <c r="C278" t="s">
        <v>17777</v>
      </c>
      <c r="D278" t="s">
        <v>17778</v>
      </c>
      <c r="E278" s="74">
        <v>43290</v>
      </c>
      <c r="F278">
        <v>0.41799999999999998</v>
      </c>
      <c r="G278" t="s">
        <v>17</v>
      </c>
      <c r="H278" t="s">
        <v>17315</v>
      </c>
      <c r="I278" s="74">
        <v>45266</v>
      </c>
      <c r="J278" t="s">
        <v>19</v>
      </c>
      <c r="K278" t="s">
        <v>19</v>
      </c>
    </row>
    <row r="279" spans="1:11" hidden="1" x14ac:dyDescent="0.3">
      <c r="A279" t="s">
        <v>15891</v>
      </c>
      <c r="B279" t="s">
        <v>15890</v>
      </c>
      <c r="C279" t="s">
        <v>17332</v>
      </c>
      <c r="D279" t="s">
        <v>17333</v>
      </c>
      <c r="E279" s="74">
        <v>42968</v>
      </c>
      <c r="F279">
        <v>0.997</v>
      </c>
      <c r="G279" t="s">
        <v>17</v>
      </c>
      <c r="H279" t="s">
        <v>17315</v>
      </c>
      <c r="I279" s="74">
        <v>44434</v>
      </c>
      <c r="J279" t="s">
        <v>19</v>
      </c>
      <c r="K279" t="s">
        <v>19</v>
      </c>
    </row>
    <row r="280" spans="1:11" hidden="1" x14ac:dyDescent="0.3">
      <c r="A280" t="s">
        <v>5358</v>
      </c>
      <c r="B280" t="s">
        <v>11025</v>
      </c>
      <c r="C280" t="s">
        <v>17461</v>
      </c>
      <c r="D280" t="s">
        <v>17462</v>
      </c>
      <c r="E280" s="74">
        <v>43822</v>
      </c>
      <c r="F280">
        <v>47.25</v>
      </c>
      <c r="G280" t="s">
        <v>17</v>
      </c>
      <c r="H280" t="s">
        <v>17339</v>
      </c>
      <c r="I280" s="74">
        <v>43865</v>
      </c>
      <c r="J280" t="s">
        <v>19</v>
      </c>
      <c r="K280" t="s">
        <v>19</v>
      </c>
    </row>
    <row r="281" spans="1:11" hidden="1" x14ac:dyDescent="0.3">
      <c r="A281" t="s">
        <v>2981</v>
      </c>
      <c r="B281" t="s">
        <v>15131</v>
      </c>
      <c r="C281" t="s">
        <v>17760</v>
      </c>
      <c r="D281" t="s">
        <v>17761</v>
      </c>
      <c r="E281" s="74">
        <v>39156</v>
      </c>
      <c r="F281">
        <v>0.5</v>
      </c>
      <c r="G281" t="s">
        <v>17</v>
      </c>
      <c r="H281" t="s">
        <v>17315</v>
      </c>
      <c r="I281" s="74">
        <v>40102</v>
      </c>
      <c r="J281" t="s">
        <v>19</v>
      </c>
      <c r="K281" t="s">
        <v>19</v>
      </c>
    </row>
    <row r="282" spans="1:11" hidden="1" x14ac:dyDescent="0.3">
      <c r="A282" t="s">
        <v>8230</v>
      </c>
      <c r="B282" t="s">
        <v>10298</v>
      </c>
      <c r="C282" t="s">
        <v>17318</v>
      </c>
      <c r="D282" t="s">
        <v>17319</v>
      </c>
      <c r="E282" s="74">
        <v>43409</v>
      </c>
      <c r="F282">
        <v>0.628</v>
      </c>
      <c r="G282" t="s">
        <v>17</v>
      </c>
      <c r="H282" t="s">
        <v>17315</v>
      </c>
      <c r="I282" s="74">
        <v>43926</v>
      </c>
      <c r="J282" t="s">
        <v>19</v>
      </c>
      <c r="K282" t="s">
        <v>19</v>
      </c>
    </row>
    <row r="283" spans="1:11" hidden="1" x14ac:dyDescent="0.3">
      <c r="A283" t="s">
        <v>27082</v>
      </c>
      <c r="B283" t="s">
        <v>27083</v>
      </c>
      <c r="C283" t="s">
        <v>27084</v>
      </c>
      <c r="D283" t="s">
        <v>27085</v>
      </c>
      <c r="E283" s="74">
        <v>44193</v>
      </c>
      <c r="F283">
        <v>1.01875</v>
      </c>
      <c r="G283" t="s">
        <v>17</v>
      </c>
      <c r="H283" t="s">
        <v>17315</v>
      </c>
      <c r="I283" s="74">
        <v>45699</v>
      </c>
      <c r="J283" t="s">
        <v>19</v>
      </c>
      <c r="K283" t="s">
        <v>19</v>
      </c>
    </row>
    <row r="284" spans="1:11" hidden="1" x14ac:dyDescent="0.3">
      <c r="A284" t="s">
        <v>6892</v>
      </c>
      <c r="B284" t="s">
        <v>10582</v>
      </c>
      <c r="C284" t="s">
        <v>17408</v>
      </c>
      <c r="D284" t="s">
        <v>17409</v>
      </c>
      <c r="E284" s="74">
        <v>42725</v>
      </c>
      <c r="F284">
        <v>0.97199999999999998</v>
      </c>
      <c r="G284" t="s">
        <v>17</v>
      </c>
      <c r="H284" t="s">
        <v>17315</v>
      </c>
      <c r="I284" s="74">
        <v>43816</v>
      </c>
      <c r="J284" t="s">
        <v>19</v>
      </c>
      <c r="K284" t="s">
        <v>19</v>
      </c>
    </row>
    <row r="285" spans="1:11" hidden="1" x14ac:dyDescent="0.3">
      <c r="A285" t="s">
        <v>6891</v>
      </c>
      <c r="B285" t="s">
        <v>10583</v>
      </c>
      <c r="C285" t="s">
        <v>17408</v>
      </c>
      <c r="D285" t="s">
        <v>17409</v>
      </c>
      <c r="E285" s="74">
        <v>42522</v>
      </c>
      <c r="F285">
        <v>0.96799999999999997</v>
      </c>
      <c r="G285" t="s">
        <v>17</v>
      </c>
      <c r="H285" t="s">
        <v>17315</v>
      </c>
      <c r="I285" s="74">
        <v>43816</v>
      </c>
      <c r="J285" t="s">
        <v>19</v>
      </c>
      <c r="K285" t="s">
        <v>19</v>
      </c>
    </row>
    <row r="286" spans="1:11" hidden="1" x14ac:dyDescent="0.3">
      <c r="A286" t="s">
        <v>3914</v>
      </c>
      <c r="B286" t="s">
        <v>11620</v>
      </c>
      <c r="C286" t="s">
        <v>17410</v>
      </c>
      <c r="D286" t="s">
        <v>17411</v>
      </c>
      <c r="E286" s="74">
        <v>42598</v>
      </c>
      <c r="F286">
        <v>9.9000000000000005E-2</v>
      </c>
      <c r="G286" t="s">
        <v>17</v>
      </c>
      <c r="H286" t="s">
        <v>17315</v>
      </c>
      <c r="I286" s="74">
        <v>42832</v>
      </c>
      <c r="J286" t="s">
        <v>19</v>
      </c>
      <c r="K286" t="s">
        <v>19</v>
      </c>
    </row>
    <row r="287" spans="1:11" hidden="1" x14ac:dyDescent="0.3">
      <c r="A287" t="s">
        <v>3899</v>
      </c>
      <c r="B287" t="s">
        <v>11623</v>
      </c>
      <c r="C287" t="s">
        <v>17410</v>
      </c>
      <c r="D287" t="s">
        <v>17411</v>
      </c>
      <c r="E287" s="74">
        <v>42706</v>
      </c>
      <c r="F287">
        <v>0.14799999999999999</v>
      </c>
      <c r="G287" t="s">
        <v>17</v>
      </c>
      <c r="H287" t="s">
        <v>17315</v>
      </c>
      <c r="I287" s="74">
        <v>42830</v>
      </c>
      <c r="J287" t="s">
        <v>19</v>
      </c>
      <c r="K287" t="s">
        <v>19</v>
      </c>
    </row>
    <row r="288" spans="1:11" hidden="1" x14ac:dyDescent="0.3">
      <c r="A288" t="s">
        <v>19505</v>
      </c>
      <c r="B288" t="s">
        <v>19506</v>
      </c>
      <c r="C288" t="s">
        <v>17557</v>
      </c>
      <c r="D288" t="s">
        <v>17558</v>
      </c>
      <c r="E288" s="74">
        <v>45183</v>
      </c>
      <c r="F288">
        <v>6.6769999999999996E-2</v>
      </c>
      <c r="G288" t="s">
        <v>17</v>
      </c>
      <c r="H288" t="s">
        <v>17315</v>
      </c>
      <c r="I288" s="74">
        <v>45209</v>
      </c>
      <c r="J288" t="s">
        <v>19</v>
      </c>
      <c r="K288" t="s">
        <v>19</v>
      </c>
    </row>
    <row r="289" spans="1:11" hidden="1" x14ac:dyDescent="0.3">
      <c r="A289" t="s">
        <v>28293</v>
      </c>
      <c r="B289" t="s">
        <v>28294</v>
      </c>
      <c r="C289" t="s">
        <v>17673</v>
      </c>
      <c r="D289" t="s">
        <v>17674</v>
      </c>
      <c r="E289" s="74">
        <v>45569</v>
      </c>
      <c r="F289">
        <v>0.41980000000000001</v>
      </c>
      <c r="G289" t="s">
        <v>17</v>
      </c>
      <c r="H289" t="s">
        <v>17315</v>
      </c>
      <c r="I289" s="74">
        <v>45709</v>
      </c>
      <c r="J289" t="s">
        <v>19</v>
      </c>
      <c r="K289" t="s">
        <v>19</v>
      </c>
    </row>
    <row r="290" spans="1:11" hidden="1" x14ac:dyDescent="0.3">
      <c r="A290" t="s">
        <v>25250</v>
      </c>
      <c r="B290" t="s">
        <v>25251</v>
      </c>
      <c r="C290" t="s">
        <v>25252</v>
      </c>
      <c r="D290" t="s">
        <v>25253</v>
      </c>
      <c r="E290" s="74">
        <v>31581</v>
      </c>
      <c r="F290">
        <v>19.600000000000001</v>
      </c>
      <c r="G290" t="s">
        <v>17369</v>
      </c>
      <c r="H290" t="s">
        <v>17315</v>
      </c>
      <c r="I290" s="74">
        <v>45509</v>
      </c>
      <c r="J290" t="s">
        <v>19</v>
      </c>
      <c r="K290" t="s">
        <v>19</v>
      </c>
    </row>
    <row r="291" spans="1:11" hidden="1" x14ac:dyDescent="0.3">
      <c r="A291" t="s">
        <v>845</v>
      </c>
      <c r="B291" t="s">
        <v>846</v>
      </c>
      <c r="C291" t="s">
        <v>22024</v>
      </c>
      <c r="D291" t="s">
        <v>22025</v>
      </c>
      <c r="E291" s="74">
        <v>42139</v>
      </c>
      <c r="F291">
        <v>20</v>
      </c>
      <c r="G291" t="s">
        <v>17</v>
      </c>
      <c r="H291" t="s">
        <v>17315</v>
      </c>
      <c r="I291" s="74">
        <v>42156</v>
      </c>
      <c r="J291" t="s">
        <v>19</v>
      </c>
      <c r="K291" t="s">
        <v>19</v>
      </c>
    </row>
    <row r="292" spans="1:11" hidden="1" x14ac:dyDescent="0.3">
      <c r="A292" t="s">
        <v>2409</v>
      </c>
      <c r="B292" t="s">
        <v>13182</v>
      </c>
      <c r="C292" t="s">
        <v>17335</v>
      </c>
      <c r="D292" t="s">
        <v>17336</v>
      </c>
      <c r="E292" s="74">
        <v>40830</v>
      </c>
      <c r="F292">
        <v>5</v>
      </c>
      <c r="G292" t="s">
        <v>17</v>
      </c>
      <c r="H292" t="s">
        <v>17324</v>
      </c>
      <c r="I292" s="74">
        <v>40870</v>
      </c>
      <c r="J292" t="s">
        <v>19</v>
      </c>
      <c r="K292" t="s">
        <v>19</v>
      </c>
    </row>
    <row r="293" spans="1:11" hidden="1" x14ac:dyDescent="0.3">
      <c r="A293" t="s">
        <v>1223</v>
      </c>
      <c r="B293" t="s">
        <v>12321</v>
      </c>
      <c r="C293" t="s">
        <v>17365</v>
      </c>
      <c r="D293" t="s">
        <v>17366</v>
      </c>
      <c r="E293" s="74">
        <v>41762</v>
      </c>
      <c r="F293">
        <v>7.5999999999999998E-2</v>
      </c>
      <c r="G293" t="s">
        <v>17</v>
      </c>
      <c r="H293" t="s">
        <v>17324</v>
      </c>
      <c r="I293" s="74">
        <v>41919</v>
      </c>
      <c r="J293" t="s">
        <v>19</v>
      </c>
      <c r="K293" t="s">
        <v>19</v>
      </c>
    </row>
    <row r="294" spans="1:11" hidden="1" x14ac:dyDescent="0.3">
      <c r="A294" t="s">
        <v>4002</v>
      </c>
      <c r="B294" t="s">
        <v>11591</v>
      </c>
      <c r="C294" t="s">
        <v>17365</v>
      </c>
      <c r="D294" t="s">
        <v>17366</v>
      </c>
      <c r="E294" s="74">
        <v>42795</v>
      </c>
      <c r="F294">
        <v>7.0000000000000007E-2</v>
      </c>
      <c r="G294" t="s">
        <v>17</v>
      </c>
      <c r="H294" t="s">
        <v>17324</v>
      </c>
      <c r="I294" s="74">
        <v>42887</v>
      </c>
      <c r="J294" t="s">
        <v>19</v>
      </c>
      <c r="K294" t="s">
        <v>19</v>
      </c>
    </row>
    <row r="295" spans="1:11" hidden="1" x14ac:dyDescent="0.3">
      <c r="A295" t="s">
        <v>28314</v>
      </c>
      <c r="B295" t="s">
        <v>28315</v>
      </c>
      <c r="C295" t="s">
        <v>20026</v>
      </c>
      <c r="D295" t="s">
        <v>20027</v>
      </c>
      <c r="E295" s="74">
        <v>44477</v>
      </c>
      <c r="F295">
        <v>5.2449999999999997E-3</v>
      </c>
      <c r="G295" t="s">
        <v>17</v>
      </c>
      <c r="H295" t="s">
        <v>17315</v>
      </c>
      <c r="I295" s="74">
        <v>45698</v>
      </c>
      <c r="J295" t="s">
        <v>19</v>
      </c>
      <c r="K295" t="s">
        <v>19</v>
      </c>
    </row>
    <row r="296" spans="1:11" hidden="1" x14ac:dyDescent="0.3">
      <c r="A296" t="s">
        <v>15947</v>
      </c>
      <c r="B296" t="s">
        <v>15946</v>
      </c>
      <c r="C296" t="s">
        <v>17359</v>
      </c>
      <c r="D296" t="s">
        <v>17360</v>
      </c>
      <c r="E296" s="74">
        <v>44362</v>
      </c>
      <c r="F296">
        <v>1.2E-2</v>
      </c>
      <c r="G296" t="s">
        <v>17</v>
      </c>
      <c r="H296" t="s">
        <v>17324</v>
      </c>
      <c r="I296" s="74">
        <v>44454</v>
      </c>
      <c r="J296" t="s">
        <v>19</v>
      </c>
      <c r="K296" t="s">
        <v>19</v>
      </c>
    </row>
    <row r="297" spans="1:11" hidden="1" x14ac:dyDescent="0.3">
      <c r="A297" t="s">
        <v>2478</v>
      </c>
      <c r="B297" t="s">
        <v>2479</v>
      </c>
      <c r="C297" t="s">
        <v>17335</v>
      </c>
      <c r="D297" t="s">
        <v>17336</v>
      </c>
      <c r="E297" s="74">
        <v>40532</v>
      </c>
      <c r="F297">
        <v>0.97499999999999998</v>
      </c>
      <c r="G297" t="s">
        <v>17</v>
      </c>
      <c r="H297" t="s">
        <v>17324</v>
      </c>
      <c r="I297" s="74">
        <v>40795</v>
      </c>
      <c r="J297" t="s">
        <v>19</v>
      </c>
      <c r="K297" t="s">
        <v>19</v>
      </c>
    </row>
    <row r="298" spans="1:11" hidden="1" x14ac:dyDescent="0.3">
      <c r="A298" t="s">
        <v>9222</v>
      </c>
      <c r="B298" t="s">
        <v>17075</v>
      </c>
      <c r="C298" t="s">
        <v>17335</v>
      </c>
      <c r="D298" t="s">
        <v>17336</v>
      </c>
      <c r="E298" s="74">
        <v>43952</v>
      </c>
      <c r="F298">
        <v>0.20699999999999999</v>
      </c>
      <c r="G298" t="s">
        <v>17</v>
      </c>
      <c r="H298" t="s">
        <v>17324</v>
      </c>
      <c r="I298" s="74">
        <v>44039</v>
      </c>
      <c r="J298" t="s">
        <v>19</v>
      </c>
      <c r="K298" t="s">
        <v>19</v>
      </c>
    </row>
    <row r="299" spans="1:11" hidden="1" x14ac:dyDescent="0.3">
      <c r="A299" t="s">
        <v>4537</v>
      </c>
      <c r="B299" t="s">
        <v>11315</v>
      </c>
      <c r="C299" t="s">
        <v>17335</v>
      </c>
      <c r="D299" t="s">
        <v>17336</v>
      </c>
      <c r="E299" s="74">
        <v>43258</v>
      </c>
      <c r="F299">
        <v>5.3999999999999999E-2</v>
      </c>
      <c r="G299" t="s">
        <v>17</v>
      </c>
      <c r="H299" t="s">
        <v>17324</v>
      </c>
      <c r="I299" s="74">
        <v>43284</v>
      </c>
      <c r="J299" t="s">
        <v>19</v>
      </c>
      <c r="K299" t="s">
        <v>19</v>
      </c>
    </row>
    <row r="300" spans="1:11" hidden="1" x14ac:dyDescent="0.3">
      <c r="A300" t="s">
        <v>4539</v>
      </c>
      <c r="B300" t="s">
        <v>11315</v>
      </c>
      <c r="C300" t="s">
        <v>17335</v>
      </c>
      <c r="D300" t="s">
        <v>17336</v>
      </c>
      <c r="E300" s="74">
        <v>43151</v>
      </c>
      <c r="F300">
        <v>5.3999999999999999E-2</v>
      </c>
      <c r="G300" t="s">
        <v>17</v>
      </c>
      <c r="H300" t="s">
        <v>17324</v>
      </c>
      <c r="I300" s="74">
        <v>43284</v>
      </c>
      <c r="J300" t="s">
        <v>19</v>
      </c>
      <c r="K300" t="s">
        <v>19</v>
      </c>
    </row>
    <row r="301" spans="1:11" hidden="1" x14ac:dyDescent="0.3">
      <c r="A301" t="s">
        <v>4551</v>
      </c>
      <c r="B301" t="s">
        <v>11315</v>
      </c>
      <c r="C301" t="s">
        <v>17335</v>
      </c>
      <c r="D301" t="s">
        <v>17336</v>
      </c>
      <c r="E301" s="74">
        <v>43300</v>
      </c>
      <c r="F301">
        <v>0.13100000000000001</v>
      </c>
      <c r="G301" t="s">
        <v>17</v>
      </c>
      <c r="H301" t="s">
        <v>17324</v>
      </c>
      <c r="I301" s="74">
        <v>43362</v>
      </c>
      <c r="J301" t="s">
        <v>19</v>
      </c>
      <c r="K301" t="s">
        <v>19</v>
      </c>
    </row>
    <row r="302" spans="1:11" hidden="1" x14ac:dyDescent="0.3">
      <c r="A302" t="s">
        <v>2533</v>
      </c>
      <c r="B302" t="s">
        <v>13281</v>
      </c>
      <c r="C302" t="s">
        <v>17335</v>
      </c>
      <c r="D302" t="s">
        <v>17336</v>
      </c>
      <c r="E302" s="74">
        <v>40641</v>
      </c>
      <c r="F302">
        <v>2</v>
      </c>
      <c r="G302" t="s">
        <v>17</v>
      </c>
      <c r="H302" t="s">
        <v>17324</v>
      </c>
      <c r="I302" s="74">
        <v>40745</v>
      </c>
      <c r="J302" t="s">
        <v>19</v>
      </c>
      <c r="K302" t="s">
        <v>19</v>
      </c>
    </row>
    <row r="303" spans="1:11" hidden="1" x14ac:dyDescent="0.3">
      <c r="A303" t="s">
        <v>2360</v>
      </c>
      <c r="B303" t="s">
        <v>2351</v>
      </c>
      <c r="C303" t="s">
        <v>17335</v>
      </c>
      <c r="D303" t="s">
        <v>17336</v>
      </c>
      <c r="E303" s="74">
        <v>40158</v>
      </c>
      <c r="F303">
        <v>0.14099999999999999</v>
      </c>
      <c r="G303" t="s">
        <v>17</v>
      </c>
      <c r="H303" t="s">
        <v>17324</v>
      </c>
      <c r="I303" s="74">
        <v>40920</v>
      </c>
      <c r="J303" t="s">
        <v>19</v>
      </c>
      <c r="K303" t="s">
        <v>19</v>
      </c>
    </row>
    <row r="304" spans="1:11" hidden="1" x14ac:dyDescent="0.3">
      <c r="A304" t="s">
        <v>2350</v>
      </c>
      <c r="B304" t="s">
        <v>2351</v>
      </c>
      <c r="C304" t="s">
        <v>17335</v>
      </c>
      <c r="D304" t="s">
        <v>17336</v>
      </c>
      <c r="E304" s="74">
        <v>40697</v>
      </c>
      <c r="F304">
        <v>0.378</v>
      </c>
      <c r="G304" t="s">
        <v>17</v>
      </c>
      <c r="H304" t="s">
        <v>17324</v>
      </c>
      <c r="I304" s="74">
        <v>40920</v>
      </c>
      <c r="J304" t="s">
        <v>19</v>
      </c>
      <c r="K304" t="s">
        <v>19</v>
      </c>
    </row>
    <row r="305" spans="1:11" hidden="1" x14ac:dyDescent="0.3">
      <c r="A305" t="s">
        <v>2899</v>
      </c>
      <c r="B305" t="s">
        <v>14015</v>
      </c>
      <c r="C305" t="s">
        <v>18713</v>
      </c>
      <c r="D305" t="s">
        <v>18714</v>
      </c>
      <c r="E305" s="74">
        <v>20271</v>
      </c>
      <c r="F305">
        <v>20.7</v>
      </c>
      <c r="G305" t="s">
        <v>17369</v>
      </c>
      <c r="H305" t="s">
        <v>17376</v>
      </c>
      <c r="I305" s="74">
        <v>40434</v>
      </c>
      <c r="J305" t="s">
        <v>19</v>
      </c>
      <c r="K305" t="s">
        <v>19</v>
      </c>
    </row>
    <row r="306" spans="1:11" hidden="1" x14ac:dyDescent="0.3">
      <c r="A306" t="s">
        <v>2898</v>
      </c>
      <c r="B306" t="s">
        <v>14015</v>
      </c>
      <c r="C306" t="s">
        <v>18713</v>
      </c>
      <c r="D306" t="s">
        <v>18714</v>
      </c>
      <c r="E306" s="74">
        <v>20271</v>
      </c>
      <c r="F306">
        <v>20.7</v>
      </c>
      <c r="G306" t="s">
        <v>17369</v>
      </c>
      <c r="H306" t="s">
        <v>17376</v>
      </c>
      <c r="I306" s="74">
        <v>40434</v>
      </c>
      <c r="J306" t="s">
        <v>19</v>
      </c>
      <c r="K306" t="s">
        <v>19</v>
      </c>
    </row>
    <row r="307" spans="1:11" hidden="1" x14ac:dyDescent="0.3">
      <c r="A307" t="s">
        <v>4637</v>
      </c>
      <c r="B307" t="s">
        <v>11256</v>
      </c>
      <c r="C307" t="s">
        <v>17370</v>
      </c>
      <c r="D307" t="s">
        <v>17371</v>
      </c>
      <c r="E307" s="74">
        <v>43277</v>
      </c>
      <c r="F307">
        <v>3.9E-2</v>
      </c>
      <c r="G307" t="s">
        <v>17</v>
      </c>
      <c r="H307" t="s">
        <v>17315</v>
      </c>
      <c r="I307" s="74">
        <v>43405</v>
      </c>
      <c r="J307" t="s">
        <v>19</v>
      </c>
      <c r="K307" t="s">
        <v>19</v>
      </c>
    </row>
    <row r="308" spans="1:11" hidden="1" x14ac:dyDescent="0.3">
      <c r="A308" t="s">
        <v>2825</v>
      </c>
      <c r="B308" t="s">
        <v>13573</v>
      </c>
      <c r="C308" t="s">
        <v>19730</v>
      </c>
      <c r="D308" t="s">
        <v>19731</v>
      </c>
      <c r="E308" s="74">
        <v>39814</v>
      </c>
      <c r="F308">
        <v>0.14199999999999999</v>
      </c>
      <c r="G308" t="s">
        <v>17</v>
      </c>
      <c r="H308" t="s">
        <v>17315</v>
      </c>
      <c r="I308" s="74">
        <v>40340</v>
      </c>
      <c r="J308" t="s">
        <v>19</v>
      </c>
      <c r="K308" t="s">
        <v>19</v>
      </c>
    </row>
    <row r="309" spans="1:11" hidden="1" x14ac:dyDescent="0.3">
      <c r="A309" t="s">
        <v>3119</v>
      </c>
      <c r="B309" t="s">
        <v>17209</v>
      </c>
      <c r="C309" t="s">
        <v>17335</v>
      </c>
      <c r="D309" t="s">
        <v>17336</v>
      </c>
      <c r="E309" s="74">
        <v>38838</v>
      </c>
      <c r="F309">
        <v>1.7999999999999999E-2</v>
      </c>
      <c r="G309" t="s">
        <v>17</v>
      </c>
      <c r="H309" t="s">
        <v>17324</v>
      </c>
      <c r="I309" s="74">
        <v>39898</v>
      </c>
      <c r="J309" t="s">
        <v>19</v>
      </c>
      <c r="K309" t="s">
        <v>19</v>
      </c>
    </row>
    <row r="310" spans="1:11" hidden="1" x14ac:dyDescent="0.3">
      <c r="A310" t="s">
        <v>49</v>
      </c>
      <c r="B310" t="s">
        <v>50</v>
      </c>
      <c r="C310" t="s">
        <v>17372</v>
      </c>
      <c r="D310" t="s">
        <v>17373</v>
      </c>
      <c r="E310" s="74">
        <v>42739</v>
      </c>
      <c r="F310">
        <v>10</v>
      </c>
      <c r="G310" t="s">
        <v>17</v>
      </c>
      <c r="H310" t="s">
        <v>17315</v>
      </c>
      <c r="I310" s="74">
        <v>42796</v>
      </c>
      <c r="J310" t="s">
        <v>19</v>
      </c>
      <c r="K310" t="s">
        <v>19</v>
      </c>
    </row>
    <row r="311" spans="1:11" hidden="1" x14ac:dyDescent="0.3">
      <c r="A311" t="s">
        <v>906</v>
      </c>
      <c r="B311" t="s">
        <v>12153</v>
      </c>
      <c r="C311" t="s">
        <v>22047</v>
      </c>
      <c r="D311" t="s">
        <v>22048</v>
      </c>
      <c r="E311" s="74">
        <v>41968</v>
      </c>
      <c r="F311">
        <v>50</v>
      </c>
      <c r="G311" t="s">
        <v>17</v>
      </c>
      <c r="H311" t="s">
        <v>17315</v>
      </c>
      <c r="I311" s="74">
        <v>42081</v>
      </c>
      <c r="J311" t="s">
        <v>19</v>
      </c>
      <c r="K311" t="s">
        <v>19</v>
      </c>
    </row>
    <row r="312" spans="1:11" hidden="1" x14ac:dyDescent="0.3">
      <c r="A312" t="s">
        <v>24381</v>
      </c>
      <c r="B312" t="s">
        <v>24382</v>
      </c>
      <c r="C312" t="s">
        <v>17328</v>
      </c>
      <c r="D312" t="s">
        <v>17329</v>
      </c>
      <c r="E312" s="74">
        <v>45378</v>
      </c>
      <c r="F312">
        <v>0.23258899999999999</v>
      </c>
      <c r="G312" t="s">
        <v>17</v>
      </c>
      <c r="H312" t="s">
        <v>17315</v>
      </c>
      <c r="I312" s="74">
        <v>45511</v>
      </c>
      <c r="J312" t="s">
        <v>19</v>
      </c>
      <c r="K312" t="s">
        <v>19</v>
      </c>
    </row>
    <row r="313" spans="1:11" hidden="1" x14ac:dyDescent="0.3">
      <c r="A313" t="s">
        <v>21712</v>
      </c>
      <c r="B313" t="s">
        <v>21713</v>
      </c>
      <c r="C313" t="s">
        <v>17328</v>
      </c>
      <c r="D313" t="s">
        <v>17329</v>
      </c>
      <c r="E313" s="74">
        <v>45308</v>
      </c>
      <c r="F313">
        <v>0.20100000000000001</v>
      </c>
      <c r="G313" t="s">
        <v>17</v>
      </c>
      <c r="H313" t="s">
        <v>17315</v>
      </c>
      <c r="I313" s="74">
        <v>45355</v>
      </c>
      <c r="J313" t="s">
        <v>19</v>
      </c>
      <c r="K313" t="s">
        <v>19</v>
      </c>
    </row>
    <row r="314" spans="1:11" hidden="1" x14ac:dyDescent="0.3">
      <c r="A314" t="s">
        <v>25131</v>
      </c>
      <c r="B314" t="s">
        <v>25132</v>
      </c>
      <c r="C314" t="s">
        <v>17328</v>
      </c>
      <c r="D314" t="s">
        <v>17329</v>
      </c>
      <c r="E314" s="74">
        <v>45295</v>
      </c>
      <c r="F314">
        <v>0.1585</v>
      </c>
      <c r="G314" t="s">
        <v>17</v>
      </c>
      <c r="H314" t="s">
        <v>17315</v>
      </c>
      <c r="I314" s="74">
        <v>45378</v>
      </c>
      <c r="J314" t="s">
        <v>19</v>
      </c>
      <c r="K314" t="s">
        <v>19</v>
      </c>
    </row>
    <row r="315" spans="1:11" hidden="1" x14ac:dyDescent="0.3">
      <c r="A315" t="s">
        <v>25141</v>
      </c>
      <c r="B315" t="s">
        <v>25142</v>
      </c>
      <c r="C315" t="s">
        <v>17328</v>
      </c>
      <c r="D315" t="s">
        <v>17329</v>
      </c>
      <c r="E315" s="74">
        <v>45316</v>
      </c>
      <c r="F315">
        <v>0.126</v>
      </c>
      <c r="G315" t="s">
        <v>17</v>
      </c>
      <c r="H315" t="s">
        <v>17315</v>
      </c>
      <c r="I315" s="74">
        <v>45425</v>
      </c>
      <c r="J315" t="s">
        <v>19</v>
      </c>
      <c r="K315" t="s">
        <v>19</v>
      </c>
    </row>
    <row r="316" spans="1:11" hidden="1" x14ac:dyDescent="0.3">
      <c r="A316" t="s">
        <v>25133</v>
      </c>
      <c r="B316" t="s">
        <v>25134</v>
      </c>
      <c r="C316" t="s">
        <v>17328</v>
      </c>
      <c r="D316" t="s">
        <v>17329</v>
      </c>
      <c r="E316" s="74">
        <v>45351</v>
      </c>
      <c r="F316">
        <v>0.127</v>
      </c>
      <c r="G316" t="s">
        <v>17</v>
      </c>
      <c r="H316" t="s">
        <v>17315</v>
      </c>
      <c r="I316" s="74">
        <v>45378</v>
      </c>
      <c r="J316" t="s">
        <v>19</v>
      </c>
      <c r="K316" t="s">
        <v>19</v>
      </c>
    </row>
    <row r="317" spans="1:11" hidden="1" x14ac:dyDescent="0.3">
      <c r="A317" t="s">
        <v>25127</v>
      </c>
      <c r="B317" t="s">
        <v>25128</v>
      </c>
      <c r="C317" t="s">
        <v>17328</v>
      </c>
      <c r="D317" t="s">
        <v>17329</v>
      </c>
      <c r="E317" s="74">
        <v>45370</v>
      </c>
      <c r="F317">
        <v>0.90900000000000003</v>
      </c>
      <c r="G317" t="s">
        <v>17</v>
      </c>
      <c r="H317" t="s">
        <v>17315</v>
      </c>
      <c r="I317" s="74">
        <v>45397</v>
      </c>
      <c r="J317" t="s">
        <v>19</v>
      </c>
      <c r="K317" t="s">
        <v>19</v>
      </c>
    </row>
    <row r="318" spans="1:11" hidden="1" x14ac:dyDescent="0.3">
      <c r="A318" t="s">
        <v>25137</v>
      </c>
      <c r="B318" t="s">
        <v>25138</v>
      </c>
      <c r="C318" t="s">
        <v>17328</v>
      </c>
      <c r="D318" t="s">
        <v>17329</v>
      </c>
      <c r="E318" s="74">
        <v>45316</v>
      </c>
      <c r="F318">
        <v>0.217</v>
      </c>
      <c r="G318" t="s">
        <v>17</v>
      </c>
      <c r="H318" t="s">
        <v>17315</v>
      </c>
      <c r="I318" s="74">
        <v>45378</v>
      </c>
      <c r="J318" t="s">
        <v>19</v>
      </c>
      <c r="K318" t="s">
        <v>19</v>
      </c>
    </row>
    <row r="319" spans="1:11" hidden="1" x14ac:dyDescent="0.3">
      <c r="A319" t="s">
        <v>25116</v>
      </c>
      <c r="B319" t="s">
        <v>25117</v>
      </c>
      <c r="C319" t="s">
        <v>17328</v>
      </c>
      <c r="D319" t="s">
        <v>17329</v>
      </c>
      <c r="E319" s="74">
        <v>45280</v>
      </c>
      <c r="F319">
        <v>0.11600000000000001</v>
      </c>
      <c r="G319" t="s">
        <v>17</v>
      </c>
      <c r="H319" t="s">
        <v>17315</v>
      </c>
      <c r="I319" s="74">
        <v>45365</v>
      </c>
      <c r="J319" t="s">
        <v>19</v>
      </c>
      <c r="K319" t="s">
        <v>19</v>
      </c>
    </row>
    <row r="320" spans="1:11" hidden="1" x14ac:dyDescent="0.3">
      <c r="A320" t="s">
        <v>25139</v>
      </c>
      <c r="B320" t="s">
        <v>25140</v>
      </c>
      <c r="C320" t="s">
        <v>17328</v>
      </c>
      <c r="D320" t="s">
        <v>17329</v>
      </c>
      <c r="E320" s="74">
        <v>45308</v>
      </c>
      <c r="F320">
        <v>0.12686700000000001</v>
      </c>
      <c r="G320" t="s">
        <v>17</v>
      </c>
      <c r="H320" t="s">
        <v>17315</v>
      </c>
      <c r="I320" s="74">
        <v>45471</v>
      </c>
      <c r="J320" t="s">
        <v>19</v>
      </c>
      <c r="K320" t="s">
        <v>19</v>
      </c>
    </row>
    <row r="321" spans="1:11" hidden="1" x14ac:dyDescent="0.3">
      <c r="A321" t="s">
        <v>25135</v>
      </c>
      <c r="B321" t="s">
        <v>25136</v>
      </c>
      <c r="C321" t="s">
        <v>17328</v>
      </c>
      <c r="D321" t="s">
        <v>17329</v>
      </c>
      <c r="E321" s="74">
        <v>45315</v>
      </c>
      <c r="F321">
        <v>0.127</v>
      </c>
      <c r="G321" t="s">
        <v>17</v>
      </c>
      <c r="H321" t="s">
        <v>17315</v>
      </c>
      <c r="I321" s="74">
        <v>45378</v>
      </c>
      <c r="J321" t="s">
        <v>19</v>
      </c>
      <c r="K321" t="s">
        <v>19</v>
      </c>
    </row>
    <row r="322" spans="1:11" hidden="1" x14ac:dyDescent="0.3">
      <c r="A322" t="s">
        <v>25129</v>
      </c>
      <c r="B322" t="s">
        <v>25130</v>
      </c>
      <c r="C322" t="s">
        <v>17328</v>
      </c>
      <c r="D322" t="s">
        <v>17329</v>
      </c>
      <c r="E322" s="74">
        <v>45491</v>
      </c>
      <c r="F322">
        <v>0.96736</v>
      </c>
      <c r="G322" t="s">
        <v>17</v>
      </c>
      <c r="H322" t="s">
        <v>17315</v>
      </c>
      <c r="I322" s="74">
        <v>45687</v>
      </c>
      <c r="J322" t="s">
        <v>19</v>
      </c>
      <c r="K322" t="s">
        <v>19</v>
      </c>
    </row>
    <row r="323" spans="1:11" hidden="1" x14ac:dyDescent="0.3">
      <c r="A323" t="s">
        <v>6147</v>
      </c>
      <c r="B323" t="s">
        <v>22369</v>
      </c>
      <c r="C323" t="s">
        <v>22353</v>
      </c>
      <c r="D323" t="s">
        <v>22354</v>
      </c>
      <c r="E323" s="74">
        <v>43419</v>
      </c>
      <c r="F323">
        <v>0.14099999999999999</v>
      </c>
      <c r="G323" t="s">
        <v>17</v>
      </c>
      <c r="H323" t="s">
        <v>17315</v>
      </c>
      <c r="I323" s="74">
        <v>43902</v>
      </c>
      <c r="J323" t="s">
        <v>19</v>
      </c>
      <c r="K323" t="s">
        <v>19</v>
      </c>
    </row>
    <row r="324" spans="1:11" hidden="1" x14ac:dyDescent="0.3">
      <c r="A324" t="s">
        <v>3814</v>
      </c>
      <c r="B324" t="s">
        <v>16666</v>
      </c>
      <c r="C324" t="s">
        <v>17563</v>
      </c>
      <c r="D324" t="s">
        <v>17564</v>
      </c>
      <c r="E324" s="74">
        <v>39569</v>
      </c>
      <c r="F324">
        <v>24</v>
      </c>
      <c r="G324" t="s">
        <v>6</v>
      </c>
      <c r="H324" t="s">
        <v>17315</v>
      </c>
      <c r="I324" s="74">
        <v>40227</v>
      </c>
      <c r="J324" t="s">
        <v>19</v>
      </c>
      <c r="K324" t="s">
        <v>19</v>
      </c>
    </row>
    <row r="325" spans="1:11" hidden="1" x14ac:dyDescent="0.3">
      <c r="A325" t="s">
        <v>16934</v>
      </c>
      <c r="B325" t="s">
        <v>16933</v>
      </c>
      <c r="C325" t="s">
        <v>17455</v>
      </c>
      <c r="D325" t="s">
        <v>22470</v>
      </c>
      <c r="E325" s="74">
        <v>43998</v>
      </c>
      <c r="F325">
        <v>10</v>
      </c>
      <c r="G325" t="s">
        <v>17</v>
      </c>
      <c r="H325" t="s">
        <v>17339</v>
      </c>
      <c r="I325" s="74">
        <v>44690</v>
      </c>
      <c r="J325" t="s">
        <v>19</v>
      </c>
      <c r="K325" t="s">
        <v>19</v>
      </c>
    </row>
    <row r="326" spans="1:11" hidden="1" x14ac:dyDescent="0.3">
      <c r="A326" t="s">
        <v>411</v>
      </c>
      <c r="B326" t="s">
        <v>11879</v>
      </c>
      <c r="C326" t="s">
        <v>17442</v>
      </c>
      <c r="D326" t="s">
        <v>17443</v>
      </c>
      <c r="E326" s="74">
        <v>42521</v>
      </c>
      <c r="F326">
        <v>1.155</v>
      </c>
      <c r="G326" t="s">
        <v>17</v>
      </c>
      <c r="H326" t="s">
        <v>17441</v>
      </c>
      <c r="I326" s="74">
        <v>42565</v>
      </c>
      <c r="J326" t="s">
        <v>19</v>
      </c>
      <c r="K326" t="s">
        <v>19</v>
      </c>
    </row>
    <row r="327" spans="1:11" hidden="1" x14ac:dyDescent="0.3">
      <c r="A327" t="s">
        <v>21024</v>
      </c>
      <c r="B327" t="s">
        <v>21025</v>
      </c>
      <c r="C327" t="s">
        <v>17348</v>
      </c>
      <c r="D327" t="s">
        <v>17349</v>
      </c>
      <c r="E327" s="74">
        <v>43382</v>
      </c>
      <c r="F327">
        <v>0.46800000000000003</v>
      </c>
      <c r="G327" t="s">
        <v>17</v>
      </c>
      <c r="H327" t="s">
        <v>17315</v>
      </c>
      <c r="I327" s="74">
        <v>45212</v>
      </c>
      <c r="J327" t="s">
        <v>19</v>
      </c>
      <c r="K327" t="s">
        <v>19</v>
      </c>
    </row>
    <row r="328" spans="1:11" hidden="1" x14ac:dyDescent="0.3">
      <c r="A328" t="s">
        <v>25736</v>
      </c>
      <c r="B328" t="s">
        <v>25737</v>
      </c>
      <c r="C328" t="s">
        <v>17538</v>
      </c>
      <c r="D328" t="s">
        <v>17539</v>
      </c>
      <c r="E328" s="74">
        <v>45407</v>
      </c>
      <c r="F328">
        <v>0.84</v>
      </c>
      <c r="G328" t="s">
        <v>17</v>
      </c>
      <c r="H328" t="s">
        <v>17315</v>
      </c>
      <c r="I328" s="74">
        <v>45489</v>
      </c>
      <c r="J328" t="s">
        <v>19</v>
      </c>
      <c r="K328" t="s">
        <v>19</v>
      </c>
    </row>
    <row r="329" spans="1:11" hidden="1" x14ac:dyDescent="0.3">
      <c r="A329" t="s">
        <v>1536</v>
      </c>
      <c r="B329" t="s">
        <v>12503</v>
      </c>
      <c r="C329" t="s">
        <v>17393</v>
      </c>
      <c r="D329" t="s">
        <v>17394</v>
      </c>
      <c r="E329" s="74">
        <v>40654</v>
      </c>
      <c r="F329">
        <v>0.5</v>
      </c>
      <c r="G329" t="s">
        <v>17</v>
      </c>
      <c r="H329" t="s">
        <v>17315</v>
      </c>
      <c r="I329" s="74">
        <v>41591</v>
      </c>
      <c r="J329" t="s">
        <v>19</v>
      </c>
      <c r="K329" t="s">
        <v>19</v>
      </c>
    </row>
    <row r="330" spans="1:11" hidden="1" x14ac:dyDescent="0.3">
      <c r="A330" t="s">
        <v>28355</v>
      </c>
      <c r="B330" t="s">
        <v>28356</v>
      </c>
      <c r="C330" t="s">
        <v>17408</v>
      </c>
      <c r="D330" t="s">
        <v>17409</v>
      </c>
      <c r="E330" s="74">
        <v>45629</v>
      </c>
      <c r="F330">
        <v>0.118518</v>
      </c>
      <c r="G330" t="s">
        <v>17</v>
      </c>
      <c r="H330" t="s">
        <v>17315</v>
      </c>
      <c r="I330" s="74">
        <v>45709</v>
      </c>
      <c r="J330" t="s">
        <v>19</v>
      </c>
      <c r="K330" t="s">
        <v>19</v>
      </c>
    </row>
    <row r="331" spans="1:11" hidden="1" x14ac:dyDescent="0.3">
      <c r="A331" t="s">
        <v>24978</v>
      </c>
      <c r="B331" t="s">
        <v>24979</v>
      </c>
      <c r="C331" t="s">
        <v>18696</v>
      </c>
      <c r="D331" t="s">
        <v>18697</v>
      </c>
      <c r="E331" s="74">
        <v>45324</v>
      </c>
      <c r="F331">
        <v>0.168125</v>
      </c>
      <c r="G331" t="s">
        <v>17</v>
      </c>
      <c r="H331" t="s">
        <v>17315</v>
      </c>
      <c r="I331" s="74">
        <v>45545</v>
      </c>
      <c r="J331" t="s">
        <v>19</v>
      </c>
      <c r="K331" t="s">
        <v>19</v>
      </c>
    </row>
    <row r="332" spans="1:11" hidden="1" x14ac:dyDescent="0.3">
      <c r="A332" t="s">
        <v>1023</v>
      </c>
      <c r="B332" t="s">
        <v>12201</v>
      </c>
      <c r="C332" t="s">
        <v>17328</v>
      </c>
      <c r="D332" t="s">
        <v>17329</v>
      </c>
      <c r="E332" s="74">
        <v>41817</v>
      </c>
      <c r="F332">
        <v>0.14399999999999999</v>
      </c>
      <c r="G332" t="s">
        <v>17</v>
      </c>
      <c r="H332" t="s">
        <v>17315</v>
      </c>
      <c r="I332" s="74">
        <v>42016</v>
      </c>
      <c r="J332" t="s">
        <v>19</v>
      </c>
      <c r="K332" t="s">
        <v>19</v>
      </c>
    </row>
    <row r="333" spans="1:11" hidden="1" x14ac:dyDescent="0.3">
      <c r="A333" t="s">
        <v>244</v>
      </c>
      <c r="B333" t="s">
        <v>209</v>
      </c>
      <c r="C333" t="s">
        <v>17328</v>
      </c>
      <c r="D333" t="s">
        <v>17329</v>
      </c>
      <c r="E333" s="74">
        <v>42612</v>
      </c>
      <c r="F333">
        <v>0.114</v>
      </c>
      <c r="G333" t="s">
        <v>17</v>
      </c>
      <c r="H333" t="s">
        <v>17315</v>
      </c>
      <c r="I333" s="74">
        <v>42753</v>
      </c>
      <c r="J333" t="s">
        <v>19</v>
      </c>
      <c r="K333" t="s">
        <v>19</v>
      </c>
    </row>
    <row r="334" spans="1:11" hidden="1" x14ac:dyDescent="0.3">
      <c r="A334" t="s">
        <v>243</v>
      </c>
      <c r="B334" t="s">
        <v>209</v>
      </c>
      <c r="C334" t="s">
        <v>17328</v>
      </c>
      <c r="D334" t="s">
        <v>17329</v>
      </c>
      <c r="E334" s="74">
        <v>42619</v>
      </c>
      <c r="F334">
        <v>0.254</v>
      </c>
      <c r="G334" t="s">
        <v>17</v>
      </c>
      <c r="H334" t="s">
        <v>17315</v>
      </c>
      <c r="I334" s="74">
        <v>42796</v>
      </c>
      <c r="J334" t="s">
        <v>19</v>
      </c>
      <c r="K334" t="s">
        <v>19</v>
      </c>
    </row>
    <row r="335" spans="1:11" hidden="1" x14ac:dyDescent="0.3">
      <c r="A335" t="s">
        <v>239</v>
      </c>
      <c r="B335" t="s">
        <v>209</v>
      </c>
      <c r="C335" t="s">
        <v>17328</v>
      </c>
      <c r="D335" t="s">
        <v>17329</v>
      </c>
      <c r="E335" s="74">
        <v>42612</v>
      </c>
      <c r="F335">
        <v>0.19400000000000001</v>
      </c>
      <c r="G335" t="s">
        <v>17</v>
      </c>
      <c r="H335" t="s">
        <v>17315</v>
      </c>
      <c r="I335" s="74">
        <v>42796</v>
      </c>
      <c r="J335" t="s">
        <v>19</v>
      </c>
      <c r="K335" t="s">
        <v>19</v>
      </c>
    </row>
    <row r="336" spans="1:11" hidden="1" x14ac:dyDescent="0.3">
      <c r="A336" t="s">
        <v>232</v>
      </c>
      <c r="B336" t="s">
        <v>209</v>
      </c>
      <c r="C336" t="s">
        <v>17328</v>
      </c>
      <c r="D336" t="s">
        <v>17329</v>
      </c>
      <c r="E336" s="74">
        <v>42613</v>
      </c>
      <c r="F336">
        <v>0.16400000000000001</v>
      </c>
      <c r="G336" t="s">
        <v>17</v>
      </c>
      <c r="H336" t="s">
        <v>17315</v>
      </c>
      <c r="I336" s="74">
        <v>42753</v>
      </c>
      <c r="J336" t="s">
        <v>19</v>
      </c>
      <c r="K336" t="s">
        <v>19</v>
      </c>
    </row>
    <row r="337" spans="1:11" hidden="1" x14ac:dyDescent="0.3">
      <c r="A337" t="s">
        <v>231</v>
      </c>
      <c r="B337" t="s">
        <v>209</v>
      </c>
      <c r="C337" t="s">
        <v>17328</v>
      </c>
      <c r="D337" t="s">
        <v>17329</v>
      </c>
      <c r="E337" s="74">
        <v>42607</v>
      </c>
      <c r="F337">
        <v>0.114</v>
      </c>
      <c r="G337" t="s">
        <v>17</v>
      </c>
      <c r="H337" t="s">
        <v>17315</v>
      </c>
      <c r="I337" s="74">
        <v>42754</v>
      </c>
      <c r="J337" t="s">
        <v>19</v>
      </c>
      <c r="K337" t="s">
        <v>19</v>
      </c>
    </row>
    <row r="338" spans="1:11" hidden="1" x14ac:dyDescent="0.3">
      <c r="A338" t="s">
        <v>230</v>
      </c>
      <c r="B338" t="s">
        <v>209</v>
      </c>
      <c r="C338" t="s">
        <v>17328</v>
      </c>
      <c r="D338" t="s">
        <v>17329</v>
      </c>
      <c r="E338" s="74">
        <v>42611</v>
      </c>
      <c r="F338">
        <v>7.8E-2</v>
      </c>
      <c r="G338" t="s">
        <v>17</v>
      </c>
      <c r="H338" t="s">
        <v>17315</v>
      </c>
      <c r="I338" s="74">
        <v>42767</v>
      </c>
      <c r="J338" t="s">
        <v>19</v>
      </c>
      <c r="K338" t="s">
        <v>19</v>
      </c>
    </row>
    <row r="339" spans="1:11" hidden="1" x14ac:dyDescent="0.3">
      <c r="A339" t="s">
        <v>229</v>
      </c>
      <c r="B339" t="s">
        <v>209</v>
      </c>
      <c r="C339" t="s">
        <v>17328</v>
      </c>
      <c r="D339" t="s">
        <v>17329</v>
      </c>
      <c r="E339" s="74">
        <v>42612</v>
      </c>
      <c r="F339">
        <v>0.121</v>
      </c>
      <c r="G339" t="s">
        <v>17</v>
      </c>
      <c r="H339" t="s">
        <v>17315</v>
      </c>
      <c r="I339" s="74">
        <v>42754</v>
      </c>
      <c r="J339" t="s">
        <v>19</v>
      </c>
      <c r="K339" t="s">
        <v>19</v>
      </c>
    </row>
    <row r="340" spans="1:11" hidden="1" x14ac:dyDescent="0.3">
      <c r="A340" t="s">
        <v>212</v>
      </c>
      <c r="B340" t="s">
        <v>209</v>
      </c>
      <c r="C340" t="s">
        <v>17328</v>
      </c>
      <c r="D340" t="s">
        <v>17329</v>
      </c>
      <c r="E340" s="74">
        <v>42621</v>
      </c>
      <c r="F340">
        <v>0.17199999999999999</v>
      </c>
      <c r="G340" t="s">
        <v>17</v>
      </c>
      <c r="H340" t="s">
        <v>17315</v>
      </c>
      <c r="I340" s="74">
        <v>42754</v>
      </c>
      <c r="J340" t="s">
        <v>19</v>
      </c>
      <c r="K340" t="s">
        <v>19</v>
      </c>
    </row>
    <row r="341" spans="1:11" hidden="1" x14ac:dyDescent="0.3">
      <c r="A341" t="s">
        <v>211</v>
      </c>
      <c r="B341" t="s">
        <v>209</v>
      </c>
      <c r="C341" t="s">
        <v>17328</v>
      </c>
      <c r="D341" t="s">
        <v>17329</v>
      </c>
      <c r="E341" s="74">
        <v>42613</v>
      </c>
      <c r="F341">
        <v>0.17399999999999999</v>
      </c>
      <c r="G341" t="s">
        <v>17</v>
      </c>
      <c r="H341" t="s">
        <v>17315</v>
      </c>
      <c r="I341" s="74">
        <v>42796</v>
      </c>
      <c r="J341" t="s">
        <v>19</v>
      </c>
      <c r="K341" t="s">
        <v>19</v>
      </c>
    </row>
    <row r="342" spans="1:11" hidden="1" x14ac:dyDescent="0.3">
      <c r="A342" t="s">
        <v>210</v>
      </c>
      <c r="B342" t="s">
        <v>209</v>
      </c>
      <c r="C342" t="s">
        <v>17328</v>
      </c>
      <c r="D342" t="s">
        <v>17329</v>
      </c>
      <c r="E342" s="74">
        <v>42607</v>
      </c>
      <c r="F342">
        <v>0.123</v>
      </c>
      <c r="G342" t="s">
        <v>17</v>
      </c>
      <c r="H342" t="s">
        <v>17315</v>
      </c>
      <c r="I342" s="74">
        <v>42754</v>
      </c>
      <c r="J342" t="s">
        <v>19</v>
      </c>
      <c r="K342" t="s">
        <v>19</v>
      </c>
    </row>
    <row r="343" spans="1:11" hidden="1" x14ac:dyDescent="0.3">
      <c r="A343" t="s">
        <v>208</v>
      </c>
      <c r="B343" t="s">
        <v>209</v>
      </c>
      <c r="C343" t="s">
        <v>17328</v>
      </c>
      <c r="D343" t="s">
        <v>17329</v>
      </c>
      <c r="E343" s="74">
        <v>42612</v>
      </c>
      <c r="F343">
        <v>0.185</v>
      </c>
      <c r="G343" t="s">
        <v>17</v>
      </c>
      <c r="H343" t="s">
        <v>17315</v>
      </c>
      <c r="I343" s="74">
        <v>42753</v>
      </c>
      <c r="J343" t="s">
        <v>19</v>
      </c>
      <c r="K343" t="s">
        <v>19</v>
      </c>
    </row>
    <row r="344" spans="1:11" hidden="1" x14ac:dyDescent="0.3">
      <c r="A344" t="s">
        <v>3855</v>
      </c>
      <c r="B344" t="s">
        <v>11690</v>
      </c>
      <c r="C344" t="s">
        <v>17461</v>
      </c>
      <c r="D344" t="s">
        <v>17462</v>
      </c>
      <c r="E344" s="74">
        <v>42747</v>
      </c>
      <c r="F344">
        <v>25</v>
      </c>
      <c r="G344" t="s">
        <v>17</v>
      </c>
      <c r="H344" t="s">
        <v>17324</v>
      </c>
      <c r="I344" s="74">
        <v>42816</v>
      </c>
      <c r="J344" t="s">
        <v>19</v>
      </c>
      <c r="K344" t="s">
        <v>19</v>
      </c>
    </row>
    <row r="345" spans="1:11" hidden="1" x14ac:dyDescent="0.3">
      <c r="A345" t="s">
        <v>3597</v>
      </c>
      <c r="B345" t="s">
        <v>12776</v>
      </c>
      <c r="C345" t="s">
        <v>17418</v>
      </c>
      <c r="D345" t="s">
        <v>17419</v>
      </c>
      <c r="E345" s="74">
        <v>1042</v>
      </c>
      <c r="F345">
        <v>1</v>
      </c>
      <c r="G345" t="s">
        <v>17369</v>
      </c>
      <c r="H345" t="s">
        <v>17315</v>
      </c>
      <c r="I345" s="74">
        <v>39608</v>
      </c>
      <c r="J345" t="s">
        <v>19</v>
      </c>
      <c r="K345" t="s">
        <v>19</v>
      </c>
    </row>
    <row r="346" spans="1:11" hidden="1" x14ac:dyDescent="0.3">
      <c r="A346" t="s">
        <v>14475</v>
      </c>
      <c r="B346" t="s">
        <v>14474</v>
      </c>
      <c r="C346" t="s">
        <v>17361</v>
      </c>
      <c r="D346" t="s">
        <v>17362</v>
      </c>
      <c r="E346" s="74">
        <v>44726</v>
      </c>
      <c r="F346">
        <v>0.98</v>
      </c>
      <c r="G346" t="s">
        <v>17</v>
      </c>
      <c r="H346" t="s">
        <v>17315</v>
      </c>
      <c r="I346" s="74">
        <v>44825</v>
      </c>
      <c r="J346" t="s">
        <v>19</v>
      </c>
      <c r="K346" t="s">
        <v>19</v>
      </c>
    </row>
    <row r="347" spans="1:11" hidden="1" x14ac:dyDescent="0.3">
      <c r="A347" t="s">
        <v>2752</v>
      </c>
      <c r="B347" t="s">
        <v>13470</v>
      </c>
      <c r="C347" t="s">
        <v>17372</v>
      </c>
      <c r="D347" t="s">
        <v>17373</v>
      </c>
      <c r="E347" s="74">
        <v>40540</v>
      </c>
      <c r="F347">
        <v>150</v>
      </c>
      <c r="G347" t="s">
        <v>6</v>
      </c>
      <c r="H347" t="s">
        <v>17315</v>
      </c>
      <c r="I347" s="74">
        <v>40575</v>
      </c>
      <c r="J347" t="s">
        <v>19</v>
      </c>
      <c r="K347" t="s">
        <v>19</v>
      </c>
    </row>
    <row r="348" spans="1:11" hidden="1" x14ac:dyDescent="0.3">
      <c r="A348" t="s">
        <v>2701</v>
      </c>
      <c r="B348" t="s">
        <v>13437</v>
      </c>
      <c r="C348" t="s">
        <v>17372</v>
      </c>
      <c r="D348" t="s">
        <v>17373</v>
      </c>
      <c r="E348" s="74">
        <v>40540</v>
      </c>
      <c r="F348">
        <v>150</v>
      </c>
      <c r="G348" t="s">
        <v>6</v>
      </c>
      <c r="H348" t="s">
        <v>17315</v>
      </c>
      <c r="I348" s="74">
        <v>40575</v>
      </c>
      <c r="J348" t="s">
        <v>19</v>
      </c>
      <c r="K348" t="s">
        <v>19</v>
      </c>
    </row>
    <row r="349" spans="1:11" hidden="1" x14ac:dyDescent="0.3">
      <c r="A349" t="s">
        <v>2700</v>
      </c>
      <c r="B349" t="s">
        <v>13436</v>
      </c>
      <c r="C349" t="s">
        <v>17372</v>
      </c>
      <c r="D349" t="s">
        <v>17373</v>
      </c>
      <c r="E349" s="74">
        <v>40591</v>
      </c>
      <c r="F349">
        <v>150</v>
      </c>
      <c r="G349" t="s">
        <v>6</v>
      </c>
      <c r="H349" t="s">
        <v>17315</v>
      </c>
      <c r="I349" s="74">
        <v>40620</v>
      </c>
      <c r="J349" t="s">
        <v>19</v>
      </c>
      <c r="K349" t="s">
        <v>19</v>
      </c>
    </row>
    <row r="350" spans="1:11" hidden="1" x14ac:dyDescent="0.3">
      <c r="A350" t="s">
        <v>2612</v>
      </c>
      <c r="B350" t="s">
        <v>13355</v>
      </c>
      <c r="C350" t="s">
        <v>17372</v>
      </c>
      <c r="D350" t="s">
        <v>17373</v>
      </c>
      <c r="E350" s="74">
        <v>40617</v>
      </c>
      <c r="F350">
        <v>102</v>
      </c>
      <c r="G350" t="s">
        <v>6</v>
      </c>
      <c r="H350" t="s">
        <v>17315</v>
      </c>
      <c r="I350" s="74">
        <v>40667</v>
      </c>
      <c r="J350" t="s">
        <v>19</v>
      </c>
      <c r="K350" t="s">
        <v>19</v>
      </c>
    </row>
    <row r="351" spans="1:11" hidden="1" x14ac:dyDescent="0.3">
      <c r="A351" t="s">
        <v>2136</v>
      </c>
      <c r="B351" t="s">
        <v>12990</v>
      </c>
      <c r="C351" t="s">
        <v>21889</v>
      </c>
      <c r="D351" t="s">
        <v>21890</v>
      </c>
      <c r="E351" s="74">
        <v>41305</v>
      </c>
      <c r="F351">
        <v>132</v>
      </c>
      <c r="G351" t="s">
        <v>6</v>
      </c>
      <c r="H351" t="s">
        <v>17315</v>
      </c>
      <c r="I351" s="74">
        <v>41319</v>
      </c>
      <c r="J351" t="s">
        <v>19</v>
      </c>
      <c r="K351" t="s">
        <v>19</v>
      </c>
    </row>
    <row r="352" spans="1:11" hidden="1" x14ac:dyDescent="0.3">
      <c r="A352" t="s">
        <v>2572</v>
      </c>
      <c r="B352" t="s">
        <v>13316</v>
      </c>
      <c r="C352" t="s">
        <v>17372</v>
      </c>
      <c r="D352" t="s">
        <v>17373</v>
      </c>
      <c r="E352" s="74">
        <v>40655</v>
      </c>
      <c r="F352">
        <v>168</v>
      </c>
      <c r="G352" t="s">
        <v>6</v>
      </c>
      <c r="H352" t="s">
        <v>17315</v>
      </c>
      <c r="I352" s="74">
        <v>40707</v>
      </c>
      <c r="J352" t="s">
        <v>19</v>
      </c>
      <c r="K352" t="s">
        <v>19</v>
      </c>
    </row>
    <row r="353" spans="1:11" hidden="1" x14ac:dyDescent="0.3">
      <c r="A353" t="s">
        <v>2135</v>
      </c>
      <c r="B353" t="s">
        <v>12989</v>
      </c>
      <c r="C353" t="s">
        <v>21891</v>
      </c>
      <c r="D353" t="s">
        <v>21892</v>
      </c>
      <c r="E353" s="74">
        <v>41275</v>
      </c>
      <c r="F353">
        <v>168</v>
      </c>
      <c r="G353" t="s">
        <v>6</v>
      </c>
      <c r="H353" t="s">
        <v>17315</v>
      </c>
      <c r="I353" s="74">
        <v>41319</v>
      </c>
      <c r="J353" t="s">
        <v>19</v>
      </c>
      <c r="K353" t="s">
        <v>19</v>
      </c>
    </row>
    <row r="354" spans="1:11" hidden="1" x14ac:dyDescent="0.3">
      <c r="A354" t="s">
        <v>2395</v>
      </c>
      <c r="B354" t="s">
        <v>13169</v>
      </c>
      <c r="C354" t="s">
        <v>17372</v>
      </c>
      <c r="D354" t="s">
        <v>17373</v>
      </c>
      <c r="E354" s="74">
        <v>40939</v>
      </c>
      <c r="F354">
        <v>150</v>
      </c>
      <c r="G354" t="s">
        <v>6</v>
      </c>
      <c r="H354" t="s">
        <v>17315</v>
      </c>
      <c r="I354" s="74">
        <v>41008</v>
      </c>
      <c r="J354" t="s">
        <v>19</v>
      </c>
      <c r="K354" t="s">
        <v>19</v>
      </c>
    </row>
    <row r="355" spans="1:11" hidden="1" x14ac:dyDescent="0.3">
      <c r="A355" t="s">
        <v>1728</v>
      </c>
      <c r="B355" t="s">
        <v>1729</v>
      </c>
      <c r="C355" t="s">
        <v>17372</v>
      </c>
      <c r="D355" t="s">
        <v>17373</v>
      </c>
      <c r="E355" s="74">
        <v>41671</v>
      </c>
      <c r="F355">
        <v>138</v>
      </c>
      <c r="G355" t="s">
        <v>6</v>
      </c>
      <c r="H355" t="s">
        <v>17315</v>
      </c>
      <c r="I355" s="74">
        <v>41680</v>
      </c>
      <c r="J355" t="s">
        <v>19</v>
      </c>
      <c r="K355" t="s">
        <v>19</v>
      </c>
    </row>
    <row r="356" spans="1:11" hidden="1" x14ac:dyDescent="0.3">
      <c r="A356" t="s">
        <v>1726</v>
      </c>
      <c r="B356" t="s">
        <v>1727</v>
      </c>
      <c r="C356" t="s">
        <v>17372</v>
      </c>
      <c r="D356" t="s">
        <v>17373</v>
      </c>
      <c r="E356" s="74">
        <v>41671</v>
      </c>
      <c r="F356">
        <v>90</v>
      </c>
      <c r="G356" t="s">
        <v>6</v>
      </c>
      <c r="H356" t="s">
        <v>17315</v>
      </c>
      <c r="I356" s="74">
        <v>41680</v>
      </c>
      <c r="J356" t="s">
        <v>19</v>
      </c>
      <c r="K356" t="s">
        <v>19</v>
      </c>
    </row>
    <row r="357" spans="1:11" hidden="1" x14ac:dyDescent="0.3">
      <c r="A357" t="s">
        <v>20608</v>
      </c>
      <c r="B357" t="s">
        <v>20609</v>
      </c>
      <c r="C357" t="s">
        <v>17370</v>
      </c>
      <c r="D357" t="s">
        <v>17371</v>
      </c>
      <c r="E357" s="74">
        <v>45290</v>
      </c>
      <c r="F357">
        <v>1.821</v>
      </c>
      <c r="G357" t="s">
        <v>17</v>
      </c>
      <c r="H357" t="s">
        <v>17315</v>
      </c>
      <c r="I357" s="74">
        <v>45355</v>
      </c>
      <c r="J357" t="s">
        <v>19</v>
      </c>
      <c r="K357" t="s">
        <v>19</v>
      </c>
    </row>
    <row r="358" spans="1:11" hidden="1" x14ac:dyDescent="0.3">
      <c r="A358" t="s">
        <v>1759</v>
      </c>
      <c r="B358" t="s">
        <v>12696</v>
      </c>
      <c r="C358" t="s">
        <v>17557</v>
      </c>
      <c r="D358" t="s">
        <v>17558</v>
      </c>
      <c r="E358" s="74">
        <v>41278</v>
      </c>
      <c r="F358">
        <v>0.05</v>
      </c>
      <c r="G358" t="s">
        <v>17</v>
      </c>
      <c r="H358" t="s">
        <v>17315</v>
      </c>
      <c r="I358" s="74">
        <v>41389</v>
      </c>
      <c r="J358" t="s">
        <v>19</v>
      </c>
      <c r="K358" t="s">
        <v>19</v>
      </c>
    </row>
    <row r="359" spans="1:11" hidden="1" x14ac:dyDescent="0.3">
      <c r="A359" t="s">
        <v>3320</v>
      </c>
      <c r="B359" t="s">
        <v>22292</v>
      </c>
      <c r="C359" t="s">
        <v>17313</v>
      </c>
      <c r="D359" t="s">
        <v>17314</v>
      </c>
      <c r="E359" s="74">
        <v>39112</v>
      </c>
      <c r="F359">
        <v>0.93300000000000005</v>
      </c>
      <c r="G359" t="s">
        <v>17</v>
      </c>
      <c r="H359" t="s">
        <v>17315</v>
      </c>
      <c r="I359" s="74">
        <v>39651</v>
      </c>
      <c r="J359" t="s">
        <v>19</v>
      </c>
      <c r="K359" t="s">
        <v>19</v>
      </c>
    </row>
    <row r="360" spans="1:11" hidden="1" x14ac:dyDescent="0.3">
      <c r="A360" t="s">
        <v>24921</v>
      </c>
      <c r="B360" t="s">
        <v>24922</v>
      </c>
      <c r="C360" t="s">
        <v>20046</v>
      </c>
      <c r="D360" t="s">
        <v>20047</v>
      </c>
      <c r="E360" s="74">
        <v>44552</v>
      </c>
      <c r="F360">
        <v>0.45</v>
      </c>
      <c r="G360" t="s">
        <v>17</v>
      </c>
      <c r="H360" t="s">
        <v>17315</v>
      </c>
      <c r="I360" s="74">
        <v>45391</v>
      </c>
      <c r="J360" t="s">
        <v>19</v>
      </c>
      <c r="K360" t="s">
        <v>19</v>
      </c>
    </row>
    <row r="361" spans="1:11" hidden="1" x14ac:dyDescent="0.3">
      <c r="A361" t="s">
        <v>24923</v>
      </c>
      <c r="B361" t="s">
        <v>24924</v>
      </c>
      <c r="C361" t="s">
        <v>20046</v>
      </c>
      <c r="D361" t="s">
        <v>20047</v>
      </c>
      <c r="E361" s="74">
        <v>44421</v>
      </c>
      <c r="F361">
        <v>2.4E-2</v>
      </c>
      <c r="G361" t="s">
        <v>17</v>
      </c>
      <c r="H361" t="s">
        <v>17315</v>
      </c>
      <c r="I361" s="74">
        <v>45391</v>
      </c>
      <c r="J361" t="s">
        <v>19</v>
      </c>
      <c r="K361" t="s">
        <v>19</v>
      </c>
    </row>
    <row r="362" spans="1:11" hidden="1" x14ac:dyDescent="0.3">
      <c r="A362" t="s">
        <v>24925</v>
      </c>
      <c r="B362" t="s">
        <v>24926</v>
      </c>
      <c r="C362" t="s">
        <v>20046</v>
      </c>
      <c r="D362" t="s">
        <v>20047</v>
      </c>
      <c r="E362" s="74">
        <v>44480</v>
      </c>
      <c r="F362">
        <v>0.13400000000000001</v>
      </c>
      <c r="G362" t="s">
        <v>17</v>
      </c>
      <c r="H362" t="s">
        <v>17315</v>
      </c>
      <c r="I362" s="74">
        <v>45391</v>
      </c>
      <c r="J362" t="s">
        <v>19</v>
      </c>
      <c r="K362" t="s">
        <v>19</v>
      </c>
    </row>
    <row r="363" spans="1:11" hidden="1" x14ac:dyDescent="0.3">
      <c r="A363" t="s">
        <v>24927</v>
      </c>
      <c r="B363" t="s">
        <v>24928</v>
      </c>
      <c r="C363" t="s">
        <v>20046</v>
      </c>
      <c r="D363" t="s">
        <v>20047</v>
      </c>
      <c r="E363" s="74">
        <v>44418</v>
      </c>
      <c r="F363">
        <v>3.9E-2</v>
      </c>
      <c r="G363" t="s">
        <v>17</v>
      </c>
      <c r="H363" t="s">
        <v>17315</v>
      </c>
      <c r="I363" s="74">
        <v>45391</v>
      </c>
      <c r="J363" t="s">
        <v>19</v>
      </c>
      <c r="K363" t="s">
        <v>19</v>
      </c>
    </row>
    <row r="364" spans="1:11" hidden="1" x14ac:dyDescent="0.3">
      <c r="A364" t="s">
        <v>24929</v>
      </c>
      <c r="B364" t="s">
        <v>24930</v>
      </c>
      <c r="C364" t="s">
        <v>20046</v>
      </c>
      <c r="D364" t="s">
        <v>20047</v>
      </c>
      <c r="E364" s="74">
        <v>44433</v>
      </c>
      <c r="F364">
        <v>3.5999999999999997E-2</v>
      </c>
      <c r="G364" t="s">
        <v>17</v>
      </c>
      <c r="H364" t="s">
        <v>17315</v>
      </c>
      <c r="I364" s="74">
        <v>45391</v>
      </c>
      <c r="J364" t="s">
        <v>19</v>
      </c>
      <c r="K364" t="s">
        <v>19</v>
      </c>
    </row>
    <row r="365" spans="1:11" hidden="1" x14ac:dyDescent="0.3">
      <c r="A365" t="s">
        <v>1837</v>
      </c>
      <c r="B365" t="s">
        <v>12771</v>
      </c>
      <c r="C365" t="s">
        <v>21782</v>
      </c>
      <c r="D365" t="s">
        <v>21783</v>
      </c>
      <c r="E365" s="74">
        <v>41065</v>
      </c>
      <c r="F365">
        <v>1.5</v>
      </c>
      <c r="G365" t="s">
        <v>17</v>
      </c>
      <c r="H365" t="s">
        <v>17324</v>
      </c>
      <c r="I365" s="74">
        <v>41675</v>
      </c>
      <c r="J365" t="s">
        <v>19</v>
      </c>
      <c r="K365" t="s">
        <v>19</v>
      </c>
    </row>
    <row r="366" spans="1:11" hidden="1" x14ac:dyDescent="0.3">
      <c r="A366" t="s">
        <v>17137</v>
      </c>
      <c r="B366" t="s">
        <v>17136</v>
      </c>
      <c r="C366" t="s">
        <v>17359</v>
      </c>
      <c r="D366" t="s">
        <v>17360</v>
      </c>
      <c r="E366" s="74">
        <v>44390</v>
      </c>
      <c r="F366">
        <v>0.01</v>
      </c>
      <c r="G366" t="s">
        <v>17</v>
      </c>
      <c r="H366" t="s">
        <v>17324</v>
      </c>
      <c r="I366" s="74">
        <v>44412</v>
      </c>
      <c r="J366" t="s">
        <v>19</v>
      </c>
      <c r="K366" t="s">
        <v>19</v>
      </c>
    </row>
    <row r="367" spans="1:11" hidden="1" x14ac:dyDescent="0.3">
      <c r="A367" t="s">
        <v>21750</v>
      </c>
      <c r="B367" t="s">
        <v>21751</v>
      </c>
      <c r="C367" t="s">
        <v>17408</v>
      </c>
      <c r="D367" t="s">
        <v>17409</v>
      </c>
      <c r="E367" s="74">
        <v>43465</v>
      </c>
      <c r="F367">
        <v>0.9</v>
      </c>
      <c r="G367" t="s">
        <v>17</v>
      </c>
      <c r="H367" t="s">
        <v>17315</v>
      </c>
      <c r="I367" s="74">
        <v>45345</v>
      </c>
      <c r="J367" t="s">
        <v>19</v>
      </c>
      <c r="K367" t="s">
        <v>19</v>
      </c>
    </row>
    <row r="368" spans="1:11" hidden="1" x14ac:dyDescent="0.3">
      <c r="A368" t="s">
        <v>25584</v>
      </c>
      <c r="B368" t="s">
        <v>25585</v>
      </c>
      <c r="C368" t="s">
        <v>17408</v>
      </c>
      <c r="D368" t="s">
        <v>17409</v>
      </c>
      <c r="E368" s="74">
        <v>40906</v>
      </c>
      <c r="F368">
        <v>0.60540000000000005</v>
      </c>
      <c r="G368" t="s">
        <v>17</v>
      </c>
      <c r="H368" t="s">
        <v>17315</v>
      </c>
      <c r="I368" s="74">
        <v>45441</v>
      </c>
      <c r="J368" t="s">
        <v>19</v>
      </c>
      <c r="K368" t="s">
        <v>19</v>
      </c>
    </row>
    <row r="369" spans="1:11" hidden="1" x14ac:dyDescent="0.3">
      <c r="A369" t="s">
        <v>4673</v>
      </c>
      <c r="B369" t="s">
        <v>11235</v>
      </c>
      <c r="C369" t="s">
        <v>17410</v>
      </c>
      <c r="D369" t="s">
        <v>17411</v>
      </c>
      <c r="E369" s="74">
        <v>42829</v>
      </c>
      <c r="F369">
        <v>0.88400000000000001</v>
      </c>
      <c r="G369" t="s">
        <v>17</v>
      </c>
      <c r="H369" t="s">
        <v>17315</v>
      </c>
      <c r="I369" s="74">
        <v>43452</v>
      </c>
      <c r="J369" t="s">
        <v>19</v>
      </c>
      <c r="K369" t="s">
        <v>19</v>
      </c>
    </row>
    <row r="370" spans="1:11" hidden="1" x14ac:dyDescent="0.3">
      <c r="A370" t="s">
        <v>4622</v>
      </c>
      <c r="B370" t="s">
        <v>11277</v>
      </c>
      <c r="C370" t="s">
        <v>17468</v>
      </c>
      <c r="D370" t="s">
        <v>17469</v>
      </c>
      <c r="E370" s="74">
        <v>43339</v>
      </c>
      <c r="F370">
        <v>0.499</v>
      </c>
      <c r="G370" t="s">
        <v>17</v>
      </c>
      <c r="H370" t="s">
        <v>17465</v>
      </c>
      <c r="I370" s="74">
        <v>43382</v>
      </c>
      <c r="J370" t="s">
        <v>19</v>
      </c>
      <c r="K370" t="s">
        <v>19</v>
      </c>
    </row>
    <row r="371" spans="1:11" hidden="1" x14ac:dyDescent="0.3">
      <c r="A371" t="s">
        <v>2176</v>
      </c>
      <c r="B371" t="s">
        <v>13016</v>
      </c>
      <c r="C371" t="s">
        <v>21885</v>
      </c>
      <c r="D371" t="s">
        <v>21886</v>
      </c>
      <c r="E371" s="74">
        <v>41231</v>
      </c>
      <c r="F371">
        <v>2.1749999999999998</v>
      </c>
      <c r="G371" t="s">
        <v>17334</v>
      </c>
      <c r="H371" t="s">
        <v>17315</v>
      </c>
      <c r="I371" s="74">
        <v>41272</v>
      </c>
      <c r="J371" t="s">
        <v>19</v>
      </c>
      <c r="K371" t="s">
        <v>19</v>
      </c>
    </row>
    <row r="372" spans="1:11" hidden="1" x14ac:dyDescent="0.3">
      <c r="A372" t="s">
        <v>2610</v>
      </c>
      <c r="B372" t="s">
        <v>13353</v>
      </c>
      <c r="C372" t="s">
        <v>21786</v>
      </c>
      <c r="D372" t="s">
        <v>21787</v>
      </c>
      <c r="E372" s="74">
        <v>40491</v>
      </c>
      <c r="F372">
        <v>9.1999999999999993</v>
      </c>
      <c r="G372" t="s">
        <v>17334</v>
      </c>
      <c r="H372" t="s">
        <v>17315</v>
      </c>
      <c r="I372" s="74">
        <v>40631</v>
      </c>
      <c r="J372" t="s">
        <v>19</v>
      </c>
      <c r="K372" t="s">
        <v>19</v>
      </c>
    </row>
    <row r="373" spans="1:11" hidden="1" x14ac:dyDescent="0.3">
      <c r="A373" t="s">
        <v>1692</v>
      </c>
      <c r="B373" t="s">
        <v>12642</v>
      </c>
      <c r="C373" t="s">
        <v>17367</v>
      </c>
      <c r="D373" t="s">
        <v>17368</v>
      </c>
      <c r="E373" s="74">
        <v>41649</v>
      </c>
      <c r="F373">
        <v>4.3499999999999996</v>
      </c>
      <c r="G373" t="s">
        <v>17334</v>
      </c>
      <c r="H373" t="s">
        <v>17315</v>
      </c>
      <c r="I373" s="74">
        <v>41701</v>
      </c>
      <c r="J373" t="s">
        <v>19</v>
      </c>
      <c r="K373" t="s">
        <v>19</v>
      </c>
    </row>
    <row r="374" spans="1:11" hidden="1" x14ac:dyDescent="0.3">
      <c r="A374" t="s">
        <v>1830</v>
      </c>
      <c r="B374" t="s">
        <v>12764</v>
      </c>
      <c r="C374" t="s">
        <v>21939</v>
      </c>
      <c r="D374" t="s">
        <v>21940</v>
      </c>
      <c r="E374" s="74">
        <v>41463</v>
      </c>
      <c r="F374">
        <v>1.4159999999999999</v>
      </c>
      <c r="G374" t="s">
        <v>17334</v>
      </c>
      <c r="H374" t="s">
        <v>17315</v>
      </c>
      <c r="I374" s="74">
        <v>41473</v>
      </c>
      <c r="J374" t="s">
        <v>19</v>
      </c>
      <c r="K374" t="s">
        <v>19</v>
      </c>
    </row>
    <row r="375" spans="1:11" hidden="1" x14ac:dyDescent="0.3">
      <c r="A375" t="s">
        <v>2570</v>
      </c>
      <c r="B375" t="s">
        <v>13313</v>
      </c>
      <c r="C375" t="s">
        <v>21800</v>
      </c>
      <c r="D375" t="s">
        <v>21801</v>
      </c>
      <c r="E375" s="74">
        <v>39995</v>
      </c>
      <c r="F375">
        <v>3.8</v>
      </c>
      <c r="G375" t="s">
        <v>17334</v>
      </c>
      <c r="H375" t="s">
        <v>17315</v>
      </c>
      <c r="I375" s="74">
        <v>40665</v>
      </c>
      <c r="J375" t="s">
        <v>19</v>
      </c>
      <c r="K375" t="s">
        <v>19</v>
      </c>
    </row>
    <row r="376" spans="1:11" hidden="1" x14ac:dyDescent="0.3">
      <c r="A376" t="s">
        <v>2592</v>
      </c>
      <c r="B376" t="s">
        <v>13335</v>
      </c>
      <c r="C376" t="s">
        <v>21788</v>
      </c>
      <c r="D376" t="s">
        <v>21789</v>
      </c>
      <c r="E376" s="74">
        <v>39783</v>
      </c>
      <c r="F376">
        <v>11.4</v>
      </c>
      <c r="G376" t="s">
        <v>17334</v>
      </c>
      <c r="H376" t="s">
        <v>17315</v>
      </c>
      <c r="I376" s="74">
        <v>40631</v>
      </c>
      <c r="J376" t="s">
        <v>19</v>
      </c>
      <c r="K376" t="s">
        <v>19</v>
      </c>
    </row>
    <row r="377" spans="1:11" hidden="1" x14ac:dyDescent="0.3">
      <c r="A377" t="s">
        <v>1433</v>
      </c>
      <c r="B377" t="s">
        <v>12439</v>
      </c>
      <c r="C377" t="s">
        <v>22005</v>
      </c>
      <c r="D377" t="s">
        <v>22006</v>
      </c>
      <c r="E377" s="74">
        <v>41753</v>
      </c>
      <c r="F377">
        <v>4.3</v>
      </c>
      <c r="G377" t="s">
        <v>17334</v>
      </c>
      <c r="H377" t="s">
        <v>17315</v>
      </c>
      <c r="I377" s="74">
        <v>41792</v>
      </c>
      <c r="J377" t="s">
        <v>19</v>
      </c>
      <c r="K377" t="s">
        <v>19</v>
      </c>
    </row>
    <row r="378" spans="1:11" hidden="1" x14ac:dyDescent="0.3">
      <c r="A378" t="s">
        <v>1693</v>
      </c>
      <c r="B378" t="s">
        <v>12643</v>
      </c>
      <c r="C378" t="s">
        <v>17367</v>
      </c>
      <c r="D378" t="s">
        <v>17368</v>
      </c>
      <c r="E378" s="74">
        <v>40165</v>
      </c>
      <c r="F378">
        <v>0.75</v>
      </c>
      <c r="G378" t="s">
        <v>17334</v>
      </c>
      <c r="H378" t="s">
        <v>17315</v>
      </c>
      <c r="I378" s="74">
        <v>41703</v>
      </c>
      <c r="J378" t="s">
        <v>19</v>
      </c>
      <c r="K378" t="s">
        <v>19</v>
      </c>
    </row>
    <row r="379" spans="1:11" hidden="1" x14ac:dyDescent="0.3">
      <c r="A379" t="s">
        <v>2611</v>
      </c>
      <c r="B379" t="s">
        <v>13354</v>
      </c>
      <c r="C379" t="s">
        <v>21784</v>
      </c>
      <c r="D379" t="s">
        <v>21785</v>
      </c>
      <c r="E379" s="74">
        <v>38726</v>
      </c>
      <c r="F379">
        <v>3</v>
      </c>
      <c r="G379" t="s">
        <v>17334</v>
      </c>
      <c r="H379" t="s">
        <v>17315</v>
      </c>
      <c r="I379" s="74">
        <v>40625</v>
      </c>
      <c r="J379" t="s">
        <v>19</v>
      </c>
      <c r="K379" t="s">
        <v>19</v>
      </c>
    </row>
    <row r="380" spans="1:11" hidden="1" x14ac:dyDescent="0.3">
      <c r="A380" t="s">
        <v>1695</v>
      </c>
      <c r="B380" t="s">
        <v>12645</v>
      </c>
      <c r="C380" t="s">
        <v>17367</v>
      </c>
      <c r="D380" t="s">
        <v>17368</v>
      </c>
      <c r="E380" s="74">
        <v>41681</v>
      </c>
      <c r="F380">
        <v>4.3499999999999996</v>
      </c>
      <c r="G380" t="s">
        <v>17334</v>
      </c>
      <c r="H380" t="s">
        <v>17315</v>
      </c>
      <c r="I380" s="74">
        <v>41701</v>
      </c>
      <c r="J380" t="s">
        <v>19</v>
      </c>
      <c r="K380" t="s">
        <v>19</v>
      </c>
    </row>
    <row r="381" spans="1:11" hidden="1" x14ac:dyDescent="0.3">
      <c r="A381" t="s">
        <v>5901</v>
      </c>
      <c r="B381" t="s">
        <v>10981</v>
      </c>
      <c r="C381" t="s">
        <v>17466</v>
      </c>
      <c r="D381" t="s">
        <v>17467</v>
      </c>
      <c r="E381" s="74">
        <v>43718</v>
      </c>
      <c r="F381">
        <v>0.99</v>
      </c>
      <c r="G381" t="s">
        <v>17</v>
      </c>
      <c r="H381" t="s">
        <v>17315</v>
      </c>
      <c r="I381" s="74">
        <v>43732</v>
      </c>
      <c r="J381" t="s">
        <v>19</v>
      </c>
      <c r="K381" t="s">
        <v>19</v>
      </c>
    </row>
    <row r="382" spans="1:11" hidden="1" x14ac:dyDescent="0.3">
      <c r="A382" t="s">
        <v>5904</v>
      </c>
      <c r="B382" t="s">
        <v>10980</v>
      </c>
      <c r="C382" t="s">
        <v>17466</v>
      </c>
      <c r="D382" t="s">
        <v>17467</v>
      </c>
      <c r="E382" s="74">
        <v>43718</v>
      </c>
      <c r="F382">
        <v>0.99</v>
      </c>
      <c r="G382" t="s">
        <v>17</v>
      </c>
      <c r="H382" t="s">
        <v>17315</v>
      </c>
      <c r="I382" s="74">
        <v>43732</v>
      </c>
      <c r="J382" t="s">
        <v>19</v>
      </c>
      <c r="K382" t="s">
        <v>19</v>
      </c>
    </row>
    <row r="383" spans="1:11" hidden="1" x14ac:dyDescent="0.3">
      <c r="A383" t="s">
        <v>5907</v>
      </c>
      <c r="B383" t="s">
        <v>10979</v>
      </c>
      <c r="C383" t="s">
        <v>17466</v>
      </c>
      <c r="D383" t="s">
        <v>17467</v>
      </c>
      <c r="E383" s="74">
        <v>43718</v>
      </c>
      <c r="F383">
        <v>0.99</v>
      </c>
      <c r="G383" t="s">
        <v>17</v>
      </c>
      <c r="H383" t="s">
        <v>17315</v>
      </c>
      <c r="I383" s="74">
        <v>43732</v>
      </c>
      <c r="J383" t="s">
        <v>19</v>
      </c>
      <c r="K383" t="s">
        <v>19</v>
      </c>
    </row>
    <row r="384" spans="1:11" hidden="1" x14ac:dyDescent="0.3">
      <c r="A384" t="s">
        <v>3092</v>
      </c>
      <c r="B384" t="s">
        <v>3093</v>
      </c>
      <c r="C384" t="s">
        <v>17418</v>
      </c>
      <c r="D384" t="s">
        <v>17419</v>
      </c>
      <c r="E384" s="74">
        <v>31444</v>
      </c>
      <c r="F384">
        <v>0.67500000000000004</v>
      </c>
      <c r="G384" t="s">
        <v>17369</v>
      </c>
      <c r="H384" t="s">
        <v>17315</v>
      </c>
      <c r="I384" s="74">
        <v>39913</v>
      </c>
      <c r="J384" t="s">
        <v>19</v>
      </c>
      <c r="K384" t="s">
        <v>19</v>
      </c>
    </row>
    <row r="385" spans="1:11" hidden="1" x14ac:dyDescent="0.3">
      <c r="A385" t="s">
        <v>3450</v>
      </c>
      <c r="B385" t="s">
        <v>3451</v>
      </c>
      <c r="C385" t="s">
        <v>17418</v>
      </c>
      <c r="D385" t="s">
        <v>17419</v>
      </c>
      <c r="E385" s="74">
        <v>31444</v>
      </c>
      <c r="F385">
        <v>1</v>
      </c>
      <c r="G385" t="s">
        <v>17369</v>
      </c>
      <c r="H385" t="s">
        <v>17315</v>
      </c>
      <c r="I385" s="74">
        <v>39667</v>
      </c>
      <c r="J385" t="s">
        <v>19</v>
      </c>
      <c r="K385" t="s">
        <v>19</v>
      </c>
    </row>
    <row r="386" spans="1:11" hidden="1" x14ac:dyDescent="0.3">
      <c r="A386" t="s">
        <v>3880</v>
      </c>
      <c r="B386" t="s">
        <v>11652</v>
      </c>
      <c r="C386" t="s">
        <v>22180</v>
      </c>
      <c r="D386" t="s">
        <v>22181</v>
      </c>
      <c r="E386" s="74">
        <v>42774</v>
      </c>
      <c r="F386">
        <v>20</v>
      </c>
      <c r="G386" t="s">
        <v>17</v>
      </c>
      <c r="H386" t="s">
        <v>17458</v>
      </c>
      <c r="I386" s="74">
        <v>42815</v>
      </c>
      <c r="J386" t="s">
        <v>19</v>
      </c>
      <c r="K386" t="s">
        <v>19</v>
      </c>
    </row>
    <row r="387" spans="1:11" hidden="1" x14ac:dyDescent="0.3">
      <c r="A387" t="s">
        <v>3881</v>
      </c>
      <c r="B387" t="s">
        <v>11651</v>
      </c>
      <c r="C387" t="s">
        <v>22180</v>
      </c>
      <c r="D387" t="s">
        <v>22181</v>
      </c>
      <c r="E387" s="74">
        <v>42774</v>
      </c>
      <c r="F387">
        <v>20</v>
      </c>
      <c r="G387" t="s">
        <v>17</v>
      </c>
      <c r="H387" t="s">
        <v>17458</v>
      </c>
      <c r="I387" s="74">
        <v>42815</v>
      </c>
      <c r="J387" t="s">
        <v>19</v>
      </c>
      <c r="K387" t="s">
        <v>19</v>
      </c>
    </row>
    <row r="388" spans="1:11" hidden="1" x14ac:dyDescent="0.3">
      <c r="A388" t="s">
        <v>16769</v>
      </c>
      <c r="B388" t="s">
        <v>16768</v>
      </c>
      <c r="C388" t="s">
        <v>17372</v>
      </c>
      <c r="D388" t="s">
        <v>17373</v>
      </c>
      <c r="E388" s="74">
        <v>44170</v>
      </c>
      <c r="F388">
        <v>128</v>
      </c>
      <c r="G388" t="s">
        <v>17</v>
      </c>
      <c r="H388" t="s">
        <v>17315</v>
      </c>
      <c r="I388" s="74">
        <v>44239</v>
      </c>
      <c r="J388" t="s">
        <v>19</v>
      </c>
      <c r="K388" t="s">
        <v>19</v>
      </c>
    </row>
    <row r="389" spans="1:11" hidden="1" x14ac:dyDescent="0.3">
      <c r="A389" t="s">
        <v>864</v>
      </c>
      <c r="B389" t="s">
        <v>865</v>
      </c>
      <c r="C389" t="s">
        <v>17372</v>
      </c>
      <c r="D389" t="s">
        <v>17373</v>
      </c>
      <c r="E389" s="74">
        <v>42158</v>
      </c>
      <c r="F389">
        <v>6.5</v>
      </c>
      <c r="G389" t="s">
        <v>17</v>
      </c>
      <c r="H389" t="s">
        <v>17315</v>
      </c>
      <c r="I389" s="74">
        <v>42226</v>
      </c>
      <c r="J389" t="s">
        <v>19</v>
      </c>
      <c r="K389" t="s">
        <v>19</v>
      </c>
    </row>
    <row r="390" spans="1:11" hidden="1" x14ac:dyDescent="0.3">
      <c r="A390" t="s">
        <v>16074</v>
      </c>
      <c r="B390" t="s">
        <v>16073</v>
      </c>
      <c r="C390" t="s">
        <v>17408</v>
      </c>
      <c r="D390" t="s">
        <v>17409</v>
      </c>
      <c r="E390" s="74">
        <v>42502</v>
      </c>
      <c r="F390">
        <v>0.48399999999999999</v>
      </c>
      <c r="G390" t="s">
        <v>17</v>
      </c>
      <c r="H390" t="s">
        <v>17315</v>
      </c>
      <c r="I390" s="74">
        <v>44320</v>
      </c>
      <c r="J390" t="s">
        <v>19</v>
      </c>
      <c r="K390" t="s">
        <v>19</v>
      </c>
    </row>
    <row r="391" spans="1:11" hidden="1" x14ac:dyDescent="0.3">
      <c r="A391" t="s">
        <v>25062</v>
      </c>
      <c r="B391" t="s">
        <v>25063</v>
      </c>
      <c r="C391" t="s">
        <v>25056</v>
      </c>
      <c r="D391" t="s">
        <v>25057</v>
      </c>
      <c r="E391" s="74">
        <v>44468</v>
      </c>
      <c r="F391">
        <v>0.86499999999999999</v>
      </c>
      <c r="G391" t="s">
        <v>17</v>
      </c>
      <c r="H391" t="s">
        <v>17315</v>
      </c>
      <c r="I391" s="74">
        <v>45378</v>
      </c>
      <c r="J391" t="s">
        <v>19</v>
      </c>
      <c r="K391" t="s">
        <v>19</v>
      </c>
    </row>
    <row r="392" spans="1:11" hidden="1" x14ac:dyDescent="0.3">
      <c r="A392" t="s">
        <v>25060</v>
      </c>
      <c r="B392" t="s">
        <v>25061</v>
      </c>
      <c r="C392" t="s">
        <v>25056</v>
      </c>
      <c r="D392" t="s">
        <v>25057</v>
      </c>
      <c r="E392" s="74">
        <v>44880</v>
      </c>
      <c r="F392">
        <v>0.8</v>
      </c>
      <c r="G392" t="s">
        <v>17</v>
      </c>
      <c r="H392" t="s">
        <v>17315</v>
      </c>
      <c r="I392" s="74">
        <v>45365</v>
      </c>
      <c r="J392" t="s">
        <v>19</v>
      </c>
      <c r="K392" t="s">
        <v>19</v>
      </c>
    </row>
    <row r="393" spans="1:11" hidden="1" x14ac:dyDescent="0.3">
      <c r="A393" t="s">
        <v>25058</v>
      </c>
      <c r="B393" t="s">
        <v>25059</v>
      </c>
      <c r="C393" t="s">
        <v>25056</v>
      </c>
      <c r="D393" t="s">
        <v>25057</v>
      </c>
      <c r="E393" s="74">
        <v>44439</v>
      </c>
      <c r="F393">
        <v>0.76700000000000002</v>
      </c>
      <c r="G393" t="s">
        <v>17</v>
      </c>
      <c r="H393" t="s">
        <v>17315</v>
      </c>
      <c r="I393" s="74">
        <v>45365</v>
      </c>
      <c r="J393" t="s">
        <v>19</v>
      </c>
      <c r="K393" t="s">
        <v>19</v>
      </c>
    </row>
    <row r="394" spans="1:11" hidden="1" x14ac:dyDescent="0.3">
      <c r="A394" t="s">
        <v>25054</v>
      </c>
      <c r="B394" t="s">
        <v>25055</v>
      </c>
      <c r="C394" t="s">
        <v>25056</v>
      </c>
      <c r="D394" t="s">
        <v>25057</v>
      </c>
      <c r="E394" s="74">
        <v>44349</v>
      </c>
      <c r="F394">
        <v>0.46700000000000003</v>
      </c>
      <c r="G394" t="s">
        <v>17</v>
      </c>
      <c r="H394" t="s">
        <v>17315</v>
      </c>
      <c r="I394" s="74">
        <v>45365</v>
      </c>
      <c r="J394" t="s">
        <v>19</v>
      </c>
      <c r="K394" t="s">
        <v>19</v>
      </c>
    </row>
    <row r="395" spans="1:11" hidden="1" x14ac:dyDescent="0.3">
      <c r="A395" t="s">
        <v>1098</v>
      </c>
      <c r="B395" t="s">
        <v>12232</v>
      </c>
      <c r="C395" t="s">
        <v>22032</v>
      </c>
      <c r="D395" t="s">
        <v>22033</v>
      </c>
      <c r="E395" s="74">
        <v>41869</v>
      </c>
      <c r="F395">
        <v>2.0979999999999999</v>
      </c>
      <c r="G395" t="s">
        <v>17</v>
      </c>
      <c r="H395" t="s">
        <v>17315</v>
      </c>
      <c r="I395" s="74">
        <v>41967</v>
      </c>
      <c r="J395" t="s">
        <v>19</v>
      </c>
      <c r="K395" t="s">
        <v>19</v>
      </c>
    </row>
    <row r="396" spans="1:11" hidden="1" x14ac:dyDescent="0.3">
      <c r="A396" t="s">
        <v>4885</v>
      </c>
      <c r="B396" t="s">
        <v>11206</v>
      </c>
      <c r="C396" t="s">
        <v>22032</v>
      </c>
      <c r="D396" t="s">
        <v>22033</v>
      </c>
      <c r="E396" s="74">
        <v>43573</v>
      </c>
      <c r="F396">
        <v>9.8000000000000004E-2</v>
      </c>
      <c r="G396" t="s">
        <v>17</v>
      </c>
      <c r="H396" t="s">
        <v>17315</v>
      </c>
      <c r="I396" s="74">
        <v>43606</v>
      </c>
      <c r="J396" t="s">
        <v>19</v>
      </c>
      <c r="K396" t="s">
        <v>19</v>
      </c>
    </row>
    <row r="397" spans="1:11" hidden="1" x14ac:dyDescent="0.3">
      <c r="A397" t="s">
        <v>4894</v>
      </c>
      <c r="B397" t="s">
        <v>11206</v>
      </c>
      <c r="C397" t="s">
        <v>22032</v>
      </c>
      <c r="D397" t="s">
        <v>22033</v>
      </c>
      <c r="E397" s="74">
        <v>43573</v>
      </c>
      <c r="F397">
        <v>0.105</v>
      </c>
      <c r="G397" t="s">
        <v>17</v>
      </c>
      <c r="H397" t="s">
        <v>17315</v>
      </c>
      <c r="I397" s="74">
        <v>43606</v>
      </c>
      <c r="J397" t="s">
        <v>19</v>
      </c>
      <c r="K397" t="s">
        <v>19</v>
      </c>
    </row>
    <row r="398" spans="1:11" hidden="1" x14ac:dyDescent="0.3">
      <c r="A398" t="s">
        <v>10482</v>
      </c>
      <c r="B398" t="s">
        <v>10481</v>
      </c>
      <c r="C398" t="s">
        <v>22385</v>
      </c>
      <c r="D398" t="s">
        <v>22386</v>
      </c>
      <c r="E398" s="74">
        <v>43210</v>
      </c>
      <c r="F398">
        <v>0.03</v>
      </c>
      <c r="G398" t="s">
        <v>17</v>
      </c>
      <c r="H398" t="s">
        <v>17391</v>
      </c>
      <c r="I398" s="74">
        <v>44421</v>
      </c>
      <c r="J398" t="s">
        <v>19</v>
      </c>
      <c r="K398" t="s">
        <v>19</v>
      </c>
    </row>
    <row r="399" spans="1:11" hidden="1" x14ac:dyDescent="0.3">
      <c r="A399" t="s">
        <v>972</v>
      </c>
      <c r="B399" t="s">
        <v>12181</v>
      </c>
      <c r="C399" t="s">
        <v>18650</v>
      </c>
      <c r="D399" t="s">
        <v>18651</v>
      </c>
      <c r="E399" s="74">
        <v>42002</v>
      </c>
      <c r="F399">
        <v>4.95</v>
      </c>
      <c r="G399" t="s">
        <v>6</v>
      </c>
      <c r="H399" t="s">
        <v>17324</v>
      </c>
      <c r="I399" s="74">
        <v>42018</v>
      </c>
      <c r="J399" t="s">
        <v>19</v>
      </c>
      <c r="K399" t="s">
        <v>19</v>
      </c>
    </row>
    <row r="400" spans="1:11" hidden="1" x14ac:dyDescent="0.3">
      <c r="A400" t="s">
        <v>971</v>
      </c>
      <c r="B400" t="s">
        <v>12181</v>
      </c>
      <c r="C400" t="s">
        <v>18650</v>
      </c>
      <c r="D400" t="s">
        <v>18651</v>
      </c>
      <c r="E400" s="74">
        <v>42002</v>
      </c>
      <c r="F400">
        <v>9.9499999999999993</v>
      </c>
      <c r="G400" t="s">
        <v>6</v>
      </c>
      <c r="H400" t="s">
        <v>17324</v>
      </c>
      <c r="I400" s="74">
        <v>42018</v>
      </c>
      <c r="J400" t="s">
        <v>19</v>
      </c>
      <c r="K400" t="s">
        <v>19</v>
      </c>
    </row>
    <row r="401" spans="1:11" hidden="1" x14ac:dyDescent="0.3">
      <c r="A401" t="s">
        <v>3319</v>
      </c>
      <c r="B401" t="s">
        <v>22293</v>
      </c>
      <c r="C401" t="s">
        <v>17313</v>
      </c>
      <c r="D401" t="s">
        <v>17314</v>
      </c>
      <c r="E401" s="74">
        <v>39213</v>
      </c>
      <c r="F401">
        <v>5.2999999999999999E-2</v>
      </c>
      <c r="G401" t="s">
        <v>17</v>
      </c>
      <c r="H401" t="s">
        <v>17315</v>
      </c>
      <c r="I401" s="74">
        <v>39651</v>
      </c>
      <c r="J401" t="s">
        <v>19</v>
      </c>
      <c r="K401" t="s">
        <v>19</v>
      </c>
    </row>
    <row r="402" spans="1:11" hidden="1" x14ac:dyDescent="0.3">
      <c r="A402" t="s">
        <v>14630</v>
      </c>
      <c r="B402" t="s">
        <v>14629</v>
      </c>
      <c r="C402" t="s">
        <v>17361</v>
      </c>
      <c r="D402" t="s">
        <v>17362</v>
      </c>
      <c r="E402" s="74">
        <v>43633</v>
      </c>
      <c r="F402">
        <v>0.251</v>
      </c>
      <c r="G402" t="s">
        <v>17</v>
      </c>
      <c r="H402" t="s">
        <v>17315</v>
      </c>
      <c r="I402" s="74">
        <v>44848</v>
      </c>
      <c r="J402" t="s">
        <v>19</v>
      </c>
      <c r="K402" t="s">
        <v>19</v>
      </c>
    </row>
    <row r="403" spans="1:11" hidden="1" x14ac:dyDescent="0.3">
      <c r="A403" t="s">
        <v>3641</v>
      </c>
      <c r="B403" t="s">
        <v>13194</v>
      </c>
      <c r="C403" t="s">
        <v>21840</v>
      </c>
      <c r="D403" t="s">
        <v>21841</v>
      </c>
      <c r="E403" s="74">
        <v>14611</v>
      </c>
      <c r="F403">
        <v>1.4</v>
      </c>
      <c r="G403" t="s">
        <v>17369</v>
      </c>
      <c r="H403" t="s">
        <v>17315</v>
      </c>
      <c r="I403" s="74">
        <v>39548</v>
      </c>
      <c r="J403" t="s">
        <v>19</v>
      </c>
      <c r="K403" t="s">
        <v>19</v>
      </c>
    </row>
    <row r="404" spans="1:11" hidden="1" x14ac:dyDescent="0.3">
      <c r="A404" t="s">
        <v>1087</v>
      </c>
      <c r="B404" t="s">
        <v>12228</v>
      </c>
      <c r="C404" t="s">
        <v>18660</v>
      </c>
      <c r="D404" t="s">
        <v>18661</v>
      </c>
      <c r="E404" s="74">
        <v>41963</v>
      </c>
      <c r="F404">
        <v>1.6</v>
      </c>
      <c r="G404" t="s">
        <v>6</v>
      </c>
      <c r="H404" t="s">
        <v>17315</v>
      </c>
      <c r="I404" s="74">
        <v>41990</v>
      </c>
      <c r="J404" t="s">
        <v>19</v>
      </c>
      <c r="K404" t="s">
        <v>19</v>
      </c>
    </row>
    <row r="405" spans="1:11" hidden="1" x14ac:dyDescent="0.3">
      <c r="A405" t="s">
        <v>16039</v>
      </c>
      <c r="B405" t="s">
        <v>16038</v>
      </c>
      <c r="C405" t="s">
        <v>17601</v>
      </c>
      <c r="D405" t="s">
        <v>17602</v>
      </c>
      <c r="E405" s="74">
        <v>44182</v>
      </c>
      <c r="F405">
        <v>0.877</v>
      </c>
      <c r="G405" t="s">
        <v>17</v>
      </c>
      <c r="H405" t="s">
        <v>17315</v>
      </c>
      <c r="I405" s="74">
        <v>44370</v>
      </c>
      <c r="J405" t="s">
        <v>19</v>
      </c>
      <c r="K405" t="s">
        <v>19</v>
      </c>
    </row>
    <row r="406" spans="1:11" hidden="1" x14ac:dyDescent="0.3">
      <c r="A406" t="s">
        <v>405</v>
      </c>
      <c r="B406" t="s">
        <v>11873</v>
      </c>
      <c r="C406" t="s">
        <v>17734</v>
      </c>
      <c r="D406" t="s">
        <v>17735</v>
      </c>
      <c r="E406" s="74">
        <v>42552</v>
      </c>
      <c r="F406">
        <v>0.19900000000000001</v>
      </c>
      <c r="G406" t="s">
        <v>17</v>
      </c>
      <c r="H406" t="s">
        <v>17315</v>
      </c>
      <c r="I406" s="74">
        <v>42650</v>
      </c>
      <c r="J406" t="s">
        <v>19</v>
      </c>
      <c r="K406" t="s">
        <v>19</v>
      </c>
    </row>
    <row r="407" spans="1:11" hidden="1" x14ac:dyDescent="0.3">
      <c r="A407" t="s">
        <v>395</v>
      </c>
      <c r="B407" t="s">
        <v>11865</v>
      </c>
      <c r="C407" t="s">
        <v>17514</v>
      </c>
      <c r="D407" t="s">
        <v>17515</v>
      </c>
      <c r="E407" s="74">
        <v>42600</v>
      </c>
      <c r="F407">
        <v>20</v>
      </c>
      <c r="G407" t="s">
        <v>17</v>
      </c>
      <c r="H407" t="s">
        <v>17315</v>
      </c>
      <c r="I407" s="74">
        <v>42619</v>
      </c>
      <c r="J407" t="s">
        <v>19</v>
      </c>
      <c r="K407" t="s">
        <v>19</v>
      </c>
    </row>
    <row r="408" spans="1:11" hidden="1" x14ac:dyDescent="0.3">
      <c r="A408" t="s">
        <v>336</v>
      </c>
      <c r="B408" t="s">
        <v>11827</v>
      </c>
      <c r="C408" t="s">
        <v>17514</v>
      </c>
      <c r="D408" t="s">
        <v>17515</v>
      </c>
      <c r="E408" s="74">
        <v>42718</v>
      </c>
      <c r="F408">
        <v>50</v>
      </c>
      <c r="G408" t="s">
        <v>17</v>
      </c>
      <c r="H408" t="s">
        <v>17315</v>
      </c>
      <c r="I408" s="74">
        <v>42793</v>
      </c>
      <c r="J408" t="s">
        <v>19</v>
      </c>
      <c r="K408" t="s">
        <v>19</v>
      </c>
    </row>
    <row r="409" spans="1:11" hidden="1" x14ac:dyDescent="0.3">
      <c r="A409" t="s">
        <v>335</v>
      </c>
      <c r="B409" t="s">
        <v>11826</v>
      </c>
      <c r="C409" t="s">
        <v>17514</v>
      </c>
      <c r="D409" t="s">
        <v>17515</v>
      </c>
      <c r="E409" s="74">
        <v>42668</v>
      </c>
      <c r="F409">
        <v>5</v>
      </c>
      <c r="G409" t="s">
        <v>17</v>
      </c>
      <c r="H409" t="s">
        <v>17315</v>
      </c>
      <c r="I409" s="74">
        <v>42793</v>
      </c>
      <c r="J409" t="s">
        <v>19</v>
      </c>
      <c r="K409" t="s">
        <v>19</v>
      </c>
    </row>
    <row r="410" spans="1:11" hidden="1" x14ac:dyDescent="0.3">
      <c r="A410" t="s">
        <v>6007</v>
      </c>
      <c r="B410" t="s">
        <v>6006</v>
      </c>
      <c r="C410" t="s">
        <v>17372</v>
      </c>
      <c r="D410" t="s">
        <v>17373</v>
      </c>
      <c r="E410" s="74">
        <v>43721</v>
      </c>
      <c r="F410">
        <v>20</v>
      </c>
      <c r="G410" t="s">
        <v>17</v>
      </c>
      <c r="H410" t="s">
        <v>17315</v>
      </c>
      <c r="I410" s="74">
        <v>43755</v>
      </c>
      <c r="J410" t="s">
        <v>19</v>
      </c>
      <c r="K410" t="s">
        <v>19</v>
      </c>
    </row>
    <row r="411" spans="1:11" hidden="1" x14ac:dyDescent="0.3">
      <c r="A411" t="s">
        <v>15558</v>
      </c>
      <c r="B411" t="s">
        <v>15557</v>
      </c>
      <c r="C411" t="s">
        <v>17514</v>
      </c>
      <c r="D411" t="s">
        <v>17515</v>
      </c>
      <c r="E411" s="74">
        <v>44887</v>
      </c>
      <c r="F411">
        <v>17</v>
      </c>
      <c r="G411" t="s">
        <v>17</v>
      </c>
      <c r="H411" t="s">
        <v>17315</v>
      </c>
      <c r="I411" s="74">
        <v>44897</v>
      </c>
      <c r="J411" t="s">
        <v>19</v>
      </c>
      <c r="K411" t="s">
        <v>19</v>
      </c>
    </row>
    <row r="412" spans="1:11" hidden="1" x14ac:dyDescent="0.3">
      <c r="A412" t="s">
        <v>4585</v>
      </c>
      <c r="B412" t="s">
        <v>11297</v>
      </c>
      <c r="C412" t="s">
        <v>17514</v>
      </c>
      <c r="D412" t="s">
        <v>17515</v>
      </c>
      <c r="E412" s="74">
        <v>43451</v>
      </c>
      <c r="F412">
        <v>105</v>
      </c>
      <c r="G412" t="s">
        <v>17</v>
      </c>
      <c r="H412" t="s">
        <v>17315</v>
      </c>
      <c r="I412" s="74">
        <v>43472</v>
      </c>
      <c r="J412" t="s">
        <v>19</v>
      </c>
      <c r="K412" t="s">
        <v>19</v>
      </c>
    </row>
    <row r="413" spans="1:11" hidden="1" x14ac:dyDescent="0.3">
      <c r="A413" t="s">
        <v>16842</v>
      </c>
      <c r="B413" t="s">
        <v>16841</v>
      </c>
      <c r="C413" t="s">
        <v>17514</v>
      </c>
      <c r="D413" t="s">
        <v>17515</v>
      </c>
      <c r="E413" s="74">
        <v>44369</v>
      </c>
      <c r="F413">
        <v>15</v>
      </c>
      <c r="G413" t="s">
        <v>17</v>
      </c>
      <c r="H413" t="s">
        <v>17315</v>
      </c>
      <c r="I413" s="74">
        <v>44392</v>
      </c>
      <c r="J413" t="s">
        <v>19</v>
      </c>
      <c r="K413" t="s">
        <v>19</v>
      </c>
    </row>
    <row r="414" spans="1:11" hidden="1" x14ac:dyDescent="0.3">
      <c r="A414" t="s">
        <v>16087</v>
      </c>
      <c r="B414" t="s">
        <v>16086</v>
      </c>
      <c r="C414" t="s">
        <v>17514</v>
      </c>
      <c r="D414" t="s">
        <v>17515</v>
      </c>
      <c r="E414" s="74">
        <v>44369</v>
      </c>
      <c r="F414">
        <v>5</v>
      </c>
      <c r="G414" t="s">
        <v>17</v>
      </c>
      <c r="H414" t="s">
        <v>17315</v>
      </c>
      <c r="I414" s="74">
        <v>44392</v>
      </c>
      <c r="J414" t="s">
        <v>19</v>
      </c>
      <c r="K414" t="s">
        <v>19</v>
      </c>
    </row>
    <row r="415" spans="1:11" hidden="1" x14ac:dyDescent="0.3">
      <c r="A415" t="s">
        <v>1063</v>
      </c>
      <c r="B415" t="s">
        <v>12217</v>
      </c>
      <c r="C415" t="s">
        <v>22024</v>
      </c>
      <c r="D415" t="s">
        <v>22025</v>
      </c>
      <c r="E415" s="74">
        <v>41956</v>
      </c>
      <c r="F415">
        <v>20</v>
      </c>
      <c r="G415" t="s">
        <v>17</v>
      </c>
      <c r="H415" t="s">
        <v>17315</v>
      </c>
      <c r="I415" s="74">
        <v>41988</v>
      </c>
      <c r="J415" t="s">
        <v>19</v>
      </c>
      <c r="K415" t="s">
        <v>19</v>
      </c>
    </row>
    <row r="416" spans="1:11" hidden="1" x14ac:dyDescent="0.3">
      <c r="A416" t="s">
        <v>21138</v>
      </c>
      <c r="B416" t="s">
        <v>21139</v>
      </c>
      <c r="C416" t="s">
        <v>17538</v>
      </c>
      <c r="D416" t="s">
        <v>17539</v>
      </c>
      <c r="E416" s="74">
        <v>45231</v>
      </c>
      <c r="F416">
        <v>0.252</v>
      </c>
      <c r="G416" t="s">
        <v>17</v>
      </c>
      <c r="H416" t="s">
        <v>17315</v>
      </c>
      <c r="I416" s="74">
        <v>45280</v>
      </c>
      <c r="J416" t="s">
        <v>19</v>
      </c>
      <c r="K416" t="s">
        <v>19</v>
      </c>
    </row>
    <row r="417" spans="1:11" hidden="1" x14ac:dyDescent="0.3">
      <c r="A417" t="s">
        <v>2824</v>
      </c>
      <c r="B417" t="s">
        <v>13572</v>
      </c>
      <c r="C417" t="s">
        <v>19730</v>
      </c>
      <c r="D417" t="s">
        <v>19731</v>
      </c>
      <c r="E417" s="74">
        <v>39814</v>
      </c>
      <c r="F417">
        <v>0.10199999999999999</v>
      </c>
      <c r="G417" t="s">
        <v>17</v>
      </c>
      <c r="H417" t="s">
        <v>17315</v>
      </c>
      <c r="I417" s="74">
        <v>40340</v>
      </c>
      <c r="J417" t="s">
        <v>19</v>
      </c>
      <c r="K417" t="s">
        <v>19</v>
      </c>
    </row>
    <row r="418" spans="1:11" hidden="1" x14ac:dyDescent="0.3">
      <c r="A418" t="s">
        <v>1527</v>
      </c>
      <c r="B418" t="s">
        <v>12493</v>
      </c>
      <c r="C418" t="s">
        <v>17393</v>
      </c>
      <c r="D418" t="s">
        <v>17394</v>
      </c>
      <c r="E418" s="74">
        <v>40604</v>
      </c>
      <c r="F418">
        <v>0.58599999999999997</v>
      </c>
      <c r="G418" t="s">
        <v>17</v>
      </c>
      <c r="H418" t="s">
        <v>17315</v>
      </c>
      <c r="I418" s="74">
        <v>41607</v>
      </c>
      <c r="J418" t="s">
        <v>19</v>
      </c>
      <c r="K418" t="s">
        <v>19</v>
      </c>
    </row>
    <row r="419" spans="1:11" hidden="1" x14ac:dyDescent="0.3">
      <c r="A419" t="s">
        <v>15836</v>
      </c>
      <c r="B419" t="s">
        <v>15835</v>
      </c>
      <c r="C419" t="s">
        <v>17350</v>
      </c>
      <c r="D419" t="s">
        <v>17351</v>
      </c>
      <c r="E419" s="74">
        <v>43970</v>
      </c>
      <c r="F419">
        <v>0.995</v>
      </c>
      <c r="G419" t="s">
        <v>17</v>
      </c>
      <c r="H419" t="s">
        <v>17315</v>
      </c>
      <c r="I419" s="74">
        <v>44466</v>
      </c>
      <c r="J419" t="s">
        <v>19</v>
      </c>
      <c r="K419" t="s">
        <v>19</v>
      </c>
    </row>
    <row r="420" spans="1:11" hidden="1" x14ac:dyDescent="0.3">
      <c r="A420" t="s">
        <v>15853</v>
      </c>
      <c r="B420" t="s">
        <v>15852</v>
      </c>
      <c r="C420" t="s">
        <v>17350</v>
      </c>
      <c r="D420" t="s">
        <v>17351</v>
      </c>
      <c r="E420" s="74">
        <v>43986</v>
      </c>
      <c r="F420">
        <v>0.29199999999999998</v>
      </c>
      <c r="G420" t="s">
        <v>17</v>
      </c>
      <c r="H420" t="s">
        <v>17315</v>
      </c>
      <c r="I420" s="74">
        <v>44470</v>
      </c>
      <c r="J420" t="s">
        <v>19</v>
      </c>
      <c r="K420" t="s">
        <v>19</v>
      </c>
    </row>
    <row r="421" spans="1:11" hidden="1" x14ac:dyDescent="0.3">
      <c r="A421" t="s">
        <v>14240</v>
      </c>
      <c r="B421" t="s">
        <v>14239</v>
      </c>
      <c r="C421" t="s">
        <v>18679</v>
      </c>
      <c r="D421" t="s">
        <v>4940</v>
      </c>
      <c r="E421" s="74">
        <v>44866</v>
      </c>
      <c r="F421">
        <v>0.26700000000000002</v>
      </c>
      <c r="G421" t="s">
        <v>17</v>
      </c>
      <c r="H421" t="s">
        <v>17315</v>
      </c>
      <c r="I421" s="74">
        <v>44917</v>
      </c>
      <c r="J421" t="s">
        <v>19</v>
      </c>
      <c r="K421" t="s">
        <v>19</v>
      </c>
    </row>
    <row r="422" spans="1:11" hidden="1" x14ac:dyDescent="0.3">
      <c r="A422" t="s">
        <v>15750</v>
      </c>
      <c r="B422" t="s">
        <v>1904</v>
      </c>
      <c r="C422" t="s">
        <v>17660</v>
      </c>
      <c r="D422" t="s">
        <v>1904</v>
      </c>
      <c r="E422" s="74">
        <v>44369</v>
      </c>
      <c r="F422">
        <v>0.84</v>
      </c>
      <c r="G422" t="s">
        <v>17</v>
      </c>
      <c r="H422" t="s">
        <v>17315</v>
      </c>
      <c r="I422" s="74">
        <v>44454</v>
      </c>
      <c r="J422" t="s">
        <v>19</v>
      </c>
      <c r="K422" t="s">
        <v>19</v>
      </c>
    </row>
    <row r="423" spans="1:11" hidden="1" x14ac:dyDescent="0.3">
      <c r="A423" t="s">
        <v>1905</v>
      </c>
      <c r="B423" t="s">
        <v>1904</v>
      </c>
      <c r="C423" t="s">
        <v>17660</v>
      </c>
      <c r="D423" t="s">
        <v>1904</v>
      </c>
      <c r="E423" s="74">
        <v>40848</v>
      </c>
      <c r="F423">
        <v>1.7000000000000001E-2</v>
      </c>
      <c r="G423" t="s">
        <v>17</v>
      </c>
      <c r="H423" t="s">
        <v>17315</v>
      </c>
      <c r="I423" s="74">
        <v>41341</v>
      </c>
      <c r="J423" t="s">
        <v>19</v>
      </c>
      <c r="K423" t="s">
        <v>19</v>
      </c>
    </row>
    <row r="424" spans="1:11" hidden="1" x14ac:dyDescent="0.3">
      <c r="A424" t="s">
        <v>20362</v>
      </c>
      <c r="B424" t="s">
        <v>20363</v>
      </c>
      <c r="C424" t="s">
        <v>17361</v>
      </c>
      <c r="D424" t="s">
        <v>17362</v>
      </c>
      <c r="E424" s="74">
        <v>44552</v>
      </c>
      <c r="F424">
        <v>0.20799999999999999</v>
      </c>
      <c r="G424" t="s">
        <v>17</v>
      </c>
      <c r="H424" t="s">
        <v>17315</v>
      </c>
      <c r="I424" s="74">
        <v>45147</v>
      </c>
      <c r="J424" t="s">
        <v>19</v>
      </c>
      <c r="K424" t="s">
        <v>19</v>
      </c>
    </row>
    <row r="425" spans="1:11" hidden="1" x14ac:dyDescent="0.3">
      <c r="A425" t="s">
        <v>714</v>
      </c>
      <c r="B425" t="s">
        <v>12038</v>
      </c>
      <c r="C425" t="s">
        <v>21906</v>
      </c>
      <c r="D425" t="s">
        <v>21907</v>
      </c>
      <c r="E425" s="74">
        <v>42226</v>
      </c>
      <c r="F425">
        <v>20</v>
      </c>
      <c r="G425" t="s">
        <v>17</v>
      </c>
      <c r="H425" t="s">
        <v>17315</v>
      </c>
      <c r="I425" s="74">
        <v>42257</v>
      </c>
      <c r="J425" t="s">
        <v>19</v>
      </c>
      <c r="K425" t="s">
        <v>19</v>
      </c>
    </row>
    <row r="426" spans="1:11" hidden="1" x14ac:dyDescent="0.3">
      <c r="A426" t="s">
        <v>4064</v>
      </c>
      <c r="B426" t="s">
        <v>11582</v>
      </c>
      <c r="C426" t="s">
        <v>17565</v>
      </c>
      <c r="D426" t="s">
        <v>17566</v>
      </c>
      <c r="E426" s="74">
        <v>43018</v>
      </c>
      <c r="F426">
        <v>20</v>
      </c>
      <c r="G426" t="s">
        <v>17</v>
      </c>
      <c r="H426" t="s">
        <v>17379</v>
      </c>
      <c r="I426" s="74">
        <v>43055</v>
      </c>
      <c r="J426" t="s">
        <v>19</v>
      </c>
      <c r="K426" t="s">
        <v>19</v>
      </c>
    </row>
    <row r="427" spans="1:11" hidden="1" x14ac:dyDescent="0.3">
      <c r="A427" t="s">
        <v>7725</v>
      </c>
      <c r="B427" t="s">
        <v>10967</v>
      </c>
      <c r="C427" t="s">
        <v>17335</v>
      </c>
      <c r="D427" t="s">
        <v>17336</v>
      </c>
      <c r="E427" s="74">
        <v>43676</v>
      </c>
      <c r="F427">
        <v>0.26</v>
      </c>
      <c r="G427" t="s">
        <v>17</v>
      </c>
      <c r="H427" t="s">
        <v>17324</v>
      </c>
      <c r="I427" s="74">
        <v>44183</v>
      </c>
      <c r="J427" t="s">
        <v>19</v>
      </c>
      <c r="K427" t="s">
        <v>19</v>
      </c>
    </row>
    <row r="428" spans="1:11" hidden="1" x14ac:dyDescent="0.3">
      <c r="A428" t="s">
        <v>915</v>
      </c>
      <c r="B428" t="s">
        <v>12155</v>
      </c>
      <c r="C428" t="s">
        <v>17781</v>
      </c>
      <c r="D428" t="s">
        <v>17782</v>
      </c>
      <c r="E428" s="74">
        <v>42020</v>
      </c>
      <c r="F428">
        <v>0.75</v>
      </c>
      <c r="G428" t="s">
        <v>17</v>
      </c>
      <c r="H428" t="s">
        <v>17315</v>
      </c>
      <c r="I428" s="74">
        <v>42081</v>
      </c>
      <c r="J428" t="s">
        <v>19</v>
      </c>
      <c r="K428" t="s">
        <v>19</v>
      </c>
    </row>
    <row r="429" spans="1:11" hidden="1" x14ac:dyDescent="0.3">
      <c r="A429" t="s">
        <v>20392</v>
      </c>
      <c r="B429" t="s">
        <v>12603</v>
      </c>
      <c r="C429" t="s">
        <v>20393</v>
      </c>
      <c r="D429" t="s">
        <v>20394</v>
      </c>
      <c r="E429" s="74">
        <v>45141</v>
      </c>
      <c r="F429">
        <v>80</v>
      </c>
      <c r="G429" t="s">
        <v>17</v>
      </c>
      <c r="H429" t="s">
        <v>17435</v>
      </c>
      <c r="I429" s="74">
        <v>45212</v>
      </c>
      <c r="J429" t="s">
        <v>19</v>
      </c>
      <c r="K429" t="s">
        <v>19</v>
      </c>
    </row>
    <row r="430" spans="1:11" hidden="1" x14ac:dyDescent="0.3">
      <c r="A430" t="s">
        <v>1652</v>
      </c>
      <c r="B430" t="s">
        <v>12603</v>
      </c>
      <c r="C430" t="s">
        <v>20828</v>
      </c>
      <c r="D430" t="s">
        <v>20829</v>
      </c>
      <c r="E430" s="74">
        <v>41111</v>
      </c>
      <c r="F430">
        <v>20</v>
      </c>
      <c r="G430" t="s">
        <v>17</v>
      </c>
      <c r="H430" t="s">
        <v>17465</v>
      </c>
      <c r="I430" s="74">
        <v>41576</v>
      </c>
      <c r="J430" t="s">
        <v>19</v>
      </c>
      <c r="K430" t="s">
        <v>19</v>
      </c>
    </row>
    <row r="431" spans="1:11" hidden="1" x14ac:dyDescent="0.3">
      <c r="A431" t="s">
        <v>26163</v>
      </c>
      <c r="B431" t="s">
        <v>26164</v>
      </c>
      <c r="C431" t="s">
        <v>20026</v>
      </c>
      <c r="D431" t="s">
        <v>20027</v>
      </c>
      <c r="E431" s="74">
        <v>45461</v>
      </c>
      <c r="F431">
        <v>3.8700000000000002E-3</v>
      </c>
      <c r="G431" t="s">
        <v>17</v>
      </c>
      <c r="H431" t="s">
        <v>17315</v>
      </c>
      <c r="I431" s="74">
        <v>45526</v>
      </c>
      <c r="J431" t="s">
        <v>19</v>
      </c>
      <c r="K431" t="s">
        <v>19</v>
      </c>
    </row>
    <row r="432" spans="1:11" hidden="1" x14ac:dyDescent="0.3">
      <c r="A432" t="s">
        <v>26664</v>
      </c>
      <c r="B432" t="s">
        <v>26665</v>
      </c>
      <c r="C432" t="s">
        <v>20026</v>
      </c>
      <c r="D432" t="s">
        <v>20027</v>
      </c>
      <c r="E432" s="74">
        <v>45506</v>
      </c>
      <c r="F432">
        <v>8.8059999999999996E-3</v>
      </c>
      <c r="G432" t="s">
        <v>17</v>
      </c>
      <c r="H432" t="s">
        <v>17315</v>
      </c>
      <c r="I432" s="74">
        <v>45593</v>
      </c>
      <c r="J432" t="s">
        <v>19</v>
      </c>
      <c r="K432" t="s">
        <v>19</v>
      </c>
    </row>
    <row r="433" spans="1:11" hidden="1" x14ac:dyDescent="0.3">
      <c r="A433" t="s">
        <v>27341</v>
      </c>
      <c r="B433" t="s">
        <v>27342</v>
      </c>
      <c r="C433" t="s">
        <v>20026</v>
      </c>
      <c r="D433" t="s">
        <v>20027</v>
      </c>
      <c r="E433" s="74">
        <v>45558</v>
      </c>
      <c r="F433">
        <v>6.2049999999999996E-3</v>
      </c>
      <c r="G433" t="s">
        <v>17</v>
      </c>
      <c r="H433" t="s">
        <v>17315</v>
      </c>
      <c r="I433" s="74">
        <v>45643</v>
      </c>
      <c r="J433" t="s">
        <v>19</v>
      </c>
      <c r="K433" t="s">
        <v>19</v>
      </c>
    </row>
    <row r="434" spans="1:11" hidden="1" x14ac:dyDescent="0.3">
      <c r="A434" t="s">
        <v>28241</v>
      </c>
      <c r="B434" t="s">
        <v>28242</v>
      </c>
      <c r="C434" t="s">
        <v>20026</v>
      </c>
      <c r="D434" t="s">
        <v>20027</v>
      </c>
      <c r="E434" s="74">
        <v>45601</v>
      </c>
      <c r="F434">
        <v>1.5608E-2</v>
      </c>
      <c r="G434" t="s">
        <v>17</v>
      </c>
      <c r="H434" t="s">
        <v>17315</v>
      </c>
      <c r="I434" s="74">
        <v>45698</v>
      </c>
      <c r="J434" t="s">
        <v>19</v>
      </c>
      <c r="K434" t="s">
        <v>19</v>
      </c>
    </row>
    <row r="435" spans="1:11" hidden="1" x14ac:dyDescent="0.3">
      <c r="A435" t="s">
        <v>25024</v>
      </c>
      <c r="B435" t="s">
        <v>25025</v>
      </c>
      <c r="C435" t="s">
        <v>17463</v>
      </c>
      <c r="D435" t="s">
        <v>17464</v>
      </c>
      <c r="E435" s="74">
        <v>45315</v>
      </c>
      <c r="F435">
        <v>120</v>
      </c>
      <c r="G435" t="s">
        <v>17</v>
      </c>
      <c r="H435" t="s">
        <v>17397</v>
      </c>
      <c r="I435" s="74">
        <v>45397</v>
      </c>
      <c r="J435" t="s">
        <v>19</v>
      </c>
      <c r="K435" t="s">
        <v>19</v>
      </c>
    </row>
    <row r="436" spans="1:11" hidden="1" x14ac:dyDescent="0.3">
      <c r="A436" t="s">
        <v>25026</v>
      </c>
      <c r="B436" t="s">
        <v>25025</v>
      </c>
      <c r="C436" t="s">
        <v>17463</v>
      </c>
      <c r="D436" t="s">
        <v>17464</v>
      </c>
      <c r="E436" s="74">
        <v>45315</v>
      </c>
      <c r="F436">
        <v>80</v>
      </c>
      <c r="G436" t="s">
        <v>17</v>
      </c>
      <c r="H436" t="s">
        <v>17397</v>
      </c>
      <c r="I436" s="74">
        <v>45397</v>
      </c>
      <c r="J436" t="s">
        <v>19</v>
      </c>
      <c r="K436" t="s">
        <v>19</v>
      </c>
    </row>
    <row r="437" spans="1:11" hidden="1" x14ac:dyDescent="0.3">
      <c r="A437" t="s">
        <v>3185</v>
      </c>
      <c r="B437" t="s">
        <v>10466</v>
      </c>
      <c r="C437" t="s">
        <v>17486</v>
      </c>
      <c r="D437" t="s">
        <v>17487</v>
      </c>
      <c r="E437" s="74">
        <v>39813</v>
      </c>
      <c r="F437">
        <v>9.9000000000000005E-2</v>
      </c>
      <c r="G437" t="s">
        <v>17</v>
      </c>
      <c r="H437" t="s">
        <v>17315</v>
      </c>
      <c r="I437" s="74">
        <v>39836</v>
      </c>
      <c r="J437" t="s">
        <v>19</v>
      </c>
      <c r="K437" t="s">
        <v>19</v>
      </c>
    </row>
    <row r="438" spans="1:11" hidden="1" x14ac:dyDescent="0.3">
      <c r="A438" t="s">
        <v>3184</v>
      </c>
      <c r="B438" t="s">
        <v>10465</v>
      </c>
      <c r="C438" t="s">
        <v>17486</v>
      </c>
      <c r="D438" t="s">
        <v>17487</v>
      </c>
      <c r="E438" s="74">
        <v>39813</v>
      </c>
      <c r="F438">
        <v>9.9000000000000005E-2</v>
      </c>
      <c r="G438" t="s">
        <v>17</v>
      </c>
      <c r="H438" t="s">
        <v>17315</v>
      </c>
      <c r="I438" s="74">
        <v>39836</v>
      </c>
      <c r="J438" t="s">
        <v>19</v>
      </c>
      <c r="K438" t="s">
        <v>19</v>
      </c>
    </row>
    <row r="439" spans="1:11" hidden="1" x14ac:dyDescent="0.3">
      <c r="A439" t="s">
        <v>4401</v>
      </c>
      <c r="B439" t="s">
        <v>11359</v>
      </c>
      <c r="C439" t="s">
        <v>22045</v>
      </c>
      <c r="D439" t="s">
        <v>22046</v>
      </c>
      <c r="E439" s="74">
        <v>43055</v>
      </c>
      <c r="F439">
        <v>1</v>
      </c>
      <c r="G439" t="s">
        <v>17334</v>
      </c>
      <c r="H439" t="s">
        <v>17315</v>
      </c>
      <c r="I439" s="74">
        <v>43314</v>
      </c>
      <c r="J439" t="s">
        <v>19</v>
      </c>
      <c r="K439" t="s">
        <v>19</v>
      </c>
    </row>
    <row r="440" spans="1:11" hidden="1" x14ac:dyDescent="0.3">
      <c r="A440" t="s">
        <v>4475</v>
      </c>
      <c r="B440" t="s">
        <v>11359</v>
      </c>
      <c r="C440" t="s">
        <v>22045</v>
      </c>
      <c r="D440" t="s">
        <v>22046</v>
      </c>
      <c r="E440" s="74">
        <v>43055</v>
      </c>
      <c r="F440">
        <v>1</v>
      </c>
      <c r="G440" t="s">
        <v>17334</v>
      </c>
      <c r="H440" t="s">
        <v>17315</v>
      </c>
      <c r="I440" s="74">
        <v>43314</v>
      </c>
      <c r="J440" t="s">
        <v>19</v>
      </c>
      <c r="K440" t="s">
        <v>19</v>
      </c>
    </row>
    <row r="441" spans="1:11" hidden="1" x14ac:dyDescent="0.3">
      <c r="A441" t="s">
        <v>4476</v>
      </c>
      <c r="B441" t="s">
        <v>11359</v>
      </c>
      <c r="C441" t="s">
        <v>22045</v>
      </c>
      <c r="D441" t="s">
        <v>22046</v>
      </c>
      <c r="E441" s="74">
        <v>43040</v>
      </c>
      <c r="F441">
        <v>1</v>
      </c>
      <c r="G441" t="s">
        <v>17334</v>
      </c>
      <c r="H441" t="s">
        <v>17315</v>
      </c>
      <c r="I441" s="74">
        <v>43314</v>
      </c>
      <c r="J441" t="s">
        <v>19</v>
      </c>
      <c r="K441" t="s">
        <v>19</v>
      </c>
    </row>
    <row r="442" spans="1:11" hidden="1" x14ac:dyDescent="0.3">
      <c r="A442" t="s">
        <v>4477</v>
      </c>
      <c r="B442" t="s">
        <v>11359</v>
      </c>
      <c r="C442" t="s">
        <v>22045</v>
      </c>
      <c r="D442" t="s">
        <v>22046</v>
      </c>
      <c r="E442" s="74">
        <v>43040</v>
      </c>
      <c r="F442">
        <v>1</v>
      </c>
      <c r="G442" t="s">
        <v>17334</v>
      </c>
      <c r="H442" t="s">
        <v>17315</v>
      </c>
      <c r="I442" s="74">
        <v>43314</v>
      </c>
      <c r="J442" t="s">
        <v>19</v>
      </c>
      <c r="K442" t="s">
        <v>19</v>
      </c>
    </row>
    <row r="443" spans="1:11" hidden="1" x14ac:dyDescent="0.3">
      <c r="A443" t="s">
        <v>4820</v>
      </c>
      <c r="B443" t="s">
        <v>11122</v>
      </c>
      <c r="C443" t="s">
        <v>17335</v>
      </c>
      <c r="D443" t="s">
        <v>17336</v>
      </c>
      <c r="E443" s="74">
        <v>43502</v>
      </c>
      <c r="F443">
        <v>0.11</v>
      </c>
      <c r="G443" t="s">
        <v>17</v>
      </c>
      <c r="H443" t="s">
        <v>17324</v>
      </c>
      <c r="I443" s="74">
        <v>43539</v>
      </c>
      <c r="J443" t="s">
        <v>19</v>
      </c>
      <c r="K443" t="s">
        <v>19</v>
      </c>
    </row>
    <row r="444" spans="1:11" hidden="1" x14ac:dyDescent="0.3">
      <c r="A444" t="s">
        <v>15654</v>
      </c>
      <c r="B444" t="s">
        <v>15307</v>
      </c>
      <c r="C444" t="s">
        <v>17686</v>
      </c>
      <c r="D444" t="s">
        <v>17687</v>
      </c>
      <c r="E444" s="74">
        <v>44461</v>
      </c>
      <c r="F444">
        <v>125</v>
      </c>
      <c r="G444" t="s">
        <v>17</v>
      </c>
      <c r="H444" t="s">
        <v>17315</v>
      </c>
      <c r="I444" s="74">
        <v>44504</v>
      </c>
      <c r="J444" t="s">
        <v>19</v>
      </c>
      <c r="K444" t="s">
        <v>19</v>
      </c>
    </row>
    <row r="445" spans="1:11" hidden="1" x14ac:dyDescent="0.3">
      <c r="A445" t="s">
        <v>15309</v>
      </c>
      <c r="B445" t="s">
        <v>15308</v>
      </c>
      <c r="C445" t="s">
        <v>17686</v>
      </c>
      <c r="D445" t="s">
        <v>17687</v>
      </c>
      <c r="E445" s="74">
        <v>44537</v>
      </c>
      <c r="F445">
        <v>125</v>
      </c>
      <c r="G445" t="s">
        <v>17</v>
      </c>
      <c r="H445" t="s">
        <v>17315</v>
      </c>
      <c r="I445" s="74">
        <v>44568</v>
      </c>
      <c r="J445" t="s">
        <v>19</v>
      </c>
      <c r="K445" t="s">
        <v>19</v>
      </c>
    </row>
    <row r="446" spans="1:11" hidden="1" x14ac:dyDescent="0.3">
      <c r="A446" t="s">
        <v>10549</v>
      </c>
      <c r="B446" t="s">
        <v>10548</v>
      </c>
      <c r="C446" t="s">
        <v>22385</v>
      </c>
      <c r="D446" t="s">
        <v>22386</v>
      </c>
      <c r="E446" s="74">
        <v>43189</v>
      </c>
      <c r="F446">
        <v>1.4999999999999999E-2</v>
      </c>
      <c r="G446" t="s">
        <v>17</v>
      </c>
      <c r="H446" t="s">
        <v>17391</v>
      </c>
      <c r="I446" s="74">
        <v>44417</v>
      </c>
      <c r="J446" t="s">
        <v>19</v>
      </c>
      <c r="K446" t="s">
        <v>19</v>
      </c>
    </row>
    <row r="447" spans="1:11" hidden="1" x14ac:dyDescent="0.3">
      <c r="A447" t="s">
        <v>3448</v>
      </c>
      <c r="B447" t="s">
        <v>3449</v>
      </c>
      <c r="C447" t="s">
        <v>22209</v>
      </c>
      <c r="D447" t="s">
        <v>22210</v>
      </c>
      <c r="E447" s="74">
        <v>31747</v>
      </c>
      <c r="F447">
        <v>0.36</v>
      </c>
      <c r="G447" t="s">
        <v>17369</v>
      </c>
      <c r="H447" t="s">
        <v>17315</v>
      </c>
      <c r="I447" s="74">
        <v>39667</v>
      </c>
      <c r="J447" t="s">
        <v>19</v>
      </c>
      <c r="K447" t="s">
        <v>19</v>
      </c>
    </row>
    <row r="448" spans="1:11" hidden="1" x14ac:dyDescent="0.3">
      <c r="A448" t="s">
        <v>15888</v>
      </c>
      <c r="B448" t="s">
        <v>15887</v>
      </c>
      <c r="C448" t="s">
        <v>17610</v>
      </c>
      <c r="D448" t="s">
        <v>17611</v>
      </c>
      <c r="E448" s="74">
        <v>40689</v>
      </c>
      <c r="F448">
        <v>0.124</v>
      </c>
      <c r="G448" t="s">
        <v>17</v>
      </c>
      <c r="H448" t="s">
        <v>17315</v>
      </c>
      <c r="I448" s="74">
        <v>44392</v>
      </c>
      <c r="J448" t="s">
        <v>19</v>
      </c>
      <c r="K448" t="s">
        <v>19</v>
      </c>
    </row>
    <row r="449" spans="1:11" hidden="1" x14ac:dyDescent="0.3">
      <c r="A449" t="s">
        <v>4747</v>
      </c>
      <c r="B449" t="s">
        <v>11173</v>
      </c>
      <c r="C449" t="s">
        <v>17370</v>
      </c>
      <c r="D449" t="s">
        <v>17371</v>
      </c>
      <c r="E449" s="74">
        <v>43363</v>
      </c>
      <c r="F449">
        <v>1.208</v>
      </c>
      <c r="G449" t="s">
        <v>17</v>
      </c>
      <c r="H449" t="s">
        <v>17315</v>
      </c>
      <c r="I449" s="74">
        <v>43536</v>
      </c>
      <c r="J449" t="s">
        <v>19</v>
      </c>
      <c r="K449" t="s">
        <v>19</v>
      </c>
    </row>
    <row r="450" spans="1:11" hidden="1" x14ac:dyDescent="0.3">
      <c r="A450" t="s">
        <v>25027</v>
      </c>
      <c r="B450" t="s">
        <v>25028</v>
      </c>
      <c r="C450" t="s">
        <v>17614</v>
      </c>
      <c r="D450" t="s">
        <v>17615</v>
      </c>
      <c r="E450" s="74">
        <v>40483</v>
      </c>
      <c r="F450">
        <v>69</v>
      </c>
      <c r="G450" t="s">
        <v>6</v>
      </c>
      <c r="H450" t="s">
        <v>17386</v>
      </c>
      <c r="I450" s="74">
        <v>45506</v>
      </c>
      <c r="J450" t="s">
        <v>19</v>
      </c>
      <c r="K450" t="s">
        <v>19</v>
      </c>
    </row>
    <row r="451" spans="1:11" hidden="1" x14ac:dyDescent="0.3">
      <c r="A451" t="s">
        <v>2506</v>
      </c>
      <c r="B451" t="s">
        <v>13264</v>
      </c>
      <c r="C451" t="s">
        <v>21821</v>
      </c>
      <c r="D451" t="s">
        <v>21822</v>
      </c>
      <c r="E451" s="74">
        <v>40422</v>
      </c>
      <c r="F451">
        <v>0.45</v>
      </c>
      <c r="G451" t="s">
        <v>17369</v>
      </c>
      <c r="H451" t="s">
        <v>17458</v>
      </c>
      <c r="I451" s="74">
        <v>40851</v>
      </c>
      <c r="J451" t="s">
        <v>19</v>
      </c>
      <c r="K451" t="s">
        <v>19</v>
      </c>
    </row>
    <row r="452" spans="1:11" hidden="1" x14ac:dyDescent="0.3">
      <c r="A452" t="s">
        <v>24862</v>
      </c>
      <c r="B452" t="s">
        <v>24863</v>
      </c>
      <c r="C452" t="s">
        <v>17486</v>
      </c>
      <c r="D452" t="s">
        <v>17487</v>
      </c>
      <c r="E452" s="74">
        <v>45377</v>
      </c>
      <c r="F452">
        <v>100</v>
      </c>
      <c r="G452" t="s">
        <v>17</v>
      </c>
      <c r="H452" t="s">
        <v>17315</v>
      </c>
      <c r="I452" s="74">
        <v>45397</v>
      </c>
      <c r="J452" t="s">
        <v>19</v>
      </c>
      <c r="K452" t="s">
        <v>19</v>
      </c>
    </row>
    <row r="453" spans="1:11" hidden="1" x14ac:dyDescent="0.3">
      <c r="A453" t="s">
        <v>24864</v>
      </c>
      <c r="B453" t="s">
        <v>24863</v>
      </c>
      <c r="C453" t="s">
        <v>17486</v>
      </c>
      <c r="D453" t="s">
        <v>17487</v>
      </c>
      <c r="E453" s="74">
        <v>45384</v>
      </c>
      <c r="F453">
        <v>93.5</v>
      </c>
      <c r="G453" t="s">
        <v>17</v>
      </c>
      <c r="H453" t="s">
        <v>17315</v>
      </c>
      <c r="I453" s="74">
        <v>45397</v>
      </c>
      <c r="J453" t="s">
        <v>19</v>
      </c>
      <c r="K453" t="s">
        <v>19</v>
      </c>
    </row>
    <row r="454" spans="1:11" hidden="1" x14ac:dyDescent="0.3">
      <c r="A454" t="s">
        <v>24941</v>
      </c>
      <c r="B454" t="s">
        <v>24863</v>
      </c>
      <c r="C454" t="s">
        <v>17486</v>
      </c>
      <c r="D454" t="s">
        <v>17487</v>
      </c>
      <c r="E454" s="74">
        <v>45377</v>
      </c>
      <c r="F454">
        <v>20</v>
      </c>
      <c r="G454" t="s">
        <v>17</v>
      </c>
      <c r="H454" t="s">
        <v>17315</v>
      </c>
      <c r="I454" s="74">
        <v>45397</v>
      </c>
      <c r="J454" t="s">
        <v>19</v>
      </c>
      <c r="K454" t="s">
        <v>19</v>
      </c>
    </row>
    <row r="455" spans="1:11" hidden="1" x14ac:dyDescent="0.3">
      <c r="A455" t="s">
        <v>24942</v>
      </c>
      <c r="B455" t="s">
        <v>24863</v>
      </c>
      <c r="C455" t="s">
        <v>17486</v>
      </c>
      <c r="D455" t="s">
        <v>17487</v>
      </c>
      <c r="E455" s="74">
        <v>45377</v>
      </c>
      <c r="F455">
        <v>49.5</v>
      </c>
      <c r="G455" t="s">
        <v>17</v>
      </c>
      <c r="H455" t="s">
        <v>17315</v>
      </c>
      <c r="I455" s="74">
        <v>45397</v>
      </c>
      <c r="J455" t="s">
        <v>19</v>
      </c>
      <c r="K455" t="s">
        <v>19</v>
      </c>
    </row>
    <row r="456" spans="1:11" hidden="1" x14ac:dyDescent="0.3">
      <c r="A456" t="s">
        <v>905</v>
      </c>
      <c r="B456" t="s">
        <v>12152</v>
      </c>
      <c r="C456" t="s">
        <v>22047</v>
      </c>
      <c r="D456" t="s">
        <v>22048</v>
      </c>
      <c r="E456" s="74">
        <v>41968</v>
      </c>
      <c r="F456">
        <v>50</v>
      </c>
      <c r="G456" t="s">
        <v>17</v>
      </c>
      <c r="H456" t="s">
        <v>17315</v>
      </c>
      <c r="I456" s="74">
        <v>42081</v>
      </c>
      <c r="J456" t="s">
        <v>19</v>
      </c>
      <c r="K456" t="s">
        <v>19</v>
      </c>
    </row>
    <row r="457" spans="1:11" hidden="1" x14ac:dyDescent="0.3">
      <c r="A457" t="s">
        <v>15071</v>
      </c>
      <c r="B457" t="s">
        <v>15070</v>
      </c>
      <c r="C457" t="s">
        <v>17780</v>
      </c>
      <c r="D457" t="s">
        <v>15070</v>
      </c>
      <c r="E457" s="74">
        <v>44641</v>
      </c>
      <c r="F457">
        <v>100</v>
      </c>
      <c r="G457" t="s">
        <v>17</v>
      </c>
      <c r="H457" t="s">
        <v>17315</v>
      </c>
      <c r="I457" s="74">
        <v>44694</v>
      </c>
      <c r="J457" t="s">
        <v>19</v>
      </c>
      <c r="K457" t="s">
        <v>19</v>
      </c>
    </row>
    <row r="458" spans="1:11" hidden="1" x14ac:dyDescent="0.3">
      <c r="A458" t="s">
        <v>20972</v>
      </c>
      <c r="B458" t="s">
        <v>15070</v>
      </c>
      <c r="C458" t="s">
        <v>17492</v>
      </c>
      <c r="D458" t="s">
        <v>17493</v>
      </c>
      <c r="E458" s="74">
        <v>45219</v>
      </c>
      <c r="F458">
        <v>133</v>
      </c>
      <c r="G458" t="s">
        <v>17</v>
      </c>
      <c r="H458" t="s">
        <v>17315</v>
      </c>
      <c r="I458" s="74">
        <v>45244</v>
      </c>
      <c r="J458" t="s">
        <v>19</v>
      </c>
      <c r="K458" t="s">
        <v>19</v>
      </c>
    </row>
    <row r="459" spans="1:11" hidden="1" x14ac:dyDescent="0.3">
      <c r="A459" t="s">
        <v>14601</v>
      </c>
      <c r="B459" t="s">
        <v>14600</v>
      </c>
      <c r="C459" t="s">
        <v>17492</v>
      </c>
      <c r="D459" t="s">
        <v>17493</v>
      </c>
      <c r="E459" s="74">
        <v>44774</v>
      </c>
      <c r="F459">
        <v>131</v>
      </c>
      <c r="G459" t="s">
        <v>17</v>
      </c>
      <c r="H459" t="s">
        <v>17315</v>
      </c>
      <c r="I459" s="74">
        <v>44838</v>
      </c>
      <c r="J459" t="s">
        <v>19</v>
      </c>
      <c r="K459" t="s">
        <v>19</v>
      </c>
    </row>
    <row r="460" spans="1:11" hidden="1" x14ac:dyDescent="0.3">
      <c r="A460" t="s">
        <v>5060</v>
      </c>
      <c r="B460" t="s">
        <v>11088</v>
      </c>
      <c r="C460" t="s">
        <v>17488</v>
      </c>
      <c r="D460" t="s">
        <v>17489</v>
      </c>
      <c r="E460" s="74">
        <v>43586</v>
      </c>
      <c r="F460">
        <v>0.5</v>
      </c>
      <c r="G460" t="s">
        <v>17</v>
      </c>
      <c r="H460" t="s">
        <v>17391</v>
      </c>
      <c r="I460" s="74">
        <v>43669</v>
      </c>
      <c r="J460" t="s">
        <v>19</v>
      </c>
      <c r="K460" t="s">
        <v>19</v>
      </c>
    </row>
    <row r="461" spans="1:11" hidden="1" x14ac:dyDescent="0.3">
      <c r="A461" t="s">
        <v>1860</v>
      </c>
      <c r="B461" t="s">
        <v>12521</v>
      </c>
      <c r="C461" t="s">
        <v>21937</v>
      </c>
      <c r="D461" t="s">
        <v>21938</v>
      </c>
      <c r="E461" s="74">
        <v>41410</v>
      </c>
      <c r="F461">
        <v>18.5</v>
      </c>
      <c r="G461" t="s">
        <v>17</v>
      </c>
      <c r="H461" t="s">
        <v>17379</v>
      </c>
      <c r="I461" s="74">
        <v>41423</v>
      </c>
      <c r="J461" t="s">
        <v>19</v>
      </c>
      <c r="K461" t="s">
        <v>19</v>
      </c>
    </row>
    <row r="462" spans="1:11" hidden="1" x14ac:dyDescent="0.3">
      <c r="A462" t="s">
        <v>1722</v>
      </c>
      <c r="B462" t="s">
        <v>12521</v>
      </c>
      <c r="C462" t="s">
        <v>21937</v>
      </c>
      <c r="D462" t="s">
        <v>21938</v>
      </c>
      <c r="E462" s="74">
        <v>41394</v>
      </c>
      <c r="F462">
        <v>27.3</v>
      </c>
      <c r="G462" t="s">
        <v>17</v>
      </c>
      <c r="H462" t="s">
        <v>17379</v>
      </c>
      <c r="I462" s="74">
        <v>41464</v>
      </c>
      <c r="J462" t="s">
        <v>19</v>
      </c>
      <c r="K462" t="s">
        <v>19</v>
      </c>
    </row>
    <row r="463" spans="1:11" hidden="1" x14ac:dyDescent="0.3">
      <c r="A463" t="s">
        <v>1721</v>
      </c>
      <c r="B463" t="s">
        <v>12521</v>
      </c>
      <c r="C463" t="s">
        <v>21937</v>
      </c>
      <c r="D463" t="s">
        <v>21938</v>
      </c>
      <c r="E463" s="74">
        <v>41417</v>
      </c>
      <c r="F463">
        <v>27.3</v>
      </c>
      <c r="G463" t="s">
        <v>17</v>
      </c>
      <c r="H463" t="s">
        <v>17379</v>
      </c>
      <c r="I463" s="74">
        <v>41464</v>
      </c>
      <c r="J463" t="s">
        <v>19</v>
      </c>
      <c r="K463" t="s">
        <v>19</v>
      </c>
    </row>
    <row r="464" spans="1:11" hidden="1" x14ac:dyDescent="0.3">
      <c r="A464" t="s">
        <v>1720</v>
      </c>
      <c r="B464" t="s">
        <v>12521</v>
      </c>
      <c r="C464" t="s">
        <v>21937</v>
      </c>
      <c r="D464" t="s">
        <v>21938</v>
      </c>
      <c r="E464" s="74">
        <v>41451</v>
      </c>
      <c r="F464">
        <v>25</v>
      </c>
      <c r="G464" t="s">
        <v>17</v>
      </c>
      <c r="H464" t="s">
        <v>17379</v>
      </c>
      <c r="I464" s="74">
        <v>41464</v>
      </c>
      <c r="J464" t="s">
        <v>19</v>
      </c>
      <c r="K464" t="s">
        <v>19</v>
      </c>
    </row>
    <row r="465" spans="1:11" hidden="1" x14ac:dyDescent="0.3">
      <c r="A465" t="s">
        <v>1554</v>
      </c>
      <c r="B465" t="s">
        <v>12521</v>
      </c>
      <c r="C465" t="s">
        <v>21937</v>
      </c>
      <c r="D465" t="s">
        <v>21938</v>
      </c>
      <c r="E465" s="74">
        <v>41505</v>
      </c>
      <c r="F465">
        <v>27.3</v>
      </c>
      <c r="G465" t="s">
        <v>17</v>
      </c>
      <c r="H465" t="s">
        <v>17379</v>
      </c>
      <c r="I465" s="74">
        <v>41554</v>
      </c>
      <c r="J465" t="s">
        <v>19</v>
      </c>
      <c r="K465" t="s">
        <v>19</v>
      </c>
    </row>
    <row r="466" spans="1:11" hidden="1" x14ac:dyDescent="0.3">
      <c r="A466" t="s">
        <v>838</v>
      </c>
      <c r="B466" t="s">
        <v>12115</v>
      </c>
      <c r="C466" t="s">
        <v>17365</v>
      </c>
      <c r="D466" t="s">
        <v>17366</v>
      </c>
      <c r="E466" s="74">
        <v>42039</v>
      </c>
      <c r="F466">
        <v>4.9000000000000002E-2</v>
      </c>
      <c r="G466" t="s">
        <v>17</v>
      </c>
      <c r="H466" t="s">
        <v>17441</v>
      </c>
      <c r="I466" s="74">
        <v>42096</v>
      </c>
      <c r="J466" t="s">
        <v>19</v>
      </c>
      <c r="K466" t="s">
        <v>19</v>
      </c>
    </row>
    <row r="467" spans="1:11" hidden="1" x14ac:dyDescent="0.3">
      <c r="A467" t="s">
        <v>25877</v>
      </c>
      <c r="B467" t="s">
        <v>25878</v>
      </c>
      <c r="C467" t="s">
        <v>25873</v>
      </c>
      <c r="D467" t="s">
        <v>25874</v>
      </c>
      <c r="E467" s="74">
        <v>38044</v>
      </c>
      <c r="F467">
        <v>1.5</v>
      </c>
      <c r="G467" t="s">
        <v>6</v>
      </c>
      <c r="H467" t="s">
        <v>17441</v>
      </c>
      <c r="I467" s="74">
        <v>45639</v>
      </c>
      <c r="J467" t="s">
        <v>19</v>
      </c>
      <c r="K467" t="s">
        <v>19</v>
      </c>
    </row>
    <row r="468" spans="1:11" hidden="1" x14ac:dyDescent="0.3">
      <c r="A468" t="s">
        <v>25879</v>
      </c>
      <c r="B468" t="s">
        <v>25878</v>
      </c>
      <c r="C468" t="s">
        <v>25873</v>
      </c>
      <c r="D468" t="s">
        <v>25874</v>
      </c>
      <c r="E468" s="74">
        <v>38044</v>
      </c>
      <c r="F468">
        <v>1.5</v>
      </c>
      <c r="G468" t="s">
        <v>6</v>
      </c>
      <c r="H468" t="s">
        <v>17441</v>
      </c>
      <c r="I468" s="74">
        <v>45699</v>
      </c>
      <c r="J468" t="s">
        <v>19</v>
      </c>
      <c r="K468" t="s">
        <v>19</v>
      </c>
    </row>
    <row r="469" spans="1:11" hidden="1" x14ac:dyDescent="0.3">
      <c r="A469" t="s">
        <v>1473</v>
      </c>
      <c r="B469" t="s">
        <v>12468</v>
      </c>
      <c r="C469" t="s">
        <v>17372</v>
      </c>
      <c r="D469" t="s">
        <v>17373</v>
      </c>
      <c r="E469" s="74">
        <v>41514</v>
      </c>
      <c r="F469">
        <v>1</v>
      </c>
      <c r="G469" t="s">
        <v>17</v>
      </c>
      <c r="H469" t="s">
        <v>17315</v>
      </c>
      <c r="I469" s="74">
        <v>41605</v>
      </c>
      <c r="J469" t="s">
        <v>19</v>
      </c>
      <c r="K469" t="s">
        <v>19</v>
      </c>
    </row>
    <row r="470" spans="1:11" hidden="1" x14ac:dyDescent="0.3">
      <c r="A470" t="s">
        <v>1472</v>
      </c>
      <c r="B470" t="s">
        <v>12467</v>
      </c>
      <c r="C470" t="s">
        <v>17372</v>
      </c>
      <c r="D470" t="s">
        <v>17373</v>
      </c>
      <c r="E470" s="74">
        <v>41514</v>
      </c>
      <c r="F470">
        <v>1</v>
      </c>
      <c r="G470" t="s">
        <v>17</v>
      </c>
      <c r="H470" t="s">
        <v>17315</v>
      </c>
      <c r="I470" s="74">
        <v>41605</v>
      </c>
      <c r="J470" t="s">
        <v>19</v>
      </c>
      <c r="K470" t="s">
        <v>19</v>
      </c>
    </row>
    <row r="471" spans="1:11" hidden="1" x14ac:dyDescent="0.3">
      <c r="A471" t="s">
        <v>1471</v>
      </c>
      <c r="B471" t="s">
        <v>12466</v>
      </c>
      <c r="C471" t="s">
        <v>17372</v>
      </c>
      <c r="D471" t="s">
        <v>17373</v>
      </c>
      <c r="E471" s="74">
        <v>41514</v>
      </c>
      <c r="F471">
        <v>1.5</v>
      </c>
      <c r="G471" t="s">
        <v>17</v>
      </c>
      <c r="H471" t="s">
        <v>17315</v>
      </c>
      <c r="I471" s="74">
        <v>41605</v>
      </c>
      <c r="J471" t="s">
        <v>19</v>
      </c>
      <c r="K471" t="s">
        <v>19</v>
      </c>
    </row>
    <row r="472" spans="1:11" hidden="1" x14ac:dyDescent="0.3">
      <c r="A472" t="s">
        <v>1464</v>
      </c>
      <c r="B472" t="s">
        <v>12462</v>
      </c>
      <c r="C472" t="s">
        <v>17372</v>
      </c>
      <c r="D472" t="s">
        <v>17373</v>
      </c>
      <c r="E472" s="74">
        <v>41527</v>
      </c>
      <c r="F472">
        <v>1.5</v>
      </c>
      <c r="G472" t="s">
        <v>17</v>
      </c>
      <c r="H472" t="s">
        <v>17315</v>
      </c>
      <c r="I472" s="74">
        <v>41631</v>
      </c>
      <c r="J472" t="s">
        <v>19</v>
      </c>
      <c r="K472" t="s">
        <v>19</v>
      </c>
    </row>
    <row r="473" spans="1:11" hidden="1" x14ac:dyDescent="0.3">
      <c r="A473" t="s">
        <v>1463</v>
      </c>
      <c r="B473" t="s">
        <v>12461</v>
      </c>
      <c r="C473" t="s">
        <v>17372</v>
      </c>
      <c r="D473" t="s">
        <v>17373</v>
      </c>
      <c r="E473" s="74">
        <v>41527</v>
      </c>
      <c r="F473">
        <v>1.5</v>
      </c>
      <c r="G473" t="s">
        <v>17</v>
      </c>
      <c r="H473" t="s">
        <v>17315</v>
      </c>
      <c r="I473" s="74">
        <v>41631</v>
      </c>
      <c r="J473" t="s">
        <v>19</v>
      </c>
      <c r="K473" t="s">
        <v>19</v>
      </c>
    </row>
    <row r="474" spans="1:11" hidden="1" x14ac:dyDescent="0.3">
      <c r="A474" t="s">
        <v>1462</v>
      </c>
      <c r="B474" t="s">
        <v>12460</v>
      </c>
      <c r="C474" t="s">
        <v>17372</v>
      </c>
      <c r="D474" t="s">
        <v>17373</v>
      </c>
      <c r="E474" s="74">
        <v>41527</v>
      </c>
      <c r="F474">
        <v>1</v>
      </c>
      <c r="G474" t="s">
        <v>17</v>
      </c>
      <c r="H474" t="s">
        <v>17315</v>
      </c>
      <c r="I474" s="74">
        <v>41631</v>
      </c>
      <c r="J474" t="s">
        <v>19</v>
      </c>
      <c r="K474" t="s">
        <v>19</v>
      </c>
    </row>
    <row r="475" spans="1:11" hidden="1" x14ac:dyDescent="0.3">
      <c r="A475" t="s">
        <v>17764</v>
      </c>
      <c r="B475" t="s">
        <v>17765</v>
      </c>
      <c r="C475" t="s">
        <v>17436</v>
      </c>
      <c r="D475" t="s">
        <v>17437</v>
      </c>
      <c r="E475" s="74">
        <v>44896</v>
      </c>
      <c r="F475">
        <v>200</v>
      </c>
      <c r="G475" t="s">
        <v>17</v>
      </c>
      <c r="H475" t="s">
        <v>17465</v>
      </c>
      <c r="I475" s="74">
        <v>45324</v>
      </c>
      <c r="J475" t="s">
        <v>19</v>
      </c>
      <c r="K475" t="s">
        <v>19</v>
      </c>
    </row>
    <row r="476" spans="1:11" hidden="1" x14ac:dyDescent="0.3">
      <c r="A476" t="s">
        <v>25496</v>
      </c>
      <c r="B476" t="s">
        <v>25497</v>
      </c>
      <c r="C476" t="s">
        <v>17734</v>
      </c>
      <c r="D476" t="s">
        <v>17735</v>
      </c>
      <c r="E476" s="74">
        <v>45358</v>
      </c>
      <c r="F476">
        <v>6.5000000000000002E-2</v>
      </c>
      <c r="G476" t="s">
        <v>17</v>
      </c>
      <c r="H476" t="s">
        <v>17315</v>
      </c>
      <c r="I476" s="74">
        <v>45414</v>
      </c>
      <c r="J476" t="s">
        <v>19</v>
      </c>
      <c r="K476" t="s">
        <v>19</v>
      </c>
    </row>
    <row r="477" spans="1:11" hidden="1" x14ac:dyDescent="0.3">
      <c r="A477" t="s">
        <v>2780</v>
      </c>
      <c r="B477" t="s">
        <v>13497</v>
      </c>
      <c r="C477" t="s">
        <v>20340</v>
      </c>
      <c r="D477" t="s">
        <v>20341</v>
      </c>
      <c r="E477" s="74">
        <v>40269</v>
      </c>
      <c r="F477">
        <v>15</v>
      </c>
      <c r="G477" t="s">
        <v>17369</v>
      </c>
      <c r="H477" t="s">
        <v>17458</v>
      </c>
      <c r="I477" s="74">
        <v>40422</v>
      </c>
      <c r="J477" t="s">
        <v>19</v>
      </c>
      <c r="K477" t="s">
        <v>19</v>
      </c>
    </row>
    <row r="478" spans="1:11" hidden="1" x14ac:dyDescent="0.3">
      <c r="A478" t="s">
        <v>14248</v>
      </c>
      <c r="B478" t="s">
        <v>14247</v>
      </c>
      <c r="C478" t="s">
        <v>18679</v>
      </c>
      <c r="D478" t="s">
        <v>4940</v>
      </c>
      <c r="E478" s="74">
        <v>44821</v>
      </c>
      <c r="F478">
        <v>0.42199999999999999</v>
      </c>
      <c r="G478" t="s">
        <v>17</v>
      </c>
      <c r="H478" t="s">
        <v>17315</v>
      </c>
      <c r="I478" s="74">
        <v>44904</v>
      </c>
      <c r="J478" t="s">
        <v>19</v>
      </c>
      <c r="K478" t="s">
        <v>19</v>
      </c>
    </row>
    <row r="479" spans="1:11" hidden="1" x14ac:dyDescent="0.3">
      <c r="A479" t="s">
        <v>25090</v>
      </c>
      <c r="B479" t="s">
        <v>25091</v>
      </c>
      <c r="C479" t="s">
        <v>25092</v>
      </c>
      <c r="D479" t="s">
        <v>25093</v>
      </c>
      <c r="E479" s="74">
        <v>41003</v>
      </c>
      <c r="F479">
        <v>0.23</v>
      </c>
      <c r="G479" t="s">
        <v>17</v>
      </c>
      <c r="H479" t="s">
        <v>17315</v>
      </c>
      <c r="I479" s="74">
        <v>45378</v>
      </c>
      <c r="J479" t="s">
        <v>19</v>
      </c>
      <c r="K479" t="s">
        <v>19</v>
      </c>
    </row>
    <row r="480" spans="1:11" hidden="1" x14ac:dyDescent="0.3">
      <c r="A480" t="s">
        <v>4822</v>
      </c>
      <c r="B480" t="s">
        <v>4821</v>
      </c>
      <c r="C480" t="s">
        <v>17335</v>
      </c>
      <c r="D480" t="s">
        <v>17336</v>
      </c>
      <c r="E480" s="74">
        <v>43419</v>
      </c>
      <c r="F480">
        <v>0.16400000000000001</v>
      </c>
      <c r="G480" t="s">
        <v>17</v>
      </c>
      <c r="H480" t="s">
        <v>17324</v>
      </c>
      <c r="I480" s="74">
        <v>43546</v>
      </c>
      <c r="J480" t="s">
        <v>19</v>
      </c>
      <c r="K480" t="s">
        <v>19</v>
      </c>
    </row>
    <row r="481" spans="1:11" hidden="1" x14ac:dyDescent="0.3">
      <c r="A481" t="s">
        <v>19162</v>
      </c>
      <c r="B481" t="s">
        <v>19163</v>
      </c>
      <c r="C481" t="s">
        <v>17461</v>
      </c>
      <c r="D481" t="s">
        <v>17462</v>
      </c>
      <c r="E481" s="74">
        <v>45310</v>
      </c>
      <c r="F481">
        <v>300</v>
      </c>
      <c r="G481" t="s">
        <v>17</v>
      </c>
      <c r="H481" t="s">
        <v>17324</v>
      </c>
      <c r="I481" s="74">
        <v>45356</v>
      </c>
      <c r="J481" t="s">
        <v>19</v>
      </c>
      <c r="K481" t="s">
        <v>19</v>
      </c>
    </row>
    <row r="482" spans="1:11" hidden="1" x14ac:dyDescent="0.3">
      <c r="A482" t="s">
        <v>16328</v>
      </c>
      <c r="B482" t="s">
        <v>16327</v>
      </c>
      <c r="C482" t="s">
        <v>17342</v>
      </c>
      <c r="D482" t="s">
        <v>17343</v>
      </c>
      <c r="E482" s="74">
        <v>42768</v>
      </c>
      <c r="F482">
        <v>0.49099999999999999</v>
      </c>
      <c r="G482" t="s">
        <v>17</v>
      </c>
      <c r="H482" t="s">
        <v>17315</v>
      </c>
      <c r="I482" s="74">
        <v>44267</v>
      </c>
      <c r="J482" t="s">
        <v>19</v>
      </c>
      <c r="K482" t="s">
        <v>19</v>
      </c>
    </row>
    <row r="483" spans="1:11" hidden="1" x14ac:dyDescent="0.3">
      <c r="A483" t="s">
        <v>20011</v>
      </c>
      <c r="B483" t="s">
        <v>20012</v>
      </c>
      <c r="C483" t="s">
        <v>20013</v>
      </c>
      <c r="D483" t="s">
        <v>24849</v>
      </c>
      <c r="E483" s="74">
        <v>44980</v>
      </c>
      <c r="F483">
        <v>0.36</v>
      </c>
      <c r="G483" t="s">
        <v>17</v>
      </c>
      <c r="H483" t="s">
        <v>17315</v>
      </c>
      <c r="I483" s="74">
        <v>45152</v>
      </c>
      <c r="J483" t="s">
        <v>19</v>
      </c>
      <c r="K483" t="s">
        <v>19</v>
      </c>
    </row>
    <row r="484" spans="1:11" hidden="1" x14ac:dyDescent="0.3">
      <c r="A484" t="s">
        <v>13607</v>
      </c>
      <c r="B484" t="s">
        <v>13606</v>
      </c>
      <c r="C484" t="s">
        <v>17348</v>
      </c>
      <c r="D484" t="s">
        <v>17349</v>
      </c>
      <c r="E484" s="74">
        <v>44918</v>
      </c>
      <c r="F484">
        <v>0.48899999999999999</v>
      </c>
      <c r="G484" t="s">
        <v>17</v>
      </c>
      <c r="H484" t="s">
        <v>17315</v>
      </c>
      <c r="I484" s="74">
        <v>44974</v>
      </c>
      <c r="J484" t="s">
        <v>19</v>
      </c>
      <c r="K484" t="s">
        <v>19</v>
      </c>
    </row>
    <row r="485" spans="1:11" hidden="1" x14ac:dyDescent="0.3">
      <c r="A485" t="s">
        <v>18709</v>
      </c>
      <c r="B485" t="s">
        <v>18710</v>
      </c>
      <c r="C485" t="s">
        <v>17547</v>
      </c>
      <c r="D485" t="s">
        <v>17548</v>
      </c>
      <c r="E485" s="74">
        <v>44728</v>
      </c>
      <c r="F485">
        <v>7.5</v>
      </c>
      <c r="G485" t="s">
        <v>17</v>
      </c>
      <c r="H485" t="s">
        <v>17441</v>
      </c>
      <c r="I485" s="74">
        <v>45065</v>
      </c>
      <c r="J485" t="s">
        <v>19</v>
      </c>
      <c r="K485" t="s">
        <v>19</v>
      </c>
    </row>
    <row r="486" spans="1:11" hidden="1" x14ac:dyDescent="0.3">
      <c r="A486" t="s">
        <v>20001</v>
      </c>
      <c r="B486" t="s">
        <v>20002</v>
      </c>
      <c r="C486" t="s">
        <v>17361</v>
      </c>
      <c r="D486" t="s">
        <v>17362</v>
      </c>
      <c r="E486" s="74">
        <v>44550</v>
      </c>
      <c r="F486">
        <v>0.73299999999999998</v>
      </c>
      <c r="G486" t="s">
        <v>17</v>
      </c>
      <c r="H486" t="s">
        <v>17315</v>
      </c>
      <c r="I486" s="74">
        <v>45076</v>
      </c>
      <c r="J486" t="s">
        <v>19</v>
      </c>
      <c r="K486" t="s">
        <v>19</v>
      </c>
    </row>
    <row r="487" spans="1:11" hidden="1" x14ac:dyDescent="0.3">
      <c r="A487" t="s">
        <v>20003</v>
      </c>
      <c r="B487" t="s">
        <v>20004</v>
      </c>
      <c r="C487" t="s">
        <v>17361</v>
      </c>
      <c r="D487" t="s">
        <v>17362</v>
      </c>
      <c r="E487" s="74">
        <v>43873</v>
      </c>
      <c r="F487">
        <v>0.76600000000000001</v>
      </c>
      <c r="G487" t="s">
        <v>17</v>
      </c>
      <c r="H487" t="s">
        <v>17315</v>
      </c>
      <c r="I487" s="74">
        <v>45076</v>
      </c>
      <c r="J487" t="s">
        <v>19</v>
      </c>
      <c r="K487" t="s">
        <v>19</v>
      </c>
    </row>
    <row r="488" spans="1:11" hidden="1" x14ac:dyDescent="0.3">
      <c r="A488" t="s">
        <v>20007</v>
      </c>
      <c r="B488" t="s">
        <v>20008</v>
      </c>
      <c r="C488" t="s">
        <v>17361</v>
      </c>
      <c r="D488" t="s">
        <v>17362</v>
      </c>
      <c r="E488" s="74">
        <v>44313</v>
      </c>
      <c r="F488">
        <v>1.2490000000000001</v>
      </c>
      <c r="G488" t="s">
        <v>17</v>
      </c>
      <c r="H488" t="s">
        <v>17315</v>
      </c>
      <c r="I488" s="74">
        <v>45126</v>
      </c>
      <c r="J488" t="s">
        <v>19</v>
      </c>
      <c r="K488" t="s">
        <v>19</v>
      </c>
    </row>
    <row r="489" spans="1:11" hidden="1" x14ac:dyDescent="0.3">
      <c r="A489" t="s">
        <v>3712</v>
      </c>
      <c r="B489" t="s">
        <v>13777</v>
      </c>
      <c r="C489" t="s">
        <v>17352</v>
      </c>
      <c r="D489" t="s">
        <v>17293</v>
      </c>
      <c r="E489" s="74">
        <v>6211</v>
      </c>
      <c r="F489">
        <v>6.8</v>
      </c>
      <c r="G489" t="s">
        <v>17369</v>
      </c>
      <c r="H489" t="s">
        <v>17458</v>
      </c>
      <c r="I489" s="74">
        <v>39451</v>
      </c>
      <c r="J489" t="s">
        <v>19</v>
      </c>
      <c r="K489" t="s">
        <v>19</v>
      </c>
    </row>
    <row r="490" spans="1:11" hidden="1" x14ac:dyDescent="0.3">
      <c r="A490" t="s">
        <v>3956</v>
      </c>
      <c r="B490" t="s">
        <v>11612</v>
      </c>
      <c r="C490" t="s">
        <v>17514</v>
      </c>
      <c r="D490" t="s">
        <v>17515</v>
      </c>
      <c r="E490" s="74">
        <v>42991</v>
      </c>
      <c r="F490">
        <v>9</v>
      </c>
      <c r="G490" t="s">
        <v>17</v>
      </c>
      <c r="H490" t="s">
        <v>17315</v>
      </c>
      <c r="I490" s="74">
        <v>43000</v>
      </c>
      <c r="J490" t="s">
        <v>19</v>
      </c>
      <c r="K490" t="s">
        <v>19</v>
      </c>
    </row>
    <row r="491" spans="1:11" hidden="1" x14ac:dyDescent="0.3">
      <c r="A491" t="s">
        <v>3567</v>
      </c>
      <c r="B491" t="s">
        <v>12471</v>
      </c>
      <c r="C491" t="s">
        <v>17418</v>
      </c>
      <c r="D491" t="s">
        <v>17419</v>
      </c>
      <c r="E491" s="74">
        <v>39266</v>
      </c>
      <c r="F491">
        <v>0.113</v>
      </c>
      <c r="G491" t="s">
        <v>17</v>
      </c>
      <c r="H491" t="s">
        <v>17315</v>
      </c>
      <c r="I491" s="74">
        <v>39597</v>
      </c>
      <c r="J491" t="s">
        <v>19</v>
      </c>
      <c r="K491" t="s">
        <v>19</v>
      </c>
    </row>
    <row r="492" spans="1:11" hidden="1" x14ac:dyDescent="0.3">
      <c r="A492" t="s">
        <v>22482</v>
      </c>
      <c r="B492" t="s">
        <v>22483</v>
      </c>
      <c r="C492" t="s">
        <v>17587</v>
      </c>
      <c r="D492" t="s">
        <v>17588</v>
      </c>
      <c r="E492" s="74">
        <v>44326</v>
      </c>
      <c r="F492">
        <v>1.026</v>
      </c>
      <c r="G492" t="s">
        <v>17</v>
      </c>
      <c r="H492" t="s">
        <v>17315</v>
      </c>
      <c r="I492" s="74">
        <v>45434</v>
      </c>
      <c r="J492" t="s">
        <v>19</v>
      </c>
      <c r="K492" t="s">
        <v>19</v>
      </c>
    </row>
    <row r="493" spans="1:11" hidden="1" x14ac:dyDescent="0.3">
      <c r="A493" t="s">
        <v>14985</v>
      </c>
      <c r="B493" t="s">
        <v>14983</v>
      </c>
      <c r="C493" t="s">
        <v>17754</v>
      </c>
      <c r="D493" t="s">
        <v>17755</v>
      </c>
      <c r="E493" s="74">
        <v>44354</v>
      </c>
      <c r="F493">
        <v>6.6000000000000003E-2</v>
      </c>
      <c r="G493" t="s">
        <v>17</v>
      </c>
      <c r="H493" t="s">
        <v>17397</v>
      </c>
      <c r="I493" s="74">
        <v>44694</v>
      </c>
      <c r="J493" t="s">
        <v>19</v>
      </c>
      <c r="K493" t="s">
        <v>19</v>
      </c>
    </row>
    <row r="494" spans="1:11" hidden="1" x14ac:dyDescent="0.3">
      <c r="A494" t="s">
        <v>14984</v>
      </c>
      <c r="B494" t="s">
        <v>14983</v>
      </c>
      <c r="C494" t="s">
        <v>17754</v>
      </c>
      <c r="D494" t="s">
        <v>17755</v>
      </c>
      <c r="E494" s="74">
        <v>44354</v>
      </c>
      <c r="F494">
        <v>0.188</v>
      </c>
      <c r="G494" t="s">
        <v>17</v>
      </c>
      <c r="H494" t="s">
        <v>17397</v>
      </c>
      <c r="I494" s="74">
        <v>44687</v>
      </c>
      <c r="J494" t="s">
        <v>19</v>
      </c>
      <c r="K494" t="s">
        <v>19</v>
      </c>
    </row>
    <row r="495" spans="1:11" hidden="1" x14ac:dyDescent="0.3">
      <c r="A495" t="s">
        <v>25520</v>
      </c>
      <c r="B495" t="s">
        <v>25521</v>
      </c>
      <c r="C495" t="s">
        <v>25522</v>
      </c>
      <c r="D495" t="s">
        <v>25521</v>
      </c>
      <c r="E495" s="74">
        <v>45623</v>
      </c>
      <c r="F495">
        <v>300</v>
      </c>
      <c r="G495" t="s">
        <v>17</v>
      </c>
      <c r="H495" t="s">
        <v>17324</v>
      </c>
      <c r="I495" s="74">
        <v>45679</v>
      </c>
      <c r="J495" t="s">
        <v>19</v>
      </c>
      <c r="K495" t="s">
        <v>19</v>
      </c>
    </row>
    <row r="496" spans="1:11" hidden="1" x14ac:dyDescent="0.3">
      <c r="A496" t="s">
        <v>1991</v>
      </c>
      <c r="B496" t="s">
        <v>12862</v>
      </c>
      <c r="C496" t="s">
        <v>21906</v>
      </c>
      <c r="D496" t="s">
        <v>21907</v>
      </c>
      <c r="E496" s="74">
        <v>41341</v>
      </c>
      <c r="F496">
        <v>20</v>
      </c>
      <c r="G496" t="s">
        <v>17</v>
      </c>
      <c r="H496" t="s">
        <v>17315</v>
      </c>
      <c r="I496" s="74">
        <v>41858</v>
      </c>
      <c r="J496" t="s">
        <v>19</v>
      </c>
      <c r="K496" t="s">
        <v>19</v>
      </c>
    </row>
    <row r="497" spans="1:11" hidden="1" x14ac:dyDescent="0.3">
      <c r="A497" t="s">
        <v>2655</v>
      </c>
      <c r="B497" t="s">
        <v>2656</v>
      </c>
      <c r="C497" t="s">
        <v>20350</v>
      </c>
      <c r="D497" t="s">
        <v>20351</v>
      </c>
      <c r="E497" s="74">
        <v>40534</v>
      </c>
      <c r="F497">
        <v>0.66600000000000004</v>
      </c>
      <c r="G497" t="s">
        <v>17</v>
      </c>
      <c r="H497" t="s">
        <v>17315</v>
      </c>
      <c r="I497" s="74">
        <v>40592</v>
      </c>
      <c r="J497" t="s">
        <v>19</v>
      </c>
      <c r="K497" t="s">
        <v>19</v>
      </c>
    </row>
    <row r="498" spans="1:11" hidden="1" x14ac:dyDescent="0.3">
      <c r="A498" t="s">
        <v>20225</v>
      </c>
      <c r="B498" t="s">
        <v>20226</v>
      </c>
      <c r="C498" t="s">
        <v>20214</v>
      </c>
      <c r="D498" t="s">
        <v>20215</v>
      </c>
      <c r="E498" s="74">
        <v>44715</v>
      </c>
      <c r="F498">
        <v>0.41099999999999998</v>
      </c>
      <c r="G498" t="s">
        <v>17</v>
      </c>
      <c r="H498" t="s">
        <v>17315</v>
      </c>
      <c r="I498" s="74">
        <v>45159</v>
      </c>
      <c r="J498" t="s">
        <v>19</v>
      </c>
      <c r="K498" t="s">
        <v>19</v>
      </c>
    </row>
    <row r="499" spans="1:11" hidden="1" x14ac:dyDescent="0.3">
      <c r="A499" t="s">
        <v>15975</v>
      </c>
      <c r="B499" t="s">
        <v>15974</v>
      </c>
      <c r="C499" t="s">
        <v>17361</v>
      </c>
      <c r="D499" t="s">
        <v>17362</v>
      </c>
      <c r="E499" s="74">
        <v>43054</v>
      </c>
      <c r="F499">
        <v>0.91300000000000003</v>
      </c>
      <c r="G499" t="s">
        <v>17</v>
      </c>
      <c r="H499" t="s">
        <v>17315</v>
      </c>
      <c r="I499" s="74">
        <v>44378</v>
      </c>
      <c r="J499" t="s">
        <v>19</v>
      </c>
      <c r="K499" t="s">
        <v>19</v>
      </c>
    </row>
    <row r="500" spans="1:11" hidden="1" x14ac:dyDescent="0.3">
      <c r="A500" t="s">
        <v>8875</v>
      </c>
      <c r="B500" t="s">
        <v>17201</v>
      </c>
      <c r="C500" t="s">
        <v>17342</v>
      </c>
      <c r="D500" t="s">
        <v>17343</v>
      </c>
      <c r="E500" s="74">
        <v>42907</v>
      </c>
      <c r="F500">
        <v>0.99299999999999999</v>
      </c>
      <c r="G500" t="s">
        <v>17</v>
      </c>
      <c r="H500" t="s">
        <v>17315</v>
      </c>
      <c r="I500" s="74">
        <v>44000</v>
      </c>
      <c r="J500" t="s">
        <v>19</v>
      </c>
      <c r="K500" t="s">
        <v>19</v>
      </c>
    </row>
    <row r="501" spans="1:11" hidden="1" x14ac:dyDescent="0.3">
      <c r="A501" t="s">
        <v>17770</v>
      </c>
      <c r="B501" t="s">
        <v>17201</v>
      </c>
      <c r="C501" t="s">
        <v>17361</v>
      </c>
      <c r="D501" t="s">
        <v>17362</v>
      </c>
      <c r="E501" s="74">
        <v>44302</v>
      </c>
      <c r="F501">
        <v>0.83299999999999996</v>
      </c>
      <c r="G501" t="s">
        <v>17</v>
      </c>
      <c r="H501" t="s">
        <v>17315</v>
      </c>
      <c r="I501" s="74">
        <v>45120</v>
      </c>
      <c r="J501" t="s">
        <v>19</v>
      </c>
      <c r="K501" t="s">
        <v>19</v>
      </c>
    </row>
    <row r="502" spans="1:11" hidden="1" x14ac:dyDescent="0.3">
      <c r="A502" t="s">
        <v>2221</v>
      </c>
      <c r="B502" t="s">
        <v>12296</v>
      </c>
      <c r="C502" t="s">
        <v>17668</v>
      </c>
      <c r="D502" t="s">
        <v>17669</v>
      </c>
      <c r="E502" s="74">
        <v>41271</v>
      </c>
      <c r="F502">
        <v>31.2</v>
      </c>
      <c r="G502" t="s">
        <v>17</v>
      </c>
      <c r="H502" t="s">
        <v>17315</v>
      </c>
      <c r="I502" s="74">
        <v>41303</v>
      </c>
      <c r="J502" t="s">
        <v>19</v>
      </c>
      <c r="K502" t="s">
        <v>19</v>
      </c>
    </row>
    <row r="503" spans="1:11" hidden="1" x14ac:dyDescent="0.3">
      <c r="A503" t="s">
        <v>1916</v>
      </c>
      <c r="B503" t="s">
        <v>12296</v>
      </c>
      <c r="C503" t="s">
        <v>17668</v>
      </c>
      <c r="D503" t="s">
        <v>17669</v>
      </c>
      <c r="E503" s="74">
        <v>41306</v>
      </c>
      <c r="F503">
        <v>35.1</v>
      </c>
      <c r="G503" t="s">
        <v>17</v>
      </c>
      <c r="H503" t="s">
        <v>17315</v>
      </c>
      <c r="I503" s="74">
        <v>41319</v>
      </c>
      <c r="J503" t="s">
        <v>19</v>
      </c>
      <c r="K503" t="s">
        <v>19</v>
      </c>
    </row>
    <row r="504" spans="1:11" hidden="1" x14ac:dyDescent="0.3">
      <c r="A504" t="s">
        <v>1915</v>
      </c>
      <c r="B504" t="s">
        <v>12296</v>
      </c>
      <c r="C504" t="s">
        <v>17668</v>
      </c>
      <c r="D504" t="s">
        <v>17669</v>
      </c>
      <c r="E504" s="74">
        <v>41305</v>
      </c>
      <c r="F504">
        <v>22.1</v>
      </c>
      <c r="G504" t="s">
        <v>17</v>
      </c>
      <c r="H504" t="s">
        <v>17315</v>
      </c>
      <c r="I504" s="74">
        <v>41319</v>
      </c>
      <c r="J504" t="s">
        <v>19</v>
      </c>
      <c r="K504" t="s">
        <v>19</v>
      </c>
    </row>
    <row r="505" spans="1:11" hidden="1" x14ac:dyDescent="0.3">
      <c r="A505" t="s">
        <v>1910</v>
      </c>
      <c r="B505" t="s">
        <v>12296</v>
      </c>
      <c r="C505" t="s">
        <v>17668</v>
      </c>
      <c r="D505" t="s">
        <v>17669</v>
      </c>
      <c r="E505" s="74">
        <v>41312</v>
      </c>
      <c r="F505">
        <v>18.2</v>
      </c>
      <c r="G505" t="s">
        <v>17</v>
      </c>
      <c r="H505" t="s">
        <v>17315</v>
      </c>
      <c r="I505" s="74">
        <v>41327</v>
      </c>
      <c r="J505" t="s">
        <v>19</v>
      </c>
      <c r="K505" t="s">
        <v>19</v>
      </c>
    </row>
    <row r="506" spans="1:11" hidden="1" x14ac:dyDescent="0.3">
      <c r="A506" t="s">
        <v>1760</v>
      </c>
      <c r="B506" t="s">
        <v>12296</v>
      </c>
      <c r="C506" t="s">
        <v>17668</v>
      </c>
      <c r="D506" t="s">
        <v>17669</v>
      </c>
      <c r="E506" s="74">
        <v>41380</v>
      </c>
      <c r="F506">
        <v>32.5</v>
      </c>
      <c r="G506" t="s">
        <v>17</v>
      </c>
      <c r="H506" t="s">
        <v>17315</v>
      </c>
      <c r="I506" s="74">
        <v>41389</v>
      </c>
      <c r="J506" t="s">
        <v>19</v>
      </c>
      <c r="K506" t="s">
        <v>19</v>
      </c>
    </row>
    <row r="507" spans="1:11" hidden="1" x14ac:dyDescent="0.3">
      <c r="A507" t="s">
        <v>1468</v>
      </c>
      <c r="B507" t="s">
        <v>12296</v>
      </c>
      <c r="C507" t="s">
        <v>17668</v>
      </c>
      <c r="D507" t="s">
        <v>17669</v>
      </c>
      <c r="E507" s="74">
        <v>41612</v>
      </c>
      <c r="F507">
        <v>58.75</v>
      </c>
      <c r="G507" t="s">
        <v>17</v>
      </c>
      <c r="H507" t="s">
        <v>17315</v>
      </c>
      <c r="I507" s="74">
        <v>41619</v>
      </c>
      <c r="J507" t="s">
        <v>19</v>
      </c>
      <c r="K507" t="s">
        <v>19</v>
      </c>
    </row>
    <row r="508" spans="1:11" hidden="1" x14ac:dyDescent="0.3">
      <c r="A508" t="s">
        <v>1194</v>
      </c>
      <c r="B508" t="s">
        <v>12296</v>
      </c>
      <c r="C508" t="s">
        <v>17668</v>
      </c>
      <c r="D508" t="s">
        <v>17669</v>
      </c>
      <c r="E508" s="74">
        <v>41808</v>
      </c>
      <c r="F508">
        <v>52.5</v>
      </c>
      <c r="G508" t="s">
        <v>17</v>
      </c>
      <c r="H508" t="s">
        <v>17315</v>
      </c>
      <c r="I508" s="74">
        <v>41810</v>
      </c>
      <c r="J508" t="s">
        <v>19</v>
      </c>
      <c r="K508" t="s">
        <v>19</v>
      </c>
    </row>
    <row r="509" spans="1:11" hidden="1" x14ac:dyDescent="0.3">
      <c r="A509" t="s">
        <v>10084</v>
      </c>
      <c r="B509" t="s">
        <v>10083</v>
      </c>
      <c r="C509" t="s">
        <v>17361</v>
      </c>
      <c r="D509" t="s">
        <v>17362</v>
      </c>
      <c r="E509" s="74">
        <v>44000</v>
      </c>
      <c r="F509">
        <v>2.4E-2</v>
      </c>
      <c r="G509" t="s">
        <v>17</v>
      </c>
      <c r="H509" t="s">
        <v>17315</v>
      </c>
      <c r="I509" s="74">
        <v>44200</v>
      </c>
      <c r="J509" t="s">
        <v>19</v>
      </c>
      <c r="K509" t="s">
        <v>19</v>
      </c>
    </row>
    <row r="510" spans="1:11" hidden="1" x14ac:dyDescent="0.3">
      <c r="A510" t="s">
        <v>2566</v>
      </c>
      <c r="B510" t="s">
        <v>13311</v>
      </c>
      <c r="C510" t="s">
        <v>21802</v>
      </c>
      <c r="D510" t="s">
        <v>21803</v>
      </c>
      <c r="E510" s="74">
        <v>40760</v>
      </c>
      <c r="F510">
        <v>6</v>
      </c>
      <c r="G510" t="s">
        <v>17</v>
      </c>
      <c r="H510" t="s">
        <v>17315</v>
      </c>
      <c r="I510" s="74">
        <v>40770</v>
      </c>
      <c r="J510" t="s">
        <v>19</v>
      </c>
      <c r="K510" t="s">
        <v>19</v>
      </c>
    </row>
    <row r="511" spans="1:11" hidden="1" x14ac:dyDescent="0.3">
      <c r="A511" t="s">
        <v>25194</v>
      </c>
      <c r="B511" t="s">
        <v>25195</v>
      </c>
      <c r="C511" t="s">
        <v>25196</v>
      </c>
      <c r="D511" t="s">
        <v>25197</v>
      </c>
      <c r="E511" s="74">
        <v>45604</v>
      </c>
      <c r="F511">
        <v>2.56</v>
      </c>
      <c r="G511" t="s">
        <v>17</v>
      </c>
      <c r="H511" t="s">
        <v>17315</v>
      </c>
      <c r="I511" s="74">
        <v>45617</v>
      </c>
      <c r="J511" t="s">
        <v>19</v>
      </c>
      <c r="K511" t="s">
        <v>19</v>
      </c>
    </row>
    <row r="512" spans="1:11" hidden="1" x14ac:dyDescent="0.3">
      <c r="A512" t="s">
        <v>25198</v>
      </c>
      <c r="B512" t="s">
        <v>25199</v>
      </c>
      <c r="C512" t="s">
        <v>25196</v>
      </c>
      <c r="D512" t="s">
        <v>25197</v>
      </c>
      <c r="E512" s="74">
        <v>45604</v>
      </c>
      <c r="F512">
        <v>5</v>
      </c>
      <c r="G512" t="s">
        <v>17</v>
      </c>
      <c r="H512" t="s">
        <v>17315</v>
      </c>
      <c r="I512" s="74">
        <v>45617</v>
      </c>
      <c r="J512" t="s">
        <v>19</v>
      </c>
      <c r="K512" t="s">
        <v>19</v>
      </c>
    </row>
    <row r="513" spans="1:11" hidden="1" x14ac:dyDescent="0.3">
      <c r="A513" t="s">
        <v>16002</v>
      </c>
      <c r="B513" t="s">
        <v>16001</v>
      </c>
      <c r="C513" t="s">
        <v>17604</v>
      </c>
      <c r="D513" t="s">
        <v>17605</v>
      </c>
      <c r="E513" s="74">
        <v>43957</v>
      </c>
      <c r="F513">
        <v>0.55600000000000005</v>
      </c>
      <c r="G513" t="s">
        <v>17</v>
      </c>
      <c r="H513" t="s">
        <v>17379</v>
      </c>
      <c r="I513" s="74">
        <v>44337</v>
      </c>
      <c r="J513" t="s">
        <v>19</v>
      </c>
      <c r="K513" t="s">
        <v>19</v>
      </c>
    </row>
    <row r="514" spans="1:11" hidden="1" x14ac:dyDescent="0.3">
      <c r="A514" t="s">
        <v>4999</v>
      </c>
      <c r="B514" t="s">
        <v>4998</v>
      </c>
      <c r="C514" t="s">
        <v>17372</v>
      </c>
      <c r="D514" t="s">
        <v>17373</v>
      </c>
      <c r="E514" s="74">
        <v>43500</v>
      </c>
      <c r="F514">
        <v>3</v>
      </c>
      <c r="G514" t="s">
        <v>17</v>
      </c>
      <c r="H514" t="s">
        <v>17315</v>
      </c>
      <c r="I514" s="74">
        <v>43595</v>
      </c>
      <c r="J514" t="s">
        <v>19</v>
      </c>
      <c r="K514" t="s">
        <v>19</v>
      </c>
    </row>
    <row r="515" spans="1:11" hidden="1" x14ac:dyDescent="0.3">
      <c r="A515" t="s">
        <v>2065</v>
      </c>
      <c r="B515" t="s">
        <v>12919</v>
      </c>
      <c r="C515" t="s">
        <v>21898</v>
      </c>
      <c r="D515" t="s">
        <v>21899</v>
      </c>
      <c r="E515" s="74">
        <v>41159</v>
      </c>
      <c r="F515">
        <v>25.84</v>
      </c>
      <c r="G515" t="s">
        <v>17</v>
      </c>
      <c r="H515" t="s">
        <v>17315</v>
      </c>
      <c r="I515" s="74">
        <v>41228</v>
      </c>
      <c r="J515" t="s">
        <v>19</v>
      </c>
      <c r="K515" t="s">
        <v>19</v>
      </c>
    </row>
    <row r="516" spans="1:11" hidden="1" x14ac:dyDescent="0.3">
      <c r="A516" t="s">
        <v>21686</v>
      </c>
      <c r="B516" t="s">
        <v>21687</v>
      </c>
      <c r="C516" t="s">
        <v>17313</v>
      </c>
      <c r="D516" t="s">
        <v>17314</v>
      </c>
      <c r="E516" s="74">
        <v>45247</v>
      </c>
      <c r="F516">
        <v>17.579999999999998</v>
      </c>
      <c r="G516" t="s">
        <v>17</v>
      </c>
      <c r="H516" t="s">
        <v>17379</v>
      </c>
      <c r="I516" s="74">
        <v>45355</v>
      </c>
      <c r="J516" t="s">
        <v>19</v>
      </c>
      <c r="K516" t="s">
        <v>19</v>
      </c>
    </row>
    <row r="517" spans="1:11" hidden="1" x14ac:dyDescent="0.3">
      <c r="A517" t="s">
        <v>3118</v>
      </c>
      <c r="B517" t="s">
        <v>17202</v>
      </c>
      <c r="C517" t="s">
        <v>17335</v>
      </c>
      <c r="D517" t="s">
        <v>17336</v>
      </c>
      <c r="E517" s="74">
        <v>36892</v>
      </c>
      <c r="F517">
        <v>5.0000000000000001E-3</v>
      </c>
      <c r="G517" t="s">
        <v>17</v>
      </c>
      <c r="H517" t="s">
        <v>17324</v>
      </c>
      <c r="I517" s="74">
        <v>39898</v>
      </c>
      <c r="J517" t="s">
        <v>19</v>
      </c>
      <c r="K517" t="s">
        <v>19</v>
      </c>
    </row>
    <row r="518" spans="1:11" hidden="1" x14ac:dyDescent="0.3">
      <c r="A518" t="s">
        <v>412</v>
      </c>
      <c r="B518" t="s">
        <v>11880</v>
      </c>
      <c r="C518" t="s">
        <v>17773</v>
      </c>
      <c r="D518" t="s">
        <v>17774</v>
      </c>
      <c r="E518" s="74">
        <v>42551</v>
      </c>
      <c r="F518">
        <v>0.996</v>
      </c>
      <c r="G518" t="s">
        <v>17</v>
      </c>
      <c r="H518" t="s">
        <v>17324</v>
      </c>
      <c r="I518" s="74">
        <v>42587</v>
      </c>
      <c r="J518" t="s">
        <v>19</v>
      </c>
      <c r="K518" t="s">
        <v>19</v>
      </c>
    </row>
    <row r="519" spans="1:11" hidden="1" x14ac:dyDescent="0.3">
      <c r="A519" t="s">
        <v>25390</v>
      </c>
      <c r="B519" t="s">
        <v>25391</v>
      </c>
      <c r="C519" t="s">
        <v>20302</v>
      </c>
      <c r="D519" t="s">
        <v>20303</v>
      </c>
      <c r="E519" s="74">
        <v>45231</v>
      </c>
      <c r="F519">
        <v>9.7576999999999997E-2</v>
      </c>
      <c r="G519" t="s">
        <v>17</v>
      </c>
      <c r="H519" t="s">
        <v>17315</v>
      </c>
      <c r="I519" s="74">
        <v>45548</v>
      </c>
      <c r="J519" t="s">
        <v>19</v>
      </c>
      <c r="K519" t="s">
        <v>19</v>
      </c>
    </row>
    <row r="520" spans="1:11" hidden="1" x14ac:dyDescent="0.3">
      <c r="A520" t="s">
        <v>2526</v>
      </c>
      <c r="B520" t="s">
        <v>13273</v>
      </c>
      <c r="C520" t="s">
        <v>19973</v>
      </c>
      <c r="D520" t="s">
        <v>19974</v>
      </c>
      <c r="E520" s="74">
        <v>17930</v>
      </c>
      <c r="F520">
        <v>3</v>
      </c>
      <c r="G520" t="s">
        <v>17369</v>
      </c>
      <c r="H520" t="s">
        <v>17315</v>
      </c>
      <c r="I520" s="74">
        <v>40764</v>
      </c>
      <c r="J520" t="s">
        <v>19</v>
      </c>
      <c r="K520" t="s">
        <v>19</v>
      </c>
    </row>
    <row r="521" spans="1:11" hidden="1" x14ac:dyDescent="0.3">
      <c r="A521" t="s">
        <v>11413</v>
      </c>
      <c r="B521" t="s">
        <v>11412</v>
      </c>
      <c r="C521" t="s">
        <v>17762</v>
      </c>
      <c r="D521" t="s">
        <v>17763</v>
      </c>
      <c r="E521" s="74">
        <v>43097</v>
      </c>
      <c r="F521">
        <v>0.63</v>
      </c>
      <c r="G521" t="s">
        <v>17</v>
      </c>
      <c r="H521" t="s">
        <v>17315</v>
      </c>
      <c r="I521" s="74">
        <v>44930</v>
      </c>
      <c r="J521" t="s">
        <v>19</v>
      </c>
      <c r="K521" t="s">
        <v>19</v>
      </c>
    </row>
    <row r="522" spans="1:11" hidden="1" x14ac:dyDescent="0.3">
      <c r="A522" t="s">
        <v>11415</v>
      </c>
      <c r="B522" t="s">
        <v>11414</v>
      </c>
      <c r="C522" t="s">
        <v>17762</v>
      </c>
      <c r="D522" t="s">
        <v>17763</v>
      </c>
      <c r="E522" s="74">
        <v>43097</v>
      </c>
      <c r="F522">
        <v>0.23799999999999999</v>
      </c>
      <c r="G522" t="s">
        <v>17</v>
      </c>
      <c r="H522" t="s">
        <v>17315</v>
      </c>
      <c r="I522" s="74">
        <v>44918</v>
      </c>
      <c r="J522" t="s">
        <v>19</v>
      </c>
      <c r="K522" t="s">
        <v>19</v>
      </c>
    </row>
    <row r="523" spans="1:11" hidden="1" x14ac:dyDescent="0.3">
      <c r="A523" t="s">
        <v>25637</v>
      </c>
      <c r="B523" t="s">
        <v>25638</v>
      </c>
      <c r="C523" t="s">
        <v>17408</v>
      </c>
      <c r="D523" t="s">
        <v>17409</v>
      </c>
      <c r="E523" s="74">
        <v>42968</v>
      </c>
      <c r="F523">
        <v>0.42675000000000002</v>
      </c>
      <c r="G523" t="s">
        <v>17</v>
      </c>
      <c r="H523" t="s">
        <v>17315</v>
      </c>
      <c r="I523" s="74">
        <v>45441</v>
      </c>
      <c r="J523" t="s">
        <v>19</v>
      </c>
      <c r="K523" t="s">
        <v>19</v>
      </c>
    </row>
    <row r="524" spans="1:11" hidden="1" x14ac:dyDescent="0.3">
      <c r="A524" t="s">
        <v>6949</v>
      </c>
      <c r="B524" t="s">
        <v>10518</v>
      </c>
      <c r="C524" t="s">
        <v>17342</v>
      </c>
      <c r="D524" t="s">
        <v>17343</v>
      </c>
      <c r="E524" s="74">
        <v>42468</v>
      </c>
      <c r="F524">
        <v>0.98399999999999999</v>
      </c>
      <c r="G524" t="s">
        <v>17</v>
      </c>
      <c r="H524" t="s">
        <v>17315</v>
      </c>
      <c r="I524" s="74">
        <v>43843</v>
      </c>
      <c r="J524" t="s">
        <v>19</v>
      </c>
      <c r="K524" t="s">
        <v>19</v>
      </c>
    </row>
    <row r="525" spans="1:11" hidden="1" x14ac:dyDescent="0.3">
      <c r="A525" t="s">
        <v>25890</v>
      </c>
      <c r="B525" t="s">
        <v>25891</v>
      </c>
      <c r="C525" t="s">
        <v>17492</v>
      </c>
      <c r="D525" t="s">
        <v>17493</v>
      </c>
      <c r="E525" s="74">
        <v>45594</v>
      </c>
      <c r="F525">
        <v>162</v>
      </c>
      <c r="G525" t="s">
        <v>6</v>
      </c>
      <c r="H525" t="s">
        <v>17379</v>
      </c>
      <c r="I525" s="74">
        <v>45644</v>
      </c>
      <c r="J525" t="s">
        <v>19</v>
      </c>
      <c r="K525" t="s">
        <v>19</v>
      </c>
    </row>
    <row r="526" spans="1:11" hidden="1" x14ac:dyDescent="0.3">
      <c r="A526" t="s">
        <v>3310</v>
      </c>
      <c r="B526" t="s">
        <v>11227</v>
      </c>
      <c r="C526" t="s">
        <v>17629</v>
      </c>
      <c r="D526" t="s">
        <v>2178</v>
      </c>
      <c r="E526" s="74">
        <v>31959</v>
      </c>
      <c r="F526">
        <v>1.4850000000000001</v>
      </c>
      <c r="G526" t="s">
        <v>17369</v>
      </c>
      <c r="H526" t="s">
        <v>17315</v>
      </c>
      <c r="I526" s="74">
        <v>39658</v>
      </c>
      <c r="J526" t="s">
        <v>19</v>
      </c>
      <c r="K526" t="s">
        <v>19</v>
      </c>
    </row>
    <row r="527" spans="1:11" hidden="1" x14ac:dyDescent="0.3">
      <c r="A527" t="s">
        <v>3446</v>
      </c>
      <c r="B527" t="s">
        <v>3447</v>
      </c>
      <c r="C527" t="s">
        <v>22211</v>
      </c>
      <c r="D527" t="s">
        <v>22212</v>
      </c>
      <c r="E527" s="74">
        <v>30097</v>
      </c>
      <c r="F527">
        <v>0.8</v>
      </c>
      <c r="G527" t="s">
        <v>17369</v>
      </c>
      <c r="H527" t="s">
        <v>17315</v>
      </c>
      <c r="I527" s="74">
        <v>41463</v>
      </c>
      <c r="J527" t="s">
        <v>19</v>
      </c>
      <c r="K527" t="s">
        <v>19</v>
      </c>
    </row>
    <row r="528" spans="1:11" hidden="1" x14ac:dyDescent="0.3">
      <c r="A528" t="s">
        <v>25032</v>
      </c>
      <c r="B528" t="s">
        <v>25033</v>
      </c>
      <c r="C528" t="s">
        <v>17529</v>
      </c>
      <c r="D528" t="s">
        <v>17530</v>
      </c>
      <c r="E528" s="74">
        <v>45524</v>
      </c>
      <c r="F528">
        <v>60</v>
      </c>
      <c r="G528" t="s">
        <v>17</v>
      </c>
      <c r="H528" t="s">
        <v>17339</v>
      </c>
      <c r="I528" s="74">
        <v>45559</v>
      </c>
      <c r="J528" t="s">
        <v>19</v>
      </c>
      <c r="K528" t="s">
        <v>19</v>
      </c>
    </row>
    <row r="529" spans="1:11" hidden="1" x14ac:dyDescent="0.3">
      <c r="A529" t="s">
        <v>7811</v>
      </c>
      <c r="B529" t="s">
        <v>10415</v>
      </c>
      <c r="C529" t="s">
        <v>17363</v>
      </c>
      <c r="D529" t="s">
        <v>17364</v>
      </c>
      <c r="E529" s="74">
        <v>43879</v>
      </c>
      <c r="F529">
        <v>15</v>
      </c>
      <c r="G529" t="s">
        <v>17</v>
      </c>
      <c r="H529" t="s">
        <v>17339</v>
      </c>
      <c r="I529" s="74">
        <v>43965</v>
      </c>
      <c r="J529" t="s">
        <v>19</v>
      </c>
      <c r="K529" t="s">
        <v>19</v>
      </c>
    </row>
    <row r="530" spans="1:11" hidden="1" x14ac:dyDescent="0.3">
      <c r="A530" t="s">
        <v>3445</v>
      </c>
      <c r="B530" t="s">
        <v>11562</v>
      </c>
      <c r="C530" t="s">
        <v>22213</v>
      </c>
      <c r="D530" t="s">
        <v>22214</v>
      </c>
      <c r="E530" s="74">
        <v>32121</v>
      </c>
      <c r="F530">
        <v>1.5</v>
      </c>
      <c r="G530" t="s">
        <v>17369</v>
      </c>
      <c r="H530" t="s">
        <v>17315</v>
      </c>
      <c r="I530" s="74">
        <v>41976</v>
      </c>
      <c r="J530" t="s">
        <v>19</v>
      </c>
      <c r="K530" t="s">
        <v>19</v>
      </c>
    </row>
    <row r="531" spans="1:11" hidden="1" x14ac:dyDescent="0.3">
      <c r="A531" t="s">
        <v>21076</v>
      </c>
      <c r="B531" t="s">
        <v>21077</v>
      </c>
      <c r="C531" t="s">
        <v>17408</v>
      </c>
      <c r="D531" t="s">
        <v>17409</v>
      </c>
      <c r="E531" s="74">
        <v>43539</v>
      </c>
      <c r="F531">
        <v>0.32</v>
      </c>
      <c r="G531" t="s">
        <v>17</v>
      </c>
      <c r="H531" t="s">
        <v>17315</v>
      </c>
      <c r="I531" s="74">
        <v>45240</v>
      </c>
      <c r="J531" t="s">
        <v>19</v>
      </c>
      <c r="K531" t="s">
        <v>19</v>
      </c>
    </row>
    <row r="532" spans="1:11" hidden="1" x14ac:dyDescent="0.3">
      <c r="A532" t="s">
        <v>4318</v>
      </c>
      <c r="B532" t="s">
        <v>11447</v>
      </c>
      <c r="C532" t="s">
        <v>17410</v>
      </c>
      <c r="D532" t="s">
        <v>17411</v>
      </c>
      <c r="E532" s="74">
        <v>39804</v>
      </c>
      <c r="F532">
        <v>4.4999999999999998E-2</v>
      </c>
      <c r="G532" t="s">
        <v>17</v>
      </c>
      <c r="H532" t="s">
        <v>17315</v>
      </c>
      <c r="I532" s="74">
        <v>43139</v>
      </c>
      <c r="J532" t="s">
        <v>19</v>
      </c>
      <c r="K532" t="s">
        <v>19</v>
      </c>
    </row>
    <row r="533" spans="1:11" hidden="1" x14ac:dyDescent="0.3">
      <c r="A533" t="s">
        <v>19831</v>
      </c>
      <c r="B533" t="s">
        <v>11918</v>
      </c>
      <c r="C533" t="s">
        <v>18548</v>
      </c>
      <c r="D533" t="s">
        <v>18549</v>
      </c>
      <c r="E533" s="74">
        <v>21551</v>
      </c>
      <c r="F533">
        <v>103.4</v>
      </c>
      <c r="G533" t="s">
        <v>17369</v>
      </c>
      <c r="H533" t="s">
        <v>17391</v>
      </c>
      <c r="I533" s="74">
        <v>45104</v>
      </c>
      <c r="J533" t="s">
        <v>19</v>
      </c>
      <c r="K533" t="s">
        <v>19</v>
      </c>
    </row>
    <row r="534" spans="1:11" hidden="1" x14ac:dyDescent="0.3">
      <c r="A534" t="s">
        <v>559</v>
      </c>
      <c r="B534" t="s">
        <v>11918</v>
      </c>
      <c r="C534" t="s">
        <v>18548</v>
      </c>
      <c r="D534" t="s">
        <v>18549</v>
      </c>
      <c r="E534" s="74">
        <v>23071</v>
      </c>
      <c r="F534">
        <v>80.8</v>
      </c>
      <c r="G534" t="s">
        <v>17369</v>
      </c>
      <c r="H534" t="s">
        <v>17391</v>
      </c>
      <c r="I534" s="74">
        <v>42527</v>
      </c>
      <c r="J534" t="s">
        <v>17325</v>
      </c>
      <c r="K534" t="s">
        <v>19</v>
      </c>
    </row>
    <row r="535" spans="1:11" hidden="1" x14ac:dyDescent="0.3">
      <c r="A535" t="s">
        <v>559</v>
      </c>
      <c r="B535" t="s">
        <v>11918</v>
      </c>
      <c r="C535" t="s">
        <v>18548</v>
      </c>
      <c r="D535" t="s">
        <v>18549</v>
      </c>
      <c r="E535" s="74">
        <v>23071</v>
      </c>
      <c r="F535">
        <v>80.8</v>
      </c>
      <c r="G535" t="s">
        <v>17390</v>
      </c>
      <c r="H535" t="s">
        <v>17391</v>
      </c>
      <c r="I535" s="74">
        <v>42527</v>
      </c>
      <c r="J535" t="s">
        <v>17325</v>
      </c>
      <c r="K535" t="s">
        <v>19</v>
      </c>
    </row>
    <row r="536" spans="1:11" hidden="1" x14ac:dyDescent="0.3">
      <c r="A536" t="s">
        <v>559</v>
      </c>
      <c r="B536" t="s">
        <v>11918</v>
      </c>
      <c r="C536" t="s">
        <v>18548</v>
      </c>
      <c r="D536" t="s">
        <v>18549</v>
      </c>
      <c r="E536" s="74">
        <v>23071</v>
      </c>
      <c r="F536">
        <v>80.8</v>
      </c>
      <c r="G536" t="s">
        <v>17392</v>
      </c>
      <c r="H536" t="s">
        <v>17391</v>
      </c>
      <c r="I536" s="74">
        <v>42527</v>
      </c>
      <c r="J536" t="s">
        <v>17325</v>
      </c>
      <c r="K536" t="s">
        <v>19</v>
      </c>
    </row>
    <row r="537" spans="1:11" hidden="1" x14ac:dyDescent="0.3">
      <c r="A537" t="s">
        <v>515</v>
      </c>
      <c r="B537" t="s">
        <v>11918</v>
      </c>
      <c r="C537" t="s">
        <v>18548</v>
      </c>
      <c r="D537" t="s">
        <v>18549</v>
      </c>
      <c r="E537" s="74">
        <v>41480</v>
      </c>
      <c r="F537">
        <v>30.4</v>
      </c>
      <c r="G537" t="s">
        <v>17369</v>
      </c>
      <c r="H537" t="s">
        <v>17391</v>
      </c>
      <c r="I537" s="74">
        <v>42527</v>
      </c>
      <c r="J537" t="s">
        <v>17325</v>
      </c>
      <c r="K537" t="s">
        <v>19</v>
      </c>
    </row>
    <row r="538" spans="1:11" hidden="1" x14ac:dyDescent="0.3">
      <c r="A538" t="s">
        <v>515</v>
      </c>
      <c r="B538" t="s">
        <v>11918</v>
      </c>
      <c r="C538" t="s">
        <v>18548</v>
      </c>
      <c r="D538" t="s">
        <v>18549</v>
      </c>
      <c r="E538" s="74">
        <v>41480</v>
      </c>
      <c r="F538">
        <v>30.4</v>
      </c>
      <c r="G538" t="s">
        <v>17390</v>
      </c>
      <c r="H538" t="s">
        <v>17391</v>
      </c>
      <c r="I538" s="74">
        <v>42527</v>
      </c>
      <c r="J538" t="s">
        <v>17325</v>
      </c>
      <c r="K538" t="s">
        <v>19</v>
      </c>
    </row>
    <row r="539" spans="1:11" hidden="1" x14ac:dyDescent="0.3">
      <c r="A539" t="s">
        <v>515</v>
      </c>
      <c r="B539" t="s">
        <v>11918</v>
      </c>
      <c r="C539" t="s">
        <v>18548</v>
      </c>
      <c r="D539" t="s">
        <v>18549</v>
      </c>
      <c r="E539" s="74">
        <v>41480</v>
      </c>
      <c r="F539">
        <v>30.4</v>
      </c>
      <c r="G539" t="s">
        <v>17392</v>
      </c>
      <c r="H539" t="s">
        <v>17391</v>
      </c>
      <c r="I539" s="74">
        <v>42527</v>
      </c>
      <c r="J539" t="s">
        <v>17325</v>
      </c>
      <c r="K539" t="s">
        <v>19</v>
      </c>
    </row>
    <row r="540" spans="1:11" hidden="1" x14ac:dyDescent="0.3">
      <c r="A540" t="s">
        <v>1544</v>
      </c>
      <c r="B540" t="s">
        <v>12511</v>
      </c>
      <c r="C540" t="s">
        <v>17393</v>
      </c>
      <c r="D540" t="s">
        <v>17394</v>
      </c>
      <c r="E540" s="74">
        <v>40492</v>
      </c>
      <c r="F540">
        <v>0.58599999999999997</v>
      </c>
      <c r="G540" t="s">
        <v>17</v>
      </c>
      <c r="H540" t="s">
        <v>17315</v>
      </c>
      <c r="I540" s="74">
        <v>41607</v>
      </c>
      <c r="J540" t="s">
        <v>19</v>
      </c>
      <c r="K540" t="s">
        <v>19</v>
      </c>
    </row>
    <row r="541" spans="1:11" hidden="1" x14ac:dyDescent="0.3">
      <c r="A541" t="s">
        <v>2702</v>
      </c>
      <c r="B541" t="s">
        <v>13440</v>
      </c>
      <c r="C541" t="s">
        <v>17804</v>
      </c>
      <c r="D541" t="s">
        <v>17805</v>
      </c>
      <c r="E541" s="74">
        <v>40191</v>
      </c>
      <c r="F541">
        <v>0.64700000000000002</v>
      </c>
      <c r="G541" t="s">
        <v>17</v>
      </c>
      <c r="H541" t="s">
        <v>17315</v>
      </c>
      <c r="I541" s="74">
        <v>40557</v>
      </c>
      <c r="J541" t="s">
        <v>19</v>
      </c>
      <c r="K541" t="s">
        <v>19</v>
      </c>
    </row>
    <row r="542" spans="1:11" hidden="1" x14ac:dyDescent="0.3">
      <c r="A542" t="s">
        <v>893</v>
      </c>
      <c r="B542" t="s">
        <v>12147</v>
      </c>
      <c r="C542" t="s">
        <v>22049</v>
      </c>
      <c r="D542" t="s">
        <v>22050</v>
      </c>
      <c r="E542" s="74">
        <v>42213</v>
      </c>
      <c r="F542">
        <v>1.4</v>
      </c>
      <c r="G542" t="s">
        <v>17</v>
      </c>
      <c r="H542" t="s">
        <v>17315</v>
      </c>
      <c r="I542" s="74">
        <v>42236</v>
      </c>
      <c r="J542" t="s">
        <v>19</v>
      </c>
      <c r="K542" t="s">
        <v>19</v>
      </c>
    </row>
    <row r="543" spans="1:11" hidden="1" x14ac:dyDescent="0.3">
      <c r="A543" t="s">
        <v>20402</v>
      </c>
      <c r="B543" t="s">
        <v>20403</v>
      </c>
      <c r="C543" t="s">
        <v>20404</v>
      </c>
      <c r="D543" t="s">
        <v>20403</v>
      </c>
      <c r="E543" s="74">
        <v>44706</v>
      </c>
      <c r="F543">
        <v>0.41399999999999998</v>
      </c>
      <c r="G543" t="s">
        <v>17</v>
      </c>
      <c r="H543" t="s">
        <v>17315</v>
      </c>
      <c r="I543" s="74">
        <v>45210</v>
      </c>
      <c r="J543" t="s">
        <v>19</v>
      </c>
      <c r="K543" t="s">
        <v>19</v>
      </c>
    </row>
    <row r="544" spans="1:11" hidden="1" x14ac:dyDescent="0.3">
      <c r="A544" t="s">
        <v>4245</v>
      </c>
      <c r="B544" t="s">
        <v>11494</v>
      </c>
      <c r="C544" t="s">
        <v>17816</v>
      </c>
      <c r="D544" t="s">
        <v>17817</v>
      </c>
      <c r="E544" s="74">
        <v>43095</v>
      </c>
      <c r="F544">
        <v>1</v>
      </c>
      <c r="G544" t="s">
        <v>17</v>
      </c>
      <c r="H544" t="s">
        <v>17315</v>
      </c>
      <c r="I544" s="74">
        <v>43124</v>
      </c>
      <c r="J544" t="s">
        <v>19</v>
      </c>
      <c r="K544" t="s">
        <v>19</v>
      </c>
    </row>
    <row r="545" spans="1:11" hidden="1" x14ac:dyDescent="0.3">
      <c r="A545" t="s">
        <v>841</v>
      </c>
      <c r="B545" t="s">
        <v>12118</v>
      </c>
      <c r="C545" t="s">
        <v>22064</v>
      </c>
      <c r="D545" t="s">
        <v>22065</v>
      </c>
      <c r="E545" s="74">
        <v>42101</v>
      </c>
      <c r="F545">
        <v>20</v>
      </c>
      <c r="G545" t="s">
        <v>17</v>
      </c>
      <c r="H545" t="s">
        <v>17315</v>
      </c>
      <c r="I545" s="74">
        <v>42110</v>
      </c>
      <c r="J545" t="s">
        <v>19</v>
      </c>
      <c r="K545" t="s">
        <v>19</v>
      </c>
    </row>
    <row r="546" spans="1:11" hidden="1" x14ac:dyDescent="0.3">
      <c r="A546" t="s">
        <v>4244</v>
      </c>
      <c r="B546" t="s">
        <v>11495</v>
      </c>
      <c r="C546" t="s">
        <v>17816</v>
      </c>
      <c r="D546" t="s">
        <v>17817</v>
      </c>
      <c r="E546" s="74">
        <v>43091</v>
      </c>
      <c r="F546">
        <v>5.25</v>
      </c>
      <c r="G546" t="s">
        <v>17</v>
      </c>
      <c r="H546" t="s">
        <v>17315</v>
      </c>
      <c r="I546" s="74">
        <v>43124</v>
      </c>
      <c r="J546" t="s">
        <v>19</v>
      </c>
      <c r="K546" t="s">
        <v>19</v>
      </c>
    </row>
    <row r="547" spans="1:11" hidden="1" x14ac:dyDescent="0.3">
      <c r="A547" t="s">
        <v>14931</v>
      </c>
      <c r="B547" t="s">
        <v>14930</v>
      </c>
      <c r="C547" t="s">
        <v>17370</v>
      </c>
      <c r="D547" t="s">
        <v>17371</v>
      </c>
      <c r="E547" s="74">
        <v>44595</v>
      </c>
      <c r="F547">
        <v>2.7589999999999999</v>
      </c>
      <c r="G547" t="s">
        <v>17</v>
      </c>
      <c r="H547" t="s">
        <v>17315</v>
      </c>
      <c r="I547" s="74">
        <v>44806</v>
      </c>
      <c r="J547" t="s">
        <v>19</v>
      </c>
      <c r="K547" t="s">
        <v>19</v>
      </c>
    </row>
    <row r="548" spans="1:11" hidden="1" x14ac:dyDescent="0.3">
      <c r="A548" t="s">
        <v>14953</v>
      </c>
      <c r="B548" t="s">
        <v>14952</v>
      </c>
      <c r="C548" t="s">
        <v>17370</v>
      </c>
      <c r="D548" t="s">
        <v>17371</v>
      </c>
      <c r="E548" s="74">
        <v>44665</v>
      </c>
      <c r="F548">
        <v>0.96299999999999997</v>
      </c>
      <c r="G548" t="s">
        <v>17</v>
      </c>
      <c r="H548" t="s">
        <v>17315</v>
      </c>
      <c r="I548" s="74">
        <v>44806</v>
      </c>
      <c r="J548" t="s">
        <v>19</v>
      </c>
      <c r="K548" t="s">
        <v>19</v>
      </c>
    </row>
    <row r="549" spans="1:11" hidden="1" x14ac:dyDescent="0.3">
      <c r="A549" t="s">
        <v>2324</v>
      </c>
      <c r="B549" t="s">
        <v>13114</v>
      </c>
      <c r="C549" t="s">
        <v>17482</v>
      </c>
      <c r="D549" t="s">
        <v>17483</v>
      </c>
      <c r="E549" s="74">
        <v>40925</v>
      </c>
      <c r="F549">
        <v>1.75</v>
      </c>
      <c r="G549" t="s">
        <v>17</v>
      </c>
      <c r="H549" t="s">
        <v>17339</v>
      </c>
      <c r="I549" s="74">
        <v>40982</v>
      </c>
      <c r="J549" t="s">
        <v>19</v>
      </c>
      <c r="K549" t="s">
        <v>19</v>
      </c>
    </row>
    <row r="550" spans="1:11" hidden="1" x14ac:dyDescent="0.3">
      <c r="A550" t="s">
        <v>9997</v>
      </c>
      <c r="B550" t="s">
        <v>8475</v>
      </c>
      <c r="C550" t="s">
        <v>17328</v>
      </c>
      <c r="D550" t="s">
        <v>17329</v>
      </c>
      <c r="E550" s="74">
        <v>44107</v>
      </c>
      <c r="F550">
        <v>8.2000000000000003E-2</v>
      </c>
      <c r="G550" t="s">
        <v>17</v>
      </c>
      <c r="H550" t="s">
        <v>17315</v>
      </c>
      <c r="I550" s="74">
        <v>44218</v>
      </c>
      <c r="J550" t="s">
        <v>19</v>
      </c>
      <c r="K550" t="s">
        <v>19</v>
      </c>
    </row>
    <row r="551" spans="1:11" hidden="1" x14ac:dyDescent="0.3">
      <c r="A551" t="s">
        <v>8476</v>
      </c>
      <c r="B551" t="s">
        <v>8475</v>
      </c>
      <c r="C551" t="s">
        <v>17328</v>
      </c>
      <c r="D551" t="s">
        <v>17329</v>
      </c>
      <c r="E551" s="74">
        <v>44086</v>
      </c>
      <c r="F551">
        <v>0.17100000000000001</v>
      </c>
      <c r="G551" t="s">
        <v>17</v>
      </c>
      <c r="H551" t="s">
        <v>17315</v>
      </c>
      <c r="I551" s="74">
        <v>44243</v>
      </c>
      <c r="J551" t="s">
        <v>19</v>
      </c>
      <c r="K551" t="s">
        <v>19</v>
      </c>
    </row>
    <row r="552" spans="1:11" hidden="1" x14ac:dyDescent="0.3">
      <c r="A552" t="s">
        <v>8478</v>
      </c>
      <c r="B552" t="s">
        <v>8475</v>
      </c>
      <c r="C552" t="s">
        <v>17328</v>
      </c>
      <c r="D552" t="s">
        <v>17329</v>
      </c>
      <c r="E552" s="74">
        <v>44020</v>
      </c>
      <c r="F552">
        <v>9.7000000000000003E-2</v>
      </c>
      <c r="G552" t="s">
        <v>17</v>
      </c>
      <c r="H552" t="s">
        <v>17315</v>
      </c>
      <c r="I552" s="74">
        <v>44218</v>
      </c>
      <c r="J552" t="s">
        <v>19</v>
      </c>
      <c r="K552" t="s">
        <v>19</v>
      </c>
    </row>
    <row r="553" spans="1:11" hidden="1" x14ac:dyDescent="0.3">
      <c r="A553" t="s">
        <v>8539</v>
      </c>
      <c r="B553" t="s">
        <v>8475</v>
      </c>
      <c r="C553" t="s">
        <v>17328</v>
      </c>
      <c r="D553" t="s">
        <v>17329</v>
      </c>
      <c r="E553" s="74">
        <v>44092</v>
      </c>
      <c r="F553">
        <v>0.187</v>
      </c>
      <c r="G553" t="s">
        <v>17</v>
      </c>
      <c r="H553" t="s">
        <v>17315</v>
      </c>
      <c r="I553" s="74">
        <v>44249</v>
      </c>
      <c r="J553" t="s">
        <v>19</v>
      </c>
      <c r="K553" t="s">
        <v>19</v>
      </c>
    </row>
    <row r="554" spans="1:11" hidden="1" x14ac:dyDescent="0.3">
      <c r="A554" t="s">
        <v>8548</v>
      </c>
      <c r="B554" t="s">
        <v>8475</v>
      </c>
      <c r="C554" t="s">
        <v>17328</v>
      </c>
      <c r="D554" t="s">
        <v>17329</v>
      </c>
      <c r="E554" s="74">
        <v>44041</v>
      </c>
      <c r="F554">
        <v>0.13700000000000001</v>
      </c>
      <c r="G554" t="s">
        <v>17</v>
      </c>
      <c r="H554" t="s">
        <v>17315</v>
      </c>
      <c r="I554" s="74">
        <v>44218</v>
      </c>
      <c r="J554" t="s">
        <v>19</v>
      </c>
      <c r="K554" t="s">
        <v>19</v>
      </c>
    </row>
    <row r="555" spans="1:11" hidden="1" x14ac:dyDescent="0.3">
      <c r="A555" t="s">
        <v>8559</v>
      </c>
      <c r="B555" t="s">
        <v>8475</v>
      </c>
      <c r="C555" t="s">
        <v>17328</v>
      </c>
      <c r="D555" t="s">
        <v>17329</v>
      </c>
      <c r="E555" s="74">
        <v>44001</v>
      </c>
      <c r="F555">
        <v>0.107</v>
      </c>
      <c r="G555" t="s">
        <v>17</v>
      </c>
      <c r="H555" t="s">
        <v>17315</v>
      </c>
      <c r="I555" s="74">
        <v>44243</v>
      </c>
      <c r="J555" t="s">
        <v>19</v>
      </c>
      <c r="K555" t="s">
        <v>19</v>
      </c>
    </row>
    <row r="556" spans="1:11" hidden="1" x14ac:dyDescent="0.3">
      <c r="A556" t="s">
        <v>8572</v>
      </c>
      <c r="B556" t="s">
        <v>8475</v>
      </c>
      <c r="C556" t="s">
        <v>17328</v>
      </c>
      <c r="D556" t="s">
        <v>17329</v>
      </c>
      <c r="E556" s="74">
        <v>44025</v>
      </c>
      <c r="F556">
        <v>0.20699999999999999</v>
      </c>
      <c r="G556" t="s">
        <v>17</v>
      </c>
      <c r="H556" t="s">
        <v>17315</v>
      </c>
      <c r="I556" s="74">
        <v>44243</v>
      </c>
      <c r="J556" t="s">
        <v>19</v>
      </c>
      <c r="K556" t="s">
        <v>19</v>
      </c>
    </row>
    <row r="557" spans="1:11" hidden="1" x14ac:dyDescent="0.3">
      <c r="A557" t="s">
        <v>8573</v>
      </c>
      <c r="B557" t="s">
        <v>8475</v>
      </c>
      <c r="C557" t="s">
        <v>17328</v>
      </c>
      <c r="D557" t="s">
        <v>17329</v>
      </c>
      <c r="E557" s="74">
        <v>44034</v>
      </c>
      <c r="F557">
        <v>0.16400000000000001</v>
      </c>
      <c r="G557" t="s">
        <v>17</v>
      </c>
      <c r="H557" t="s">
        <v>17315</v>
      </c>
      <c r="I557" s="74">
        <v>44218</v>
      </c>
      <c r="J557" t="s">
        <v>19</v>
      </c>
      <c r="K557" t="s">
        <v>19</v>
      </c>
    </row>
    <row r="558" spans="1:11" hidden="1" x14ac:dyDescent="0.3">
      <c r="A558" t="s">
        <v>8588</v>
      </c>
      <c r="B558" t="s">
        <v>8475</v>
      </c>
      <c r="C558" t="s">
        <v>17328</v>
      </c>
      <c r="D558" t="s">
        <v>17329</v>
      </c>
      <c r="E558" s="74">
        <v>44028</v>
      </c>
      <c r="F558">
        <v>0.186</v>
      </c>
      <c r="G558" t="s">
        <v>17</v>
      </c>
      <c r="H558" t="s">
        <v>17315</v>
      </c>
      <c r="I558" s="74">
        <v>44243</v>
      </c>
      <c r="J558" t="s">
        <v>19</v>
      </c>
      <c r="K558" t="s">
        <v>19</v>
      </c>
    </row>
    <row r="559" spans="1:11" hidden="1" x14ac:dyDescent="0.3">
      <c r="A559" t="s">
        <v>8591</v>
      </c>
      <c r="B559" t="s">
        <v>8475</v>
      </c>
      <c r="C559" t="s">
        <v>17328</v>
      </c>
      <c r="D559" t="s">
        <v>17329</v>
      </c>
      <c r="E559" s="74">
        <v>44110</v>
      </c>
      <c r="F559">
        <v>0.19500000000000001</v>
      </c>
      <c r="G559" t="s">
        <v>17</v>
      </c>
      <c r="H559" t="s">
        <v>17315</v>
      </c>
      <c r="I559" s="74">
        <v>44159</v>
      </c>
      <c r="J559" t="s">
        <v>19</v>
      </c>
      <c r="K559" t="s">
        <v>19</v>
      </c>
    </row>
    <row r="560" spans="1:11" hidden="1" x14ac:dyDescent="0.3">
      <c r="A560" t="s">
        <v>8592</v>
      </c>
      <c r="B560" t="s">
        <v>8475</v>
      </c>
      <c r="C560" t="s">
        <v>17328</v>
      </c>
      <c r="D560" t="s">
        <v>17329</v>
      </c>
      <c r="E560" s="74">
        <v>44086</v>
      </c>
      <c r="F560">
        <v>0.11700000000000001</v>
      </c>
      <c r="G560" t="s">
        <v>17</v>
      </c>
      <c r="H560" t="s">
        <v>17315</v>
      </c>
      <c r="I560" s="74">
        <v>44243</v>
      </c>
      <c r="J560" t="s">
        <v>19</v>
      </c>
      <c r="K560" t="s">
        <v>19</v>
      </c>
    </row>
    <row r="561" spans="1:11" hidden="1" x14ac:dyDescent="0.3">
      <c r="A561" t="s">
        <v>8593</v>
      </c>
      <c r="B561" t="s">
        <v>8475</v>
      </c>
      <c r="C561" t="s">
        <v>17328</v>
      </c>
      <c r="D561" t="s">
        <v>17329</v>
      </c>
      <c r="E561" s="74">
        <v>44032</v>
      </c>
      <c r="F561">
        <v>6.5000000000000002E-2</v>
      </c>
      <c r="G561" t="s">
        <v>17</v>
      </c>
      <c r="H561" t="s">
        <v>17315</v>
      </c>
      <c r="I561" s="74">
        <v>44243</v>
      </c>
      <c r="J561" t="s">
        <v>19</v>
      </c>
      <c r="K561" t="s">
        <v>19</v>
      </c>
    </row>
    <row r="562" spans="1:11" hidden="1" x14ac:dyDescent="0.3">
      <c r="A562" t="s">
        <v>8594</v>
      </c>
      <c r="B562" t="s">
        <v>8475</v>
      </c>
      <c r="C562" t="s">
        <v>17328</v>
      </c>
      <c r="D562" t="s">
        <v>17329</v>
      </c>
      <c r="E562" s="74">
        <v>44151</v>
      </c>
      <c r="F562">
        <v>0.95099999999999996</v>
      </c>
      <c r="G562" t="s">
        <v>17</v>
      </c>
      <c r="H562" t="s">
        <v>17315</v>
      </c>
      <c r="I562" s="74">
        <v>44193</v>
      </c>
      <c r="J562" t="s">
        <v>19</v>
      </c>
      <c r="K562" t="s">
        <v>19</v>
      </c>
    </row>
    <row r="563" spans="1:11" hidden="1" x14ac:dyDescent="0.3">
      <c r="A563" t="s">
        <v>24621</v>
      </c>
      <c r="B563" t="s">
        <v>24622</v>
      </c>
      <c r="C563" t="s">
        <v>17514</v>
      </c>
      <c r="D563" t="s">
        <v>17515</v>
      </c>
      <c r="E563" s="74">
        <v>45412</v>
      </c>
      <c r="F563">
        <v>150</v>
      </c>
      <c r="G563" t="s">
        <v>17</v>
      </c>
      <c r="H563" t="s">
        <v>17315</v>
      </c>
      <c r="I563" s="74">
        <v>45489</v>
      </c>
      <c r="J563" t="s">
        <v>19</v>
      </c>
      <c r="K563" t="s">
        <v>19</v>
      </c>
    </row>
    <row r="564" spans="1:11" hidden="1" x14ac:dyDescent="0.3">
      <c r="A564" t="s">
        <v>4425</v>
      </c>
      <c r="B564" t="s">
        <v>11421</v>
      </c>
      <c r="C564" t="s">
        <v>22237</v>
      </c>
      <c r="D564" t="s">
        <v>22238</v>
      </c>
      <c r="E564" s="74">
        <v>43433</v>
      </c>
      <c r="F564">
        <v>2.2000000000000002</v>
      </c>
      <c r="G564" t="s">
        <v>17</v>
      </c>
      <c r="H564" t="s">
        <v>17339</v>
      </c>
      <c r="I564" s="74">
        <v>43472</v>
      </c>
      <c r="J564" t="s">
        <v>19</v>
      </c>
      <c r="K564" t="s">
        <v>19</v>
      </c>
    </row>
    <row r="565" spans="1:11" hidden="1" x14ac:dyDescent="0.3">
      <c r="A565" t="s">
        <v>20946</v>
      </c>
      <c r="B565" t="s">
        <v>20947</v>
      </c>
      <c r="C565" t="s">
        <v>17408</v>
      </c>
      <c r="D565" t="s">
        <v>17409</v>
      </c>
      <c r="E565" s="74">
        <v>41992</v>
      </c>
      <c r="F565">
        <v>0.14099999999999999</v>
      </c>
      <c r="G565" t="s">
        <v>17</v>
      </c>
      <c r="H565" t="s">
        <v>17315</v>
      </c>
      <c r="I565" s="74">
        <v>45224</v>
      </c>
      <c r="J565" t="s">
        <v>19</v>
      </c>
      <c r="K565" t="s">
        <v>19</v>
      </c>
    </row>
    <row r="566" spans="1:11" hidden="1" x14ac:dyDescent="0.3">
      <c r="A566" t="s">
        <v>27913</v>
      </c>
      <c r="B566" t="s">
        <v>27914</v>
      </c>
      <c r="C566" t="s">
        <v>17408</v>
      </c>
      <c r="D566" t="s">
        <v>17409</v>
      </c>
      <c r="E566" s="74">
        <v>45593</v>
      </c>
      <c r="F566">
        <v>0.66939599999999999</v>
      </c>
      <c r="G566" t="s">
        <v>17</v>
      </c>
      <c r="H566" t="s">
        <v>17315</v>
      </c>
      <c r="I566" s="74">
        <v>45614</v>
      </c>
      <c r="J566" t="s">
        <v>19</v>
      </c>
      <c r="K566" t="s">
        <v>19</v>
      </c>
    </row>
    <row r="567" spans="1:11" hidden="1" x14ac:dyDescent="0.3">
      <c r="A567" t="s">
        <v>2263</v>
      </c>
      <c r="B567" t="s">
        <v>13074</v>
      </c>
      <c r="C567" t="s">
        <v>19885</v>
      </c>
      <c r="D567" t="s">
        <v>19886</v>
      </c>
      <c r="E567" s="74">
        <v>31763</v>
      </c>
      <c r="F567">
        <v>0.26</v>
      </c>
      <c r="G567" t="s">
        <v>17369</v>
      </c>
      <c r="H567" t="s">
        <v>17315</v>
      </c>
      <c r="I567" s="74">
        <v>42541</v>
      </c>
      <c r="J567" t="s">
        <v>19</v>
      </c>
      <c r="K567" t="s">
        <v>19</v>
      </c>
    </row>
    <row r="568" spans="1:11" hidden="1" x14ac:dyDescent="0.3">
      <c r="A568" t="s">
        <v>2264</v>
      </c>
      <c r="B568" t="s">
        <v>13075</v>
      </c>
      <c r="C568" t="s">
        <v>19885</v>
      </c>
      <c r="D568" t="s">
        <v>19886</v>
      </c>
      <c r="E568" s="74">
        <v>31763</v>
      </c>
      <c r="F568">
        <v>0.22</v>
      </c>
      <c r="G568" t="s">
        <v>17369</v>
      </c>
      <c r="H568" t="s">
        <v>17315</v>
      </c>
      <c r="I568" s="74">
        <v>42541</v>
      </c>
      <c r="J568" t="s">
        <v>19</v>
      </c>
      <c r="K568" t="s">
        <v>19</v>
      </c>
    </row>
    <row r="569" spans="1:11" hidden="1" x14ac:dyDescent="0.3">
      <c r="A569" t="s">
        <v>14646</v>
      </c>
      <c r="B569" t="s">
        <v>14645</v>
      </c>
      <c r="C569" t="s">
        <v>18637</v>
      </c>
      <c r="D569" t="s">
        <v>18638</v>
      </c>
      <c r="E569" s="74">
        <v>41760</v>
      </c>
      <c r="F569">
        <v>3.2</v>
      </c>
      <c r="G569" t="s">
        <v>17334</v>
      </c>
      <c r="H569" t="s">
        <v>17458</v>
      </c>
      <c r="I569" s="74">
        <v>44918</v>
      </c>
      <c r="J569" t="s">
        <v>19</v>
      </c>
      <c r="K569" t="s">
        <v>19</v>
      </c>
    </row>
    <row r="570" spans="1:11" hidden="1" x14ac:dyDescent="0.3">
      <c r="A570" t="s">
        <v>15637</v>
      </c>
      <c r="B570" t="s">
        <v>15636</v>
      </c>
      <c r="C570" t="s">
        <v>17318</v>
      </c>
      <c r="D570" t="s">
        <v>17319</v>
      </c>
      <c r="E570" s="74">
        <v>44531</v>
      </c>
      <c r="F570">
        <v>0.999</v>
      </c>
      <c r="G570" t="s">
        <v>17334</v>
      </c>
      <c r="H570" t="s">
        <v>17315</v>
      </c>
      <c r="I570" s="74">
        <v>44589</v>
      </c>
      <c r="J570" t="s">
        <v>19</v>
      </c>
      <c r="K570" t="s">
        <v>19</v>
      </c>
    </row>
    <row r="571" spans="1:11" hidden="1" x14ac:dyDescent="0.3">
      <c r="A571" t="s">
        <v>8994</v>
      </c>
      <c r="B571" t="s">
        <v>17115</v>
      </c>
      <c r="C571" t="s">
        <v>17318</v>
      </c>
      <c r="D571" t="s">
        <v>17319</v>
      </c>
      <c r="E571" s="74">
        <v>42755</v>
      </c>
      <c r="F571">
        <v>0.98799999999999999</v>
      </c>
      <c r="G571" t="s">
        <v>17</v>
      </c>
      <c r="H571" t="s">
        <v>17315</v>
      </c>
      <c r="I571" s="74">
        <v>44039</v>
      </c>
      <c r="J571" t="s">
        <v>19</v>
      </c>
      <c r="K571" t="s">
        <v>19</v>
      </c>
    </row>
    <row r="572" spans="1:11" hidden="1" x14ac:dyDescent="0.3">
      <c r="A572" t="s">
        <v>805</v>
      </c>
      <c r="B572" t="s">
        <v>12093</v>
      </c>
      <c r="C572" t="s">
        <v>20350</v>
      </c>
      <c r="D572" t="s">
        <v>20351</v>
      </c>
      <c r="E572" s="74">
        <v>41862</v>
      </c>
      <c r="F572">
        <v>0.23699999999999999</v>
      </c>
      <c r="G572" t="s">
        <v>17</v>
      </c>
      <c r="H572" t="s">
        <v>17315</v>
      </c>
      <c r="I572" s="74">
        <v>42200</v>
      </c>
      <c r="J572" t="s">
        <v>19</v>
      </c>
      <c r="K572" t="s">
        <v>19</v>
      </c>
    </row>
    <row r="573" spans="1:11" hidden="1" x14ac:dyDescent="0.3">
      <c r="A573" t="s">
        <v>15082</v>
      </c>
      <c r="B573" t="s">
        <v>15081</v>
      </c>
      <c r="C573" t="s">
        <v>17538</v>
      </c>
      <c r="D573" t="s">
        <v>17539</v>
      </c>
      <c r="E573" s="74">
        <v>44580</v>
      </c>
      <c r="F573">
        <v>0.34200000000000003</v>
      </c>
      <c r="G573" t="s">
        <v>17</v>
      </c>
      <c r="H573" t="s">
        <v>17315</v>
      </c>
      <c r="I573" s="74">
        <v>44641</v>
      </c>
      <c r="J573" t="s">
        <v>19</v>
      </c>
      <c r="K573" t="s">
        <v>19</v>
      </c>
    </row>
    <row r="574" spans="1:11" hidden="1" x14ac:dyDescent="0.3">
      <c r="A574" t="s">
        <v>15316</v>
      </c>
      <c r="B574" t="s">
        <v>15315</v>
      </c>
      <c r="C574" t="s">
        <v>17361</v>
      </c>
      <c r="D574" t="s">
        <v>17362</v>
      </c>
      <c r="E574" s="74">
        <v>44188</v>
      </c>
      <c r="F574">
        <v>0.6</v>
      </c>
      <c r="G574" t="s">
        <v>17</v>
      </c>
      <c r="H574" t="s">
        <v>17315</v>
      </c>
      <c r="I574" s="74">
        <v>44575</v>
      </c>
      <c r="J574" t="s">
        <v>19</v>
      </c>
      <c r="K574" t="s">
        <v>19</v>
      </c>
    </row>
    <row r="575" spans="1:11" hidden="1" x14ac:dyDescent="0.3">
      <c r="A575" t="s">
        <v>24383</v>
      </c>
      <c r="B575" t="s">
        <v>24384</v>
      </c>
      <c r="C575" t="s">
        <v>19838</v>
      </c>
      <c r="D575" t="s">
        <v>19839</v>
      </c>
      <c r="E575" s="74">
        <v>45128</v>
      </c>
      <c r="F575">
        <v>27</v>
      </c>
      <c r="G575" t="s">
        <v>17</v>
      </c>
      <c r="H575" t="s">
        <v>17386</v>
      </c>
      <c r="I575" s="74">
        <v>45365</v>
      </c>
      <c r="J575" t="s">
        <v>17325</v>
      </c>
      <c r="K575" t="s">
        <v>19</v>
      </c>
    </row>
    <row r="576" spans="1:11" hidden="1" x14ac:dyDescent="0.3">
      <c r="A576" t="s">
        <v>24383</v>
      </c>
      <c r="B576" t="s">
        <v>24384</v>
      </c>
      <c r="C576" t="s">
        <v>19838</v>
      </c>
      <c r="D576" t="s">
        <v>19839</v>
      </c>
      <c r="E576" s="74">
        <v>45128</v>
      </c>
      <c r="F576">
        <v>27</v>
      </c>
      <c r="G576" t="s">
        <v>18641</v>
      </c>
      <c r="H576" t="s">
        <v>17386</v>
      </c>
      <c r="I576" s="74">
        <v>45365</v>
      </c>
      <c r="J576" t="s">
        <v>17325</v>
      </c>
      <c r="K576" t="s">
        <v>19</v>
      </c>
    </row>
    <row r="577" spans="1:11" hidden="1" x14ac:dyDescent="0.3">
      <c r="A577" t="s">
        <v>3183</v>
      </c>
      <c r="B577" t="s">
        <v>10464</v>
      </c>
      <c r="C577" t="s">
        <v>17486</v>
      </c>
      <c r="D577" t="s">
        <v>17487</v>
      </c>
      <c r="E577" s="74">
        <v>39813</v>
      </c>
      <c r="F577">
        <v>9.9000000000000005E-2</v>
      </c>
      <c r="G577" t="s">
        <v>17</v>
      </c>
      <c r="H577" t="s">
        <v>17315</v>
      </c>
      <c r="I577" s="74">
        <v>39836</v>
      </c>
      <c r="J577" t="s">
        <v>19</v>
      </c>
      <c r="K577" t="s">
        <v>19</v>
      </c>
    </row>
    <row r="578" spans="1:11" hidden="1" x14ac:dyDescent="0.3">
      <c r="A578" t="s">
        <v>4920</v>
      </c>
      <c r="B578" t="s">
        <v>11140</v>
      </c>
      <c r="C578" t="s">
        <v>22312</v>
      </c>
      <c r="D578" t="s">
        <v>22313</v>
      </c>
      <c r="E578" s="74">
        <v>17258</v>
      </c>
      <c r="F578">
        <v>11</v>
      </c>
      <c r="G578" t="s">
        <v>17369</v>
      </c>
      <c r="H578" t="s">
        <v>17386</v>
      </c>
      <c r="I578" s="74">
        <v>43782</v>
      </c>
      <c r="J578" t="s">
        <v>19</v>
      </c>
      <c r="K578" t="s">
        <v>19</v>
      </c>
    </row>
    <row r="579" spans="1:11" hidden="1" x14ac:dyDescent="0.3">
      <c r="A579" t="s">
        <v>681</v>
      </c>
      <c r="B579" t="s">
        <v>369</v>
      </c>
      <c r="C579" t="s">
        <v>17410</v>
      </c>
      <c r="D579" t="s">
        <v>17411</v>
      </c>
      <c r="E579" s="74">
        <v>41436</v>
      </c>
      <c r="F579">
        <v>0.126</v>
      </c>
      <c r="G579" t="s">
        <v>17</v>
      </c>
      <c r="H579" t="s">
        <v>17315</v>
      </c>
      <c r="I579" s="74">
        <v>42269</v>
      </c>
      <c r="J579" t="s">
        <v>19</v>
      </c>
      <c r="K579" t="s">
        <v>19</v>
      </c>
    </row>
    <row r="580" spans="1:11" hidden="1" x14ac:dyDescent="0.3">
      <c r="A580" t="s">
        <v>368</v>
      </c>
      <c r="B580" t="s">
        <v>369</v>
      </c>
      <c r="C580" t="s">
        <v>17410</v>
      </c>
      <c r="D580" t="s">
        <v>17411</v>
      </c>
      <c r="E580" s="74">
        <v>41450</v>
      </c>
      <c r="F580">
        <v>0.36699999999999999</v>
      </c>
      <c r="G580" t="s">
        <v>17</v>
      </c>
      <c r="H580" t="s">
        <v>17315</v>
      </c>
      <c r="I580" s="74">
        <v>42599</v>
      </c>
      <c r="J580" t="s">
        <v>19</v>
      </c>
      <c r="K580" t="s">
        <v>19</v>
      </c>
    </row>
    <row r="581" spans="1:11" hidden="1" x14ac:dyDescent="0.3">
      <c r="A581" t="s">
        <v>4436</v>
      </c>
      <c r="B581" t="s">
        <v>369</v>
      </c>
      <c r="C581" t="s">
        <v>17410</v>
      </c>
      <c r="D581" t="s">
        <v>17411</v>
      </c>
      <c r="E581" s="74">
        <v>41471</v>
      </c>
      <c r="F581">
        <v>9.1999999999999998E-2</v>
      </c>
      <c r="G581" t="s">
        <v>17</v>
      </c>
      <c r="H581" t="s">
        <v>17315</v>
      </c>
      <c r="I581" s="74">
        <v>43208</v>
      </c>
      <c r="J581" t="s">
        <v>19</v>
      </c>
      <c r="K581" t="s">
        <v>19</v>
      </c>
    </row>
    <row r="582" spans="1:11" hidden="1" x14ac:dyDescent="0.3">
      <c r="A582" t="s">
        <v>4437</v>
      </c>
      <c r="B582" t="s">
        <v>369</v>
      </c>
      <c r="C582" t="s">
        <v>17410</v>
      </c>
      <c r="D582" t="s">
        <v>17411</v>
      </c>
      <c r="E582" s="74">
        <v>41446</v>
      </c>
      <c r="F582">
        <v>8.1000000000000003E-2</v>
      </c>
      <c r="G582" t="s">
        <v>17</v>
      </c>
      <c r="H582" t="s">
        <v>17315</v>
      </c>
      <c r="I582" s="74">
        <v>43208</v>
      </c>
      <c r="J582" t="s">
        <v>19</v>
      </c>
      <c r="K582" t="s">
        <v>19</v>
      </c>
    </row>
    <row r="583" spans="1:11" hidden="1" x14ac:dyDescent="0.3">
      <c r="A583" t="s">
        <v>5429</v>
      </c>
      <c r="B583" t="s">
        <v>369</v>
      </c>
      <c r="C583" t="s">
        <v>17410</v>
      </c>
      <c r="D583" t="s">
        <v>17411</v>
      </c>
      <c r="E583" s="74">
        <v>41436</v>
      </c>
      <c r="F583">
        <v>9.5000000000000001E-2</v>
      </c>
      <c r="G583" t="s">
        <v>17</v>
      </c>
      <c r="H583" t="s">
        <v>17315</v>
      </c>
      <c r="I583" s="74">
        <v>43732</v>
      </c>
      <c r="J583" t="s">
        <v>19</v>
      </c>
      <c r="K583" t="s">
        <v>19</v>
      </c>
    </row>
    <row r="584" spans="1:11" hidden="1" x14ac:dyDescent="0.3">
      <c r="A584" t="s">
        <v>5430</v>
      </c>
      <c r="B584" t="s">
        <v>369</v>
      </c>
      <c r="C584" t="s">
        <v>17410</v>
      </c>
      <c r="D584" t="s">
        <v>17411</v>
      </c>
      <c r="E584" s="74">
        <v>41443</v>
      </c>
      <c r="F584">
        <v>0.41499999999999998</v>
      </c>
      <c r="G584" t="s">
        <v>17</v>
      </c>
      <c r="H584" t="s">
        <v>17315</v>
      </c>
      <c r="I584" s="74">
        <v>43732</v>
      </c>
      <c r="J584" t="s">
        <v>19</v>
      </c>
      <c r="K584" t="s">
        <v>19</v>
      </c>
    </row>
    <row r="585" spans="1:11" hidden="1" x14ac:dyDescent="0.3">
      <c r="A585" t="s">
        <v>5431</v>
      </c>
      <c r="B585" t="s">
        <v>369</v>
      </c>
      <c r="C585" t="s">
        <v>17410</v>
      </c>
      <c r="D585" t="s">
        <v>17411</v>
      </c>
      <c r="E585" s="74">
        <v>41436</v>
      </c>
      <c r="F585">
        <v>6.6000000000000003E-2</v>
      </c>
      <c r="G585" t="s">
        <v>17</v>
      </c>
      <c r="H585" t="s">
        <v>17315</v>
      </c>
      <c r="I585" s="74">
        <v>43732</v>
      </c>
      <c r="J585" t="s">
        <v>19</v>
      </c>
      <c r="K585" t="s">
        <v>19</v>
      </c>
    </row>
    <row r="586" spans="1:11" hidden="1" x14ac:dyDescent="0.3">
      <c r="A586" t="s">
        <v>11019</v>
      </c>
      <c r="B586" t="s">
        <v>11018</v>
      </c>
      <c r="C586" t="s">
        <v>17410</v>
      </c>
      <c r="D586" t="s">
        <v>17411</v>
      </c>
      <c r="E586" s="74">
        <v>41436</v>
      </c>
      <c r="F586">
        <v>6.4000000000000001E-2</v>
      </c>
      <c r="G586" t="s">
        <v>17</v>
      </c>
      <c r="H586" t="s">
        <v>17315</v>
      </c>
      <c r="I586" s="74">
        <v>44267</v>
      </c>
      <c r="J586" t="s">
        <v>19</v>
      </c>
      <c r="K586" t="s">
        <v>19</v>
      </c>
    </row>
    <row r="587" spans="1:11" hidden="1" x14ac:dyDescent="0.3">
      <c r="A587" t="s">
        <v>2975</v>
      </c>
      <c r="B587" t="s">
        <v>15040</v>
      </c>
      <c r="C587" t="s">
        <v>17313</v>
      </c>
      <c r="D587" t="s">
        <v>17314</v>
      </c>
      <c r="E587" s="74">
        <v>40000</v>
      </c>
      <c r="F587">
        <v>0.16</v>
      </c>
      <c r="G587" t="s">
        <v>17</v>
      </c>
      <c r="H587" t="s">
        <v>17315</v>
      </c>
      <c r="I587" s="74">
        <v>40092</v>
      </c>
      <c r="J587" t="s">
        <v>19</v>
      </c>
      <c r="K587" t="s">
        <v>19</v>
      </c>
    </row>
    <row r="588" spans="1:11" hidden="1" x14ac:dyDescent="0.3">
      <c r="A588" t="s">
        <v>28243</v>
      </c>
      <c r="B588" t="s">
        <v>28244</v>
      </c>
      <c r="C588" t="s">
        <v>17766</v>
      </c>
      <c r="D588" t="s">
        <v>17767</v>
      </c>
      <c r="E588" s="74">
        <v>43822</v>
      </c>
      <c r="F588">
        <v>0.125</v>
      </c>
      <c r="G588" t="s">
        <v>17</v>
      </c>
      <c r="H588" t="s">
        <v>17315</v>
      </c>
      <c r="I588" s="74">
        <v>45687</v>
      </c>
      <c r="J588" t="s">
        <v>19</v>
      </c>
      <c r="K588" t="s">
        <v>19</v>
      </c>
    </row>
    <row r="589" spans="1:11" hidden="1" x14ac:dyDescent="0.3">
      <c r="A589" t="s">
        <v>28245</v>
      </c>
      <c r="B589" t="s">
        <v>28246</v>
      </c>
      <c r="C589" t="s">
        <v>17766</v>
      </c>
      <c r="D589" t="s">
        <v>17767</v>
      </c>
      <c r="E589" s="74">
        <v>43719</v>
      </c>
      <c r="F589">
        <v>0.23749999999999999</v>
      </c>
      <c r="G589" t="s">
        <v>17</v>
      </c>
      <c r="H589" t="s">
        <v>17315</v>
      </c>
      <c r="I589" s="74">
        <v>45687</v>
      </c>
      <c r="J589" t="s">
        <v>19</v>
      </c>
      <c r="K589" t="s">
        <v>19</v>
      </c>
    </row>
    <row r="590" spans="1:11" hidden="1" x14ac:dyDescent="0.3">
      <c r="A590" t="s">
        <v>28247</v>
      </c>
      <c r="B590" t="s">
        <v>28248</v>
      </c>
      <c r="C590" t="s">
        <v>17766</v>
      </c>
      <c r="D590" t="s">
        <v>17767</v>
      </c>
      <c r="E590" s="74">
        <v>43872</v>
      </c>
      <c r="F590">
        <v>0.23749999999999999</v>
      </c>
      <c r="G590" t="s">
        <v>17</v>
      </c>
      <c r="H590" t="s">
        <v>17315</v>
      </c>
      <c r="I590" s="74">
        <v>45687</v>
      </c>
      <c r="J590" t="s">
        <v>19</v>
      </c>
      <c r="K590" t="s">
        <v>19</v>
      </c>
    </row>
    <row r="591" spans="1:11" hidden="1" x14ac:dyDescent="0.3">
      <c r="A591" t="s">
        <v>27080</v>
      </c>
      <c r="B591" t="s">
        <v>27081</v>
      </c>
      <c r="C591" t="s">
        <v>17348</v>
      </c>
      <c r="D591" t="s">
        <v>17349</v>
      </c>
      <c r="E591" s="74">
        <v>41079</v>
      </c>
      <c r="F591">
        <v>0.46800000000000003</v>
      </c>
      <c r="G591" t="s">
        <v>17</v>
      </c>
      <c r="H591" t="s">
        <v>17315</v>
      </c>
      <c r="I591" s="74">
        <v>45558</v>
      </c>
      <c r="J591" t="s">
        <v>19</v>
      </c>
      <c r="K591" t="s">
        <v>19</v>
      </c>
    </row>
    <row r="592" spans="1:11" hidden="1" x14ac:dyDescent="0.3">
      <c r="A592" t="s">
        <v>16179</v>
      </c>
      <c r="B592" t="s">
        <v>16178</v>
      </c>
      <c r="C592" t="s">
        <v>17550</v>
      </c>
      <c r="D592" t="s">
        <v>17551</v>
      </c>
      <c r="E592" s="74">
        <v>44274</v>
      </c>
      <c r="F592">
        <v>101</v>
      </c>
      <c r="G592" t="s">
        <v>17</v>
      </c>
      <c r="H592" t="s">
        <v>17465</v>
      </c>
      <c r="I592" s="74">
        <v>44454</v>
      </c>
      <c r="J592" t="s">
        <v>19</v>
      </c>
      <c r="K592" t="s">
        <v>19</v>
      </c>
    </row>
    <row r="593" spans="1:11" hidden="1" x14ac:dyDescent="0.3">
      <c r="A593" t="s">
        <v>4319</v>
      </c>
      <c r="B593" t="s">
        <v>11446</v>
      </c>
      <c r="C593" t="s">
        <v>17410</v>
      </c>
      <c r="D593" t="s">
        <v>17411</v>
      </c>
      <c r="E593" s="74">
        <v>39804</v>
      </c>
      <c r="F593">
        <v>0.45900000000000002</v>
      </c>
      <c r="G593" t="s">
        <v>17</v>
      </c>
      <c r="H593" t="s">
        <v>17315</v>
      </c>
      <c r="I593" s="74">
        <v>43139</v>
      </c>
      <c r="J593" t="s">
        <v>19</v>
      </c>
      <c r="K593" t="s">
        <v>19</v>
      </c>
    </row>
    <row r="594" spans="1:11" hidden="1" x14ac:dyDescent="0.3">
      <c r="A594" t="s">
        <v>4184</v>
      </c>
      <c r="B594" t="s">
        <v>11544</v>
      </c>
      <c r="C594" t="s">
        <v>17514</v>
      </c>
      <c r="D594" t="s">
        <v>17515</v>
      </c>
      <c r="E594" s="74">
        <v>43074</v>
      </c>
      <c r="F594">
        <v>20</v>
      </c>
      <c r="G594" t="s">
        <v>17</v>
      </c>
      <c r="H594" t="s">
        <v>17315</v>
      </c>
      <c r="I594" s="74">
        <v>43088</v>
      </c>
      <c r="J594" t="s">
        <v>19</v>
      </c>
      <c r="K594" t="s">
        <v>19</v>
      </c>
    </row>
    <row r="595" spans="1:11" hidden="1" x14ac:dyDescent="0.3">
      <c r="A595" t="s">
        <v>4190</v>
      </c>
      <c r="B595" t="s">
        <v>11540</v>
      </c>
      <c r="C595" t="s">
        <v>17514</v>
      </c>
      <c r="D595" t="s">
        <v>17515</v>
      </c>
      <c r="E595" s="74">
        <v>43073</v>
      </c>
      <c r="F595">
        <v>20</v>
      </c>
      <c r="G595" t="s">
        <v>17</v>
      </c>
      <c r="H595" t="s">
        <v>17315</v>
      </c>
      <c r="I595" s="74">
        <v>43088</v>
      </c>
      <c r="J595" t="s">
        <v>19</v>
      </c>
      <c r="K595" t="s">
        <v>19</v>
      </c>
    </row>
    <row r="596" spans="1:11" hidden="1" x14ac:dyDescent="0.3">
      <c r="A596" t="s">
        <v>4191</v>
      </c>
      <c r="B596" t="s">
        <v>11539</v>
      </c>
      <c r="C596" t="s">
        <v>17514</v>
      </c>
      <c r="D596" t="s">
        <v>17515</v>
      </c>
      <c r="E596" s="74">
        <v>43074</v>
      </c>
      <c r="F596">
        <v>20</v>
      </c>
      <c r="G596" t="s">
        <v>17</v>
      </c>
      <c r="H596" t="s">
        <v>17315</v>
      </c>
      <c r="I596" s="74">
        <v>43089</v>
      </c>
      <c r="J596" t="s">
        <v>19</v>
      </c>
      <c r="K596" t="s">
        <v>19</v>
      </c>
    </row>
    <row r="597" spans="1:11" hidden="1" x14ac:dyDescent="0.3">
      <c r="A597" t="s">
        <v>4564</v>
      </c>
      <c r="B597" t="s">
        <v>11311</v>
      </c>
      <c r="C597" t="s">
        <v>21798</v>
      </c>
      <c r="D597" t="s">
        <v>21799</v>
      </c>
      <c r="E597" s="74">
        <v>43125</v>
      </c>
      <c r="F597">
        <v>0.16</v>
      </c>
      <c r="G597" t="s">
        <v>17</v>
      </c>
      <c r="H597" t="s">
        <v>17315</v>
      </c>
      <c r="I597" s="74">
        <v>43440</v>
      </c>
      <c r="J597" t="s">
        <v>19</v>
      </c>
      <c r="K597" t="s">
        <v>19</v>
      </c>
    </row>
    <row r="598" spans="1:11" hidden="1" x14ac:dyDescent="0.3">
      <c r="A598" t="s">
        <v>14817</v>
      </c>
      <c r="B598" t="s">
        <v>14816</v>
      </c>
      <c r="C598" t="s">
        <v>17658</v>
      </c>
      <c r="D598" t="s">
        <v>17659</v>
      </c>
      <c r="E598" s="74">
        <v>44508</v>
      </c>
      <c r="F598">
        <v>1.548</v>
      </c>
      <c r="G598" t="s">
        <v>17</v>
      </c>
      <c r="H598" t="s">
        <v>17315</v>
      </c>
      <c r="I598" s="74">
        <v>44728</v>
      </c>
      <c r="J598" t="s">
        <v>19</v>
      </c>
      <c r="K598" t="s">
        <v>19</v>
      </c>
    </row>
    <row r="599" spans="1:11" hidden="1" x14ac:dyDescent="0.3">
      <c r="A599" t="s">
        <v>20014</v>
      </c>
      <c r="B599" t="s">
        <v>20015</v>
      </c>
      <c r="C599" t="s">
        <v>17690</v>
      </c>
      <c r="D599" t="s">
        <v>17691</v>
      </c>
      <c r="E599" s="74">
        <v>45240</v>
      </c>
      <c r="F599">
        <v>10</v>
      </c>
      <c r="G599" t="s">
        <v>17</v>
      </c>
      <c r="H599" t="s">
        <v>17315</v>
      </c>
      <c r="I599" s="74">
        <v>45266</v>
      </c>
      <c r="J599" t="s">
        <v>19</v>
      </c>
      <c r="K599" t="s">
        <v>19</v>
      </c>
    </row>
    <row r="600" spans="1:11" hidden="1" x14ac:dyDescent="0.3">
      <c r="A600" t="s">
        <v>20016</v>
      </c>
      <c r="B600" t="s">
        <v>20017</v>
      </c>
      <c r="C600" t="s">
        <v>17690</v>
      </c>
      <c r="D600" t="s">
        <v>17691</v>
      </c>
      <c r="E600" s="74">
        <v>45240</v>
      </c>
      <c r="F600">
        <v>10</v>
      </c>
      <c r="G600" t="s">
        <v>17</v>
      </c>
      <c r="H600" t="s">
        <v>17315</v>
      </c>
      <c r="I600" s="74">
        <v>45266</v>
      </c>
      <c r="J600" t="s">
        <v>19</v>
      </c>
      <c r="K600" t="s">
        <v>19</v>
      </c>
    </row>
    <row r="601" spans="1:11" hidden="1" x14ac:dyDescent="0.3">
      <c r="A601" t="s">
        <v>3858</v>
      </c>
      <c r="B601" t="s">
        <v>11679</v>
      </c>
      <c r="C601" t="s">
        <v>17514</v>
      </c>
      <c r="D601" t="s">
        <v>17515</v>
      </c>
      <c r="E601" s="74">
        <v>42853</v>
      </c>
      <c r="F601">
        <v>56</v>
      </c>
      <c r="G601" t="s">
        <v>17</v>
      </c>
      <c r="H601" t="s">
        <v>17315</v>
      </c>
      <c r="I601" s="74">
        <v>42874</v>
      </c>
      <c r="J601" t="s">
        <v>19</v>
      </c>
      <c r="K601" t="s">
        <v>19</v>
      </c>
    </row>
    <row r="602" spans="1:11" hidden="1" x14ac:dyDescent="0.3">
      <c r="A602" t="s">
        <v>115</v>
      </c>
      <c r="B602" t="s">
        <v>11680</v>
      </c>
      <c r="C602" t="s">
        <v>17514</v>
      </c>
      <c r="D602" t="s">
        <v>17515</v>
      </c>
      <c r="E602" s="74">
        <v>42734</v>
      </c>
      <c r="F602">
        <v>56</v>
      </c>
      <c r="G602" t="s">
        <v>17</v>
      </c>
      <c r="H602" t="s">
        <v>17315</v>
      </c>
      <c r="I602" s="74">
        <v>42773</v>
      </c>
      <c r="J602" t="s">
        <v>19</v>
      </c>
      <c r="K602" t="s">
        <v>19</v>
      </c>
    </row>
    <row r="603" spans="1:11" hidden="1" x14ac:dyDescent="0.3">
      <c r="A603" t="s">
        <v>174</v>
      </c>
      <c r="B603" t="s">
        <v>11728</v>
      </c>
      <c r="C603" t="s">
        <v>17514</v>
      </c>
      <c r="D603" t="s">
        <v>17515</v>
      </c>
      <c r="E603" s="74">
        <v>42713</v>
      </c>
      <c r="F603">
        <v>50</v>
      </c>
      <c r="G603" t="s">
        <v>17</v>
      </c>
      <c r="H603" t="s">
        <v>17315</v>
      </c>
      <c r="I603" s="74">
        <v>42761</v>
      </c>
      <c r="J603" t="s">
        <v>19</v>
      </c>
      <c r="K603" t="s">
        <v>19</v>
      </c>
    </row>
    <row r="604" spans="1:11" hidden="1" x14ac:dyDescent="0.3">
      <c r="A604" t="s">
        <v>764</v>
      </c>
      <c r="B604" t="s">
        <v>12060</v>
      </c>
      <c r="C604" t="s">
        <v>17352</v>
      </c>
      <c r="D604" t="s">
        <v>17293</v>
      </c>
      <c r="E604" s="74">
        <v>42102</v>
      </c>
      <c r="F604">
        <v>0.03</v>
      </c>
      <c r="G604" t="s">
        <v>17369</v>
      </c>
      <c r="H604" t="s">
        <v>17339</v>
      </c>
      <c r="I604" s="74">
        <v>42166</v>
      </c>
      <c r="J604" t="s">
        <v>19</v>
      </c>
      <c r="K604" t="s">
        <v>19</v>
      </c>
    </row>
    <row r="605" spans="1:11" hidden="1" x14ac:dyDescent="0.3">
      <c r="A605" t="s">
        <v>1678</v>
      </c>
      <c r="B605" t="s">
        <v>12630</v>
      </c>
      <c r="C605" t="s">
        <v>21959</v>
      </c>
      <c r="D605" t="s">
        <v>21960</v>
      </c>
      <c r="E605" s="74">
        <v>41675</v>
      </c>
      <c r="F605">
        <v>1.5</v>
      </c>
      <c r="G605" t="s">
        <v>17</v>
      </c>
      <c r="H605" t="s">
        <v>17315</v>
      </c>
      <c r="I605" s="74">
        <v>41681</v>
      </c>
      <c r="J605" t="s">
        <v>19</v>
      </c>
      <c r="K605" t="s">
        <v>19</v>
      </c>
    </row>
    <row r="606" spans="1:11" hidden="1" x14ac:dyDescent="0.3">
      <c r="A606" t="s">
        <v>4511</v>
      </c>
      <c r="B606" t="s">
        <v>11345</v>
      </c>
      <c r="C606" t="s">
        <v>22286</v>
      </c>
      <c r="D606" t="s">
        <v>22287</v>
      </c>
      <c r="E606" s="74">
        <v>43371</v>
      </c>
      <c r="F606">
        <v>10</v>
      </c>
      <c r="G606" t="s">
        <v>17</v>
      </c>
      <c r="H606" t="s">
        <v>17339</v>
      </c>
      <c r="I606" s="74">
        <v>43475</v>
      </c>
      <c r="J606" t="s">
        <v>19</v>
      </c>
      <c r="K606" t="s">
        <v>19</v>
      </c>
    </row>
    <row r="607" spans="1:11" hidden="1" x14ac:dyDescent="0.3">
      <c r="A607" t="s">
        <v>14441</v>
      </c>
      <c r="B607" t="s">
        <v>14440</v>
      </c>
      <c r="C607" t="s">
        <v>18686</v>
      </c>
      <c r="D607" t="s">
        <v>18687</v>
      </c>
      <c r="E607" s="74">
        <v>44413</v>
      </c>
      <c r="F607">
        <v>0.2</v>
      </c>
      <c r="G607" t="s">
        <v>17</v>
      </c>
      <c r="H607" t="s">
        <v>17315</v>
      </c>
      <c r="I607" s="74">
        <v>44881</v>
      </c>
      <c r="J607" t="s">
        <v>19</v>
      </c>
      <c r="K607" t="s">
        <v>19</v>
      </c>
    </row>
    <row r="608" spans="1:11" hidden="1" x14ac:dyDescent="0.3">
      <c r="A608" t="s">
        <v>2955</v>
      </c>
      <c r="B608" t="s">
        <v>14922</v>
      </c>
      <c r="C608" t="s">
        <v>17866</v>
      </c>
      <c r="D608" t="s">
        <v>17867</v>
      </c>
      <c r="E608" s="74">
        <v>40020</v>
      </c>
      <c r="F608">
        <v>102</v>
      </c>
      <c r="G608" t="s">
        <v>6</v>
      </c>
      <c r="H608" t="s">
        <v>17628</v>
      </c>
      <c r="I608" s="74">
        <v>40127</v>
      </c>
      <c r="J608" t="s">
        <v>19</v>
      </c>
      <c r="K608" t="s">
        <v>19</v>
      </c>
    </row>
    <row r="609" spans="1:11" hidden="1" x14ac:dyDescent="0.3">
      <c r="A609" t="s">
        <v>21620</v>
      </c>
      <c r="B609" t="s">
        <v>21621</v>
      </c>
      <c r="C609" t="s">
        <v>17408</v>
      </c>
      <c r="D609" t="s">
        <v>17409</v>
      </c>
      <c r="E609" s="74">
        <v>43467</v>
      </c>
      <c r="F609">
        <v>0.95499999999999996</v>
      </c>
      <c r="G609" t="s">
        <v>17</v>
      </c>
      <c r="H609" t="s">
        <v>17315</v>
      </c>
      <c r="I609" s="74">
        <v>45303</v>
      </c>
      <c r="J609" t="s">
        <v>19</v>
      </c>
      <c r="K609" t="s">
        <v>19</v>
      </c>
    </row>
    <row r="610" spans="1:11" hidden="1" x14ac:dyDescent="0.3">
      <c r="A610" t="s">
        <v>3271</v>
      </c>
      <c r="B610" t="s">
        <v>11006</v>
      </c>
      <c r="C610" t="s">
        <v>17367</v>
      </c>
      <c r="D610" t="s">
        <v>17368</v>
      </c>
      <c r="E610" s="74">
        <v>20941</v>
      </c>
      <c r="F610">
        <v>10</v>
      </c>
      <c r="G610" t="s">
        <v>17369</v>
      </c>
      <c r="H610" t="s">
        <v>17315</v>
      </c>
      <c r="I610" s="74">
        <v>41767</v>
      </c>
      <c r="J610" t="s">
        <v>19</v>
      </c>
      <c r="K610" t="s">
        <v>19</v>
      </c>
    </row>
    <row r="611" spans="1:11" hidden="1" x14ac:dyDescent="0.3">
      <c r="A611" t="s">
        <v>14503</v>
      </c>
      <c r="B611" t="s">
        <v>14502</v>
      </c>
      <c r="C611" t="s">
        <v>17680</v>
      </c>
      <c r="D611" t="s">
        <v>17681</v>
      </c>
      <c r="E611" s="74">
        <v>44715</v>
      </c>
      <c r="F611">
        <v>0.377</v>
      </c>
      <c r="G611" t="s">
        <v>17</v>
      </c>
      <c r="H611" t="s">
        <v>17315</v>
      </c>
      <c r="I611" s="74">
        <v>44830</v>
      </c>
      <c r="J611" t="s">
        <v>19</v>
      </c>
      <c r="K611" t="s">
        <v>19</v>
      </c>
    </row>
    <row r="612" spans="1:11" hidden="1" x14ac:dyDescent="0.3">
      <c r="A612" t="s">
        <v>4922</v>
      </c>
      <c r="B612" t="s">
        <v>11138</v>
      </c>
      <c r="C612" t="s">
        <v>22312</v>
      </c>
      <c r="D612" t="s">
        <v>22313</v>
      </c>
      <c r="E612" s="74">
        <v>19725</v>
      </c>
      <c r="F612">
        <v>15.5</v>
      </c>
      <c r="G612" t="s">
        <v>17369</v>
      </c>
      <c r="H612" t="s">
        <v>17386</v>
      </c>
      <c r="I612" s="74">
        <v>43782</v>
      </c>
      <c r="J612" t="s">
        <v>19</v>
      </c>
      <c r="K612" t="s">
        <v>19</v>
      </c>
    </row>
    <row r="613" spans="1:11" hidden="1" x14ac:dyDescent="0.3">
      <c r="A613" t="s">
        <v>19850</v>
      </c>
      <c r="B613" t="s">
        <v>19851</v>
      </c>
      <c r="C613" t="s">
        <v>17348</v>
      </c>
      <c r="D613" t="s">
        <v>17349</v>
      </c>
      <c r="E613" s="74">
        <v>44987</v>
      </c>
      <c r="F613">
        <v>0.90900000000000003</v>
      </c>
      <c r="G613" t="s">
        <v>17</v>
      </c>
      <c r="H613" t="s">
        <v>17315</v>
      </c>
      <c r="I613" s="74">
        <v>45049</v>
      </c>
      <c r="J613" t="s">
        <v>19</v>
      </c>
      <c r="K613" t="s">
        <v>19</v>
      </c>
    </row>
    <row r="614" spans="1:11" hidden="1" x14ac:dyDescent="0.3">
      <c r="A614" t="s">
        <v>19858</v>
      </c>
      <c r="B614" t="s">
        <v>19859</v>
      </c>
      <c r="C614" t="s">
        <v>17348</v>
      </c>
      <c r="D614" t="s">
        <v>17349</v>
      </c>
      <c r="E614" s="74">
        <v>44987</v>
      </c>
      <c r="F614">
        <v>0.84799999999999998</v>
      </c>
      <c r="G614" t="s">
        <v>17</v>
      </c>
      <c r="H614" t="s">
        <v>17315</v>
      </c>
      <c r="I614" s="74">
        <v>45049</v>
      </c>
      <c r="J614" t="s">
        <v>19</v>
      </c>
      <c r="K614" t="s">
        <v>19</v>
      </c>
    </row>
    <row r="615" spans="1:11" hidden="1" x14ac:dyDescent="0.3">
      <c r="A615" t="s">
        <v>2422</v>
      </c>
      <c r="B615" t="s">
        <v>13196</v>
      </c>
      <c r="C615" t="s">
        <v>17436</v>
      </c>
      <c r="D615" t="s">
        <v>17437</v>
      </c>
      <c r="E615" s="74">
        <v>40842</v>
      </c>
      <c r="F615">
        <v>1.56</v>
      </c>
      <c r="G615" t="s">
        <v>17</v>
      </c>
      <c r="H615" t="s">
        <v>17339</v>
      </c>
      <c r="I615" s="74">
        <v>40842</v>
      </c>
      <c r="J615" t="s">
        <v>19</v>
      </c>
      <c r="K615" t="s">
        <v>19</v>
      </c>
    </row>
    <row r="616" spans="1:11" hidden="1" x14ac:dyDescent="0.3">
      <c r="A616" t="s">
        <v>2003</v>
      </c>
      <c r="B616" t="s">
        <v>12873</v>
      </c>
      <c r="C616" t="s">
        <v>17350</v>
      </c>
      <c r="D616" t="s">
        <v>17351</v>
      </c>
      <c r="E616" s="74">
        <v>40896</v>
      </c>
      <c r="F616">
        <v>0.76700000000000002</v>
      </c>
      <c r="G616" t="s">
        <v>17</v>
      </c>
      <c r="H616" t="s">
        <v>17315</v>
      </c>
      <c r="I616" s="74">
        <v>41401</v>
      </c>
      <c r="J616" t="s">
        <v>19</v>
      </c>
      <c r="K616" t="s">
        <v>19</v>
      </c>
    </row>
    <row r="617" spans="1:11" hidden="1" x14ac:dyDescent="0.3">
      <c r="A617" t="s">
        <v>7666</v>
      </c>
      <c r="B617" t="s">
        <v>7665</v>
      </c>
      <c r="C617" t="s">
        <v>17410</v>
      </c>
      <c r="D617" t="s">
        <v>17411</v>
      </c>
      <c r="E617" s="74">
        <v>43819</v>
      </c>
      <c r="F617">
        <v>0.72</v>
      </c>
      <c r="G617" t="s">
        <v>17</v>
      </c>
      <c r="H617" t="s">
        <v>17315</v>
      </c>
      <c r="I617" s="74">
        <v>43867</v>
      </c>
      <c r="J617" t="s">
        <v>19</v>
      </c>
      <c r="K617" t="s">
        <v>19</v>
      </c>
    </row>
    <row r="618" spans="1:11" hidden="1" x14ac:dyDescent="0.3">
      <c r="A618" t="s">
        <v>27419</v>
      </c>
      <c r="B618" t="s">
        <v>27420</v>
      </c>
      <c r="C618" t="s">
        <v>27167</v>
      </c>
      <c r="D618" t="s">
        <v>27168</v>
      </c>
      <c r="E618" s="74">
        <v>45484</v>
      </c>
      <c r="F618">
        <v>0.20899999999999999</v>
      </c>
      <c r="G618" t="s">
        <v>17</v>
      </c>
      <c r="H618" t="s">
        <v>17315</v>
      </c>
      <c r="I618" s="74">
        <v>45618</v>
      </c>
      <c r="J618" t="s">
        <v>19</v>
      </c>
      <c r="K618" t="s">
        <v>19</v>
      </c>
    </row>
    <row r="619" spans="1:11" hidden="1" x14ac:dyDescent="0.3">
      <c r="A619" t="s">
        <v>27459</v>
      </c>
      <c r="B619" t="s">
        <v>27460</v>
      </c>
      <c r="C619" t="s">
        <v>27167</v>
      </c>
      <c r="D619" t="s">
        <v>27168</v>
      </c>
      <c r="E619" s="74">
        <v>45463</v>
      </c>
      <c r="F619">
        <v>0.25</v>
      </c>
      <c r="G619" t="s">
        <v>17</v>
      </c>
      <c r="H619" t="s">
        <v>17315</v>
      </c>
      <c r="I619" s="74">
        <v>45660</v>
      </c>
      <c r="J619" t="s">
        <v>19</v>
      </c>
      <c r="K619" t="s">
        <v>19</v>
      </c>
    </row>
    <row r="620" spans="1:11" hidden="1" x14ac:dyDescent="0.3">
      <c r="A620" t="s">
        <v>15186</v>
      </c>
      <c r="B620" t="s">
        <v>15185</v>
      </c>
      <c r="C620" t="s">
        <v>17370</v>
      </c>
      <c r="D620" t="s">
        <v>17371</v>
      </c>
      <c r="E620" s="74">
        <v>44545</v>
      </c>
      <c r="F620">
        <v>0.94599999999999995</v>
      </c>
      <c r="G620" t="s">
        <v>17</v>
      </c>
      <c r="H620" t="s">
        <v>17315</v>
      </c>
      <c r="I620" s="74">
        <v>44657</v>
      </c>
      <c r="J620" t="s">
        <v>19</v>
      </c>
      <c r="K620" t="s">
        <v>19</v>
      </c>
    </row>
    <row r="621" spans="1:11" hidden="1" x14ac:dyDescent="0.3">
      <c r="A621" t="s">
        <v>3711</v>
      </c>
      <c r="B621" t="s">
        <v>13766</v>
      </c>
      <c r="C621" t="s">
        <v>17352</v>
      </c>
      <c r="D621" t="s">
        <v>17293</v>
      </c>
      <c r="E621" s="74">
        <v>6211</v>
      </c>
      <c r="F621">
        <v>1.1000000000000001</v>
      </c>
      <c r="G621" t="s">
        <v>17369</v>
      </c>
      <c r="H621" t="s">
        <v>17339</v>
      </c>
      <c r="I621" s="74">
        <v>39451</v>
      </c>
      <c r="J621" t="s">
        <v>19</v>
      </c>
      <c r="K621" t="s">
        <v>19</v>
      </c>
    </row>
    <row r="622" spans="1:11" hidden="1" x14ac:dyDescent="0.3">
      <c r="A622" t="s">
        <v>4320</v>
      </c>
      <c r="B622" t="s">
        <v>11440</v>
      </c>
      <c r="C622" t="s">
        <v>17410</v>
      </c>
      <c r="D622" t="s">
        <v>17411</v>
      </c>
      <c r="E622" s="74">
        <v>39805</v>
      </c>
      <c r="F622">
        <v>0.02</v>
      </c>
      <c r="G622" t="s">
        <v>17</v>
      </c>
      <c r="H622" t="s">
        <v>17315</v>
      </c>
      <c r="I622" s="74">
        <v>43137</v>
      </c>
      <c r="J622" t="s">
        <v>19</v>
      </c>
      <c r="K622" t="s">
        <v>19</v>
      </c>
    </row>
    <row r="623" spans="1:11" hidden="1" x14ac:dyDescent="0.3">
      <c r="A623" t="s">
        <v>4321</v>
      </c>
      <c r="B623" t="s">
        <v>11440</v>
      </c>
      <c r="C623" t="s">
        <v>17410</v>
      </c>
      <c r="D623" t="s">
        <v>17411</v>
      </c>
      <c r="E623" s="74">
        <v>39805</v>
      </c>
      <c r="F623">
        <v>1.9E-2</v>
      </c>
      <c r="G623" t="s">
        <v>17</v>
      </c>
      <c r="H623" t="s">
        <v>17315</v>
      </c>
      <c r="I623" s="74">
        <v>43137</v>
      </c>
      <c r="J623" t="s">
        <v>19</v>
      </c>
      <c r="K623" t="s">
        <v>19</v>
      </c>
    </row>
    <row r="624" spans="1:11" hidden="1" x14ac:dyDescent="0.3">
      <c r="A624" t="s">
        <v>4322</v>
      </c>
      <c r="B624" t="s">
        <v>11440</v>
      </c>
      <c r="C624" t="s">
        <v>17410</v>
      </c>
      <c r="D624" t="s">
        <v>17411</v>
      </c>
      <c r="E624" s="74">
        <v>39805</v>
      </c>
      <c r="F624">
        <v>2.4E-2</v>
      </c>
      <c r="G624" t="s">
        <v>17</v>
      </c>
      <c r="H624" t="s">
        <v>17315</v>
      </c>
      <c r="I624" s="74">
        <v>43137</v>
      </c>
      <c r="J624" t="s">
        <v>19</v>
      </c>
      <c r="K624" t="s">
        <v>19</v>
      </c>
    </row>
    <row r="625" spans="1:11" hidden="1" x14ac:dyDescent="0.3">
      <c r="A625" t="s">
        <v>4323</v>
      </c>
      <c r="B625" t="s">
        <v>11440</v>
      </c>
      <c r="C625" t="s">
        <v>17410</v>
      </c>
      <c r="D625" t="s">
        <v>17411</v>
      </c>
      <c r="E625" s="74">
        <v>39805</v>
      </c>
      <c r="F625">
        <v>4.4999999999999998E-2</v>
      </c>
      <c r="G625" t="s">
        <v>17</v>
      </c>
      <c r="H625" t="s">
        <v>17315</v>
      </c>
      <c r="I625" s="74">
        <v>43137</v>
      </c>
      <c r="J625" t="s">
        <v>19</v>
      </c>
      <c r="K625" t="s">
        <v>19</v>
      </c>
    </row>
    <row r="626" spans="1:11" hidden="1" x14ac:dyDescent="0.3">
      <c r="A626" t="s">
        <v>3463</v>
      </c>
      <c r="B626" t="s">
        <v>11634</v>
      </c>
      <c r="C626" t="s">
        <v>17668</v>
      </c>
      <c r="D626" t="s">
        <v>17669</v>
      </c>
      <c r="E626" s="74">
        <v>39721</v>
      </c>
      <c r="F626">
        <v>21</v>
      </c>
      <c r="G626" t="s">
        <v>6</v>
      </c>
      <c r="H626" t="s">
        <v>17458</v>
      </c>
      <c r="I626" s="74">
        <v>39639</v>
      </c>
      <c r="J626" t="s">
        <v>19</v>
      </c>
      <c r="K626" t="s">
        <v>19</v>
      </c>
    </row>
    <row r="627" spans="1:11" hidden="1" x14ac:dyDescent="0.3">
      <c r="A627" t="s">
        <v>20977</v>
      </c>
      <c r="B627" t="s">
        <v>20978</v>
      </c>
      <c r="C627" t="s">
        <v>19658</v>
      </c>
      <c r="D627" t="s">
        <v>19659</v>
      </c>
      <c r="E627" s="74">
        <v>43892</v>
      </c>
      <c r="F627">
        <v>0.37</v>
      </c>
      <c r="G627" t="s">
        <v>17</v>
      </c>
      <c r="H627" t="s">
        <v>17315</v>
      </c>
      <c r="I627" s="74">
        <v>45209</v>
      </c>
      <c r="J627" t="s">
        <v>19</v>
      </c>
      <c r="K627" t="s">
        <v>19</v>
      </c>
    </row>
    <row r="628" spans="1:11" hidden="1" x14ac:dyDescent="0.3">
      <c r="A628" t="s">
        <v>3850</v>
      </c>
      <c r="B628" t="s">
        <v>11702</v>
      </c>
      <c r="C628" t="s">
        <v>17461</v>
      </c>
      <c r="D628" t="s">
        <v>17462</v>
      </c>
      <c r="E628" s="74">
        <v>42817</v>
      </c>
      <c r="F628">
        <v>10</v>
      </c>
      <c r="G628" t="s">
        <v>6</v>
      </c>
      <c r="H628" t="s">
        <v>17339</v>
      </c>
      <c r="I628" s="74">
        <v>42838</v>
      </c>
      <c r="J628" t="s">
        <v>19</v>
      </c>
      <c r="K628" t="s">
        <v>19</v>
      </c>
    </row>
    <row r="629" spans="1:11" hidden="1" x14ac:dyDescent="0.3">
      <c r="A629" t="s">
        <v>25206</v>
      </c>
      <c r="B629" t="s">
        <v>25207</v>
      </c>
      <c r="C629" t="s">
        <v>18696</v>
      </c>
      <c r="D629" t="s">
        <v>18697</v>
      </c>
      <c r="E629" s="74">
        <v>45309</v>
      </c>
      <c r="F629">
        <v>0.17499999999999999</v>
      </c>
      <c r="G629" t="s">
        <v>17</v>
      </c>
      <c r="H629" t="s">
        <v>17315</v>
      </c>
      <c r="I629" s="74">
        <v>45378</v>
      </c>
      <c r="J629" t="s">
        <v>19</v>
      </c>
      <c r="K629" t="s">
        <v>19</v>
      </c>
    </row>
    <row r="630" spans="1:11" hidden="1" x14ac:dyDescent="0.3">
      <c r="A630" t="s">
        <v>1434</v>
      </c>
      <c r="B630" t="s">
        <v>1435</v>
      </c>
      <c r="C630" t="s">
        <v>17335</v>
      </c>
      <c r="D630" t="s">
        <v>17336</v>
      </c>
      <c r="E630" s="74">
        <v>41617</v>
      </c>
      <c r="F630">
        <v>0.93300000000000005</v>
      </c>
      <c r="G630" t="s">
        <v>17</v>
      </c>
      <c r="H630" t="s">
        <v>17324</v>
      </c>
      <c r="I630" s="74">
        <v>41628</v>
      </c>
      <c r="J630" t="s">
        <v>19</v>
      </c>
      <c r="K630" t="s">
        <v>19</v>
      </c>
    </row>
    <row r="631" spans="1:11" hidden="1" x14ac:dyDescent="0.3">
      <c r="A631" t="s">
        <v>26416</v>
      </c>
      <c r="B631" t="s">
        <v>26417</v>
      </c>
      <c r="C631" t="s">
        <v>17342</v>
      </c>
      <c r="D631" t="s">
        <v>17343</v>
      </c>
      <c r="E631" s="74">
        <v>45464</v>
      </c>
      <c r="F631">
        <v>2.907</v>
      </c>
      <c r="G631" t="s">
        <v>17</v>
      </c>
      <c r="H631" t="s">
        <v>17315</v>
      </c>
      <c r="I631" s="74">
        <v>45554</v>
      </c>
      <c r="J631" t="s">
        <v>19</v>
      </c>
      <c r="K631" t="s">
        <v>19</v>
      </c>
    </row>
    <row r="632" spans="1:11" hidden="1" x14ac:dyDescent="0.3">
      <c r="A632" t="s">
        <v>26203</v>
      </c>
      <c r="B632" t="s">
        <v>26204</v>
      </c>
      <c r="C632" t="s">
        <v>17342</v>
      </c>
      <c r="D632" t="s">
        <v>17343</v>
      </c>
      <c r="E632" s="74">
        <v>45007</v>
      </c>
      <c r="F632">
        <v>2.867</v>
      </c>
      <c r="G632" t="s">
        <v>17</v>
      </c>
      <c r="H632" t="s">
        <v>17315</v>
      </c>
      <c r="I632" s="74">
        <v>45520</v>
      </c>
      <c r="J632" t="s">
        <v>19</v>
      </c>
      <c r="K632" t="s">
        <v>19</v>
      </c>
    </row>
    <row r="633" spans="1:11" hidden="1" x14ac:dyDescent="0.3">
      <c r="A633" t="s">
        <v>8909</v>
      </c>
      <c r="B633" t="s">
        <v>17170</v>
      </c>
      <c r="C633" t="s">
        <v>17353</v>
      </c>
      <c r="D633" t="s">
        <v>17354</v>
      </c>
      <c r="E633" s="74">
        <v>42773</v>
      </c>
      <c r="F633">
        <v>0.13400000000000001</v>
      </c>
      <c r="G633" t="s">
        <v>17</v>
      </c>
      <c r="H633" t="s">
        <v>17315</v>
      </c>
      <c r="I633" s="74">
        <v>44026</v>
      </c>
      <c r="J633" t="s">
        <v>19</v>
      </c>
      <c r="K633" t="s">
        <v>19</v>
      </c>
    </row>
    <row r="634" spans="1:11" hidden="1" x14ac:dyDescent="0.3">
      <c r="A634" t="s">
        <v>14755</v>
      </c>
      <c r="B634" t="s">
        <v>14754</v>
      </c>
      <c r="C634" t="s">
        <v>17361</v>
      </c>
      <c r="D634" t="s">
        <v>17362</v>
      </c>
      <c r="E634" s="74">
        <v>44560</v>
      </c>
      <c r="F634">
        <v>0.85199999999999998</v>
      </c>
      <c r="G634" t="s">
        <v>17</v>
      </c>
      <c r="H634" t="s">
        <v>17315</v>
      </c>
      <c r="I634" s="74">
        <v>44753</v>
      </c>
      <c r="J634" t="s">
        <v>19</v>
      </c>
      <c r="K634" t="s">
        <v>19</v>
      </c>
    </row>
    <row r="635" spans="1:11" hidden="1" x14ac:dyDescent="0.3">
      <c r="A635" t="s">
        <v>10119</v>
      </c>
      <c r="B635" t="s">
        <v>16757</v>
      </c>
      <c r="C635" t="s">
        <v>17370</v>
      </c>
      <c r="D635" t="s">
        <v>17371</v>
      </c>
      <c r="E635" s="74">
        <v>44180</v>
      </c>
      <c r="F635">
        <v>0.81599999999999995</v>
      </c>
      <c r="G635" t="s">
        <v>17</v>
      </c>
      <c r="H635" t="s">
        <v>17315</v>
      </c>
      <c r="I635" s="74">
        <v>44252</v>
      </c>
      <c r="J635" t="s">
        <v>19</v>
      </c>
      <c r="K635" t="s">
        <v>19</v>
      </c>
    </row>
    <row r="636" spans="1:11" hidden="1" x14ac:dyDescent="0.3">
      <c r="A636" t="s">
        <v>4748</v>
      </c>
      <c r="B636" t="s">
        <v>11172</v>
      </c>
      <c r="C636" t="s">
        <v>17370</v>
      </c>
      <c r="D636" t="s">
        <v>17371</v>
      </c>
      <c r="E636" s="74">
        <v>43455</v>
      </c>
      <c r="F636">
        <v>1.1910000000000001</v>
      </c>
      <c r="G636" t="s">
        <v>17</v>
      </c>
      <c r="H636" t="s">
        <v>17315</v>
      </c>
      <c r="I636" s="74">
        <v>43539</v>
      </c>
      <c r="J636" t="s">
        <v>19</v>
      </c>
      <c r="K636" t="s">
        <v>19</v>
      </c>
    </row>
    <row r="637" spans="1:11" hidden="1" x14ac:dyDescent="0.3">
      <c r="A637" t="s">
        <v>4746</v>
      </c>
      <c r="B637" t="s">
        <v>11174</v>
      </c>
      <c r="C637" t="s">
        <v>17370</v>
      </c>
      <c r="D637" t="s">
        <v>17371</v>
      </c>
      <c r="E637" s="74">
        <v>43446</v>
      </c>
      <c r="F637">
        <v>1.0609999999999999</v>
      </c>
      <c r="G637" t="s">
        <v>17</v>
      </c>
      <c r="H637" t="s">
        <v>17315</v>
      </c>
      <c r="I637" s="74">
        <v>43539</v>
      </c>
      <c r="J637" t="s">
        <v>19</v>
      </c>
      <c r="K637" t="s">
        <v>19</v>
      </c>
    </row>
    <row r="638" spans="1:11" hidden="1" x14ac:dyDescent="0.3">
      <c r="A638" t="s">
        <v>3072</v>
      </c>
      <c r="B638" t="s">
        <v>16389</v>
      </c>
      <c r="C638" t="s">
        <v>17442</v>
      </c>
      <c r="D638" t="s">
        <v>17443</v>
      </c>
      <c r="E638" s="74">
        <v>32129</v>
      </c>
      <c r="F638">
        <v>3</v>
      </c>
      <c r="G638" t="s">
        <v>17369</v>
      </c>
      <c r="H638" t="s">
        <v>17441</v>
      </c>
      <c r="I638" s="74">
        <v>39912</v>
      </c>
      <c r="J638" t="s">
        <v>19</v>
      </c>
      <c r="K638" t="s">
        <v>19</v>
      </c>
    </row>
    <row r="639" spans="1:11" hidden="1" x14ac:dyDescent="0.3">
      <c r="A639" t="s">
        <v>3071</v>
      </c>
      <c r="B639" t="s">
        <v>16389</v>
      </c>
      <c r="C639" t="s">
        <v>17442</v>
      </c>
      <c r="D639" t="s">
        <v>17443</v>
      </c>
      <c r="E639" s="74">
        <v>38018</v>
      </c>
      <c r="F639">
        <v>3.5</v>
      </c>
      <c r="G639" t="s">
        <v>17369</v>
      </c>
      <c r="H639" t="s">
        <v>17441</v>
      </c>
      <c r="I639" s="74">
        <v>39912</v>
      </c>
      <c r="J639" t="s">
        <v>19</v>
      </c>
      <c r="K639" t="s">
        <v>19</v>
      </c>
    </row>
    <row r="640" spans="1:11" hidden="1" x14ac:dyDescent="0.3">
      <c r="A640" t="s">
        <v>16140</v>
      </c>
      <c r="B640" t="s">
        <v>16077</v>
      </c>
      <c r="C640" t="s">
        <v>17408</v>
      </c>
      <c r="D640" t="s">
        <v>17409</v>
      </c>
      <c r="E640" s="74">
        <v>43104</v>
      </c>
      <c r="F640">
        <v>0.15</v>
      </c>
      <c r="G640" t="s">
        <v>17</v>
      </c>
      <c r="H640" t="s">
        <v>17315</v>
      </c>
      <c r="I640" s="74">
        <v>44302</v>
      </c>
      <c r="J640" t="s">
        <v>19</v>
      </c>
      <c r="K640" t="s">
        <v>19</v>
      </c>
    </row>
    <row r="641" spans="1:11" hidden="1" x14ac:dyDescent="0.3">
      <c r="A641" t="s">
        <v>16078</v>
      </c>
      <c r="B641" t="s">
        <v>16077</v>
      </c>
      <c r="C641" t="s">
        <v>17408</v>
      </c>
      <c r="D641" t="s">
        <v>17409</v>
      </c>
      <c r="E641" s="74">
        <v>42192</v>
      </c>
      <c r="F641">
        <v>0.45100000000000001</v>
      </c>
      <c r="G641" t="s">
        <v>17</v>
      </c>
      <c r="H641" t="s">
        <v>17315</v>
      </c>
      <c r="I641" s="74">
        <v>44315</v>
      </c>
      <c r="J641" t="s">
        <v>19</v>
      </c>
      <c r="K641" t="s">
        <v>19</v>
      </c>
    </row>
    <row r="642" spans="1:11" hidden="1" x14ac:dyDescent="0.3">
      <c r="A642" t="s">
        <v>16083</v>
      </c>
      <c r="B642" t="s">
        <v>16082</v>
      </c>
      <c r="C642" t="s">
        <v>17408</v>
      </c>
      <c r="D642" t="s">
        <v>17409</v>
      </c>
      <c r="E642" s="74">
        <v>42059</v>
      </c>
      <c r="F642">
        <v>0.94199999999999995</v>
      </c>
      <c r="G642" t="s">
        <v>17</v>
      </c>
      <c r="H642" t="s">
        <v>17315</v>
      </c>
      <c r="I642" s="74">
        <v>44720</v>
      </c>
      <c r="J642" t="s">
        <v>19</v>
      </c>
      <c r="K642" t="s">
        <v>19</v>
      </c>
    </row>
    <row r="643" spans="1:11" hidden="1" x14ac:dyDescent="0.3">
      <c r="A643" t="s">
        <v>21359</v>
      </c>
      <c r="B643" t="s">
        <v>21360</v>
      </c>
      <c r="C643" t="s">
        <v>17824</v>
      </c>
      <c r="D643" t="s">
        <v>17825</v>
      </c>
      <c r="E643" s="74">
        <v>44995</v>
      </c>
      <c r="F643">
        <v>4.16</v>
      </c>
      <c r="G643" t="s">
        <v>17</v>
      </c>
      <c r="H643" t="s">
        <v>17315</v>
      </c>
      <c r="I643" s="74">
        <v>45355</v>
      </c>
      <c r="J643" t="s">
        <v>19</v>
      </c>
      <c r="K643" t="s">
        <v>19</v>
      </c>
    </row>
    <row r="644" spans="1:11" hidden="1" x14ac:dyDescent="0.3">
      <c r="A644" t="s">
        <v>8996</v>
      </c>
      <c r="B644" t="s">
        <v>17113</v>
      </c>
      <c r="C644" t="s">
        <v>17318</v>
      </c>
      <c r="D644" t="s">
        <v>17319</v>
      </c>
      <c r="E644" s="74">
        <v>43692</v>
      </c>
      <c r="F644">
        <v>0.875</v>
      </c>
      <c r="G644" t="s">
        <v>17</v>
      </c>
      <c r="H644" t="s">
        <v>17315</v>
      </c>
      <c r="I644" s="74">
        <v>44039</v>
      </c>
      <c r="J644" t="s">
        <v>19</v>
      </c>
      <c r="K644" t="s">
        <v>19</v>
      </c>
    </row>
    <row r="645" spans="1:11" hidden="1" x14ac:dyDescent="0.3">
      <c r="A645" t="s">
        <v>5293</v>
      </c>
      <c r="B645" t="s">
        <v>10969</v>
      </c>
      <c r="C645" t="s">
        <v>17318</v>
      </c>
      <c r="D645" t="s">
        <v>17319</v>
      </c>
      <c r="E645" s="74">
        <v>42597</v>
      </c>
      <c r="F645">
        <v>0.997</v>
      </c>
      <c r="G645" t="s">
        <v>17</v>
      </c>
      <c r="H645" t="s">
        <v>17315</v>
      </c>
      <c r="I645" s="74">
        <v>43763</v>
      </c>
      <c r="J645" t="s">
        <v>19</v>
      </c>
      <c r="K645" t="s">
        <v>19</v>
      </c>
    </row>
    <row r="646" spans="1:11" hidden="1" x14ac:dyDescent="0.3">
      <c r="A646" t="s">
        <v>6033</v>
      </c>
      <c r="B646" t="s">
        <v>10969</v>
      </c>
      <c r="C646" t="s">
        <v>17318</v>
      </c>
      <c r="D646" t="s">
        <v>17319</v>
      </c>
      <c r="E646" s="74">
        <v>42713</v>
      </c>
      <c r="F646">
        <v>0.98</v>
      </c>
      <c r="G646" t="s">
        <v>17</v>
      </c>
      <c r="H646" t="s">
        <v>17315</v>
      </c>
      <c r="I646" s="74">
        <v>43763</v>
      </c>
      <c r="J646" t="s">
        <v>19</v>
      </c>
      <c r="K646" t="s">
        <v>19</v>
      </c>
    </row>
    <row r="647" spans="1:11" hidden="1" x14ac:dyDescent="0.3">
      <c r="A647" t="s">
        <v>2798</v>
      </c>
      <c r="B647" t="s">
        <v>13510</v>
      </c>
      <c r="C647" t="s">
        <v>19969</v>
      </c>
      <c r="D647" t="s">
        <v>19970</v>
      </c>
      <c r="E647" s="74">
        <v>31778</v>
      </c>
      <c r="F647">
        <v>5</v>
      </c>
      <c r="G647" t="s">
        <v>17369</v>
      </c>
      <c r="H647" t="s">
        <v>17315</v>
      </c>
      <c r="I647" s="74">
        <v>40343</v>
      </c>
      <c r="J647" t="s">
        <v>19</v>
      </c>
      <c r="K647" t="s">
        <v>19</v>
      </c>
    </row>
    <row r="648" spans="1:11" hidden="1" x14ac:dyDescent="0.3">
      <c r="A648" t="s">
        <v>25406</v>
      </c>
      <c r="B648" t="s">
        <v>25407</v>
      </c>
      <c r="C648" t="s">
        <v>17361</v>
      </c>
      <c r="D648" t="s">
        <v>17362</v>
      </c>
      <c r="E648" s="74">
        <v>44634</v>
      </c>
      <c r="F648">
        <v>0.38800000000000001</v>
      </c>
      <c r="G648" t="s">
        <v>17</v>
      </c>
      <c r="H648" t="s">
        <v>17315</v>
      </c>
      <c r="I648" s="74">
        <v>45390</v>
      </c>
      <c r="J648" t="s">
        <v>19</v>
      </c>
      <c r="K648" t="s">
        <v>19</v>
      </c>
    </row>
    <row r="649" spans="1:11" hidden="1" x14ac:dyDescent="0.3">
      <c r="A649" t="s">
        <v>3686</v>
      </c>
      <c r="B649" t="s">
        <v>13454</v>
      </c>
      <c r="C649" t="s">
        <v>17352</v>
      </c>
      <c r="D649" t="s">
        <v>17293</v>
      </c>
      <c r="E649" s="74">
        <v>10594</v>
      </c>
      <c r="F649">
        <v>4.0999999999999996</v>
      </c>
      <c r="G649" t="s">
        <v>17369</v>
      </c>
      <c r="H649" t="s">
        <v>17435</v>
      </c>
      <c r="I649" s="74">
        <v>39451</v>
      </c>
      <c r="J649" t="s">
        <v>17325</v>
      </c>
      <c r="K649" t="s">
        <v>19</v>
      </c>
    </row>
    <row r="650" spans="1:11" hidden="1" x14ac:dyDescent="0.3">
      <c r="A650" t="s">
        <v>3686</v>
      </c>
      <c r="B650" t="s">
        <v>13454</v>
      </c>
      <c r="C650" t="s">
        <v>17352</v>
      </c>
      <c r="D650" t="s">
        <v>17293</v>
      </c>
      <c r="E650" s="74">
        <v>10594</v>
      </c>
      <c r="F650">
        <v>4.0999999999999996</v>
      </c>
      <c r="G650" t="s">
        <v>17390</v>
      </c>
      <c r="H650" t="s">
        <v>17435</v>
      </c>
      <c r="I650" s="74">
        <v>39451</v>
      </c>
      <c r="J650" t="s">
        <v>17325</v>
      </c>
      <c r="K650" t="s">
        <v>19</v>
      </c>
    </row>
    <row r="651" spans="1:11" hidden="1" x14ac:dyDescent="0.3">
      <c r="A651" t="s">
        <v>3686</v>
      </c>
      <c r="B651" t="s">
        <v>13454</v>
      </c>
      <c r="C651" t="s">
        <v>17352</v>
      </c>
      <c r="D651" t="s">
        <v>17293</v>
      </c>
      <c r="E651" s="74">
        <v>10594</v>
      </c>
      <c r="F651">
        <v>4.0999999999999996</v>
      </c>
      <c r="G651" t="s">
        <v>17392</v>
      </c>
      <c r="H651" t="s">
        <v>17435</v>
      </c>
      <c r="I651" s="74">
        <v>39451</v>
      </c>
      <c r="J651" t="s">
        <v>17325</v>
      </c>
      <c r="K651" t="s">
        <v>19</v>
      </c>
    </row>
    <row r="652" spans="1:11" hidden="1" x14ac:dyDescent="0.3">
      <c r="A652" t="s">
        <v>3645</v>
      </c>
      <c r="B652" t="s">
        <v>13209</v>
      </c>
      <c r="C652" t="s">
        <v>17529</v>
      </c>
      <c r="D652" t="s">
        <v>17530</v>
      </c>
      <c r="E652" s="74">
        <v>39021</v>
      </c>
      <c r="F652">
        <v>199.5</v>
      </c>
      <c r="G652" t="s">
        <v>6</v>
      </c>
      <c r="H652" t="s">
        <v>17391</v>
      </c>
      <c r="I652" s="74">
        <v>39549</v>
      </c>
      <c r="J652" t="s">
        <v>19</v>
      </c>
      <c r="K652" t="s">
        <v>19</v>
      </c>
    </row>
    <row r="653" spans="1:11" hidden="1" x14ac:dyDescent="0.3">
      <c r="A653" t="s">
        <v>2766</v>
      </c>
      <c r="B653" t="s">
        <v>13481</v>
      </c>
      <c r="C653" t="s">
        <v>17529</v>
      </c>
      <c r="D653" t="s">
        <v>17530</v>
      </c>
      <c r="E653" s="74">
        <v>40476</v>
      </c>
      <c r="F653">
        <v>50</v>
      </c>
      <c r="G653" t="s">
        <v>6</v>
      </c>
      <c r="H653" t="s">
        <v>17391</v>
      </c>
      <c r="I653" s="74">
        <v>40583</v>
      </c>
      <c r="J653" t="s">
        <v>19</v>
      </c>
      <c r="K653" t="s">
        <v>19</v>
      </c>
    </row>
    <row r="654" spans="1:11" hidden="1" x14ac:dyDescent="0.3">
      <c r="A654" t="s">
        <v>2449</v>
      </c>
      <c r="B654" t="s">
        <v>13227</v>
      </c>
      <c r="C654" t="s">
        <v>17370</v>
      </c>
      <c r="D654" t="s">
        <v>17371</v>
      </c>
      <c r="E654" s="74">
        <v>9342</v>
      </c>
      <c r="F654">
        <v>3.2</v>
      </c>
      <c r="G654" t="s">
        <v>17369</v>
      </c>
      <c r="H654" t="s">
        <v>17315</v>
      </c>
      <c r="I654" s="74">
        <v>40997</v>
      </c>
      <c r="J654" t="s">
        <v>19</v>
      </c>
      <c r="K654" t="s">
        <v>19</v>
      </c>
    </row>
    <row r="655" spans="1:11" hidden="1" x14ac:dyDescent="0.3">
      <c r="A655" t="s">
        <v>2706</v>
      </c>
      <c r="B655" t="s">
        <v>13447</v>
      </c>
      <c r="C655" t="s">
        <v>21756</v>
      </c>
      <c r="D655" t="s">
        <v>21757</v>
      </c>
      <c r="E655" s="74">
        <v>39828</v>
      </c>
      <c r="F655">
        <v>1.5</v>
      </c>
      <c r="G655" t="s">
        <v>17334</v>
      </c>
      <c r="H655" t="s">
        <v>17458</v>
      </c>
      <c r="I655" s="74">
        <v>40564</v>
      </c>
      <c r="J655" t="s">
        <v>19</v>
      </c>
      <c r="K655" t="s">
        <v>19</v>
      </c>
    </row>
    <row r="656" spans="1:11" hidden="1" x14ac:dyDescent="0.3">
      <c r="A656" t="s">
        <v>2913</v>
      </c>
      <c r="B656" t="s">
        <v>14273</v>
      </c>
      <c r="C656" t="s">
        <v>18713</v>
      </c>
      <c r="D656" t="s">
        <v>18714</v>
      </c>
      <c r="E656" s="74">
        <v>21641</v>
      </c>
      <c r="F656">
        <v>4.5</v>
      </c>
      <c r="G656" t="s">
        <v>17369</v>
      </c>
      <c r="H656" t="s">
        <v>17441</v>
      </c>
      <c r="I656" s="74">
        <v>40434</v>
      </c>
      <c r="J656" t="s">
        <v>19</v>
      </c>
      <c r="K656" t="s">
        <v>19</v>
      </c>
    </row>
    <row r="657" spans="1:11" hidden="1" x14ac:dyDescent="0.3">
      <c r="A657" t="s">
        <v>4430</v>
      </c>
      <c r="B657" t="s">
        <v>11377</v>
      </c>
      <c r="C657" t="s">
        <v>17433</v>
      </c>
      <c r="D657" t="s">
        <v>17434</v>
      </c>
      <c r="E657" s="74">
        <v>43159</v>
      </c>
      <c r="F657">
        <v>25</v>
      </c>
      <c r="G657" t="s">
        <v>6</v>
      </c>
      <c r="H657" t="s">
        <v>17435</v>
      </c>
      <c r="I657" s="74">
        <v>43185</v>
      </c>
      <c r="J657" t="s">
        <v>19</v>
      </c>
      <c r="K657" t="s">
        <v>19</v>
      </c>
    </row>
    <row r="658" spans="1:11" hidden="1" x14ac:dyDescent="0.3">
      <c r="A658" t="s">
        <v>23104</v>
      </c>
      <c r="B658" t="s">
        <v>23105</v>
      </c>
      <c r="C658" t="s">
        <v>23106</v>
      </c>
      <c r="D658" t="s">
        <v>23107</v>
      </c>
      <c r="E658" s="74">
        <v>40017</v>
      </c>
      <c r="F658">
        <v>1.65</v>
      </c>
      <c r="G658" t="s">
        <v>6</v>
      </c>
      <c r="H658" t="s">
        <v>17339</v>
      </c>
      <c r="I658" s="74">
        <v>40028</v>
      </c>
      <c r="J658" t="s">
        <v>19</v>
      </c>
      <c r="K658" t="s">
        <v>19</v>
      </c>
    </row>
    <row r="659" spans="1:11" hidden="1" x14ac:dyDescent="0.3">
      <c r="A659" t="s">
        <v>15624</v>
      </c>
      <c r="B659" t="s">
        <v>15622</v>
      </c>
      <c r="C659" t="s">
        <v>17436</v>
      </c>
      <c r="D659" t="s">
        <v>17437</v>
      </c>
      <c r="E659" s="74">
        <v>44922</v>
      </c>
      <c r="F659">
        <v>58</v>
      </c>
      <c r="G659" t="s">
        <v>17</v>
      </c>
      <c r="H659" t="s">
        <v>17315</v>
      </c>
      <c r="I659" s="74">
        <v>44965</v>
      </c>
      <c r="J659" t="s">
        <v>19</v>
      </c>
      <c r="K659" t="s">
        <v>19</v>
      </c>
    </row>
    <row r="660" spans="1:11" hidden="1" x14ac:dyDescent="0.3">
      <c r="A660" t="s">
        <v>15623</v>
      </c>
      <c r="B660" t="s">
        <v>15622</v>
      </c>
      <c r="C660" t="s">
        <v>17436</v>
      </c>
      <c r="D660" t="s">
        <v>17437</v>
      </c>
      <c r="E660" s="74">
        <v>44922</v>
      </c>
      <c r="F660">
        <v>70</v>
      </c>
      <c r="G660" t="s">
        <v>17</v>
      </c>
      <c r="H660" t="s">
        <v>17315</v>
      </c>
      <c r="I660" s="74">
        <v>44965</v>
      </c>
      <c r="J660" t="s">
        <v>19</v>
      </c>
      <c r="K660" t="s">
        <v>19</v>
      </c>
    </row>
    <row r="661" spans="1:11" hidden="1" x14ac:dyDescent="0.3">
      <c r="A661" t="s">
        <v>15878</v>
      </c>
      <c r="B661" t="s">
        <v>15877</v>
      </c>
      <c r="C661" t="s">
        <v>17453</v>
      </c>
      <c r="D661" t="s">
        <v>17454</v>
      </c>
      <c r="E661" s="74">
        <v>44183</v>
      </c>
      <c r="F661">
        <v>2.2000000000000002</v>
      </c>
      <c r="G661" t="s">
        <v>17</v>
      </c>
      <c r="H661" t="s">
        <v>17339</v>
      </c>
      <c r="I661" s="74">
        <v>44417</v>
      </c>
      <c r="J661" t="s">
        <v>19</v>
      </c>
      <c r="K661" t="s">
        <v>19</v>
      </c>
    </row>
    <row r="662" spans="1:11" hidden="1" x14ac:dyDescent="0.3">
      <c r="A662" t="s">
        <v>4921</v>
      </c>
      <c r="B662" t="s">
        <v>11139</v>
      </c>
      <c r="C662" t="s">
        <v>22312</v>
      </c>
      <c r="D662" t="s">
        <v>22313</v>
      </c>
      <c r="E662" s="74">
        <v>26299</v>
      </c>
      <c r="F662">
        <v>120</v>
      </c>
      <c r="G662" t="s">
        <v>17369</v>
      </c>
      <c r="H662" t="s">
        <v>17386</v>
      </c>
      <c r="I662" s="74">
        <v>43782</v>
      </c>
      <c r="J662" t="s">
        <v>19</v>
      </c>
      <c r="K662" t="s">
        <v>19</v>
      </c>
    </row>
    <row r="663" spans="1:11" hidden="1" x14ac:dyDescent="0.3">
      <c r="A663" t="s">
        <v>15456</v>
      </c>
      <c r="B663" t="s">
        <v>15455</v>
      </c>
      <c r="C663" t="s">
        <v>17442</v>
      </c>
      <c r="D663" t="s">
        <v>17443</v>
      </c>
      <c r="E663" s="74">
        <v>44515</v>
      </c>
      <c r="F663">
        <v>240</v>
      </c>
      <c r="G663" t="s">
        <v>17</v>
      </c>
      <c r="H663" t="s">
        <v>17441</v>
      </c>
      <c r="I663" s="74">
        <v>44617</v>
      </c>
      <c r="J663" t="s">
        <v>19</v>
      </c>
      <c r="K663" t="s">
        <v>19</v>
      </c>
    </row>
    <row r="664" spans="1:11" hidden="1" x14ac:dyDescent="0.3">
      <c r="A664" t="s">
        <v>2983</v>
      </c>
      <c r="B664" t="s">
        <v>10839</v>
      </c>
      <c r="C664" t="s">
        <v>17482</v>
      </c>
      <c r="D664" t="s">
        <v>17483</v>
      </c>
      <c r="E664" s="74">
        <v>39934</v>
      </c>
      <c r="F664">
        <v>163.30000000000001</v>
      </c>
      <c r="G664" t="s">
        <v>6</v>
      </c>
      <c r="H664" t="s">
        <v>17339</v>
      </c>
      <c r="I664" s="74">
        <v>39980</v>
      </c>
      <c r="J664" t="s">
        <v>19</v>
      </c>
      <c r="K664" t="s">
        <v>19</v>
      </c>
    </row>
    <row r="665" spans="1:11" hidden="1" x14ac:dyDescent="0.3">
      <c r="A665" t="s">
        <v>2796</v>
      </c>
      <c r="B665" t="s">
        <v>10839</v>
      </c>
      <c r="C665" t="s">
        <v>17482</v>
      </c>
      <c r="D665" t="s">
        <v>17483</v>
      </c>
      <c r="E665" s="74">
        <v>40410</v>
      </c>
      <c r="F665">
        <v>161</v>
      </c>
      <c r="G665" t="s">
        <v>6</v>
      </c>
      <c r="H665" t="s">
        <v>17339</v>
      </c>
      <c r="I665" s="74">
        <v>40484</v>
      </c>
      <c r="J665" t="s">
        <v>19</v>
      </c>
      <c r="K665" t="s">
        <v>19</v>
      </c>
    </row>
    <row r="666" spans="1:11" hidden="1" x14ac:dyDescent="0.3">
      <c r="A666" t="s">
        <v>3237</v>
      </c>
      <c r="B666" t="s">
        <v>10839</v>
      </c>
      <c r="C666" t="s">
        <v>17482</v>
      </c>
      <c r="D666" t="s">
        <v>17483</v>
      </c>
      <c r="E666" s="74">
        <v>39417</v>
      </c>
      <c r="F666">
        <v>125.4</v>
      </c>
      <c r="G666" t="s">
        <v>6</v>
      </c>
      <c r="H666" t="s">
        <v>17339</v>
      </c>
      <c r="I666" s="74">
        <v>39764</v>
      </c>
      <c r="J666" t="s">
        <v>19</v>
      </c>
      <c r="K666" t="s">
        <v>19</v>
      </c>
    </row>
    <row r="667" spans="1:11" hidden="1" x14ac:dyDescent="0.3">
      <c r="A667" t="s">
        <v>19523</v>
      </c>
      <c r="B667" t="s">
        <v>19524</v>
      </c>
      <c r="C667" t="s">
        <v>17387</v>
      </c>
      <c r="D667" t="s">
        <v>17388</v>
      </c>
      <c r="E667" s="74">
        <v>44656</v>
      </c>
      <c r="F667">
        <v>0.09</v>
      </c>
      <c r="G667" t="s">
        <v>17</v>
      </c>
      <c r="H667" t="s">
        <v>17315</v>
      </c>
      <c r="I667" s="74">
        <v>45090</v>
      </c>
      <c r="J667" t="s">
        <v>19</v>
      </c>
      <c r="K667" t="s">
        <v>19</v>
      </c>
    </row>
    <row r="668" spans="1:11" hidden="1" x14ac:dyDescent="0.3">
      <c r="A668" t="s">
        <v>2354</v>
      </c>
      <c r="B668" t="s">
        <v>2347</v>
      </c>
      <c r="C668" t="s">
        <v>21854</v>
      </c>
      <c r="D668" t="s">
        <v>2347</v>
      </c>
      <c r="E668" s="74">
        <v>39816</v>
      </c>
      <c r="F668">
        <v>15</v>
      </c>
      <c r="G668" t="s">
        <v>17479</v>
      </c>
      <c r="H668" t="s">
        <v>17339</v>
      </c>
      <c r="I668" s="74">
        <v>40925</v>
      </c>
      <c r="J668" t="s">
        <v>19</v>
      </c>
      <c r="K668" t="s">
        <v>19</v>
      </c>
    </row>
    <row r="669" spans="1:11" hidden="1" x14ac:dyDescent="0.3">
      <c r="A669" t="s">
        <v>2348</v>
      </c>
      <c r="B669" t="s">
        <v>2347</v>
      </c>
      <c r="C669" t="s">
        <v>21854</v>
      </c>
      <c r="D669" t="s">
        <v>2347</v>
      </c>
      <c r="E669" s="74">
        <v>31382</v>
      </c>
      <c r="F669">
        <v>15</v>
      </c>
      <c r="G669" t="s">
        <v>17479</v>
      </c>
      <c r="H669" t="s">
        <v>17339</v>
      </c>
      <c r="I669" s="74">
        <v>40925</v>
      </c>
      <c r="J669" t="s">
        <v>19</v>
      </c>
      <c r="K669" t="s">
        <v>19</v>
      </c>
    </row>
    <row r="670" spans="1:11" hidden="1" x14ac:dyDescent="0.3">
      <c r="A670" t="s">
        <v>3607</v>
      </c>
      <c r="B670" t="s">
        <v>11622</v>
      </c>
      <c r="C670" t="s">
        <v>17372</v>
      </c>
      <c r="D670" t="s">
        <v>17373</v>
      </c>
      <c r="E670" s="74">
        <v>3228</v>
      </c>
      <c r="F670">
        <v>2.5</v>
      </c>
      <c r="G670" t="s">
        <v>17369</v>
      </c>
      <c r="H670" t="s">
        <v>17315</v>
      </c>
      <c r="I670" s="74">
        <v>39652</v>
      </c>
      <c r="J670" t="s">
        <v>19</v>
      </c>
      <c r="K670" t="s">
        <v>19</v>
      </c>
    </row>
    <row r="671" spans="1:11" hidden="1" x14ac:dyDescent="0.3">
      <c r="A671" t="s">
        <v>3461</v>
      </c>
      <c r="B671" t="s">
        <v>11622</v>
      </c>
      <c r="C671" t="s">
        <v>17372</v>
      </c>
      <c r="D671" t="s">
        <v>17373</v>
      </c>
      <c r="E671" s="74">
        <v>3228</v>
      </c>
      <c r="F671">
        <v>2.5</v>
      </c>
      <c r="G671" t="s">
        <v>17369</v>
      </c>
      <c r="H671" t="s">
        <v>17315</v>
      </c>
      <c r="I671" s="74">
        <v>39652</v>
      </c>
      <c r="J671" t="s">
        <v>19</v>
      </c>
      <c r="K671" t="s">
        <v>19</v>
      </c>
    </row>
    <row r="672" spans="1:11" hidden="1" x14ac:dyDescent="0.3">
      <c r="A672" t="s">
        <v>3460</v>
      </c>
      <c r="B672" t="s">
        <v>11622</v>
      </c>
      <c r="C672" t="s">
        <v>17372</v>
      </c>
      <c r="D672" t="s">
        <v>17373</v>
      </c>
      <c r="E672" s="74">
        <v>4170</v>
      </c>
      <c r="F672">
        <v>2.3199999999999998</v>
      </c>
      <c r="G672" t="s">
        <v>17369</v>
      </c>
      <c r="H672" t="s">
        <v>17315</v>
      </c>
      <c r="I672" s="74">
        <v>39652</v>
      </c>
      <c r="J672" t="s">
        <v>19</v>
      </c>
      <c r="K672" t="s">
        <v>19</v>
      </c>
    </row>
    <row r="673" spans="1:11" hidden="1" x14ac:dyDescent="0.3">
      <c r="A673" t="s">
        <v>3606</v>
      </c>
      <c r="B673" t="s">
        <v>12841</v>
      </c>
      <c r="C673" t="s">
        <v>17372</v>
      </c>
      <c r="D673" t="s">
        <v>17373</v>
      </c>
      <c r="E673" s="74">
        <v>4901</v>
      </c>
      <c r="F673">
        <v>8.25</v>
      </c>
      <c r="G673" t="s">
        <v>17369</v>
      </c>
      <c r="H673" t="s">
        <v>17315</v>
      </c>
      <c r="I673" s="74">
        <v>39651</v>
      </c>
      <c r="J673" t="s">
        <v>19</v>
      </c>
      <c r="K673" t="s">
        <v>19</v>
      </c>
    </row>
    <row r="674" spans="1:11" hidden="1" x14ac:dyDescent="0.3">
      <c r="A674" t="s">
        <v>3605</v>
      </c>
      <c r="B674" t="s">
        <v>11610</v>
      </c>
      <c r="C674" t="s">
        <v>17372</v>
      </c>
      <c r="D674" t="s">
        <v>17373</v>
      </c>
      <c r="E674" s="74">
        <v>2071</v>
      </c>
      <c r="F674">
        <v>1</v>
      </c>
      <c r="G674" t="s">
        <v>17369</v>
      </c>
      <c r="H674" t="s">
        <v>17315</v>
      </c>
      <c r="I674" s="74">
        <v>39652</v>
      </c>
      <c r="J674" t="s">
        <v>19</v>
      </c>
      <c r="K674" t="s">
        <v>19</v>
      </c>
    </row>
    <row r="675" spans="1:11" hidden="1" x14ac:dyDescent="0.3">
      <c r="A675" t="s">
        <v>3459</v>
      </c>
      <c r="B675" t="s">
        <v>11610</v>
      </c>
      <c r="C675" t="s">
        <v>17372</v>
      </c>
      <c r="D675" t="s">
        <v>17373</v>
      </c>
      <c r="E675" s="74">
        <v>2071</v>
      </c>
      <c r="F675">
        <v>1</v>
      </c>
      <c r="G675" t="s">
        <v>17369</v>
      </c>
      <c r="H675" t="s">
        <v>17315</v>
      </c>
      <c r="I675" s="74">
        <v>39652</v>
      </c>
      <c r="J675" t="s">
        <v>19</v>
      </c>
      <c r="K675" t="s">
        <v>19</v>
      </c>
    </row>
    <row r="676" spans="1:11" hidden="1" x14ac:dyDescent="0.3">
      <c r="A676" t="s">
        <v>3458</v>
      </c>
      <c r="B676" t="s">
        <v>11610</v>
      </c>
      <c r="C676" t="s">
        <v>17372</v>
      </c>
      <c r="D676" t="s">
        <v>17373</v>
      </c>
      <c r="E676" s="74">
        <v>2344</v>
      </c>
      <c r="F676">
        <v>1.9850000000000001</v>
      </c>
      <c r="G676" t="s">
        <v>17369</v>
      </c>
      <c r="H676" t="s">
        <v>17315</v>
      </c>
      <c r="I676" s="74">
        <v>39652</v>
      </c>
      <c r="J676" t="s">
        <v>19</v>
      </c>
      <c r="K676" t="s">
        <v>19</v>
      </c>
    </row>
    <row r="677" spans="1:11" hidden="1" x14ac:dyDescent="0.3">
      <c r="A677" t="s">
        <v>3457</v>
      </c>
      <c r="B677" t="s">
        <v>11610</v>
      </c>
      <c r="C677" t="s">
        <v>17372</v>
      </c>
      <c r="D677" t="s">
        <v>17373</v>
      </c>
      <c r="E677" s="74">
        <v>2831</v>
      </c>
      <c r="F677">
        <v>2.1800000000000002</v>
      </c>
      <c r="G677" t="s">
        <v>17369</v>
      </c>
      <c r="H677" t="s">
        <v>17315</v>
      </c>
      <c r="I677" s="74">
        <v>39652</v>
      </c>
      <c r="J677" t="s">
        <v>19</v>
      </c>
      <c r="K677" t="s">
        <v>19</v>
      </c>
    </row>
    <row r="678" spans="1:11" hidden="1" x14ac:dyDescent="0.3">
      <c r="A678" t="s">
        <v>3456</v>
      </c>
      <c r="B678" t="s">
        <v>11610</v>
      </c>
      <c r="C678" t="s">
        <v>17372</v>
      </c>
      <c r="D678" t="s">
        <v>17373</v>
      </c>
      <c r="E678" s="74">
        <v>3440</v>
      </c>
      <c r="F678">
        <v>1.984</v>
      </c>
      <c r="G678" t="s">
        <v>17369</v>
      </c>
      <c r="H678" t="s">
        <v>17315</v>
      </c>
      <c r="I678" s="74">
        <v>39652</v>
      </c>
      <c r="J678" t="s">
        <v>19</v>
      </c>
      <c r="K678" t="s">
        <v>19</v>
      </c>
    </row>
    <row r="679" spans="1:11" hidden="1" x14ac:dyDescent="0.3">
      <c r="A679" t="s">
        <v>3604</v>
      </c>
      <c r="B679" t="s">
        <v>11605</v>
      </c>
      <c r="C679" t="s">
        <v>17372</v>
      </c>
      <c r="D679" t="s">
        <v>17373</v>
      </c>
      <c r="E679" s="74">
        <v>15827</v>
      </c>
      <c r="F679">
        <v>2</v>
      </c>
      <c r="G679" t="s">
        <v>17369</v>
      </c>
      <c r="H679" t="s">
        <v>17315</v>
      </c>
      <c r="I679" s="74">
        <v>39652</v>
      </c>
      <c r="J679" t="s">
        <v>19</v>
      </c>
      <c r="K679" t="s">
        <v>19</v>
      </c>
    </row>
    <row r="680" spans="1:11" hidden="1" x14ac:dyDescent="0.3">
      <c r="A680" t="s">
        <v>3455</v>
      </c>
      <c r="B680" t="s">
        <v>11605</v>
      </c>
      <c r="C680" t="s">
        <v>17372</v>
      </c>
      <c r="D680" t="s">
        <v>17373</v>
      </c>
      <c r="E680" s="74">
        <v>7092</v>
      </c>
      <c r="F680">
        <v>2.532</v>
      </c>
      <c r="G680" t="s">
        <v>17369</v>
      </c>
      <c r="H680" t="s">
        <v>17315</v>
      </c>
      <c r="I680" s="74">
        <v>39652</v>
      </c>
      <c r="J680" t="s">
        <v>19</v>
      </c>
      <c r="K680" t="s">
        <v>19</v>
      </c>
    </row>
    <row r="681" spans="1:11" hidden="1" x14ac:dyDescent="0.3">
      <c r="A681" t="s">
        <v>3603</v>
      </c>
      <c r="B681" t="s">
        <v>12827</v>
      </c>
      <c r="C681" t="s">
        <v>17372</v>
      </c>
      <c r="D681" t="s">
        <v>17373</v>
      </c>
      <c r="E681" s="74">
        <v>4809</v>
      </c>
      <c r="F681">
        <v>1.6</v>
      </c>
      <c r="G681" t="s">
        <v>17369</v>
      </c>
      <c r="H681" t="s">
        <v>17315</v>
      </c>
      <c r="I681" s="74">
        <v>39651</v>
      </c>
      <c r="J681" t="s">
        <v>19</v>
      </c>
      <c r="K681" t="s">
        <v>19</v>
      </c>
    </row>
    <row r="682" spans="1:11" hidden="1" x14ac:dyDescent="0.3">
      <c r="A682" t="s">
        <v>228</v>
      </c>
      <c r="B682" t="s">
        <v>11761</v>
      </c>
      <c r="C682" t="s">
        <v>17468</v>
      </c>
      <c r="D682" t="s">
        <v>17469</v>
      </c>
      <c r="E682" s="74">
        <v>40563</v>
      </c>
      <c r="F682">
        <v>0.10100000000000001</v>
      </c>
      <c r="G682" t="s">
        <v>17</v>
      </c>
      <c r="H682" t="s">
        <v>17465</v>
      </c>
      <c r="I682" s="74">
        <v>42716</v>
      </c>
      <c r="J682" t="s">
        <v>19</v>
      </c>
      <c r="K682" t="s">
        <v>19</v>
      </c>
    </row>
    <row r="683" spans="1:11" hidden="1" x14ac:dyDescent="0.3">
      <c r="A683" t="s">
        <v>166</v>
      </c>
      <c r="B683" t="s">
        <v>11716</v>
      </c>
      <c r="C683" t="s">
        <v>17468</v>
      </c>
      <c r="D683" t="s">
        <v>17469</v>
      </c>
      <c r="E683" s="74">
        <v>41619</v>
      </c>
      <c r="F683">
        <v>0.34</v>
      </c>
      <c r="G683" t="s">
        <v>17</v>
      </c>
      <c r="H683" t="s">
        <v>17465</v>
      </c>
      <c r="I683" s="74">
        <v>42716</v>
      </c>
      <c r="J683" t="s">
        <v>19</v>
      </c>
      <c r="K683" t="s">
        <v>19</v>
      </c>
    </row>
    <row r="684" spans="1:11" hidden="1" x14ac:dyDescent="0.3">
      <c r="A684" t="s">
        <v>28203</v>
      </c>
      <c r="B684" t="s">
        <v>28204</v>
      </c>
      <c r="C684" t="s">
        <v>25049</v>
      </c>
      <c r="D684" t="s">
        <v>25050</v>
      </c>
      <c r="E684" s="74">
        <v>45337</v>
      </c>
      <c r="F684">
        <v>0.58750000000000002</v>
      </c>
      <c r="G684" t="s">
        <v>17</v>
      </c>
      <c r="H684" t="s">
        <v>17315</v>
      </c>
      <c r="I684" s="74">
        <v>45638</v>
      </c>
      <c r="J684" t="s">
        <v>19</v>
      </c>
      <c r="K684" t="s">
        <v>19</v>
      </c>
    </row>
    <row r="685" spans="1:11" hidden="1" x14ac:dyDescent="0.3">
      <c r="A685" t="s">
        <v>25047</v>
      </c>
      <c r="B685" t="s">
        <v>25048</v>
      </c>
      <c r="C685" t="s">
        <v>25049</v>
      </c>
      <c r="D685" t="s">
        <v>25050</v>
      </c>
      <c r="E685" s="74">
        <v>44960</v>
      </c>
      <c r="F685">
        <v>0.879</v>
      </c>
      <c r="G685" t="s">
        <v>17</v>
      </c>
      <c r="H685" t="s">
        <v>17315</v>
      </c>
      <c r="I685" s="74">
        <v>45407</v>
      </c>
      <c r="J685" t="s">
        <v>19</v>
      </c>
      <c r="K685" t="s">
        <v>19</v>
      </c>
    </row>
    <row r="686" spans="1:11" hidden="1" x14ac:dyDescent="0.3">
      <c r="A686" t="s">
        <v>25066</v>
      </c>
      <c r="B686" t="s">
        <v>25067</v>
      </c>
      <c r="C686" t="s">
        <v>25049</v>
      </c>
      <c r="D686" t="s">
        <v>25050</v>
      </c>
      <c r="E686" s="74">
        <v>44881</v>
      </c>
      <c r="F686">
        <v>1.1200000000000001</v>
      </c>
      <c r="G686" t="s">
        <v>17</v>
      </c>
      <c r="H686" t="s">
        <v>17315</v>
      </c>
      <c r="I686" s="74">
        <v>45365</v>
      </c>
      <c r="J686" t="s">
        <v>19</v>
      </c>
      <c r="K686" t="s">
        <v>19</v>
      </c>
    </row>
    <row r="687" spans="1:11" hidden="1" x14ac:dyDescent="0.3">
      <c r="A687" t="s">
        <v>1747</v>
      </c>
      <c r="B687" t="s">
        <v>1748</v>
      </c>
      <c r="C687" t="s">
        <v>17372</v>
      </c>
      <c r="D687" t="s">
        <v>17373</v>
      </c>
      <c r="E687" s="74">
        <v>41388</v>
      </c>
      <c r="F687">
        <v>0.25</v>
      </c>
      <c r="G687" t="s">
        <v>17369</v>
      </c>
      <c r="H687" t="s">
        <v>17315</v>
      </c>
      <c r="I687" s="74">
        <v>41415</v>
      </c>
      <c r="J687" t="s">
        <v>19</v>
      </c>
      <c r="K687" t="s">
        <v>19</v>
      </c>
    </row>
    <row r="688" spans="1:11" hidden="1" x14ac:dyDescent="0.3">
      <c r="A688" t="s">
        <v>396</v>
      </c>
      <c r="B688" t="s">
        <v>11866</v>
      </c>
      <c r="C688" t="s">
        <v>22014</v>
      </c>
      <c r="D688" t="s">
        <v>22015</v>
      </c>
      <c r="E688" s="74">
        <v>42657</v>
      </c>
      <c r="F688">
        <v>30</v>
      </c>
      <c r="G688" t="s">
        <v>17</v>
      </c>
      <c r="H688" t="s">
        <v>17441</v>
      </c>
      <c r="I688" s="74">
        <v>42747</v>
      </c>
      <c r="J688" t="s">
        <v>19</v>
      </c>
      <c r="K688" t="s">
        <v>19</v>
      </c>
    </row>
    <row r="689" spans="1:11" hidden="1" x14ac:dyDescent="0.3">
      <c r="A689" t="s">
        <v>4718</v>
      </c>
      <c r="B689" t="s">
        <v>11204</v>
      </c>
      <c r="C689" t="s">
        <v>17370</v>
      </c>
      <c r="D689" t="s">
        <v>17371</v>
      </c>
      <c r="E689" s="74">
        <v>43420</v>
      </c>
      <c r="F689">
        <v>0.67</v>
      </c>
      <c r="G689" t="s">
        <v>17</v>
      </c>
      <c r="H689" t="s">
        <v>17315</v>
      </c>
      <c r="I689" s="74">
        <v>43469</v>
      </c>
      <c r="J689" t="s">
        <v>19</v>
      </c>
      <c r="K689" t="s">
        <v>19</v>
      </c>
    </row>
    <row r="690" spans="1:11" hidden="1" x14ac:dyDescent="0.3">
      <c r="A690" t="s">
        <v>4668</v>
      </c>
      <c r="B690" t="s">
        <v>11237</v>
      </c>
      <c r="C690" t="s">
        <v>17370</v>
      </c>
      <c r="D690" t="s">
        <v>17371</v>
      </c>
      <c r="E690" s="74">
        <v>43420</v>
      </c>
      <c r="F690">
        <v>0.19700000000000001</v>
      </c>
      <c r="G690" t="s">
        <v>17</v>
      </c>
      <c r="H690" t="s">
        <v>17315</v>
      </c>
      <c r="I690" s="74">
        <v>43469</v>
      </c>
      <c r="J690" t="s">
        <v>19</v>
      </c>
      <c r="K690" t="s">
        <v>19</v>
      </c>
    </row>
    <row r="691" spans="1:11" hidden="1" x14ac:dyDescent="0.3">
      <c r="A691" t="s">
        <v>3116</v>
      </c>
      <c r="B691" t="s">
        <v>17164</v>
      </c>
      <c r="C691" t="s">
        <v>17367</v>
      </c>
      <c r="D691" t="s">
        <v>17368</v>
      </c>
      <c r="E691" s="74">
        <v>32387</v>
      </c>
      <c r="F691">
        <v>6.1</v>
      </c>
      <c r="G691" t="s">
        <v>17369</v>
      </c>
      <c r="H691" t="s">
        <v>17315</v>
      </c>
      <c r="I691" s="74">
        <v>39912</v>
      </c>
      <c r="J691" t="s">
        <v>19</v>
      </c>
      <c r="K691" t="s">
        <v>19</v>
      </c>
    </row>
    <row r="692" spans="1:11" hidden="1" x14ac:dyDescent="0.3">
      <c r="A692" t="s">
        <v>173</v>
      </c>
      <c r="B692" t="s">
        <v>11725</v>
      </c>
      <c r="C692" t="s">
        <v>22014</v>
      </c>
      <c r="D692" t="s">
        <v>22015</v>
      </c>
      <c r="E692" s="74">
        <v>42703</v>
      </c>
      <c r="F692">
        <v>8</v>
      </c>
      <c r="G692" t="s">
        <v>17</v>
      </c>
      <c r="H692" t="s">
        <v>17339</v>
      </c>
      <c r="I692" s="74">
        <v>42747</v>
      </c>
      <c r="J692" t="s">
        <v>19</v>
      </c>
      <c r="K692" t="s">
        <v>19</v>
      </c>
    </row>
    <row r="693" spans="1:11" hidden="1" x14ac:dyDescent="0.3">
      <c r="A693" t="s">
        <v>2032</v>
      </c>
      <c r="B693" t="s">
        <v>12887</v>
      </c>
      <c r="C693" t="s">
        <v>17352</v>
      </c>
      <c r="D693" t="s">
        <v>17293</v>
      </c>
      <c r="E693" s="74">
        <v>41183</v>
      </c>
      <c r="F693">
        <v>2</v>
      </c>
      <c r="G693" t="s">
        <v>17</v>
      </c>
      <c r="H693" t="s">
        <v>17339</v>
      </c>
      <c r="I693" s="74">
        <v>41272</v>
      </c>
      <c r="J693" t="s">
        <v>19</v>
      </c>
      <c r="K693" t="s">
        <v>19</v>
      </c>
    </row>
    <row r="694" spans="1:11" hidden="1" x14ac:dyDescent="0.3">
      <c r="A694" t="s">
        <v>4253</v>
      </c>
      <c r="B694" t="s">
        <v>11489</v>
      </c>
      <c r="C694" t="s">
        <v>17363</v>
      </c>
      <c r="D694" t="s">
        <v>17364</v>
      </c>
      <c r="E694" s="74">
        <v>43005</v>
      </c>
      <c r="F694">
        <v>3</v>
      </c>
      <c r="G694" t="s">
        <v>17</v>
      </c>
      <c r="H694" t="s">
        <v>17435</v>
      </c>
      <c r="I694" s="74">
        <v>43087</v>
      </c>
      <c r="J694" t="s">
        <v>19</v>
      </c>
      <c r="K694" t="s">
        <v>19</v>
      </c>
    </row>
    <row r="695" spans="1:11" hidden="1" x14ac:dyDescent="0.3">
      <c r="A695" t="s">
        <v>28436</v>
      </c>
      <c r="B695" t="s">
        <v>28437</v>
      </c>
      <c r="C695" t="s">
        <v>21883</v>
      </c>
      <c r="D695" t="s">
        <v>21884</v>
      </c>
      <c r="E695" s="74">
        <v>43335</v>
      </c>
      <c r="F695">
        <v>1.5</v>
      </c>
      <c r="G695" t="s">
        <v>17</v>
      </c>
      <c r="H695" t="s">
        <v>17441</v>
      </c>
      <c r="I695" s="74">
        <v>43357</v>
      </c>
      <c r="J695" t="s">
        <v>19</v>
      </c>
      <c r="K695" t="s">
        <v>19</v>
      </c>
    </row>
    <row r="696" spans="1:11" hidden="1" x14ac:dyDescent="0.3">
      <c r="A696" t="s">
        <v>19819</v>
      </c>
      <c r="B696" t="s">
        <v>19820</v>
      </c>
      <c r="C696" t="s">
        <v>17826</v>
      </c>
      <c r="D696" t="s">
        <v>17827</v>
      </c>
      <c r="E696" s="74">
        <v>45078</v>
      </c>
      <c r="F696">
        <v>40</v>
      </c>
      <c r="G696" t="s">
        <v>17</v>
      </c>
      <c r="H696" t="s">
        <v>17458</v>
      </c>
      <c r="I696" s="74">
        <v>45147</v>
      </c>
      <c r="J696" t="s">
        <v>19</v>
      </c>
      <c r="K696" t="s">
        <v>19</v>
      </c>
    </row>
    <row r="697" spans="1:11" hidden="1" x14ac:dyDescent="0.3">
      <c r="A697" t="s">
        <v>20457</v>
      </c>
      <c r="B697" t="s">
        <v>20458</v>
      </c>
      <c r="C697" t="s">
        <v>17408</v>
      </c>
      <c r="D697" t="s">
        <v>17409</v>
      </c>
      <c r="E697" s="74">
        <v>44159</v>
      </c>
      <c r="F697">
        <v>4.3250000000000002</v>
      </c>
      <c r="G697" t="s">
        <v>17</v>
      </c>
      <c r="H697" t="s">
        <v>17315</v>
      </c>
      <c r="I697" s="74">
        <v>45208</v>
      </c>
      <c r="J697" t="s">
        <v>19</v>
      </c>
      <c r="K697" t="s">
        <v>19</v>
      </c>
    </row>
    <row r="698" spans="1:11" hidden="1" x14ac:dyDescent="0.3">
      <c r="A698" t="s">
        <v>1343</v>
      </c>
      <c r="B698" t="s">
        <v>12377</v>
      </c>
      <c r="C698" t="s">
        <v>17436</v>
      </c>
      <c r="D698" t="s">
        <v>17437</v>
      </c>
      <c r="E698" s="74">
        <v>41729</v>
      </c>
      <c r="F698">
        <v>149.4</v>
      </c>
      <c r="G698" t="s">
        <v>6</v>
      </c>
      <c r="H698" t="s">
        <v>17386</v>
      </c>
      <c r="I698" s="74">
        <v>41809</v>
      </c>
      <c r="J698" t="s">
        <v>19</v>
      </c>
      <c r="K698" t="s">
        <v>19</v>
      </c>
    </row>
    <row r="699" spans="1:11" hidden="1" x14ac:dyDescent="0.3">
      <c r="A699" t="s">
        <v>1342</v>
      </c>
      <c r="B699" t="s">
        <v>12376</v>
      </c>
      <c r="C699" t="s">
        <v>17436</v>
      </c>
      <c r="D699" t="s">
        <v>17437</v>
      </c>
      <c r="E699" s="74">
        <v>41729</v>
      </c>
      <c r="F699">
        <v>149.4</v>
      </c>
      <c r="G699" t="s">
        <v>6</v>
      </c>
      <c r="H699" t="s">
        <v>17386</v>
      </c>
      <c r="I699" s="74">
        <v>41809</v>
      </c>
      <c r="J699" t="s">
        <v>19</v>
      </c>
      <c r="K699" t="s">
        <v>19</v>
      </c>
    </row>
    <row r="700" spans="1:11" hidden="1" x14ac:dyDescent="0.3">
      <c r="A700" t="s">
        <v>25888</v>
      </c>
      <c r="B700" t="s">
        <v>25889</v>
      </c>
      <c r="C700" t="s">
        <v>20563</v>
      </c>
      <c r="D700" t="s">
        <v>20564</v>
      </c>
      <c r="E700" s="74">
        <v>45632</v>
      </c>
      <c r="F700">
        <v>1.35</v>
      </c>
      <c r="G700" t="s">
        <v>17</v>
      </c>
      <c r="H700" t="s">
        <v>17339</v>
      </c>
      <c r="I700" s="74">
        <v>45695</v>
      </c>
      <c r="J700" t="s">
        <v>19</v>
      </c>
      <c r="K700" t="s">
        <v>19</v>
      </c>
    </row>
    <row r="701" spans="1:11" hidden="1" x14ac:dyDescent="0.3">
      <c r="A701" t="s">
        <v>808</v>
      </c>
      <c r="B701" t="s">
        <v>12096</v>
      </c>
      <c r="C701" t="s">
        <v>22068</v>
      </c>
      <c r="D701" t="s">
        <v>22069</v>
      </c>
      <c r="E701" s="74">
        <v>42107</v>
      </c>
      <c r="F701">
        <v>12</v>
      </c>
      <c r="G701" t="s">
        <v>17</v>
      </c>
      <c r="H701" t="s">
        <v>17315</v>
      </c>
      <c r="I701" s="74">
        <v>42166</v>
      </c>
      <c r="J701" t="s">
        <v>19</v>
      </c>
      <c r="K701" t="s">
        <v>19</v>
      </c>
    </row>
    <row r="702" spans="1:11" hidden="1" x14ac:dyDescent="0.3">
      <c r="A702" t="s">
        <v>2705</v>
      </c>
      <c r="B702" t="s">
        <v>7713</v>
      </c>
      <c r="C702" t="s">
        <v>17440</v>
      </c>
      <c r="D702" t="s">
        <v>7713</v>
      </c>
      <c r="E702" s="74">
        <v>40483</v>
      </c>
      <c r="F702">
        <v>3.6999999999999998E-2</v>
      </c>
      <c r="G702" t="s">
        <v>17334</v>
      </c>
      <c r="H702" t="s">
        <v>17315</v>
      </c>
      <c r="I702" s="74">
        <v>40590</v>
      </c>
      <c r="J702" t="s">
        <v>19</v>
      </c>
      <c r="K702" t="s">
        <v>19</v>
      </c>
    </row>
    <row r="703" spans="1:11" hidden="1" x14ac:dyDescent="0.3">
      <c r="A703" t="s">
        <v>9946</v>
      </c>
      <c r="B703" t="s">
        <v>9945</v>
      </c>
      <c r="C703" t="s">
        <v>17440</v>
      </c>
      <c r="D703" t="s">
        <v>7713</v>
      </c>
      <c r="E703" s="74">
        <v>40395</v>
      </c>
      <c r="F703">
        <v>4.2999999999999997E-2</v>
      </c>
      <c r="G703" t="s">
        <v>17334</v>
      </c>
      <c r="H703" t="s">
        <v>17315</v>
      </c>
      <c r="I703" s="74">
        <v>44125</v>
      </c>
      <c r="J703" t="s">
        <v>19</v>
      </c>
      <c r="K703" t="s">
        <v>19</v>
      </c>
    </row>
    <row r="704" spans="1:11" hidden="1" x14ac:dyDescent="0.3">
      <c r="A704" t="s">
        <v>7727</v>
      </c>
      <c r="B704" t="s">
        <v>28442</v>
      </c>
      <c r="C704" t="s">
        <v>17573</v>
      </c>
      <c r="D704" t="s">
        <v>17574</v>
      </c>
      <c r="E704" s="74">
        <v>18331</v>
      </c>
      <c r="F704">
        <v>25</v>
      </c>
      <c r="G704" t="s">
        <v>17369</v>
      </c>
      <c r="H704" t="s">
        <v>17458</v>
      </c>
      <c r="I704" s="74">
        <v>43992</v>
      </c>
      <c r="J704" t="s">
        <v>17325</v>
      </c>
      <c r="K704" t="s">
        <v>19</v>
      </c>
    </row>
    <row r="705" spans="1:11" hidden="1" x14ac:dyDescent="0.3">
      <c r="A705" t="s">
        <v>7727</v>
      </c>
      <c r="B705" t="s">
        <v>28442</v>
      </c>
      <c r="C705" t="s">
        <v>17573</v>
      </c>
      <c r="D705" t="s">
        <v>17574</v>
      </c>
      <c r="E705" s="74">
        <v>18331</v>
      </c>
      <c r="F705">
        <v>25</v>
      </c>
      <c r="G705" t="s">
        <v>17390</v>
      </c>
      <c r="H705" t="s">
        <v>17458</v>
      </c>
      <c r="I705" s="74">
        <v>43992</v>
      </c>
      <c r="J705" t="s">
        <v>17325</v>
      </c>
      <c r="K705" t="s">
        <v>19</v>
      </c>
    </row>
    <row r="706" spans="1:11" hidden="1" x14ac:dyDescent="0.3">
      <c r="A706" t="s">
        <v>7727</v>
      </c>
      <c r="B706" t="s">
        <v>28442</v>
      </c>
      <c r="C706" t="s">
        <v>17573</v>
      </c>
      <c r="D706" t="s">
        <v>17574</v>
      </c>
      <c r="E706" s="74">
        <v>18331</v>
      </c>
      <c r="F706">
        <v>25</v>
      </c>
      <c r="G706" t="s">
        <v>17392</v>
      </c>
      <c r="H706" t="s">
        <v>17458</v>
      </c>
      <c r="I706" s="74">
        <v>43992</v>
      </c>
      <c r="J706" t="s">
        <v>17325</v>
      </c>
      <c r="K706" t="s">
        <v>19</v>
      </c>
    </row>
    <row r="707" spans="1:11" hidden="1" x14ac:dyDescent="0.3">
      <c r="A707" t="s">
        <v>16139</v>
      </c>
      <c r="B707" t="s">
        <v>16138</v>
      </c>
      <c r="C707" t="s">
        <v>17408</v>
      </c>
      <c r="D707" t="s">
        <v>17409</v>
      </c>
      <c r="E707" s="74">
        <v>43690</v>
      </c>
      <c r="F707">
        <v>0.375</v>
      </c>
      <c r="G707" t="s">
        <v>17</v>
      </c>
      <c r="H707" t="s">
        <v>17315</v>
      </c>
      <c r="I707" s="74">
        <v>44302</v>
      </c>
      <c r="J707" t="s">
        <v>19</v>
      </c>
      <c r="K707" t="s">
        <v>19</v>
      </c>
    </row>
    <row r="708" spans="1:11" hidden="1" x14ac:dyDescent="0.3">
      <c r="A708" t="s">
        <v>28233</v>
      </c>
      <c r="B708" t="s">
        <v>28234</v>
      </c>
      <c r="C708" t="s">
        <v>17408</v>
      </c>
      <c r="D708" t="s">
        <v>17409</v>
      </c>
      <c r="E708" s="74">
        <v>45615</v>
      </c>
      <c r="F708">
        <v>0.55459999999999998</v>
      </c>
      <c r="G708" t="s">
        <v>17</v>
      </c>
      <c r="H708" t="s">
        <v>17315</v>
      </c>
      <c r="I708" s="74">
        <v>45644</v>
      </c>
      <c r="J708" t="s">
        <v>19</v>
      </c>
      <c r="K708" t="s">
        <v>19</v>
      </c>
    </row>
    <row r="709" spans="1:11" hidden="1" x14ac:dyDescent="0.3">
      <c r="A709" t="s">
        <v>25867</v>
      </c>
      <c r="B709" t="s">
        <v>25868</v>
      </c>
      <c r="C709" t="s">
        <v>17408</v>
      </c>
      <c r="D709" t="s">
        <v>17409</v>
      </c>
      <c r="E709" s="74">
        <v>45266</v>
      </c>
      <c r="F709">
        <v>0.111926</v>
      </c>
      <c r="G709" t="s">
        <v>17</v>
      </c>
      <c r="H709" t="s">
        <v>17315</v>
      </c>
      <c r="I709" s="74">
        <v>45484</v>
      </c>
      <c r="J709" t="s">
        <v>19</v>
      </c>
      <c r="K709" t="s">
        <v>19</v>
      </c>
    </row>
    <row r="710" spans="1:11" hidden="1" x14ac:dyDescent="0.3">
      <c r="A710" t="s">
        <v>25869</v>
      </c>
      <c r="B710" t="s">
        <v>25870</v>
      </c>
      <c r="C710" t="s">
        <v>17408</v>
      </c>
      <c r="D710" t="s">
        <v>17409</v>
      </c>
      <c r="E710" s="74">
        <v>45307</v>
      </c>
      <c r="F710">
        <v>0.14999599999999999</v>
      </c>
      <c r="G710" t="s">
        <v>17</v>
      </c>
      <c r="H710" t="s">
        <v>17315</v>
      </c>
      <c r="I710" s="74">
        <v>45484</v>
      </c>
      <c r="J710" t="s">
        <v>19</v>
      </c>
      <c r="K710" t="s">
        <v>19</v>
      </c>
    </row>
    <row r="711" spans="1:11" hidden="1" x14ac:dyDescent="0.3">
      <c r="A711" t="s">
        <v>25939</v>
      </c>
      <c r="B711" t="s">
        <v>25940</v>
      </c>
      <c r="C711" t="s">
        <v>17408</v>
      </c>
      <c r="D711" t="s">
        <v>17409</v>
      </c>
      <c r="E711" s="74">
        <v>45588</v>
      </c>
      <c r="F711">
        <v>0.24166000000000001</v>
      </c>
      <c r="G711" t="s">
        <v>17</v>
      </c>
      <c r="H711" t="s">
        <v>17315</v>
      </c>
      <c r="I711" s="74">
        <v>45610</v>
      </c>
      <c r="J711" t="s">
        <v>19</v>
      </c>
      <c r="K711" t="s">
        <v>19</v>
      </c>
    </row>
    <row r="712" spans="1:11" hidden="1" x14ac:dyDescent="0.3">
      <c r="A712" t="s">
        <v>15826</v>
      </c>
      <c r="B712" t="s">
        <v>15825</v>
      </c>
      <c r="C712" t="s">
        <v>17363</v>
      </c>
      <c r="D712" t="s">
        <v>17364</v>
      </c>
      <c r="E712" s="74">
        <v>43452</v>
      </c>
      <c r="F712">
        <v>2</v>
      </c>
      <c r="G712" t="s">
        <v>17</v>
      </c>
      <c r="H712" t="s">
        <v>17397</v>
      </c>
      <c r="I712" s="74">
        <v>44421</v>
      </c>
      <c r="J712" t="s">
        <v>19</v>
      </c>
      <c r="K712" t="s">
        <v>19</v>
      </c>
    </row>
    <row r="713" spans="1:11" hidden="1" x14ac:dyDescent="0.3">
      <c r="A713" t="s">
        <v>1055</v>
      </c>
      <c r="B713" t="s">
        <v>12216</v>
      </c>
      <c r="C713" t="s">
        <v>22036</v>
      </c>
      <c r="D713" t="s">
        <v>22037</v>
      </c>
      <c r="E713" s="74">
        <v>24716</v>
      </c>
      <c r="F713">
        <v>43.2</v>
      </c>
      <c r="G713" t="s">
        <v>17369</v>
      </c>
      <c r="H713" t="s">
        <v>17441</v>
      </c>
      <c r="I713" s="74">
        <v>41957</v>
      </c>
      <c r="J713" t="s">
        <v>19</v>
      </c>
      <c r="K713" t="s">
        <v>19</v>
      </c>
    </row>
    <row r="714" spans="1:11" hidden="1" x14ac:dyDescent="0.3">
      <c r="A714" t="s">
        <v>1054</v>
      </c>
      <c r="B714" t="s">
        <v>12216</v>
      </c>
      <c r="C714" t="s">
        <v>22036</v>
      </c>
      <c r="D714" t="s">
        <v>22037</v>
      </c>
      <c r="E714" s="74">
        <v>24777</v>
      </c>
      <c r="F714">
        <v>43.2</v>
      </c>
      <c r="G714" t="s">
        <v>17369</v>
      </c>
      <c r="H714" t="s">
        <v>17441</v>
      </c>
      <c r="I714" s="74">
        <v>41957</v>
      </c>
      <c r="J714" t="s">
        <v>19</v>
      </c>
      <c r="K714" t="s">
        <v>19</v>
      </c>
    </row>
    <row r="715" spans="1:11" hidden="1" x14ac:dyDescent="0.3">
      <c r="A715" t="s">
        <v>2037</v>
      </c>
      <c r="B715" t="s">
        <v>12888</v>
      </c>
      <c r="C715" t="s">
        <v>21900</v>
      </c>
      <c r="D715" t="s">
        <v>21901</v>
      </c>
      <c r="E715" s="74">
        <v>41242</v>
      </c>
      <c r="F715">
        <v>3.2</v>
      </c>
      <c r="G715" t="s">
        <v>17334</v>
      </c>
      <c r="H715" t="s">
        <v>17397</v>
      </c>
      <c r="I715" s="74">
        <v>41272</v>
      </c>
      <c r="J715" t="s">
        <v>19</v>
      </c>
      <c r="K715" t="s">
        <v>19</v>
      </c>
    </row>
    <row r="716" spans="1:11" hidden="1" x14ac:dyDescent="0.3">
      <c r="A716" t="s">
        <v>25794</v>
      </c>
      <c r="B716" t="s">
        <v>25795</v>
      </c>
      <c r="C716" t="s">
        <v>17340</v>
      </c>
      <c r="D716" t="s">
        <v>17341</v>
      </c>
      <c r="E716" s="74">
        <v>44565</v>
      </c>
      <c r="F716">
        <v>0.24823000000000001</v>
      </c>
      <c r="G716" t="s">
        <v>17</v>
      </c>
      <c r="H716" t="s">
        <v>17391</v>
      </c>
      <c r="I716" s="74">
        <v>45594</v>
      </c>
      <c r="J716" t="s">
        <v>19</v>
      </c>
      <c r="K716" t="s">
        <v>17325</v>
      </c>
    </row>
    <row r="717" spans="1:11" hidden="1" x14ac:dyDescent="0.3">
      <c r="A717" t="s">
        <v>25802</v>
      </c>
      <c r="B717" t="s">
        <v>25803</v>
      </c>
      <c r="C717" t="s">
        <v>17340</v>
      </c>
      <c r="D717" t="s">
        <v>17341</v>
      </c>
      <c r="E717" s="74">
        <v>44741</v>
      </c>
      <c r="F717">
        <v>0.167465</v>
      </c>
      <c r="G717" t="s">
        <v>17</v>
      </c>
      <c r="H717" t="s">
        <v>17391</v>
      </c>
      <c r="I717" s="74">
        <v>45594</v>
      </c>
      <c r="J717" t="s">
        <v>19</v>
      </c>
      <c r="K717" t="s">
        <v>17325</v>
      </c>
    </row>
    <row r="718" spans="1:11" hidden="1" x14ac:dyDescent="0.3">
      <c r="A718" t="s">
        <v>25804</v>
      </c>
      <c r="B718" t="s">
        <v>25805</v>
      </c>
      <c r="C718" t="s">
        <v>17340</v>
      </c>
      <c r="D718" t="s">
        <v>17341</v>
      </c>
      <c r="E718" s="74">
        <v>44929</v>
      </c>
      <c r="F718">
        <v>0.24394299999999999</v>
      </c>
      <c r="G718" t="s">
        <v>17</v>
      </c>
      <c r="H718" t="s">
        <v>17391</v>
      </c>
      <c r="I718" s="74">
        <v>45594</v>
      </c>
      <c r="J718" t="s">
        <v>19</v>
      </c>
      <c r="K718" t="s">
        <v>17325</v>
      </c>
    </row>
    <row r="719" spans="1:11" hidden="1" x14ac:dyDescent="0.3">
      <c r="A719" t="s">
        <v>25806</v>
      </c>
      <c r="B719" t="s">
        <v>25807</v>
      </c>
      <c r="C719" t="s">
        <v>17340</v>
      </c>
      <c r="D719" t="s">
        <v>17341</v>
      </c>
      <c r="E719" s="74">
        <v>44970</v>
      </c>
      <c r="F719">
        <v>0.187279</v>
      </c>
      <c r="G719" t="s">
        <v>17</v>
      </c>
      <c r="H719" t="s">
        <v>17391</v>
      </c>
      <c r="I719" s="74">
        <v>45594</v>
      </c>
      <c r="J719" t="s">
        <v>19</v>
      </c>
      <c r="K719" t="s">
        <v>17325</v>
      </c>
    </row>
    <row r="720" spans="1:11" hidden="1" x14ac:dyDescent="0.3">
      <c r="A720" t="s">
        <v>25808</v>
      </c>
      <c r="B720" t="s">
        <v>25809</v>
      </c>
      <c r="C720" t="s">
        <v>17340</v>
      </c>
      <c r="D720" t="s">
        <v>17341</v>
      </c>
      <c r="E720" s="74">
        <v>44803</v>
      </c>
      <c r="F720">
        <v>0.24845300000000001</v>
      </c>
      <c r="G720" t="s">
        <v>17</v>
      </c>
      <c r="H720" t="s">
        <v>17391</v>
      </c>
      <c r="I720" s="74">
        <v>45594</v>
      </c>
      <c r="J720" t="s">
        <v>19</v>
      </c>
      <c r="K720" t="s">
        <v>17325</v>
      </c>
    </row>
    <row r="721" spans="1:11" hidden="1" x14ac:dyDescent="0.3">
      <c r="A721" t="s">
        <v>25814</v>
      </c>
      <c r="B721" t="s">
        <v>25815</v>
      </c>
      <c r="C721" t="s">
        <v>17340</v>
      </c>
      <c r="D721" t="s">
        <v>17341</v>
      </c>
      <c r="E721" s="74">
        <v>44854</v>
      </c>
      <c r="F721">
        <v>0.24795</v>
      </c>
      <c r="G721" t="s">
        <v>17</v>
      </c>
      <c r="H721" t="s">
        <v>17391</v>
      </c>
      <c r="I721" s="74">
        <v>45594</v>
      </c>
      <c r="J721" t="s">
        <v>19</v>
      </c>
      <c r="K721" t="s">
        <v>17325</v>
      </c>
    </row>
    <row r="722" spans="1:11" hidden="1" x14ac:dyDescent="0.3">
      <c r="A722" t="s">
        <v>25818</v>
      </c>
      <c r="B722" t="s">
        <v>25819</v>
      </c>
      <c r="C722" t="s">
        <v>17340</v>
      </c>
      <c r="D722" t="s">
        <v>17341</v>
      </c>
      <c r="E722" s="74">
        <v>44902</v>
      </c>
      <c r="F722">
        <v>0.248613</v>
      </c>
      <c r="G722" t="s">
        <v>17</v>
      </c>
      <c r="H722" t="s">
        <v>17391</v>
      </c>
      <c r="I722" s="74">
        <v>45594</v>
      </c>
      <c r="J722" t="s">
        <v>19</v>
      </c>
      <c r="K722" t="s">
        <v>17325</v>
      </c>
    </row>
    <row r="723" spans="1:11" hidden="1" x14ac:dyDescent="0.3">
      <c r="A723" t="s">
        <v>27373</v>
      </c>
      <c r="B723" t="s">
        <v>27374</v>
      </c>
      <c r="C723" t="s">
        <v>17340</v>
      </c>
      <c r="D723" t="s">
        <v>17341</v>
      </c>
      <c r="E723" s="74">
        <v>44802</v>
      </c>
      <c r="F723">
        <v>0.10174800000000001</v>
      </c>
      <c r="G723" t="s">
        <v>17</v>
      </c>
      <c r="H723" t="s">
        <v>17391</v>
      </c>
      <c r="I723" s="74">
        <v>45594</v>
      </c>
      <c r="J723" t="s">
        <v>19</v>
      </c>
      <c r="K723" t="s">
        <v>17325</v>
      </c>
    </row>
    <row r="724" spans="1:11" hidden="1" x14ac:dyDescent="0.3">
      <c r="A724" t="s">
        <v>25824</v>
      </c>
      <c r="B724" t="s">
        <v>25825</v>
      </c>
      <c r="C724" t="s">
        <v>17340</v>
      </c>
      <c r="D724" t="s">
        <v>17341</v>
      </c>
      <c r="E724" s="74">
        <v>44929</v>
      </c>
      <c r="F724">
        <v>0.24948500000000001</v>
      </c>
      <c r="G724" t="s">
        <v>17</v>
      </c>
      <c r="H724" t="s">
        <v>17391</v>
      </c>
      <c r="I724" s="74">
        <v>45594</v>
      </c>
      <c r="J724" t="s">
        <v>19</v>
      </c>
      <c r="K724" t="s">
        <v>17325</v>
      </c>
    </row>
    <row r="725" spans="1:11" hidden="1" x14ac:dyDescent="0.3">
      <c r="A725" t="s">
        <v>27375</v>
      </c>
      <c r="B725" t="s">
        <v>27376</v>
      </c>
      <c r="C725" t="s">
        <v>17340</v>
      </c>
      <c r="D725" t="s">
        <v>17341</v>
      </c>
      <c r="E725" s="74">
        <v>44968</v>
      </c>
      <c r="F725">
        <v>0.24587999999999999</v>
      </c>
      <c r="G725" t="s">
        <v>17</v>
      </c>
      <c r="H725" t="s">
        <v>17391</v>
      </c>
      <c r="I725" s="74">
        <v>45573</v>
      </c>
      <c r="J725" t="s">
        <v>19</v>
      </c>
      <c r="K725" t="s">
        <v>17325</v>
      </c>
    </row>
    <row r="726" spans="1:11" hidden="1" x14ac:dyDescent="0.3">
      <c r="A726" t="s">
        <v>27377</v>
      </c>
      <c r="B726" t="s">
        <v>27378</v>
      </c>
      <c r="C726" t="s">
        <v>17340</v>
      </c>
      <c r="D726" t="s">
        <v>17341</v>
      </c>
      <c r="E726" s="74">
        <v>44982</v>
      </c>
      <c r="F726">
        <v>8.7290000000000006E-3</v>
      </c>
      <c r="G726" t="s">
        <v>17</v>
      </c>
      <c r="H726" t="s">
        <v>17391</v>
      </c>
      <c r="I726" s="74">
        <v>45573</v>
      </c>
      <c r="J726" t="s">
        <v>19</v>
      </c>
      <c r="K726" t="s">
        <v>17325</v>
      </c>
    </row>
    <row r="727" spans="1:11" hidden="1" x14ac:dyDescent="0.3">
      <c r="A727" t="s">
        <v>25826</v>
      </c>
      <c r="B727" t="s">
        <v>25827</v>
      </c>
      <c r="C727" t="s">
        <v>17340</v>
      </c>
      <c r="D727" t="s">
        <v>17341</v>
      </c>
      <c r="E727" s="74">
        <v>44949</v>
      </c>
      <c r="F727">
        <v>0.24774499999999999</v>
      </c>
      <c r="G727" t="s">
        <v>17</v>
      </c>
      <c r="H727" t="s">
        <v>17391</v>
      </c>
      <c r="I727" s="74">
        <v>45594</v>
      </c>
      <c r="J727" t="s">
        <v>19</v>
      </c>
      <c r="K727" t="s">
        <v>17325</v>
      </c>
    </row>
    <row r="728" spans="1:11" hidden="1" x14ac:dyDescent="0.3">
      <c r="A728" t="s">
        <v>25828</v>
      </c>
      <c r="B728" t="s">
        <v>25829</v>
      </c>
      <c r="C728" t="s">
        <v>17340</v>
      </c>
      <c r="D728" t="s">
        <v>17341</v>
      </c>
      <c r="E728" s="74">
        <v>44967</v>
      </c>
      <c r="F728">
        <v>0.24535000000000001</v>
      </c>
      <c r="G728" t="s">
        <v>17</v>
      </c>
      <c r="H728" t="s">
        <v>17391</v>
      </c>
      <c r="I728" s="74">
        <v>45594</v>
      </c>
      <c r="J728" t="s">
        <v>19</v>
      </c>
      <c r="K728" t="s">
        <v>17325</v>
      </c>
    </row>
    <row r="729" spans="1:11" hidden="1" x14ac:dyDescent="0.3">
      <c r="A729" t="s">
        <v>25830</v>
      </c>
      <c r="B729" t="s">
        <v>25831</v>
      </c>
      <c r="C729" t="s">
        <v>17340</v>
      </c>
      <c r="D729" t="s">
        <v>17341</v>
      </c>
      <c r="E729" s="74">
        <v>44988</v>
      </c>
      <c r="F729">
        <v>0.246145</v>
      </c>
      <c r="G729" t="s">
        <v>17</v>
      </c>
      <c r="H729" t="s">
        <v>17391</v>
      </c>
      <c r="I729" s="74">
        <v>45594</v>
      </c>
      <c r="J729" t="s">
        <v>19</v>
      </c>
      <c r="K729" t="s">
        <v>17325</v>
      </c>
    </row>
    <row r="730" spans="1:11" hidden="1" x14ac:dyDescent="0.3">
      <c r="A730" t="s">
        <v>25832</v>
      </c>
      <c r="B730" t="s">
        <v>25833</v>
      </c>
      <c r="C730" t="s">
        <v>17340</v>
      </c>
      <c r="D730" t="s">
        <v>17341</v>
      </c>
      <c r="E730" s="74">
        <v>45038</v>
      </c>
      <c r="F730">
        <v>0.24718100000000001</v>
      </c>
      <c r="G730" t="s">
        <v>17</v>
      </c>
      <c r="H730" t="s">
        <v>17391</v>
      </c>
      <c r="I730" s="74">
        <v>45594</v>
      </c>
      <c r="J730" t="s">
        <v>19</v>
      </c>
      <c r="K730" t="s">
        <v>17325</v>
      </c>
    </row>
    <row r="731" spans="1:11" hidden="1" x14ac:dyDescent="0.3">
      <c r="A731" t="s">
        <v>25834</v>
      </c>
      <c r="B731" t="s">
        <v>25835</v>
      </c>
      <c r="C731" t="s">
        <v>17340</v>
      </c>
      <c r="D731" t="s">
        <v>17341</v>
      </c>
      <c r="E731" s="74">
        <v>45065</v>
      </c>
      <c r="F731">
        <v>0.246615</v>
      </c>
      <c r="G731" t="s">
        <v>17</v>
      </c>
      <c r="H731" t="s">
        <v>17391</v>
      </c>
      <c r="I731" s="74">
        <v>45594</v>
      </c>
      <c r="J731" t="s">
        <v>19</v>
      </c>
      <c r="K731" t="s">
        <v>17325</v>
      </c>
    </row>
    <row r="732" spans="1:11" hidden="1" x14ac:dyDescent="0.3">
      <c r="A732" t="s">
        <v>25836</v>
      </c>
      <c r="B732" t="s">
        <v>25837</v>
      </c>
      <c r="C732" t="s">
        <v>17340</v>
      </c>
      <c r="D732" t="s">
        <v>17341</v>
      </c>
      <c r="E732" s="74">
        <v>45098</v>
      </c>
      <c r="F732">
        <v>0.24959799999999999</v>
      </c>
      <c r="G732" t="s">
        <v>17</v>
      </c>
      <c r="H732" t="s">
        <v>17391</v>
      </c>
      <c r="I732" s="74">
        <v>45594</v>
      </c>
      <c r="J732" t="s">
        <v>19</v>
      </c>
      <c r="K732" t="s">
        <v>17325</v>
      </c>
    </row>
    <row r="733" spans="1:11" hidden="1" x14ac:dyDescent="0.3">
      <c r="A733" t="s">
        <v>25838</v>
      </c>
      <c r="B733" t="s">
        <v>25839</v>
      </c>
      <c r="C733" t="s">
        <v>17340</v>
      </c>
      <c r="D733" t="s">
        <v>17341</v>
      </c>
      <c r="E733" s="74">
        <v>45128</v>
      </c>
      <c r="F733">
        <v>0.24665899999999999</v>
      </c>
      <c r="G733" t="s">
        <v>17</v>
      </c>
      <c r="H733" t="s">
        <v>17391</v>
      </c>
      <c r="I733" s="74">
        <v>45594</v>
      </c>
      <c r="J733" t="s">
        <v>19</v>
      </c>
      <c r="K733" t="s">
        <v>17325</v>
      </c>
    </row>
    <row r="734" spans="1:11" hidden="1" x14ac:dyDescent="0.3">
      <c r="A734" t="s">
        <v>25842</v>
      </c>
      <c r="B734" t="s">
        <v>25843</v>
      </c>
      <c r="C734" t="s">
        <v>17340</v>
      </c>
      <c r="D734" t="s">
        <v>17341</v>
      </c>
      <c r="E734" s="74">
        <v>44929</v>
      </c>
      <c r="F734">
        <v>0.23354900000000001</v>
      </c>
      <c r="G734" t="s">
        <v>17</v>
      </c>
      <c r="H734" t="s">
        <v>17391</v>
      </c>
      <c r="I734" s="74">
        <v>45601</v>
      </c>
      <c r="J734" t="s">
        <v>19</v>
      </c>
      <c r="K734" t="s">
        <v>17325</v>
      </c>
    </row>
    <row r="735" spans="1:11" hidden="1" x14ac:dyDescent="0.3">
      <c r="A735" t="s">
        <v>25844</v>
      </c>
      <c r="B735" t="s">
        <v>25845</v>
      </c>
      <c r="C735" t="s">
        <v>17340</v>
      </c>
      <c r="D735" t="s">
        <v>17341</v>
      </c>
      <c r="E735" s="74">
        <v>44952</v>
      </c>
      <c r="F735">
        <v>0.191881</v>
      </c>
      <c r="G735" t="s">
        <v>17</v>
      </c>
      <c r="H735" t="s">
        <v>17391</v>
      </c>
      <c r="I735" s="74">
        <v>45594</v>
      </c>
      <c r="J735" t="s">
        <v>19</v>
      </c>
      <c r="K735" t="s">
        <v>17325</v>
      </c>
    </row>
    <row r="736" spans="1:11" hidden="1" x14ac:dyDescent="0.3">
      <c r="A736" t="s">
        <v>25846</v>
      </c>
      <c r="B736" t="s">
        <v>25847</v>
      </c>
      <c r="C736" t="s">
        <v>17340</v>
      </c>
      <c r="D736" t="s">
        <v>17341</v>
      </c>
      <c r="E736" s="74">
        <v>44966</v>
      </c>
      <c r="F736">
        <v>0.24713399999999999</v>
      </c>
      <c r="G736" t="s">
        <v>17</v>
      </c>
      <c r="H736" t="s">
        <v>17391</v>
      </c>
      <c r="I736" s="74">
        <v>45594</v>
      </c>
      <c r="J736" t="s">
        <v>19</v>
      </c>
      <c r="K736" t="s">
        <v>17325</v>
      </c>
    </row>
    <row r="737" spans="1:11" hidden="1" x14ac:dyDescent="0.3">
      <c r="A737" t="s">
        <v>25848</v>
      </c>
      <c r="B737" t="s">
        <v>25849</v>
      </c>
      <c r="C737" t="s">
        <v>17340</v>
      </c>
      <c r="D737" t="s">
        <v>17341</v>
      </c>
      <c r="E737" s="74">
        <v>44974</v>
      </c>
      <c r="F737">
        <v>0.114021</v>
      </c>
      <c r="G737" t="s">
        <v>17</v>
      </c>
      <c r="H737" t="s">
        <v>17391</v>
      </c>
      <c r="I737" s="74">
        <v>45596</v>
      </c>
      <c r="J737" t="s">
        <v>19</v>
      </c>
      <c r="K737" t="s">
        <v>17325</v>
      </c>
    </row>
    <row r="738" spans="1:11" hidden="1" x14ac:dyDescent="0.3">
      <c r="A738" t="s">
        <v>25850</v>
      </c>
      <c r="B738" t="s">
        <v>25851</v>
      </c>
      <c r="C738" t="s">
        <v>17340</v>
      </c>
      <c r="D738" t="s">
        <v>17341</v>
      </c>
      <c r="E738" s="74">
        <v>44783</v>
      </c>
      <c r="F738">
        <v>0.174128</v>
      </c>
      <c r="G738" t="s">
        <v>17</v>
      </c>
      <c r="H738" t="s">
        <v>17391</v>
      </c>
      <c r="I738" s="74">
        <v>45594</v>
      </c>
      <c r="J738" t="s">
        <v>19</v>
      </c>
      <c r="K738" t="s">
        <v>17325</v>
      </c>
    </row>
    <row r="739" spans="1:11" hidden="1" x14ac:dyDescent="0.3">
      <c r="A739" t="s">
        <v>25861</v>
      </c>
      <c r="B739" t="s">
        <v>25862</v>
      </c>
      <c r="C739" t="s">
        <v>17340</v>
      </c>
      <c r="D739" t="s">
        <v>17341</v>
      </c>
      <c r="E739" s="74">
        <v>44943</v>
      </c>
      <c r="F739">
        <v>0.24734</v>
      </c>
      <c r="G739" t="s">
        <v>17</v>
      </c>
      <c r="H739" t="s">
        <v>17391</v>
      </c>
      <c r="I739" s="74">
        <v>45594</v>
      </c>
      <c r="J739" t="s">
        <v>19</v>
      </c>
      <c r="K739" t="s">
        <v>17325</v>
      </c>
    </row>
    <row r="740" spans="1:11" hidden="1" x14ac:dyDescent="0.3">
      <c r="A740" t="s">
        <v>25852</v>
      </c>
      <c r="B740" t="s">
        <v>25853</v>
      </c>
      <c r="C740" t="s">
        <v>17340</v>
      </c>
      <c r="D740" t="s">
        <v>17341</v>
      </c>
      <c r="E740" s="74">
        <v>44944</v>
      </c>
      <c r="F740">
        <v>5.9014999999999998E-2</v>
      </c>
      <c r="G740" t="s">
        <v>17</v>
      </c>
      <c r="H740" t="s">
        <v>17391</v>
      </c>
      <c r="I740" s="74">
        <v>45596</v>
      </c>
      <c r="J740" t="s">
        <v>19</v>
      </c>
      <c r="K740" t="s">
        <v>17325</v>
      </c>
    </row>
    <row r="741" spans="1:11" hidden="1" x14ac:dyDescent="0.3">
      <c r="A741" t="s">
        <v>19848</v>
      </c>
      <c r="B741" t="s">
        <v>19849</v>
      </c>
      <c r="C741" t="s">
        <v>17547</v>
      </c>
      <c r="D741" t="s">
        <v>17548</v>
      </c>
      <c r="E741" s="74">
        <v>44924</v>
      </c>
      <c r="F741">
        <v>0.995</v>
      </c>
      <c r="G741" t="s">
        <v>17</v>
      </c>
      <c r="H741" t="s">
        <v>17315</v>
      </c>
      <c r="I741" s="74">
        <v>45090</v>
      </c>
      <c r="J741" t="s">
        <v>19</v>
      </c>
      <c r="K741" t="s">
        <v>19</v>
      </c>
    </row>
    <row r="742" spans="1:11" hidden="1" x14ac:dyDescent="0.3">
      <c r="A742" t="s">
        <v>28397</v>
      </c>
      <c r="B742" t="s">
        <v>28398</v>
      </c>
      <c r="C742" t="s">
        <v>21782</v>
      </c>
      <c r="D742" t="s">
        <v>21783</v>
      </c>
      <c r="E742" s="74">
        <v>41180</v>
      </c>
      <c r="F742">
        <v>1.3</v>
      </c>
      <c r="G742" t="s">
        <v>17</v>
      </c>
      <c r="H742" t="s">
        <v>17324</v>
      </c>
      <c r="I742" s="74">
        <v>41869</v>
      </c>
      <c r="J742" t="s">
        <v>19</v>
      </c>
      <c r="K742" t="s">
        <v>19</v>
      </c>
    </row>
    <row r="743" spans="1:11" hidden="1" x14ac:dyDescent="0.3">
      <c r="A743" t="s">
        <v>15551</v>
      </c>
      <c r="B743" t="s">
        <v>15550</v>
      </c>
      <c r="C743" t="s">
        <v>17688</v>
      </c>
      <c r="D743" t="s">
        <v>17689</v>
      </c>
      <c r="E743" s="74">
        <v>43144</v>
      </c>
      <c r="F743">
        <v>0.78400000000000003</v>
      </c>
      <c r="G743" t="s">
        <v>17</v>
      </c>
      <c r="H743" t="s">
        <v>17315</v>
      </c>
      <c r="I743" s="74">
        <v>44575</v>
      </c>
      <c r="J743" t="s">
        <v>19</v>
      </c>
      <c r="K743" t="s">
        <v>19</v>
      </c>
    </row>
    <row r="744" spans="1:11" hidden="1" x14ac:dyDescent="0.3">
      <c r="A744" t="s">
        <v>15490</v>
      </c>
      <c r="B744" t="s">
        <v>15487</v>
      </c>
      <c r="C744" t="s">
        <v>17688</v>
      </c>
      <c r="D744" t="s">
        <v>17689</v>
      </c>
      <c r="E744" s="74">
        <v>43105</v>
      </c>
      <c r="F744">
        <v>0.06</v>
      </c>
      <c r="G744" t="s">
        <v>17</v>
      </c>
      <c r="H744" t="s">
        <v>17315</v>
      </c>
      <c r="I744" s="74">
        <v>44720</v>
      </c>
      <c r="J744" t="s">
        <v>19</v>
      </c>
      <c r="K744" t="s">
        <v>19</v>
      </c>
    </row>
    <row r="745" spans="1:11" hidden="1" x14ac:dyDescent="0.3">
      <c r="A745" t="s">
        <v>15489</v>
      </c>
      <c r="B745" t="s">
        <v>15487</v>
      </c>
      <c r="C745" t="s">
        <v>17688</v>
      </c>
      <c r="D745" t="s">
        <v>17689</v>
      </c>
      <c r="E745" s="74">
        <v>43105</v>
      </c>
      <c r="F745">
        <v>4.8000000000000001E-2</v>
      </c>
      <c r="G745" t="s">
        <v>17</v>
      </c>
      <c r="H745" t="s">
        <v>17315</v>
      </c>
      <c r="I745" s="74">
        <v>44714</v>
      </c>
      <c r="J745" t="s">
        <v>19</v>
      </c>
      <c r="K745" t="s">
        <v>19</v>
      </c>
    </row>
    <row r="746" spans="1:11" hidden="1" x14ac:dyDescent="0.3">
      <c r="A746" t="s">
        <v>15488</v>
      </c>
      <c r="B746" t="s">
        <v>15487</v>
      </c>
      <c r="C746" t="s">
        <v>17688</v>
      </c>
      <c r="D746" t="s">
        <v>17689</v>
      </c>
      <c r="E746" s="74">
        <v>43105</v>
      </c>
      <c r="F746">
        <v>0.159</v>
      </c>
      <c r="G746" t="s">
        <v>17</v>
      </c>
      <c r="H746" t="s">
        <v>17315</v>
      </c>
      <c r="I746" s="74">
        <v>44714</v>
      </c>
      <c r="J746" t="s">
        <v>19</v>
      </c>
      <c r="K746" t="s">
        <v>19</v>
      </c>
    </row>
    <row r="747" spans="1:11" hidden="1" x14ac:dyDescent="0.3">
      <c r="A747" t="s">
        <v>15641</v>
      </c>
      <c r="B747" t="s">
        <v>15640</v>
      </c>
      <c r="C747" t="s">
        <v>17688</v>
      </c>
      <c r="D747" t="s">
        <v>17689</v>
      </c>
      <c r="E747" s="74">
        <v>44032</v>
      </c>
      <c r="F747">
        <v>0.24</v>
      </c>
      <c r="G747" t="s">
        <v>17</v>
      </c>
      <c r="H747" t="s">
        <v>17315</v>
      </c>
      <c r="I747" s="74">
        <v>44568</v>
      </c>
      <c r="J747" t="s">
        <v>19</v>
      </c>
      <c r="K747" t="s">
        <v>19</v>
      </c>
    </row>
    <row r="748" spans="1:11" hidden="1" x14ac:dyDescent="0.3">
      <c r="A748" t="s">
        <v>15486</v>
      </c>
      <c r="B748" t="s">
        <v>15484</v>
      </c>
      <c r="C748" t="s">
        <v>17688</v>
      </c>
      <c r="D748" t="s">
        <v>17689</v>
      </c>
      <c r="E748" s="74">
        <v>43620</v>
      </c>
      <c r="F748">
        <v>0.18</v>
      </c>
      <c r="G748" t="s">
        <v>17</v>
      </c>
      <c r="H748" t="s">
        <v>17315</v>
      </c>
      <c r="I748" s="74">
        <v>44930</v>
      </c>
      <c r="J748" t="s">
        <v>19</v>
      </c>
      <c r="K748" t="s">
        <v>19</v>
      </c>
    </row>
    <row r="749" spans="1:11" hidden="1" x14ac:dyDescent="0.3">
      <c r="A749" t="s">
        <v>15485</v>
      </c>
      <c r="B749" t="s">
        <v>15484</v>
      </c>
      <c r="C749" t="s">
        <v>17688</v>
      </c>
      <c r="D749" t="s">
        <v>17689</v>
      </c>
      <c r="E749" s="74">
        <v>43620</v>
      </c>
      <c r="F749">
        <v>0.3</v>
      </c>
      <c r="G749" t="s">
        <v>17</v>
      </c>
      <c r="H749" t="s">
        <v>17315</v>
      </c>
      <c r="I749" s="74">
        <v>44930</v>
      </c>
      <c r="J749" t="s">
        <v>19</v>
      </c>
      <c r="K749" t="s">
        <v>19</v>
      </c>
    </row>
    <row r="750" spans="1:11" hidden="1" x14ac:dyDescent="0.3">
      <c r="A750" t="s">
        <v>15556</v>
      </c>
      <c r="B750" t="s">
        <v>15553</v>
      </c>
      <c r="C750" t="s">
        <v>17688</v>
      </c>
      <c r="D750" t="s">
        <v>17689</v>
      </c>
      <c r="E750" s="74">
        <v>43906</v>
      </c>
      <c r="F750">
        <v>0.39200000000000002</v>
      </c>
      <c r="G750" t="s">
        <v>17</v>
      </c>
      <c r="H750" t="s">
        <v>17315</v>
      </c>
      <c r="I750" s="74">
        <v>44727</v>
      </c>
      <c r="J750" t="s">
        <v>19</v>
      </c>
      <c r="K750" t="s">
        <v>19</v>
      </c>
    </row>
    <row r="751" spans="1:11" hidden="1" x14ac:dyDescent="0.3">
      <c r="A751" t="s">
        <v>15555</v>
      </c>
      <c r="B751" t="s">
        <v>15553</v>
      </c>
      <c r="C751" t="s">
        <v>17688</v>
      </c>
      <c r="D751" t="s">
        <v>17689</v>
      </c>
      <c r="E751" s="74">
        <v>43910</v>
      </c>
      <c r="F751">
        <v>0.60599999999999998</v>
      </c>
      <c r="G751" t="s">
        <v>17</v>
      </c>
      <c r="H751" t="s">
        <v>17315</v>
      </c>
      <c r="I751" s="74">
        <v>44727</v>
      </c>
      <c r="J751" t="s">
        <v>19</v>
      </c>
      <c r="K751" t="s">
        <v>19</v>
      </c>
    </row>
    <row r="752" spans="1:11" hidden="1" x14ac:dyDescent="0.3">
      <c r="A752" t="s">
        <v>15554</v>
      </c>
      <c r="B752" t="s">
        <v>15553</v>
      </c>
      <c r="C752" t="s">
        <v>17688</v>
      </c>
      <c r="D752" t="s">
        <v>17689</v>
      </c>
      <c r="E752" s="74">
        <v>43983</v>
      </c>
      <c r="F752">
        <v>0.41</v>
      </c>
      <c r="G752" t="s">
        <v>17</v>
      </c>
      <c r="H752" t="s">
        <v>17315</v>
      </c>
      <c r="I752" s="74">
        <v>44727</v>
      </c>
      <c r="J752" t="s">
        <v>19</v>
      </c>
      <c r="K752" t="s">
        <v>19</v>
      </c>
    </row>
    <row r="753" spans="1:11" hidden="1" x14ac:dyDescent="0.3">
      <c r="A753" t="s">
        <v>15507</v>
      </c>
      <c r="B753" t="s">
        <v>15506</v>
      </c>
      <c r="C753" t="s">
        <v>17688</v>
      </c>
      <c r="D753" t="s">
        <v>17689</v>
      </c>
      <c r="E753" s="74">
        <v>43685</v>
      </c>
      <c r="F753">
        <v>0.54700000000000004</v>
      </c>
      <c r="G753" t="s">
        <v>17</v>
      </c>
      <c r="H753" t="s">
        <v>17315</v>
      </c>
      <c r="I753" s="74">
        <v>44582</v>
      </c>
      <c r="J753" t="s">
        <v>19</v>
      </c>
      <c r="K753" t="s">
        <v>19</v>
      </c>
    </row>
    <row r="754" spans="1:11" hidden="1" x14ac:dyDescent="0.3">
      <c r="A754" t="s">
        <v>15539</v>
      </c>
      <c r="B754" t="s">
        <v>15538</v>
      </c>
      <c r="C754" t="s">
        <v>17688</v>
      </c>
      <c r="D754" t="s">
        <v>17689</v>
      </c>
      <c r="E754" s="74">
        <v>43817</v>
      </c>
      <c r="F754">
        <v>0.39400000000000002</v>
      </c>
      <c r="G754" t="s">
        <v>17</v>
      </c>
      <c r="H754" t="s">
        <v>17315</v>
      </c>
      <c r="I754" s="74">
        <v>44602</v>
      </c>
      <c r="J754" t="s">
        <v>19</v>
      </c>
      <c r="K754" t="s">
        <v>19</v>
      </c>
    </row>
    <row r="755" spans="1:11" hidden="1" x14ac:dyDescent="0.3">
      <c r="A755" t="s">
        <v>15393</v>
      </c>
      <c r="B755" t="s">
        <v>15390</v>
      </c>
      <c r="C755" t="s">
        <v>17688</v>
      </c>
      <c r="D755" t="s">
        <v>17689</v>
      </c>
      <c r="E755" s="74">
        <v>43896</v>
      </c>
      <c r="F755">
        <v>0.14399999999999999</v>
      </c>
      <c r="G755" t="s">
        <v>17</v>
      </c>
      <c r="H755" t="s">
        <v>17315</v>
      </c>
      <c r="I755" s="74">
        <v>44620</v>
      </c>
      <c r="J755" t="s">
        <v>19</v>
      </c>
      <c r="K755" t="s">
        <v>19</v>
      </c>
    </row>
    <row r="756" spans="1:11" hidden="1" x14ac:dyDescent="0.3">
      <c r="A756" t="s">
        <v>15392</v>
      </c>
      <c r="B756" t="s">
        <v>15390</v>
      </c>
      <c r="C756" t="s">
        <v>17688</v>
      </c>
      <c r="D756" t="s">
        <v>17689</v>
      </c>
      <c r="E756" s="74">
        <v>43875</v>
      </c>
      <c r="F756">
        <v>2.5000000000000001E-2</v>
      </c>
      <c r="G756" t="s">
        <v>17</v>
      </c>
      <c r="H756" t="s">
        <v>17315</v>
      </c>
      <c r="I756" s="74">
        <v>44620</v>
      </c>
      <c r="J756" t="s">
        <v>19</v>
      </c>
      <c r="K756" t="s">
        <v>19</v>
      </c>
    </row>
    <row r="757" spans="1:11" hidden="1" x14ac:dyDescent="0.3">
      <c r="A757" t="s">
        <v>15391</v>
      </c>
      <c r="B757" t="s">
        <v>15390</v>
      </c>
      <c r="C757" t="s">
        <v>17688</v>
      </c>
      <c r="D757" t="s">
        <v>17689</v>
      </c>
      <c r="E757" s="74">
        <v>43875</v>
      </c>
      <c r="F757">
        <v>0.03</v>
      </c>
      <c r="G757" t="s">
        <v>17</v>
      </c>
      <c r="H757" t="s">
        <v>17315</v>
      </c>
      <c r="I757" s="74">
        <v>44620</v>
      </c>
      <c r="J757" t="s">
        <v>19</v>
      </c>
      <c r="K757" t="s">
        <v>19</v>
      </c>
    </row>
    <row r="758" spans="1:11" hidden="1" x14ac:dyDescent="0.3">
      <c r="A758" t="s">
        <v>17705</v>
      </c>
      <c r="B758" t="s">
        <v>17706</v>
      </c>
      <c r="C758" t="s">
        <v>17688</v>
      </c>
      <c r="D758" t="s">
        <v>17689</v>
      </c>
      <c r="E758" s="74">
        <v>43952</v>
      </c>
      <c r="F758">
        <v>4.8500000000000001E-2</v>
      </c>
      <c r="G758" t="s">
        <v>17</v>
      </c>
      <c r="H758" t="s">
        <v>17315</v>
      </c>
      <c r="I758" s="74">
        <v>45331</v>
      </c>
      <c r="J758" t="s">
        <v>19</v>
      </c>
      <c r="K758" t="s">
        <v>19</v>
      </c>
    </row>
    <row r="759" spans="1:11" hidden="1" x14ac:dyDescent="0.3">
      <c r="A759" t="s">
        <v>17709</v>
      </c>
      <c r="B759" t="s">
        <v>17706</v>
      </c>
      <c r="C759" t="s">
        <v>17688</v>
      </c>
      <c r="D759" t="s">
        <v>17689</v>
      </c>
      <c r="E759" s="74">
        <v>43952</v>
      </c>
      <c r="F759">
        <v>0.14499999999999999</v>
      </c>
      <c r="G759" t="s">
        <v>17</v>
      </c>
      <c r="H759" t="s">
        <v>17315</v>
      </c>
      <c r="I759" s="74">
        <v>45331</v>
      </c>
      <c r="J759" t="s">
        <v>19</v>
      </c>
      <c r="K759" t="s">
        <v>19</v>
      </c>
    </row>
    <row r="760" spans="1:11" hidden="1" x14ac:dyDescent="0.3">
      <c r="A760" t="s">
        <v>15552</v>
      </c>
      <c r="B760" t="s">
        <v>15546</v>
      </c>
      <c r="C760" t="s">
        <v>17688</v>
      </c>
      <c r="D760" t="s">
        <v>17689</v>
      </c>
      <c r="E760" s="74">
        <v>44293</v>
      </c>
      <c r="F760">
        <v>0.16400000000000001</v>
      </c>
      <c r="G760" t="s">
        <v>17</v>
      </c>
      <c r="H760" t="s">
        <v>17315</v>
      </c>
      <c r="I760" s="74">
        <v>44708</v>
      </c>
      <c r="J760" t="s">
        <v>19</v>
      </c>
      <c r="K760" t="s">
        <v>19</v>
      </c>
    </row>
    <row r="761" spans="1:11" hidden="1" x14ac:dyDescent="0.3">
      <c r="A761" t="s">
        <v>15549</v>
      </c>
      <c r="B761" t="s">
        <v>15546</v>
      </c>
      <c r="C761" t="s">
        <v>17688</v>
      </c>
      <c r="D761" t="s">
        <v>17689</v>
      </c>
      <c r="E761" s="74">
        <v>44531</v>
      </c>
      <c r="F761">
        <v>0.219</v>
      </c>
      <c r="G761" t="s">
        <v>17</v>
      </c>
      <c r="H761" t="s">
        <v>17315</v>
      </c>
      <c r="I761" s="74">
        <v>44708</v>
      </c>
      <c r="J761" t="s">
        <v>19</v>
      </c>
      <c r="K761" t="s">
        <v>19</v>
      </c>
    </row>
    <row r="762" spans="1:11" hidden="1" x14ac:dyDescent="0.3">
      <c r="A762" t="s">
        <v>15547</v>
      </c>
      <c r="B762" t="s">
        <v>15546</v>
      </c>
      <c r="C762" t="s">
        <v>17688</v>
      </c>
      <c r="D762" t="s">
        <v>17689</v>
      </c>
      <c r="E762" s="74">
        <v>44533</v>
      </c>
      <c r="F762">
        <v>0.186</v>
      </c>
      <c r="G762" t="s">
        <v>17</v>
      </c>
      <c r="H762" t="s">
        <v>17315</v>
      </c>
      <c r="I762" s="74">
        <v>44708</v>
      </c>
      <c r="J762" t="s">
        <v>19</v>
      </c>
      <c r="K762" t="s">
        <v>19</v>
      </c>
    </row>
    <row r="763" spans="1:11" hidden="1" x14ac:dyDescent="0.3">
      <c r="A763" t="s">
        <v>15387</v>
      </c>
      <c r="B763" t="s">
        <v>15385</v>
      </c>
      <c r="C763" t="s">
        <v>17688</v>
      </c>
      <c r="D763" t="s">
        <v>17689</v>
      </c>
      <c r="E763" s="74">
        <v>44342</v>
      </c>
      <c r="F763">
        <v>0.13900000000000001</v>
      </c>
      <c r="G763" t="s">
        <v>17</v>
      </c>
      <c r="H763" t="s">
        <v>17315</v>
      </c>
      <c r="I763" s="74">
        <v>44666</v>
      </c>
      <c r="J763" t="s">
        <v>19</v>
      </c>
      <c r="K763" t="s">
        <v>19</v>
      </c>
    </row>
    <row r="764" spans="1:11" hidden="1" x14ac:dyDescent="0.3">
      <c r="A764" t="s">
        <v>15386</v>
      </c>
      <c r="B764" t="s">
        <v>15385</v>
      </c>
      <c r="C764" t="s">
        <v>17688</v>
      </c>
      <c r="D764" t="s">
        <v>17689</v>
      </c>
      <c r="E764" s="74">
        <v>44342</v>
      </c>
      <c r="F764">
        <v>0.111</v>
      </c>
      <c r="G764" t="s">
        <v>17</v>
      </c>
      <c r="H764" t="s">
        <v>17315</v>
      </c>
      <c r="I764" s="74">
        <v>44666</v>
      </c>
      <c r="J764" t="s">
        <v>19</v>
      </c>
      <c r="K764" t="s">
        <v>19</v>
      </c>
    </row>
    <row r="765" spans="1:11" hidden="1" x14ac:dyDescent="0.3">
      <c r="A765" t="s">
        <v>15542</v>
      </c>
      <c r="B765" t="s">
        <v>15142</v>
      </c>
      <c r="C765" t="s">
        <v>17688</v>
      </c>
      <c r="D765" t="s">
        <v>17689</v>
      </c>
      <c r="E765" s="74">
        <v>44582</v>
      </c>
      <c r="F765">
        <v>0.34499999999999997</v>
      </c>
      <c r="G765" t="s">
        <v>17</v>
      </c>
      <c r="H765" t="s">
        <v>17315</v>
      </c>
      <c r="I765" s="74">
        <v>44694</v>
      </c>
      <c r="J765" t="s">
        <v>19</v>
      </c>
      <c r="K765" t="s">
        <v>19</v>
      </c>
    </row>
    <row r="766" spans="1:11" hidden="1" x14ac:dyDescent="0.3">
      <c r="A766" t="s">
        <v>15143</v>
      </c>
      <c r="B766" t="s">
        <v>15142</v>
      </c>
      <c r="C766" t="s">
        <v>17688</v>
      </c>
      <c r="D766" t="s">
        <v>17689</v>
      </c>
      <c r="E766" s="74">
        <v>44582</v>
      </c>
      <c r="F766">
        <v>9.0999999999999998E-2</v>
      </c>
      <c r="G766" t="s">
        <v>17</v>
      </c>
      <c r="H766" t="s">
        <v>17315</v>
      </c>
      <c r="I766" s="74">
        <v>44694</v>
      </c>
      <c r="J766" t="s">
        <v>19</v>
      </c>
      <c r="K766" t="s">
        <v>19</v>
      </c>
    </row>
    <row r="767" spans="1:11" hidden="1" x14ac:dyDescent="0.3">
      <c r="A767" t="s">
        <v>15545</v>
      </c>
      <c r="B767" t="s">
        <v>15540</v>
      </c>
      <c r="C767" t="s">
        <v>17688</v>
      </c>
      <c r="D767" t="s">
        <v>17689</v>
      </c>
      <c r="E767" s="74">
        <v>44249</v>
      </c>
      <c r="F767">
        <v>0.11600000000000001</v>
      </c>
      <c r="G767" t="s">
        <v>17</v>
      </c>
      <c r="H767" t="s">
        <v>17315</v>
      </c>
      <c r="I767" s="74">
        <v>44708</v>
      </c>
      <c r="J767" t="s">
        <v>19</v>
      </c>
      <c r="K767" t="s">
        <v>19</v>
      </c>
    </row>
    <row r="768" spans="1:11" hidden="1" x14ac:dyDescent="0.3">
      <c r="A768" t="s">
        <v>15544</v>
      </c>
      <c r="B768" t="s">
        <v>15540</v>
      </c>
      <c r="C768" t="s">
        <v>17688</v>
      </c>
      <c r="D768" t="s">
        <v>17689</v>
      </c>
      <c r="E768" s="74">
        <v>44244</v>
      </c>
      <c r="F768">
        <v>0.112</v>
      </c>
      <c r="G768" t="s">
        <v>17</v>
      </c>
      <c r="H768" t="s">
        <v>17315</v>
      </c>
      <c r="I768" s="74">
        <v>44708</v>
      </c>
      <c r="J768" t="s">
        <v>19</v>
      </c>
      <c r="K768" t="s">
        <v>19</v>
      </c>
    </row>
    <row r="769" spans="1:11" hidden="1" x14ac:dyDescent="0.3">
      <c r="A769" t="s">
        <v>15543</v>
      </c>
      <c r="B769" t="s">
        <v>15540</v>
      </c>
      <c r="C769" t="s">
        <v>17688</v>
      </c>
      <c r="D769" t="s">
        <v>17689</v>
      </c>
      <c r="E769" s="74">
        <v>44225</v>
      </c>
      <c r="F769">
        <v>0.20399999999999999</v>
      </c>
      <c r="G769" t="s">
        <v>17</v>
      </c>
      <c r="H769" t="s">
        <v>17315</v>
      </c>
      <c r="I769" s="74">
        <v>44708</v>
      </c>
      <c r="J769" t="s">
        <v>19</v>
      </c>
      <c r="K769" t="s">
        <v>19</v>
      </c>
    </row>
    <row r="770" spans="1:11" hidden="1" x14ac:dyDescent="0.3">
      <c r="A770" t="s">
        <v>15541</v>
      </c>
      <c r="B770" t="s">
        <v>15540</v>
      </c>
      <c r="C770" t="s">
        <v>17688</v>
      </c>
      <c r="D770" t="s">
        <v>17689</v>
      </c>
      <c r="E770" s="74">
        <v>44204</v>
      </c>
      <c r="F770">
        <v>0.127</v>
      </c>
      <c r="G770" t="s">
        <v>17</v>
      </c>
      <c r="H770" t="s">
        <v>17315</v>
      </c>
      <c r="I770" s="74">
        <v>44713</v>
      </c>
      <c r="J770" t="s">
        <v>19</v>
      </c>
      <c r="K770" t="s">
        <v>19</v>
      </c>
    </row>
    <row r="771" spans="1:11" hidden="1" x14ac:dyDescent="0.3">
      <c r="A771" t="s">
        <v>15141</v>
      </c>
      <c r="B771" t="s">
        <v>15137</v>
      </c>
      <c r="C771" t="s">
        <v>17688</v>
      </c>
      <c r="D771" t="s">
        <v>17689</v>
      </c>
      <c r="E771" s="74">
        <v>44582</v>
      </c>
      <c r="F771">
        <v>0.26900000000000002</v>
      </c>
      <c r="G771" t="s">
        <v>17</v>
      </c>
      <c r="H771" t="s">
        <v>17315</v>
      </c>
      <c r="I771" s="74">
        <v>44690</v>
      </c>
      <c r="J771" t="s">
        <v>19</v>
      </c>
      <c r="K771" t="s">
        <v>19</v>
      </c>
    </row>
    <row r="772" spans="1:11" hidden="1" x14ac:dyDescent="0.3">
      <c r="A772" t="s">
        <v>15140</v>
      </c>
      <c r="B772" t="s">
        <v>15137</v>
      </c>
      <c r="C772" t="s">
        <v>17688</v>
      </c>
      <c r="D772" t="s">
        <v>17689</v>
      </c>
      <c r="E772" s="74">
        <v>44583</v>
      </c>
      <c r="F772">
        <v>0.56899999999999995</v>
      </c>
      <c r="G772" t="s">
        <v>17</v>
      </c>
      <c r="H772" t="s">
        <v>17315</v>
      </c>
      <c r="I772" s="74">
        <v>44690</v>
      </c>
      <c r="J772" t="s">
        <v>19</v>
      </c>
      <c r="K772" t="s">
        <v>19</v>
      </c>
    </row>
    <row r="773" spans="1:11" hidden="1" x14ac:dyDescent="0.3">
      <c r="A773" t="s">
        <v>15139</v>
      </c>
      <c r="B773" t="s">
        <v>15137</v>
      </c>
      <c r="C773" t="s">
        <v>17688</v>
      </c>
      <c r="D773" t="s">
        <v>17689</v>
      </c>
      <c r="E773" s="74">
        <v>44585</v>
      </c>
      <c r="F773">
        <v>0.253</v>
      </c>
      <c r="G773" t="s">
        <v>17</v>
      </c>
      <c r="H773" t="s">
        <v>17315</v>
      </c>
      <c r="I773" s="74">
        <v>44690</v>
      </c>
      <c r="J773" t="s">
        <v>19</v>
      </c>
      <c r="K773" t="s">
        <v>19</v>
      </c>
    </row>
    <row r="774" spans="1:11" hidden="1" x14ac:dyDescent="0.3">
      <c r="A774" t="s">
        <v>15138</v>
      </c>
      <c r="B774" t="s">
        <v>15137</v>
      </c>
      <c r="C774" t="s">
        <v>17688</v>
      </c>
      <c r="D774" t="s">
        <v>17689</v>
      </c>
      <c r="E774" s="74">
        <v>44585</v>
      </c>
      <c r="F774">
        <v>0.22700000000000001</v>
      </c>
      <c r="G774" t="s">
        <v>17</v>
      </c>
      <c r="H774" t="s">
        <v>17315</v>
      </c>
      <c r="I774" s="74">
        <v>44690</v>
      </c>
      <c r="J774" t="s">
        <v>19</v>
      </c>
      <c r="K774" t="s">
        <v>19</v>
      </c>
    </row>
    <row r="775" spans="1:11" hidden="1" x14ac:dyDescent="0.3">
      <c r="A775" t="s">
        <v>15136</v>
      </c>
      <c r="B775" t="s">
        <v>15134</v>
      </c>
      <c r="C775" t="s">
        <v>17688</v>
      </c>
      <c r="D775" t="s">
        <v>17689</v>
      </c>
      <c r="E775" s="74">
        <v>44509</v>
      </c>
      <c r="F775">
        <v>0.64600000000000002</v>
      </c>
      <c r="G775" t="s">
        <v>17</v>
      </c>
      <c r="H775" t="s">
        <v>17315</v>
      </c>
      <c r="I775" s="74">
        <v>44698</v>
      </c>
      <c r="J775" t="s">
        <v>19</v>
      </c>
      <c r="K775" t="s">
        <v>19</v>
      </c>
    </row>
    <row r="776" spans="1:11" hidden="1" x14ac:dyDescent="0.3">
      <c r="A776" t="s">
        <v>15135</v>
      </c>
      <c r="B776" t="s">
        <v>15134</v>
      </c>
      <c r="C776" t="s">
        <v>17688</v>
      </c>
      <c r="D776" t="s">
        <v>17689</v>
      </c>
      <c r="E776" s="74">
        <v>44509</v>
      </c>
      <c r="F776">
        <v>0.32600000000000001</v>
      </c>
      <c r="G776" t="s">
        <v>17</v>
      </c>
      <c r="H776" t="s">
        <v>17315</v>
      </c>
      <c r="I776" s="74">
        <v>44698</v>
      </c>
      <c r="J776" t="s">
        <v>19</v>
      </c>
      <c r="K776" t="s">
        <v>19</v>
      </c>
    </row>
    <row r="777" spans="1:11" hidden="1" x14ac:dyDescent="0.3">
      <c r="A777" t="s">
        <v>14622</v>
      </c>
      <c r="B777" t="s">
        <v>14618</v>
      </c>
      <c r="C777" t="s">
        <v>17688</v>
      </c>
      <c r="D777" t="s">
        <v>17689</v>
      </c>
      <c r="E777" s="74">
        <v>44720</v>
      </c>
      <c r="F777">
        <v>0.11799999999999999</v>
      </c>
      <c r="G777" t="s">
        <v>17</v>
      </c>
      <c r="H777" t="s">
        <v>17315</v>
      </c>
      <c r="I777" s="74">
        <v>44778</v>
      </c>
      <c r="J777" t="s">
        <v>19</v>
      </c>
      <c r="K777" t="s">
        <v>19</v>
      </c>
    </row>
    <row r="778" spans="1:11" hidden="1" x14ac:dyDescent="0.3">
      <c r="A778" t="s">
        <v>14621</v>
      </c>
      <c r="B778" t="s">
        <v>14618</v>
      </c>
      <c r="C778" t="s">
        <v>17688</v>
      </c>
      <c r="D778" t="s">
        <v>17689</v>
      </c>
      <c r="E778" s="74">
        <v>44712</v>
      </c>
      <c r="F778">
        <v>0.57399999999999995</v>
      </c>
      <c r="G778" t="s">
        <v>17</v>
      </c>
      <c r="H778" t="s">
        <v>17315</v>
      </c>
      <c r="I778" s="74">
        <v>44778</v>
      </c>
      <c r="J778" t="s">
        <v>19</v>
      </c>
      <c r="K778" t="s">
        <v>19</v>
      </c>
    </row>
    <row r="779" spans="1:11" hidden="1" x14ac:dyDescent="0.3">
      <c r="A779" t="s">
        <v>14620</v>
      </c>
      <c r="B779" t="s">
        <v>14618</v>
      </c>
      <c r="C779" t="s">
        <v>17688</v>
      </c>
      <c r="D779" t="s">
        <v>17689</v>
      </c>
      <c r="E779" s="74">
        <v>44705</v>
      </c>
      <c r="F779">
        <v>0.27500000000000002</v>
      </c>
      <c r="G779" t="s">
        <v>17</v>
      </c>
      <c r="H779" t="s">
        <v>17315</v>
      </c>
      <c r="I779" s="74">
        <v>44778</v>
      </c>
      <c r="J779" t="s">
        <v>19</v>
      </c>
      <c r="K779" t="s">
        <v>19</v>
      </c>
    </row>
    <row r="780" spans="1:11" hidden="1" x14ac:dyDescent="0.3">
      <c r="A780" t="s">
        <v>14619</v>
      </c>
      <c r="B780" t="s">
        <v>14618</v>
      </c>
      <c r="C780" t="s">
        <v>17688</v>
      </c>
      <c r="D780" t="s">
        <v>17689</v>
      </c>
      <c r="E780" s="74">
        <v>44708</v>
      </c>
      <c r="F780">
        <v>0.36599999999999999</v>
      </c>
      <c r="G780" t="s">
        <v>17</v>
      </c>
      <c r="H780" t="s">
        <v>17315</v>
      </c>
      <c r="I780" s="74">
        <v>44778</v>
      </c>
      <c r="J780" t="s">
        <v>19</v>
      </c>
      <c r="K780" t="s">
        <v>19</v>
      </c>
    </row>
    <row r="781" spans="1:11" hidden="1" x14ac:dyDescent="0.3">
      <c r="A781" t="s">
        <v>25114</v>
      </c>
      <c r="B781" t="s">
        <v>25115</v>
      </c>
      <c r="C781" t="s">
        <v>17688</v>
      </c>
      <c r="D781" t="s">
        <v>17689</v>
      </c>
      <c r="E781" s="74">
        <v>45259</v>
      </c>
      <c r="F781">
        <v>0.16500000000000001</v>
      </c>
      <c r="G781" t="s">
        <v>17</v>
      </c>
      <c r="H781" t="s">
        <v>17315</v>
      </c>
      <c r="I781" s="74">
        <v>45385</v>
      </c>
      <c r="J781" t="s">
        <v>19</v>
      </c>
      <c r="K781" t="s">
        <v>19</v>
      </c>
    </row>
    <row r="782" spans="1:11" hidden="1" x14ac:dyDescent="0.3">
      <c r="A782" t="s">
        <v>25273</v>
      </c>
      <c r="B782" t="s">
        <v>25274</v>
      </c>
      <c r="C782" t="s">
        <v>17688</v>
      </c>
      <c r="D782" t="s">
        <v>17689</v>
      </c>
      <c r="E782" s="74">
        <v>45281</v>
      </c>
      <c r="F782">
        <v>8.0965999999999996E-2</v>
      </c>
      <c r="G782" t="s">
        <v>17</v>
      </c>
      <c r="H782" t="s">
        <v>17315</v>
      </c>
      <c r="I782" s="74">
        <v>45441</v>
      </c>
      <c r="J782" t="s">
        <v>19</v>
      </c>
      <c r="K782" t="s">
        <v>19</v>
      </c>
    </row>
    <row r="783" spans="1:11" hidden="1" x14ac:dyDescent="0.3">
      <c r="A783" t="s">
        <v>25646</v>
      </c>
      <c r="B783" t="s">
        <v>25274</v>
      </c>
      <c r="C783" t="s">
        <v>17707</v>
      </c>
      <c r="D783" t="s">
        <v>17708</v>
      </c>
      <c r="E783" s="74">
        <v>45419</v>
      </c>
      <c r="F783">
        <v>0.67471499999999995</v>
      </c>
      <c r="G783" t="s">
        <v>17</v>
      </c>
      <c r="H783" t="s">
        <v>17315</v>
      </c>
      <c r="I783" s="74">
        <v>45548</v>
      </c>
      <c r="J783" t="s">
        <v>19</v>
      </c>
      <c r="K783" t="s">
        <v>19</v>
      </c>
    </row>
    <row r="784" spans="1:11" hidden="1" x14ac:dyDescent="0.3">
      <c r="A784" t="s">
        <v>25542</v>
      </c>
      <c r="B784" t="s">
        <v>25543</v>
      </c>
      <c r="C784" t="s">
        <v>17688</v>
      </c>
      <c r="D784" t="s">
        <v>17689</v>
      </c>
      <c r="E784" s="74">
        <v>45352</v>
      </c>
      <c r="F784">
        <v>0.26635900000000001</v>
      </c>
      <c r="G784" t="s">
        <v>17</v>
      </c>
      <c r="H784" t="s">
        <v>17315</v>
      </c>
      <c r="I784" s="74">
        <v>45453</v>
      </c>
      <c r="J784" t="s">
        <v>19</v>
      </c>
      <c r="K784" t="s">
        <v>19</v>
      </c>
    </row>
    <row r="785" spans="1:11" hidden="1" x14ac:dyDescent="0.3">
      <c r="A785" t="s">
        <v>25544</v>
      </c>
      <c r="B785" t="s">
        <v>25543</v>
      </c>
      <c r="C785" t="s">
        <v>17688</v>
      </c>
      <c r="D785" t="s">
        <v>17689</v>
      </c>
      <c r="E785" s="74">
        <v>45348</v>
      </c>
      <c r="F785">
        <v>0.147199</v>
      </c>
      <c r="G785" t="s">
        <v>17</v>
      </c>
      <c r="H785" t="s">
        <v>17315</v>
      </c>
      <c r="I785" s="74">
        <v>45428</v>
      </c>
      <c r="J785" t="s">
        <v>19</v>
      </c>
      <c r="K785" t="s">
        <v>19</v>
      </c>
    </row>
    <row r="786" spans="1:11" hidden="1" x14ac:dyDescent="0.3">
      <c r="A786" t="s">
        <v>25545</v>
      </c>
      <c r="B786" t="s">
        <v>25543</v>
      </c>
      <c r="C786" t="s">
        <v>17688</v>
      </c>
      <c r="D786" t="s">
        <v>17689</v>
      </c>
      <c r="E786" s="74">
        <v>45369</v>
      </c>
      <c r="F786">
        <v>9.1122999999999996E-2</v>
      </c>
      <c r="G786" t="s">
        <v>17</v>
      </c>
      <c r="H786" t="s">
        <v>17315</v>
      </c>
      <c r="I786" s="74">
        <v>45471</v>
      </c>
      <c r="J786" t="s">
        <v>19</v>
      </c>
      <c r="K786" t="s">
        <v>19</v>
      </c>
    </row>
    <row r="787" spans="1:11" hidden="1" x14ac:dyDescent="0.3">
      <c r="A787" t="s">
        <v>25270</v>
      </c>
      <c r="B787" t="s">
        <v>25271</v>
      </c>
      <c r="C787" t="s">
        <v>17688</v>
      </c>
      <c r="D787" t="s">
        <v>17689</v>
      </c>
      <c r="E787" s="74">
        <v>45288</v>
      </c>
      <c r="F787">
        <v>0.19800000000000001</v>
      </c>
      <c r="G787" t="s">
        <v>17</v>
      </c>
      <c r="H787" t="s">
        <v>17315</v>
      </c>
      <c r="I787" s="74">
        <v>45373</v>
      </c>
      <c r="J787" t="s">
        <v>19</v>
      </c>
      <c r="K787" t="s">
        <v>19</v>
      </c>
    </row>
    <row r="788" spans="1:11" hidden="1" x14ac:dyDescent="0.3">
      <c r="A788" t="s">
        <v>25272</v>
      </c>
      <c r="B788" t="s">
        <v>25271</v>
      </c>
      <c r="C788" t="s">
        <v>17688</v>
      </c>
      <c r="D788" t="s">
        <v>17689</v>
      </c>
      <c r="E788" s="74">
        <v>45282</v>
      </c>
      <c r="F788">
        <v>0.19800000000000001</v>
      </c>
      <c r="G788" t="s">
        <v>17</v>
      </c>
      <c r="H788" t="s">
        <v>17315</v>
      </c>
      <c r="I788" s="74">
        <v>45373</v>
      </c>
      <c r="J788" t="s">
        <v>19</v>
      </c>
      <c r="K788" t="s">
        <v>19</v>
      </c>
    </row>
    <row r="789" spans="1:11" hidden="1" x14ac:dyDescent="0.3">
      <c r="A789" t="s">
        <v>25550</v>
      </c>
      <c r="B789" t="s">
        <v>25551</v>
      </c>
      <c r="C789" t="s">
        <v>17688</v>
      </c>
      <c r="D789" t="s">
        <v>17689</v>
      </c>
      <c r="E789" s="74">
        <v>45386</v>
      </c>
      <c r="F789">
        <v>0.296875</v>
      </c>
      <c r="G789" t="s">
        <v>17</v>
      </c>
      <c r="H789" t="s">
        <v>17315</v>
      </c>
      <c r="I789" s="74">
        <v>45441</v>
      </c>
      <c r="J789" t="s">
        <v>19</v>
      </c>
      <c r="K789" t="s">
        <v>19</v>
      </c>
    </row>
    <row r="790" spans="1:11" hidden="1" x14ac:dyDescent="0.3">
      <c r="A790" t="s">
        <v>25552</v>
      </c>
      <c r="B790" t="s">
        <v>25551</v>
      </c>
      <c r="C790" t="s">
        <v>17688</v>
      </c>
      <c r="D790" t="s">
        <v>17689</v>
      </c>
      <c r="E790" s="74">
        <v>45387</v>
      </c>
      <c r="F790">
        <v>0.170928</v>
      </c>
      <c r="G790" t="s">
        <v>17</v>
      </c>
      <c r="H790" t="s">
        <v>17315</v>
      </c>
      <c r="I790" s="74">
        <v>45441</v>
      </c>
      <c r="J790" t="s">
        <v>19</v>
      </c>
      <c r="K790" t="s">
        <v>19</v>
      </c>
    </row>
    <row r="791" spans="1:11" hidden="1" x14ac:dyDescent="0.3">
      <c r="A791" t="s">
        <v>25553</v>
      </c>
      <c r="B791" t="s">
        <v>25551</v>
      </c>
      <c r="C791" t="s">
        <v>17688</v>
      </c>
      <c r="D791" t="s">
        <v>17689</v>
      </c>
      <c r="E791" s="74">
        <v>45406</v>
      </c>
      <c r="F791">
        <v>9.8593E-2</v>
      </c>
      <c r="G791" t="s">
        <v>17</v>
      </c>
      <c r="H791" t="s">
        <v>17315</v>
      </c>
      <c r="I791" s="74">
        <v>45441</v>
      </c>
      <c r="J791" t="s">
        <v>19</v>
      </c>
      <c r="K791" t="s">
        <v>19</v>
      </c>
    </row>
    <row r="792" spans="1:11" hidden="1" x14ac:dyDescent="0.3">
      <c r="A792" t="s">
        <v>21654</v>
      </c>
      <c r="B792" t="s">
        <v>21655</v>
      </c>
      <c r="C792" t="s">
        <v>17688</v>
      </c>
      <c r="D792" t="s">
        <v>17689</v>
      </c>
      <c r="E792" s="74">
        <v>45233</v>
      </c>
      <c r="F792">
        <v>0.13100000000000001</v>
      </c>
      <c r="G792" t="s">
        <v>17</v>
      </c>
      <c r="H792" t="s">
        <v>17315</v>
      </c>
      <c r="I792" s="74">
        <v>45331</v>
      </c>
      <c r="J792" t="s">
        <v>19</v>
      </c>
      <c r="K792" t="s">
        <v>19</v>
      </c>
    </row>
    <row r="793" spans="1:11" hidden="1" x14ac:dyDescent="0.3">
      <c r="A793" t="s">
        <v>21648</v>
      </c>
      <c r="B793" t="s">
        <v>21649</v>
      </c>
      <c r="C793" t="s">
        <v>17688</v>
      </c>
      <c r="D793" t="s">
        <v>17689</v>
      </c>
      <c r="E793" s="74">
        <v>45245</v>
      </c>
      <c r="F793">
        <v>0.27300000000000002</v>
      </c>
      <c r="G793" t="s">
        <v>17</v>
      </c>
      <c r="H793" t="s">
        <v>17315</v>
      </c>
      <c r="I793" s="74">
        <v>45315</v>
      </c>
      <c r="J793" t="s">
        <v>19</v>
      </c>
      <c r="K793" t="s">
        <v>19</v>
      </c>
    </row>
    <row r="794" spans="1:11" hidden="1" x14ac:dyDescent="0.3">
      <c r="A794" t="s">
        <v>21650</v>
      </c>
      <c r="B794" t="s">
        <v>21649</v>
      </c>
      <c r="C794" t="s">
        <v>17688</v>
      </c>
      <c r="D794" t="s">
        <v>17689</v>
      </c>
      <c r="E794" s="74">
        <v>45245</v>
      </c>
      <c r="F794">
        <v>6.3E-2</v>
      </c>
      <c r="G794" t="s">
        <v>17</v>
      </c>
      <c r="H794" t="s">
        <v>17315</v>
      </c>
      <c r="I794" s="74">
        <v>45315</v>
      </c>
      <c r="J794" t="s">
        <v>19</v>
      </c>
      <c r="K794" t="s">
        <v>19</v>
      </c>
    </row>
    <row r="795" spans="1:11" hidden="1" x14ac:dyDescent="0.3">
      <c r="A795" t="s">
        <v>21651</v>
      </c>
      <c r="B795" t="s">
        <v>21649</v>
      </c>
      <c r="C795" t="s">
        <v>17688</v>
      </c>
      <c r="D795" t="s">
        <v>17689</v>
      </c>
      <c r="E795" s="74">
        <v>45209</v>
      </c>
      <c r="F795">
        <v>0.28699999999999998</v>
      </c>
      <c r="G795" t="s">
        <v>17</v>
      </c>
      <c r="H795" t="s">
        <v>17315</v>
      </c>
      <c r="I795" s="74">
        <v>45358</v>
      </c>
      <c r="J795" t="s">
        <v>19</v>
      </c>
      <c r="K795" t="s">
        <v>19</v>
      </c>
    </row>
    <row r="796" spans="1:11" hidden="1" x14ac:dyDescent="0.3">
      <c r="A796" t="s">
        <v>15389</v>
      </c>
      <c r="B796" t="s">
        <v>15388</v>
      </c>
      <c r="C796" t="s">
        <v>17688</v>
      </c>
      <c r="D796" t="s">
        <v>17689</v>
      </c>
      <c r="E796" s="74">
        <v>44342</v>
      </c>
      <c r="F796">
        <v>0.59199999999999997</v>
      </c>
      <c r="G796" t="s">
        <v>17</v>
      </c>
      <c r="H796" t="s">
        <v>17315</v>
      </c>
      <c r="I796" s="74">
        <v>44666</v>
      </c>
      <c r="J796" t="s">
        <v>19</v>
      </c>
      <c r="K796" t="s">
        <v>19</v>
      </c>
    </row>
    <row r="797" spans="1:11" hidden="1" x14ac:dyDescent="0.3">
      <c r="A797" t="s">
        <v>15505</v>
      </c>
      <c r="B797" t="s">
        <v>15503</v>
      </c>
      <c r="C797" t="s">
        <v>17688</v>
      </c>
      <c r="D797" t="s">
        <v>17689</v>
      </c>
      <c r="E797" s="74">
        <v>43102</v>
      </c>
      <c r="F797">
        <v>0.51600000000000001</v>
      </c>
      <c r="G797" t="s">
        <v>17</v>
      </c>
      <c r="H797" t="s">
        <v>17315</v>
      </c>
      <c r="I797" s="74">
        <v>44575</v>
      </c>
      <c r="J797" t="s">
        <v>19</v>
      </c>
      <c r="K797" t="s">
        <v>19</v>
      </c>
    </row>
    <row r="798" spans="1:11" hidden="1" x14ac:dyDescent="0.3">
      <c r="A798" t="s">
        <v>15504</v>
      </c>
      <c r="B798" t="s">
        <v>15503</v>
      </c>
      <c r="C798" t="s">
        <v>17688</v>
      </c>
      <c r="D798" t="s">
        <v>17689</v>
      </c>
      <c r="E798" s="74">
        <v>43174</v>
      </c>
      <c r="F798">
        <v>0.51900000000000002</v>
      </c>
      <c r="G798" t="s">
        <v>17</v>
      </c>
      <c r="H798" t="s">
        <v>17315</v>
      </c>
      <c r="I798" s="74">
        <v>44587</v>
      </c>
      <c r="J798" t="s">
        <v>19</v>
      </c>
      <c r="K798" t="s">
        <v>19</v>
      </c>
    </row>
    <row r="799" spans="1:11" hidden="1" x14ac:dyDescent="0.3">
      <c r="A799" t="s">
        <v>13814</v>
      </c>
      <c r="B799" t="s">
        <v>13813</v>
      </c>
      <c r="C799" t="s">
        <v>17614</v>
      </c>
      <c r="D799" t="s">
        <v>17615</v>
      </c>
      <c r="E799" s="74">
        <v>40119</v>
      </c>
      <c r="F799">
        <v>66</v>
      </c>
      <c r="G799" t="s">
        <v>6</v>
      </c>
      <c r="H799" t="s">
        <v>17386</v>
      </c>
      <c r="I799" s="74">
        <v>40227</v>
      </c>
      <c r="J799" t="s">
        <v>19</v>
      </c>
      <c r="K799" t="s">
        <v>19</v>
      </c>
    </row>
    <row r="800" spans="1:11" hidden="1" x14ac:dyDescent="0.3">
      <c r="A800" t="s">
        <v>7674</v>
      </c>
      <c r="B800" t="s">
        <v>10429</v>
      </c>
      <c r="C800" t="s">
        <v>17365</v>
      </c>
      <c r="D800" t="s">
        <v>17366</v>
      </c>
      <c r="E800" s="74">
        <v>43829</v>
      </c>
      <c r="F800">
        <v>2.4</v>
      </c>
      <c r="G800" t="s">
        <v>17</v>
      </c>
      <c r="H800" t="s">
        <v>17324</v>
      </c>
      <c r="I800" s="74">
        <v>43892</v>
      </c>
      <c r="J800" t="s">
        <v>19</v>
      </c>
      <c r="K800" t="s">
        <v>19</v>
      </c>
    </row>
    <row r="801" spans="1:11" hidden="1" x14ac:dyDescent="0.3">
      <c r="A801" t="s">
        <v>3676</v>
      </c>
      <c r="B801" t="s">
        <v>13244</v>
      </c>
      <c r="C801" t="s">
        <v>17352</v>
      </c>
      <c r="D801" t="s">
        <v>17293</v>
      </c>
      <c r="E801" s="74">
        <v>30864</v>
      </c>
      <c r="F801">
        <v>26</v>
      </c>
      <c r="G801" t="s">
        <v>17623</v>
      </c>
      <c r="H801" t="s">
        <v>17397</v>
      </c>
      <c r="I801" s="74">
        <v>39437</v>
      </c>
      <c r="J801" t="s">
        <v>19</v>
      </c>
      <c r="K801" t="s">
        <v>19</v>
      </c>
    </row>
    <row r="802" spans="1:11" hidden="1" x14ac:dyDescent="0.3">
      <c r="A802" t="s">
        <v>3654</v>
      </c>
      <c r="B802" t="s">
        <v>13244</v>
      </c>
      <c r="C802" t="s">
        <v>17352</v>
      </c>
      <c r="D802" t="s">
        <v>17293</v>
      </c>
      <c r="E802" s="74">
        <v>39387</v>
      </c>
      <c r="F802">
        <v>12</v>
      </c>
      <c r="G802" t="s">
        <v>17623</v>
      </c>
      <c r="H802" t="s">
        <v>17397</v>
      </c>
      <c r="I802" s="74">
        <v>39548</v>
      </c>
      <c r="J802" t="s">
        <v>19</v>
      </c>
      <c r="K802" t="s">
        <v>19</v>
      </c>
    </row>
    <row r="803" spans="1:11" hidden="1" x14ac:dyDescent="0.3">
      <c r="A803" t="s">
        <v>4510</v>
      </c>
      <c r="B803" t="s">
        <v>11346</v>
      </c>
      <c r="C803" t="s">
        <v>22286</v>
      </c>
      <c r="D803" t="s">
        <v>22287</v>
      </c>
      <c r="E803" s="74">
        <v>43455</v>
      </c>
      <c r="F803">
        <v>8.5</v>
      </c>
      <c r="G803" t="s">
        <v>17</v>
      </c>
      <c r="H803" t="s">
        <v>17339</v>
      </c>
      <c r="I803" s="74">
        <v>43475</v>
      </c>
      <c r="J803" t="s">
        <v>19</v>
      </c>
      <c r="K803" t="s">
        <v>19</v>
      </c>
    </row>
    <row r="804" spans="1:11" hidden="1" x14ac:dyDescent="0.3">
      <c r="A804" t="s">
        <v>3831</v>
      </c>
      <c r="B804" t="s">
        <v>11823</v>
      </c>
      <c r="C804" t="s">
        <v>17486</v>
      </c>
      <c r="D804" t="s">
        <v>17487</v>
      </c>
      <c r="E804" s="74">
        <v>42828</v>
      </c>
      <c r="F804">
        <v>20</v>
      </c>
      <c r="G804" t="s">
        <v>17</v>
      </c>
      <c r="H804" t="s">
        <v>17315</v>
      </c>
      <c r="I804" s="74">
        <v>42838</v>
      </c>
      <c r="J804" t="s">
        <v>19</v>
      </c>
      <c r="K804" t="s">
        <v>19</v>
      </c>
    </row>
    <row r="805" spans="1:11" hidden="1" x14ac:dyDescent="0.3">
      <c r="A805" t="s">
        <v>14580</v>
      </c>
      <c r="B805" t="s">
        <v>14579</v>
      </c>
      <c r="C805" t="s">
        <v>18652</v>
      </c>
      <c r="D805" t="s">
        <v>18653</v>
      </c>
      <c r="E805" s="74">
        <v>44916</v>
      </c>
      <c r="F805">
        <v>223.6</v>
      </c>
      <c r="G805" t="s">
        <v>17</v>
      </c>
      <c r="H805" t="s">
        <v>17315</v>
      </c>
      <c r="I805" s="74">
        <v>44938</v>
      </c>
      <c r="J805" t="s">
        <v>19</v>
      </c>
      <c r="K805" t="s">
        <v>19</v>
      </c>
    </row>
    <row r="806" spans="1:11" hidden="1" x14ac:dyDescent="0.3">
      <c r="A806" t="s">
        <v>546</v>
      </c>
      <c r="B806" t="s">
        <v>471</v>
      </c>
      <c r="C806" t="s">
        <v>22103</v>
      </c>
      <c r="D806" t="s">
        <v>471</v>
      </c>
      <c r="E806" s="74">
        <v>42438</v>
      </c>
      <c r="F806">
        <v>40.799999999999997</v>
      </c>
      <c r="G806" t="s">
        <v>17</v>
      </c>
      <c r="H806" t="s">
        <v>17315</v>
      </c>
      <c r="I806" s="74">
        <v>42454</v>
      </c>
      <c r="J806" t="s">
        <v>19</v>
      </c>
      <c r="K806" t="s">
        <v>19</v>
      </c>
    </row>
    <row r="807" spans="1:11" hidden="1" x14ac:dyDescent="0.3">
      <c r="A807" t="s">
        <v>473</v>
      </c>
      <c r="B807" t="s">
        <v>471</v>
      </c>
      <c r="C807" t="s">
        <v>22103</v>
      </c>
      <c r="D807" t="s">
        <v>471</v>
      </c>
      <c r="E807" s="74">
        <v>42478</v>
      </c>
      <c r="F807">
        <v>38.700000000000003</v>
      </c>
      <c r="G807" t="s">
        <v>17</v>
      </c>
      <c r="H807" t="s">
        <v>17315</v>
      </c>
      <c r="I807" s="74">
        <v>42536</v>
      </c>
      <c r="J807" t="s">
        <v>19</v>
      </c>
      <c r="K807" t="s">
        <v>19</v>
      </c>
    </row>
    <row r="808" spans="1:11" hidden="1" x14ac:dyDescent="0.3">
      <c r="A808" t="s">
        <v>472</v>
      </c>
      <c r="B808" t="s">
        <v>471</v>
      </c>
      <c r="C808" t="s">
        <v>22103</v>
      </c>
      <c r="D808" t="s">
        <v>471</v>
      </c>
      <c r="E808" s="74">
        <v>42492</v>
      </c>
      <c r="F808">
        <v>30.5</v>
      </c>
      <c r="G808" t="s">
        <v>17</v>
      </c>
      <c r="H808" t="s">
        <v>17315</v>
      </c>
      <c r="I808" s="74">
        <v>42552</v>
      </c>
      <c r="J808" t="s">
        <v>19</v>
      </c>
      <c r="K808" t="s">
        <v>19</v>
      </c>
    </row>
    <row r="809" spans="1:11" hidden="1" x14ac:dyDescent="0.3">
      <c r="A809" t="s">
        <v>347</v>
      </c>
      <c r="B809" t="s">
        <v>164</v>
      </c>
      <c r="C809" t="s">
        <v>17372</v>
      </c>
      <c r="D809" t="s">
        <v>17373</v>
      </c>
      <c r="E809" s="74">
        <v>42570</v>
      </c>
      <c r="F809">
        <v>33.15</v>
      </c>
      <c r="G809" t="s">
        <v>17</v>
      </c>
      <c r="H809" t="s">
        <v>17315</v>
      </c>
      <c r="I809" s="74">
        <v>42629</v>
      </c>
      <c r="J809" t="s">
        <v>19</v>
      </c>
      <c r="K809" t="s">
        <v>19</v>
      </c>
    </row>
    <row r="810" spans="1:11" hidden="1" x14ac:dyDescent="0.3">
      <c r="A810" t="s">
        <v>346</v>
      </c>
      <c r="B810" t="s">
        <v>164</v>
      </c>
      <c r="C810" t="s">
        <v>17372</v>
      </c>
      <c r="D810" t="s">
        <v>17373</v>
      </c>
      <c r="E810" s="74">
        <v>42598</v>
      </c>
      <c r="F810">
        <v>33.86</v>
      </c>
      <c r="G810" t="s">
        <v>17</v>
      </c>
      <c r="H810" t="s">
        <v>17315</v>
      </c>
      <c r="I810" s="74">
        <v>42629</v>
      </c>
      <c r="J810" t="s">
        <v>19</v>
      </c>
      <c r="K810" t="s">
        <v>19</v>
      </c>
    </row>
    <row r="811" spans="1:11" hidden="1" x14ac:dyDescent="0.3">
      <c r="A811" t="s">
        <v>184</v>
      </c>
      <c r="B811" t="s">
        <v>164</v>
      </c>
      <c r="C811" t="s">
        <v>17372</v>
      </c>
      <c r="D811" t="s">
        <v>17373</v>
      </c>
      <c r="E811" s="74">
        <v>42643</v>
      </c>
      <c r="F811">
        <v>32.06</v>
      </c>
      <c r="G811" t="s">
        <v>17</v>
      </c>
      <c r="H811" t="s">
        <v>17315</v>
      </c>
      <c r="I811" s="74">
        <v>42683</v>
      </c>
      <c r="J811" t="s">
        <v>19</v>
      </c>
      <c r="K811" t="s">
        <v>19</v>
      </c>
    </row>
    <row r="812" spans="1:11" hidden="1" x14ac:dyDescent="0.3">
      <c r="A812" t="s">
        <v>163</v>
      </c>
      <c r="B812" t="s">
        <v>164</v>
      </c>
      <c r="C812" t="s">
        <v>17372</v>
      </c>
      <c r="D812" t="s">
        <v>17373</v>
      </c>
      <c r="E812" s="74">
        <v>42671</v>
      </c>
      <c r="F812">
        <v>25.93</v>
      </c>
      <c r="G812" t="s">
        <v>17</v>
      </c>
      <c r="H812" t="s">
        <v>17315</v>
      </c>
      <c r="I812" s="74">
        <v>42705</v>
      </c>
      <c r="J812" t="s">
        <v>19</v>
      </c>
      <c r="K812" t="s">
        <v>19</v>
      </c>
    </row>
    <row r="813" spans="1:11" hidden="1" x14ac:dyDescent="0.3">
      <c r="A813" t="s">
        <v>8969</v>
      </c>
      <c r="B813" t="s">
        <v>8968</v>
      </c>
      <c r="C813" t="s">
        <v>17372</v>
      </c>
      <c r="D813" t="s">
        <v>17373</v>
      </c>
      <c r="E813" s="74">
        <v>43970</v>
      </c>
      <c r="F813">
        <v>136.798</v>
      </c>
      <c r="G813" t="s">
        <v>17</v>
      </c>
      <c r="H813" t="s">
        <v>17315</v>
      </c>
      <c r="I813" s="74">
        <v>44026</v>
      </c>
      <c r="J813" t="s">
        <v>19</v>
      </c>
      <c r="K813" t="s">
        <v>19</v>
      </c>
    </row>
    <row r="814" spans="1:11" hidden="1" x14ac:dyDescent="0.3">
      <c r="A814" t="s">
        <v>9967</v>
      </c>
      <c r="B814" t="s">
        <v>9966</v>
      </c>
      <c r="C814" t="s">
        <v>17452</v>
      </c>
      <c r="D814" t="s">
        <v>9966</v>
      </c>
      <c r="E814" s="74">
        <v>44067</v>
      </c>
      <c r="F814">
        <v>68.7</v>
      </c>
      <c r="G814" t="s">
        <v>17</v>
      </c>
      <c r="H814" t="s">
        <v>17315</v>
      </c>
      <c r="I814" s="74">
        <v>44125</v>
      </c>
      <c r="J814" t="s">
        <v>19</v>
      </c>
      <c r="K814" t="s">
        <v>19</v>
      </c>
    </row>
    <row r="815" spans="1:11" hidden="1" x14ac:dyDescent="0.3">
      <c r="A815" t="s">
        <v>10057</v>
      </c>
      <c r="B815" t="s">
        <v>9966</v>
      </c>
      <c r="C815" t="s">
        <v>17452</v>
      </c>
      <c r="D815" t="s">
        <v>9966</v>
      </c>
      <c r="E815" s="74">
        <v>44145</v>
      </c>
      <c r="F815">
        <v>68.7</v>
      </c>
      <c r="G815" t="s">
        <v>17</v>
      </c>
      <c r="H815" t="s">
        <v>17315</v>
      </c>
      <c r="I815" s="74">
        <v>44239</v>
      </c>
      <c r="J815" t="s">
        <v>19</v>
      </c>
      <c r="K815" t="s">
        <v>19</v>
      </c>
    </row>
    <row r="816" spans="1:11" hidden="1" x14ac:dyDescent="0.3">
      <c r="A816" t="s">
        <v>495</v>
      </c>
      <c r="B816" t="s">
        <v>496</v>
      </c>
      <c r="C816" t="s">
        <v>17410</v>
      </c>
      <c r="D816" t="s">
        <v>17411</v>
      </c>
      <c r="E816" s="74">
        <v>41542</v>
      </c>
      <c r="F816">
        <v>0.70299999999999996</v>
      </c>
      <c r="G816" t="s">
        <v>17</v>
      </c>
      <c r="H816" t="s">
        <v>17315</v>
      </c>
      <c r="I816" s="74">
        <v>42486</v>
      </c>
      <c r="J816" t="s">
        <v>19</v>
      </c>
      <c r="K816" t="s">
        <v>19</v>
      </c>
    </row>
    <row r="817" spans="1:11" hidden="1" x14ac:dyDescent="0.3">
      <c r="A817" t="s">
        <v>27086</v>
      </c>
      <c r="B817" t="s">
        <v>27087</v>
      </c>
      <c r="C817" t="s">
        <v>27084</v>
      </c>
      <c r="D817" t="s">
        <v>27085</v>
      </c>
      <c r="E817" s="74">
        <v>44372</v>
      </c>
      <c r="F817">
        <v>1.8794299999999999</v>
      </c>
      <c r="G817" t="s">
        <v>17</v>
      </c>
      <c r="H817" t="s">
        <v>17315</v>
      </c>
      <c r="I817" s="74">
        <v>45684</v>
      </c>
      <c r="J817" t="s">
        <v>19</v>
      </c>
      <c r="K817" t="s">
        <v>19</v>
      </c>
    </row>
    <row r="818" spans="1:11" hidden="1" x14ac:dyDescent="0.3">
      <c r="A818" t="s">
        <v>7833</v>
      </c>
      <c r="B818" t="s">
        <v>10378</v>
      </c>
      <c r="C818" t="s">
        <v>17591</v>
      </c>
      <c r="D818" t="s">
        <v>17592</v>
      </c>
      <c r="E818" s="74">
        <v>43465</v>
      </c>
      <c r="F818">
        <v>0.32600000000000001</v>
      </c>
      <c r="G818" t="s">
        <v>17</v>
      </c>
      <c r="H818" t="s">
        <v>17315</v>
      </c>
      <c r="I818" s="74">
        <v>44109</v>
      </c>
      <c r="J818" t="s">
        <v>19</v>
      </c>
      <c r="K818" t="s">
        <v>19</v>
      </c>
    </row>
    <row r="819" spans="1:11" hidden="1" x14ac:dyDescent="0.3">
      <c r="A819" t="s">
        <v>10122</v>
      </c>
      <c r="B819" t="s">
        <v>16749</v>
      </c>
      <c r="C819" t="s">
        <v>17543</v>
      </c>
      <c r="D819" t="s">
        <v>17544</v>
      </c>
      <c r="E819" s="74">
        <v>44193</v>
      </c>
      <c r="F819">
        <v>0.999</v>
      </c>
      <c r="G819" t="s">
        <v>17</v>
      </c>
      <c r="H819" t="s">
        <v>17315</v>
      </c>
      <c r="I819" s="74">
        <v>44243</v>
      </c>
      <c r="J819" t="s">
        <v>19</v>
      </c>
      <c r="K819" t="s">
        <v>19</v>
      </c>
    </row>
    <row r="820" spans="1:11" hidden="1" x14ac:dyDescent="0.3">
      <c r="A820" t="s">
        <v>6872</v>
      </c>
      <c r="B820" t="s">
        <v>10596</v>
      </c>
      <c r="C820" t="s">
        <v>17342</v>
      </c>
      <c r="D820" t="s">
        <v>17343</v>
      </c>
      <c r="E820" s="74">
        <v>42986</v>
      </c>
      <c r="F820">
        <v>0.502</v>
      </c>
      <c r="G820" t="s">
        <v>17</v>
      </c>
      <c r="H820" t="s">
        <v>17315</v>
      </c>
      <c r="I820" s="74">
        <v>43867</v>
      </c>
      <c r="J820" t="s">
        <v>19</v>
      </c>
      <c r="K820" t="s">
        <v>19</v>
      </c>
    </row>
    <row r="821" spans="1:11" hidden="1" x14ac:dyDescent="0.3">
      <c r="A821" t="s">
        <v>28015</v>
      </c>
      <c r="B821" t="s">
        <v>28016</v>
      </c>
      <c r="C821" t="s">
        <v>28017</v>
      </c>
      <c r="D821" t="s">
        <v>28018</v>
      </c>
      <c r="E821" s="74">
        <v>45475</v>
      </c>
      <c r="F821">
        <v>0.1875</v>
      </c>
      <c r="G821" t="s">
        <v>17</v>
      </c>
      <c r="H821" t="s">
        <v>17379</v>
      </c>
      <c r="I821" s="74">
        <v>45687</v>
      </c>
      <c r="J821" t="s">
        <v>19</v>
      </c>
      <c r="K821" t="s">
        <v>19</v>
      </c>
    </row>
    <row r="822" spans="1:11" hidden="1" x14ac:dyDescent="0.3">
      <c r="A822" t="s">
        <v>2618</v>
      </c>
      <c r="B822" t="s">
        <v>13362</v>
      </c>
      <c r="C822" t="s">
        <v>17352</v>
      </c>
      <c r="D822" t="s">
        <v>17293</v>
      </c>
      <c r="E822" s="74">
        <v>30834</v>
      </c>
      <c r="F822">
        <v>0.1</v>
      </c>
      <c r="G822" t="s">
        <v>17369</v>
      </c>
      <c r="H822" t="s">
        <v>17315</v>
      </c>
      <c r="I822" s="74">
        <v>40675</v>
      </c>
      <c r="J822" t="s">
        <v>19</v>
      </c>
      <c r="K822" t="s">
        <v>19</v>
      </c>
    </row>
    <row r="823" spans="1:11" hidden="1" x14ac:dyDescent="0.3">
      <c r="A823" t="s">
        <v>2619</v>
      </c>
      <c r="B823" t="s">
        <v>13363</v>
      </c>
      <c r="C823" t="s">
        <v>17352</v>
      </c>
      <c r="D823" t="s">
        <v>17293</v>
      </c>
      <c r="E823" s="74">
        <v>30834</v>
      </c>
      <c r="F823">
        <v>0.1</v>
      </c>
      <c r="G823" t="s">
        <v>17369</v>
      </c>
      <c r="H823" t="s">
        <v>17315</v>
      </c>
      <c r="I823" s="74">
        <v>40675</v>
      </c>
      <c r="J823" t="s">
        <v>19</v>
      </c>
      <c r="K823" t="s">
        <v>19</v>
      </c>
    </row>
    <row r="824" spans="1:11" hidden="1" x14ac:dyDescent="0.3">
      <c r="A824" t="s">
        <v>25094</v>
      </c>
      <c r="B824" t="s">
        <v>25095</v>
      </c>
      <c r="C824" t="s">
        <v>25092</v>
      </c>
      <c r="D824" t="s">
        <v>25093</v>
      </c>
      <c r="E824" s="74">
        <v>40970</v>
      </c>
      <c r="F824">
        <v>0.1</v>
      </c>
      <c r="G824" t="s">
        <v>17</v>
      </c>
      <c r="H824" t="s">
        <v>17315</v>
      </c>
      <c r="I824" s="74">
        <v>45378</v>
      </c>
      <c r="J824" t="s">
        <v>19</v>
      </c>
      <c r="K824" t="s">
        <v>19</v>
      </c>
    </row>
    <row r="825" spans="1:11" hidden="1" x14ac:dyDescent="0.3">
      <c r="A825" t="s">
        <v>24627</v>
      </c>
      <c r="B825" t="s">
        <v>24628</v>
      </c>
      <c r="C825" t="s">
        <v>24629</v>
      </c>
      <c r="D825" t="s">
        <v>24630</v>
      </c>
      <c r="E825" s="74">
        <v>45013</v>
      </c>
      <c r="F825">
        <v>12.6</v>
      </c>
      <c r="G825" t="s">
        <v>17</v>
      </c>
      <c r="H825" t="s">
        <v>17397</v>
      </c>
      <c r="I825" s="74">
        <v>45414</v>
      </c>
      <c r="J825" t="s">
        <v>19</v>
      </c>
      <c r="K825" t="s">
        <v>19</v>
      </c>
    </row>
    <row r="826" spans="1:11" hidden="1" x14ac:dyDescent="0.3">
      <c r="A826" t="s">
        <v>1330</v>
      </c>
      <c r="B826" t="s">
        <v>12366</v>
      </c>
      <c r="C826" t="s">
        <v>17444</v>
      </c>
      <c r="D826" t="s">
        <v>17445</v>
      </c>
      <c r="E826" s="74">
        <v>14062</v>
      </c>
      <c r="F826">
        <v>53.46</v>
      </c>
      <c r="G826" t="s">
        <v>17369</v>
      </c>
      <c r="H826" t="s">
        <v>17339</v>
      </c>
      <c r="I826" s="74">
        <v>41771</v>
      </c>
      <c r="J826" t="s">
        <v>17325</v>
      </c>
      <c r="K826" t="s">
        <v>19</v>
      </c>
    </row>
    <row r="827" spans="1:11" hidden="1" x14ac:dyDescent="0.3">
      <c r="A827" t="s">
        <v>1330</v>
      </c>
      <c r="B827" t="s">
        <v>12366</v>
      </c>
      <c r="C827" t="s">
        <v>17444</v>
      </c>
      <c r="D827" t="s">
        <v>17445</v>
      </c>
      <c r="E827" s="74">
        <v>14062</v>
      </c>
      <c r="F827">
        <v>53.46</v>
      </c>
      <c r="G827" t="s">
        <v>17390</v>
      </c>
      <c r="H827" t="s">
        <v>17339</v>
      </c>
      <c r="I827" s="74">
        <v>41771</v>
      </c>
      <c r="J827" t="s">
        <v>17325</v>
      </c>
      <c r="K827" t="s">
        <v>19</v>
      </c>
    </row>
    <row r="828" spans="1:11" hidden="1" x14ac:dyDescent="0.3">
      <c r="A828" t="s">
        <v>1330</v>
      </c>
      <c r="B828" t="s">
        <v>12366</v>
      </c>
      <c r="C828" t="s">
        <v>17444</v>
      </c>
      <c r="D828" t="s">
        <v>17445</v>
      </c>
      <c r="E828" s="74">
        <v>14062</v>
      </c>
      <c r="F828">
        <v>53.46</v>
      </c>
      <c r="G828" t="s">
        <v>17392</v>
      </c>
      <c r="H828" t="s">
        <v>17339</v>
      </c>
      <c r="I828" s="74">
        <v>41771</v>
      </c>
      <c r="J828" t="s">
        <v>17325</v>
      </c>
      <c r="K828" t="s">
        <v>19</v>
      </c>
    </row>
    <row r="829" spans="1:11" hidden="1" x14ac:dyDescent="0.3">
      <c r="A829" t="s">
        <v>1329</v>
      </c>
      <c r="B829" t="s">
        <v>12366</v>
      </c>
      <c r="C829" t="s">
        <v>17444</v>
      </c>
      <c r="D829" t="s">
        <v>17445</v>
      </c>
      <c r="E829" s="74">
        <v>14093</v>
      </c>
      <c r="F829">
        <v>53.46</v>
      </c>
      <c r="G829" t="s">
        <v>17369</v>
      </c>
      <c r="H829" t="s">
        <v>17339</v>
      </c>
      <c r="I829" s="74">
        <v>41771</v>
      </c>
      <c r="J829" t="s">
        <v>17325</v>
      </c>
      <c r="K829" t="s">
        <v>19</v>
      </c>
    </row>
    <row r="830" spans="1:11" hidden="1" x14ac:dyDescent="0.3">
      <c r="A830" t="s">
        <v>1329</v>
      </c>
      <c r="B830" t="s">
        <v>12366</v>
      </c>
      <c r="C830" t="s">
        <v>17444</v>
      </c>
      <c r="D830" t="s">
        <v>17445</v>
      </c>
      <c r="E830" s="74">
        <v>14093</v>
      </c>
      <c r="F830">
        <v>53.46</v>
      </c>
      <c r="G830" t="s">
        <v>17390</v>
      </c>
      <c r="H830" t="s">
        <v>17339</v>
      </c>
      <c r="I830" s="74">
        <v>41771</v>
      </c>
      <c r="J830" t="s">
        <v>17325</v>
      </c>
      <c r="K830" t="s">
        <v>19</v>
      </c>
    </row>
    <row r="831" spans="1:11" hidden="1" x14ac:dyDescent="0.3">
      <c r="A831" t="s">
        <v>1329</v>
      </c>
      <c r="B831" t="s">
        <v>12366</v>
      </c>
      <c r="C831" t="s">
        <v>17444</v>
      </c>
      <c r="D831" t="s">
        <v>17445</v>
      </c>
      <c r="E831" s="74">
        <v>14093</v>
      </c>
      <c r="F831">
        <v>53.46</v>
      </c>
      <c r="G831" t="s">
        <v>17392</v>
      </c>
      <c r="H831" t="s">
        <v>17339</v>
      </c>
      <c r="I831" s="74">
        <v>41771</v>
      </c>
      <c r="J831" t="s">
        <v>17325</v>
      </c>
      <c r="K831" t="s">
        <v>19</v>
      </c>
    </row>
    <row r="832" spans="1:11" hidden="1" x14ac:dyDescent="0.3">
      <c r="A832" t="s">
        <v>1328</v>
      </c>
      <c r="B832" t="s">
        <v>12366</v>
      </c>
      <c r="C832" t="s">
        <v>17444</v>
      </c>
      <c r="D832" t="s">
        <v>17445</v>
      </c>
      <c r="E832" s="74">
        <v>14977</v>
      </c>
      <c r="F832">
        <v>62.1</v>
      </c>
      <c r="G832" t="s">
        <v>17369</v>
      </c>
      <c r="H832" t="s">
        <v>17339</v>
      </c>
      <c r="I832" s="74">
        <v>41771</v>
      </c>
      <c r="J832" t="s">
        <v>17325</v>
      </c>
      <c r="K832" t="s">
        <v>19</v>
      </c>
    </row>
    <row r="833" spans="1:11" hidden="1" x14ac:dyDescent="0.3">
      <c r="A833" t="s">
        <v>1328</v>
      </c>
      <c r="B833" t="s">
        <v>12366</v>
      </c>
      <c r="C833" t="s">
        <v>17444</v>
      </c>
      <c r="D833" t="s">
        <v>17445</v>
      </c>
      <c r="E833" s="74">
        <v>14977</v>
      </c>
      <c r="F833">
        <v>62.1</v>
      </c>
      <c r="G833" t="s">
        <v>17390</v>
      </c>
      <c r="H833" t="s">
        <v>17339</v>
      </c>
      <c r="I833" s="74">
        <v>41771</v>
      </c>
      <c r="J833" t="s">
        <v>17325</v>
      </c>
      <c r="K833" t="s">
        <v>19</v>
      </c>
    </row>
    <row r="834" spans="1:11" hidden="1" x14ac:dyDescent="0.3">
      <c r="A834" t="s">
        <v>1328</v>
      </c>
      <c r="B834" t="s">
        <v>12366</v>
      </c>
      <c r="C834" t="s">
        <v>17444</v>
      </c>
      <c r="D834" t="s">
        <v>17445</v>
      </c>
      <c r="E834" s="74">
        <v>14977</v>
      </c>
      <c r="F834">
        <v>62.1</v>
      </c>
      <c r="G834" t="s">
        <v>17392</v>
      </c>
      <c r="H834" t="s">
        <v>17339</v>
      </c>
      <c r="I834" s="74">
        <v>41771</v>
      </c>
      <c r="J834" t="s">
        <v>17325</v>
      </c>
      <c r="K834" t="s">
        <v>19</v>
      </c>
    </row>
    <row r="835" spans="1:11" hidden="1" x14ac:dyDescent="0.3">
      <c r="A835" t="s">
        <v>1327</v>
      </c>
      <c r="B835" t="s">
        <v>12366</v>
      </c>
      <c r="C835" t="s">
        <v>17444</v>
      </c>
      <c r="D835" t="s">
        <v>17445</v>
      </c>
      <c r="E835" s="74">
        <v>15008</v>
      </c>
      <c r="F835">
        <v>62.1</v>
      </c>
      <c r="G835" t="s">
        <v>17369</v>
      </c>
      <c r="H835" t="s">
        <v>17339</v>
      </c>
      <c r="I835" s="74">
        <v>41771</v>
      </c>
      <c r="J835" t="s">
        <v>17325</v>
      </c>
      <c r="K835" t="s">
        <v>19</v>
      </c>
    </row>
    <row r="836" spans="1:11" hidden="1" x14ac:dyDescent="0.3">
      <c r="A836" t="s">
        <v>1327</v>
      </c>
      <c r="B836" t="s">
        <v>12366</v>
      </c>
      <c r="C836" t="s">
        <v>17444</v>
      </c>
      <c r="D836" t="s">
        <v>17445</v>
      </c>
      <c r="E836" s="74">
        <v>15008</v>
      </c>
      <c r="F836">
        <v>62.1</v>
      </c>
      <c r="G836" t="s">
        <v>17390</v>
      </c>
      <c r="H836" t="s">
        <v>17339</v>
      </c>
      <c r="I836" s="74">
        <v>41771</v>
      </c>
      <c r="J836" t="s">
        <v>17325</v>
      </c>
      <c r="K836" t="s">
        <v>19</v>
      </c>
    </row>
    <row r="837" spans="1:11" hidden="1" x14ac:dyDescent="0.3">
      <c r="A837" t="s">
        <v>1327</v>
      </c>
      <c r="B837" t="s">
        <v>12366</v>
      </c>
      <c r="C837" t="s">
        <v>17444</v>
      </c>
      <c r="D837" t="s">
        <v>17445</v>
      </c>
      <c r="E837" s="74">
        <v>15008</v>
      </c>
      <c r="F837">
        <v>62.1</v>
      </c>
      <c r="G837" t="s">
        <v>17392</v>
      </c>
      <c r="H837" t="s">
        <v>17339</v>
      </c>
      <c r="I837" s="74">
        <v>41771</v>
      </c>
      <c r="J837" t="s">
        <v>17325</v>
      </c>
      <c r="K837" t="s">
        <v>19</v>
      </c>
    </row>
    <row r="838" spans="1:11" hidden="1" x14ac:dyDescent="0.3">
      <c r="A838" t="s">
        <v>1326</v>
      </c>
      <c r="B838" t="s">
        <v>12366</v>
      </c>
      <c r="C838" t="s">
        <v>17444</v>
      </c>
      <c r="D838" t="s">
        <v>17445</v>
      </c>
      <c r="E838" s="74">
        <v>15250</v>
      </c>
      <c r="F838">
        <v>62.1</v>
      </c>
      <c r="G838" t="s">
        <v>17369</v>
      </c>
      <c r="H838" t="s">
        <v>17339</v>
      </c>
      <c r="I838" s="74">
        <v>41771</v>
      </c>
      <c r="J838" t="s">
        <v>17325</v>
      </c>
      <c r="K838" t="s">
        <v>19</v>
      </c>
    </row>
    <row r="839" spans="1:11" hidden="1" x14ac:dyDescent="0.3">
      <c r="A839" t="s">
        <v>1326</v>
      </c>
      <c r="B839" t="s">
        <v>12366</v>
      </c>
      <c r="C839" t="s">
        <v>17444</v>
      </c>
      <c r="D839" t="s">
        <v>17445</v>
      </c>
      <c r="E839" s="74">
        <v>15250</v>
      </c>
      <c r="F839">
        <v>62.1</v>
      </c>
      <c r="G839" t="s">
        <v>17390</v>
      </c>
      <c r="H839" t="s">
        <v>17339</v>
      </c>
      <c r="I839" s="74">
        <v>41771</v>
      </c>
      <c r="J839" t="s">
        <v>17325</v>
      </c>
      <c r="K839" t="s">
        <v>19</v>
      </c>
    </row>
    <row r="840" spans="1:11" hidden="1" x14ac:dyDescent="0.3">
      <c r="A840" t="s">
        <v>1326</v>
      </c>
      <c r="B840" t="s">
        <v>12366</v>
      </c>
      <c r="C840" t="s">
        <v>17444</v>
      </c>
      <c r="D840" t="s">
        <v>17445</v>
      </c>
      <c r="E840" s="74">
        <v>15250</v>
      </c>
      <c r="F840">
        <v>62.1</v>
      </c>
      <c r="G840" t="s">
        <v>17392</v>
      </c>
      <c r="H840" t="s">
        <v>17339</v>
      </c>
      <c r="I840" s="74">
        <v>41771</v>
      </c>
      <c r="J840" t="s">
        <v>17325</v>
      </c>
      <c r="K840" t="s">
        <v>19</v>
      </c>
    </row>
    <row r="841" spans="1:11" hidden="1" x14ac:dyDescent="0.3">
      <c r="A841" t="s">
        <v>1325</v>
      </c>
      <c r="B841" t="s">
        <v>12366</v>
      </c>
      <c r="C841" t="s">
        <v>17444</v>
      </c>
      <c r="D841" t="s">
        <v>17445</v>
      </c>
      <c r="E841" s="74">
        <v>15493</v>
      </c>
      <c r="F841">
        <v>62.1</v>
      </c>
      <c r="G841" t="s">
        <v>17369</v>
      </c>
      <c r="H841" t="s">
        <v>17339</v>
      </c>
      <c r="I841" s="74">
        <v>41771</v>
      </c>
      <c r="J841" t="s">
        <v>17325</v>
      </c>
      <c r="K841" t="s">
        <v>19</v>
      </c>
    </row>
    <row r="842" spans="1:11" hidden="1" x14ac:dyDescent="0.3">
      <c r="A842" t="s">
        <v>1325</v>
      </c>
      <c r="B842" t="s">
        <v>12366</v>
      </c>
      <c r="C842" t="s">
        <v>17444</v>
      </c>
      <c r="D842" t="s">
        <v>17445</v>
      </c>
      <c r="E842" s="74">
        <v>15493</v>
      </c>
      <c r="F842">
        <v>62.1</v>
      </c>
      <c r="G842" t="s">
        <v>17390</v>
      </c>
      <c r="H842" t="s">
        <v>17339</v>
      </c>
      <c r="I842" s="74">
        <v>41771</v>
      </c>
      <c r="J842" t="s">
        <v>17325</v>
      </c>
      <c r="K842" t="s">
        <v>19</v>
      </c>
    </row>
    <row r="843" spans="1:11" hidden="1" x14ac:dyDescent="0.3">
      <c r="A843" t="s">
        <v>1325</v>
      </c>
      <c r="B843" t="s">
        <v>12366</v>
      </c>
      <c r="C843" t="s">
        <v>17444</v>
      </c>
      <c r="D843" t="s">
        <v>17445</v>
      </c>
      <c r="E843" s="74">
        <v>15493</v>
      </c>
      <c r="F843">
        <v>62.1</v>
      </c>
      <c r="G843" t="s">
        <v>17392</v>
      </c>
      <c r="H843" t="s">
        <v>17339</v>
      </c>
      <c r="I843" s="74">
        <v>41771</v>
      </c>
      <c r="J843" t="s">
        <v>17325</v>
      </c>
      <c r="K843" t="s">
        <v>19</v>
      </c>
    </row>
    <row r="844" spans="1:11" hidden="1" x14ac:dyDescent="0.3">
      <c r="A844" t="s">
        <v>1324</v>
      </c>
      <c r="B844" t="s">
        <v>12366</v>
      </c>
      <c r="C844" t="s">
        <v>17444</v>
      </c>
      <c r="D844" t="s">
        <v>17445</v>
      </c>
      <c r="E844" s="74">
        <v>15797</v>
      </c>
      <c r="F844">
        <v>62.1</v>
      </c>
      <c r="G844" t="s">
        <v>17369</v>
      </c>
      <c r="H844" t="s">
        <v>17339</v>
      </c>
      <c r="I844" s="74">
        <v>41771</v>
      </c>
      <c r="J844" t="s">
        <v>17325</v>
      </c>
      <c r="K844" t="s">
        <v>19</v>
      </c>
    </row>
    <row r="845" spans="1:11" hidden="1" x14ac:dyDescent="0.3">
      <c r="A845" t="s">
        <v>1324</v>
      </c>
      <c r="B845" t="s">
        <v>12366</v>
      </c>
      <c r="C845" t="s">
        <v>17444</v>
      </c>
      <c r="D845" t="s">
        <v>17445</v>
      </c>
      <c r="E845" s="74">
        <v>15797</v>
      </c>
      <c r="F845">
        <v>62.1</v>
      </c>
      <c r="G845" t="s">
        <v>17390</v>
      </c>
      <c r="H845" t="s">
        <v>17339</v>
      </c>
      <c r="I845" s="74">
        <v>41771</v>
      </c>
      <c r="J845" t="s">
        <v>17325</v>
      </c>
      <c r="K845" t="s">
        <v>19</v>
      </c>
    </row>
    <row r="846" spans="1:11" hidden="1" x14ac:dyDescent="0.3">
      <c r="A846" t="s">
        <v>1324</v>
      </c>
      <c r="B846" t="s">
        <v>12366</v>
      </c>
      <c r="C846" t="s">
        <v>17444</v>
      </c>
      <c r="D846" t="s">
        <v>17445</v>
      </c>
      <c r="E846" s="74">
        <v>15797</v>
      </c>
      <c r="F846">
        <v>62.1</v>
      </c>
      <c r="G846" t="s">
        <v>17392</v>
      </c>
      <c r="H846" t="s">
        <v>17339</v>
      </c>
      <c r="I846" s="74">
        <v>41771</v>
      </c>
      <c r="J846" t="s">
        <v>17325</v>
      </c>
      <c r="K846" t="s">
        <v>19</v>
      </c>
    </row>
    <row r="847" spans="1:11" hidden="1" x14ac:dyDescent="0.3">
      <c r="A847" t="s">
        <v>1323</v>
      </c>
      <c r="B847" t="s">
        <v>12366</v>
      </c>
      <c r="C847" t="s">
        <v>17444</v>
      </c>
      <c r="D847" t="s">
        <v>17445</v>
      </c>
      <c r="E847" s="74">
        <v>15888</v>
      </c>
      <c r="F847">
        <v>62.1</v>
      </c>
      <c r="G847" t="s">
        <v>17369</v>
      </c>
      <c r="H847" t="s">
        <v>17339</v>
      </c>
      <c r="I847" s="74">
        <v>41771</v>
      </c>
      <c r="J847" t="s">
        <v>17325</v>
      </c>
      <c r="K847" t="s">
        <v>19</v>
      </c>
    </row>
    <row r="848" spans="1:11" hidden="1" x14ac:dyDescent="0.3">
      <c r="A848" t="s">
        <v>1323</v>
      </c>
      <c r="B848" t="s">
        <v>12366</v>
      </c>
      <c r="C848" t="s">
        <v>17444</v>
      </c>
      <c r="D848" t="s">
        <v>17445</v>
      </c>
      <c r="E848" s="74">
        <v>15888</v>
      </c>
      <c r="F848">
        <v>62.1</v>
      </c>
      <c r="G848" t="s">
        <v>17390</v>
      </c>
      <c r="H848" t="s">
        <v>17339</v>
      </c>
      <c r="I848" s="74">
        <v>41771</v>
      </c>
      <c r="J848" t="s">
        <v>17325</v>
      </c>
      <c r="K848" t="s">
        <v>19</v>
      </c>
    </row>
    <row r="849" spans="1:11" hidden="1" x14ac:dyDescent="0.3">
      <c r="A849" t="s">
        <v>1323</v>
      </c>
      <c r="B849" t="s">
        <v>12366</v>
      </c>
      <c r="C849" t="s">
        <v>17444</v>
      </c>
      <c r="D849" t="s">
        <v>17445</v>
      </c>
      <c r="E849" s="74">
        <v>15888</v>
      </c>
      <c r="F849">
        <v>62.1</v>
      </c>
      <c r="G849" t="s">
        <v>17392</v>
      </c>
      <c r="H849" t="s">
        <v>17339</v>
      </c>
      <c r="I849" s="74">
        <v>41771</v>
      </c>
      <c r="J849" t="s">
        <v>17325</v>
      </c>
      <c r="K849" t="s">
        <v>19</v>
      </c>
    </row>
    <row r="850" spans="1:11" hidden="1" x14ac:dyDescent="0.3">
      <c r="A850" t="s">
        <v>1322</v>
      </c>
      <c r="B850" t="s">
        <v>12366</v>
      </c>
      <c r="C850" t="s">
        <v>17444</v>
      </c>
      <c r="D850" t="s">
        <v>17445</v>
      </c>
      <c r="E850" s="74">
        <v>15980</v>
      </c>
      <c r="F850">
        <v>62.1</v>
      </c>
      <c r="G850" t="s">
        <v>17369</v>
      </c>
      <c r="H850" t="s">
        <v>17339</v>
      </c>
      <c r="I850" s="74">
        <v>41771</v>
      </c>
      <c r="J850" t="s">
        <v>17325</v>
      </c>
      <c r="K850" t="s">
        <v>19</v>
      </c>
    </row>
    <row r="851" spans="1:11" hidden="1" x14ac:dyDescent="0.3">
      <c r="A851" t="s">
        <v>1322</v>
      </c>
      <c r="B851" t="s">
        <v>12366</v>
      </c>
      <c r="C851" t="s">
        <v>17444</v>
      </c>
      <c r="D851" t="s">
        <v>17445</v>
      </c>
      <c r="E851" s="74">
        <v>15980</v>
      </c>
      <c r="F851">
        <v>62.1</v>
      </c>
      <c r="G851" t="s">
        <v>17390</v>
      </c>
      <c r="H851" t="s">
        <v>17339</v>
      </c>
      <c r="I851" s="74">
        <v>41771</v>
      </c>
      <c r="J851" t="s">
        <v>17325</v>
      </c>
      <c r="K851" t="s">
        <v>19</v>
      </c>
    </row>
    <row r="852" spans="1:11" hidden="1" x14ac:dyDescent="0.3">
      <c r="A852" t="s">
        <v>1322</v>
      </c>
      <c r="B852" t="s">
        <v>12366</v>
      </c>
      <c r="C852" t="s">
        <v>17444</v>
      </c>
      <c r="D852" t="s">
        <v>17445</v>
      </c>
      <c r="E852" s="74">
        <v>15980</v>
      </c>
      <c r="F852">
        <v>62.1</v>
      </c>
      <c r="G852" t="s">
        <v>17392</v>
      </c>
      <c r="H852" t="s">
        <v>17339</v>
      </c>
      <c r="I852" s="74">
        <v>41771</v>
      </c>
      <c r="J852" t="s">
        <v>17325</v>
      </c>
      <c r="K852" t="s">
        <v>19</v>
      </c>
    </row>
    <row r="853" spans="1:11" hidden="1" x14ac:dyDescent="0.3">
      <c r="A853" t="s">
        <v>1321</v>
      </c>
      <c r="B853" t="s">
        <v>12366</v>
      </c>
      <c r="C853" t="s">
        <v>17444</v>
      </c>
      <c r="D853" t="s">
        <v>17445</v>
      </c>
      <c r="E853" s="74">
        <v>16072</v>
      </c>
      <c r="F853">
        <v>62.1</v>
      </c>
      <c r="G853" t="s">
        <v>17369</v>
      </c>
      <c r="H853" t="s">
        <v>17339</v>
      </c>
      <c r="I853" s="74">
        <v>41771</v>
      </c>
      <c r="J853" t="s">
        <v>17325</v>
      </c>
      <c r="K853" t="s">
        <v>19</v>
      </c>
    </row>
    <row r="854" spans="1:11" hidden="1" x14ac:dyDescent="0.3">
      <c r="A854" t="s">
        <v>1321</v>
      </c>
      <c r="B854" t="s">
        <v>12366</v>
      </c>
      <c r="C854" t="s">
        <v>17444</v>
      </c>
      <c r="D854" t="s">
        <v>17445</v>
      </c>
      <c r="E854" s="74">
        <v>16072</v>
      </c>
      <c r="F854">
        <v>62.1</v>
      </c>
      <c r="G854" t="s">
        <v>17390</v>
      </c>
      <c r="H854" t="s">
        <v>17339</v>
      </c>
      <c r="I854" s="74">
        <v>41771</v>
      </c>
      <c r="J854" t="s">
        <v>17325</v>
      </c>
      <c r="K854" t="s">
        <v>19</v>
      </c>
    </row>
    <row r="855" spans="1:11" hidden="1" x14ac:dyDescent="0.3">
      <c r="A855" t="s">
        <v>1321</v>
      </c>
      <c r="B855" t="s">
        <v>12366</v>
      </c>
      <c r="C855" t="s">
        <v>17444</v>
      </c>
      <c r="D855" t="s">
        <v>17445</v>
      </c>
      <c r="E855" s="74">
        <v>16072</v>
      </c>
      <c r="F855">
        <v>62.1</v>
      </c>
      <c r="G855" t="s">
        <v>17392</v>
      </c>
      <c r="H855" t="s">
        <v>17339</v>
      </c>
      <c r="I855" s="74">
        <v>41771</v>
      </c>
      <c r="J855" t="s">
        <v>17325</v>
      </c>
      <c r="K855" t="s">
        <v>19</v>
      </c>
    </row>
    <row r="856" spans="1:11" hidden="1" x14ac:dyDescent="0.3">
      <c r="A856" t="s">
        <v>3998</v>
      </c>
      <c r="B856" t="s">
        <v>11593</v>
      </c>
      <c r="C856" t="s">
        <v>22045</v>
      </c>
      <c r="D856" t="s">
        <v>22046</v>
      </c>
      <c r="E856" s="74">
        <v>42720</v>
      </c>
      <c r="F856">
        <v>52.25</v>
      </c>
      <c r="G856" t="s">
        <v>17</v>
      </c>
      <c r="H856" t="s">
        <v>17379</v>
      </c>
      <c r="I856" s="74">
        <v>42912</v>
      </c>
      <c r="J856" t="s">
        <v>19</v>
      </c>
      <c r="K856" t="s">
        <v>19</v>
      </c>
    </row>
    <row r="857" spans="1:11" hidden="1" x14ac:dyDescent="0.3">
      <c r="A857" t="s">
        <v>6062</v>
      </c>
      <c r="B857" t="s">
        <v>10948</v>
      </c>
      <c r="C857" t="s">
        <v>21823</v>
      </c>
      <c r="D857" t="s">
        <v>21824</v>
      </c>
      <c r="E857" s="74">
        <v>41103</v>
      </c>
      <c r="F857">
        <v>0.13600000000000001</v>
      </c>
      <c r="G857" t="s">
        <v>17</v>
      </c>
      <c r="H857" t="s">
        <v>17315</v>
      </c>
      <c r="I857" s="74">
        <v>43789</v>
      </c>
      <c r="J857" t="s">
        <v>19</v>
      </c>
      <c r="K857" t="s">
        <v>19</v>
      </c>
    </row>
    <row r="858" spans="1:11" hidden="1" x14ac:dyDescent="0.3">
      <c r="A858" t="s">
        <v>6063</v>
      </c>
      <c r="B858" t="s">
        <v>10948</v>
      </c>
      <c r="C858" t="s">
        <v>21823</v>
      </c>
      <c r="D858" t="s">
        <v>21824</v>
      </c>
      <c r="E858" s="74">
        <v>41306</v>
      </c>
      <c r="F858">
        <v>0.24199999999999999</v>
      </c>
      <c r="G858" t="s">
        <v>17</v>
      </c>
      <c r="H858" t="s">
        <v>17315</v>
      </c>
      <c r="I858" s="74">
        <v>43789</v>
      </c>
      <c r="J858" t="s">
        <v>19</v>
      </c>
      <c r="K858" t="s">
        <v>19</v>
      </c>
    </row>
    <row r="859" spans="1:11" hidden="1" x14ac:dyDescent="0.3">
      <c r="A859" t="s">
        <v>6078</v>
      </c>
      <c r="B859" t="s">
        <v>10948</v>
      </c>
      <c r="C859" t="s">
        <v>21823</v>
      </c>
      <c r="D859" t="s">
        <v>21824</v>
      </c>
      <c r="E859" s="74">
        <v>41103</v>
      </c>
      <c r="F859">
        <v>0.219</v>
      </c>
      <c r="G859" t="s">
        <v>17</v>
      </c>
      <c r="H859" t="s">
        <v>17315</v>
      </c>
      <c r="I859" s="74">
        <v>43789</v>
      </c>
      <c r="J859" t="s">
        <v>19</v>
      </c>
      <c r="K859" t="s">
        <v>19</v>
      </c>
    </row>
    <row r="860" spans="1:11" hidden="1" x14ac:dyDescent="0.3">
      <c r="A860" t="s">
        <v>569</v>
      </c>
      <c r="B860" t="s">
        <v>11947</v>
      </c>
      <c r="C860" t="s">
        <v>22098</v>
      </c>
      <c r="D860" t="s">
        <v>22099</v>
      </c>
      <c r="E860" s="74">
        <v>41614</v>
      </c>
      <c r="F860">
        <v>0.13500000000000001</v>
      </c>
      <c r="G860" t="s">
        <v>17</v>
      </c>
      <c r="H860" t="s">
        <v>17315</v>
      </c>
      <c r="I860" s="74">
        <v>42402</v>
      </c>
      <c r="J860" t="s">
        <v>19</v>
      </c>
      <c r="K860" t="s">
        <v>19</v>
      </c>
    </row>
    <row r="861" spans="1:11" hidden="1" x14ac:dyDescent="0.3">
      <c r="A861" t="s">
        <v>6907</v>
      </c>
      <c r="B861" t="s">
        <v>10558</v>
      </c>
      <c r="C861" t="s">
        <v>17408</v>
      </c>
      <c r="D861" t="s">
        <v>17409</v>
      </c>
      <c r="E861" s="74">
        <v>42803</v>
      </c>
      <c r="F861">
        <v>0.96599999999999997</v>
      </c>
      <c r="G861" t="s">
        <v>17</v>
      </c>
      <c r="H861" t="s">
        <v>17315</v>
      </c>
      <c r="I861" s="74">
        <v>43818</v>
      </c>
      <c r="J861" t="s">
        <v>19</v>
      </c>
      <c r="K861" t="s">
        <v>19</v>
      </c>
    </row>
    <row r="862" spans="1:11" hidden="1" x14ac:dyDescent="0.3">
      <c r="A862" t="s">
        <v>8948</v>
      </c>
      <c r="B862" t="s">
        <v>17140</v>
      </c>
      <c r="C862" t="s">
        <v>17372</v>
      </c>
      <c r="D862" t="s">
        <v>17373</v>
      </c>
      <c r="E862" s="74">
        <v>43983</v>
      </c>
      <c r="F862">
        <v>51.3</v>
      </c>
      <c r="G862" t="s">
        <v>17</v>
      </c>
      <c r="H862" t="s">
        <v>17315</v>
      </c>
      <c r="I862" s="74">
        <v>44026</v>
      </c>
      <c r="J862" t="s">
        <v>19</v>
      </c>
      <c r="K862" t="s">
        <v>19</v>
      </c>
    </row>
    <row r="863" spans="1:11" hidden="1" x14ac:dyDescent="0.3">
      <c r="A863" t="s">
        <v>25221</v>
      </c>
      <c r="B863" t="s">
        <v>25222</v>
      </c>
      <c r="C863" t="s">
        <v>25216</v>
      </c>
      <c r="D863" t="s">
        <v>25217</v>
      </c>
      <c r="E863" s="74">
        <v>44540</v>
      </c>
      <c r="F863">
        <v>100</v>
      </c>
      <c r="G863" t="s">
        <v>6</v>
      </c>
      <c r="H863" t="s">
        <v>17324</v>
      </c>
      <c r="I863" s="74">
        <v>45378</v>
      </c>
      <c r="J863" t="s">
        <v>19</v>
      </c>
      <c r="K863" t="s">
        <v>19</v>
      </c>
    </row>
    <row r="864" spans="1:11" hidden="1" x14ac:dyDescent="0.3">
      <c r="A864" t="s">
        <v>4859</v>
      </c>
      <c r="B864" t="s">
        <v>11422</v>
      </c>
      <c r="C864" t="s">
        <v>22237</v>
      </c>
      <c r="D864" t="s">
        <v>22238</v>
      </c>
      <c r="E864" s="74">
        <v>43521</v>
      </c>
      <c r="F864">
        <v>2.2000000000000002</v>
      </c>
      <c r="G864" t="s">
        <v>17</v>
      </c>
      <c r="H864" t="s">
        <v>17339</v>
      </c>
      <c r="I864" s="74">
        <v>43626</v>
      </c>
      <c r="J864" t="s">
        <v>19</v>
      </c>
      <c r="K864" t="s">
        <v>19</v>
      </c>
    </row>
    <row r="865" spans="1:11" hidden="1" x14ac:dyDescent="0.3">
      <c r="A865" t="s">
        <v>20604</v>
      </c>
      <c r="B865" t="s">
        <v>20605</v>
      </c>
      <c r="C865" t="s">
        <v>17673</v>
      </c>
      <c r="D865" t="s">
        <v>17674</v>
      </c>
      <c r="E865" s="74">
        <v>45100</v>
      </c>
      <c r="F865">
        <v>0.23599999999999999</v>
      </c>
      <c r="G865" t="s">
        <v>17</v>
      </c>
      <c r="H865" t="s">
        <v>17315</v>
      </c>
      <c r="I865" s="74">
        <v>45252</v>
      </c>
      <c r="J865" t="s">
        <v>19</v>
      </c>
      <c r="K865" t="s">
        <v>19</v>
      </c>
    </row>
    <row r="866" spans="1:11" hidden="1" x14ac:dyDescent="0.3">
      <c r="A866" t="s">
        <v>15063</v>
      </c>
      <c r="B866" t="s">
        <v>15062</v>
      </c>
      <c r="C866" t="s">
        <v>17361</v>
      </c>
      <c r="D866" t="s">
        <v>17362</v>
      </c>
      <c r="E866" s="74">
        <v>44504</v>
      </c>
      <c r="F866">
        <v>0.57199999999999995</v>
      </c>
      <c r="G866" t="s">
        <v>17</v>
      </c>
      <c r="H866" t="s">
        <v>17315</v>
      </c>
      <c r="I866" s="74">
        <v>44636</v>
      </c>
      <c r="J866" t="s">
        <v>19</v>
      </c>
      <c r="K866" t="s">
        <v>19</v>
      </c>
    </row>
    <row r="867" spans="1:11" hidden="1" x14ac:dyDescent="0.3">
      <c r="A867" t="s">
        <v>14951</v>
      </c>
      <c r="B867" t="s">
        <v>14950</v>
      </c>
      <c r="C867" t="s">
        <v>17361</v>
      </c>
      <c r="D867" t="s">
        <v>17362</v>
      </c>
      <c r="E867" s="74">
        <v>44537</v>
      </c>
      <c r="F867">
        <v>0.92600000000000005</v>
      </c>
      <c r="G867" t="s">
        <v>17</v>
      </c>
      <c r="H867" t="s">
        <v>17315</v>
      </c>
      <c r="I867" s="74">
        <v>44687</v>
      </c>
      <c r="J867" t="s">
        <v>19</v>
      </c>
      <c r="K867" t="s">
        <v>19</v>
      </c>
    </row>
    <row r="868" spans="1:11" hidden="1" x14ac:dyDescent="0.3">
      <c r="A868" t="s">
        <v>10033</v>
      </c>
      <c r="B868" t="s">
        <v>16876</v>
      </c>
      <c r="C868" t="s">
        <v>17335</v>
      </c>
      <c r="D868" t="s">
        <v>17336</v>
      </c>
      <c r="E868" s="74">
        <v>44126</v>
      </c>
      <c r="F868">
        <v>0.18</v>
      </c>
      <c r="G868" t="s">
        <v>17</v>
      </c>
      <c r="H868" t="s">
        <v>17324</v>
      </c>
      <c r="I868" s="74">
        <v>44159</v>
      </c>
      <c r="J868" t="s">
        <v>19</v>
      </c>
      <c r="K868" t="s">
        <v>19</v>
      </c>
    </row>
    <row r="869" spans="1:11" hidden="1" x14ac:dyDescent="0.3">
      <c r="A869" t="s">
        <v>3070</v>
      </c>
      <c r="B869" t="s">
        <v>16370</v>
      </c>
      <c r="C869" t="s">
        <v>17365</v>
      </c>
      <c r="D869" t="s">
        <v>17366</v>
      </c>
      <c r="E869" s="74">
        <v>4019</v>
      </c>
      <c r="F869">
        <v>5</v>
      </c>
      <c r="G869" t="s">
        <v>17369</v>
      </c>
      <c r="H869" t="s">
        <v>17441</v>
      </c>
      <c r="I869" s="74">
        <v>41492</v>
      </c>
      <c r="J869" t="s">
        <v>19</v>
      </c>
      <c r="K869" t="s">
        <v>19</v>
      </c>
    </row>
    <row r="870" spans="1:11" hidden="1" x14ac:dyDescent="0.3">
      <c r="A870" t="s">
        <v>659</v>
      </c>
      <c r="B870" t="s">
        <v>12001</v>
      </c>
      <c r="C870" t="s">
        <v>17791</v>
      </c>
      <c r="D870" t="s">
        <v>17792</v>
      </c>
      <c r="E870" s="74">
        <v>42251</v>
      </c>
      <c r="F870">
        <v>0.42299999999999999</v>
      </c>
      <c r="G870" t="s">
        <v>17</v>
      </c>
      <c r="H870" t="s">
        <v>17391</v>
      </c>
      <c r="I870" s="74">
        <v>42305</v>
      </c>
      <c r="J870" t="s">
        <v>19</v>
      </c>
      <c r="K870" t="s">
        <v>19</v>
      </c>
    </row>
    <row r="871" spans="1:11" hidden="1" x14ac:dyDescent="0.3">
      <c r="A871" t="s">
        <v>156</v>
      </c>
      <c r="B871" t="s">
        <v>11709</v>
      </c>
      <c r="C871" t="s">
        <v>22162</v>
      </c>
      <c r="D871" t="s">
        <v>22163</v>
      </c>
      <c r="E871" s="74">
        <v>42762</v>
      </c>
      <c r="F871">
        <v>50</v>
      </c>
      <c r="G871" t="s">
        <v>17</v>
      </c>
      <c r="H871" t="s">
        <v>17465</v>
      </c>
      <c r="I871" s="74">
        <v>42797</v>
      </c>
      <c r="J871" t="s">
        <v>19</v>
      </c>
      <c r="K871" t="s">
        <v>19</v>
      </c>
    </row>
    <row r="872" spans="1:11" hidden="1" x14ac:dyDescent="0.3">
      <c r="A872" t="s">
        <v>340</v>
      </c>
      <c r="B872" t="s">
        <v>11832</v>
      </c>
      <c r="C872" t="s">
        <v>22146</v>
      </c>
      <c r="D872" t="s">
        <v>22147</v>
      </c>
      <c r="E872" s="74">
        <v>42713</v>
      </c>
      <c r="F872">
        <v>100</v>
      </c>
      <c r="G872" t="s">
        <v>17</v>
      </c>
      <c r="H872" t="s">
        <v>17465</v>
      </c>
      <c r="I872" s="74">
        <v>42754</v>
      </c>
      <c r="J872" t="s">
        <v>19</v>
      </c>
      <c r="K872" t="s">
        <v>19</v>
      </c>
    </row>
    <row r="873" spans="1:11" hidden="1" x14ac:dyDescent="0.3">
      <c r="A873" t="s">
        <v>898</v>
      </c>
      <c r="B873" t="s">
        <v>12148</v>
      </c>
      <c r="C873" t="s">
        <v>17352</v>
      </c>
      <c r="D873" t="s">
        <v>17293</v>
      </c>
      <c r="E873" s="74">
        <v>41919</v>
      </c>
      <c r="F873">
        <v>8.4000000000000005E-2</v>
      </c>
      <c r="G873" t="s">
        <v>17</v>
      </c>
      <c r="H873" t="s">
        <v>17339</v>
      </c>
      <c r="I873" s="74">
        <v>42136</v>
      </c>
      <c r="J873" t="s">
        <v>19</v>
      </c>
      <c r="K873" t="s">
        <v>19</v>
      </c>
    </row>
    <row r="874" spans="1:11" hidden="1" x14ac:dyDescent="0.3">
      <c r="A874" t="s">
        <v>420</v>
      </c>
      <c r="B874" t="s">
        <v>11886</v>
      </c>
      <c r="C874" t="s">
        <v>17352</v>
      </c>
      <c r="D874" t="s">
        <v>17293</v>
      </c>
      <c r="E874" s="74">
        <v>42461</v>
      </c>
      <c r="F874">
        <v>8.4000000000000005E-2</v>
      </c>
      <c r="G874" t="s">
        <v>17</v>
      </c>
      <c r="H874" t="s">
        <v>17339</v>
      </c>
      <c r="I874" s="74">
        <v>42536</v>
      </c>
      <c r="J874" t="s">
        <v>19</v>
      </c>
      <c r="K874" t="s">
        <v>19</v>
      </c>
    </row>
    <row r="875" spans="1:11" hidden="1" x14ac:dyDescent="0.3">
      <c r="A875" t="s">
        <v>526</v>
      </c>
      <c r="B875" t="s">
        <v>11922</v>
      </c>
      <c r="C875" t="s">
        <v>22107</v>
      </c>
      <c r="D875" t="s">
        <v>22108</v>
      </c>
      <c r="E875" s="74">
        <v>42472</v>
      </c>
      <c r="F875">
        <v>20</v>
      </c>
      <c r="G875" t="s">
        <v>17334</v>
      </c>
      <c r="H875" t="s">
        <v>17315</v>
      </c>
      <c r="I875" s="74">
        <v>42507</v>
      </c>
      <c r="J875" t="s">
        <v>19</v>
      </c>
      <c r="K875" t="s">
        <v>19</v>
      </c>
    </row>
    <row r="876" spans="1:11" hidden="1" x14ac:dyDescent="0.3">
      <c r="A876" t="s">
        <v>3384</v>
      </c>
      <c r="B876" t="s">
        <v>22260</v>
      </c>
      <c r="C876" t="s">
        <v>21946</v>
      </c>
      <c r="D876" t="s">
        <v>3329</v>
      </c>
      <c r="E876" s="74">
        <v>31642</v>
      </c>
      <c r="F876">
        <v>3.6</v>
      </c>
      <c r="G876" t="s">
        <v>17369</v>
      </c>
      <c r="H876" t="s">
        <v>17315</v>
      </c>
      <c r="I876" s="74">
        <v>39671</v>
      </c>
      <c r="J876" t="s">
        <v>19</v>
      </c>
      <c r="K876" t="s">
        <v>19</v>
      </c>
    </row>
    <row r="877" spans="1:11" hidden="1" x14ac:dyDescent="0.3">
      <c r="A877" t="s">
        <v>2562</v>
      </c>
      <c r="B877" t="s">
        <v>12015</v>
      </c>
      <c r="C877" t="s">
        <v>21804</v>
      </c>
      <c r="D877" t="s">
        <v>21805</v>
      </c>
      <c r="E877" s="74">
        <v>20302</v>
      </c>
      <c r="F877">
        <v>22.5</v>
      </c>
      <c r="G877" t="s">
        <v>17369</v>
      </c>
      <c r="H877" t="s">
        <v>17391</v>
      </c>
      <c r="I877" s="74">
        <v>40689</v>
      </c>
      <c r="J877" t="s">
        <v>17325</v>
      </c>
      <c r="K877" t="s">
        <v>19</v>
      </c>
    </row>
    <row r="878" spans="1:11" hidden="1" x14ac:dyDescent="0.3">
      <c r="A878" t="s">
        <v>2562</v>
      </c>
      <c r="B878" t="s">
        <v>12015</v>
      </c>
      <c r="C878" t="s">
        <v>21804</v>
      </c>
      <c r="D878" t="s">
        <v>21805</v>
      </c>
      <c r="E878" s="74">
        <v>20302</v>
      </c>
      <c r="F878">
        <v>22.5</v>
      </c>
      <c r="G878" t="s">
        <v>17390</v>
      </c>
      <c r="H878" t="s">
        <v>17391</v>
      </c>
      <c r="I878" s="74">
        <v>40689</v>
      </c>
      <c r="J878" t="s">
        <v>17325</v>
      </c>
      <c r="K878" t="s">
        <v>19</v>
      </c>
    </row>
    <row r="879" spans="1:11" hidden="1" x14ac:dyDescent="0.3">
      <c r="A879" t="s">
        <v>2562</v>
      </c>
      <c r="B879" t="s">
        <v>12015</v>
      </c>
      <c r="C879" t="s">
        <v>21804</v>
      </c>
      <c r="D879" t="s">
        <v>21805</v>
      </c>
      <c r="E879" s="74">
        <v>20302</v>
      </c>
      <c r="F879">
        <v>22.5</v>
      </c>
      <c r="G879" t="s">
        <v>17392</v>
      </c>
      <c r="H879" t="s">
        <v>17391</v>
      </c>
      <c r="I879" s="74">
        <v>40689</v>
      </c>
      <c r="J879" t="s">
        <v>17325</v>
      </c>
      <c r="K879" t="s">
        <v>19</v>
      </c>
    </row>
    <row r="880" spans="1:11" hidden="1" x14ac:dyDescent="0.3">
      <c r="A880" t="s">
        <v>2192</v>
      </c>
      <c r="B880" t="s">
        <v>12015</v>
      </c>
      <c r="C880" t="s">
        <v>21804</v>
      </c>
      <c r="D880" t="s">
        <v>21805</v>
      </c>
      <c r="E880" s="74">
        <v>20302</v>
      </c>
      <c r="F880">
        <v>22.5</v>
      </c>
      <c r="G880" t="s">
        <v>17369</v>
      </c>
      <c r="H880" t="s">
        <v>17391</v>
      </c>
      <c r="I880" s="74">
        <v>41138</v>
      </c>
      <c r="J880" t="s">
        <v>17325</v>
      </c>
      <c r="K880" t="s">
        <v>19</v>
      </c>
    </row>
    <row r="881" spans="1:11" hidden="1" x14ac:dyDescent="0.3">
      <c r="A881" t="s">
        <v>2192</v>
      </c>
      <c r="B881" t="s">
        <v>12015</v>
      </c>
      <c r="C881" t="s">
        <v>21804</v>
      </c>
      <c r="D881" t="s">
        <v>21805</v>
      </c>
      <c r="E881" s="74">
        <v>20302</v>
      </c>
      <c r="F881">
        <v>22.5</v>
      </c>
      <c r="G881" t="s">
        <v>17390</v>
      </c>
      <c r="H881" t="s">
        <v>17391</v>
      </c>
      <c r="I881" s="74">
        <v>41138</v>
      </c>
      <c r="J881" t="s">
        <v>17325</v>
      </c>
      <c r="K881" t="s">
        <v>19</v>
      </c>
    </row>
    <row r="882" spans="1:11" hidden="1" x14ac:dyDescent="0.3">
      <c r="A882" t="s">
        <v>2192</v>
      </c>
      <c r="B882" t="s">
        <v>12015</v>
      </c>
      <c r="C882" t="s">
        <v>21804</v>
      </c>
      <c r="D882" t="s">
        <v>21805</v>
      </c>
      <c r="E882" s="74">
        <v>20302</v>
      </c>
      <c r="F882">
        <v>22.5</v>
      </c>
      <c r="G882" t="s">
        <v>17392</v>
      </c>
      <c r="H882" t="s">
        <v>17391</v>
      </c>
      <c r="I882" s="74">
        <v>41138</v>
      </c>
      <c r="J882" t="s">
        <v>17325</v>
      </c>
      <c r="K882" t="s">
        <v>19</v>
      </c>
    </row>
    <row r="883" spans="1:11" hidden="1" x14ac:dyDescent="0.3">
      <c r="A883" t="s">
        <v>686</v>
      </c>
      <c r="B883" t="s">
        <v>12015</v>
      </c>
      <c r="C883" t="s">
        <v>21804</v>
      </c>
      <c r="D883" t="s">
        <v>21805</v>
      </c>
      <c r="E883" s="74">
        <v>20271</v>
      </c>
      <c r="F883">
        <v>22.5</v>
      </c>
      <c r="G883" t="s">
        <v>17369</v>
      </c>
      <c r="H883" t="s">
        <v>17391</v>
      </c>
      <c r="I883" s="74">
        <v>42331</v>
      </c>
      <c r="J883" t="s">
        <v>17325</v>
      </c>
      <c r="K883" t="s">
        <v>19</v>
      </c>
    </row>
    <row r="884" spans="1:11" hidden="1" x14ac:dyDescent="0.3">
      <c r="A884" t="s">
        <v>686</v>
      </c>
      <c r="B884" t="s">
        <v>12015</v>
      </c>
      <c r="C884" t="s">
        <v>21804</v>
      </c>
      <c r="D884" t="s">
        <v>21805</v>
      </c>
      <c r="E884" s="74">
        <v>20271</v>
      </c>
      <c r="F884">
        <v>22.5</v>
      </c>
      <c r="G884" t="s">
        <v>17390</v>
      </c>
      <c r="H884" t="s">
        <v>17391</v>
      </c>
      <c r="I884" s="74">
        <v>42331</v>
      </c>
      <c r="J884" t="s">
        <v>17325</v>
      </c>
      <c r="K884" t="s">
        <v>19</v>
      </c>
    </row>
    <row r="885" spans="1:11" hidden="1" x14ac:dyDescent="0.3">
      <c r="A885" t="s">
        <v>686</v>
      </c>
      <c r="B885" t="s">
        <v>12015</v>
      </c>
      <c r="C885" t="s">
        <v>21804</v>
      </c>
      <c r="D885" t="s">
        <v>21805</v>
      </c>
      <c r="E885" s="74">
        <v>20271</v>
      </c>
      <c r="F885">
        <v>22.5</v>
      </c>
      <c r="G885" t="s">
        <v>17392</v>
      </c>
      <c r="H885" t="s">
        <v>17391</v>
      </c>
      <c r="I885" s="74">
        <v>42331</v>
      </c>
      <c r="J885" t="s">
        <v>17325</v>
      </c>
      <c r="K885" t="s">
        <v>19</v>
      </c>
    </row>
    <row r="886" spans="1:11" hidden="1" x14ac:dyDescent="0.3">
      <c r="A886" t="s">
        <v>20409</v>
      </c>
      <c r="B886" t="s">
        <v>20410</v>
      </c>
      <c r="C886" t="s">
        <v>20411</v>
      </c>
      <c r="D886" t="s">
        <v>20412</v>
      </c>
      <c r="E886" s="74">
        <v>41913</v>
      </c>
      <c r="F886">
        <v>6</v>
      </c>
      <c r="G886" t="s">
        <v>6</v>
      </c>
      <c r="H886" t="s">
        <v>17386</v>
      </c>
      <c r="I886" s="74">
        <v>45282</v>
      </c>
      <c r="J886" t="s">
        <v>19</v>
      </c>
      <c r="K886" t="s">
        <v>19</v>
      </c>
    </row>
    <row r="887" spans="1:11" hidden="1" x14ac:dyDescent="0.3">
      <c r="A887" t="s">
        <v>14663</v>
      </c>
      <c r="B887" t="s">
        <v>14662</v>
      </c>
      <c r="C887" t="s">
        <v>18633</v>
      </c>
      <c r="D887" t="s">
        <v>18634</v>
      </c>
      <c r="E887" s="74">
        <v>37442</v>
      </c>
      <c r="F887">
        <v>4.0000000000000001E-3</v>
      </c>
      <c r="G887" t="s">
        <v>17</v>
      </c>
      <c r="H887" t="s">
        <v>17315</v>
      </c>
      <c r="I887" s="74">
        <v>44812</v>
      </c>
      <c r="J887" t="s">
        <v>19</v>
      </c>
      <c r="K887" t="s">
        <v>19</v>
      </c>
    </row>
    <row r="888" spans="1:11" hidden="1" x14ac:dyDescent="0.3">
      <c r="A888" t="s">
        <v>2912</v>
      </c>
      <c r="B888" t="s">
        <v>14253</v>
      </c>
      <c r="C888" t="s">
        <v>18713</v>
      </c>
      <c r="D888" t="s">
        <v>18714</v>
      </c>
      <c r="E888" s="74">
        <v>19207</v>
      </c>
      <c r="F888">
        <v>7.5</v>
      </c>
      <c r="G888" t="s">
        <v>17369</v>
      </c>
      <c r="H888" t="s">
        <v>17376</v>
      </c>
      <c r="I888" s="74">
        <v>40434</v>
      </c>
      <c r="J888" t="s">
        <v>19</v>
      </c>
      <c r="K888" t="s">
        <v>19</v>
      </c>
    </row>
    <row r="889" spans="1:11" hidden="1" x14ac:dyDescent="0.3">
      <c r="A889" t="s">
        <v>2911</v>
      </c>
      <c r="B889" t="s">
        <v>14253</v>
      </c>
      <c r="C889" t="s">
        <v>18713</v>
      </c>
      <c r="D889" t="s">
        <v>18714</v>
      </c>
      <c r="E889" s="74">
        <v>19238</v>
      </c>
      <c r="F889">
        <v>7.5</v>
      </c>
      <c r="G889" t="s">
        <v>17369</v>
      </c>
      <c r="H889" t="s">
        <v>17376</v>
      </c>
      <c r="I889" s="74">
        <v>40434</v>
      </c>
      <c r="J889" t="s">
        <v>19</v>
      </c>
      <c r="K889" t="s">
        <v>19</v>
      </c>
    </row>
    <row r="890" spans="1:11" hidden="1" x14ac:dyDescent="0.3">
      <c r="A890" t="s">
        <v>5332</v>
      </c>
      <c r="B890" t="s">
        <v>11031</v>
      </c>
      <c r="C890" t="s">
        <v>17433</v>
      </c>
      <c r="D890" t="s">
        <v>17434</v>
      </c>
      <c r="E890" s="74">
        <v>42675</v>
      </c>
      <c r="F890">
        <v>0.33</v>
      </c>
      <c r="G890" t="s">
        <v>17</v>
      </c>
      <c r="H890" t="s">
        <v>17435</v>
      </c>
      <c r="I890" s="74">
        <v>43721</v>
      </c>
      <c r="J890" t="s">
        <v>19</v>
      </c>
      <c r="K890" t="s">
        <v>19</v>
      </c>
    </row>
    <row r="891" spans="1:11" hidden="1" x14ac:dyDescent="0.3">
      <c r="A891" t="s">
        <v>3016</v>
      </c>
      <c r="B891" t="s">
        <v>15044</v>
      </c>
      <c r="C891" t="s">
        <v>17621</v>
      </c>
      <c r="D891" t="s">
        <v>17622</v>
      </c>
      <c r="E891" s="74">
        <v>33756</v>
      </c>
      <c r="F891">
        <v>26.4</v>
      </c>
      <c r="G891" t="s">
        <v>17623</v>
      </c>
      <c r="H891" t="s">
        <v>17465</v>
      </c>
      <c r="I891" s="74">
        <v>39990</v>
      </c>
      <c r="J891" t="s">
        <v>19</v>
      </c>
      <c r="K891" t="s">
        <v>19</v>
      </c>
    </row>
    <row r="892" spans="1:11" hidden="1" x14ac:dyDescent="0.3">
      <c r="A892" t="s">
        <v>2978</v>
      </c>
      <c r="B892" t="s">
        <v>15044</v>
      </c>
      <c r="C892" t="s">
        <v>17621</v>
      </c>
      <c r="D892" t="s">
        <v>17622</v>
      </c>
      <c r="E892" s="74">
        <v>37469</v>
      </c>
      <c r="F892">
        <v>6.5</v>
      </c>
      <c r="G892" t="s">
        <v>17623</v>
      </c>
      <c r="H892" t="s">
        <v>17465</v>
      </c>
      <c r="I892" s="74">
        <v>39990</v>
      </c>
      <c r="J892" t="s">
        <v>19</v>
      </c>
      <c r="K892" t="s">
        <v>19</v>
      </c>
    </row>
    <row r="893" spans="1:11" hidden="1" x14ac:dyDescent="0.3">
      <c r="A893" t="s">
        <v>1387</v>
      </c>
      <c r="B893" t="s">
        <v>12403</v>
      </c>
      <c r="C893" t="s">
        <v>18650</v>
      </c>
      <c r="D893" t="s">
        <v>18651</v>
      </c>
      <c r="E893" s="74">
        <v>41684</v>
      </c>
      <c r="F893">
        <v>9.9</v>
      </c>
      <c r="G893" t="s">
        <v>6</v>
      </c>
      <c r="H893" t="s">
        <v>17324</v>
      </c>
      <c r="I893" s="74">
        <v>41701</v>
      </c>
      <c r="J893" t="s">
        <v>19</v>
      </c>
      <c r="K893" t="s">
        <v>19</v>
      </c>
    </row>
    <row r="894" spans="1:11" hidden="1" x14ac:dyDescent="0.3">
      <c r="A894" t="s">
        <v>1386</v>
      </c>
      <c r="B894" t="s">
        <v>12403</v>
      </c>
      <c r="C894" t="s">
        <v>18650</v>
      </c>
      <c r="D894" t="s">
        <v>18651</v>
      </c>
      <c r="E894" s="74">
        <v>41684</v>
      </c>
      <c r="F894">
        <v>9.9</v>
      </c>
      <c r="G894" t="s">
        <v>6</v>
      </c>
      <c r="H894" t="s">
        <v>17324</v>
      </c>
      <c r="I894" s="74">
        <v>41701</v>
      </c>
      <c r="J894" t="s">
        <v>19</v>
      </c>
      <c r="K894" t="s">
        <v>19</v>
      </c>
    </row>
    <row r="895" spans="1:11" hidden="1" x14ac:dyDescent="0.3">
      <c r="A895" t="s">
        <v>21132</v>
      </c>
      <c r="B895" t="s">
        <v>21133</v>
      </c>
      <c r="C895" t="s">
        <v>17538</v>
      </c>
      <c r="D895" t="s">
        <v>17539</v>
      </c>
      <c r="E895" s="74">
        <v>45233</v>
      </c>
      <c r="F895">
        <v>0.999</v>
      </c>
      <c r="G895" t="s">
        <v>17</v>
      </c>
      <c r="H895" t="s">
        <v>17315</v>
      </c>
      <c r="I895" s="74">
        <v>45303</v>
      </c>
      <c r="J895" t="s">
        <v>19</v>
      </c>
      <c r="K895" t="s">
        <v>19</v>
      </c>
    </row>
    <row r="896" spans="1:11" hidden="1" x14ac:dyDescent="0.3">
      <c r="A896" t="s">
        <v>4837</v>
      </c>
      <c r="B896" t="s">
        <v>12667</v>
      </c>
      <c r="C896" t="s">
        <v>21951</v>
      </c>
      <c r="D896" t="s">
        <v>21952</v>
      </c>
      <c r="E896" s="74">
        <v>40904</v>
      </c>
      <c r="F896">
        <v>1</v>
      </c>
      <c r="G896" t="s">
        <v>17</v>
      </c>
      <c r="H896" t="s">
        <v>17315</v>
      </c>
      <c r="I896" s="74">
        <v>41816</v>
      </c>
      <c r="J896" t="s">
        <v>19</v>
      </c>
      <c r="K896" t="s">
        <v>19</v>
      </c>
    </row>
    <row r="897" spans="1:11" hidden="1" x14ac:dyDescent="0.3">
      <c r="A897" t="s">
        <v>4923</v>
      </c>
      <c r="B897" t="s">
        <v>11137</v>
      </c>
      <c r="C897" t="s">
        <v>22312</v>
      </c>
      <c r="D897" t="s">
        <v>22313</v>
      </c>
      <c r="E897" s="74">
        <v>23743</v>
      </c>
      <c r="F897">
        <v>165.6</v>
      </c>
      <c r="G897" t="s">
        <v>17369</v>
      </c>
      <c r="H897" t="s">
        <v>17386</v>
      </c>
      <c r="I897" s="74">
        <v>43782</v>
      </c>
      <c r="J897" t="s">
        <v>19</v>
      </c>
      <c r="K897" t="s">
        <v>19</v>
      </c>
    </row>
    <row r="898" spans="1:11" hidden="1" x14ac:dyDescent="0.3">
      <c r="A898" t="s">
        <v>6866</v>
      </c>
      <c r="B898" t="s">
        <v>10604</v>
      </c>
      <c r="C898" t="s">
        <v>22312</v>
      </c>
      <c r="D898" t="s">
        <v>22313</v>
      </c>
      <c r="E898" s="74">
        <v>24473</v>
      </c>
      <c r="F898">
        <v>190</v>
      </c>
      <c r="G898" t="s">
        <v>17369</v>
      </c>
      <c r="H898" t="s">
        <v>17386</v>
      </c>
      <c r="I898" s="74">
        <v>43782</v>
      </c>
      <c r="J898" t="s">
        <v>19</v>
      </c>
      <c r="K898" t="s">
        <v>19</v>
      </c>
    </row>
    <row r="899" spans="1:11" hidden="1" x14ac:dyDescent="0.3">
      <c r="A899" t="s">
        <v>2218</v>
      </c>
      <c r="B899" t="s">
        <v>13035</v>
      </c>
      <c r="C899" t="s">
        <v>21879</v>
      </c>
      <c r="D899" t="s">
        <v>21880</v>
      </c>
      <c r="E899" s="74">
        <v>41214</v>
      </c>
      <c r="F899">
        <v>32.813000000000002</v>
      </c>
      <c r="G899" t="s">
        <v>17334</v>
      </c>
      <c r="H899" t="s">
        <v>17315</v>
      </c>
      <c r="I899" s="74">
        <v>41241</v>
      </c>
      <c r="J899" t="s">
        <v>19</v>
      </c>
      <c r="K899" t="s">
        <v>19</v>
      </c>
    </row>
    <row r="900" spans="1:11" hidden="1" x14ac:dyDescent="0.3">
      <c r="A900" t="s">
        <v>25316</v>
      </c>
      <c r="B900" t="s">
        <v>25317</v>
      </c>
      <c r="C900" t="s">
        <v>25318</v>
      </c>
      <c r="D900" t="s">
        <v>25319</v>
      </c>
      <c r="E900" s="74">
        <v>44894</v>
      </c>
      <c r="F900">
        <v>0.104548</v>
      </c>
      <c r="G900" t="s">
        <v>17</v>
      </c>
      <c r="H900" t="s">
        <v>17315</v>
      </c>
      <c r="I900" s="74">
        <v>45453</v>
      </c>
      <c r="J900" t="s">
        <v>19</v>
      </c>
      <c r="K900" t="s">
        <v>19</v>
      </c>
    </row>
    <row r="901" spans="1:11" hidden="1" x14ac:dyDescent="0.3">
      <c r="A901" t="s">
        <v>25706</v>
      </c>
      <c r="B901" t="s">
        <v>25707</v>
      </c>
      <c r="C901" t="s">
        <v>17538</v>
      </c>
      <c r="D901" t="s">
        <v>17539</v>
      </c>
      <c r="E901" s="74">
        <v>45419</v>
      </c>
      <c r="F901">
        <v>0.24</v>
      </c>
      <c r="G901" t="s">
        <v>17</v>
      </c>
      <c r="H901" t="s">
        <v>17315</v>
      </c>
      <c r="I901" s="74">
        <v>45478</v>
      </c>
      <c r="J901" t="s">
        <v>19</v>
      </c>
      <c r="K901" t="s">
        <v>19</v>
      </c>
    </row>
    <row r="902" spans="1:11" hidden="1" x14ac:dyDescent="0.3">
      <c r="A902" t="s">
        <v>15900</v>
      </c>
      <c r="B902" t="s">
        <v>15899</v>
      </c>
      <c r="C902" t="s">
        <v>17610</v>
      </c>
      <c r="D902" t="s">
        <v>17611</v>
      </c>
      <c r="E902" s="74">
        <v>42342</v>
      </c>
      <c r="F902">
        <v>0.20399999999999999</v>
      </c>
      <c r="G902" t="s">
        <v>17</v>
      </c>
      <c r="H902" t="s">
        <v>17315</v>
      </c>
      <c r="I902" s="74">
        <v>44378</v>
      </c>
      <c r="J902" t="s">
        <v>19</v>
      </c>
      <c r="K902" t="s">
        <v>19</v>
      </c>
    </row>
    <row r="903" spans="1:11" hidden="1" x14ac:dyDescent="0.3">
      <c r="A903" t="s">
        <v>19955</v>
      </c>
      <c r="B903" t="s">
        <v>19956</v>
      </c>
      <c r="C903" t="s">
        <v>19931</v>
      </c>
      <c r="D903" t="s">
        <v>19932</v>
      </c>
      <c r="E903" s="74">
        <v>43731</v>
      </c>
      <c r="F903">
        <v>7.1999999999999995E-2</v>
      </c>
      <c r="G903" t="s">
        <v>17</v>
      </c>
      <c r="H903" t="s">
        <v>17379</v>
      </c>
      <c r="I903" s="74">
        <v>45065</v>
      </c>
      <c r="J903" t="s">
        <v>19</v>
      </c>
      <c r="K903" t="s">
        <v>19</v>
      </c>
    </row>
    <row r="904" spans="1:11" hidden="1" x14ac:dyDescent="0.3">
      <c r="A904" t="s">
        <v>19989</v>
      </c>
      <c r="B904" t="s">
        <v>19990</v>
      </c>
      <c r="C904" t="s">
        <v>17348</v>
      </c>
      <c r="D904" t="s">
        <v>17349</v>
      </c>
      <c r="E904" s="74">
        <v>45012</v>
      </c>
      <c r="F904">
        <v>0.45100000000000001</v>
      </c>
      <c r="G904" t="s">
        <v>17</v>
      </c>
      <c r="H904" t="s">
        <v>17315</v>
      </c>
      <c r="I904" s="74">
        <v>45106</v>
      </c>
      <c r="J904" t="s">
        <v>19</v>
      </c>
      <c r="K904" t="s">
        <v>19</v>
      </c>
    </row>
    <row r="905" spans="1:11" hidden="1" x14ac:dyDescent="0.3">
      <c r="A905" t="s">
        <v>25661</v>
      </c>
      <c r="B905" t="s">
        <v>25662</v>
      </c>
      <c r="C905" t="s">
        <v>17348</v>
      </c>
      <c r="D905" t="s">
        <v>17349</v>
      </c>
      <c r="E905" s="74">
        <v>45330</v>
      </c>
      <c r="F905">
        <v>0.15197099999999999</v>
      </c>
      <c r="G905" t="s">
        <v>17</v>
      </c>
      <c r="H905" t="s">
        <v>17315</v>
      </c>
      <c r="I905" s="74">
        <v>45512</v>
      </c>
      <c r="J905" t="s">
        <v>19</v>
      </c>
      <c r="K905" t="s">
        <v>19</v>
      </c>
    </row>
    <row r="906" spans="1:11" hidden="1" x14ac:dyDescent="0.3">
      <c r="A906" t="s">
        <v>26532</v>
      </c>
      <c r="B906" t="s">
        <v>26533</v>
      </c>
      <c r="C906" t="s">
        <v>17348</v>
      </c>
      <c r="D906" t="s">
        <v>17349</v>
      </c>
      <c r="E906" s="74">
        <v>45505</v>
      </c>
      <c r="F906">
        <v>0.128695</v>
      </c>
      <c r="G906" t="s">
        <v>17</v>
      </c>
      <c r="H906" t="s">
        <v>17315</v>
      </c>
      <c r="I906" s="74">
        <v>45588</v>
      </c>
      <c r="J906" t="s">
        <v>19</v>
      </c>
      <c r="K906" t="s">
        <v>19</v>
      </c>
    </row>
    <row r="907" spans="1:11" hidden="1" x14ac:dyDescent="0.3">
      <c r="A907" t="s">
        <v>25034</v>
      </c>
      <c r="B907" t="s">
        <v>25035</v>
      </c>
      <c r="C907" t="s">
        <v>22385</v>
      </c>
      <c r="D907" t="s">
        <v>22386</v>
      </c>
      <c r="E907" s="74">
        <v>44917</v>
      </c>
      <c r="F907">
        <v>7.2999999999999995E-2</v>
      </c>
      <c r="G907" t="s">
        <v>17</v>
      </c>
      <c r="H907" t="s">
        <v>17391</v>
      </c>
      <c r="I907" s="74">
        <v>45471</v>
      </c>
      <c r="J907" t="s">
        <v>19</v>
      </c>
      <c r="K907" t="s">
        <v>19</v>
      </c>
    </row>
    <row r="908" spans="1:11" hidden="1" x14ac:dyDescent="0.3">
      <c r="A908" t="s">
        <v>15094</v>
      </c>
      <c r="B908" t="s">
        <v>15093</v>
      </c>
      <c r="C908" t="s">
        <v>17453</v>
      </c>
      <c r="D908" t="s">
        <v>17454</v>
      </c>
      <c r="E908" s="74">
        <v>44553</v>
      </c>
      <c r="F908">
        <v>10</v>
      </c>
      <c r="G908" t="s">
        <v>17</v>
      </c>
      <c r="H908" t="s">
        <v>17339</v>
      </c>
      <c r="I908" s="74">
        <v>44658</v>
      </c>
      <c r="J908" t="s">
        <v>19</v>
      </c>
      <c r="K908" t="s">
        <v>19</v>
      </c>
    </row>
    <row r="909" spans="1:11" hidden="1" x14ac:dyDescent="0.3">
      <c r="A909" t="s">
        <v>17150</v>
      </c>
      <c r="B909" t="s">
        <v>17149</v>
      </c>
      <c r="C909" t="s">
        <v>17363</v>
      </c>
      <c r="D909" t="s">
        <v>17364</v>
      </c>
      <c r="E909" s="74">
        <v>44180</v>
      </c>
      <c r="F909">
        <v>2.97</v>
      </c>
      <c r="G909" t="s">
        <v>17</v>
      </c>
      <c r="H909" t="s">
        <v>17339</v>
      </c>
      <c r="I909" s="74">
        <v>44274</v>
      </c>
      <c r="J909" t="s">
        <v>19</v>
      </c>
      <c r="K909" t="s">
        <v>19</v>
      </c>
    </row>
    <row r="910" spans="1:11" hidden="1" x14ac:dyDescent="0.3">
      <c r="A910" t="s">
        <v>7822</v>
      </c>
      <c r="B910" t="s">
        <v>10388</v>
      </c>
      <c r="C910" t="s">
        <v>18846</v>
      </c>
      <c r="D910" t="s">
        <v>18847</v>
      </c>
      <c r="E910" s="74">
        <v>43812</v>
      </c>
      <c r="F910">
        <v>50</v>
      </c>
      <c r="G910" t="s">
        <v>17</v>
      </c>
      <c r="H910" t="s">
        <v>17324</v>
      </c>
      <c r="I910" s="74">
        <v>43948</v>
      </c>
      <c r="J910" t="s">
        <v>19</v>
      </c>
      <c r="K910" t="s">
        <v>19</v>
      </c>
    </row>
    <row r="911" spans="1:11" hidden="1" x14ac:dyDescent="0.3">
      <c r="A911" t="s">
        <v>3854</v>
      </c>
      <c r="B911" t="s">
        <v>3853</v>
      </c>
      <c r="C911" t="s">
        <v>22168</v>
      </c>
      <c r="D911" t="s">
        <v>22169</v>
      </c>
      <c r="E911" s="74">
        <v>42826</v>
      </c>
      <c r="F911">
        <v>142.6</v>
      </c>
      <c r="G911" t="s">
        <v>6</v>
      </c>
      <c r="H911" t="s">
        <v>17324</v>
      </c>
      <c r="I911" s="74">
        <v>42874</v>
      </c>
      <c r="J911" t="s">
        <v>19</v>
      </c>
      <c r="K911" t="s">
        <v>19</v>
      </c>
    </row>
    <row r="912" spans="1:11" hidden="1" x14ac:dyDescent="0.3">
      <c r="A912" t="s">
        <v>3852</v>
      </c>
      <c r="B912" t="s">
        <v>11692</v>
      </c>
      <c r="C912" t="s">
        <v>22166</v>
      </c>
      <c r="D912" t="s">
        <v>22167</v>
      </c>
      <c r="E912" s="74">
        <v>42826</v>
      </c>
      <c r="F912">
        <v>181.7</v>
      </c>
      <c r="G912" t="s">
        <v>6</v>
      </c>
      <c r="H912" t="s">
        <v>17324</v>
      </c>
      <c r="I912" s="74">
        <v>42874</v>
      </c>
      <c r="J912" t="s">
        <v>19</v>
      </c>
      <c r="K912" t="s">
        <v>19</v>
      </c>
    </row>
    <row r="913" spans="1:11" hidden="1" x14ac:dyDescent="0.3">
      <c r="A913" t="s">
        <v>25153</v>
      </c>
      <c r="B913" t="s">
        <v>25154</v>
      </c>
      <c r="C913" t="s">
        <v>17773</v>
      </c>
      <c r="D913" t="s">
        <v>17774</v>
      </c>
      <c r="E913" s="74">
        <v>45278</v>
      </c>
      <c r="F913">
        <v>199.04</v>
      </c>
      <c r="G913" t="s">
        <v>6</v>
      </c>
      <c r="H913" t="s">
        <v>17441</v>
      </c>
      <c r="I913" s="74">
        <v>45588</v>
      </c>
      <c r="J913" t="s">
        <v>19</v>
      </c>
      <c r="K913" t="s">
        <v>19</v>
      </c>
    </row>
    <row r="914" spans="1:11" hidden="1" x14ac:dyDescent="0.3">
      <c r="A914" t="s">
        <v>9949</v>
      </c>
      <c r="B914" t="s">
        <v>16958</v>
      </c>
      <c r="C914" t="s">
        <v>17442</v>
      </c>
      <c r="D914" t="s">
        <v>17443</v>
      </c>
      <c r="E914" s="74">
        <v>44104</v>
      </c>
      <c r="F914">
        <v>300</v>
      </c>
      <c r="G914" t="s">
        <v>6</v>
      </c>
      <c r="H914" t="s">
        <v>17441</v>
      </c>
      <c r="I914" s="74">
        <v>44116</v>
      </c>
      <c r="J914" t="s">
        <v>19</v>
      </c>
      <c r="K914" t="s">
        <v>19</v>
      </c>
    </row>
    <row r="915" spans="1:11" hidden="1" x14ac:dyDescent="0.3">
      <c r="A915" t="s">
        <v>24631</v>
      </c>
      <c r="B915" t="s">
        <v>24632</v>
      </c>
      <c r="C915" t="s">
        <v>24633</v>
      </c>
      <c r="D915" t="s">
        <v>24634</v>
      </c>
      <c r="E915" s="74">
        <v>43881</v>
      </c>
      <c r="F915">
        <v>0.176986</v>
      </c>
      <c r="G915" t="s">
        <v>17</v>
      </c>
      <c r="H915" t="s">
        <v>17315</v>
      </c>
      <c r="I915" s="74">
        <v>45428</v>
      </c>
      <c r="J915" t="s">
        <v>19</v>
      </c>
      <c r="K915" t="s">
        <v>19</v>
      </c>
    </row>
    <row r="916" spans="1:11" hidden="1" x14ac:dyDescent="0.3">
      <c r="A916" t="s">
        <v>14879</v>
      </c>
      <c r="B916" t="s">
        <v>14878</v>
      </c>
      <c r="C916" t="s">
        <v>18544</v>
      </c>
      <c r="D916" t="s">
        <v>18545</v>
      </c>
      <c r="E916" s="74">
        <v>44705</v>
      </c>
      <c r="F916">
        <v>26.5</v>
      </c>
      <c r="G916" t="s">
        <v>17</v>
      </c>
      <c r="H916" t="s">
        <v>17386</v>
      </c>
      <c r="I916" s="74">
        <v>44841</v>
      </c>
      <c r="J916" t="s">
        <v>19</v>
      </c>
      <c r="K916" t="s">
        <v>19</v>
      </c>
    </row>
    <row r="917" spans="1:11" hidden="1" x14ac:dyDescent="0.3">
      <c r="A917" t="s">
        <v>4391</v>
      </c>
      <c r="B917" t="s">
        <v>11554</v>
      </c>
      <c r="C917" t="s">
        <v>17573</v>
      </c>
      <c r="D917" t="s">
        <v>17574</v>
      </c>
      <c r="E917" s="74">
        <v>21551</v>
      </c>
      <c r="F917">
        <v>112.5</v>
      </c>
      <c r="G917" t="s">
        <v>17369</v>
      </c>
      <c r="H917" t="s">
        <v>17458</v>
      </c>
      <c r="I917" s="74">
        <v>43382</v>
      </c>
      <c r="J917" t="s">
        <v>17325</v>
      </c>
      <c r="K917" t="s">
        <v>19</v>
      </c>
    </row>
    <row r="918" spans="1:11" hidden="1" x14ac:dyDescent="0.3">
      <c r="A918" t="s">
        <v>4391</v>
      </c>
      <c r="B918" t="s">
        <v>11554</v>
      </c>
      <c r="C918" t="s">
        <v>17573</v>
      </c>
      <c r="D918" t="s">
        <v>17574</v>
      </c>
      <c r="E918" s="74">
        <v>21551</v>
      </c>
      <c r="F918">
        <v>112.5</v>
      </c>
      <c r="G918" t="s">
        <v>17390</v>
      </c>
      <c r="H918" t="s">
        <v>17458</v>
      </c>
      <c r="I918" s="74">
        <v>43382</v>
      </c>
      <c r="J918" t="s">
        <v>17325</v>
      </c>
      <c r="K918" t="s">
        <v>19</v>
      </c>
    </row>
    <row r="919" spans="1:11" hidden="1" x14ac:dyDescent="0.3">
      <c r="A919" t="s">
        <v>4391</v>
      </c>
      <c r="B919" t="s">
        <v>11554</v>
      </c>
      <c r="C919" t="s">
        <v>17573</v>
      </c>
      <c r="D919" t="s">
        <v>17574</v>
      </c>
      <c r="E919" s="74">
        <v>21551</v>
      </c>
      <c r="F919">
        <v>112.5</v>
      </c>
      <c r="G919" t="s">
        <v>17392</v>
      </c>
      <c r="H919" t="s">
        <v>17458</v>
      </c>
      <c r="I919" s="74">
        <v>43382</v>
      </c>
      <c r="J919" t="s">
        <v>17325</v>
      </c>
      <c r="K919" t="s">
        <v>19</v>
      </c>
    </row>
    <row r="920" spans="1:11" hidden="1" x14ac:dyDescent="0.3">
      <c r="A920" t="s">
        <v>16291</v>
      </c>
      <c r="B920" t="s">
        <v>16290</v>
      </c>
      <c r="C920" t="s">
        <v>17573</v>
      </c>
      <c r="D920" t="s">
        <v>17574</v>
      </c>
      <c r="E920" s="74">
        <v>21536</v>
      </c>
      <c r="F920">
        <v>112.5</v>
      </c>
      <c r="G920" t="s">
        <v>17369</v>
      </c>
      <c r="H920" t="s">
        <v>17458</v>
      </c>
      <c r="I920" s="74">
        <v>44323</v>
      </c>
      <c r="J920" t="s">
        <v>17325</v>
      </c>
      <c r="K920" t="s">
        <v>19</v>
      </c>
    </row>
    <row r="921" spans="1:11" hidden="1" x14ac:dyDescent="0.3">
      <c r="A921" t="s">
        <v>16291</v>
      </c>
      <c r="B921" t="s">
        <v>16290</v>
      </c>
      <c r="C921" t="s">
        <v>17573</v>
      </c>
      <c r="D921" t="s">
        <v>17574</v>
      </c>
      <c r="E921" s="74">
        <v>21536</v>
      </c>
      <c r="F921">
        <v>112.5</v>
      </c>
      <c r="G921" t="s">
        <v>17390</v>
      </c>
      <c r="H921" t="s">
        <v>17458</v>
      </c>
      <c r="I921" s="74">
        <v>44323</v>
      </c>
      <c r="J921" t="s">
        <v>17325</v>
      </c>
      <c r="K921" t="s">
        <v>19</v>
      </c>
    </row>
    <row r="922" spans="1:11" hidden="1" x14ac:dyDescent="0.3">
      <c r="A922" t="s">
        <v>16291</v>
      </c>
      <c r="B922" t="s">
        <v>16290</v>
      </c>
      <c r="C922" t="s">
        <v>17573</v>
      </c>
      <c r="D922" t="s">
        <v>17574</v>
      </c>
      <c r="E922" s="74">
        <v>21536</v>
      </c>
      <c r="F922">
        <v>112.5</v>
      </c>
      <c r="G922" t="s">
        <v>17392</v>
      </c>
      <c r="H922" t="s">
        <v>17458</v>
      </c>
      <c r="I922" s="74">
        <v>44323</v>
      </c>
      <c r="J922" t="s">
        <v>17325</v>
      </c>
      <c r="K922" t="s">
        <v>19</v>
      </c>
    </row>
    <row r="923" spans="1:11" hidden="1" x14ac:dyDescent="0.3">
      <c r="A923" t="s">
        <v>4566</v>
      </c>
      <c r="B923" t="s">
        <v>11309</v>
      </c>
      <c r="C923" t="s">
        <v>17573</v>
      </c>
      <c r="D923" t="s">
        <v>17574</v>
      </c>
      <c r="E923" s="74">
        <v>21459</v>
      </c>
      <c r="F923">
        <v>112.5</v>
      </c>
      <c r="G923" t="s">
        <v>17369</v>
      </c>
      <c r="H923" t="s">
        <v>17458</v>
      </c>
      <c r="I923" s="74">
        <v>43382</v>
      </c>
      <c r="J923" t="s">
        <v>17325</v>
      </c>
      <c r="K923" t="s">
        <v>19</v>
      </c>
    </row>
    <row r="924" spans="1:11" hidden="1" x14ac:dyDescent="0.3">
      <c r="A924" t="s">
        <v>4566</v>
      </c>
      <c r="B924" t="s">
        <v>11309</v>
      </c>
      <c r="C924" t="s">
        <v>17573</v>
      </c>
      <c r="D924" t="s">
        <v>17574</v>
      </c>
      <c r="E924" s="74">
        <v>21459</v>
      </c>
      <c r="F924">
        <v>112.5</v>
      </c>
      <c r="G924" t="s">
        <v>17390</v>
      </c>
      <c r="H924" t="s">
        <v>17458</v>
      </c>
      <c r="I924" s="74">
        <v>43382</v>
      </c>
      <c r="J924" t="s">
        <v>17325</v>
      </c>
      <c r="K924" t="s">
        <v>19</v>
      </c>
    </row>
    <row r="925" spans="1:11" hidden="1" x14ac:dyDescent="0.3">
      <c r="A925" t="s">
        <v>4566</v>
      </c>
      <c r="B925" t="s">
        <v>11309</v>
      </c>
      <c r="C925" t="s">
        <v>17573</v>
      </c>
      <c r="D925" t="s">
        <v>17574</v>
      </c>
      <c r="E925" s="74">
        <v>21459</v>
      </c>
      <c r="F925">
        <v>112.5</v>
      </c>
      <c r="G925" t="s">
        <v>17392</v>
      </c>
      <c r="H925" t="s">
        <v>17458</v>
      </c>
      <c r="I925" s="74">
        <v>43382</v>
      </c>
      <c r="J925" t="s">
        <v>17325</v>
      </c>
      <c r="K925" t="s">
        <v>19</v>
      </c>
    </row>
    <row r="926" spans="1:11" hidden="1" x14ac:dyDescent="0.3">
      <c r="A926" t="s">
        <v>6045</v>
      </c>
      <c r="B926" t="s">
        <v>10962</v>
      </c>
      <c r="C926" t="s">
        <v>17573</v>
      </c>
      <c r="D926" t="s">
        <v>17574</v>
      </c>
      <c r="E926" s="74">
        <v>21398</v>
      </c>
      <c r="F926">
        <v>112.5</v>
      </c>
      <c r="G926" t="s">
        <v>17369</v>
      </c>
      <c r="H926" t="s">
        <v>17458</v>
      </c>
      <c r="I926" s="74">
        <v>43900</v>
      </c>
      <c r="J926" t="s">
        <v>17325</v>
      </c>
      <c r="K926" t="s">
        <v>19</v>
      </c>
    </row>
    <row r="927" spans="1:11" hidden="1" x14ac:dyDescent="0.3">
      <c r="A927" t="s">
        <v>6045</v>
      </c>
      <c r="B927" t="s">
        <v>10962</v>
      </c>
      <c r="C927" t="s">
        <v>17573</v>
      </c>
      <c r="D927" t="s">
        <v>17574</v>
      </c>
      <c r="E927" s="74">
        <v>21398</v>
      </c>
      <c r="F927">
        <v>112.5</v>
      </c>
      <c r="G927" t="s">
        <v>17390</v>
      </c>
      <c r="H927" t="s">
        <v>17458</v>
      </c>
      <c r="I927" s="74">
        <v>43900</v>
      </c>
      <c r="J927" t="s">
        <v>17325</v>
      </c>
      <c r="K927" t="s">
        <v>19</v>
      </c>
    </row>
    <row r="928" spans="1:11" hidden="1" x14ac:dyDescent="0.3">
      <c r="A928" t="s">
        <v>6045</v>
      </c>
      <c r="B928" t="s">
        <v>10962</v>
      </c>
      <c r="C928" t="s">
        <v>17573</v>
      </c>
      <c r="D928" t="s">
        <v>17574</v>
      </c>
      <c r="E928" s="74">
        <v>21398</v>
      </c>
      <c r="F928">
        <v>112.5</v>
      </c>
      <c r="G928" t="s">
        <v>17392</v>
      </c>
      <c r="H928" t="s">
        <v>17458</v>
      </c>
      <c r="I928" s="74">
        <v>43900</v>
      </c>
      <c r="J928" t="s">
        <v>17325</v>
      </c>
      <c r="K928" t="s">
        <v>19</v>
      </c>
    </row>
    <row r="929" spans="1:11" hidden="1" x14ac:dyDescent="0.3">
      <c r="A929" t="s">
        <v>3443</v>
      </c>
      <c r="B929" t="s">
        <v>3444</v>
      </c>
      <c r="C929" t="s">
        <v>22215</v>
      </c>
      <c r="D929" t="s">
        <v>22216</v>
      </c>
      <c r="E929" s="74">
        <v>30862</v>
      </c>
      <c r="F929">
        <v>0.995</v>
      </c>
      <c r="G929" t="s">
        <v>17369</v>
      </c>
      <c r="H929" t="s">
        <v>17315</v>
      </c>
      <c r="I929" s="74">
        <v>41341</v>
      </c>
      <c r="J929" t="s">
        <v>19</v>
      </c>
      <c r="K929" t="s">
        <v>19</v>
      </c>
    </row>
    <row r="930" spans="1:11" hidden="1" x14ac:dyDescent="0.3">
      <c r="A930" t="s">
        <v>9970</v>
      </c>
      <c r="B930" t="s">
        <v>16941</v>
      </c>
      <c r="C930" t="s">
        <v>17453</v>
      </c>
      <c r="D930" t="s">
        <v>17454</v>
      </c>
      <c r="E930" s="74">
        <v>43962</v>
      </c>
      <c r="F930">
        <v>2.2000000000000002</v>
      </c>
      <c r="G930" t="s">
        <v>17</v>
      </c>
      <c r="H930" t="s">
        <v>17339</v>
      </c>
      <c r="I930" s="74">
        <v>44130</v>
      </c>
      <c r="J930" t="s">
        <v>19</v>
      </c>
      <c r="K930" t="s">
        <v>19</v>
      </c>
    </row>
    <row r="931" spans="1:11" hidden="1" x14ac:dyDescent="0.3">
      <c r="A931" t="s">
        <v>9001</v>
      </c>
      <c r="B931" t="s">
        <v>17112</v>
      </c>
      <c r="C931" t="s">
        <v>17363</v>
      </c>
      <c r="D931" t="s">
        <v>17364</v>
      </c>
      <c r="E931" s="74">
        <v>43802</v>
      </c>
      <c r="F931">
        <v>2.75</v>
      </c>
      <c r="G931" t="s">
        <v>17</v>
      </c>
      <c r="H931" t="s">
        <v>17339</v>
      </c>
      <c r="I931" s="74">
        <v>44053</v>
      </c>
      <c r="J931" t="s">
        <v>19</v>
      </c>
      <c r="K931" t="s">
        <v>19</v>
      </c>
    </row>
    <row r="932" spans="1:11" hidden="1" x14ac:dyDescent="0.3">
      <c r="A932" t="s">
        <v>19529</v>
      </c>
      <c r="B932" t="s">
        <v>19530</v>
      </c>
      <c r="C932" t="s">
        <v>17387</v>
      </c>
      <c r="D932" t="s">
        <v>17388</v>
      </c>
      <c r="E932" s="74">
        <v>44678</v>
      </c>
      <c r="F932">
        <v>3.3000000000000002E-2</v>
      </c>
      <c r="G932" t="s">
        <v>17</v>
      </c>
      <c r="H932" t="s">
        <v>17315</v>
      </c>
      <c r="I932" s="74">
        <v>45090</v>
      </c>
      <c r="J932" t="s">
        <v>19</v>
      </c>
      <c r="K932" t="s">
        <v>19</v>
      </c>
    </row>
    <row r="933" spans="1:11" hidden="1" x14ac:dyDescent="0.3">
      <c r="A933" t="s">
        <v>3325</v>
      </c>
      <c r="B933" t="s">
        <v>11326</v>
      </c>
      <c r="C933" t="s">
        <v>22288</v>
      </c>
      <c r="D933" t="s">
        <v>22289</v>
      </c>
      <c r="E933" s="74">
        <v>39661</v>
      </c>
      <c r="F933">
        <v>0.375</v>
      </c>
      <c r="G933" t="s">
        <v>17369</v>
      </c>
      <c r="H933" t="s">
        <v>17315</v>
      </c>
      <c r="I933" s="74">
        <v>39672</v>
      </c>
      <c r="J933" t="s">
        <v>19</v>
      </c>
      <c r="K933" t="s">
        <v>19</v>
      </c>
    </row>
    <row r="934" spans="1:11" hidden="1" x14ac:dyDescent="0.3">
      <c r="A934" t="s">
        <v>1155</v>
      </c>
      <c r="B934" t="s">
        <v>12266</v>
      </c>
      <c r="C934" t="s">
        <v>17335</v>
      </c>
      <c r="D934" t="s">
        <v>17336</v>
      </c>
      <c r="E934" s="74">
        <v>41814</v>
      </c>
      <c r="F934">
        <v>0.63300000000000001</v>
      </c>
      <c r="G934" t="s">
        <v>17</v>
      </c>
      <c r="H934" t="s">
        <v>17324</v>
      </c>
      <c r="I934" s="74">
        <v>41844</v>
      </c>
      <c r="J934" t="s">
        <v>19</v>
      </c>
      <c r="K934" t="s">
        <v>19</v>
      </c>
    </row>
    <row r="935" spans="1:11" hidden="1" x14ac:dyDescent="0.3">
      <c r="A935" t="s">
        <v>1156</v>
      </c>
      <c r="B935" t="s">
        <v>12268</v>
      </c>
      <c r="C935" t="s">
        <v>17335</v>
      </c>
      <c r="D935" t="s">
        <v>17336</v>
      </c>
      <c r="E935" s="74">
        <v>41814</v>
      </c>
      <c r="F935">
        <v>0.63300000000000001</v>
      </c>
      <c r="G935" t="s">
        <v>17</v>
      </c>
      <c r="H935" t="s">
        <v>17324</v>
      </c>
      <c r="I935" s="74">
        <v>41844</v>
      </c>
      <c r="J935" t="s">
        <v>19</v>
      </c>
      <c r="K935" t="s">
        <v>19</v>
      </c>
    </row>
    <row r="936" spans="1:11" hidden="1" x14ac:dyDescent="0.3">
      <c r="A936" t="s">
        <v>27389</v>
      </c>
      <c r="B936" t="s">
        <v>27390</v>
      </c>
      <c r="C936" t="s">
        <v>25318</v>
      </c>
      <c r="D936" t="s">
        <v>25319</v>
      </c>
      <c r="E936" s="74">
        <v>45421</v>
      </c>
      <c r="F936">
        <v>0.37120799999999998</v>
      </c>
      <c r="G936" t="s">
        <v>17</v>
      </c>
      <c r="H936" t="s">
        <v>17315</v>
      </c>
      <c r="I936" s="74">
        <v>45595</v>
      </c>
      <c r="J936" t="s">
        <v>19</v>
      </c>
      <c r="K936" t="s">
        <v>19</v>
      </c>
    </row>
    <row r="937" spans="1:11" hidden="1" x14ac:dyDescent="0.3">
      <c r="A937" t="s">
        <v>19921</v>
      </c>
      <c r="B937" t="s">
        <v>19922</v>
      </c>
      <c r="C937" t="s">
        <v>17328</v>
      </c>
      <c r="D937" t="s">
        <v>17329</v>
      </c>
      <c r="E937" s="74">
        <v>45018</v>
      </c>
      <c r="F937">
        <v>0.42399999999999999</v>
      </c>
      <c r="G937" t="s">
        <v>17</v>
      </c>
      <c r="H937" t="s">
        <v>17315</v>
      </c>
      <c r="I937" s="74">
        <v>45050</v>
      </c>
      <c r="J937" t="s">
        <v>19</v>
      </c>
      <c r="K937" t="s">
        <v>19</v>
      </c>
    </row>
    <row r="938" spans="1:11" hidden="1" x14ac:dyDescent="0.3">
      <c r="A938" t="s">
        <v>19923</v>
      </c>
      <c r="B938" t="s">
        <v>19924</v>
      </c>
      <c r="C938" t="s">
        <v>17328</v>
      </c>
      <c r="D938" t="s">
        <v>17329</v>
      </c>
      <c r="E938" s="74">
        <v>45084</v>
      </c>
      <c r="F938">
        <v>0.372</v>
      </c>
      <c r="G938" t="s">
        <v>17</v>
      </c>
      <c r="H938" t="s">
        <v>17315</v>
      </c>
      <c r="I938" s="74">
        <v>45258</v>
      </c>
      <c r="J938" t="s">
        <v>19</v>
      </c>
      <c r="K938" t="s">
        <v>19</v>
      </c>
    </row>
    <row r="939" spans="1:11" hidden="1" x14ac:dyDescent="0.3">
      <c r="A939" t="s">
        <v>19919</v>
      </c>
      <c r="B939" t="s">
        <v>19920</v>
      </c>
      <c r="C939" t="s">
        <v>17328</v>
      </c>
      <c r="D939" t="s">
        <v>17329</v>
      </c>
      <c r="E939" s="74">
        <v>45085</v>
      </c>
      <c r="F939">
        <v>0.19600000000000001</v>
      </c>
      <c r="G939" t="s">
        <v>17</v>
      </c>
      <c r="H939" t="s">
        <v>17315</v>
      </c>
      <c r="I939" s="74">
        <v>45258</v>
      </c>
      <c r="J939" t="s">
        <v>19</v>
      </c>
      <c r="K939" t="s">
        <v>19</v>
      </c>
    </row>
    <row r="940" spans="1:11" hidden="1" x14ac:dyDescent="0.3">
      <c r="A940" t="s">
        <v>19911</v>
      </c>
      <c r="B940" t="s">
        <v>19912</v>
      </c>
      <c r="C940" t="s">
        <v>17328</v>
      </c>
      <c r="D940" t="s">
        <v>17329</v>
      </c>
      <c r="E940" s="74">
        <v>45085</v>
      </c>
      <c r="F940">
        <v>0.215</v>
      </c>
      <c r="G940" t="s">
        <v>17</v>
      </c>
      <c r="H940" t="s">
        <v>17315</v>
      </c>
      <c r="I940" s="74">
        <v>45258</v>
      </c>
      <c r="J940" t="s">
        <v>19</v>
      </c>
      <c r="K940" t="s">
        <v>19</v>
      </c>
    </row>
    <row r="941" spans="1:11" hidden="1" x14ac:dyDescent="0.3">
      <c r="A941" t="s">
        <v>19913</v>
      </c>
      <c r="B941" t="s">
        <v>19914</v>
      </c>
      <c r="C941" t="s">
        <v>17328</v>
      </c>
      <c r="D941" t="s">
        <v>17329</v>
      </c>
      <c r="E941" s="74">
        <v>45122</v>
      </c>
      <c r="F941">
        <v>0.26600000000000001</v>
      </c>
      <c r="G941" t="s">
        <v>17</v>
      </c>
      <c r="H941" t="s">
        <v>17315</v>
      </c>
      <c r="I941" s="74">
        <v>45219</v>
      </c>
      <c r="J941" t="s">
        <v>19</v>
      </c>
      <c r="K941" t="s">
        <v>19</v>
      </c>
    </row>
    <row r="942" spans="1:11" hidden="1" x14ac:dyDescent="0.3">
      <c r="A942" t="s">
        <v>19915</v>
      </c>
      <c r="B942" t="s">
        <v>19916</v>
      </c>
      <c r="C942" t="s">
        <v>17328</v>
      </c>
      <c r="D942" t="s">
        <v>17329</v>
      </c>
      <c r="E942" s="74">
        <v>45155</v>
      </c>
      <c r="F942">
        <v>0.16800000000000001</v>
      </c>
      <c r="G942" t="s">
        <v>17</v>
      </c>
      <c r="H942" t="s">
        <v>17315</v>
      </c>
      <c r="I942" s="74">
        <v>45219</v>
      </c>
      <c r="J942" t="s">
        <v>19</v>
      </c>
      <c r="K942" t="s">
        <v>19</v>
      </c>
    </row>
    <row r="943" spans="1:11" hidden="1" x14ac:dyDescent="0.3">
      <c r="A943" t="s">
        <v>19917</v>
      </c>
      <c r="B943" t="s">
        <v>19918</v>
      </c>
      <c r="C943" t="s">
        <v>17328</v>
      </c>
      <c r="D943" t="s">
        <v>17329</v>
      </c>
      <c r="E943" s="74">
        <v>45155</v>
      </c>
      <c r="F943">
        <v>0.19800000000000001</v>
      </c>
      <c r="G943" t="s">
        <v>17</v>
      </c>
      <c r="H943" t="s">
        <v>17315</v>
      </c>
      <c r="I943" s="74">
        <v>45219</v>
      </c>
      <c r="J943" t="s">
        <v>19</v>
      </c>
      <c r="K943" t="s">
        <v>19</v>
      </c>
    </row>
    <row r="944" spans="1:11" hidden="1" x14ac:dyDescent="0.3">
      <c r="A944" t="s">
        <v>19499</v>
      </c>
      <c r="B944" t="s">
        <v>19500</v>
      </c>
      <c r="C944" t="s">
        <v>17492</v>
      </c>
      <c r="D944" t="s">
        <v>17493</v>
      </c>
      <c r="E944" s="74">
        <v>45107</v>
      </c>
      <c r="F944">
        <v>100</v>
      </c>
      <c r="G944" t="s">
        <v>17</v>
      </c>
      <c r="H944" t="s">
        <v>17324</v>
      </c>
      <c r="I944" s="74">
        <v>45152</v>
      </c>
      <c r="J944" t="s">
        <v>19</v>
      </c>
      <c r="K944" t="s">
        <v>19</v>
      </c>
    </row>
    <row r="945" spans="1:11" hidden="1" x14ac:dyDescent="0.3">
      <c r="A945" t="s">
        <v>3698</v>
      </c>
      <c r="B945" t="s">
        <v>13493</v>
      </c>
      <c r="C945" t="s">
        <v>20481</v>
      </c>
      <c r="D945" t="s">
        <v>20482</v>
      </c>
      <c r="E945" s="74">
        <v>39080</v>
      </c>
      <c r="F945">
        <v>38</v>
      </c>
      <c r="G945" t="s">
        <v>6</v>
      </c>
      <c r="H945" t="s">
        <v>17315</v>
      </c>
      <c r="I945" s="74">
        <v>39426</v>
      </c>
      <c r="J945" t="s">
        <v>19</v>
      </c>
      <c r="K945" t="s">
        <v>19</v>
      </c>
    </row>
    <row r="946" spans="1:11" hidden="1" x14ac:dyDescent="0.3">
      <c r="A946" t="s">
        <v>2910</v>
      </c>
      <c r="B946" t="s">
        <v>14212</v>
      </c>
      <c r="C946" t="s">
        <v>18713</v>
      </c>
      <c r="D946" t="s">
        <v>18714</v>
      </c>
      <c r="E946" s="74">
        <v>33848</v>
      </c>
      <c r="F946">
        <v>6</v>
      </c>
      <c r="G946" t="s">
        <v>17369</v>
      </c>
      <c r="H946" t="s">
        <v>17376</v>
      </c>
      <c r="I946" s="74">
        <v>40434</v>
      </c>
      <c r="J946" t="s">
        <v>19</v>
      </c>
      <c r="K946" t="s">
        <v>19</v>
      </c>
    </row>
    <row r="947" spans="1:11" hidden="1" x14ac:dyDescent="0.3">
      <c r="A947" t="s">
        <v>2909</v>
      </c>
      <c r="B947" t="s">
        <v>14212</v>
      </c>
      <c r="C947" t="s">
        <v>18713</v>
      </c>
      <c r="D947" t="s">
        <v>18714</v>
      </c>
      <c r="E947" s="74">
        <v>33848</v>
      </c>
      <c r="F947">
        <v>6</v>
      </c>
      <c r="G947" t="s">
        <v>17369</v>
      </c>
      <c r="H947" t="s">
        <v>17376</v>
      </c>
      <c r="I947" s="74">
        <v>40434</v>
      </c>
      <c r="J947" t="s">
        <v>19</v>
      </c>
      <c r="K947" t="s">
        <v>19</v>
      </c>
    </row>
    <row r="948" spans="1:11" hidden="1" x14ac:dyDescent="0.3">
      <c r="A948" t="s">
        <v>2908</v>
      </c>
      <c r="B948" t="s">
        <v>14212</v>
      </c>
      <c r="C948" t="s">
        <v>18713</v>
      </c>
      <c r="D948" t="s">
        <v>18714</v>
      </c>
      <c r="E948" s="74">
        <v>33848</v>
      </c>
      <c r="F948">
        <v>6</v>
      </c>
      <c r="G948" t="s">
        <v>17369</v>
      </c>
      <c r="H948" t="s">
        <v>17376</v>
      </c>
      <c r="I948" s="74">
        <v>40434</v>
      </c>
      <c r="J948" t="s">
        <v>19</v>
      </c>
      <c r="K948" t="s">
        <v>19</v>
      </c>
    </row>
    <row r="949" spans="1:11" hidden="1" x14ac:dyDescent="0.3">
      <c r="A949" t="s">
        <v>2837</v>
      </c>
      <c r="B949" t="s">
        <v>13706</v>
      </c>
      <c r="C949" t="s">
        <v>17456</v>
      </c>
      <c r="D949" t="s">
        <v>17457</v>
      </c>
      <c r="E949" s="74">
        <v>34425</v>
      </c>
      <c r="F949">
        <v>0.25</v>
      </c>
      <c r="G949" t="s">
        <v>17369</v>
      </c>
      <c r="H949" t="s">
        <v>17458</v>
      </c>
      <c r="I949" s="74">
        <v>40227</v>
      </c>
      <c r="J949" t="s">
        <v>19</v>
      </c>
      <c r="K949" t="s">
        <v>19</v>
      </c>
    </row>
    <row r="950" spans="1:11" hidden="1" x14ac:dyDescent="0.3">
      <c r="A950" t="s">
        <v>2321</v>
      </c>
      <c r="B950" t="s">
        <v>13111</v>
      </c>
      <c r="C950" t="s">
        <v>17372</v>
      </c>
      <c r="D950" t="s">
        <v>17373</v>
      </c>
      <c r="E950" s="74">
        <v>40960</v>
      </c>
      <c r="F950">
        <v>1.1659999999999999</v>
      </c>
      <c r="G950" t="s">
        <v>17</v>
      </c>
      <c r="H950" t="s">
        <v>17315</v>
      </c>
      <c r="I950" s="74">
        <v>40977</v>
      </c>
      <c r="J950" t="s">
        <v>19</v>
      </c>
      <c r="K950" t="s">
        <v>19</v>
      </c>
    </row>
    <row r="951" spans="1:11" hidden="1" x14ac:dyDescent="0.3">
      <c r="A951" t="s">
        <v>25484</v>
      </c>
      <c r="B951" t="s">
        <v>25485</v>
      </c>
      <c r="C951" t="s">
        <v>25486</v>
      </c>
      <c r="D951" t="s">
        <v>25487</v>
      </c>
      <c r="E951" s="74">
        <v>42343</v>
      </c>
      <c r="F951">
        <v>29.5</v>
      </c>
      <c r="G951" t="s">
        <v>6</v>
      </c>
      <c r="H951" t="s">
        <v>17386</v>
      </c>
      <c r="I951" s="74">
        <v>45419</v>
      </c>
      <c r="J951" t="s">
        <v>19</v>
      </c>
      <c r="K951" t="s">
        <v>19</v>
      </c>
    </row>
    <row r="952" spans="1:11" hidden="1" x14ac:dyDescent="0.3">
      <c r="A952" t="s">
        <v>2180</v>
      </c>
      <c r="B952" t="s">
        <v>13018</v>
      </c>
      <c r="C952" t="s">
        <v>21831</v>
      </c>
      <c r="D952" t="s">
        <v>21832</v>
      </c>
      <c r="E952" s="74">
        <v>40527</v>
      </c>
      <c r="F952">
        <v>0.24</v>
      </c>
      <c r="G952" t="s">
        <v>17</v>
      </c>
      <c r="H952" t="s">
        <v>17315</v>
      </c>
      <c r="I952" s="74">
        <v>41272</v>
      </c>
      <c r="J952" t="s">
        <v>19</v>
      </c>
      <c r="K952" t="s">
        <v>19</v>
      </c>
    </row>
    <row r="953" spans="1:11" hidden="1" x14ac:dyDescent="0.3">
      <c r="A953" t="s">
        <v>2435</v>
      </c>
      <c r="B953" t="s">
        <v>13212</v>
      </c>
      <c r="C953" t="s">
        <v>21831</v>
      </c>
      <c r="D953" t="s">
        <v>21832</v>
      </c>
      <c r="E953" s="74">
        <v>38473</v>
      </c>
      <c r="F953">
        <v>0.26</v>
      </c>
      <c r="G953" t="s">
        <v>17369</v>
      </c>
      <c r="H953" t="s">
        <v>17315</v>
      </c>
      <c r="I953" s="74">
        <v>41272</v>
      </c>
      <c r="J953" t="s">
        <v>19</v>
      </c>
      <c r="K953" t="s">
        <v>19</v>
      </c>
    </row>
    <row r="954" spans="1:11" hidden="1" x14ac:dyDescent="0.3">
      <c r="A954" t="s">
        <v>2436</v>
      </c>
      <c r="B954" t="s">
        <v>13213</v>
      </c>
      <c r="C954" t="s">
        <v>21831</v>
      </c>
      <c r="D954" t="s">
        <v>21832</v>
      </c>
      <c r="E954" s="74">
        <v>38473</v>
      </c>
      <c r="F954">
        <v>0.8</v>
      </c>
      <c r="G954" t="s">
        <v>17334</v>
      </c>
      <c r="H954" t="s">
        <v>17315</v>
      </c>
      <c r="I954" s="74">
        <v>41211</v>
      </c>
      <c r="J954" t="s">
        <v>19</v>
      </c>
      <c r="K954" t="s">
        <v>19</v>
      </c>
    </row>
    <row r="955" spans="1:11" hidden="1" x14ac:dyDescent="0.3">
      <c r="A955" t="s">
        <v>2191</v>
      </c>
      <c r="B955" t="s">
        <v>2190</v>
      </c>
      <c r="C955" t="s">
        <v>21831</v>
      </c>
      <c r="D955" t="s">
        <v>21832</v>
      </c>
      <c r="E955" s="74">
        <v>38597</v>
      </c>
      <c r="F955">
        <v>0.24879999999999999</v>
      </c>
      <c r="G955" t="s">
        <v>17</v>
      </c>
      <c r="H955" t="s">
        <v>17315</v>
      </c>
      <c r="I955" s="74">
        <v>41085</v>
      </c>
      <c r="J955" t="s">
        <v>19</v>
      </c>
      <c r="K955" t="s">
        <v>17325</v>
      </c>
    </row>
    <row r="956" spans="1:11" hidden="1" x14ac:dyDescent="0.3">
      <c r="A956" t="s">
        <v>2189</v>
      </c>
      <c r="B956" t="s">
        <v>2188</v>
      </c>
      <c r="C956" t="s">
        <v>21831</v>
      </c>
      <c r="D956" t="s">
        <v>21832</v>
      </c>
      <c r="E956" s="74">
        <v>39114</v>
      </c>
      <c r="F956">
        <v>0.18709999999999999</v>
      </c>
      <c r="G956" t="s">
        <v>17</v>
      </c>
      <c r="H956" t="s">
        <v>17315</v>
      </c>
      <c r="I956" s="74">
        <v>41085</v>
      </c>
      <c r="J956" t="s">
        <v>19</v>
      </c>
      <c r="K956" t="s">
        <v>17325</v>
      </c>
    </row>
    <row r="957" spans="1:11" hidden="1" x14ac:dyDescent="0.3">
      <c r="A957" t="s">
        <v>2161</v>
      </c>
      <c r="B957" t="s">
        <v>2160</v>
      </c>
      <c r="C957" t="s">
        <v>21831</v>
      </c>
      <c r="D957" t="s">
        <v>21832</v>
      </c>
      <c r="E957" s="74">
        <v>34880</v>
      </c>
      <c r="F957">
        <v>0.23089999999999999</v>
      </c>
      <c r="G957" t="s">
        <v>17</v>
      </c>
      <c r="H957" t="s">
        <v>17315</v>
      </c>
      <c r="I957" s="74">
        <v>41123</v>
      </c>
      <c r="J957" t="s">
        <v>19</v>
      </c>
      <c r="K957" t="s">
        <v>17325</v>
      </c>
    </row>
    <row r="958" spans="1:11" hidden="1" x14ac:dyDescent="0.3">
      <c r="A958" t="s">
        <v>2036</v>
      </c>
      <c r="B958" t="s">
        <v>2035</v>
      </c>
      <c r="C958" t="s">
        <v>21831</v>
      </c>
      <c r="D958" t="s">
        <v>21832</v>
      </c>
      <c r="E958" s="74">
        <v>38625</v>
      </c>
      <c r="F958">
        <v>0.22520000000000001</v>
      </c>
      <c r="G958" t="s">
        <v>17</v>
      </c>
      <c r="H958" t="s">
        <v>17315</v>
      </c>
      <c r="I958" s="74">
        <v>41191</v>
      </c>
      <c r="J958" t="s">
        <v>19</v>
      </c>
      <c r="K958" t="s">
        <v>17325</v>
      </c>
    </row>
    <row r="959" spans="1:11" hidden="1" x14ac:dyDescent="0.3">
      <c r="A959" t="s">
        <v>2034</v>
      </c>
      <c r="B959" t="s">
        <v>2033</v>
      </c>
      <c r="C959" t="s">
        <v>21831</v>
      </c>
      <c r="D959" t="s">
        <v>21832</v>
      </c>
      <c r="E959" s="74">
        <v>38625</v>
      </c>
      <c r="F959">
        <v>0.2278</v>
      </c>
      <c r="G959" t="s">
        <v>17</v>
      </c>
      <c r="H959" t="s">
        <v>17315</v>
      </c>
      <c r="I959" s="74">
        <v>41191</v>
      </c>
      <c r="J959" t="s">
        <v>19</v>
      </c>
      <c r="K959" t="s">
        <v>17325</v>
      </c>
    </row>
    <row r="960" spans="1:11" hidden="1" x14ac:dyDescent="0.3">
      <c r="A960" t="s">
        <v>1528</v>
      </c>
      <c r="B960" t="s">
        <v>12495</v>
      </c>
      <c r="C960" t="s">
        <v>17393</v>
      </c>
      <c r="D960" t="s">
        <v>17394</v>
      </c>
      <c r="E960" s="74">
        <v>40449</v>
      </c>
      <c r="F960">
        <v>0.505</v>
      </c>
      <c r="G960" t="s">
        <v>17</v>
      </c>
      <c r="H960" t="s">
        <v>17315</v>
      </c>
      <c r="I960" s="74">
        <v>41607</v>
      </c>
      <c r="J960" t="s">
        <v>19</v>
      </c>
      <c r="K960" t="s">
        <v>19</v>
      </c>
    </row>
    <row r="961" spans="1:11" hidden="1" x14ac:dyDescent="0.3">
      <c r="A961" t="s">
        <v>3962</v>
      </c>
      <c r="B961" t="s">
        <v>11608</v>
      </c>
      <c r="C961" t="s">
        <v>22189</v>
      </c>
      <c r="D961" t="s">
        <v>22190</v>
      </c>
      <c r="E961" s="74">
        <v>42901</v>
      </c>
      <c r="F961">
        <v>20</v>
      </c>
      <c r="G961" t="s">
        <v>17</v>
      </c>
      <c r="H961" t="s">
        <v>17315</v>
      </c>
      <c r="I961" s="74">
        <v>42906</v>
      </c>
      <c r="J961" t="s">
        <v>19</v>
      </c>
      <c r="K961" t="s">
        <v>19</v>
      </c>
    </row>
    <row r="962" spans="1:11" hidden="1" x14ac:dyDescent="0.3">
      <c r="A962" t="s">
        <v>2692</v>
      </c>
      <c r="B962" t="s">
        <v>13427</v>
      </c>
      <c r="C962" t="s">
        <v>21764</v>
      </c>
      <c r="D962" t="s">
        <v>21765</v>
      </c>
      <c r="E962" s="74">
        <v>40575</v>
      </c>
      <c r="F962">
        <v>21.3</v>
      </c>
      <c r="G962" t="s">
        <v>6</v>
      </c>
      <c r="H962" t="s">
        <v>17458</v>
      </c>
      <c r="I962" s="74">
        <v>40625</v>
      </c>
      <c r="J962" t="s">
        <v>19</v>
      </c>
      <c r="K962" t="s">
        <v>19</v>
      </c>
    </row>
    <row r="963" spans="1:11" hidden="1" x14ac:dyDescent="0.3">
      <c r="A963" t="s">
        <v>3534</v>
      </c>
      <c r="B963" t="s">
        <v>7707</v>
      </c>
      <c r="C963" t="s">
        <v>22041</v>
      </c>
      <c r="D963" t="s">
        <v>7707</v>
      </c>
      <c r="E963" s="74">
        <v>32798</v>
      </c>
      <c r="F963">
        <v>31</v>
      </c>
      <c r="G963" t="s">
        <v>17479</v>
      </c>
      <c r="H963" t="s">
        <v>17315</v>
      </c>
      <c r="I963" s="74">
        <v>39664</v>
      </c>
      <c r="J963" t="s">
        <v>17325</v>
      </c>
      <c r="K963" t="s">
        <v>19</v>
      </c>
    </row>
    <row r="964" spans="1:11" hidden="1" x14ac:dyDescent="0.3">
      <c r="A964" t="s">
        <v>3534</v>
      </c>
      <c r="B964" t="s">
        <v>7707</v>
      </c>
      <c r="C964" t="s">
        <v>22041</v>
      </c>
      <c r="D964" t="s">
        <v>7707</v>
      </c>
      <c r="E964" s="74">
        <v>32798</v>
      </c>
      <c r="F964">
        <v>31</v>
      </c>
      <c r="G964" t="s">
        <v>17711</v>
      </c>
      <c r="H964" t="s">
        <v>17315</v>
      </c>
      <c r="I964" s="74">
        <v>39664</v>
      </c>
      <c r="J964" t="s">
        <v>17325</v>
      </c>
      <c r="K964" t="s">
        <v>19</v>
      </c>
    </row>
    <row r="965" spans="1:11" hidden="1" x14ac:dyDescent="0.3">
      <c r="A965" t="s">
        <v>14687</v>
      </c>
      <c r="B965" t="s">
        <v>14686</v>
      </c>
      <c r="C965" t="s">
        <v>17538</v>
      </c>
      <c r="D965" t="s">
        <v>17539</v>
      </c>
      <c r="E965" s="74">
        <v>44628</v>
      </c>
      <c r="F965">
        <v>0.26500000000000001</v>
      </c>
      <c r="G965" t="s">
        <v>17</v>
      </c>
      <c r="H965" t="s">
        <v>17315</v>
      </c>
      <c r="I965" s="74">
        <v>44767</v>
      </c>
      <c r="J965" t="s">
        <v>19</v>
      </c>
      <c r="K965" t="s">
        <v>19</v>
      </c>
    </row>
    <row r="966" spans="1:11" hidden="1" x14ac:dyDescent="0.3">
      <c r="A966" t="s">
        <v>4269</v>
      </c>
      <c r="B966" t="s">
        <v>4268</v>
      </c>
      <c r="C966" t="s">
        <v>17410</v>
      </c>
      <c r="D966" t="s">
        <v>17411</v>
      </c>
      <c r="E966" s="74">
        <v>42248</v>
      </c>
      <c r="F966">
        <v>0.221</v>
      </c>
      <c r="G966" t="s">
        <v>17</v>
      </c>
      <c r="H966" t="s">
        <v>17315</v>
      </c>
      <c r="I966" s="74">
        <v>43103</v>
      </c>
      <c r="J966" t="s">
        <v>19</v>
      </c>
      <c r="K966" t="s">
        <v>19</v>
      </c>
    </row>
    <row r="967" spans="1:11" hidden="1" x14ac:dyDescent="0.3">
      <c r="A967" t="s">
        <v>4272</v>
      </c>
      <c r="B967" t="s">
        <v>4268</v>
      </c>
      <c r="C967" t="s">
        <v>17410</v>
      </c>
      <c r="D967" t="s">
        <v>17411</v>
      </c>
      <c r="E967" s="74">
        <v>42250</v>
      </c>
      <c r="F967">
        <v>0.185</v>
      </c>
      <c r="G967" t="s">
        <v>17</v>
      </c>
      <c r="H967" t="s">
        <v>17315</v>
      </c>
      <c r="I967" s="74">
        <v>43103</v>
      </c>
      <c r="J967" t="s">
        <v>19</v>
      </c>
      <c r="K967" t="s">
        <v>19</v>
      </c>
    </row>
    <row r="968" spans="1:11" hidden="1" x14ac:dyDescent="0.3">
      <c r="A968" t="s">
        <v>4273</v>
      </c>
      <c r="B968" t="s">
        <v>4268</v>
      </c>
      <c r="C968" t="s">
        <v>17410</v>
      </c>
      <c r="D968" t="s">
        <v>17411</v>
      </c>
      <c r="E968" s="74">
        <v>42243</v>
      </c>
      <c r="F968">
        <v>0.186</v>
      </c>
      <c r="G968" t="s">
        <v>17</v>
      </c>
      <c r="H968" t="s">
        <v>17315</v>
      </c>
      <c r="I968" s="74">
        <v>43103</v>
      </c>
      <c r="J968" t="s">
        <v>19</v>
      </c>
      <c r="K968" t="s">
        <v>19</v>
      </c>
    </row>
    <row r="969" spans="1:11" hidden="1" x14ac:dyDescent="0.3">
      <c r="A969" t="s">
        <v>4274</v>
      </c>
      <c r="B969" t="s">
        <v>4268</v>
      </c>
      <c r="C969" t="s">
        <v>17410</v>
      </c>
      <c r="D969" t="s">
        <v>17411</v>
      </c>
      <c r="E969" s="74">
        <v>42248</v>
      </c>
      <c r="F969">
        <v>0.19600000000000001</v>
      </c>
      <c r="G969" t="s">
        <v>17</v>
      </c>
      <c r="H969" t="s">
        <v>17315</v>
      </c>
      <c r="I969" s="74">
        <v>43103</v>
      </c>
      <c r="J969" t="s">
        <v>19</v>
      </c>
      <c r="K969" t="s">
        <v>19</v>
      </c>
    </row>
    <row r="970" spans="1:11" hidden="1" x14ac:dyDescent="0.3">
      <c r="A970" t="s">
        <v>4296</v>
      </c>
      <c r="B970" t="s">
        <v>4268</v>
      </c>
      <c r="C970" t="s">
        <v>17410</v>
      </c>
      <c r="D970" t="s">
        <v>17411</v>
      </c>
      <c r="E970" s="74">
        <v>42250</v>
      </c>
      <c r="F970">
        <v>0.17399999999999999</v>
      </c>
      <c r="G970" t="s">
        <v>17</v>
      </c>
      <c r="H970" t="s">
        <v>17315</v>
      </c>
      <c r="I970" s="74">
        <v>43133</v>
      </c>
      <c r="J970" t="s">
        <v>19</v>
      </c>
      <c r="K970" t="s">
        <v>19</v>
      </c>
    </row>
    <row r="971" spans="1:11" hidden="1" x14ac:dyDescent="0.3">
      <c r="A971" t="s">
        <v>4297</v>
      </c>
      <c r="B971" t="s">
        <v>4268</v>
      </c>
      <c r="C971" t="s">
        <v>17410</v>
      </c>
      <c r="D971" t="s">
        <v>17411</v>
      </c>
      <c r="E971" s="74">
        <v>42248</v>
      </c>
      <c r="F971">
        <v>0.152</v>
      </c>
      <c r="G971" t="s">
        <v>17</v>
      </c>
      <c r="H971" t="s">
        <v>17315</v>
      </c>
      <c r="I971" s="74">
        <v>43133</v>
      </c>
      <c r="J971" t="s">
        <v>19</v>
      </c>
      <c r="K971" t="s">
        <v>19</v>
      </c>
    </row>
    <row r="972" spans="1:11" hidden="1" x14ac:dyDescent="0.3">
      <c r="A972" t="s">
        <v>4298</v>
      </c>
      <c r="B972" t="s">
        <v>4268</v>
      </c>
      <c r="C972" t="s">
        <v>17410</v>
      </c>
      <c r="D972" t="s">
        <v>17411</v>
      </c>
      <c r="E972" s="74">
        <v>42248</v>
      </c>
      <c r="F972">
        <v>8.5999999999999993E-2</v>
      </c>
      <c r="G972" t="s">
        <v>17</v>
      </c>
      <c r="H972" t="s">
        <v>17315</v>
      </c>
      <c r="I972" s="74">
        <v>43133</v>
      </c>
      <c r="J972" t="s">
        <v>19</v>
      </c>
      <c r="K972" t="s">
        <v>19</v>
      </c>
    </row>
    <row r="973" spans="1:11" hidden="1" x14ac:dyDescent="0.3">
      <c r="A973" t="s">
        <v>4299</v>
      </c>
      <c r="B973" t="s">
        <v>4268</v>
      </c>
      <c r="C973" t="s">
        <v>17410</v>
      </c>
      <c r="D973" t="s">
        <v>17411</v>
      </c>
      <c r="E973" s="74">
        <v>42248</v>
      </c>
      <c r="F973">
        <v>6.9000000000000006E-2</v>
      </c>
      <c r="G973" t="s">
        <v>17</v>
      </c>
      <c r="H973" t="s">
        <v>17315</v>
      </c>
      <c r="I973" s="74">
        <v>43133</v>
      </c>
      <c r="J973" t="s">
        <v>19</v>
      </c>
      <c r="K973" t="s">
        <v>19</v>
      </c>
    </row>
    <row r="974" spans="1:11" hidden="1" x14ac:dyDescent="0.3">
      <c r="A974" t="s">
        <v>4316</v>
      </c>
      <c r="B974" t="s">
        <v>4268</v>
      </c>
      <c r="C974" t="s">
        <v>17410</v>
      </c>
      <c r="D974" t="s">
        <v>17411</v>
      </c>
      <c r="E974" s="74">
        <v>42263</v>
      </c>
      <c r="F974">
        <v>3.9E-2</v>
      </c>
      <c r="G974" t="s">
        <v>17</v>
      </c>
      <c r="H974" t="s">
        <v>17315</v>
      </c>
      <c r="I974" s="74">
        <v>43137</v>
      </c>
      <c r="J974" t="s">
        <v>19</v>
      </c>
      <c r="K974" t="s">
        <v>19</v>
      </c>
    </row>
    <row r="975" spans="1:11" hidden="1" x14ac:dyDescent="0.3">
      <c r="A975" t="s">
        <v>1730</v>
      </c>
      <c r="B975" t="s">
        <v>12671</v>
      </c>
      <c r="C975" t="s">
        <v>17512</v>
      </c>
      <c r="D975" t="s">
        <v>17513</v>
      </c>
      <c r="E975" s="74">
        <v>41198</v>
      </c>
      <c r="F975">
        <v>29.04</v>
      </c>
      <c r="G975" t="s">
        <v>6</v>
      </c>
      <c r="H975" t="s">
        <v>17441</v>
      </c>
      <c r="I975" s="74">
        <v>41458</v>
      </c>
      <c r="J975" t="s">
        <v>19</v>
      </c>
      <c r="K975" t="s">
        <v>19</v>
      </c>
    </row>
    <row r="976" spans="1:11" hidden="1" x14ac:dyDescent="0.3">
      <c r="A976" t="s">
        <v>6046</v>
      </c>
      <c r="B976" t="s">
        <v>10961</v>
      </c>
      <c r="C976" t="s">
        <v>17512</v>
      </c>
      <c r="D976" t="s">
        <v>17513</v>
      </c>
      <c r="E976" s="74">
        <v>43795</v>
      </c>
      <c r="F976">
        <v>59.4</v>
      </c>
      <c r="G976" t="s">
        <v>6</v>
      </c>
      <c r="H976" t="s">
        <v>17441</v>
      </c>
      <c r="I976" s="74">
        <v>43838</v>
      </c>
      <c r="J976" t="s">
        <v>19</v>
      </c>
      <c r="K976" t="s">
        <v>19</v>
      </c>
    </row>
    <row r="977" spans="1:11" hidden="1" x14ac:dyDescent="0.3">
      <c r="A977" t="s">
        <v>1144</v>
      </c>
      <c r="B977" t="s">
        <v>12255</v>
      </c>
      <c r="C977" t="s">
        <v>21778</v>
      </c>
      <c r="D977" t="s">
        <v>21779</v>
      </c>
      <c r="E977" s="74">
        <v>40679</v>
      </c>
      <c r="F977">
        <v>0.24693999999999999</v>
      </c>
      <c r="G977" t="s">
        <v>17</v>
      </c>
      <c r="H977" t="s">
        <v>17315</v>
      </c>
      <c r="I977" s="74">
        <v>41876</v>
      </c>
      <c r="J977" t="s">
        <v>19</v>
      </c>
      <c r="K977" t="s">
        <v>17325</v>
      </c>
    </row>
    <row r="978" spans="1:11" hidden="1" x14ac:dyDescent="0.3">
      <c r="A978" t="s">
        <v>1141</v>
      </c>
      <c r="B978" t="s">
        <v>12252</v>
      </c>
      <c r="C978" t="s">
        <v>21778</v>
      </c>
      <c r="D978" t="s">
        <v>21779</v>
      </c>
      <c r="E978" s="74">
        <v>41213</v>
      </c>
      <c r="F978">
        <v>0.22831299999999999</v>
      </c>
      <c r="G978" t="s">
        <v>17</v>
      </c>
      <c r="H978" t="s">
        <v>17315</v>
      </c>
      <c r="I978" s="74">
        <v>41878</v>
      </c>
      <c r="J978" t="s">
        <v>19</v>
      </c>
      <c r="K978" t="s">
        <v>17325</v>
      </c>
    </row>
    <row r="979" spans="1:11" hidden="1" x14ac:dyDescent="0.3">
      <c r="A979" t="s">
        <v>1140</v>
      </c>
      <c r="B979" t="s">
        <v>12251</v>
      </c>
      <c r="C979" t="s">
        <v>21778</v>
      </c>
      <c r="D979" t="s">
        <v>21779</v>
      </c>
      <c r="E979" s="74">
        <v>41541</v>
      </c>
      <c r="F979">
        <v>0.217225</v>
      </c>
      <c r="G979" t="s">
        <v>17</v>
      </c>
      <c r="H979" t="s">
        <v>17315</v>
      </c>
      <c r="I979" s="74">
        <v>41876</v>
      </c>
      <c r="J979" t="s">
        <v>19</v>
      </c>
      <c r="K979" t="s">
        <v>17325</v>
      </c>
    </row>
    <row r="980" spans="1:11" hidden="1" x14ac:dyDescent="0.3">
      <c r="A980" t="s">
        <v>1010</v>
      </c>
      <c r="B980" t="s">
        <v>12194</v>
      </c>
      <c r="C980" t="s">
        <v>21778</v>
      </c>
      <c r="D980" t="s">
        <v>21779</v>
      </c>
      <c r="E980" s="74">
        <v>41855</v>
      </c>
      <c r="F980">
        <v>0.21801000000000001</v>
      </c>
      <c r="G980" t="s">
        <v>17</v>
      </c>
      <c r="H980" t="s">
        <v>17315</v>
      </c>
      <c r="I980" s="74">
        <v>42003</v>
      </c>
      <c r="J980" t="s">
        <v>19</v>
      </c>
      <c r="K980" t="s">
        <v>17325</v>
      </c>
    </row>
    <row r="981" spans="1:11" hidden="1" x14ac:dyDescent="0.3">
      <c r="A981" t="s">
        <v>917</v>
      </c>
      <c r="B981" t="s">
        <v>12157</v>
      </c>
      <c r="C981" t="s">
        <v>21778</v>
      </c>
      <c r="D981" t="s">
        <v>21779</v>
      </c>
      <c r="E981" s="74">
        <v>41963</v>
      </c>
      <c r="F981">
        <v>9.0492000000000003E-2</v>
      </c>
      <c r="G981" t="s">
        <v>17</v>
      </c>
      <c r="H981" t="s">
        <v>17315</v>
      </c>
      <c r="I981" s="74">
        <v>42090</v>
      </c>
      <c r="J981" t="s">
        <v>19</v>
      </c>
      <c r="K981" t="s">
        <v>17325</v>
      </c>
    </row>
    <row r="982" spans="1:11" hidden="1" x14ac:dyDescent="0.3">
      <c r="A982" t="s">
        <v>667</v>
      </c>
      <c r="B982" t="s">
        <v>666</v>
      </c>
      <c r="C982" t="s">
        <v>21778</v>
      </c>
      <c r="D982" t="s">
        <v>21779</v>
      </c>
      <c r="E982" s="74">
        <v>41963</v>
      </c>
      <c r="F982">
        <v>0.13099</v>
      </c>
      <c r="G982" t="s">
        <v>17</v>
      </c>
      <c r="H982" t="s">
        <v>17315</v>
      </c>
      <c r="I982" s="74">
        <v>42347</v>
      </c>
      <c r="J982" t="s">
        <v>19</v>
      </c>
      <c r="K982" t="s">
        <v>17325</v>
      </c>
    </row>
    <row r="983" spans="1:11" hidden="1" x14ac:dyDescent="0.3">
      <c r="A983" t="s">
        <v>23108</v>
      </c>
      <c r="B983" t="s">
        <v>23109</v>
      </c>
      <c r="C983" t="s">
        <v>23106</v>
      </c>
      <c r="D983" t="s">
        <v>23107</v>
      </c>
      <c r="E983" s="74">
        <v>40017</v>
      </c>
      <c r="F983">
        <v>4.95</v>
      </c>
      <c r="G983" t="s">
        <v>6</v>
      </c>
      <c r="H983" t="s">
        <v>17339</v>
      </c>
      <c r="I983" s="74">
        <v>40028</v>
      </c>
      <c r="J983" t="s">
        <v>19</v>
      </c>
      <c r="K983" t="s">
        <v>19</v>
      </c>
    </row>
    <row r="984" spans="1:11" hidden="1" x14ac:dyDescent="0.3">
      <c r="A984" t="s">
        <v>20551</v>
      </c>
      <c r="B984" t="s">
        <v>20552</v>
      </c>
      <c r="C984" t="s">
        <v>20046</v>
      </c>
      <c r="D984" t="s">
        <v>20047</v>
      </c>
      <c r="E984" s="74">
        <v>43154</v>
      </c>
      <c r="F984">
        <v>3.5999999999999997E-2</v>
      </c>
      <c r="G984" t="s">
        <v>17</v>
      </c>
      <c r="H984" t="s">
        <v>17315</v>
      </c>
      <c r="I984" s="74">
        <v>45258</v>
      </c>
      <c r="J984" t="s">
        <v>19</v>
      </c>
      <c r="K984" t="s">
        <v>19</v>
      </c>
    </row>
    <row r="985" spans="1:11" hidden="1" x14ac:dyDescent="0.3">
      <c r="A985" t="s">
        <v>26826</v>
      </c>
      <c r="B985" t="s">
        <v>26827</v>
      </c>
      <c r="C985" t="s">
        <v>17361</v>
      </c>
      <c r="D985" t="s">
        <v>17362</v>
      </c>
      <c r="E985" s="74">
        <v>42794</v>
      </c>
      <c r="F985">
        <v>0.994278</v>
      </c>
      <c r="G985" t="s">
        <v>17</v>
      </c>
      <c r="H985" t="s">
        <v>17315</v>
      </c>
      <c r="I985" s="74">
        <v>45589</v>
      </c>
      <c r="J985" t="s">
        <v>19</v>
      </c>
      <c r="K985" t="s">
        <v>19</v>
      </c>
    </row>
    <row r="986" spans="1:11" hidden="1" x14ac:dyDescent="0.3">
      <c r="A986" t="s">
        <v>26824</v>
      </c>
      <c r="B986" t="s">
        <v>26825</v>
      </c>
      <c r="C986" t="s">
        <v>17361</v>
      </c>
      <c r="D986" t="s">
        <v>17362</v>
      </c>
      <c r="E986" s="74">
        <v>44762</v>
      </c>
      <c r="F986">
        <v>0.540821</v>
      </c>
      <c r="G986" t="s">
        <v>17</v>
      </c>
      <c r="H986" t="s">
        <v>17315</v>
      </c>
      <c r="I986" s="74">
        <v>45545</v>
      </c>
      <c r="J986" t="s">
        <v>19</v>
      </c>
      <c r="K986" t="s">
        <v>19</v>
      </c>
    </row>
    <row r="987" spans="1:11" hidden="1" x14ac:dyDescent="0.3">
      <c r="A987" t="s">
        <v>26932</v>
      </c>
      <c r="B987" t="s">
        <v>26933</v>
      </c>
      <c r="C987" t="s">
        <v>17361</v>
      </c>
      <c r="D987" t="s">
        <v>17362</v>
      </c>
      <c r="E987" s="74">
        <v>45176</v>
      </c>
      <c r="F987">
        <v>0.99765000000000004</v>
      </c>
      <c r="G987" t="s">
        <v>17</v>
      </c>
      <c r="H987" t="s">
        <v>17315</v>
      </c>
      <c r="I987" s="74">
        <v>45589</v>
      </c>
      <c r="J987" t="s">
        <v>19</v>
      </c>
      <c r="K987" t="s">
        <v>19</v>
      </c>
    </row>
    <row r="988" spans="1:11" hidden="1" x14ac:dyDescent="0.3">
      <c r="A988" t="s">
        <v>19852</v>
      </c>
      <c r="B988" t="s">
        <v>19853</v>
      </c>
      <c r="C988" t="s">
        <v>19854</v>
      </c>
      <c r="D988" t="s">
        <v>19855</v>
      </c>
      <c r="E988" s="74">
        <v>31837</v>
      </c>
      <c r="F988">
        <v>9.9600000000000009</v>
      </c>
      <c r="G988" t="s">
        <v>17369</v>
      </c>
      <c r="H988" t="s">
        <v>17458</v>
      </c>
      <c r="I988" s="74">
        <v>45096</v>
      </c>
      <c r="J988" t="s">
        <v>19</v>
      </c>
      <c r="K988" t="s">
        <v>19</v>
      </c>
    </row>
    <row r="989" spans="1:11" hidden="1" x14ac:dyDescent="0.3">
      <c r="A989" t="s">
        <v>13779</v>
      </c>
      <c r="B989" t="s">
        <v>13778</v>
      </c>
      <c r="C989" t="s">
        <v>17466</v>
      </c>
      <c r="D989" t="s">
        <v>17467</v>
      </c>
      <c r="E989" s="74">
        <v>44888</v>
      </c>
      <c r="F989">
        <v>5</v>
      </c>
      <c r="G989" t="s">
        <v>17</v>
      </c>
      <c r="H989" t="s">
        <v>17315</v>
      </c>
      <c r="I989" s="74">
        <v>44918</v>
      </c>
      <c r="J989" t="s">
        <v>19</v>
      </c>
      <c r="K989" t="s">
        <v>19</v>
      </c>
    </row>
    <row r="990" spans="1:11" hidden="1" x14ac:dyDescent="0.3">
      <c r="A990" t="s">
        <v>20255</v>
      </c>
      <c r="B990" t="s">
        <v>20256</v>
      </c>
      <c r="C990" t="s">
        <v>17466</v>
      </c>
      <c r="D990" t="s">
        <v>17467</v>
      </c>
      <c r="E990" s="74">
        <v>45082</v>
      </c>
      <c r="F990">
        <v>0.99</v>
      </c>
      <c r="G990" t="s">
        <v>17</v>
      </c>
      <c r="H990" t="s">
        <v>17315</v>
      </c>
      <c r="I990" s="74">
        <v>45106</v>
      </c>
      <c r="J990" t="s">
        <v>19</v>
      </c>
      <c r="K990" t="s">
        <v>19</v>
      </c>
    </row>
    <row r="991" spans="1:11" hidden="1" x14ac:dyDescent="0.3">
      <c r="A991" t="s">
        <v>15500</v>
      </c>
      <c r="B991" t="s">
        <v>15499</v>
      </c>
      <c r="C991" t="s">
        <v>17342</v>
      </c>
      <c r="D991" t="s">
        <v>17343</v>
      </c>
      <c r="E991" s="74">
        <v>42271</v>
      </c>
      <c r="F991">
        <v>0.999</v>
      </c>
      <c r="G991" t="s">
        <v>17</v>
      </c>
      <c r="H991" t="s">
        <v>17315</v>
      </c>
      <c r="I991" s="74">
        <v>44546</v>
      </c>
      <c r="J991" t="s">
        <v>19</v>
      </c>
      <c r="K991" t="s">
        <v>19</v>
      </c>
    </row>
    <row r="992" spans="1:11" hidden="1" x14ac:dyDescent="0.3">
      <c r="A992" t="s">
        <v>25010</v>
      </c>
      <c r="B992" t="s">
        <v>25011</v>
      </c>
      <c r="C992" t="s">
        <v>17573</v>
      </c>
      <c r="D992" t="s">
        <v>17574</v>
      </c>
      <c r="E992" s="74">
        <v>19054</v>
      </c>
      <c r="F992">
        <v>27.6</v>
      </c>
      <c r="G992" t="s">
        <v>17390</v>
      </c>
      <c r="H992" t="s">
        <v>17458</v>
      </c>
      <c r="I992" s="74">
        <v>45643</v>
      </c>
      <c r="J992" t="s">
        <v>17325</v>
      </c>
      <c r="K992" t="s">
        <v>19</v>
      </c>
    </row>
    <row r="993" spans="1:11" hidden="1" x14ac:dyDescent="0.3">
      <c r="A993" t="s">
        <v>25010</v>
      </c>
      <c r="B993" t="s">
        <v>25011</v>
      </c>
      <c r="C993" t="s">
        <v>17573</v>
      </c>
      <c r="D993" t="s">
        <v>17574</v>
      </c>
      <c r="E993" s="74">
        <v>19054</v>
      </c>
      <c r="F993">
        <v>27.6</v>
      </c>
      <c r="G993" t="s">
        <v>17392</v>
      </c>
      <c r="H993" t="s">
        <v>17458</v>
      </c>
      <c r="I993" s="74">
        <v>45643</v>
      </c>
      <c r="J993" t="s">
        <v>17325</v>
      </c>
      <c r="K993" t="s">
        <v>19</v>
      </c>
    </row>
    <row r="994" spans="1:11" hidden="1" x14ac:dyDescent="0.3">
      <c r="A994" t="s">
        <v>25008</v>
      </c>
      <c r="B994" t="s">
        <v>25009</v>
      </c>
      <c r="C994" t="s">
        <v>17573</v>
      </c>
      <c r="D994" t="s">
        <v>17574</v>
      </c>
      <c r="E994" s="74">
        <v>19054</v>
      </c>
      <c r="F994">
        <v>27.6</v>
      </c>
      <c r="G994" t="s">
        <v>17390</v>
      </c>
      <c r="H994" t="s">
        <v>17458</v>
      </c>
      <c r="I994" s="74">
        <v>45643</v>
      </c>
      <c r="J994" t="s">
        <v>17325</v>
      </c>
      <c r="K994" t="s">
        <v>19</v>
      </c>
    </row>
    <row r="995" spans="1:11" hidden="1" x14ac:dyDescent="0.3">
      <c r="A995" t="s">
        <v>25008</v>
      </c>
      <c r="B995" t="s">
        <v>25009</v>
      </c>
      <c r="C995" t="s">
        <v>17573</v>
      </c>
      <c r="D995" t="s">
        <v>17574</v>
      </c>
      <c r="E995" s="74">
        <v>19054</v>
      </c>
      <c r="F995">
        <v>27.6</v>
      </c>
      <c r="G995" t="s">
        <v>17392</v>
      </c>
      <c r="H995" t="s">
        <v>17458</v>
      </c>
      <c r="I995" s="74">
        <v>45643</v>
      </c>
      <c r="J995" t="s">
        <v>17325</v>
      </c>
      <c r="K995" t="s">
        <v>19</v>
      </c>
    </row>
    <row r="996" spans="1:11" hidden="1" x14ac:dyDescent="0.3">
      <c r="A996" t="s">
        <v>3764</v>
      </c>
      <c r="B996" t="s">
        <v>10897</v>
      </c>
      <c r="C996" t="s">
        <v>17313</v>
      </c>
      <c r="D996" t="s">
        <v>17314</v>
      </c>
      <c r="E996" s="74">
        <v>39388</v>
      </c>
      <c r="F996">
        <v>0.35499999999999998</v>
      </c>
      <c r="G996" t="s">
        <v>17</v>
      </c>
      <c r="H996" t="s">
        <v>17315</v>
      </c>
      <c r="I996" s="74">
        <v>39645</v>
      </c>
      <c r="J996" t="s">
        <v>19</v>
      </c>
      <c r="K996" t="s">
        <v>19</v>
      </c>
    </row>
    <row r="997" spans="1:11" hidden="1" x14ac:dyDescent="0.3">
      <c r="A997" t="s">
        <v>3176</v>
      </c>
      <c r="B997" t="s">
        <v>10452</v>
      </c>
      <c r="C997" t="s">
        <v>17313</v>
      </c>
      <c r="D997" t="s">
        <v>17314</v>
      </c>
      <c r="E997" s="74">
        <v>39804</v>
      </c>
      <c r="F997">
        <v>0.91800000000000004</v>
      </c>
      <c r="G997" t="s">
        <v>17</v>
      </c>
      <c r="H997" t="s">
        <v>17315</v>
      </c>
      <c r="I997" s="74">
        <v>39885</v>
      </c>
      <c r="J997" t="s">
        <v>19</v>
      </c>
      <c r="K997" t="s">
        <v>19</v>
      </c>
    </row>
    <row r="998" spans="1:11" hidden="1" x14ac:dyDescent="0.3">
      <c r="A998" t="s">
        <v>3010</v>
      </c>
      <c r="B998" t="s">
        <v>15469</v>
      </c>
      <c r="C998" t="s">
        <v>17313</v>
      </c>
      <c r="D998" t="s">
        <v>17314</v>
      </c>
      <c r="E998" s="74">
        <v>39766</v>
      </c>
      <c r="F998">
        <v>0.63900000000000001</v>
      </c>
      <c r="G998" t="s">
        <v>17</v>
      </c>
      <c r="H998" t="s">
        <v>17315</v>
      </c>
      <c r="I998" s="74">
        <v>41008</v>
      </c>
      <c r="J998" t="s">
        <v>19</v>
      </c>
      <c r="K998" t="s">
        <v>19</v>
      </c>
    </row>
    <row r="999" spans="1:11" hidden="1" x14ac:dyDescent="0.3">
      <c r="A999" t="s">
        <v>3009</v>
      </c>
      <c r="B999" t="s">
        <v>15464</v>
      </c>
      <c r="C999" t="s">
        <v>17313</v>
      </c>
      <c r="D999" t="s">
        <v>17314</v>
      </c>
      <c r="E999" s="74">
        <v>39766</v>
      </c>
      <c r="F999">
        <v>0.95299999999999996</v>
      </c>
      <c r="G999" t="s">
        <v>17</v>
      </c>
      <c r="H999" t="s">
        <v>17315</v>
      </c>
      <c r="I999" s="74">
        <v>41008</v>
      </c>
      <c r="J999" t="s">
        <v>19</v>
      </c>
      <c r="K999" t="s">
        <v>19</v>
      </c>
    </row>
    <row r="1000" spans="1:11" hidden="1" x14ac:dyDescent="0.3">
      <c r="A1000" t="s">
        <v>17703</v>
      </c>
      <c r="B1000" t="s">
        <v>17704</v>
      </c>
      <c r="C1000" t="s">
        <v>17313</v>
      </c>
      <c r="D1000" t="s">
        <v>17314</v>
      </c>
      <c r="E1000" s="74">
        <v>39437</v>
      </c>
      <c r="F1000">
        <v>1.173</v>
      </c>
      <c r="G1000" t="s">
        <v>17</v>
      </c>
      <c r="H1000" t="s">
        <v>17315</v>
      </c>
      <c r="I1000" s="74">
        <v>41219</v>
      </c>
      <c r="J1000" t="s">
        <v>19</v>
      </c>
      <c r="K1000" t="s">
        <v>19</v>
      </c>
    </row>
    <row r="1001" spans="1:11" hidden="1" x14ac:dyDescent="0.3">
      <c r="A1001" t="s">
        <v>3741</v>
      </c>
      <c r="B1001" t="s">
        <v>15992</v>
      </c>
      <c r="C1001" t="s">
        <v>17313</v>
      </c>
      <c r="D1001" t="s">
        <v>17314</v>
      </c>
      <c r="E1001" s="74">
        <v>39324</v>
      </c>
      <c r="F1001">
        <v>0.32</v>
      </c>
      <c r="G1001" t="s">
        <v>17</v>
      </c>
      <c r="H1001" t="s">
        <v>17315</v>
      </c>
      <c r="I1001" s="74">
        <v>39451</v>
      </c>
      <c r="J1001" t="s">
        <v>19</v>
      </c>
      <c r="K1001" t="s">
        <v>19</v>
      </c>
    </row>
    <row r="1002" spans="1:11" hidden="1" x14ac:dyDescent="0.3">
      <c r="A1002" t="s">
        <v>3314</v>
      </c>
      <c r="B1002" t="s">
        <v>11249</v>
      </c>
      <c r="C1002" t="s">
        <v>17313</v>
      </c>
      <c r="D1002" t="s">
        <v>17314</v>
      </c>
      <c r="E1002" s="74">
        <v>39318</v>
      </c>
      <c r="F1002">
        <v>0.20100000000000001</v>
      </c>
      <c r="G1002" t="s">
        <v>17</v>
      </c>
      <c r="H1002" t="s">
        <v>17315</v>
      </c>
      <c r="I1002" s="74">
        <v>39652</v>
      </c>
      <c r="J1002" t="s">
        <v>19</v>
      </c>
      <c r="K1002" t="s">
        <v>19</v>
      </c>
    </row>
    <row r="1003" spans="1:11" hidden="1" x14ac:dyDescent="0.3">
      <c r="A1003" t="s">
        <v>28149</v>
      </c>
      <c r="B1003" t="s">
        <v>28150</v>
      </c>
      <c r="C1003" t="s">
        <v>21130</v>
      </c>
      <c r="D1003" t="s">
        <v>21131</v>
      </c>
      <c r="E1003" s="74">
        <v>45264</v>
      </c>
      <c r="F1003">
        <v>0.34487000000000001</v>
      </c>
      <c r="G1003" t="s">
        <v>17</v>
      </c>
      <c r="H1003" t="s">
        <v>17315</v>
      </c>
      <c r="I1003" s="74">
        <v>45637</v>
      </c>
      <c r="J1003" t="s">
        <v>19</v>
      </c>
      <c r="K1003" t="s">
        <v>19</v>
      </c>
    </row>
    <row r="1004" spans="1:11" hidden="1" x14ac:dyDescent="0.3">
      <c r="A1004" t="s">
        <v>28097</v>
      </c>
      <c r="B1004" t="s">
        <v>28098</v>
      </c>
      <c r="C1004" t="s">
        <v>21130</v>
      </c>
      <c r="D1004" t="s">
        <v>21131</v>
      </c>
      <c r="E1004" s="74">
        <v>44893</v>
      </c>
      <c r="F1004">
        <v>0.22575600000000001</v>
      </c>
      <c r="G1004" t="s">
        <v>17</v>
      </c>
      <c r="H1004" t="s">
        <v>17315</v>
      </c>
      <c r="I1004" s="74">
        <v>45638</v>
      </c>
      <c r="J1004" t="s">
        <v>19</v>
      </c>
      <c r="K1004" t="s">
        <v>19</v>
      </c>
    </row>
    <row r="1005" spans="1:11" hidden="1" x14ac:dyDescent="0.3">
      <c r="A1005" t="s">
        <v>28113</v>
      </c>
      <c r="B1005" t="s">
        <v>28114</v>
      </c>
      <c r="C1005" t="s">
        <v>21130</v>
      </c>
      <c r="D1005" t="s">
        <v>21131</v>
      </c>
      <c r="E1005" s="74">
        <v>44887</v>
      </c>
      <c r="F1005">
        <v>0.14754</v>
      </c>
      <c r="G1005" t="s">
        <v>17</v>
      </c>
      <c r="H1005" t="s">
        <v>17315</v>
      </c>
      <c r="I1005" s="74">
        <v>45638</v>
      </c>
      <c r="J1005" t="s">
        <v>19</v>
      </c>
      <c r="K1005" t="s">
        <v>19</v>
      </c>
    </row>
    <row r="1006" spans="1:11" hidden="1" x14ac:dyDescent="0.3">
      <c r="A1006" t="s">
        <v>28117</v>
      </c>
      <c r="B1006" t="s">
        <v>28118</v>
      </c>
      <c r="C1006" t="s">
        <v>21130</v>
      </c>
      <c r="D1006" t="s">
        <v>21131</v>
      </c>
      <c r="E1006" s="74">
        <v>44953</v>
      </c>
      <c r="F1006">
        <v>0.23863100000000001</v>
      </c>
      <c r="G1006" t="s">
        <v>17</v>
      </c>
      <c r="H1006" t="s">
        <v>17315</v>
      </c>
      <c r="I1006" s="74">
        <v>45637</v>
      </c>
      <c r="J1006" t="s">
        <v>19</v>
      </c>
      <c r="K1006" t="s">
        <v>19</v>
      </c>
    </row>
    <row r="1007" spans="1:11" hidden="1" x14ac:dyDescent="0.3">
      <c r="A1007" t="s">
        <v>28119</v>
      </c>
      <c r="B1007" t="s">
        <v>28120</v>
      </c>
      <c r="C1007" t="s">
        <v>21130</v>
      </c>
      <c r="D1007" t="s">
        <v>21131</v>
      </c>
      <c r="E1007" s="74">
        <v>45177</v>
      </c>
      <c r="F1007">
        <v>0.25555</v>
      </c>
      <c r="G1007" t="s">
        <v>17</v>
      </c>
      <c r="H1007" t="s">
        <v>17315</v>
      </c>
      <c r="I1007" s="74">
        <v>45643</v>
      </c>
      <c r="J1007" t="s">
        <v>19</v>
      </c>
      <c r="K1007" t="s">
        <v>19</v>
      </c>
    </row>
    <row r="1008" spans="1:11" hidden="1" x14ac:dyDescent="0.3">
      <c r="A1008" t="s">
        <v>28121</v>
      </c>
      <c r="B1008" t="s">
        <v>28122</v>
      </c>
      <c r="C1008" t="s">
        <v>21130</v>
      </c>
      <c r="D1008" t="s">
        <v>21131</v>
      </c>
      <c r="E1008" s="74">
        <v>45152</v>
      </c>
      <c r="F1008">
        <v>0.21479000000000001</v>
      </c>
      <c r="G1008" t="s">
        <v>17</v>
      </c>
      <c r="H1008" t="s">
        <v>17315</v>
      </c>
      <c r="I1008" s="74">
        <v>45643</v>
      </c>
      <c r="J1008" t="s">
        <v>19</v>
      </c>
      <c r="K1008" t="s">
        <v>19</v>
      </c>
    </row>
    <row r="1009" spans="1:11" hidden="1" x14ac:dyDescent="0.3">
      <c r="A1009" t="s">
        <v>28157</v>
      </c>
      <c r="B1009" t="s">
        <v>28158</v>
      </c>
      <c r="C1009" t="s">
        <v>21130</v>
      </c>
      <c r="D1009" t="s">
        <v>21131</v>
      </c>
      <c r="E1009" s="74">
        <v>45240</v>
      </c>
      <c r="F1009">
        <v>0.235375</v>
      </c>
      <c r="G1009" t="s">
        <v>17</v>
      </c>
      <c r="H1009" t="s">
        <v>17315</v>
      </c>
      <c r="I1009" s="74">
        <v>45637</v>
      </c>
      <c r="J1009" t="s">
        <v>19</v>
      </c>
      <c r="K1009" t="s">
        <v>19</v>
      </c>
    </row>
    <row r="1010" spans="1:11" hidden="1" x14ac:dyDescent="0.3">
      <c r="A1010" t="s">
        <v>28143</v>
      </c>
      <c r="B1010" t="s">
        <v>28144</v>
      </c>
      <c r="C1010" t="s">
        <v>21130</v>
      </c>
      <c r="D1010" t="s">
        <v>21131</v>
      </c>
      <c r="E1010" s="74">
        <v>45210</v>
      </c>
      <c r="F1010">
        <v>0.127775</v>
      </c>
      <c r="G1010" t="s">
        <v>17</v>
      </c>
      <c r="H1010" t="s">
        <v>17315</v>
      </c>
      <c r="I1010" s="74">
        <v>45637</v>
      </c>
      <c r="J1010" t="s">
        <v>19</v>
      </c>
      <c r="K1010" t="s">
        <v>19</v>
      </c>
    </row>
    <row r="1011" spans="1:11" hidden="1" x14ac:dyDescent="0.3">
      <c r="A1011" t="s">
        <v>28111</v>
      </c>
      <c r="B1011" t="s">
        <v>28112</v>
      </c>
      <c r="C1011" t="s">
        <v>21130</v>
      </c>
      <c r="D1011" t="s">
        <v>21131</v>
      </c>
      <c r="E1011" s="74">
        <v>44917</v>
      </c>
      <c r="F1011">
        <v>0.127775</v>
      </c>
      <c r="G1011" t="s">
        <v>17</v>
      </c>
      <c r="H1011" t="s">
        <v>17315</v>
      </c>
      <c r="I1011" s="74">
        <v>45638</v>
      </c>
      <c r="J1011" t="s">
        <v>19</v>
      </c>
      <c r="K1011" t="s">
        <v>19</v>
      </c>
    </row>
    <row r="1012" spans="1:11" hidden="1" x14ac:dyDescent="0.3">
      <c r="A1012" t="s">
        <v>28101</v>
      </c>
      <c r="B1012" t="s">
        <v>28102</v>
      </c>
      <c r="C1012" t="s">
        <v>21130</v>
      </c>
      <c r="D1012" t="s">
        <v>21131</v>
      </c>
      <c r="E1012" s="74">
        <v>45072</v>
      </c>
      <c r="F1012">
        <v>0.22844500000000001</v>
      </c>
      <c r="G1012" t="s">
        <v>17</v>
      </c>
      <c r="H1012" t="s">
        <v>17315</v>
      </c>
      <c r="I1012" s="74">
        <v>45643</v>
      </c>
      <c r="J1012" t="s">
        <v>19</v>
      </c>
      <c r="K1012" t="s">
        <v>19</v>
      </c>
    </row>
    <row r="1013" spans="1:11" hidden="1" x14ac:dyDescent="0.3">
      <c r="A1013" t="s">
        <v>28173</v>
      </c>
      <c r="B1013" t="s">
        <v>28174</v>
      </c>
      <c r="C1013" t="s">
        <v>21130</v>
      </c>
      <c r="D1013" t="s">
        <v>21131</v>
      </c>
      <c r="E1013" s="74">
        <v>44863</v>
      </c>
      <c r="F1013">
        <v>0.23883399999999999</v>
      </c>
      <c r="G1013" t="s">
        <v>17</v>
      </c>
      <c r="H1013" t="s">
        <v>17315</v>
      </c>
      <c r="I1013" s="74">
        <v>45643</v>
      </c>
      <c r="J1013" t="s">
        <v>19</v>
      </c>
      <c r="K1013" t="s">
        <v>19</v>
      </c>
    </row>
    <row r="1014" spans="1:11" hidden="1" x14ac:dyDescent="0.3">
      <c r="A1014" t="s">
        <v>28141</v>
      </c>
      <c r="B1014" t="s">
        <v>28142</v>
      </c>
      <c r="C1014" t="s">
        <v>21130</v>
      </c>
      <c r="D1014" t="s">
        <v>21131</v>
      </c>
      <c r="E1014" s="74">
        <v>44970</v>
      </c>
      <c r="F1014">
        <v>0.27847100000000002</v>
      </c>
      <c r="G1014" t="s">
        <v>17</v>
      </c>
      <c r="H1014" t="s">
        <v>17315</v>
      </c>
      <c r="I1014" s="74">
        <v>45643</v>
      </c>
      <c r="J1014" t="s">
        <v>19</v>
      </c>
      <c r="K1014" t="s">
        <v>19</v>
      </c>
    </row>
    <row r="1015" spans="1:11" hidden="1" x14ac:dyDescent="0.3">
      <c r="A1015" t="s">
        <v>28163</v>
      </c>
      <c r="B1015" t="s">
        <v>28164</v>
      </c>
      <c r="C1015" t="s">
        <v>21130</v>
      </c>
      <c r="D1015" t="s">
        <v>21131</v>
      </c>
      <c r="E1015" s="74">
        <v>45058</v>
      </c>
      <c r="F1015">
        <v>0.26900000000000002</v>
      </c>
      <c r="G1015" t="s">
        <v>17</v>
      </c>
      <c r="H1015" t="s">
        <v>17315</v>
      </c>
      <c r="I1015" s="74">
        <v>45643</v>
      </c>
      <c r="J1015" t="s">
        <v>19</v>
      </c>
      <c r="K1015" t="s">
        <v>19</v>
      </c>
    </row>
    <row r="1016" spans="1:11" hidden="1" x14ac:dyDescent="0.3">
      <c r="A1016" t="s">
        <v>28177</v>
      </c>
      <c r="B1016" t="s">
        <v>28178</v>
      </c>
      <c r="C1016" t="s">
        <v>21130</v>
      </c>
      <c r="D1016" t="s">
        <v>21131</v>
      </c>
      <c r="E1016" s="74">
        <v>45058</v>
      </c>
      <c r="F1016">
        <v>0.318108</v>
      </c>
      <c r="G1016" t="s">
        <v>17</v>
      </c>
      <c r="H1016" t="s">
        <v>17315</v>
      </c>
      <c r="I1016" s="74">
        <v>45643</v>
      </c>
      <c r="J1016" t="s">
        <v>19</v>
      </c>
      <c r="K1016" t="s">
        <v>19</v>
      </c>
    </row>
    <row r="1017" spans="1:11" hidden="1" x14ac:dyDescent="0.3">
      <c r="A1017" t="s">
        <v>28159</v>
      </c>
      <c r="B1017" t="s">
        <v>28160</v>
      </c>
      <c r="C1017" t="s">
        <v>21130</v>
      </c>
      <c r="D1017" t="s">
        <v>21131</v>
      </c>
      <c r="E1017" s="74">
        <v>45250</v>
      </c>
      <c r="F1017">
        <v>0.34487000000000001</v>
      </c>
      <c r="G1017" t="s">
        <v>17</v>
      </c>
      <c r="H1017" t="s">
        <v>17315</v>
      </c>
      <c r="I1017" s="74">
        <v>45637</v>
      </c>
      <c r="J1017" t="s">
        <v>19</v>
      </c>
      <c r="K1017" t="s">
        <v>19</v>
      </c>
    </row>
    <row r="1018" spans="1:11" hidden="1" x14ac:dyDescent="0.3">
      <c r="A1018" t="s">
        <v>28151</v>
      </c>
      <c r="B1018" t="s">
        <v>28152</v>
      </c>
      <c r="C1018" t="s">
        <v>21130</v>
      </c>
      <c r="D1018" t="s">
        <v>21131</v>
      </c>
      <c r="E1018" s="74">
        <v>45190</v>
      </c>
      <c r="F1018">
        <v>0.27277099999999999</v>
      </c>
      <c r="G1018" t="s">
        <v>17</v>
      </c>
      <c r="H1018" t="s">
        <v>17315</v>
      </c>
      <c r="I1018" s="74">
        <v>45637</v>
      </c>
      <c r="J1018" t="s">
        <v>19</v>
      </c>
      <c r="K1018" t="s">
        <v>19</v>
      </c>
    </row>
    <row r="1019" spans="1:11" hidden="1" x14ac:dyDescent="0.3">
      <c r="A1019" t="s">
        <v>28183</v>
      </c>
      <c r="B1019" t="s">
        <v>28184</v>
      </c>
      <c r="C1019" t="s">
        <v>21130</v>
      </c>
      <c r="D1019" t="s">
        <v>21131</v>
      </c>
      <c r="E1019" s="74">
        <v>45072</v>
      </c>
      <c r="F1019">
        <v>0.21207200000000001</v>
      </c>
      <c r="G1019" t="s">
        <v>17</v>
      </c>
      <c r="H1019" t="s">
        <v>17315</v>
      </c>
      <c r="I1019" s="74">
        <v>45643</v>
      </c>
      <c r="J1019" t="s">
        <v>19</v>
      </c>
      <c r="K1019" t="s">
        <v>19</v>
      </c>
    </row>
    <row r="1020" spans="1:11" hidden="1" x14ac:dyDescent="0.3">
      <c r="A1020" t="s">
        <v>28187</v>
      </c>
      <c r="B1020" t="s">
        <v>28188</v>
      </c>
      <c r="C1020" t="s">
        <v>21130</v>
      </c>
      <c r="D1020" t="s">
        <v>21131</v>
      </c>
      <c r="E1020" s="74">
        <v>45131</v>
      </c>
      <c r="F1020">
        <v>0.20583399999999999</v>
      </c>
      <c r="G1020" t="s">
        <v>17</v>
      </c>
      <c r="H1020" t="s">
        <v>17315</v>
      </c>
      <c r="I1020" s="74">
        <v>45643</v>
      </c>
      <c r="J1020" t="s">
        <v>19</v>
      </c>
      <c r="K1020" t="s">
        <v>19</v>
      </c>
    </row>
    <row r="1021" spans="1:11" hidden="1" x14ac:dyDescent="0.3">
      <c r="A1021" t="s">
        <v>28169</v>
      </c>
      <c r="B1021" t="s">
        <v>28170</v>
      </c>
      <c r="C1021" t="s">
        <v>21130</v>
      </c>
      <c r="D1021" t="s">
        <v>21131</v>
      </c>
      <c r="E1021" s="74">
        <v>44900</v>
      </c>
      <c r="F1021">
        <v>0.21479000000000001</v>
      </c>
      <c r="G1021" t="s">
        <v>17</v>
      </c>
      <c r="H1021" t="s">
        <v>17315</v>
      </c>
      <c r="I1021" s="74">
        <v>45643</v>
      </c>
      <c r="J1021" t="s">
        <v>19</v>
      </c>
      <c r="K1021" t="s">
        <v>19</v>
      </c>
    </row>
    <row r="1022" spans="1:11" hidden="1" x14ac:dyDescent="0.3">
      <c r="A1022" t="s">
        <v>28107</v>
      </c>
      <c r="B1022" t="s">
        <v>28108</v>
      </c>
      <c r="C1022" t="s">
        <v>21130</v>
      </c>
      <c r="D1022" t="s">
        <v>21131</v>
      </c>
      <c r="E1022" s="74">
        <v>45105</v>
      </c>
      <c r="F1022">
        <v>0.195025</v>
      </c>
      <c r="G1022" t="s">
        <v>17</v>
      </c>
      <c r="H1022" t="s">
        <v>17315</v>
      </c>
      <c r="I1022" s="74">
        <v>45637</v>
      </c>
      <c r="J1022" t="s">
        <v>19</v>
      </c>
      <c r="K1022" t="s">
        <v>19</v>
      </c>
    </row>
    <row r="1023" spans="1:11" hidden="1" x14ac:dyDescent="0.3">
      <c r="A1023" t="s">
        <v>28161</v>
      </c>
      <c r="B1023" t="s">
        <v>28162</v>
      </c>
      <c r="C1023" t="s">
        <v>21130</v>
      </c>
      <c r="D1023" t="s">
        <v>21131</v>
      </c>
      <c r="E1023" s="74">
        <v>45229</v>
      </c>
      <c r="F1023">
        <v>0.19255700000000001</v>
      </c>
      <c r="G1023" t="s">
        <v>17</v>
      </c>
      <c r="H1023" t="s">
        <v>17315</v>
      </c>
      <c r="I1023" s="74">
        <v>45637</v>
      </c>
      <c r="J1023" t="s">
        <v>19</v>
      </c>
      <c r="K1023" t="s">
        <v>19</v>
      </c>
    </row>
    <row r="1024" spans="1:11" hidden="1" x14ac:dyDescent="0.3">
      <c r="A1024" t="s">
        <v>28123</v>
      </c>
      <c r="B1024" t="s">
        <v>28124</v>
      </c>
      <c r="C1024" t="s">
        <v>21130</v>
      </c>
      <c r="D1024" t="s">
        <v>21131</v>
      </c>
      <c r="E1024" s="74">
        <v>43913</v>
      </c>
      <c r="F1024">
        <v>1.251674</v>
      </c>
      <c r="G1024" t="s">
        <v>17</v>
      </c>
      <c r="H1024" t="s">
        <v>17315</v>
      </c>
      <c r="I1024" s="74">
        <v>45643</v>
      </c>
      <c r="J1024" t="s">
        <v>19</v>
      </c>
      <c r="K1024" t="s">
        <v>19</v>
      </c>
    </row>
    <row r="1025" spans="1:11" hidden="1" x14ac:dyDescent="0.3">
      <c r="A1025" t="s">
        <v>28191</v>
      </c>
      <c r="B1025" t="s">
        <v>28192</v>
      </c>
      <c r="C1025" t="s">
        <v>21130</v>
      </c>
      <c r="D1025" t="s">
        <v>21131</v>
      </c>
      <c r="E1025" s="74">
        <v>43895</v>
      </c>
      <c r="F1025">
        <v>0.29958400000000002</v>
      </c>
      <c r="G1025" t="s">
        <v>17</v>
      </c>
      <c r="H1025" t="s">
        <v>17315</v>
      </c>
      <c r="I1025" s="74">
        <v>45649</v>
      </c>
      <c r="J1025" t="s">
        <v>19</v>
      </c>
      <c r="K1025" t="s">
        <v>19</v>
      </c>
    </row>
    <row r="1026" spans="1:11" hidden="1" x14ac:dyDescent="0.3">
      <c r="A1026" t="s">
        <v>28179</v>
      </c>
      <c r="B1026" t="s">
        <v>28180</v>
      </c>
      <c r="C1026" t="s">
        <v>21130</v>
      </c>
      <c r="D1026" t="s">
        <v>21131</v>
      </c>
      <c r="E1026" s="74">
        <v>44141</v>
      </c>
      <c r="F1026">
        <v>0.88489600000000002</v>
      </c>
      <c r="G1026" t="s">
        <v>17</v>
      </c>
      <c r="H1026" t="s">
        <v>17315</v>
      </c>
      <c r="I1026" s="74">
        <v>45649</v>
      </c>
      <c r="J1026" t="s">
        <v>19</v>
      </c>
      <c r="K1026" t="s">
        <v>19</v>
      </c>
    </row>
    <row r="1027" spans="1:11" hidden="1" x14ac:dyDescent="0.3">
      <c r="A1027" t="s">
        <v>28195</v>
      </c>
      <c r="B1027" t="s">
        <v>28196</v>
      </c>
      <c r="C1027" t="s">
        <v>21130</v>
      </c>
      <c r="D1027" t="s">
        <v>21131</v>
      </c>
      <c r="E1027" s="74">
        <v>44090</v>
      </c>
      <c r="F1027">
        <v>0.59024799999999999</v>
      </c>
      <c r="G1027" t="s">
        <v>17</v>
      </c>
      <c r="H1027" t="s">
        <v>17315</v>
      </c>
      <c r="I1027" s="74">
        <v>45649</v>
      </c>
      <c r="J1027" t="s">
        <v>19</v>
      </c>
      <c r="K1027" t="s">
        <v>19</v>
      </c>
    </row>
    <row r="1028" spans="1:11" hidden="1" x14ac:dyDescent="0.3">
      <c r="A1028" t="s">
        <v>28193</v>
      </c>
      <c r="B1028" t="s">
        <v>28194</v>
      </c>
      <c r="C1028" t="s">
        <v>21130</v>
      </c>
      <c r="D1028" t="s">
        <v>21131</v>
      </c>
      <c r="E1028" s="74">
        <v>43909</v>
      </c>
      <c r="F1028">
        <v>1.2345410000000001</v>
      </c>
      <c r="G1028" t="s">
        <v>17</v>
      </c>
      <c r="H1028" t="s">
        <v>17315</v>
      </c>
      <c r="I1028" s="74">
        <v>45643</v>
      </c>
      <c r="J1028" t="s">
        <v>19</v>
      </c>
      <c r="K1028" t="s">
        <v>19</v>
      </c>
    </row>
    <row r="1029" spans="1:11" hidden="1" x14ac:dyDescent="0.3">
      <c r="A1029" t="s">
        <v>28189</v>
      </c>
      <c r="B1029" t="s">
        <v>28190</v>
      </c>
      <c r="C1029" t="s">
        <v>21130</v>
      </c>
      <c r="D1029" t="s">
        <v>21131</v>
      </c>
      <c r="E1029" s="74">
        <v>43927</v>
      </c>
      <c r="F1029">
        <v>0.69644300000000003</v>
      </c>
      <c r="G1029" t="s">
        <v>17</v>
      </c>
      <c r="H1029" t="s">
        <v>17315</v>
      </c>
      <c r="I1029" s="74">
        <v>45649</v>
      </c>
      <c r="J1029" t="s">
        <v>19</v>
      </c>
      <c r="K1029" t="s">
        <v>19</v>
      </c>
    </row>
    <row r="1030" spans="1:11" hidden="1" x14ac:dyDescent="0.3">
      <c r="A1030" t="s">
        <v>28171</v>
      </c>
      <c r="B1030" t="s">
        <v>28172</v>
      </c>
      <c r="C1030" t="s">
        <v>21130</v>
      </c>
      <c r="D1030" t="s">
        <v>21131</v>
      </c>
      <c r="E1030" s="74">
        <v>44230</v>
      </c>
      <c r="F1030">
        <v>0.91200000000000003</v>
      </c>
      <c r="G1030" t="s">
        <v>17</v>
      </c>
      <c r="H1030" t="s">
        <v>17315</v>
      </c>
      <c r="I1030" s="74">
        <v>45649</v>
      </c>
      <c r="J1030" t="s">
        <v>19</v>
      </c>
      <c r="K1030" t="s">
        <v>19</v>
      </c>
    </row>
    <row r="1031" spans="1:11" hidden="1" x14ac:dyDescent="0.3">
      <c r="A1031" t="s">
        <v>28181</v>
      </c>
      <c r="B1031" t="s">
        <v>28182</v>
      </c>
      <c r="C1031" t="s">
        <v>21130</v>
      </c>
      <c r="D1031" t="s">
        <v>21131</v>
      </c>
      <c r="E1031" s="74">
        <v>44063</v>
      </c>
      <c r="F1031">
        <v>0.54655799999999999</v>
      </c>
      <c r="G1031" t="s">
        <v>17</v>
      </c>
      <c r="H1031" t="s">
        <v>17315</v>
      </c>
      <c r="I1031" s="74">
        <v>45638</v>
      </c>
      <c r="J1031" t="s">
        <v>19</v>
      </c>
      <c r="K1031" t="s">
        <v>19</v>
      </c>
    </row>
    <row r="1032" spans="1:11" hidden="1" x14ac:dyDescent="0.3">
      <c r="A1032" t="s">
        <v>28081</v>
      </c>
      <c r="B1032" t="s">
        <v>28082</v>
      </c>
      <c r="C1032" t="s">
        <v>21130</v>
      </c>
      <c r="D1032" t="s">
        <v>21131</v>
      </c>
      <c r="E1032" s="74">
        <v>43913</v>
      </c>
      <c r="F1032">
        <v>0.64800000000000002</v>
      </c>
      <c r="G1032" t="s">
        <v>17</v>
      </c>
      <c r="H1032" t="s">
        <v>17315</v>
      </c>
      <c r="I1032" s="74">
        <v>45637</v>
      </c>
      <c r="J1032" t="s">
        <v>19</v>
      </c>
      <c r="K1032" t="s">
        <v>19</v>
      </c>
    </row>
    <row r="1033" spans="1:11" hidden="1" x14ac:dyDescent="0.3">
      <c r="A1033" t="s">
        <v>28185</v>
      </c>
      <c r="B1033" t="s">
        <v>28186</v>
      </c>
      <c r="C1033" t="s">
        <v>21130</v>
      </c>
      <c r="D1033" t="s">
        <v>21131</v>
      </c>
      <c r="E1033" s="74">
        <v>44109</v>
      </c>
      <c r="F1033">
        <v>1.548</v>
      </c>
      <c r="G1033" t="s">
        <v>17</v>
      </c>
      <c r="H1033" t="s">
        <v>17315</v>
      </c>
      <c r="I1033" s="74">
        <v>45649</v>
      </c>
      <c r="J1033" t="s">
        <v>19</v>
      </c>
      <c r="K1033" t="s">
        <v>19</v>
      </c>
    </row>
    <row r="1034" spans="1:11" hidden="1" x14ac:dyDescent="0.3">
      <c r="A1034" t="s">
        <v>3276</v>
      </c>
      <c r="B1034" t="s">
        <v>11017</v>
      </c>
      <c r="C1034" t="s">
        <v>17313</v>
      </c>
      <c r="D1034" t="s">
        <v>17314</v>
      </c>
      <c r="E1034" s="74">
        <v>39421</v>
      </c>
      <c r="F1034">
        <v>7.4999999999999997E-2</v>
      </c>
      <c r="G1034" t="s">
        <v>17</v>
      </c>
      <c r="H1034" t="s">
        <v>17315</v>
      </c>
      <c r="I1034" s="74">
        <v>41008</v>
      </c>
      <c r="J1034" t="s">
        <v>19</v>
      </c>
      <c r="K1034" t="s">
        <v>19</v>
      </c>
    </row>
    <row r="1035" spans="1:11" hidden="1" x14ac:dyDescent="0.3">
      <c r="A1035" t="s">
        <v>3324</v>
      </c>
      <c r="B1035" t="s">
        <v>11323</v>
      </c>
      <c r="C1035" t="s">
        <v>17313</v>
      </c>
      <c r="D1035" t="s">
        <v>17314</v>
      </c>
      <c r="E1035" s="74">
        <v>39420</v>
      </c>
      <c r="F1035">
        <v>0.1</v>
      </c>
      <c r="G1035" t="s">
        <v>17</v>
      </c>
      <c r="H1035" t="s">
        <v>17315</v>
      </c>
      <c r="I1035" s="74">
        <v>41008</v>
      </c>
      <c r="J1035" t="s">
        <v>19</v>
      </c>
      <c r="K1035" t="s">
        <v>19</v>
      </c>
    </row>
    <row r="1036" spans="1:11" hidden="1" x14ac:dyDescent="0.3">
      <c r="A1036" t="s">
        <v>3238</v>
      </c>
      <c r="B1036" t="s">
        <v>10846</v>
      </c>
      <c r="C1036" t="s">
        <v>17313</v>
      </c>
      <c r="D1036" t="s">
        <v>17314</v>
      </c>
      <c r="E1036" s="74">
        <v>39741</v>
      </c>
      <c r="F1036">
        <v>0.214</v>
      </c>
      <c r="G1036" t="s">
        <v>17</v>
      </c>
      <c r="H1036" t="s">
        <v>17315</v>
      </c>
      <c r="I1036" s="74">
        <v>39764</v>
      </c>
      <c r="J1036" t="s">
        <v>19</v>
      </c>
      <c r="K1036" t="s">
        <v>19</v>
      </c>
    </row>
    <row r="1037" spans="1:11" hidden="1" x14ac:dyDescent="0.3">
      <c r="A1037" t="s">
        <v>1944</v>
      </c>
      <c r="B1037" t="s">
        <v>12829</v>
      </c>
      <c r="C1037" t="s">
        <v>17313</v>
      </c>
      <c r="D1037" t="s">
        <v>17314</v>
      </c>
      <c r="E1037" s="74">
        <v>40261</v>
      </c>
      <c r="F1037">
        <v>0.34499999999999997</v>
      </c>
      <c r="G1037" t="s">
        <v>17</v>
      </c>
      <c r="H1037" t="s">
        <v>17315</v>
      </c>
      <c r="I1037" s="74">
        <v>41316</v>
      </c>
      <c r="J1037" t="s">
        <v>19</v>
      </c>
      <c r="K1037" t="s">
        <v>19</v>
      </c>
    </row>
    <row r="1038" spans="1:11" hidden="1" x14ac:dyDescent="0.3">
      <c r="A1038" t="s">
        <v>3749</v>
      </c>
      <c r="B1038" t="s">
        <v>17235</v>
      </c>
      <c r="C1038" t="s">
        <v>17313</v>
      </c>
      <c r="D1038" t="s">
        <v>17314</v>
      </c>
      <c r="E1038" s="74">
        <v>39714</v>
      </c>
      <c r="F1038">
        <v>0.13800000000000001</v>
      </c>
      <c r="G1038" t="s">
        <v>17</v>
      </c>
      <c r="H1038" t="s">
        <v>17315</v>
      </c>
      <c r="I1038" s="74">
        <v>39762</v>
      </c>
      <c r="J1038" t="s">
        <v>19</v>
      </c>
      <c r="K1038" t="s">
        <v>19</v>
      </c>
    </row>
    <row r="1039" spans="1:11" hidden="1" x14ac:dyDescent="0.3">
      <c r="A1039" t="s">
        <v>3775</v>
      </c>
      <c r="B1039" t="s">
        <v>12326</v>
      </c>
      <c r="C1039" t="s">
        <v>17313</v>
      </c>
      <c r="D1039" t="s">
        <v>17314</v>
      </c>
      <c r="E1039" s="74">
        <v>39741</v>
      </c>
      <c r="F1039">
        <v>0.20899999999999999</v>
      </c>
      <c r="G1039" t="s">
        <v>17</v>
      </c>
      <c r="H1039" t="s">
        <v>17315</v>
      </c>
      <c r="I1039" s="74">
        <v>39764</v>
      </c>
      <c r="J1039" t="s">
        <v>19</v>
      </c>
      <c r="K1039" t="s">
        <v>19</v>
      </c>
    </row>
    <row r="1040" spans="1:11" hidden="1" x14ac:dyDescent="0.3">
      <c r="A1040" t="s">
        <v>3233</v>
      </c>
      <c r="B1040" t="s">
        <v>10778</v>
      </c>
      <c r="C1040" t="s">
        <v>17313</v>
      </c>
      <c r="D1040" t="s">
        <v>17314</v>
      </c>
      <c r="E1040" s="74">
        <v>39681</v>
      </c>
      <c r="F1040">
        <v>0.216</v>
      </c>
      <c r="G1040" t="s">
        <v>17</v>
      </c>
      <c r="H1040" t="s">
        <v>17315</v>
      </c>
      <c r="I1040" s="74">
        <v>39764</v>
      </c>
      <c r="J1040" t="s">
        <v>19</v>
      </c>
      <c r="K1040" t="s">
        <v>19</v>
      </c>
    </row>
    <row r="1041" spans="1:11" hidden="1" x14ac:dyDescent="0.3">
      <c r="A1041" t="s">
        <v>3792</v>
      </c>
      <c r="B1041" t="s">
        <v>13278</v>
      </c>
      <c r="C1041" t="s">
        <v>17313</v>
      </c>
      <c r="D1041" t="s">
        <v>17314</v>
      </c>
      <c r="E1041" s="74">
        <v>39434</v>
      </c>
      <c r="F1041">
        <v>0.35199999999999998</v>
      </c>
      <c r="G1041" t="s">
        <v>17</v>
      </c>
      <c r="H1041" t="s">
        <v>17315</v>
      </c>
      <c r="I1041" s="74">
        <v>39644</v>
      </c>
      <c r="J1041" t="s">
        <v>19</v>
      </c>
      <c r="K1041" t="s">
        <v>19</v>
      </c>
    </row>
    <row r="1042" spans="1:11" hidden="1" x14ac:dyDescent="0.3">
      <c r="A1042" t="s">
        <v>3799</v>
      </c>
      <c r="B1042" t="s">
        <v>13730</v>
      </c>
      <c r="C1042" t="s">
        <v>17313</v>
      </c>
      <c r="D1042" t="s">
        <v>17314</v>
      </c>
      <c r="E1042" s="74">
        <v>39384</v>
      </c>
      <c r="F1042">
        <v>0.32100000000000001</v>
      </c>
      <c r="G1042" t="s">
        <v>17</v>
      </c>
      <c r="H1042" t="s">
        <v>17315</v>
      </c>
      <c r="I1042" s="74">
        <v>39644</v>
      </c>
      <c r="J1042" t="s">
        <v>19</v>
      </c>
      <c r="K1042" t="s">
        <v>19</v>
      </c>
    </row>
    <row r="1043" spans="1:11" hidden="1" x14ac:dyDescent="0.3">
      <c r="A1043" t="s">
        <v>3178</v>
      </c>
      <c r="B1043" t="s">
        <v>10455</v>
      </c>
      <c r="C1043" t="s">
        <v>17313</v>
      </c>
      <c r="D1043" t="s">
        <v>17314</v>
      </c>
      <c r="E1043" s="74">
        <v>39798</v>
      </c>
      <c r="F1043">
        <v>0.13500000000000001</v>
      </c>
      <c r="G1043" t="s">
        <v>17</v>
      </c>
      <c r="H1043" t="s">
        <v>17315</v>
      </c>
      <c r="I1043" s="74">
        <v>39835</v>
      </c>
      <c r="J1043" t="s">
        <v>19</v>
      </c>
      <c r="K1043" t="s">
        <v>19</v>
      </c>
    </row>
    <row r="1044" spans="1:11" hidden="1" x14ac:dyDescent="0.3">
      <c r="A1044" t="s">
        <v>3796</v>
      </c>
      <c r="B1044" t="s">
        <v>13450</v>
      </c>
      <c r="C1044" t="s">
        <v>17313</v>
      </c>
      <c r="D1044" t="s">
        <v>17314</v>
      </c>
      <c r="E1044" s="74">
        <v>39414</v>
      </c>
      <c r="F1044">
        <v>0.22500000000000001</v>
      </c>
      <c r="G1044" t="s">
        <v>17</v>
      </c>
      <c r="H1044" t="s">
        <v>17315</v>
      </c>
      <c r="I1044" s="74">
        <v>39644</v>
      </c>
      <c r="J1044" t="s">
        <v>19</v>
      </c>
      <c r="K1044" t="s">
        <v>19</v>
      </c>
    </row>
    <row r="1045" spans="1:11" hidden="1" x14ac:dyDescent="0.3">
      <c r="A1045" t="s">
        <v>3774</v>
      </c>
      <c r="B1045" t="s">
        <v>12218</v>
      </c>
      <c r="C1045" t="s">
        <v>17313</v>
      </c>
      <c r="D1045" t="s">
        <v>17314</v>
      </c>
      <c r="E1045" s="74">
        <v>39714</v>
      </c>
      <c r="F1045">
        <v>0.22600000000000001</v>
      </c>
      <c r="G1045" t="s">
        <v>17</v>
      </c>
      <c r="H1045" t="s">
        <v>17315</v>
      </c>
      <c r="I1045" s="74">
        <v>39741</v>
      </c>
      <c r="J1045" t="s">
        <v>19</v>
      </c>
      <c r="K1045" t="s">
        <v>19</v>
      </c>
    </row>
    <row r="1046" spans="1:11" hidden="1" x14ac:dyDescent="0.3">
      <c r="A1046" t="s">
        <v>3797</v>
      </c>
      <c r="B1046" t="s">
        <v>13477</v>
      </c>
      <c r="C1046" t="s">
        <v>17313</v>
      </c>
      <c r="D1046" t="s">
        <v>17314</v>
      </c>
      <c r="E1046" s="74">
        <v>39414</v>
      </c>
      <c r="F1046">
        <v>0.34899999999999998</v>
      </c>
      <c r="G1046" t="s">
        <v>17</v>
      </c>
      <c r="H1046" t="s">
        <v>17315</v>
      </c>
      <c r="I1046" s="74">
        <v>39644</v>
      </c>
      <c r="J1046" t="s">
        <v>19</v>
      </c>
      <c r="K1046" t="s">
        <v>19</v>
      </c>
    </row>
    <row r="1047" spans="1:11" hidden="1" x14ac:dyDescent="0.3">
      <c r="A1047" t="s">
        <v>1941</v>
      </c>
      <c r="B1047" t="s">
        <v>12828</v>
      </c>
      <c r="C1047" t="s">
        <v>17313</v>
      </c>
      <c r="D1047" t="s">
        <v>17314</v>
      </c>
      <c r="E1047" s="74">
        <v>40261</v>
      </c>
      <c r="F1047">
        <v>0.23</v>
      </c>
      <c r="G1047" t="s">
        <v>17</v>
      </c>
      <c r="H1047" t="s">
        <v>17315</v>
      </c>
      <c r="I1047" s="74">
        <v>41295</v>
      </c>
      <c r="J1047" t="s">
        <v>19</v>
      </c>
      <c r="K1047" t="s">
        <v>19</v>
      </c>
    </row>
    <row r="1048" spans="1:11" hidden="1" x14ac:dyDescent="0.3">
      <c r="A1048" t="s">
        <v>3759</v>
      </c>
      <c r="B1048" t="s">
        <v>10589</v>
      </c>
      <c r="C1048" t="s">
        <v>17313</v>
      </c>
      <c r="D1048" t="s">
        <v>17314</v>
      </c>
      <c r="E1048" s="74">
        <v>39426</v>
      </c>
      <c r="F1048">
        <v>0.29899999999999999</v>
      </c>
      <c r="G1048" t="s">
        <v>17</v>
      </c>
      <c r="H1048" t="s">
        <v>17315</v>
      </c>
      <c r="I1048" s="74">
        <v>39645</v>
      </c>
      <c r="J1048" t="s">
        <v>19</v>
      </c>
      <c r="K1048" t="s">
        <v>19</v>
      </c>
    </row>
    <row r="1049" spans="1:11" hidden="1" x14ac:dyDescent="0.3">
      <c r="A1049" t="s">
        <v>3756</v>
      </c>
      <c r="B1049" t="s">
        <v>10457</v>
      </c>
      <c r="C1049" t="s">
        <v>17313</v>
      </c>
      <c r="D1049" t="s">
        <v>17314</v>
      </c>
      <c r="E1049" s="74">
        <v>39729</v>
      </c>
      <c r="F1049">
        <v>0.22500000000000001</v>
      </c>
      <c r="G1049" t="s">
        <v>17</v>
      </c>
      <c r="H1049" t="s">
        <v>17315</v>
      </c>
      <c r="I1049" s="74">
        <v>39741</v>
      </c>
      <c r="J1049" t="s">
        <v>19</v>
      </c>
      <c r="K1049" t="s">
        <v>19</v>
      </c>
    </row>
    <row r="1050" spans="1:11" hidden="1" x14ac:dyDescent="0.3">
      <c r="A1050" t="s">
        <v>3788</v>
      </c>
      <c r="B1050" t="s">
        <v>13115</v>
      </c>
      <c r="C1050" t="s">
        <v>17313</v>
      </c>
      <c r="D1050" t="s">
        <v>17314</v>
      </c>
      <c r="E1050" s="74">
        <v>39714</v>
      </c>
      <c r="F1050">
        <v>0.246</v>
      </c>
      <c r="G1050" t="s">
        <v>17</v>
      </c>
      <c r="H1050" t="s">
        <v>17315</v>
      </c>
      <c r="I1050" s="74">
        <v>39738</v>
      </c>
      <c r="J1050" t="s">
        <v>19</v>
      </c>
      <c r="K1050" t="s">
        <v>19</v>
      </c>
    </row>
    <row r="1051" spans="1:11" hidden="1" x14ac:dyDescent="0.3">
      <c r="A1051" t="s">
        <v>1938</v>
      </c>
      <c r="B1051" t="s">
        <v>12826</v>
      </c>
      <c r="C1051" t="s">
        <v>17313</v>
      </c>
      <c r="D1051" t="s">
        <v>17314</v>
      </c>
      <c r="E1051" s="74">
        <v>40259</v>
      </c>
      <c r="F1051">
        <v>0.307</v>
      </c>
      <c r="G1051" t="s">
        <v>17</v>
      </c>
      <c r="H1051" t="s">
        <v>17315</v>
      </c>
      <c r="I1051" s="74">
        <v>41316</v>
      </c>
      <c r="J1051" t="s">
        <v>19</v>
      </c>
      <c r="K1051" t="s">
        <v>19</v>
      </c>
    </row>
    <row r="1052" spans="1:11" hidden="1" x14ac:dyDescent="0.3">
      <c r="A1052" t="s">
        <v>3748</v>
      </c>
      <c r="B1052" t="s">
        <v>17165</v>
      </c>
      <c r="C1052" t="s">
        <v>17313</v>
      </c>
      <c r="D1052" t="s">
        <v>17314</v>
      </c>
      <c r="E1052" s="74">
        <v>39724</v>
      </c>
      <c r="F1052">
        <v>0.14000000000000001</v>
      </c>
      <c r="G1052" t="s">
        <v>17</v>
      </c>
      <c r="H1052" t="s">
        <v>17315</v>
      </c>
      <c r="I1052" s="74">
        <v>39741</v>
      </c>
      <c r="J1052" t="s">
        <v>19</v>
      </c>
      <c r="K1052" t="s">
        <v>19</v>
      </c>
    </row>
    <row r="1053" spans="1:11" hidden="1" x14ac:dyDescent="0.3">
      <c r="A1053" t="s">
        <v>3776</v>
      </c>
      <c r="B1053" t="s">
        <v>12367</v>
      </c>
      <c r="C1053" t="s">
        <v>17313</v>
      </c>
      <c r="D1053" t="s">
        <v>17314</v>
      </c>
      <c r="E1053" s="74">
        <v>39695</v>
      </c>
      <c r="F1053">
        <v>0.215</v>
      </c>
      <c r="G1053" t="s">
        <v>17</v>
      </c>
      <c r="H1053" t="s">
        <v>17315</v>
      </c>
      <c r="I1053" s="74">
        <v>39741</v>
      </c>
      <c r="J1053" t="s">
        <v>19</v>
      </c>
      <c r="K1053" t="s">
        <v>19</v>
      </c>
    </row>
    <row r="1054" spans="1:11" hidden="1" x14ac:dyDescent="0.3">
      <c r="A1054" t="s">
        <v>1937</v>
      </c>
      <c r="B1054" t="s">
        <v>12825</v>
      </c>
      <c r="C1054" t="s">
        <v>17313</v>
      </c>
      <c r="D1054" t="s">
        <v>17314</v>
      </c>
      <c r="E1054" s="74">
        <v>40879</v>
      </c>
      <c r="F1054">
        <v>0.1</v>
      </c>
      <c r="G1054" t="s">
        <v>17</v>
      </c>
      <c r="H1054" t="s">
        <v>17315</v>
      </c>
      <c r="I1054" s="74">
        <v>41301</v>
      </c>
      <c r="J1054" t="s">
        <v>19</v>
      </c>
      <c r="K1054" t="s">
        <v>19</v>
      </c>
    </row>
    <row r="1055" spans="1:11" hidden="1" x14ac:dyDescent="0.3">
      <c r="A1055" t="s">
        <v>3311</v>
      </c>
      <c r="B1055" t="s">
        <v>11236</v>
      </c>
      <c r="C1055" t="s">
        <v>17313</v>
      </c>
      <c r="D1055" t="s">
        <v>17314</v>
      </c>
      <c r="E1055" s="74">
        <v>39398</v>
      </c>
      <c r="F1055">
        <v>0.16700000000000001</v>
      </c>
      <c r="G1055" t="s">
        <v>17</v>
      </c>
      <c r="H1055" t="s">
        <v>17315</v>
      </c>
      <c r="I1055" s="74">
        <v>39651</v>
      </c>
      <c r="J1055" t="s">
        <v>19</v>
      </c>
      <c r="K1055" t="s">
        <v>19</v>
      </c>
    </row>
    <row r="1056" spans="1:11" hidden="1" x14ac:dyDescent="0.3">
      <c r="A1056" t="s">
        <v>3761</v>
      </c>
      <c r="B1056" t="s">
        <v>10706</v>
      </c>
      <c r="C1056" t="s">
        <v>17313</v>
      </c>
      <c r="D1056" t="s">
        <v>17314</v>
      </c>
      <c r="E1056" s="74">
        <v>39402</v>
      </c>
      <c r="F1056">
        <v>0.29299999999999998</v>
      </c>
      <c r="G1056" t="s">
        <v>17</v>
      </c>
      <c r="H1056" t="s">
        <v>17315</v>
      </c>
      <c r="I1056" s="74">
        <v>39645</v>
      </c>
      <c r="J1056" t="s">
        <v>19</v>
      </c>
      <c r="K1056" t="s">
        <v>19</v>
      </c>
    </row>
    <row r="1057" spans="1:11" hidden="1" x14ac:dyDescent="0.3">
      <c r="A1057" t="s">
        <v>3773</v>
      </c>
      <c r="B1057" t="s">
        <v>12189</v>
      </c>
      <c r="C1057" t="s">
        <v>17313</v>
      </c>
      <c r="D1057" t="s">
        <v>17314</v>
      </c>
      <c r="E1057" s="74">
        <v>39701</v>
      </c>
      <c r="F1057">
        <v>0.25</v>
      </c>
      <c r="G1057" t="s">
        <v>17</v>
      </c>
      <c r="H1057" t="s">
        <v>17315</v>
      </c>
      <c r="I1057" s="74">
        <v>39714</v>
      </c>
      <c r="J1057" t="s">
        <v>19</v>
      </c>
      <c r="K1057" t="s">
        <v>19</v>
      </c>
    </row>
    <row r="1058" spans="1:11" hidden="1" x14ac:dyDescent="0.3">
      <c r="A1058" t="s">
        <v>3778</v>
      </c>
      <c r="B1058" t="s">
        <v>12486</v>
      </c>
      <c r="C1058" t="s">
        <v>17313</v>
      </c>
      <c r="D1058" t="s">
        <v>17314</v>
      </c>
      <c r="E1058" s="74">
        <v>39721</v>
      </c>
      <c r="F1058">
        <v>0.35099999999999998</v>
      </c>
      <c r="G1058" t="s">
        <v>17</v>
      </c>
      <c r="H1058" t="s">
        <v>17315</v>
      </c>
      <c r="I1058" s="74">
        <v>39738</v>
      </c>
      <c r="J1058" t="s">
        <v>19</v>
      </c>
      <c r="K1058" t="s">
        <v>19</v>
      </c>
    </row>
    <row r="1059" spans="1:11" hidden="1" x14ac:dyDescent="0.3">
      <c r="A1059" t="s">
        <v>3798</v>
      </c>
      <c r="B1059" t="s">
        <v>13507</v>
      </c>
      <c r="C1059" t="s">
        <v>17313</v>
      </c>
      <c r="D1059" t="s">
        <v>17314</v>
      </c>
      <c r="E1059" s="74">
        <v>39695</v>
      </c>
      <c r="F1059">
        <v>0.32300000000000001</v>
      </c>
      <c r="G1059" t="s">
        <v>17</v>
      </c>
      <c r="H1059" t="s">
        <v>17315</v>
      </c>
      <c r="I1059" s="74">
        <v>39714</v>
      </c>
      <c r="J1059" t="s">
        <v>19</v>
      </c>
      <c r="K1059" t="s">
        <v>19</v>
      </c>
    </row>
    <row r="1060" spans="1:11" hidden="1" x14ac:dyDescent="0.3">
      <c r="A1060" t="s">
        <v>3760</v>
      </c>
      <c r="B1060" t="s">
        <v>10653</v>
      </c>
      <c r="C1060" t="s">
        <v>17313</v>
      </c>
      <c r="D1060" t="s">
        <v>17314</v>
      </c>
      <c r="E1060" s="74">
        <v>39419</v>
      </c>
      <c r="F1060">
        <v>0.22800000000000001</v>
      </c>
      <c r="G1060" t="s">
        <v>17</v>
      </c>
      <c r="H1060" t="s">
        <v>17315</v>
      </c>
      <c r="I1060" s="74">
        <v>39645</v>
      </c>
      <c r="J1060" t="s">
        <v>19</v>
      </c>
      <c r="K1060" t="s">
        <v>19</v>
      </c>
    </row>
    <row r="1061" spans="1:11" hidden="1" x14ac:dyDescent="0.3">
      <c r="A1061" t="s">
        <v>14677</v>
      </c>
      <c r="B1061" t="s">
        <v>14676</v>
      </c>
      <c r="C1061" t="s">
        <v>18628</v>
      </c>
      <c r="D1061" t="s">
        <v>18629</v>
      </c>
      <c r="E1061" s="74">
        <v>44712</v>
      </c>
      <c r="F1061">
        <v>0.32</v>
      </c>
      <c r="G1061" t="s">
        <v>17</v>
      </c>
      <c r="H1061" t="s">
        <v>17315</v>
      </c>
      <c r="I1061" s="74">
        <v>44769</v>
      </c>
      <c r="J1061" t="s">
        <v>19</v>
      </c>
      <c r="K1061" t="s">
        <v>19</v>
      </c>
    </row>
    <row r="1062" spans="1:11" hidden="1" x14ac:dyDescent="0.3">
      <c r="A1062" t="s">
        <v>14654</v>
      </c>
      <c r="B1062" t="s">
        <v>14653</v>
      </c>
      <c r="C1062" t="s">
        <v>18628</v>
      </c>
      <c r="D1062" t="s">
        <v>18629</v>
      </c>
      <c r="E1062" s="74">
        <v>44712</v>
      </c>
      <c r="F1062">
        <v>0.182</v>
      </c>
      <c r="G1062" t="s">
        <v>17</v>
      </c>
      <c r="H1062" t="s">
        <v>17315</v>
      </c>
      <c r="I1062" s="74">
        <v>44769</v>
      </c>
      <c r="J1062" t="s">
        <v>19</v>
      </c>
      <c r="K1062" t="s">
        <v>19</v>
      </c>
    </row>
    <row r="1063" spans="1:11" hidden="1" x14ac:dyDescent="0.3">
      <c r="A1063" t="s">
        <v>14607</v>
      </c>
      <c r="B1063" t="s">
        <v>14606</v>
      </c>
      <c r="C1063" t="s">
        <v>18648</v>
      </c>
      <c r="D1063" t="s">
        <v>18649</v>
      </c>
      <c r="E1063" s="74">
        <v>44742</v>
      </c>
      <c r="F1063">
        <v>0.26600000000000001</v>
      </c>
      <c r="G1063" t="s">
        <v>17</v>
      </c>
      <c r="H1063" t="s">
        <v>17315</v>
      </c>
      <c r="I1063" s="74">
        <v>44769</v>
      </c>
      <c r="J1063" t="s">
        <v>19</v>
      </c>
      <c r="K1063" t="s">
        <v>19</v>
      </c>
    </row>
    <row r="1064" spans="1:11" hidden="1" x14ac:dyDescent="0.3">
      <c r="A1064" t="s">
        <v>14557</v>
      </c>
      <c r="B1064" t="s">
        <v>14556</v>
      </c>
      <c r="C1064" t="s">
        <v>18648</v>
      </c>
      <c r="D1064" t="s">
        <v>18649</v>
      </c>
      <c r="E1064" s="74">
        <v>44754</v>
      </c>
      <c r="F1064">
        <v>0.109</v>
      </c>
      <c r="G1064" t="s">
        <v>17</v>
      </c>
      <c r="H1064" t="s">
        <v>17315</v>
      </c>
      <c r="I1064" s="74">
        <v>44810</v>
      </c>
      <c r="J1064" t="s">
        <v>19</v>
      </c>
      <c r="K1064" t="s">
        <v>19</v>
      </c>
    </row>
    <row r="1065" spans="1:11" hidden="1" x14ac:dyDescent="0.3">
      <c r="A1065" t="s">
        <v>19842</v>
      </c>
      <c r="B1065" t="s">
        <v>19843</v>
      </c>
      <c r="C1065" t="s">
        <v>19844</v>
      </c>
      <c r="D1065" t="s">
        <v>19845</v>
      </c>
      <c r="E1065" s="74">
        <v>44908</v>
      </c>
      <c r="F1065">
        <v>0.94499999999999995</v>
      </c>
      <c r="G1065" t="s">
        <v>17</v>
      </c>
      <c r="H1065" t="s">
        <v>17315</v>
      </c>
      <c r="I1065" s="74">
        <v>45049</v>
      </c>
      <c r="J1065" t="s">
        <v>19</v>
      </c>
      <c r="K1065" t="s">
        <v>19</v>
      </c>
    </row>
    <row r="1066" spans="1:11" hidden="1" x14ac:dyDescent="0.3">
      <c r="A1066" t="s">
        <v>20580</v>
      </c>
      <c r="B1066" t="s">
        <v>20581</v>
      </c>
      <c r="C1066" t="s">
        <v>20582</v>
      </c>
      <c r="D1066" t="s">
        <v>20583</v>
      </c>
      <c r="E1066" s="74">
        <v>44994</v>
      </c>
      <c r="F1066">
        <v>0.42599999999999999</v>
      </c>
      <c r="G1066" t="s">
        <v>17</v>
      </c>
      <c r="H1066" t="s">
        <v>17315</v>
      </c>
      <c r="I1066" s="74">
        <v>45215</v>
      </c>
      <c r="J1066" t="s">
        <v>19</v>
      </c>
      <c r="K1066" t="s">
        <v>19</v>
      </c>
    </row>
    <row r="1067" spans="1:11" hidden="1" x14ac:dyDescent="0.3">
      <c r="A1067" t="s">
        <v>14605</v>
      </c>
      <c r="B1067" t="s">
        <v>14604</v>
      </c>
      <c r="C1067" t="s">
        <v>18648</v>
      </c>
      <c r="D1067" t="s">
        <v>18649</v>
      </c>
      <c r="E1067" s="74">
        <v>44728</v>
      </c>
      <c r="F1067">
        <v>0.21099999999999999</v>
      </c>
      <c r="G1067" t="s">
        <v>17</v>
      </c>
      <c r="H1067" t="s">
        <v>17315</v>
      </c>
      <c r="I1067" s="74">
        <v>44769</v>
      </c>
      <c r="J1067" t="s">
        <v>19</v>
      </c>
      <c r="K1067" t="s">
        <v>19</v>
      </c>
    </row>
    <row r="1068" spans="1:11" hidden="1" x14ac:dyDescent="0.3">
      <c r="A1068" t="s">
        <v>3272</v>
      </c>
      <c r="B1068" t="s">
        <v>11007</v>
      </c>
      <c r="C1068" t="s">
        <v>17313</v>
      </c>
      <c r="D1068" t="s">
        <v>17314</v>
      </c>
      <c r="E1068" s="74">
        <v>39444</v>
      </c>
      <c r="F1068">
        <v>0.22500000000000001</v>
      </c>
      <c r="G1068" t="s">
        <v>17</v>
      </c>
      <c r="H1068" t="s">
        <v>17315</v>
      </c>
      <c r="I1068" s="74">
        <v>41008</v>
      </c>
      <c r="J1068" t="s">
        <v>19</v>
      </c>
      <c r="K1068" t="s">
        <v>19</v>
      </c>
    </row>
    <row r="1069" spans="1:11" hidden="1" x14ac:dyDescent="0.3">
      <c r="A1069" t="s">
        <v>3273</v>
      </c>
      <c r="B1069" t="s">
        <v>11008</v>
      </c>
      <c r="C1069" t="s">
        <v>17313</v>
      </c>
      <c r="D1069" t="s">
        <v>17314</v>
      </c>
      <c r="E1069" s="74">
        <v>39484</v>
      </c>
      <c r="F1069">
        <v>0.107</v>
      </c>
      <c r="G1069" t="s">
        <v>17</v>
      </c>
      <c r="H1069" t="s">
        <v>17315</v>
      </c>
      <c r="I1069" s="74">
        <v>41008</v>
      </c>
      <c r="J1069" t="s">
        <v>19</v>
      </c>
      <c r="K1069" t="s">
        <v>19</v>
      </c>
    </row>
    <row r="1070" spans="1:11" hidden="1" x14ac:dyDescent="0.3">
      <c r="A1070" t="s">
        <v>3274</v>
      </c>
      <c r="B1070" t="s">
        <v>11009</v>
      </c>
      <c r="C1070" t="s">
        <v>17313</v>
      </c>
      <c r="D1070" t="s">
        <v>17314</v>
      </c>
      <c r="E1070" s="74">
        <v>39447</v>
      </c>
      <c r="F1070">
        <v>0.20499999999999999</v>
      </c>
      <c r="G1070" t="s">
        <v>17</v>
      </c>
      <c r="H1070" t="s">
        <v>17315</v>
      </c>
      <c r="I1070" s="74">
        <v>41008</v>
      </c>
      <c r="J1070" t="s">
        <v>19</v>
      </c>
      <c r="K1070" t="s">
        <v>19</v>
      </c>
    </row>
    <row r="1071" spans="1:11" hidden="1" x14ac:dyDescent="0.3">
      <c r="A1071" t="s">
        <v>3275</v>
      </c>
      <c r="B1071" t="s">
        <v>11012</v>
      </c>
      <c r="C1071" t="s">
        <v>17313</v>
      </c>
      <c r="D1071" t="s">
        <v>17314</v>
      </c>
      <c r="E1071" s="74">
        <v>39444</v>
      </c>
      <c r="F1071">
        <v>0.35</v>
      </c>
      <c r="G1071" t="s">
        <v>17</v>
      </c>
      <c r="H1071" t="s">
        <v>17315</v>
      </c>
      <c r="I1071" s="74">
        <v>41008</v>
      </c>
      <c r="J1071" t="s">
        <v>19</v>
      </c>
      <c r="K1071" t="s">
        <v>19</v>
      </c>
    </row>
    <row r="1072" spans="1:11" hidden="1" x14ac:dyDescent="0.3">
      <c r="A1072" t="s">
        <v>3008</v>
      </c>
      <c r="B1072" t="s">
        <v>15461</v>
      </c>
      <c r="C1072" t="s">
        <v>17313</v>
      </c>
      <c r="D1072" t="s">
        <v>17314</v>
      </c>
      <c r="E1072" s="74">
        <v>39756</v>
      </c>
      <c r="F1072">
        <v>0.13800000000000001</v>
      </c>
      <c r="G1072" t="s">
        <v>17</v>
      </c>
      <c r="H1072" t="s">
        <v>17315</v>
      </c>
      <c r="I1072" s="74">
        <v>41008</v>
      </c>
      <c r="J1072" t="s">
        <v>19</v>
      </c>
      <c r="K1072" t="s">
        <v>19</v>
      </c>
    </row>
    <row r="1073" spans="1:11" hidden="1" x14ac:dyDescent="0.3">
      <c r="A1073" t="s">
        <v>3005</v>
      </c>
      <c r="B1073" t="s">
        <v>15460</v>
      </c>
      <c r="C1073" t="s">
        <v>17313</v>
      </c>
      <c r="D1073" t="s">
        <v>17314</v>
      </c>
      <c r="E1073" s="74">
        <v>39714</v>
      </c>
      <c r="F1073">
        <v>0.23</v>
      </c>
      <c r="G1073" t="s">
        <v>17</v>
      </c>
      <c r="H1073" t="s">
        <v>17315</v>
      </c>
      <c r="I1073" s="74">
        <v>41008</v>
      </c>
      <c r="J1073" t="s">
        <v>19</v>
      </c>
      <c r="K1073" t="s">
        <v>19</v>
      </c>
    </row>
    <row r="1074" spans="1:11" hidden="1" x14ac:dyDescent="0.3">
      <c r="A1074" t="s">
        <v>3004</v>
      </c>
      <c r="B1074" t="s">
        <v>15459</v>
      </c>
      <c r="C1074" t="s">
        <v>17313</v>
      </c>
      <c r="D1074" t="s">
        <v>17314</v>
      </c>
      <c r="E1074" s="74">
        <v>39584</v>
      </c>
      <c r="F1074">
        <v>0.26100000000000001</v>
      </c>
      <c r="G1074" t="s">
        <v>17</v>
      </c>
      <c r="H1074" t="s">
        <v>17315</v>
      </c>
      <c r="I1074" s="74">
        <v>41008</v>
      </c>
      <c r="J1074" t="s">
        <v>19</v>
      </c>
      <c r="K1074" t="s">
        <v>19</v>
      </c>
    </row>
    <row r="1075" spans="1:11" hidden="1" x14ac:dyDescent="0.3">
      <c r="A1075" t="s">
        <v>3003</v>
      </c>
      <c r="B1075" t="s">
        <v>15458</v>
      </c>
      <c r="C1075" t="s">
        <v>17313</v>
      </c>
      <c r="D1075" t="s">
        <v>17314</v>
      </c>
      <c r="E1075" s="74">
        <v>39738</v>
      </c>
      <c r="F1075">
        <v>0.30299999999999999</v>
      </c>
      <c r="G1075" t="s">
        <v>17</v>
      </c>
      <c r="H1075" t="s">
        <v>17315</v>
      </c>
      <c r="I1075" s="74">
        <v>41008</v>
      </c>
      <c r="J1075" t="s">
        <v>19</v>
      </c>
      <c r="K1075" t="s">
        <v>19</v>
      </c>
    </row>
    <row r="1076" spans="1:11" hidden="1" x14ac:dyDescent="0.3">
      <c r="A1076" t="s">
        <v>3002</v>
      </c>
      <c r="B1076" t="s">
        <v>15457</v>
      </c>
      <c r="C1076" t="s">
        <v>17313</v>
      </c>
      <c r="D1076" t="s">
        <v>17314</v>
      </c>
      <c r="E1076" s="74">
        <v>39730</v>
      </c>
      <c r="F1076">
        <v>0.28100000000000003</v>
      </c>
      <c r="G1076" t="s">
        <v>17</v>
      </c>
      <c r="H1076" t="s">
        <v>17315</v>
      </c>
      <c r="I1076" s="74">
        <v>41008</v>
      </c>
      <c r="J1076" t="s">
        <v>19</v>
      </c>
      <c r="K1076" t="s">
        <v>19</v>
      </c>
    </row>
    <row r="1077" spans="1:11" hidden="1" x14ac:dyDescent="0.3">
      <c r="A1077" t="s">
        <v>17712</v>
      </c>
      <c r="B1077" t="s">
        <v>17713</v>
      </c>
      <c r="C1077" t="s">
        <v>17313</v>
      </c>
      <c r="D1077" t="s">
        <v>17314</v>
      </c>
      <c r="E1077" s="74">
        <v>39723</v>
      </c>
      <c r="F1077">
        <v>0.56200000000000006</v>
      </c>
      <c r="G1077" t="s">
        <v>17</v>
      </c>
      <c r="H1077" t="s">
        <v>17315</v>
      </c>
      <c r="I1077" s="74">
        <v>41008</v>
      </c>
      <c r="J1077" t="s">
        <v>19</v>
      </c>
      <c r="K1077" t="s">
        <v>19</v>
      </c>
    </row>
    <row r="1078" spans="1:11" hidden="1" x14ac:dyDescent="0.3">
      <c r="A1078" t="s">
        <v>3001</v>
      </c>
      <c r="B1078" t="s">
        <v>15454</v>
      </c>
      <c r="C1078" t="s">
        <v>17313</v>
      </c>
      <c r="D1078" t="s">
        <v>17314</v>
      </c>
      <c r="E1078" s="74">
        <v>39612</v>
      </c>
      <c r="F1078">
        <v>0.20699999999999999</v>
      </c>
      <c r="G1078" t="s">
        <v>17</v>
      </c>
      <c r="H1078" t="s">
        <v>17315</v>
      </c>
      <c r="I1078" s="74">
        <v>41008</v>
      </c>
      <c r="J1078" t="s">
        <v>19</v>
      </c>
      <c r="K1078" t="s">
        <v>19</v>
      </c>
    </row>
    <row r="1079" spans="1:11" hidden="1" x14ac:dyDescent="0.3">
      <c r="A1079" t="s">
        <v>3000</v>
      </c>
      <c r="B1079" t="s">
        <v>15453</v>
      </c>
      <c r="C1079" t="s">
        <v>17414</v>
      </c>
      <c r="D1079" t="s">
        <v>17415</v>
      </c>
      <c r="E1079" s="74">
        <v>39745</v>
      </c>
      <c r="F1079">
        <v>0.20899999999999999</v>
      </c>
      <c r="G1079" t="s">
        <v>17</v>
      </c>
      <c r="H1079" t="s">
        <v>17315</v>
      </c>
      <c r="I1079" s="74">
        <v>41008</v>
      </c>
      <c r="J1079" t="s">
        <v>19</v>
      </c>
      <c r="K1079" t="s">
        <v>19</v>
      </c>
    </row>
    <row r="1080" spans="1:11" hidden="1" x14ac:dyDescent="0.3">
      <c r="A1080" t="s">
        <v>17716</v>
      </c>
      <c r="B1080" t="s">
        <v>17717</v>
      </c>
      <c r="C1080" t="s">
        <v>17313</v>
      </c>
      <c r="D1080" t="s">
        <v>17314</v>
      </c>
      <c r="E1080" s="74">
        <v>39596</v>
      </c>
      <c r="F1080">
        <v>0.41599999999999998</v>
      </c>
      <c r="G1080" t="s">
        <v>17</v>
      </c>
      <c r="H1080" t="s">
        <v>17315</v>
      </c>
      <c r="I1080" s="74">
        <v>41008</v>
      </c>
      <c r="J1080" t="s">
        <v>19</v>
      </c>
      <c r="K1080" t="s">
        <v>19</v>
      </c>
    </row>
    <row r="1081" spans="1:11" hidden="1" x14ac:dyDescent="0.3">
      <c r="A1081" t="s">
        <v>2999</v>
      </c>
      <c r="B1081" t="s">
        <v>15438</v>
      </c>
      <c r="C1081" t="s">
        <v>17313</v>
      </c>
      <c r="D1081" t="s">
        <v>17314</v>
      </c>
      <c r="E1081" s="74">
        <v>39658</v>
      </c>
      <c r="F1081">
        <v>0.313</v>
      </c>
      <c r="G1081" t="s">
        <v>17</v>
      </c>
      <c r="H1081" t="s">
        <v>17315</v>
      </c>
      <c r="I1081" s="74">
        <v>41008</v>
      </c>
      <c r="J1081" t="s">
        <v>19</v>
      </c>
      <c r="K1081" t="s">
        <v>19</v>
      </c>
    </row>
    <row r="1082" spans="1:11" hidden="1" x14ac:dyDescent="0.3">
      <c r="A1082" t="s">
        <v>2998</v>
      </c>
      <c r="B1082" t="s">
        <v>15435</v>
      </c>
      <c r="C1082" t="s">
        <v>17313</v>
      </c>
      <c r="D1082" t="s">
        <v>17314</v>
      </c>
      <c r="E1082" s="74">
        <v>39661</v>
      </c>
      <c r="F1082">
        <v>0.22</v>
      </c>
      <c r="G1082" t="s">
        <v>17</v>
      </c>
      <c r="H1082" t="s">
        <v>17315</v>
      </c>
      <c r="I1082" s="74">
        <v>41008</v>
      </c>
      <c r="J1082" t="s">
        <v>19</v>
      </c>
      <c r="K1082" t="s">
        <v>19</v>
      </c>
    </row>
    <row r="1083" spans="1:11" hidden="1" x14ac:dyDescent="0.3">
      <c r="A1083" t="s">
        <v>2997</v>
      </c>
      <c r="B1083" t="s">
        <v>15434</v>
      </c>
      <c r="C1083" t="s">
        <v>17313</v>
      </c>
      <c r="D1083" t="s">
        <v>17314</v>
      </c>
      <c r="E1083" s="74">
        <v>39661</v>
      </c>
      <c r="F1083">
        <v>0.193</v>
      </c>
      <c r="G1083" t="s">
        <v>17</v>
      </c>
      <c r="H1083" t="s">
        <v>17315</v>
      </c>
      <c r="I1083" s="74">
        <v>41008</v>
      </c>
      <c r="J1083" t="s">
        <v>19</v>
      </c>
      <c r="K1083" t="s">
        <v>19</v>
      </c>
    </row>
    <row r="1084" spans="1:11" hidden="1" x14ac:dyDescent="0.3">
      <c r="A1084" t="s">
        <v>2996</v>
      </c>
      <c r="B1084" t="s">
        <v>15433</v>
      </c>
      <c r="C1084" t="s">
        <v>17313</v>
      </c>
      <c r="D1084" t="s">
        <v>17314</v>
      </c>
      <c r="E1084" s="74">
        <v>39658</v>
      </c>
      <c r="F1084">
        <v>0.218</v>
      </c>
      <c r="G1084" t="s">
        <v>17</v>
      </c>
      <c r="H1084" t="s">
        <v>17315</v>
      </c>
      <c r="I1084" s="74">
        <v>41008</v>
      </c>
      <c r="J1084" t="s">
        <v>19</v>
      </c>
      <c r="K1084" t="s">
        <v>19</v>
      </c>
    </row>
    <row r="1085" spans="1:11" hidden="1" x14ac:dyDescent="0.3">
      <c r="A1085" t="s">
        <v>3114</v>
      </c>
      <c r="B1085" t="s">
        <v>17154</v>
      </c>
      <c r="C1085" t="s">
        <v>17313</v>
      </c>
      <c r="D1085" t="s">
        <v>17314</v>
      </c>
      <c r="E1085" s="74">
        <v>39766</v>
      </c>
      <c r="F1085">
        <v>1</v>
      </c>
      <c r="G1085" t="s">
        <v>17</v>
      </c>
      <c r="H1085" t="s">
        <v>17315</v>
      </c>
      <c r="I1085" s="74">
        <v>39938</v>
      </c>
      <c r="J1085" t="s">
        <v>19</v>
      </c>
      <c r="K1085" t="s">
        <v>19</v>
      </c>
    </row>
    <row r="1086" spans="1:11" hidden="1" x14ac:dyDescent="0.3">
      <c r="A1086" t="s">
        <v>3806</v>
      </c>
      <c r="B1086" t="s">
        <v>10985</v>
      </c>
      <c r="C1086" t="s">
        <v>17313</v>
      </c>
      <c r="D1086" t="s">
        <v>17314</v>
      </c>
      <c r="E1086" s="74">
        <v>39393</v>
      </c>
      <c r="F1086">
        <v>0.89900000000000002</v>
      </c>
      <c r="G1086" t="s">
        <v>17</v>
      </c>
      <c r="H1086" t="s">
        <v>17315</v>
      </c>
      <c r="I1086" s="74">
        <v>39451</v>
      </c>
      <c r="J1086" t="s">
        <v>19</v>
      </c>
      <c r="K1086" t="s">
        <v>19</v>
      </c>
    </row>
    <row r="1087" spans="1:11" hidden="1" x14ac:dyDescent="0.3">
      <c r="A1087" t="s">
        <v>3277</v>
      </c>
      <c r="B1087" t="s">
        <v>11020</v>
      </c>
      <c r="C1087" t="s">
        <v>17313</v>
      </c>
      <c r="D1087" t="s">
        <v>17314</v>
      </c>
      <c r="E1087" s="74">
        <v>39316</v>
      </c>
      <c r="F1087">
        <v>0.20100000000000001</v>
      </c>
      <c r="G1087" t="s">
        <v>17</v>
      </c>
      <c r="H1087" t="s">
        <v>17315</v>
      </c>
      <c r="I1087" s="74">
        <v>41008</v>
      </c>
      <c r="J1087" t="s">
        <v>19</v>
      </c>
      <c r="K1087" t="s">
        <v>19</v>
      </c>
    </row>
    <row r="1088" spans="1:11" hidden="1" x14ac:dyDescent="0.3">
      <c r="A1088" t="s">
        <v>1902</v>
      </c>
      <c r="B1088" t="s">
        <v>12795</v>
      </c>
      <c r="C1088" t="s">
        <v>17313</v>
      </c>
      <c r="D1088" t="s">
        <v>17314</v>
      </c>
      <c r="E1088" s="74">
        <v>40164</v>
      </c>
      <c r="F1088">
        <v>0.80300000000000005</v>
      </c>
      <c r="G1088" t="s">
        <v>17</v>
      </c>
      <c r="H1088" t="s">
        <v>17315</v>
      </c>
      <c r="I1088" s="74">
        <v>41330</v>
      </c>
      <c r="J1088" t="s">
        <v>19</v>
      </c>
      <c r="K1088" t="s">
        <v>19</v>
      </c>
    </row>
    <row r="1089" spans="1:11" hidden="1" x14ac:dyDescent="0.3">
      <c r="A1089" t="s">
        <v>3316</v>
      </c>
      <c r="B1089" t="s">
        <v>11268</v>
      </c>
      <c r="C1089" t="s">
        <v>17313</v>
      </c>
      <c r="D1089" t="s">
        <v>17314</v>
      </c>
      <c r="E1089" s="74">
        <v>39239</v>
      </c>
      <c r="F1089">
        <v>6.9000000000000006E-2</v>
      </c>
      <c r="G1089" t="s">
        <v>17</v>
      </c>
      <c r="H1089" t="s">
        <v>17315</v>
      </c>
      <c r="I1089" s="74">
        <v>39651</v>
      </c>
      <c r="J1089" t="s">
        <v>19</v>
      </c>
      <c r="K1089" t="s">
        <v>19</v>
      </c>
    </row>
    <row r="1090" spans="1:11" hidden="1" x14ac:dyDescent="0.3">
      <c r="A1090" t="s">
        <v>3743</v>
      </c>
      <c r="B1090" t="s">
        <v>16293</v>
      </c>
      <c r="C1090" t="s">
        <v>17313</v>
      </c>
      <c r="D1090" t="s">
        <v>17314</v>
      </c>
      <c r="E1090" s="74">
        <v>39422</v>
      </c>
      <c r="F1090">
        <v>7.2999999999999995E-2</v>
      </c>
      <c r="G1090" t="s">
        <v>17</v>
      </c>
      <c r="H1090" t="s">
        <v>17315</v>
      </c>
      <c r="I1090" s="74">
        <v>39645</v>
      </c>
      <c r="J1090" t="s">
        <v>19</v>
      </c>
      <c r="K1090" t="s">
        <v>19</v>
      </c>
    </row>
    <row r="1091" spans="1:11" hidden="1" x14ac:dyDescent="0.3">
      <c r="A1091" t="s">
        <v>3313</v>
      </c>
      <c r="B1091" t="s">
        <v>11241</v>
      </c>
      <c r="C1091" t="s">
        <v>17313</v>
      </c>
      <c r="D1091" t="s">
        <v>17314</v>
      </c>
      <c r="E1091" s="74">
        <v>39427</v>
      </c>
      <c r="F1091">
        <v>7.2999999999999995E-2</v>
      </c>
      <c r="G1091" t="s">
        <v>17</v>
      </c>
      <c r="H1091" t="s">
        <v>17315</v>
      </c>
      <c r="I1091" s="74">
        <v>39664</v>
      </c>
      <c r="J1091" t="s">
        <v>19</v>
      </c>
      <c r="K1091" t="s">
        <v>19</v>
      </c>
    </row>
    <row r="1092" spans="1:11" hidden="1" x14ac:dyDescent="0.3">
      <c r="A1092" t="s">
        <v>3318</v>
      </c>
      <c r="B1092" t="s">
        <v>11285</v>
      </c>
      <c r="C1092" t="s">
        <v>17313</v>
      </c>
      <c r="D1092" t="s">
        <v>17314</v>
      </c>
      <c r="E1092" s="74">
        <v>39213</v>
      </c>
      <c r="F1092">
        <v>6.7000000000000004E-2</v>
      </c>
      <c r="G1092" t="s">
        <v>17</v>
      </c>
      <c r="H1092" t="s">
        <v>17315</v>
      </c>
      <c r="I1092" s="74">
        <v>39651</v>
      </c>
      <c r="J1092" t="s">
        <v>19</v>
      </c>
      <c r="K1092" t="s">
        <v>19</v>
      </c>
    </row>
    <row r="1093" spans="1:11" hidden="1" x14ac:dyDescent="0.3">
      <c r="A1093" t="s">
        <v>3744</v>
      </c>
      <c r="B1093" t="s">
        <v>16645</v>
      </c>
      <c r="C1093" t="s">
        <v>17313</v>
      </c>
      <c r="D1093" t="s">
        <v>17314</v>
      </c>
      <c r="E1093" s="74">
        <v>39400</v>
      </c>
      <c r="F1093">
        <v>6.5000000000000002E-2</v>
      </c>
      <c r="G1093" t="s">
        <v>17</v>
      </c>
      <c r="H1093" t="s">
        <v>17315</v>
      </c>
      <c r="I1093" s="74">
        <v>39646</v>
      </c>
      <c r="J1093" t="s">
        <v>19</v>
      </c>
      <c r="K1093" t="s">
        <v>19</v>
      </c>
    </row>
    <row r="1094" spans="1:11" hidden="1" x14ac:dyDescent="0.3">
      <c r="A1094" t="s">
        <v>3317</v>
      </c>
      <c r="B1094" t="s">
        <v>11280</v>
      </c>
      <c r="C1094" t="s">
        <v>17313</v>
      </c>
      <c r="D1094" t="s">
        <v>17314</v>
      </c>
      <c r="E1094" s="74">
        <v>39231</v>
      </c>
      <c r="F1094">
        <v>5.8999999999999997E-2</v>
      </c>
      <c r="G1094" t="s">
        <v>17</v>
      </c>
      <c r="H1094" t="s">
        <v>17315</v>
      </c>
      <c r="I1094" s="74">
        <v>39651</v>
      </c>
      <c r="J1094" t="s">
        <v>19</v>
      </c>
      <c r="K1094" t="s">
        <v>19</v>
      </c>
    </row>
    <row r="1095" spans="1:11" hidden="1" x14ac:dyDescent="0.3">
      <c r="A1095" t="s">
        <v>17700</v>
      </c>
      <c r="B1095" t="s">
        <v>17701</v>
      </c>
      <c r="C1095" t="s">
        <v>17313</v>
      </c>
      <c r="D1095" t="s">
        <v>17314</v>
      </c>
      <c r="E1095" s="74">
        <v>39723</v>
      </c>
      <c r="F1095">
        <v>0.89700000000000002</v>
      </c>
      <c r="G1095" t="s">
        <v>17</v>
      </c>
      <c r="H1095" t="s">
        <v>17315</v>
      </c>
      <c r="I1095" s="74">
        <v>41008</v>
      </c>
      <c r="J1095" t="s">
        <v>19</v>
      </c>
      <c r="K1095" t="s">
        <v>19</v>
      </c>
    </row>
    <row r="1096" spans="1:11" hidden="1" x14ac:dyDescent="0.3">
      <c r="A1096" t="s">
        <v>21251</v>
      </c>
      <c r="B1096" t="s">
        <v>21252</v>
      </c>
      <c r="C1096" t="s">
        <v>21130</v>
      </c>
      <c r="D1096" t="s">
        <v>21131</v>
      </c>
      <c r="E1096" s="74">
        <v>44537</v>
      </c>
      <c r="F1096">
        <v>0.10199999999999999</v>
      </c>
      <c r="G1096" t="s">
        <v>17</v>
      </c>
      <c r="H1096" t="s">
        <v>17315</v>
      </c>
      <c r="I1096" s="74">
        <v>45315</v>
      </c>
      <c r="J1096" t="s">
        <v>19</v>
      </c>
      <c r="K1096" t="s">
        <v>19</v>
      </c>
    </row>
    <row r="1097" spans="1:11" hidden="1" x14ac:dyDescent="0.3">
      <c r="A1097" t="s">
        <v>21253</v>
      </c>
      <c r="B1097" t="s">
        <v>21254</v>
      </c>
      <c r="C1097" t="s">
        <v>21130</v>
      </c>
      <c r="D1097" t="s">
        <v>21131</v>
      </c>
      <c r="E1097" s="74">
        <v>44796</v>
      </c>
      <c r="F1097">
        <v>0.11600000000000001</v>
      </c>
      <c r="G1097" t="s">
        <v>17</v>
      </c>
      <c r="H1097" t="s">
        <v>17315</v>
      </c>
      <c r="I1097" s="74">
        <v>45315</v>
      </c>
      <c r="J1097" t="s">
        <v>19</v>
      </c>
      <c r="K1097" t="s">
        <v>19</v>
      </c>
    </row>
    <row r="1098" spans="1:11" hidden="1" x14ac:dyDescent="0.3">
      <c r="A1098" t="s">
        <v>21245</v>
      </c>
      <c r="B1098" t="s">
        <v>21246</v>
      </c>
      <c r="C1098" t="s">
        <v>21130</v>
      </c>
      <c r="D1098" t="s">
        <v>21131</v>
      </c>
      <c r="E1098" s="74">
        <v>45063</v>
      </c>
      <c r="F1098">
        <v>0.153</v>
      </c>
      <c r="G1098" t="s">
        <v>17</v>
      </c>
      <c r="H1098" t="s">
        <v>17315</v>
      </c>
      <c r="I1098" s="74">
        <v>45324</v>
      </c>
      <c r="J1098" t="s">
        <v>19</v>
      </c>
      <c r="K1098" t="s">
        <v>19</v>
      </c>
    </row>
    <row r="1099" spans="1:11" hidden="1" x14ac:dyDescent="0.3">
      <c r="A1099" t="s">
        <v>21255</v>
      </c>
      <c r="B1099" t="s">
        <v>21256</v>
      </c>
      <c r="C1099" t="s">
        <v>21130</v>
      </c>
      <c r="D1099" t="s">
        <v>21131</v>
      </c>
      <c r="E1099" s="74">
        <v>44603</v>
      </c>
      <c r="F1099">
        <v>0.24</v>
      </c>
      <c r="G1099" t="s">
        <v>17</v>
      </c>
      <c r="H1099" t="s">
        <v>17315</v>
      </c>
      <c r="I1099" s="74">
        <v>45315</v>
      </c>
      <c r="J1099" t="s">
        <v>19</v>
      </c>
      <c r="K1099" t="s">
        <v>19</v>
      </c>
    </row>
    <row r="1100" spans="1:11" hidden="1" x14ac:dyDescent="0.3">
      <c r="A1100" t="s">
        <v>21257</v>
      </c>
      <c r="B1100" t="s">
        <v>21258</v>
      </c>
      <c r="C1100" t="s">
        <v>21130</v>
      </c>
      <c r="D1100" t="s">
        <v>21131</v>
      </c>
      <c r="E1100" s="74">
        <v>44538</v>
      </c>
      <c r="F1100">
        <v>0.13100000000000001</v>
      </c>
      <c r="G1100" t="s">
        <v>17</v>
      </c>
      <c r="H1100" t="s">
        <v>17315</v>
      </c>
      <c r="I1100" s="74">
        <v>45315</v>
      </c>
      <c r="J1100" t="s">
        <v>19</v>
      </c>
      <c r="K1100" t="s">
        <v>19</v>
      </c>
    </row>
    <row r="1101" spans="1:11" hidden="1" x14ac:dyDescent="0.3">
      <c r="A1101" t="s">
        <v>21259</v>
      </c>
      <c r="B1101" t="s">
        <v>21260</v>
      </c>
      <c r="C1101" t="s">
        <v>21130</v>
      </c>
      <c r="D1101" t="s">
        <v>21131</v>
      </c>
      <c r="E1101" s="74">
        <v>44540</v>
      </c>
      <c r="F1101">
        <v>0.14399999999999999</v>
      </c>
      <c r="G1101" t="s">
        <v>17</v>
      </c>
      <c r="H1101" t="s">
        <v>17315</v>
      </c>
      <c r="I1101" s="74">
        <v>45315</v>
      </c>
      <c r="J1101" t="s">
        <v>19</v>
      </c>
      <c r="K1101" t="s">
        <v>19</v>
      </c>
    </row>
    <row r="1102" spans="1:11" hidden="1" x14ac:dyDescent="0.3">
      <c r="A1102" t="s">
        <v>21261</v>
      </c>
      <c r="B1102" t="s">
        <v>21262</v>
      </c>
      <c r="C1102" t="s">
        <v>21130</v>
      </c>
      <c r="D1102" t="s">
        <v>21131</v>
      </c>
      <c r="E1102" s="74">
        <v>44553</v>
      </c>
      <c r="F1102">
        <v>0.247</v>
      </c>
      <c r="G1102" t="s">
        <v>17</v>
      </c>
      <c r="H1102" t="s">
        <v>17315</v>
      </c>
      <c r="I1102" s="74">
        <v>45324</v>
      </c>
      <c r="J1102" t="s">
        <v>19</v>
      </c>
      <c r="K1102" t="s">
        <v>19</v>
      </c>
    </row>
    <row r="1103" spans="1:11" hidden="1" x14ac:dyDescent="0.3">
      <c r="A1103" t="s">
        <v>21263</v>
      </c>
      <c r="B1103" t="s">
        <v>21264</v>
      </c>
      <c r="C1103" t="s">
        <v>21130</v>
      </c>
      <c r="D1103" t="s">
        <v>21131</v>
      </c>
      <c r="E1103" s="74">
        <v>44545</v>
      </c>
      <c r="F1103">
        <v>0.13100000000000001</v>
      </c>
      <c r="G1103" t="s">
        <v>17</v>
      </c>
      <c r="H1103" t="s">
        <v>17315</v>
      </c>
      <c r="I1103" s="74">
        <v>45315</v>
      </c>
      <c r="J1103" t="s">
        <v>19</v>
      </c>
      <c r="K1103" t="s">
        <v>19</v>
      </c>
    </row>
    <row r="1104" spans="1:11" hidden="1" x14ac:dyDescent="0.3">
      <c r="A1104" t="s">
        <v>21265</v>
      </c>
      <c r="B1104" t="s">
        <v>21266</v>
      </c>
      <c r="C1104" t="s">
        <v>21130</v>
      </c>
      <c r="D1104" t="s">
        <v>21131</v>
      </c>
      <c r="E1104" s="74">
        <v>44719</v>
      </c>
      <c r="F1104">
        <v>0.254</v>
      </c>
      <c r="G1104" t="s">
        <v>17</v>
      </c>
      <c r="H1104" t="s">
        <v>17315</v>
      </c>
      <c r="I1104" s="74">
        <v>45315</v>
      </c>
      <c r="J1104" t="s">
        <v>19</v>
      </c>
      <c r="K1104" t="s">
        <v>19</v>
      </c>
    </row>
    <row r="1105" spans="1:11" hidden="1" x14ac:dyDescent="0.3">
      <c r="A1105" t="s">
        <v>21247</v>
      </c>
      <c r="B1105" t="s">
        <v>21248</v>
      </c>
      <c r="C1105" t="s">
        <v>21130</v>
      </c>
      <c r="D1105" t="s">
        <v>21131</v>
      </c>
      <c r="E1105" s="74">
        <v>45229</v>
      </c>
      <c r="F1105">
        <v>0.21099999999999999</v>
      </c>
      <c r="G1105" t="s">
        <v>17</v>
      </c>
      <c r="H1105" t="s">
        <v>17315</v>
      </c>
      <c r="I1105" s="74">
        <v>45324</v>
      </c>
      <c r="J1105" t="s">
        <v>19</v>
      </c>
      <c r="K1105" t="s">
        <v>19</v>
      </c>
    </row>
    <row r="1106" spans="1:11" hidden="1" x14ac:dyDescent="0.3">
      <c r="A1106" t="s">
        <v>21128</v>
      </c>
      <c r="B1106" t="s">
        <v>21129</v>
      </c>
      <c r="C1106" t="s">
        <v>21130</v>
      </c>
      <c r="D1106" t="s">
        <v>21131</v>
      </c>
      <c r="E1106" s="74">
        <v>44543</v>
      </c>
      <c r="F1106">
        <v>0.13100000000000001</v>
      </c>
      <c r="G1106" t="s">
        <v>17</v>
      </c>
      <c r="H1106" t="s">
        <v>17315</v>
      </c>
      <c r="I1106" s="74">
        <v>45315</v>
      </c>
      <c r="J1106" t="s">
        <v>19</v>
      </c>
      <c r="K1106" t="s">
        <v>19</v>
      </c>
    </row>
    <row r="1107" spans="1:11" hidden="1" x14ac:dyDescent="0.3">
      <c r="A1107" t="s">
        <v>21267</v>
      </c>
      <c r="B1107" t="s">
        <v>21268</v>
      </c>
      <c r="C1107" t="s">
        <v>21130</v>
      </c>
      <c r="D1107" t="s">
        <v>21131</v>
      </c>
      <c r="E1107" s="74">
        <v>44553</v>
      </c>
      <c r="F1107">
        <v>0.24</v>
      </c>
      <c r="G1107" t="s">
        <v>17</v>
      </c>
      <c r="H1107" t="s">
        <v>17315</v>
      </c>
      <c r="I1107" s="74">
        <v>45315</v>
      </c>
      <c r="J1107" t="s">
        <v>19</v>
      </c>
      <c r="K1107" t="s">
        <v>19</v>
      </c>
    </row>
    <row r="1108" spans="1:11" hidden="1" x14ac:dyDescent="0.3">
      <c r="A1108" t="s">
        <v>21269</v>
      </c>
      <c r="B1108" t="s">
        <v>21270</v>
      </c>
      <c r="C1108" t="s">
        <v>21130</v>
      </c>
      <c r="D1108" t="s">
        <v>21131</v>
      </c>
      <c r="E1108" s="74">
        <v>44553</v>
      </c>
      <c r="F1108">
        <v>0.21099999999999999</v>
      </c>
      <c r="G1108" t="s">
        <v>17</v>
      </c>
      <c r="H1108" t="s">
        <v>17315</v>
      </c>
      <c r="I1108" s="74">
        <v>45315</v>
      </c>
      <c r="J1108" t="s">
        <v>19</v>
      </c>
      <c r="K1108" t="s">
        <v>19</v>
      </c>
    </row>
    <row r="1109" spans="1:11" hidden="1" x14ac:dyDescent="0.3">
      <c r="A1109" t="s">
        <v>21249</v>
      </c>
      <c r="B1109" t="s">
        <v>21250</v>
      </c>
      <c r="C1109" t="s">
        <v>21130</v>
      </c>
      <c r="D1109" t="s">
        <v>21131</v>
      </c>
      <c r="E1109" s="74">
        <v>45012</v>
      </c>
      <c r="F1109">
        <v>0.46</v>
      </c>
      <c r="G1109" t="s">
        <v>17</v>
      </c>
      <c r="H1109" t="s">
        <v>17315</v>
      </c>
      <c r="I1109" s="74">
        <v>45327</v>
      </c>
      <c r="J1109" t="s">
        <v>19</v>
      </c>
      <c r="K1109" t="s">
        <v>19</v>
      </c>
    </row>
    <row r="1110" spans="1:11" hidden="1" x14ac:dyDescent="0.3">
      <c r="A1110" t="s">
        <v>21271</v>
      </c>
      <c r="B1110" t="s">
        <v>21272</v>
      </c>
      <c r="C1110" t="s">
        <v>21130</v>
      </c>
      <c r="D1110" t="s">
        <v>21131</v>
      </c>
      <c r="E1110" s="74">
        <v>44543</v>
      </c>
      <c r="F1110">
        <v>0.13100000000000001</v>
      </c>
      <c r="G1110" t="s">
        <v>17</v>
      </c>
      <c r="H1110" t="s">
        <v>17315</v>
      </c>
      <c r="I1110" s="74">
        <v>45315</v>
      </c>
      <c r="J1110" t="s">
        <v>19</v>
      </c>
      <c r="K1110" t="s">
        <v>19</v>
      </c>
    </row>
    <row r="1111" spans="1:11" hidden="1" x14ac:dyDescent="0.3">
      <c r="A1111" t="s">
        <v>3036</v>
      </c>
      <c r="B1111" t="s">
        <v>17641</v>
      </c>
      <c r="C1111" t="s">
        <v>17313</v>
      </c>
      <c r="D1111" t="s">
        <v>17314</v>
      </c>
      <c r="E1111" s="74">
        <v>39896</v>
      </c>
      <c r="F1111">
        <v>0.1</v>
      </c>
      <c r="G1111" t="s">
        <v>17</v>
      </c>
      <c r="H1111" t="s">
        <v>17315</v>
      </c>
      <c r="I1111" s="74">
        <v>39947</v>
      </c>
      <c r="J1111" t="s">
        <v>19</v>
      </c>
      <c r="K1111" t="s">
        <v>19</v>
      </c>
    </row>
    <row r="1112" spans="1:11" hidden="1" x14ac:dyDescent="0.3">
      <c r="A1112" t="s">
        <v>3027</v>
      </c>
      <c r="B1112" t="s">
        <v>17649</v>
      </c>
      <c r="C1112" t="s">
        <v>17313</v>
      </c>
      <c r="D1112" t="s">
        <v>17314</v>
      </c>
      <c r="E1112" s="74">
        <v>39897</v>
      </c>
      <c r="F1112">
        <v>0.13600000000000001</v>
      </c>
      <c r="G1112" t="s">
        <v>17</v>
      </c>
      <c r="H1112" t="s">
        <v>17315</v>
      </c>
      <c r="I1112" s="74">
        <v>39947</v>
      </c>
      <c r="J1112" t="s">
        <v>19</v>
      </c>
      <c r="K1112" t="s">
        <v>19</v>
      </c>
    </row>
    <row r="1113" spans="1:11" hidden="1" x14ac:dyDescent="0.3">
      <c r="A1113" t="s">
        <v>3029</v>
      </c>
      <c r="B1113" t="s">
        <v>17647</v>
      </c>
      <c r="C1113" t="s">
        <v>17313</v>
      </c>
      <c r="D1113" t="s">
        <v>17314</v>
      </c>
      <c r="E1113" s="74">
        <v>39896</v>
      </c>
      <c r="F1113">
        <v>5.6000000000000001E-2</v>
      </c>
      <c r="G1113" t="s">
        <v>17</v>
      </c>
      <c r="H1113" t="s">
        <v>17315</v>
      </c>
      <c r="I1113" s="74">
        <v>39947</v>
      </c>
      <c r="J1113" t="s">
        <v>19</v>
      </c>
      <c r="K1113" t="s">
        <v>19</v>
      </c>
    </row>
    <row r="1114" spans="1:11" hidden="1" x14ac:dyDescent="0.3">
      <c r="A1114" t="s">
        <v>3031</v>
      </c>
      <c r="B1114" t="s">
        <v>17645</v>
      </c>
      <c r="C1114" t="s">
        <v>17313</v>
      </c>
      <c r="D1114" t="s">
        <v>17314</v>
      </c>
      <c r="E1114" s="74">
        <v>39896</v>
      </c>
      <c r="F1114">
        <v>3.1E-2</v>
      </c>
      <c r="G1114" t="s">
        <v>17</v>
      </c>
      <c r="H1114" t="s">
        <v>17315</v>
      </c>
      <c r="I1114" s="74">
        <v>39947</v>
      </c>
      <c r="J1114" t="s">
        <v>19</v>
      </c>
      <c r="K1114" t="s">
        <v>19</v>
      </c>
    </row>
    <row r="1115" spans="1:11" hidden="1" x14ac:dyDescent="0.3">
      <c r="A1115" t="s">
        <v>3028</v>
      </c>
      <c r="B1115" t="s">
        <v>17648</v>
      </c>
      <c r="C1115" t="s">
        <v>17313</v>
      </c>
      <c r="D1115" t="s">
        <v>17314</v>
      </c>
      <c r="E1115" s="74">
        <v>39896</v>
      </c>
      <c r="F1115">
        <v>0.106</v>
      </c>
      <c r="G1115" t="s">
        <v>17</v>
      </c>
      <c r="H1115" t="s">
        <v>17315</v>
      </c>
      <c r="I1115" s="74">
        <v>39952</v>
      </c>
      <c r="J1115" t="s">
        <v>19</v>
      </c>
      <c r="K1115" t="s">
        <v>19</v>
      </c>
    </row>
    <row r="1116" spans="1:11" hidden="1" x14ac:dyDescent="0.3">
      <c r="A1116" t="s">
        <v>3033</v>
      </c>
      <c r="B1116" t="s">
        <v>17643</v>
      </c>
      <c r="C1116" t="s">
        <v>17313</v>
      </c>
      <c r="D1116" t="s">
        <v>17314</v>
      </c>
      <c r="E1116" s="74">
        <v>39896</v>
      </c>
      <c r="F1116">
        <v>5.8000000000000003E-2</v>
      </c>
      <c r="G1116" t="s">
        <v>17</v>
      </c>
      <c r="H1116" t="s">
        <v>17315</v>
      </c>
      <c r="I1116" s="74">
        <v>39947</v>
      </c>
      <c r="J1116" t="s">
        <v>19</v>
      </c>
      <c r="K1116" t="s">
        <v>19</v>
      </c>
    </row>
    <row r="1117" spans="1:11" hidden="1" x14ac:dyDescent="0.3">
      <c r="A1117" t="s">
        <v>3032</v>
      </c>
      <c r="B1117" t="s">
        <v>17644</v>
      </c>
      <c r="C1117" t="s">
        <v>17313</v>
      </c>
      <c r="D1117" t="s">
        <v>17314</v>
      </c>
      <c r="E1117" s="74">
        <v>39896</v>
      </c>
      <c r="F1117">
        <v>7.6999999999999999E-2</v>
      </c>
      <c r="G1117" t="s">
        <v>17</v>
      </c>
      <c r="H1117" t="s">
        <v>17315</v>
      </c>
      <c r="I1117" s="74">
        <v>39947</v>
      </c>
      <c r="J1117" t="s">
        <v>19</v>
      </c>
      <c r="K1117" t="s">
        <v>19</v>
      </c>
    </row>
    <row r="1118" spans="1:11" hidden="1" x14ac:dyDescent="0.3">
      <c r="A1118" t="s">
        <v>3024</v>
      </c>
      <c r="B1118" t="s">
        <v>17652</v>
      </c>
      <c r="C1118" t="s">
        <v>17313</v>
      </c>
      <c r="D1118" t="s">
        <v>17314</v>
      </c>
      <c r="E1118" s="74">
        <v>39898</v>
      </c>
      <c r="F1118">
        <v>5.0999999999999997E-2</v>
      </c>
      <c r="G1118" t="s">
        <v>17</v>
      </c>
      <c r="H1118" t="s">
        <v>17315</v>
      </c>
      <c r="I1118" s="74">
        <v>39947</v>
      </c>
      <c r="J1118" t="s">
        <v>19</v>
      </c>
      <c r="K1118" t="s">
        <v>19</v>
      </c>
    </row>
    <row r="1119" spans="1:11" hidden="1" x14ac:dyDescent="0.3">
      <c r="A1119" t="s">
        <v>3025</v>
      </c>
      <c r="B1119" t="s">
        <v>17651</v>
      </c>
      <c r="C1119" t="s">
        <v>17313</v>
      </c>
      <c r="D1119" t="s">
        <v>17314</v>
      </c>
      <c r="E1119" s="74">
        <v>39897</v>
      </c>
      <c r="F1119">
        <v>0.05</v>
      </c>
      <c r="G1119" t="s">
        <v>17</v>
      </c>
      <c r="H1119" t="s">
        <v>17315</v>
      </c>
      <c r="I1119" s="74">
        <v>39947</v>
      </c>
      <c r="J1119" t="s">
        <v>19</v>
      </c>
      <c r="K1119" t="s">
        <v>19</v>
      </c>
    </row>
    <row r="1120" spans="1:11" hidden="1" x14ac:dyDescent="0.3">
      <c r="A1120" t="s">
        <v>3026</v>
      </c>
      <c r="B1120" t="s">
        <v>17650</v>
      </c>
      <c r="C1120" t="s">
        <v>17313</v>
      </c>
      <c r="D1120" t="s">
        <v>17314</v>
      </c>
      <c r="E1120" s="74">
        <v>39897</v>
      </c>
      <c r="F1120">
        <v>2.4E-2</v>
      </c>
      <c r="G1120" t="s">
        <v>17</v>
      </c>
      <c r="H1120" t="s">
        <v>17315</v>
      </c>
      <c r="I1120" s="74">
        <v>39947</v>
      </c>
      <c r="J1120" t="s">
        <v>19</v>
      </c>
      <c r="K1120" t="s">
        <v>19</v>
      </c>
    </row>
    <row r="1121" spans="1:11" hidden="1" x14ac:dyDescent="0.3">
      <c r="A1121" t="s">
        <v>3030</v>
      </c>
      <c r="B1121" t="s">
        <v>17646</v>
      </c>
      <c r="C1121" t="s">
        <v>17313</v>
      </c>
      <c r="D1121" t="s">
        <v>17314</v>
      </c>
      <c r="E1121" s="74">
        <v>39896</v>
      </c>
      <c r="F1121">
        <v>5.0999999999999997E-2</v>
      </c>
      <c r="G1121" t="s">
        <v>17</v>
      </c>
      <c r="H1121" t="s">
        <v>17315</v>
      </c>
      <c r="I1121" s="74">
        <v>39947</v>
      </c>
      <c r="J1121" t="s">
        <v>19</v>
      </c>
      <c r="K1121" t="s">
        <v>19</v>
      </c>
    </row>
    <row r="1122" spans="1:11" hidden="1" x14ac:dyDescent="0.3">
      <c r="A1122" t="s">
        <v>3747</v>
      </c>
      <c r="B1122" t="s">
        <v>16960</v>
      </c>
      <c r="C1122" t="s">
        <v>17313</v>
      </c>
      <c r="D1122" t="s">
        <v>17314</v>
      </c>
      <c r="E1122" s="74">
        <v>39419</v>
      </c>
      <c r="F1122">
        <v>5.0999999999999997E-2</v>
      </c>
      <c r="G1122" t="s">
        <v>17</v>
      </c>
      <c r="H1122" t="s">
        <v>17315</v>
      </c>
      <c r="I1122" s="74">
        <v>39646</v>
      </c>
      <c r="J1122" t="s">
        <v>19</v>
      </c>
      <c r="K1122" t="s">
        <v>19</v>
      </c>
    </row>
    <row r="1123" spans="1:11" hidden="1" x14ac:dyDescent="0.3">
      <c r="A1123" t="s">
        <v>3309</v>
      </c>
      <c r="B1123" t="s">
        <v>11218</v>
      </c>
      <c r="C1123" t="s">
        <v>17313</v>
      </c>
      <c r="D1123" t="s">
        <v>17314</v>
      </c>
      <c r="E1123" s="74">
        <v>39111</v>
      </c>
      <c r="F1123">
        <v>5.0999999999999997E-2</v>
      </c>
      <c r="G1123" t="s">
        <v>17</v>
      </c>
      <c r="H1123" t="s">
        <v>17315</v>
      </c>
      <c r="I1123" s="74">
        <v>39657</v>
      </c>
      <c r="J1123" t="s">
        <v>19</v>
      </c>
      <c r="K1123" t="s">
        <v>19</v>
      </c>
    </row>
    <row r="1124" spans="1:11" hidden="1" x14ac:dyDescent="0.3">
      <c r="A1124" t="s">
        <v>3746</v>
      </c>
      <c r="B1124" t="s">
        <v>16873</v>
      </c>
      <c r="C1124" t="s">
        <v>17313</v>
      </c>
      <c r="D1124" t="s">
        <v>17314</v>
      </c>
      <c r="E1124" s="74">
        <v>39427</v>
      </c>
      <c r="F1124">
        <v>4.2000000000000003E-2</v>
      </c>
      <c r="G1124" t="s">
        <v>17</v>
      </c>
      <c r="H1124" t="s">
        <v>17315</v>
      </c>
      <c r="I1124" s="74">
        <v>39646</v>
      </c>
      <c r="J1124" t="s">
        <v>19</v>
      </c>
      <c r="K1124" t="s">
        <v>19</v>
      </c>
    </row>
    <row r="1125" spans="1:11" hidden="1" x14ac:dyDescent="0.3">
      <c r="A1125" t="s">
        <v>3035</v>
      </c>
      <c r="B1125" t="s">
        <v>15805</v>
      </c>
      <c r="C1125" t="s">
        <v>17313</v>
      </c>
      <c r="D1125" t="s">
        <v>17314</v>
      </c>
      <c r="E1125" s="74">
        <v>39898</v>
      </c>
      <c r="F1125">
        <v>0.92400000000000004</v>
      </c>
      <c r="G1125" t="s">
        <v>17</v>
      </c>
      <c r="H1125" t="s">
        <v>17315</v>
      </c>
      <c r="I1125" s="74">
        <v>39953</v>
      </c>
      <c r="J1125" t="s">
        <v>19</v>
      </c>
      <c r="K1125" t="s">
        <v>19</v>
      </c>
    </row>
    <row r="1126" spans="1:11" hidden="1" x14ac:dyDescent="0.3">
      <c r="A1126" t="s">
        <v>3770</v>
      </c>
      <c r="B1126" t="s">
        <v>11816</v>
      </c>
      <c r="C1126" t="s">
        <v>17313</v>
      </c>
      <c r="D1126" t="s">
        <v>17314</v>
      </c>
      <c r="E1126" s="74">
        <v>39435</v>
      </c>
      <c r="F1126">
        <v>0.5</v>
      </c>
      <c r="G1126" t="s">
        <v>17</v>
      </c>
      <c r="H1126" t="s">
        <v>17315</v>
      </c>
      <c r="I1126" s="74">
        <v>39644</v>
      </c>
      <c r="J1126" t="s">
        <v>19</v>
      </c>
      <c r="K1126" t="s">
        <v>19</v>
      </c>
    </row>
    <row r="1127" spans="1:11" hidden="1" x14ac:dyDescent="0.3">
      <c r="A1127" t="s">
        <v>3769</v>
      </c>
      <c r="B1127" t="s">
        <v>11751</v>
      </c>
      <c r="C1127" t="s">
        <v>17313</v>
      </c>
      <c r="D1127" t="s">
        <v>17314</v>
      </c>
      <c r="E1127" s="74">
        <v>39434</v>
      </c>
      <c r="F1127">
        <v>0.39200000000000002</v>
      </c>
      <c r="G1127" t="s">
        <v>17</v>
      </c>
      <c r="H1127" t="s">
        <v>17315</v>
      </c>
      <c r="I1127" s="74">
        <v>39644</v>
      </c>
      <c r="J1127" t="s">
        <v>19</v>
      </c>
      <c r="K1127" t="s">
        <v>19</v>
      </c>
    </row>
    <row r="1128" spans="1:11" hidden="1" x14ac:dyDescent="0.3">
      <c r="A1128" t="s">
        <v>4055</v>
      </c>
      <c r="B1128" t="s">
        <v>11585</v>
      </c>
      <c r="C1128" t="s">
        <v>22201</v>
      </c>
      <c r="D1128" t="s">
        <v>22202</v>
      </c>
      <c r="E1128" s="74">
        <v>43067</v>
      </c>
      <c r="F1128">
        <v>130</v>
      </c>
      <c r="G1128" t="s">
        <v>17</v>
      </c>
      <c r="H1128" t="s">
        <v>17315</v>
      </c>
      <c r="I1128" s="74">
        <v>43145</v>
      </c>
      <c r="J1128" t="s">
        <v>19</v>
      </c>
      <c r="K1128" t="s">
        <v>19</v>
      </c>
    </row>
    <row r="1129" spans="1:11" hidden="1" x14ac:dyDescent="0.3">
      <c r="A1129" t="s">
        <v>4563</v>
      </c>
      <c r="B1129" t="s">
        <v>11312</v>
      </c>
      <c r="C1129" t="s">
        <v>22290</v>
      </c>
      <c r="D1129" t="s">
        <v>22291</v>
      </c>
      <c r="E1129" s="74">
        <v>43529</v>
      </c>
      <c r="F1129">
        <v>150</v>
      </c>
      <c r="G1129" t="s">
        <v>17</v>
      </c>
      <c r="H1129" t="s">
        <v>17315</v>
      </c>
      <c r="I1129" s="74">
        <v>43536</v>
      </c>
      <c r="J1129" t="s">
        <v>19</v>
      </c>
      <c r="K1129" t="s">
        <v>19</v>
      </c>
    </row>
    <row r="1130" spans="1:11" hidden="1" x14ac:dyDescent="0.3">
      <c r="A1130" t="s">
        <v>3034</v>
      </c>
      <c r="B1130" t="s">
        <v>17642</v>
      </c>
      <c r="C1130" t="s">
        <v>17313</v>
      </c>
      <c r="D1130" t="s">
        <v>17314</v>
      </c>
      <c r="E1130" s="74">
        <v>39896</v>
      </c>
      <c r="F1130">
        <v>4.1000000000000002E-2</v>
      </c>
      <c r="G1130" t="s">
        <v>17</v>
      </c>
      <c r="H1130" t="s">
        <v>17315</v>
      </c>
      <c r="I1130" s="74">
        <v>39952</v>
      </c>
      <c r="J1130" t="s">
        <v>19</v>
      </c>
      <c r="K1130" t="s">
        <v>19</v>
      </c>
    </row>
    <row r="1131" spans="1:11" hidden="1" x14ac:dyDescent="0.3">
      <c r="A1131" t="s">
        <v>27217</v>
      </c>
      <c r="B1131" t="s">
        <v>27218</v>
      </c>
      <c r="C1131" t="s">
        <v>17313</v>
      </c>
      <c r="D1131" t="s">
        <v>17314</v>
      </c>
      <c r="E1131" s="74">
        <v>45470</v>
      </c>
      <c r="F1131">
        <v>1.3</v>
      </c>
      <c r="G1131" t="s">
        <v>17</v>
      </c>
      <c r="H1131" t="s">
        <v>17315</v>
      </c>
      <c r="I1131" s="74">
        <v>45643</v>
      </c>
      <c r="J1131" t="s">
        <v>19</v>
      </c>
      <c r="K1131" t="s">
        <v>19</v>
      </c>
    </row>
    <row r="1132" spans="1:11" hidden="1" x14ac:dyDescent="0.3">
      <c r="A1132" t="s">
        <v>3497</v>
      </c>
      <c r="B1132" t="s">
        <v>11917</v>
      </c>
      <c r="C1132" t="s">
        <v>22109</v>
      </c>
      <c r="D1132" t="s">
        <v>22110</v>
      </c>
      <c r="E1132" s="74">
        <v>31019</v>
      </c>
      <c r="F1132">
        <v>39.700000000000003</v>
      </c>
      <c r="G1132" t="s">
        <v>6</v>
      </c>
      <c r="H1132" t="s">
        <v>17315</v>
      </c>
      <c r="I1132" s="74">
        <v>39665</v>
      </c>
      <c r="J1132" t="s">
        <v>19</v>
      </c>
      <c r="K1132" t="s">
        <v>19</v>
      </c>
    </row>
    <row r="1133" spans="1:11" hidden="1" x14ac:dyDescent="0.3">
      <c r="A1133" t="s">
        <v>3242</v>
      </c>
      <c r="B1133" t="s">
        <v>10872</v>
      </c>
      <c r="C1133" t="s">
        <v>22375</v>
      </c>
      <c r="D1133" t="s">
        <v>22376</v>
      </c>
      <c r="E1133" s="74">
        <v>37530</v>
      </c>
      <c r="F1133">
        <v>41</v>
      </c>
      <c r="G1133" t="s">
        <v>6</v>
      </c>
      <c r="H1133" t="s">
        <v>17315</v>
      </c>
      <c r="I1133" s="74">
        <v>39762</v>
      </c>
      <c r="J1133" t="s">
        <v>19</v>
      </c>
      <c r="K1133" t="s">
        <v>19</v>
      </c>
    </row>
    <row r="1134" spans="1:11" hidden="1" x14ac:dyDescent="0.3">
      <c r="A1134" t="s">
        <v>2808</v>
      </c>
      <c r="B1134" t="s">
        <v>13519</v>
      </c>
      <c r="C1134" t="s">
        <v>17791</v>
      </c>
      <c r="D1134" t="s">
        <v>17792</v>
      </c>
      <c r="E1134" s="74">
        <v>19588</v>
      </c>
      <c r="F1134">
        <v>59.4</v>
      </c>
      <c r="G1134" t="s">
        <v>17369</v>
      </c>
      <c r="H1134" t="s">
        <v>17458</v>
      </c>
      <c r="I1134" s="74">
        <v>40295</v>
      </c>
      <c r="J1134" t="s">
        <v>19</v>
      </c>
      <c r="K1134" t="s">
        <v>19</v>
      </c>
    </row>
    <row r="1135" spans="1:11" hidden="1" x14ac:dyDescent="0.3">
      <c r="A1135" t="s">
        <v>2807</v>
      </c>
      <c r="B1135" t="s">
        <v>13519</v>
      </c>
      <c r="C1135" t="s">
        <v>17791</v>
      </c>
      <c r="D1135" t="s">
        <v>17792</v>
      </c>
      <c r="E1135" s="74">
        <v>19397</v>
      </c>
      <c r="F1135">
        <v>73.2</v>
      </c>
      <c r="G1135" t="s">
        <v>17369</v>
      </c>
      <c r="H1135" t="s">
        <v>17458</v>
      </c>
      <c r="I1135" s="74">
        <v>40295</v>
      </c>
      <c r="J1135" t="s">
        <v>19</v>
      </c>
      <c r="K1135" t="s">
        <v>19</v>
      </c>
    </row>
    <row r="1136" spans="1:11" hidden="1" x14ac:dyDescent="0.3">
      <c r="A1136" t="s">
        <v>2806</v>
      </c>
      <c r="B1136" t="s">
        <v>13519</v>
      </c>
      <c r="C1136" t="s">
        <v>17791</v>
      </c>
      <c r="D1136" t="s">
        <v>17792</v>
      </c>
      <c r="E1136" s="74">
        <v>19327</v>
      </c>
      <c r="F1136">
        <v>73.2</v>
      </c>
      <c r="G1136" t="s">
        <v>17369</v>
      </c>
      <c r="H1136" t="s">
        <v>17458</v>
      </c>
      <c r="I1136" s="74">
        <v>40295</v>
      </c>
      <c r="J1136" t="s">
        <v>19</v>
      </c>
      <c r="K1136" t="s">
        <v>19</v>
      </c>
    </row>
    <row r="1137" spans="1:11" hidden="1" x14ac:dyDescent="0.3">
      <c r="A1137" t="s">
        <v>1373</v>
      </c>
      <c r="B1137" t="s">
        <v>4840</v>
      </c>
      <c r="C1137" t="s">
        <v>17410</v>
      </c>
      <c r="D1137" t="s">
        <v>17411</v>
      </c>
      <c r="E1137" s="74">
        <v>41376</v>
      </c>
      <c r="F1137">
        <v>0.31900000000000001</v>
      </c>
      <c r="G1137" t="s">
        <v>17</v>
      </c>
      <c r="H1137" t="s">
        <v>17315</v>
      </c>
      <c r="I1137" s="74">
        <v>41667</v>
      </c>
      <c r="J1137" t="s">
        <v>19</v>
      </c>
      <c r="K1137" t="s">
        <v>19</v>
      </c>
    </row>
    <row r="1138" spans="1:11" hidden="1" x14ac:dyDescent="0.3">
      <c r="A1138" t="s">
        <v>690</v>
      </c>
      <c r="B1138" t="s">
        <v>4840</v>
      </c>
      <c r="C1138" t="s">
        <v>17410</v>
      </c>
      <c r="D1138" t="s">
        <v>17411</v>
      </c>
      <c r="E1138" s="74">
        <v>41533</v>
      </c>
      <c r="F1138">
        <v>0.158</v>
      </c>
      <c r="G1138" t="s">
        <v>17</v>
      </c>
      <c r="H1138" t="s">
        <v>17315</v>
      </c>
      <c r="I1138" s="74">
        <v>42341</v>
      </c>
      <c r="J1138" t="s">
        <v>19</v>
      </c>
      <c r="K1138" t="s">
        <v>19</v>
      </c>
    </row>
    <row r="1139" spans="1:11" hidden="1" x14ac:dyDescent="0.3">
      <c r="A1139" t="s">
        <v>27651</v>
      </c>
      <c r="B1139" t="s">
        <v>27652</v>
      </c>
      <c r="C1139" t="s">
        <v>17346</v>
      </c>
      <c r="D1139" t="s">
        <v>17347</v>
      </c>
      <c r="E1139" s="74">
        <v>45344</v>
      </c>
      <c r="F1139">
        <v>0.345804</v>
      </c>
      <c r="G1139" t="s">
        <v>17</v>
      </c>
      <c r="H1139" t="s">
        <v>17315</v>
      </c>
      <c r="I1139" s="74">
        <v>45666</v>
      </c>
      <c r="J1139" t="s">
        <v>19</v>
      </c>
      <c r="K1139" t="s">
        <v>19</v>
      </c>
    </row>
    <row r="1140" spans="1:11" hidden="1" x14ac:dyDescent="0.3">
      <c r="A1140" t="s">
        <v>27649</v>
      </c>
      <c r="B1140" t="s">
        <v>27650</v>
      </c>
      <c r="C1140" t="s">
        <v>17346</v>
      </c>
      <c r="D1140" t="s">
        <v>17347</v>
      </c>
      <c r="E1140" s="74">
        <v>45300</v>
      </c>
      <c r="F1140">
        <v>0.29646800000000001</v>
      </c>
      <c r="G1140" t="s">
        <v>17</v>
      </c>
      <c r="H1140" t="s">
        <v>17315</v>
      </c>
      <c r="I1140" s="74">
        <v>45693</v>
      </c>
      <c r="J1140" t="s">
        <v>19</v>
      </c>
      <c r="K1140" t="s">
        <v>19</v>
      </c>
    </row>
    <row r="1141" spans="1:11" hidden="1" x14ac:dyDescent="0.3">
      <c r="A1141" t="s">
        <v>10142</v>
      </c>
      <c r="B1141" t="s">
        <v>16722</v>
      </c>
      <c r="C1141" t="s">
        <v>17408</v>
      </c>
      <c r="D1141" t="s">
        <v>17409</v>
      </c>
      <c r="E1141" s="74">
        <v>42230</v>
      </c>
      <c r="F1141">
        <v>0.99</v>
      </c>
      <c r="G1141" t="s">
        <v>17</v>
      </c>
      <c r="H1141" t="s">
        <v>17315</v>
      </c>
      <c r="I1141" s="74">
        <v>44232</v>
      </c>
      <c r="J1141" t="s">
        <v>19</v>
      </c>
      <c r="K1141" t="s">
        <v>19</v>
      </c>
    </row>
    <row r="1142" spans="1:11" hidden="1" x14ac:dyDescent="0.3">
      <c r="A1142" t="s">
        <v>8744</v>
      </c>
      <c r="B1142" t="s">
        <v>10208</v>
      </c>
      <c r="C1142" t="s">
        <v>17804</v>
      </c>
      <c r="D1142" t="s">
        <v>17805</v>
      </c>
      <c r="E1142" s="74">
        <v>43931</v>
      </c>
      <c r="F1142">
        <v>29.75</v>
      </c>
      <c r="G1142" t="s">
        <v>17</v>
      </c>
      <c r="H1142" t="s">
        <v>17315</v>
      </c>
      <c r="I1142" s="74">
        <v>43977</v>
      </c>
      <c r="J1142" t="s">
        <v>19</v>
      </c>
      <c r="K1142" t="s">
        <v>19</v>
      </c>
    </row>
    <row r="1143" spans="1:11" hidden="1" x14ac:dyDescent="0.3">
      <c r="A1143" t="s">
        <v>7839</v>
      </c>
      <c r="B1143" t="s">
        <v>10363</v>
      </c>
      <c r="C1143" t="s">
        <v>17591</v>
      </c>
      <c r="D1143" t="s">
        <v>17592</v>
      </c>
      <c r="E1143" s="74">
        <v>43377</v>
      </c>
      <c r="F1143">
        <v>0.48799999999999999</v>
      </c>
      <c r="G1143" t="s">
        <v>17</v>
      </c>
      <c r="H1143" t="s">
        <v>17315</v>
      </c>
      <c r="I1143" s="74">
        <v>44109</v>
      </c>
      <c r="J1143" t="s">
        <v>19</v>
      </c>
      <c r="K1143" t="s">
        <v>19</v>
      </c>
    </row>
    <row r="1144" spans="1:11" hidden="1" x14ac:dyDescent="0.3">
      <c r="A1144" t="s">
        <v>7838</v>
      </c>
      <c r="B1144" t="s">
        <v>10372</v>
      </c>
      <c r="C1144" t="s">
        <v>17591</v>
      </c>
      <c r="D1144" t="s">
        <v>17592</v>
      </c>
      <c r="E1144" s="74">
        <v>43333</v>
      </c>
      <c r="F1144">
        <v>0.26400000000000001</v>
      </c>
      <c r="G1144" t="s">
        <v>17</v>
      </c>
      <c r="H1144" t="s">
        <v>17315</v>
      </c>
      <c r="I1144" s="74">
        <v>44109</v>
      </c>
      <c r="J1144" t="s">
        <v>19</v>
      </c>
      <c r="K1144" t="s">
        <v>19</v>
      </c>
    </row>
    <row r="1145" spans="1:11" hidden="1" x14ac:dyDescent="0.3">
      <c r="A1145" t="s">
        <v>15200</v>
      </c>
      <c r="B1145" t="s">
        <v>15199</v>
      </c>
      <c r="C1145" t="s">
        <v>17316</v>
      </c>
      <c r="D1145" t="s">
        <v>17317</v>
      </c>
      <c r="E1145" s="74">
        <v>44545</v>
      </c>
      <c r="F1145">
        <v>0.14599999999999999</v>
      </c>
      <c r="G1145" t="s">
        <v>17</v>
      </c>
      <c r="H1145" t="s">
        <v>17379</v>
      </c>
      <c r="I1145" s="74">
        <v>44645</v>
      </c>
      <c r="J1145" t="s">
        <v>19</v>
      </c>
      <c r="K1145" t="s">
        <v>19</v>
      </c>
    </row>
    <row r="1146" spans="1:11" hidden="1" x14ac:dyDescent="0.3">
      <c r="A1146" t="s">
        <v>15483</v>
      </c>
      <c r="B1146" t="s">
        <v>15482</v>
      </c>
      <c r="C1146" t="s">
        <v>17316</v>
      </c>
      <c r="D1146" t="s">
        <v>17317</v>
      </c>
      <c r="E1146" s="74">
        <v>44490</v>
      </c>
      <c r="F1146">
        <v>0.12</v>
      </c>
      <c r="G1146" t="s">
        <v>17</v>
      </c>
      <c r="H1146" t="s">
        <v>17379</v>
      </c>
      <c r="I1146" s="74">
        <v>44699</v>
      </c>
      <c r="J1146" t="s">
        <v>19</v>
      </c>
      <c r="K1146" t="s">
        <v>19</v>
      </c>
    </row>
    <row r="1147" spans="1:11" hidden="1" x14ac:dyDescent="0.3">
      <c r="A1147" t="s">
        <v>18692</v>
      </c>
      <c r="B1147" t="s">
        <v>18693</v>
      </c>
      <c r="C1147" t="s">
        <v>17316</v>
      </c>
      <c r="D1147" t="s">
        <v>17317</v>
      </c>
      <c r="E1147" s="74">
        <v>44810</v>
      </c>
      <c r="F1147">
        <v>0.32500000000000001</v>
      </c>
      <c r="G1147" t="s">
        <v>17</v>
      </c>
      <c r="H1147" t="s">
        <v>17379</v>
      </c>
      <c r="I1147" s="74">
        <v>45134</v>
      </c>
      <c r="J1147" t="s">
        <v>19</v>
      </c>
      <c r="K1147" t="s">
        <v>19</v>
      </c>
    </row>
    <row r="1148" spans="1:11" hidden="1" x14ac:dyDescent="0.3">
      <c r="A1148" t="s">
        <v>15645</v>
      </c>
      <c r="B1148" t="s">
        <v>15644</v>
      </c>
      <c r="C1148" t="s">
        <v>17316</v>
      </c>
      <c r="D1148" t="s">
        <v>17317</v>
      </c>
      <c r="E1148" s="74">
        <v>44460</v>
      </c>
      <c r="F1148">
        <v>8.5000000000000006E-2</v>
      </c>
      <c r="G1148" t="s">
        <v>17</v>
      </c>
      <c r="H1148" t="s">
        <v>17379</v>
      </c>
      <c r="I1148" s="74">
        <v>44517</v>
      </c>
      <c r="J1148" t="s">
        <v>19</v>
      </c>
      <c r="K1148" t="s">
        <v>19</v>
      </c>
    </row>
    <row r="1149" spans="1:11" hidden="1" x14ac:dyDescent="0.3">
      <c r="A1149" t="s">
        <v>15108</v>
      </c>
      <c r="B1149" t="s">
        <v>15107</v>
      </c>
      <c r="C1149" t="s">
        <v>17316</v>
      </c>
      <c r="D1149" t="s">
        <v>17317</v>
      </c>
      <c r="E1149" s="74">
        <v>44579</v>
      </c>
      <c r="F1149">
        <v>0.14499999999999999</v>
      </c>
      <c r="G1149" t="s">
        <v>17</v>
      </c>
      <c r="H1149" t="s">
        <v>17379</v>
      </c>
      <c r="I1149" s="74">
        <v>44645</v>
      </c>
      <c r="J1149" t="s">
        <v>19</v>
      </c>
      <c r="K1149" t="s">
        <v>19</v>
      </c>
    </row>
    <row r="1150" spans="1:11" hidden="1" x14ac:dyDescent="0.3">
      <c r="A1150" t="s">
        <v>18690</v>
      </c>
      <c r="B1150" t="s">
        <v>18691</v>
      </c>
      <c r="C1150" t="s">
        <v>17316</v>
      </c>
      <c r="D1150" t="s">
        <v>17317</v>
      </c>
      <c r="E1150" s="74">
        <v>44784</v>
      </c>
      <c r="F1150">
        <v>0.122</v>
      </c>
      <c r="G1150" t="s">
        <v>17</v>
      </c>
      <c r="H1150" t="s">
        <v>17379</v>
      </c>
      <c r="I1150" s="74">
        <v>45159</v>
      </c>
      <c r="J1150" t="s">
        <v>19</v>
      </c>
      <c r="K1150" t="s">
        <v>19</v>
      </c>
    </row>
    <row r="1151" spans="1:11" hidden="1" x14ac:dyDescent="0.3">
      <c r="A1151" t="s">
        <v>15772</v>
      </c>
      <c r="B1151" t="s">
        <v>15771</v>
      </c>
      <c r="C1151" t="s">
        <v>17346</v>
      </c>
      <c r="D1151" t="s">
        <v>17347</v>
      </c>
      <c r="E1151" s="74">
        <v>43070</v>
      </c>
      <c r="F1151">
        <v>0.28999999999999998</v>
      </c>
      <c r="G1151" t="s">
        <v>17</v>
      </c>
      <c r="H1151" t="s">
        <v>17315</v>
      </c>
      <c r="I1151" s="74">
        <v>44456</v>
      </c>
      <c r="J1151" t="s">
        <v>19</v>
      </c>
      <c r="K1151" t="s">
        <v>19</v>
      </c>
    </row>
    <row r="1152" spans="1:11" hidden="1" x14ac:dyDescent="0.3">
      <c r="A1152" t="s">
        <v>15619</v>
      </c>
      <c r="B1152" t="s">
        <v>15618</v>
      </c>
      <c r="C1152" t="s">
        <v>17346</v>
      </c>
      <c r="D1152" t="s">
        <v>17347</v>
      </c>
      <c r="E1152" s="74">
        <v>43073</v>
      </c>
      <c r="F1152">
        <v>9.8000000000000004E-2</v>
      </c>
      <c r="G1152" t="s">
        <v>17</v>
      </c>
      <c r="H1152" t="s">
        <v>17315</v>
      </c>
      <c r="I1152" s="74">
        <v>44582</v>
      </c>
      <c r="J1152" t="s">
        <v>19</v>
      </c>
      <c r="K1152" t="s">
        <v>19</v>
      </c>
    </row>
    <row r="1153" spans="1:11" hidden="1" x14ac:dyDescent="0.3">
      <c r="A1153" t="s">
        <v>15617</v>
      </c>
      <c r="B1153" t="s">
        <v>15616</v>
      </c>
      <c r="C1153" t="s">
        <v>17346</v>
      </c>
      <c r="D1153" t="s">
        <v>17347</v>
      </c>
      <c r="E1153" s="74">
        <v>43109</v>
      </c>
      <c r="F1153">
        <v>0.17599999999999999</v>
      </c>
      <c r="G1153" t="s">
        <v>17</v>
      </c>
      <c r="H1153" t="s">
        <v>17315</v>
      </c>
      <c r="I1153" s="74">
        <v>44582</v>
      </c>
      <c r="J1153" t="s">
        <v>19</v>
      </c>
      <c r="K1153" t="s">
        <v>19</v>
      </c>
    </row>
    <row r="1154" spans="1:11" hidden="1" x14ac:dyDescent="0.3">
      <c r="A1154" t="s">
        <v>15613</v>
      </c>
      <c r="B1154" t="s">
        <v>15612</v>
      </c>
      <c r="C1154" t="s">
        <v>17346</v>
      </c>
      <c r="D1154" t="s">
        <v>17347</v>
      </c>
      <c r="E1154" s="74">
        <v>43068</v>
      </c>
      <c r="F1154">
        <v>9.4E-2</v>
      </c>
      <c r="G1154" t="s">
        <v>17</v>
      </c>
      <c r="H1154" t="s">
        <v>17315</v>
      </c>
      <c r="I1154" s="74">
        <v>44582</v>
      </c>
      <c r="J1154" t="s">
        <v>19</v>
      </c>
      <c r="K1154" t="s">
        <v>19</v>
      </c>
    </row>
    <row r="1155" spans="1:11" hidden="1" x14ac:dyDescent="0.3">
      <c r="A1155" t="s">
        <v>15609</v>
      </c>
      <c r="B1155" t="s">
        <v>15608</v>
      </c>
      <c r="C1155" t="s">
        <v>17346</v>
      </c>
      <c r="D1155" t="s">
        <v>17347</v>
      </c>
      <c r="E1155" s="74">
        <v>43069</v>
      </c>
      <c r="F1155">
        <v>0.14899999999999999</v>
      </c>
      <c r="G1155" t="s">
        <v>17</v>
      </c>
      <c r="H1155" t="s">
        <v>17315</v>
      </c>
      <c r="I1155" s="74">
        <v>44582</v>
      </c>
      <c r="J1155" t="s">
        <v>19</v>
      </c>
      <c r="K1155" t="s">
        <v>19</v>
      </c>
    </row>
    <row r="1156" spans="1:11" hidden="1" x14ac:dyDescent="0.3">
      <c r="A1156" t="s">
        <v>15607</v>
      </c>
      <c r="B1156" t="s">
        <v>15606</v>
      </c>
      <c r="C1156" t="s">
        <v>17346</v>
      </c>
      <c r="D1156" t="s">
        <v>17347</v>
      </c>
      <c r="E1156" s="74">
        <v>43060</v>
      </c>
      <c r="F1156">
        <v>0.125</v>
      </c>
      <c r="G1156" t="s">
        <v>17</v>
      </c>
      <c r="H1156" t="s">
        <v>17315</v>
      </c>
      <c r="I1156" s="74">
        <v>44582</v>
      </c>
      <c r="J1156" t="s">
        <v>19</v>
      </c>
      <c r="K1156" t="s">
        <v>19</v>
      </c>
    </row>
    <row r="1157" spans="1:11" hidden="1" x14ac:dyDescent="0.3">
      <c r="A1157" t="s">
        <v>15605</v>
      </c>
      <c r="B1157" t="s">
        <v>15604</v>
      </c>
      <c r="C1157" t="s">
        <v>17346</v>
      </c>
      <c r="D1157" t="s">
        <v>17347</v>
      </c>
      <c r="E1157" s="74">
        <v>43171</v>
      </c>
      <c r="F1157">
        <v>0.70399999999999996</v>
      </c>
      <c r="G1157" t="s">
        <v>17</v>
      </c>
      <c r="H1157" t="s">
        <v>17315</v>
      </c>
      <c r="I1157" s="74">
        <v>44582</v>
      </c>
      <c r="J1157" t="s">
        <v>19</v>
      </c>
      <c r="K1157" t="s">
        <v>19</v>
      </c>
    </row>
    <row r="1158" spans="1:11" hidden="1" x14ac:dyDescent="0.3">
      <c r="A1158" t="s">
        <v>15603</v>
      </c>
      <c r="B1158" t="s">
        <v>15602</v>
      </c>
      <c r="C1158" t="s">
        <v>17346</v>
      </c>
      <c r="D1158" t="s">
        <v>17347</v>
      </c>
      <c r="E1158" s="74">
        <v>43060</v>
      </c>
      <c r="F1158">
        <v>0.14099999999999999</v>
      </c>
      <c r="G1158" t="s">
        <v>17</v>
      </c>
      <c r="H1158" t="s">
        <v>17315</v>
      </c>
      <c r="I1158" s="74">
        <v>44582</v>
      </c>
      <c r="J1158" t="s">
        <v>19</v>
      </c>
      <c r="K1158" t="s">
        <v>19</v>
      </c>
    </row>
    <row r="1159" spans="1:11" hidden="1" x14ac:dyDescent="0.3">
      <c r="A1159" t="s">
        <v>15601</v>
      </c>
      <c r="B1159" t="s">
        <v>15600</v>
      </c>
      <c r="C1159" t="s">
        <v>17346</v>
      </c>
      <c r="D1159" t="s">
        <v>17347</v>
      </c>
      <c r="E1159" s="74">
        <v>43047</v>
      </c>
      <c r="F1159">
        <v>9.4E-2</v>
      </c>
      <c r="G1159" t="s">
        <v>17</v>
      </c>
      <c r="H1159" t="s">
        <v>17315</v>
      </c>
      <c r="I1159" s="74">
        <v>44582</v>
      </c>
      <c r="J1159" t="s">
        <v>19</v>
      </c>
      <c r="K1159" t="s">
        <v>19</v>
      </c>
    </row>
    <row r="1160" spans="1:11" hidden="1" x14ac:dyDescent="0.3">
      <c r="A1160" t="s">
        <v>15599</v>
      </c>
      <c r="B1160" t="s">
        <v>15598</v>
      </c>
      <c r="C1160" t="s">
        <v>17346</v>
      </c>
      <c r="D1160" t="s">
        <v>17347</v>
      </c>
      <c r="E1160" s="74">
        <v>43060</v>
      </c>
      <c r="F1160">
        <v>0.10100000000000001</v>
      </c>
      <c r="G1160" t="s">
        <v>17</v>
      </c>
      <c r="H1160" t="s">
        <v>17315</v>
      </c>
      <c r="I1160" s="74">
        <v>44582</v>
      </c>
      <c r="J1160" t="s">
        <v>19</v>
      </c>
      <c r="K1160" t="s">
        <v>19</v>
      </c>
    </row>
    <row r="1161" spans="1:11" hidden="1" x14ac:dyDescent="0.3">
      <c r="A1161" t="s">
        <v>15593</v>
      </c>
      <c r="B1161" t="s">
        <v>15592</v>
      </c>
      <c r="C1161" t="s">
        <v>17346</v>
      </c>
      <c r="D1161" t="s">
        <v>17347</v>
      </c>
      <c r="E1161" s="74">
        <v>43096</v>
      </c>
      <c r="F1161">
        <v>0.219</v>
      </c>
      <c r="G1161" t="s">
        <v>17</v>
      </c>
      <c r="H1161" t="s">
        <v>17315</v>
      </c>
      <c r="I1161" s="74">
        <v>44582</v>
      </c>
      <c r="J1161" t="s">
        <v>19</v>
      </c>
      <c r="K1161" t="s">
        <v>19</v>
      </c>
    </row>
    <row r="1162" spans="1:11" hidden="1" x14ac:dyDescent="0.3">
      <c r="A1162" t="s">
        <v>15591</v>
      </c>
      <c r="B1162" t="s">
        <v>15590</v>
      </c>
      <c r="C1162" t="s">
        <v>17346</v>
      </c>
      <c r="D1162" t="s">
        <v>17347</v>
      </c>
      <c r="E1162" s="74">
        <v>43060</v>
      </c>
      <c r="F1162">
        <v>0.27400000000000002</v>
      </c>
      <c r="G1162" t="s">
        <v>17</v>
      </c>
      <c r="H1162" t="s">
        <v>17315</v>
      </c>
      <c r="I1162" s="74">
        <v>44582</v>
      </c>
      <c r="J1162" t="s">
        <v>19</v>
      </c>
      <c r="K1162" t="s">
        <v>19</v>
      </c>
    </row>
    <row r="1163" spans="1:11" hidden="1" x14ac:dyDescent="0.3">
      <c r="A1163" t="s">
        <v>15589</v>
      </c>
      <c r="B1163" t="s">
        <v>15588</v>
      </c>
      <c r="C1163" t="s">
        <v>17346</v>
      </c>
      <c r="D1163" t="s">
        <v>17347</v>
      </c>
      <c r="E1163" s="74">
        <v>43069</v>
      </c>
      <c r="F1163">
        <v>0.10199999999999999</v>
      </c>
      <c r="G1163" t="s">
        <v>17</v>
      </c>
      <c r="H1163" t="s">
        <v>17315</v>
      </c>
      <c r="I1163" s="74">
        <v>44582</v>
      </c>
      <c r="J1163" t="s">
        <v>19</v>
      </c>
      <c r="K1163" t="s">
        <v>19</v>
      </c>
    </row>
    <row r="1164" spans="1:11" hidden="1" x14ac:dyDescent="0.3">
      <c r="A1164" t="s">
        <v>15587</v>
      </c>
      <c r="B1164" t="s">
        <v>15586</v>
      </c>
      <c r="C1164" t="s">
        <v>17346</v>
      </c>
      <c r="D1164" t="s">
        <v>17347</v>
      </c>
      <c r="E1164" s="74">
        <v>43069</v>
      </c>
      <c r="F1164">
        <v>0.157</v>
      </c>
      <c r="G1164" t="s">
        <v>17</v>
      </c>
      <c r="H1164" t="s">
        <v>17315</v>
      </c>
      <c r="I1164" s="74">
        <v>44582</v>
      </c>
      <c r="J1164" t="s">
        <v>19</v>
      </c>
      <c r="K1164" t="s">
        <v>19</v>
      </c>
    </row>
    <row r="1165" spans="1:11" hidden="1" x14ac:dyDescent="0.3">
      <c r="A1165" t="s">
        <v>15585</v>
      </c>
      <c r="B1165" t="s">
        <v>15584</v>
      </c>
      <c r="C1165" t="s">
        <v>17346</v>
      </c>
      <c r="D1165" t="s">
        <v>17347</v>
      </c>
      <c r="E1165" s="74">
        <v>43074</v>
      </c>
      <c r="F1165">
        <v>0.27100000000000002</v>
      </c>
      <c r="G1165" t="s">
        <v>17</v>
      </c>
      <c r="H1165" t="s">
        <v>17315</v>
      </c>
      <c r="I1165" s="74">
        <v>44582</v>
      </c>
      <c r="J1165" t="s">
        <v>19</v>
      </c>
      <c r="K1165" t="s">
        <v>19</v>
      </c>
    </row>
    <row r="1166" spans="1:11" hidden="1" x14ac:dyDescent="0.3">
      <c r="A1166" t="s">
        <v>15583</v>
      </c>
      <c r="B1166" t="s">
        <v>15582</v>
      </c>
      <c r="C1166" t="s">
        <v>17346</v>
      </c>
      <c r="D1166" t="s">
        <v>17347</v>
      </c>
      <c r="E1166" s="74">
        <v>43055</v>
      </c>
      <c r="F1166">
        <v>9.4E-2</v>
      </c>
      <c r="G1166" t="s">
        <v>17</v>
      </c>
      <c r="H1166" t="s">
        <v>17315</v>
      </c>
      <c r="I1166" s="74">
        <v>44582</v>
      </c>
      <c r="J1166" t="s">
        <v>19</v>
      </c>
      <c r="K1166" t="s">
        <v>19</v>
      </c>
    </row>
    <row r="1167" spans="1:11" hidden="1" x14ac:dyDescent="0.3">
      <c r="A1167" t="s">
        <v>15581</v>
      </c>
      <c r="B1167" t="s">
        <v>15580</v>
      </c>
      <c r="C1167" t="s">
        <v>17346</v>
      </c>
      <c r="D1167" t="s">
        <v>17347</v>
      </c>
      <c r="E1167" s="74">
        <v>43187</v>
      </c>
      <c r="F1167">
        <v>5.8999999999999997E-2</v>
      </c>
      <c r="G1167" t="s">
        <v>17</v>
      </c>
      <c r="H1167" t="s">
        <v>17315</v>
      </c>
      <c r="I1167" s="74">
        <v>44582</v>
      </c>
      <c r="J1167" t="s">
        <v>19</v>
      </c>
      <c r="K1167" t="s">
        <v>19</v>
      </c>
    </row>
    <row r="1168" spans="1:11" hidden="1" x14ac:dyDescent="0.3">
      <c r="A1168" t="s">
        <v>15579</v>
      </c>
      <c r="B1168" t="s">
        <v>15578</v>
      </c>
      <c r="C1168" t="s">
        <v>17346</v>
      </c>
      <c r="D1168" t="s">
        <v>17347</v>
      </c>
      <c r="E1168" s="74">
        <v>43236</v>
      </c>
      <c r="F1168">
        <v>9.4E-2</v>
      </c>
      <c r="G1168" t="s">
        <v>17</v>
      </c>
      <c r="H1168" t="s">
        <v>17315</v>
      </c>
      <c r="I1168" s="74">
        <v>44582</v>
      </c>
      <c r="J1168" t="s">
        <v>19</v>
      </c>
      <c r="K1168" t="s">
        <v>19</v>
      </c>
    </row>
    <row r="1169" spans="1:11" hidden="1" x14ac:dyDescent="0.3">
      <c r="A1169" t="s">
        <v>15577</v>
      </c>
      <c r="B1169" t="s">
        <v>15576</v>
      </c>
      <c r="C1169" t="s">
        <v>17346</v>
      </c>
      <c r="D1169" t="s">
        <v>17347</v>
      </c>
      <c r="E1169" s="74">
        <v>43070</v>
      </c>
      <c r="F1169">
        <v>0.14099999999999999</v>
      </c>
      <c r="G1169" t="s">
        <v>17</v>
      </c>
      <c r="H1169" t="s">
        <v>17315</v>
      </c>
      <c r="I1169" s="74">
        <v>44582</v>
      </c>
      <c r="J1169" t="s">
        <v>19</v>
      </c>
      <c r="K1169" t="s">
        <v>19</v>
      </c>
    </row>
    <row r="1170" spans="1:11" hidden="1" x14ac:dyDescent="0.3">
      <c r="A1170" t="s">
        <v>15575</v>
      </c>
      <c r="B1170" t="s">
        <v>15574</v>
      </c>
      <c r="C1170" t="s">
        <v>17346</v>
      </c>
      <c r="D1170" t="s">
        <v>17347</v>
      </c>
      <c r="E1170" s="74">
        <v>43052</v>
      </c>
      <c r="F1170">
        <v>8.2000000000000003E-2</v>
      </c>
      <c r="G1170" t="s">
        <v>17</v>
      </c>
      <c r="H1170" t="s">
        <v>17315</v>
      </c>
      <c r="I1170" s="74">
        <v>44582</v>
      </c>
      <c r="J1170" t="s">
        <v>19</v>
      </c>
      <c r="K1170" t="s">
        <v>19</v>
      </c>
    </row>
    <row r="1171" spans="1:11" hidden="1" x14ac:dyDescent="0.3">
      <c r="A1171" t="s">
        <v>15573</v>
      </c>
      <c r="B1171" t="s">
        <v>15572</v>
      </c>
      <c r="C1171" t="s">
        <v>17346</v>
      </c>
      <c r="D1171" t="s">
        <v>17347</v>
      </c>
      <c r="E1171" s="74">
        <v>43074</v>
      </c>
      <c r="F1171">
        <v>9.4E-2</v>
      </c>
      <c r="G1171" t="s">
        <v>17</v>
      </c>
      <c r="H1171" t="s">
        <v>17315</v>
      </c>
      <c r="I1171" s="74">
        <v>44582</v>
      </c>
      <c r="J1171" t="s">
        <v>19</v>
      </c>
      <c r="K1171" t="s">
        <v>19</v>
      </c>
    </row>
    <row r="1172" spans="1:11" hidden="1" x14ac:dyDescent="0.3">
      <c r="A1172" t="s">
        <v>2829</v>
      </c>
      <c r="B1172" t="s">
        <v>13609</v>
      </c>
      <c r="C1172" t="s">
        <v>17393</v>
      </c>
      <c r="D1172" t="s">
        <v>17394</v>
      </c>
      <c r="E1172" s="74">
        <v>40238</v>
      </c>
      <c r="F1172">
        <v>0.5</v>
      </c>
      <c r="G1172" t="s">
        <v>17</v>
      </c>
      <c r="H1172" t="s">
        <v>17315</v>
      </c>
      <c r="I1172" s="74">
        <v>40288</v>
      </c>
      <c r="J1172" t="s">
        <v>19</v>
      </c>
      <c r="K1172" t="s">
        <v>19</v>
      </c>
    </row>
    <row r="1173" spans="1:11" hidden="1" x14ac:dyDescent="0.3">
      <c r="A1173" t="s">
        <v>3234</v>
      </c>
      <c r="B1173" t="s">
        <v>10791</v>
      </c>
      <c r="C1173" t="s">
        <v>17428</v>
      </c>
      <c r="D1173" t="s">
        <v>17429</v>
      </c>
      <c r="E1173" s="74">
        <v>36799</v>
      </c>
      <c r="F1173">
        <v>0.44</v>
      </c>
      <c r="G1173" t="s">
        <v>17</v>
      </c>
      <c r="H1173" t="s">
        <v>17315</v>
      </c>
      <c r="I1173" s="74">
        <v>39805</v>
      </c>
      <c r="J1173" t="s">
        <v>19</v>
      </c>
      <c r="K1173" t="s">
        <v>19</v>
      </c>
    </row>
    <row r="1174" spans="1:11" hidden="1" x14ac:dyDescent="0.3">
      <c r="A1174" t="s">
        <v>3885</v>
      </c>
      <c r="B1174" t="s">
        <v>11644</v>
      </c>
      <c r="C1174" t="s">
        <v>17664</v>
      </c>
      <c r="D1174" t="s">
        <v>17665</v>
      </c>
      <c r="E1174" s="74">
        <v>42717</v>
      </c>
      <c r="F1174">
        <v>0.58799999999999997</v>
      </c>
      <c r="G1174" t="s">
        <v>17</v>
      </c>
      <c r="H1174" t="s">
        <v>17315</v>
      </c>
      <c r="I1174" s="74">
        <v>42887</v>
      </c>
      <c r="J1174" t="s">
        <v>19</v>
      </c>
      <c r="K1174" t="s">
        <v>19</v>
      </c>
    </row>
    <row r="1175" spans="1:11" hidden="1" x14ac:dyDescent="0.3">
      <c r="A1175" t="s">
        <v>15935</v>
      </c>
      <c r="B1175" t="s">
        <v>15934</v>
      </c>
      <c r="C1175" t="s">
        <v>17370</v>
      </c>
      <c r="D1175" t="s">
        <v>17371</v>
      </c>
      <c r="E1175" s="74">
        <v>43896</v>
      </c>
      <c r="F1175">
        <v>0.94899999999999995</v>
      </c>
      <c r="G1175" t="s">
        <v>17</v>
      </c>
      <c r="H1175" t="s">
        <v>17315</v>
      </c>
      <c r="I1175" s="74">
        <v>44417</v>
      </c>
      <c r="J1175" t="s">
        <v>19</v>
      </c>
      <c r="K1175" t="s">
        <v>19</v>
      </c>
    </row>
    <row r="1176" spans="1:11" hidden="1" x14ac:dyDescent="0.3">
      <c r="A1176" t="s">
        <v>2929</v>
      </c>
      <c r="B1176" t="s">
        <v>14702</v>
      </c>
      <c r="C1176" t="s">
        <v>18610</v>
      </c>
      <c r="D1176" t="s">
        <v>18611</v>
      </c>
      <c r="E1176" s="74">
        <v>40371</v>
      </c>
      <c r="F1176">
        <v>13.8</v>
      </c>
      <c r="G1176" t="s">
        <v>17334</v>
      </c>
      <c r="H1176" t="s">
        <v>17315</v>
      </c>
      <c r="I1176" s="74">
        <v>40442</v>
      </c>
      <c r="J1176" t="s">
        <v>17325</v>
      </c>
      <c r="K1176" t="s">
        <v>19</v>
      </c>
    </row>
    <row r="1177" spans="1:11" hidden="1" x14ac:dyDescent="0.3">
      <c r="A1177" t="s">
        <v>2929</v>
      </c>
      <c r="B1177" t="s">
        <v>14702</v>
      </c>
      <c r="C1177" t="s">
        <v>18610</v>
      </c>
      <c r="D1177" t="s">
        <v>18611</v>
      </c>
      <c r="E1177" s="74">
        <v>40371</v>
      </c>
      <c r="F1177">
        <v>13.8</v>
      </c>
      <c r="G1177" t="s">
        <v>17711</v>
      </c>
      <c r="H1177" t="s">
        <v>17315</v>
      </c>
      <c r="I1177" s="74">
        <v>40442</v>
      </c>
      <c r="J1177" t="s">
        <v>17325</v>
      </c>
      <c r="K1177" t="s">
        <v>19</v>
      </c>
    </row>
    <row r="1178" spans="1:11" hidden="1" x14ac:dyDescent="0.3">
      <c r="A1178" t="s">
        <v>3442</v>
      </c>
      <c r="B1178" t="s">
        <v>11553</v>
      </c>
      <c r="C1178" t="s">
        <v>21778</v>
      </c>
      <c r="D1178" t="s">
        <v>21779</v>
      </c>
      <c r="E1178" s="74">
        <v>32613</v>
      </c>
      <c r="F1178">
        <v>2.8</v>
      </c>
      <c r="G1178" t="s">
        <v>17369</v>
      </c>
      <c r="H1178" t="s">
        <v>17315</v>
      </c>
      <c r="I1178" s="74">
        <v>40422</v>
      </c>
      <c r="J1178" t="s">
        <v>19</v>
      </c>
      <c r="K1178" t="s">
        <v>19</v>
      </c>
    </row>
    <row r="1179" spans="1:11" hidden="1" x14ac:dyDescent="0.3">
      <c r="A1179" t="s">
        <v>2823</v>
      </c>
      <c r="B1179" t="s">
        <v>13571</v>
      </c>
      <c r="C1179" t="s">
        <v>19730</v>
      </c>
      <c r="D1179" t="s">
        <v>19731</v>
      </c>
      <c r="E1179" s="74">
        <v>39814</v>
      </c>
      <c r="F1179">
        <v>0.41799999999999998</v>
      </c>
      <c r="G1179" t="s">
        <v>17</v>
      </c>
      <c r="H1179" t="s">
        <v>17315</v>
      </c>
      <c r="I1179" s="74">
        <v>40340</v>
      </c>
      <c r="J1179" t="s">
        <v>19</v>
      </c>
      <c r="K1179" t="s">
        <v>19</v>
      </c>
    </row>
    <row r="1180" spans="1:11" hidden="1" x14ac:dyDescent="0.3">
      <c r="A1180" t="s">
        <v>3295</v>
      </c>
      <c r="B1180" t="s">
        <v>11095</v>
      </c>
      <c r="C1180" t="s">
        <v>17418</v>
      </c>
      <c r="D1180" t="s">
        <v>17419</v>
      </c>
      <c r="E1180" s="74">
        <v>31517</v>
      </c>
      <c r="F1180">
        <v>0.09</v>
      </c>
      <c r="G1180" t="s">
        <v>17369</v>
      </c>
      <c r="H1180" t="s">
        <v>17315</v>
      </c>
      <c r="I1180" s="74">
        <v>39689</v>
      </c>
      <c r="J1180" t="s">
        <v>19</v>
      </c>
      <c r="K1180" t="s">
        <v>19</v>
      </c>
    </row>
    <row r="1181" spans="1:11" hidden="1" x14ac:dyDescent="0.3">
      <c r="A1181" t="s">
        <v>3294</v>
      </c>
      <c r="B1181" t="s">
        <v>11091</v>
      </c>
      <c r="C1181" t="s">
        <v>17418</v>
      </c>
      <c r="D1181" t="s">
        <v>17419</v>
      </c>
      <c r="E1181" s="74">
        <v>31517</v>
      </c>
      <c r="F1181">
        <v>0.09</v>
      </c>
      <c r="G1181" t="s">
        <v>17369</v>
      </c>
      <c r="H1181" t="s">
        <v>17315</v>
      </c>
      <c r="I1181" s="74">
        <v>39689</v>
      </c>
      <c r="J1181" t="s">
        <v>19</v>
      </c>
      <c r="K1181" t="s">
        <v>19</v>
      </c>
    </row>
    <row r="1182" spans="1:11" hidden="1" x14ac:dyDescent="0.3">
      <c r="A1182" t="s">
        <v>25045</v>
      </c>
      <c r="B1182" t="s">
        <v>25046</v>
      </c>
      <c r="C1182" t="s">
        <v>17318</v>
      </c>
      <c r="D1182" t="s">
        <v>17319</v>
      </c>
      <c r="E1182" s="74">
        <v>45440</v>
      </c>
      <c r="F1182">
        <v>0.89700000000000002</v>
      </c>
      <c r="G1182" t="s">
        <v>17334</v>
      </c>
      <c r="H1182" t="s">
        <v>17315</v>
      </c>
      <c r="I1182" s="74">
        <v>45519</v>
      </c>
      <c r="J1182" t="s">
        <v>19</v>
      </c>
      <c r="K1182" t="s">
        <v>19</v>
      </c>
    </row>
    <row r="1183" spans="1:11" hidden="1" x14ac:dyDescent="0.3">
      <c r="A1183" t="s">
        <v>6880</v>
      </c>
      <c r="B1183" t="s">
        <v>6879</v>
      </c>
      <c r="C1183" t="s">
        <v>17372</v>
      </c>
      <c r="D1183" t="s">
        <v>17373</v>
      </c>
      <c r="E1183" s="74">
        <v>43780</v>
      </c>
      <c r="F1183">
        <v>2.99</v>
      </c>
      <c r="G1183" t="s">
        <v>17</v>
      </c>
      <c r="H1183" t="s">
        <v>17315</v>
      </c>
      <c r="I1183" s="74">
        <v>43847</v>
      </c>
      <c r="J1183" t="s">
        <v>19</v>
      </c>
      <c r="K1183" t="s">
        <v>19</v>
      </c>
    </row>
    <row r="1184" spans="1:11" hidden="1" x14ac:dyDescent="0.3">
      <c r="A1184" t="s">
        <v>4540</v>
      </c>
      <c r="B1184" t="s">
        <v>11325</v>
      </c>
      <c r="C1184" t="s">
        <v>17372</v>
      </c>
      <c r="D1184" t="s">
        <v>17373</v>
      </c>
      <c r="E1184" s="74">
        <v>43235</v>
      </c>
      <c r="F1184">
        <v>0.91200000000000003</v>
      </c>
      <c r="G1184" t="s">
        <v>17</v>
      </c>
      <c r="H1184" t="s">
        <v>17315</v>
      </c>
      <c r="I1184" s="74">
        <v>43284</v>
      </c>
      <c r="J1184" t="s">
        <v>19</v>
      </c>
      <c r="K1184" t="s">
        <v>19</v>
      </c>
    </row>
    <row r="1185" spans="1:11" hidden="1" x14ac:dyDescent="0.3">
      <c r="A1185" t="s">
        <v>20360</v>
      </c>
      <c r="B1185" t="s">
        <v>20361</v>
      </c>
      <c r="C1185" t="s">
        <v>17361</v>
      </c>
      <c r="D1185" t="s">
        <v>17362</v>
      </c>
      <c r="E1185" s="74">
        <v>42767</v>
      </c>
      <c r="F1185">
        <v>0.90600000000000003</v>
      </c>
      <c r="G1185" t="s">
        <v>17</v>
      </c>
      <c r="H1185" t="s">
        <v>17315</v>
      </c>
      <c r="I1185" s="74">
        <v>45356</v>
      </c>
      <c r="J1185" t="s">
        <v>19</v>
      </c>
      <c r="K1185" t="s">
        <v>19</v>
      </c>
    </row>
    <row r="1186" spans="1:11" hidden="1" x14ac:dyDescent="0.3">
      <c r="A1186" t="s">
        <v>2123</v>
      </c>
      <c r="B1186" t="s">
        <v>12978</v>
      </c>
      <c r="C1186" t="s">
        <v>17428</v>
      </c>
      <c r="D1186" t="s">
        <v>17429</v>
      </c>
      <c r="E1186" s="74">
        <v>40532</v>
      </c>
      <c r="F1186">
        <v>0.26600000000000001</v>
      </c>
      <c r="G1186" t="s">
        <v>17</v>
      </c>
      <c r="H1186" t="s">
        <v>17315</v>
      </c>
      <c r="I1186" s="74">
        <v>41177</v>
      </c>
      <c r="J1186" t="s">
        <v>19</v>
      </c>
      <c r="K1186" t="s">
        <v>19</v>
      </c>
    </row>
    <row r="1187" spans="1:11" hidden="1" x14ac:dyDescent="0.3">
      <c r="A1187" t="s">
        <v>2124</v>
      </c>
      <c r="B1187" t="s">
        <v>12979</v>
      </c>
      <c r="C1187" t="s">
        <v>17428</v>
      </c>
      <c r="D1187" t="s">
        <v>17429</v>
      </c>
      <c r="E1187" s="74">
        <v>40534</v>
      </c>
      <c r="F1187">
        <v>0.38600000000000001</v>
      </c>
      <c r="G1187" t="s">
        <v>17</v>
      </c>
      <c r="H1187" t="s">
        <v>17315</v>
      </c>
      <c r="I1187" s="74">
        <v>41177</v>
      </c>
      <c r="J1187" t="s">
        <v>19</v>
      </c>
      <c r="K1187" t="s">
        <v>19</v>
      </c>
    </row>
    <row r="1188" spans="1:11" hidden="1" x14ac:dyDescent="0.3">
      <c r="A1188" t="s">
        <v>17048</v>
      </c>
      <c r="B1188" t="s">
        <v>17043</v>
      </c>
      <c r="C1188" t="s">
        <v>17328</v>
      </c>
      <c r="D1188" t="s">
        <v>17329</v>
      </c>
      <c r="E1188" s="74">
        <v>44546</v>
      </c>
      <c r="F1188">
        <v>0.77900000000000003</v>
      </c>
      <c r="G1188" t="s">
        <v>17</v>
      </c>
      <c r="H1188" t="s">
        <v>17315</v>
      </c>
      <c r="I1188" s="74">
        <v>44666</v>
      </c>
      <c r="J1188" t="s">
        <v>19</v>
      </c>
      <c r="K1188" t="s">
        <v>19</v>
      </c>
    </row>
    <row r="1189" spans="1:11" hidden="1" x14ac:dyDescent="0.3">
      <c r="A1189" t="s">
        <v>17044</v>
      </c>
      <c r="B1189" t="s">
        <v>17043</v>
      </c>
      <c r="C1189" t="s">
        <v>17328</v>
      </c>
      <c r="D1189" t="s">
        <v>17329</v>
      </c>
      <c r="E1189" s="74">
        <v>44546</v>
      </c>
      <c r="F1189">
        <v>0.64700000000000002</v>
      </c>
      <c r="G1189" t="s">
        <v>17</v>
      </c>
      <c r="H1189" t="s">
        <v>17315</v>
      </c>
      <c r="I1189" s="74">
        <v>44666</v>
      </c>
      <c r="J1189" t="s">
        <v>19</v>
      </c>
      <c r="K1189" t="s">
        <v>19</v>
      </c>
    </row>
    <row r="1190" spans="1:11" hidden="1" x14ac:dyDescent="0.3">
      <c r="A1190" t="s">
        <v>1390</v>
      </c>
      <c r="B1190" t="s">
        <v>12405</v>
      </c>
      <c r="C1190" t="s">
        <v>17372</v>
      </c>
      <c r="D1190" t="s">
        <v>17373</v>
      </c>
      <c r="E1190" s="74">
        <v>41628</v>
      </c>
      <c r="F1190">
        <v>1.5</v>
      </c>
      <c r="G1190" t="s">
        <v>17</v>
      </c>
      <c r="H1190" t="s">
        <v>17315</v>
      </c>
      <c r="I1190" s="74">
        <v>41723</v>
      </c>
      <c r="J1190" t="s">
        <v>19</v>
      </c>
      <c r="K1190" t="s">
        <v>19</v>
      </c>
    </row>
    <row r="1191" spans="1:11" hidden="1" x14ac:dyDescent="0.3">
      <c r="A1191" t="s">
        <v>2177</v>
      </c>
      <c r="B1191" t="s">
        <v>12850</v>
      </c>
      <c r="C1191" t="s">
        <v>17486</v>
      </c>
      <c r="D1191" t="s">
        <v>17487</v>
      </c>
      <c r="E1191" s="74">
        <v>41171</v>
      </c>
      <c r="F1191">
        <v>21.8</v>
      </c>
      <c r="G1191" t="s">
        <v>17</v>
      </c>
      <c r="H1191" t="s">
        <v>17315</v>
      </c>
      <c r="I1191" s="74">
        <v>41201</v>
      </c>
      <c r="J1191" t="s">
        <v>19</v>
      </c>
      <c r="K1191" t="s">
        <v>19</v>
      </c>
    </row>
    <row r="1192" spans="1:11" hidden="1" x14ac:dyDescent="0.3">
      <c r="A1192" t="s">
        <v>2030</v>
      </c>
      <c r="B1192" t="s">
        <v>12850</v>
      </c>
      <c r="C1192" t="s">
        <v>17486</v>
      </c>
      <c r="D1192" t="s">
        <v>17487</v>
      </c>
      <c r="E1192" s="74">
        <v>41274</v>
      </c>
      <c r="F1192">
        <v>64.75</v>
      </c>
      <c r="G1192" t="s">
        <v>17</v>
      </c>
      <c r="H1192" t="s">
        <v>17315</v>
      </c>
      <c r="I1192" s="74">
        <v>41290</v>
      </c>
      <c r="J1192" t="s">
        <v>19</v>
      </c>
      <c r="K1192" t="s">
        <v>19</v>
      </c>
    </row>
    <row r="1193" spans="1:11" hidden="1" x14ac:dyDescent="0.3">
      <c r="A1193" t="s">
        <v>2025</v>
      </c>
      <c r="B1193" t="s">
        <v>12850</v>
      </c>
      <c r="C1193" t="s">
        <v>17486</v>
      </c>
      <c r="D1193" t="s">
        <v>17487</v>
      </c>
      <c r="E1193" s="74">
        <v>41578</v>
      </c>
      <c r="F1193">
        <v>123.45</v>
      </c>
      <c r="G1193" t="s">
        <v>17</v>
      </c>
      <c r="H1193" t="s">
        <v>17315</v>
      </c>
      <c r="I1193" s="74">
        <v>41590</v>
      </c>
      <c r="J1193" t="s">
        <v>19</v>
      </c>
      <c r="K1193" t="s">
        <v>19</v>
      </c>
    </row>
    <row r="1194" spans="1:11" hidden="1" x14ac:dyDescent="0.3">
      <c r="A1194" t="s">
        <v>1981</v>
      </c>
      <c r="B1194" t="s">
        <v>12850</v>
      </c>
      <c r="C1194" t="s">
        <v>17486</v>
      </c>
      <c r="D1194" t="s">
        <v>17487</v>
      </c>
      <c r="E1194" s="74">
        <v>41274</v>
      </c>
      <c r="F1194">
        <v>40</v>
      </c>
      <c r="G1194" t="s">
        <v>17</v>
      </c>
      <c r="H1194" t="s">
        <v>17315</v>
      </c>
      <c r="I1194" s="74">
        <v>41290</v>
      </c>
      <c r="J1194" t="s">
        <v>19</v>
      </c>
      <c r="K1194" t="s">
        <v>19</v>
      </c>
    </row>
    <row r="1195" spans="1:11" hidden="1" x14ac:dyDescent="0.3">
      <c r="A1195" t="s">
        <v>591</v>
      </c>
      <c r="B1195" t="s">
        <v>11964</v>
      </c>
      <c r="C1195" t="s">
        <v>17372</v>
      </c>
      <c r="D1195" t="s">
        <v>17373</v>
      </c>
      <c r="E1195" s="74">
        <v>42349</v>
      </c>
      <c r="F1195">
        <v>0.32500000000000001</v>
      </c>
      <c r="G1195" t="s">
        <v>17369</v>
      </c>
      <c r="H1195" t="s">
        <v>17315</v>
      </c>
      <c r="I1195" s="74">
        <v>42382</v>
      </c>
      <c r="J1195" t="s">
        <v>19</v>
      </c>
      <c r="K1195" t="s">
        <v>19</v>
      </c>
    </row>
    <row r="1196" spans="1:11" hidden="1" x14ac:dyDescent="0.3">
      <c r="A1196" t="s">
        <v>17585</v>
      </c>
      <c r="B1196" t="s">
        <v>17586</v>
      </c>
      <c r="C1196" t="s">
        <v>17587</v>
      </c>
      <c r="D1196" t="s">
        <v>17588</v>
      </c>
      <c r="E1196" s="74">
        <v>43857</v>
      </c>
      <c r="F1196">
        <v>6</v>
      </c>
      <c r="G1196" t="s">
        <v>17</v>
      </c>
      <c r="H1196" t="s">
        <v>17315</v>
      </c>
      <c r="I1196" s="74">
        <v>45359</v>
      </c>
      <c r="J1196" t="s">
        <v>19</v>
      </c>
      <c r="K1196" t="s">
        <v>19</v>
      </c>
    </row>
    <row r="1197" spans="1:11" hidden="1" x14ac:dyDescent="0.3">
      <c r="A1197" t="s">
        <v>635</v>
      </c>
      <c r="B1197" t="s">
        <v>11990</v>
      </c>
      <c r="C1197" t="s">
        <v>22084</v>
      </c>
      <c r="D1197" t="s">
        <v>22085</v>
      </c>
      <c r="E1197" s="74">
        <v>42397</v>
      </c>
      <c r="F1197">
        <v>20</v>
      </c>
      <c r="G1197" t="s">
        <v>17</v>
      </c>
      <c r="H1197" t="s">
        <v>17315</v>
      </c>
      <c r="I1197" s="74">
        <v>42419</v>
      </c>
      <c r="J1197" t="s">
        <v>19</v>
      </c>
      <c r="K1197" t="s">
        <v>19</v>
      </c>
    </row>
    <row r="1198" spans="1:11" hidden="1" x14ac:dyDescent="0.3">
      <c r="A1198" t="s">
        <v>4403</v>
      </c>
      <c r="B1198" t="s">
        <v>11470</v>
      </c>
      <c r="C1198" t="s">
        <v>17488</v>
      </c>
      <c r="D1198" t="s">
        <v>17489</v>
      </c>
      <c r="E1198" s="74">
        <v>43147</v>
      </c>
      <c r="F1198">
        <v>6</v>
      </c>
      <c r="G1198" t="s">
        <v>17369</v>
      </c>
      <c r="H1198" t="s">
        <v>17391</v>
      </c>
      <c r="I1198" s="74">
        <v>43242</v>
      </c>
      <c r="J1198" t="s">
        <v>19</v>
      </c>
      <c r="K1198" t="s">
        <v>19</v>
      </c>
    </row>
    <row r="1199" spans="1:11" hidden="1" x14ac:dyDescent="0.3">
      <c r="A1199" t="s">
        <v>2833</v>
      </c>
      <c r="B1199" t="s">
        <v>13626</v>
      </c>
      <c r="C1199" t="s">
        <v>19535</v>
      </c>
      <c r="D1199" t="s">
        <v>19536</v>
      </c>
      <c r="E1199" s="74">
        <v>40297</v>
      </c>
      <c r="F1199">
        <v>5</v>
      </c>
      <c r="G1199" t="s">
        <v>17</v>
      </c>
      <c r="H1199" t="s">
        <v>17315</v>
      </c>
      <c r="I1199" s="74">
        <v>40303</v>
      </c>
      <c r="J1199" t="s">
        <v>19</v>
      </c>
      <c r="K1199" t="s">
        <v>19</v>
      </c>
    </row>
    <row r="1200" spans="1:11" hidden="1" x14ac:dyDescent="0.3">
      <c r="A1200" t="s">
        <v>1974</v>
      </c>
      <c r="B1200" t="s">
        <v>12846</v>
      </c>
      <c r="C1200" t="s">
        <v>17428</v>
      </c>
      <c r="D1200" t="s">
        <v>17429</v>
      </c>
      <c r="E1200" s="74">
        <v>40640</v>
      </c>
      <c r="F1200">
        <v>0.13400000000000001</v>
      </c>
      <c r="G1200" t="s">
        <v>17</v>
      </c>
      <c r="H1200" t="s">
        <v>17315</v>
      </c>
      <c r="I1200" s="74">
        <v>41272</v>
      </c>
      <c r="J1200" t="s">
        <v>19</v>
      </c>
      <c r="K1200" t="s">
        <v>19</v>
      </c>
    </row>
    <row r="1201" spans="1:11" hidden="1" x14ac:dyDescent="0.3">
      <c r="A1201" t="s">
        <v>1876</v>
      </c>
      <c r="B1201" t="s">
        <v>12777</v>
      </c>
      <c r="C1201" t="s">
        <v>17410</v>
      </c>
      <c r="D1201" t="s">
        <v>17411</v>
      </c>
      <c r="E1201" s="74">
        <v>41248</v>
      </c>
      <c r="F1201">
        <v>0.14399999999999999</v>
      </c>
      <c r="G1201" t="s">
        <v>17</v>
      </c>
      <c r="H1201" t="s">
        <v>17315</v>
      </c>
      <c r="I1201" s="74">
        <v>41347</v>
      </c>
      <c r="J1201" t="s">
        <v>19</v>
      </c>
      <c r="K1201" t="s">
        <v>19</v>
      </c>
    </row>
    <row r="1202" spans="1:11" hidden="1" x14ac:dyDescent="0.3">
      <c r="A1202" t="s">
        <v>3642</v>
      </c>
      <c r="B1202" t="s">
        <v>13204</v>
      </c>
      <c r="C1202" t="s">
        <v>21833</v>
      </c>
      <c r="D1202" t="s">
        <v>2193</v>
      </c>
      <c r="E1202" s="74">
        <v>30531</v>
      </c>
      <c r="F1202">
        <v>10.8</v>
      </c>
      <c r="G1202" t="s">
        <v>17369</v>
      </c>
      <c r="H1202" t="s">
        <v>17315</v>
      </c>
      <c r="I1202" s="74">
        <v>40281</v>
      </c>
      <c r="J1202" t="s">
        <v>19</v>
      </c>
      <c r="K1202" t="s">
        <v>19</v>
      </c>
    </row>
    <row r="1203" spans="1:11" hidden="1" x14ac:dyDescent="0.3">
      <c r="A1203" t="s">
        <v>18718</v>
      </c>
      <c r="B1203" t="s">
        <v>18719</v>
      </c>
      <c r="C1203" t="s">
        <v>17463</v>
      </c>
      <c r="D1203" t="s">
        <v>17464</v>
      </c>
      <c r="E1203" s="74">
        <v>44707</v>
      </c>
      <c r="F1203">
        <v>4.93</v>
      </c>
      <c r="G1203" t="s">
        <v>17</v>
      </c>
      <c r="H1203" t="s">
        <v>17391</v>
      </c>
      <c r="I1203" s="74">
        <v>45055</v>
      </c>
      <c r="J1203" t="s">
        <v>19</v>
      </c>
      <c r="K1203" t="s">
        <v>19</v>
      </c>
    </row>
    <row r="1204" spans="1:11" hidden="1" x14ac:dyDescent="0.3">
      <c r="A1204" t="s">
        <v>14547</v>
      </c>
      <c r="B1204" t="s">
        <v>14546</v>
      </c>
      <c r="C1204" t="s">
        <v>17538</v>
      </c>
      <c r="D1204" t="s">
        <v>17539</v>
      </c>
      <c r="E1204" s="74">
        <v>44778</v>
      </c>
      <c r="F1204">
        <v>7.4999999999999997E-2</v>
      </c>
      <c r="G1204" t="s">
        <v>17</v>
      </c>
      <c r="H1204" t="s">
        <v>17315</v>
      </c>
      <c r="I1204" s="74">
        <v>44795</v>
      </c>
      <c r="J1204" t="s">
        <v>19</v>
      </c>
      <c r="K1204" t="s">
        <v>19</v>
      </c>
    </row>
    <row r="1205" spans="1:11" hidden="1" x14ac:dyDescent="0.3">
      <c r="A1205" t="s">
        <v>14683</v>
      </c>
      <c r="B1205" t="s">
        <v>14682</v>
      </c>
      <c r="C1205" t="s">
        <v>17538</v>
      </c>
      <c r="D1205" t="s">
        <v>17539</v>
      </c>
      <c r="E1205" s="74">
        <v>44735</v>
      </c>
      <c r="F1205">
        <v>8.5000000000000006E-2</v>
      </c>
      <c r="G1205" t="s">
        <v>17</v>
      </c>
      <c r="H1205" t="s">
        <v>17315</v>
      </c>
      <c r="I1205" s="74">
        <v>44767</v>
      </c>
      <c r="J1205" t="s">
        <v>19</v>
      </c>
      <c r="K1205" t="s">
        <v>19</v>
      </c>
    </row>
    <row r="1206" spans="1:11" hidden="1" x14ac:dyDescent="0.3">
      <c r="A1206" t="s">
        <v>1163</v>
      </c>
      <c r="B1206" t="s">
        <v>12274</v>
      </c>
      <c r="C1206" t="s">
        <v>22024</v>
      </c>
      <c r="D1206" t="s">
        <v>22025</v>
      </c>
      <c r="E1206" s="74">
        <v>41945</v>
      </c>
      <c r="F1206">
        <v>45</v>
      </c>
      <c r="G1206" t="s">
        <v>17</v>
      </c>
      <c r="H1206" t="s">
        <v>17315</v>
      </c>
      <c r="I1206" s="74">
        <v>42009</v>
      </c>
      <c r="J1206" t="s">
        <v>19</v>
      </c>
      <c r="K1206" t="s">
        <v>19</v>
      </c>
    </row>
    <row r="1207" spans="1:11" hidden="1" x14ac:dyDescent="0.3">
      <c r="A1207" t="s">
        <v>3524</v>
      </c>
      <c r="B1207" t="s">
        <v>12106</v>
      </c>
      <c r="C1207" t="s">
        <v>17372</v>
      </c>
      <c r="D1207" t="s">
        <v>17373</v>
      </c>
      <c r="E1207" s="74">
        <v>31412</v>
      </c>
      <c r="F1207">
        <v>12.76</v>
      </c>
      <c r="G1207" t="s">
        <v>6</v>
      </c>
      <c r="H1207" t="s">
        <v>17315</v>
      </c>
      <c r="I1207" s="74">
        <v>39664</v>
      </c>
      <c r="J1207" t="s">
        <v>19</v>
      </c>
      <c r="K1207" t="s">
        <v>19</v>
      </c>
    </row>
    <row r="1208" spans="1:11" hidden="1" x14ac:dyDescent="0.3">
      <c r="A1208" t="s">
        <v>3557</v>
      </c>
      <c r="B1208" t="s">
        <v>12339</v>
      </c>
      <c r="C1208" t="s">
        <v>17726</v>
      </c>
      <c r="D1208" t="s">
        <v>17727</v>
      </c>
      <c r="E1208" s="74">
        <v>31003</v>
      </c>
      <c r="F1208">
        <v>47.12</v>
      </c>
      <c r="G1208" t="s">
        <v>6</v>
      </c>
      <c r="H1208" t="s">
        <v>17315</v>
      </c>
      <c r="I1208" s="74">
        <v>39612</v>
      </c>
      <c r="J1208" t="s">
        <v>19</v>
      </c>
      <c r="K1208" t="s">
        <v>19</v>
      </c>
    </row>
    <row r="1209" spans="1:11" hidden="1" x14ac:dyDescent="0.3">
      <c r="A1209" t="s">
        <v>25546</v>
      </c>
      <c r="B1209" t="s">
        <v>25547</v>
      </c>
      <c r="C1209" t="s">
        <v>25084</v>
      </c>
      <c r="D1209" t="s">
        <v>25085</v>
      </c>
      <c r="E1209" s="74">
        <v>45349</v>
      </c>
      <c r="F1209">
        <v>0.38783000000000001</v>
      </c>
      <c r="G1209" t="s">
        <v>17</v>
      </c>
      <c r="H1209" t="s">
        <v>17315</v>
      </c>
      <c r="I1209" s="74">
        <v>45693</v>
      </c>
      <c r="J1209" t="s">
        <v>19</v>
      </c>
      <c r="K1209" t="s">
        <v>19</v>
      </c>
    </row>
    <row r="1210" spans="1:11" hidden="1" x14ac:dyDescent="0.3">
      <c r="A1210" t="s">
        <v>2229</v>
      </c>
      <c r="B1210" t="s">
        <v>13045</v>
      </c>
      <c r="C1210" t="s">
        <v>21875</v>
      </c>
      <c r="D1210" t="s">
        <v>21876</v>
      </c>
      <c r="E1210" s="74">
        <v>31079</v>
      </c>
      <c r="F1210">
        <v>7.2</v>
      </c>
      <c r="G1210" t="s">
        <v>17369</v>
      </c>
      <c r="H1210" t="s">
        <v>17315</v>
      </c>
      <c r="I1210" s="74">
        <v>41177</v>
      </c>
      <c r="J1210" t="s">
        <v>19</v>
      </c>
      <c r="K1210" t="s">
        <v>19</v>
      </c>
    </row>
    <row r="1211" spans="1:11" hidden="1" x14ac:dyDescent="0.3">
      <c r="A1211" t="s">
        <v>2688</v>
      </c>
      <c r="B1211" t="s">
        <v>13421</v>
      </c>
      <c r="C1211" t="s">
        <v>21764</v>
      </c>
      <c r="D1211" t="s">
        <v>21765</v>
      </c>
      <c r="E1211" s="74">
        <v>40543</v>
      </c>
      <c r="F1211">
        <v>22.5</v>
      </c>
      <c r="G1211" t="s">
        <v>6</v>
      </c>
      <c r="H1211" t="s">
        <v>17458</v>
      </c>
      <c r="I1211" s="74">
        <v>40550</v>
      </c>
      <c r="J1211" t="s">
        <v>19</v>
      </c>
      <c r="K1211" t="s">
        <v>19</v>
      </c>
    </row>
    <row r="1212" spans="1:11" hidden="1" x14ac:dyDescent="0.3">
      <c r="A1212" t="s">
        <v>25143</v>
      </c>
      <c r="B1212" t="s">
        <v>25144</v>
      </c>
      <c r="C1212" t="s">
        <v>17587</v>
      </c>
      <c r="D1212" t="s">
        <v>17588</v>
      </c>
      <c r="E1212" s="74">
        <v>45622</v>
      </c>
      <c r="F1212">
        <v>1.212</v>
      </c>
      <c r="G1212" t="s">
        <v>17</v>
      </c>
      <c r="H1212" t="s">
        <v>17315</v>
      </c>
      <c r="I1212" s="74">
        <v>45631</v>
      </c>
      <c r="J1212" t="s">
        <v>19</v>
      </c>
      <c r="K1212" t="s">
        <v>19</v>
      </c>
    </row>
    <row r="1213" spans="1:11" hidden="1" x14ac:dyDescent="0.3">
      <c r="A1213" t="s">
        <v>2924</v>
      </c>
      <c r="B1213" t="s">
        <v>14664</v>
      </c>
      <c r="C1213" t="s">
        <v>17826</v>
      </c>
      <c r="D1213" t="s">
        <v>17827</v>
      </c>
      <c r="E1213" s="74">
        <v>40148</v>
      </c>
      <c r="F1213">
        <v>99</v>
      </c>
      <c r="G1213" t="s">
        <v>6</v>
      </c>
      <c r="H1213" t="s">
        <v>17376</v>
      </c>
      <c r="I1213" s="74">
        <v>40191</v>
      </c>
      <c r="J1213" t="s">
        <v>19</v>
      </c>
      <c r="K1213" t="s">
        <v>19</v>
      </c>
    </row>
    <row r="1214" spans="1:11" hidden="1" x14ac:dyDescent="0.3">
      <c r="A1214" t="s">
        <v>2040</v>
      </c>
      <c r="B1214" t="s">
        <v>12892</v>
      </c>
      <c r="C1214" t="s">
        <v>17428</v>
      </c>
      <c r="D1214" t="s">
        <v>17429</v>
      </c>
      <c r="E1214" s="74">
        <v>41123</v>
      </c>
      <c r="F1214">
        <v>1.97</v>
      </c>
      <c r="G1214" t="s">
        <v>17</v>
      </c>
      <c r="H1214" t="s">
        <v>17315</v>
      </c>
      <c r="I1214" s="74">
        <v>41248</v>
      </c>
      <c r="J1214" t="s">
        <v>19</v>
      </c>
      <c r="K1214" t="s">
        <v>19</v>
      </c>
    </row>
    <row r="1215" spans="1:11" hidden="1" x14ac:dyDescent="0.3">
      <c r="A1215" t="s">
        <v>14811</v>
      </c>
      <c r="B1215" t="s">
        <v>24358</v>
      </c>
      <c r="C1215" t="s">
        <v>17348</v>
      </c>
      <c r="D1215" t="s">
        <v>17349</v>
      </c>
      <c r="E1215" s="74">
        <v>42506</v>
      </c>
      <c r="F1215">
        <v>6.6000000000000003E-2</v>
      </c>
      <c r="G1215" t="s">
        <v>17</v>
      </c>
      <c r="H1215" t="s">
        <v>17315</v>
      </c>
      <c r="I1215" s="74">
        <v>44727</v>
      </c>
      <c r="J1215" t="s">
        <v>19</v>
      </c>
      <c r="K1215" t="s">
        <v>19</v>
      </c>
    </row>
    <row r="1216" spans="1:11" hidden="1" x14ac:dyDescent="0.3">
      <c r="A1216" t="s">
        <v>1686</v>
      </c>
      <c r="B1216" t="s">
        <v>12636</v>
      </c>
      <c r="C1216" t="s">
        <v>20828</v>
      </c>
      <c r="D1216" t="s">
        <v>20829</v>
      </c>
      <c r="E1216" s="74">
        <v>41572</v>
      </c>
      <c r="F1216">
        <v>147.4</v>
      </c>
      <c r="G1216" t="s">
        <v>17</v>
      </c>
      <c r="H1216" t="s">
        <v>17315</v>
      </c>
      <c r="I1216" s="74">
        <v>41589</v>
      </c>
      <c r="J1216" t="s">
        <v>19</v>
      </c>
      <c r="K1216" t="s">
        <v>19</v>
      </c>
    </row>
    <row r="1217" spans="1:11" hidden="1" x14ac:dyDescent="0.3">
      <c r="A1217" t="s">
        <v>15929</v>
      </c>
      <c r="B1217" t="s">
        <v>15928</v>
      </c>
      <c r="C1217" t="s">
        <v>17361</v>
      </c>
      <c r="D1217" t="s">
        <v>17362</v>
      </c>
      <c r="E1217" s="74">
        <v>43602</v>
      </c>
      <c r="F1217">
        <v>0.36599999999999999</v>
      </c>
      <c r="G1217" t="s">
        <v>17</v>
      </c>
      <c r="H1217" t="s">
        <v>17315</v>
      </c>
      <c r="I1217" s="74">
        <v>44386</v>
      </c>
      <c r="J1217" t="s">
        <v>19</v>
      </c>
      <c r="K1217" t="s">
        <v>19</v>
      </c>
    </row>
    <row r="1218" spans="1:11" hidden="1" x14ac:dyDescent="0.3">
      <c r="A1218" t="s">
        <v>15927</v>
      </c>
      <c r="B1218" t="s">
        <v>15926</v>
      </c>
      <c r="C1218" t="s">
        <v>17361</v>
      </c>
      <c r="D1218" t="s">
        <v>17362</v>
      </c>
      <c r="E1218" s="74">
        <v>43602</v>
      </c>
      <c r="F1218">
        <v>0.36599999999999999</v>
      </c>
      <c r="G1218" t="s">
        <v>17</v>
      </c>
      <c r="H1218" t="s">
        <v>17315</v>
      </c>
      <c r="I1218" s="74">
        <v>44386</v>
      </c>
      <c r="J1218" t="s">
        <v>19</v>
      </c>
      <c r="K1218" t="s">
        <v>19</v>
      </c>
    </row>
    <row r="1219" spans="1:11" hidden="1" x14ac:dyDescent="0.3">
      <c r="A1219" t="s">
        <v>15925</v>
      </c>
      <c r="B1219" t="s">
        <v>15924</v>
      </c>
      <c r="C1219" t="s">
        <v>17361</v>
      </c>
      <c r="D1219" t="s">
        <v>17362</v>
      </c>
      <c r="E1219" s="74">
        <v>43602</v>
      </c>
      <c r="F1219">
        <v>0.36599999999999999</v>
      </c>
      <c r="G1219" t="s">
        <v>17</v>
      </c>
      <c r="H1219" t="s">
        <v>17315</v>
      </c>
      <c r="I1219" s="74">
        <v>44470</v>
      </c>
      <c r="J1219" t="s">
        <v>19</v>
      </c>
      <c r="K1219" t="s">
        <v>19</v>
      </c>
    </row>
    <row r="1220" spans="1:11" hidden="1" x14ac:dyDescent="0.3">
      <c r="A1220" t="s">
        <v>3539</v>
      </c>
      <c r="B1220" t="s">
        <v>3540</v>
      </c>
      <c r="C1220" t="s">
        <v>17372</v>
      </c>
      <c r="D1220" t="s">
        <v>17373</v>
      </c>
      <c r="E1220" s="74">
        <v>31939</v>
      </c>
      <c r="F1220">
        <v>0.15</v>
      </c>
      <c r="G1220" t="s">
        <v>17369</v>
      </c>
      <c r="H1220" t="s">
        <v>17315</v>
      </c>
      <c r="I1220" s="74">
        <v>39651</v>
      </c>
      <c r="J1220" t="s">
        <v>19</v>
      </c>
      <c r="K1220" t="s">
        <v>19</v>
      </c>
    </row>
    <row r="1221" spans="1:11" hidden="1" x14ac:dyDescent="0.3">
      <c r="A1221" t="s">
        <v>3441</v>
      </c>
      <c r="B1221" t="s">
        <v>11530</v>
      </c>
      <c r="C1221" t="s">
        <v>17406</v>
      </c>
      <c r="D1221" t="s">
        <v>17407</v>
      </c>
      <c r="E1221" s="74">
        <v>30256</v>
      </c>
      <c r="F1221">
        <v>0.9</v>
      </c>
      <c r="G1221" t="s">
        <v>17369</v>
      </c>
      <c r="H1221" t="s">
        <v>17315</v>
      </c>
      <c r="I1221" s="74">
        <v>39667</v>
      </c>
      <c r="J1221" t="s">
        <v>19</v>
      </c>
      <c r="K1221" t="s">
        <v>19</v>
      </c>
    </row>
    <row r="1222" spans="1:11" hidden="1" x14ac:dyDescent="0.3">
      <c r="A1222" t="s">
        <v>16707</v>
      </c>
      <c r="B1222" t="s">
        <v>16706</v>
      </c>
      <c r="C1222" t="s">
        <v>17547</v>
      </c>
      <c r="D1222" t="s">
        <v>17548</v>
      </c>
      <c r="E1222" s="74">
        <v>44196</v>
      </c>
      <c r="F1222">
        <v>0.875</v>
      </c>
      <c r="G1222" t="s">
        <v>17</v>
      </c>
      <c r="H1222" t="s">
        <v>17315</v>
      </c>
      <c r="I1222" s="74">
        <v>44267</v>
      </c>
      <c r="J1222" t="s">
        <v>19</v>
      </c>
      <c r="K1222" t="s">
        <v>19</v>
      </c>
    </row>
    <row r="1223" spans="1:11" hidden="1" x14ac:dyDescent="0.3">
      <c r="A1223" t="s">
        <v>15000</v>
      </c>
      <c r="B1223" t="s">
        <v>14999</v>
      </c>
      <c r="C1223" t="s">
        <v>17547</v>
      </c>
      <c r="D1223" t="s">
        <v>17548</v>
      </c>
      <c r="E1223" s="74">
        <v>44617</v>
      </c>
      <c r="F1223">
        <v>5.1859999999999999</v>
      </c>
      <c r="G1223" t="s">
        <v>17</v>
      </c>
      <c r="H1223" t="s">
        <v>17315</v>
      </c>
      <c r="I1223" s="74">
        <v>44932</v>
      </c>
      <c r="J1223" t="s">
        <v>19</v>
      </c>
      <c r="K1223" t="s">
        <v>19</v>
      </c>
    </row>
    <row r="1224" spans="1:11" hidden="1" x14ac:dyDescent="0.3">
      <c r="A1224" t="s">
        <v>4918</v>
      </c>
      <c r="B1224" t="s">
        <v>11144</v>
      </c>
      <c r="C1224" t="s">
        <v>17370</v>
      </c>
      <c r="D1224" t="s">
        <v>17371</v>
      </c>
      <c r="E1224" s="74">
        <v>43600</v>
      </c>
      <c r="F1224">
        <v>0.61099999999999999</v>
      </c>
      <c r="G1224" t="s">
        <v>17</v>
      </c>
      <c r="H1224" t="s">
        <v>17315</v>
      </c>
      <c r="I1224" s="74">
        <v>43626</v>
      </c>
      <c r="J1224" t="s">
        <v>19</v>
      </c>
      <c r="K1224" t="s">
        <v>19</v>
      </c>
    </row>
    <row r="1225" spans="1:11" hidden="1" x14ac:dyDescent="0.3">
      <c r="A1225" t="s">
        <v>9643</v>
      </c>
      <c r="B1225" t="s">
        <v>17010</v>
      </c>
      <c r="C1225" t="s">
        <v>17348</v>
      </c>
      <c r="D1225" t="s">
        <v>17349</v>
      </c>
      <c r="E1225" s="74">
        <v>41577</v>
      </c>
      <c r="F1225">
        <v>0.98399999999999999</v>
      </c>
      <c r="G1225" t="s">
        <v>17</v>
      </c>
      <c r="H1225" t="s">
        <v>17315</v>
      </c>
      <c r="I1225" s="74">
        <v>44075</v>
      </c>
      <c r="J1225" t="s">
        <v>19</v>
      </c>
      <c r="K1225" t="s">
        <v>19</v>
      </c>
    </row>
    <row r="1226" spans="1:11" hidden="1" x14ac:dyDescent="0.3">
      <c r="A1226" t="s">
        <v>40</v>
      </c>
      <c r="B1226" t="s">
        <v>11631</v>
      </c>
      <c r="C1226" t="s">
        <v>17410</v>
      </c>
      <c r="D1226" t="s">
        <v>17411</v>
      </c>
      <c r="E1226" s="74">
        <v>42769</v>
      </c>
      <c r="F1226">
        <v>7.0999999999999994E-2</v>
      </c>
      <c r="G1226" t="s">
        <v>17</v>
      </c>
      <c r="H1226" t="s">
        <v>17315</v>
      </c>
      <c r="I1226" s="74">
        <v>42796</v>
      </c>
      <c r="J1226" t="s">
        <v>19</v>
      </c>
      <c r="K1226" t="s">
        <v>19</v>
      </c>
    </row>
    <row r="1227" spans="1:11" hidden="1" x14ac:dyDescent="0.3">
      <c r="A1227" t="s">
        <v>2330</v>
      </c>
      <c r="B1227" t="s">
        <v>13121</v>
      </c>
      <c r="C1227" t="s">
        <v>17418</v>
      </c>
      <c r="D1227" t="s">
        <v>17419</v>
      </c>
      <c r="E1227" s="74">
        <v>41079</v>
      </c>
      <c r="F1227">
        <v>20</v>
      </c>
      <c r="G1227" t="s">
        <v>17</v>
      </c>
      <c r="H1227" t="s">
        <v>17315</v>
      </c>
      <c r="I1227" s="74">
        <v>41103</v>
      </c>
      <c r="J1227" t="s">
        <v>19</v>
      </c>
      <c r="K1227" t="s">
        <v>19</v>
      </c>
    </row>
    <row r="1228" spans="1:11" hidden="1" x14ac:dyDescent="0.3">
      <c r="A1228" t="s">
        <v>2399</v>
      </c>
      <c r="B1228" t="s">
        <v>13172</v>
      </c>
      <c r="C1228" t="s">
        <v>21850</v>
      </c>
      <c r="D1228" t="s">
        <v>21851</v>
      </c>
      <c r="E1228" s="74">
        <v>40512</v>
      </c>
      <c r="F1228">
        <v>0.47099999999999997</v>
      </c>
      <c r="G1228" t="s">
        <v>17</v>
      </c>
      <c r="H1228" t="s">
        <v>17315</v>
      </c>
      <c r="I1228" s="74">
        <v>40912</v>
      </c>
      <c r="J1228" t="s">
        <v>19</v>
      </c>
      <c r="K1228" t="s">
        <v>19</v>
      </c>
    </row>
    <row r="1229" spans="1:11" hidden="1" x14ac:dyDescent="0.3">
      <c r="A1229" t="s">
        <v>2398</v>
      </c>
      <c r="B1229" t="s">
        <v>13172</v>
      </c>
      <c r="C1229" t="s">
        <v>21850</v>
      </c>
      <c r="D1229" t="s">
        <v>21851</v>
      </c>
      <c r="E1229" s="74">
        <v>40512</v>
      </c>
      <c r="F1229">
        <v>0.48499999999999999</v>
      </c>
      <c r="G1229" t="s">
        <v>17</v>
      </c>
      <c r="H1229" t="s">
        <v>17315</v>
      </c>
      <c r="I1229" s="74">
        <v>40912</v>
      </c>
      <c r="J1229" t="s">
        <v>19</v>
      </c>
      <c r="K1229" t="s">
        <v>19</v>
      </c>
    </row>
    <row r="1230" spans="1:11" hidden="1" x14ac:dyDescent="0.3">
      <c r="A1230" t="s">
        <v>1361</v>
      </c>
      <c r="B1230" t="s">
        <v>12383</v>
      </c>
      <c r="C1230" t="s">
        <v>17626</v>
      </c>
      <c r="D1230" t="s">
        <v>17627</v>
      </c>
      <c r="E1230" s="74">
        <v>41603</v>
      </c>
      <c r="F1230">
        <v>99</v>
      </c>
      <c r="G1230" t="s">
        <v>6</v>
      </c>
      <c r="H1230" t="s">
        <v>17628</v>
      </c>
      <c r="I1230" s="74">
        <v>41675</v>
      </c>
      <c r="J1230" t="s">
        <v>19</v>
      </c>
      <c r="K1230" t="s">
        <v>19</v>
      </c>
    </row>
    <row r="1231" spans="1:11" hidden="1" x14ac:dyDescent="0.3">
      <c r="A1231" t="s">
        <v>1212</v>
      </c>
      <c r="B1231" t="s">
        <v>12312</v>
      </c>
      <c r="C1231" t="s">
        <v>17370</v>
      </c>
      <c r="D1231" t="s">
        <v>17371</v>
      </c>
      <c r="E1231" s="74">
        <v>41936</v>
      </c>
      <c r="F1231">
        <v>0.999</v>
      </c>
      <c r="G1231" t="s">
        <v>17</v>
      </c>
      <c r="H1231" t="s">
        <v>17315</v>
      </c>
      <c r="I1231" s="74">
        <v>41954</v>
      </c>
      <c r="J1231" t="s">
        <v>19</v>
      </c>
      <c r="K1231" t="s">
        <v>19</v>
      </c>
    </row>
    <row r="1232" spans="1:11" hidden="1" x14ac:dyDescent="0.3">
      <c r="A1232" t="s">
        <v>193</v>
      </c>
      <c r="B1232" t="s">
        <v>11744</v>
      </c>
      <c r="C1232" t="s">
        <v>17826</v>
      </c>
      <c r="D1232" t="s">
        <v>17827</v>
      </c>
      <c r="E1232" s="74">
        <v>42711</v>
      </c>
      <c r="F1232">
        <v>25</v>
      </c>
      <c r="G1232" t="s">
        <v>17</v>
      </c>
      <c r="H1232" t="s">
        <v>17324</v>
      </c>
      <c r="I1232" s="74">
        <v>42739</v>
      </c>
      <c r="J1232" t="s">
        <v>19</v>
      </c>
      <c r="K1232" t="s">
        <v>19</v>
      </c>
    </row>
    <row r="1233" spans="1:11" hidden="1" x14ac:dyDescent="0.3">
      <c r="A1233" t="s">
        <v>3258</v>
      </c>
      <c r="B1233" t="s">
        <v>10984</v>
      </c>
      <c r="C1233" t="s">
        <v>17404</v>
      </c>
      <c r="D1233" t="s">
        <v>17405</v>
      </c>
      <c r="E1233" s="74">
        <v>38352</v>
      </c>
      <c r="F1233">
        <v>60</v>
      </c>
      <c r="G1233" t="s">
        <v>6</v>
      </c>
      <c r="H1233" t="s">
        <v>17324</v>
      </c>
      <c r="I1233" s="74">
        <v>39701</v>
      </c>
      <c r="J1233" t="s">
        <v>19</v>
      </c>
      <c r="K1233" t="s">
        <v>19</v>
      </c>
    </row>
    <row r="1234" spans="1:11" hidden="1" x14ac:dyDescent="0.3">
      <c r="A1234" t="s">
        <v>3257</v>
      </c>
      <c r="B1234" t="s">
        <v>10984</v>
      </c>
      <c r="C1234" t="s">
        <v>17404</v>
      </c>
      <c r="D1234" t="s">
        <v>17405</v>
      </c>
      <c r="E1234" s="74">
        <v>38473</v>
      </c>
      <c r="F1234">
        <v>20</v>
      </c>
      <c r="G1234" t="s">
        <v>6</v>
      </c>
      <c r="H1234" t="s">
        <v>17324</v>
      </c>
      <c r="I1234" s="74">
        <v>39701</v>
      </c>
      <c r="J1234" t="s">
        <v>19</v>
      </c>
      <c r="K1234" t="s">
        <v>19</v>
      </c>
    </row>
    <row r="1235" spans="1:11" hidden="1" x14ac:dyDescent="0.3">
      <c r="A1235" t="s">
        <v>8846</v>
      </c>
      <c r="B1235" t="s">
        <v>17216</v>
      </c>
      <c r="C1235" t="s">
        <v>17318</v>
      </c>
      <c r="D1235" t="s">
        <v>17319</v>
      </c>
      <c r="E1235" s="74">
        <v>42668</v>
      </c>
      <c r="F1235">
        <v>0.999</v>
      </c>
      <c r="G1235" t="s">
        <v>17</v>
      </c>
      <c r="H1235" t="s">
        <v>17315</v>
      </c>
      <c r="I1235" s="74">
        <v>44019</v>
      </c>
      <c r="J1235" t="s">
        <v>19</v>
      </c>
      <c r="K1235" t="s">
        <v>19</v>
      </c>
    </row>
    <row r="1236" spans="1:11" hidden="1" x14ac:dyDescent="0.3">
      <c r="A1236" t="s">
        <v>8847</v>
      </c>
      <c r="B1236" t="s">
        <v>17216</v>
      </c>
      <c r="C1236" t="s">
        <v>17318</v>
      </c>
      <c r="D1236" t="s">
        <v>17319</v>
      </c>
      <c r="E1236" s="74">
        <v>42668</v>
      </c>
      <c r="F1236">
        <v>0.99399999999999999</v>
      </c>
      <c r="G1236" t="s">
        <v>17</v>
      </c>
      <c r="H1236" t="s">
        <v>17315</v>
      </c>
      <c r="I1236" s="74">
        <v>44019</v>
      </c>
      <c r="J1236" t="s">
        <v>19</v>
      </c>
      <c r="K1236" t="s">
        <v>19</v>
      </c>
    </row>
    <row r="1237" spans="1:11" hidden="1" x14ac:dyDescent="0.3">
      <c r="A1237" t="s">
        <v>8848</v>
      </c>
      <c r="B1237" t="s">
        <v>17216</v>
      </c>
      <c r="C1237" t="s">
        <v>17318</v>
      </c>
      <c r="D1237" t="s">
        <v>17319</v>
      </c>
      <c r="E1237" s="74">
        <v>42668</v>
      </c>
      <c r="F1237">
        <v>0.999</v>
      </c>
      <c r="G1237" t="s">
        <v>17</v>
      </c>
      <c r="H1237" t="s">
        <v>17315</v>
      </c>
      <c r="I1237" s="74">
        <v>44019</v>
      </c>
      <c r="J1237" t="s">
        <v>19</v>
      </c>
      <c r="K1237" t="s">
        <v>19</v>
      </c>
    </row>
    <row r="1238" spans="1:11" hidden="1" x14ac:dyDescent="0.3">
      <c r="A1238" t="s">
        <v>14232</v>
      </c>
      <c r="B1238" t="s">
        <v>14231</v>
      </c>
      <c r="C1238" t="s">
        <v>17744</v>
      </c>
      <c r="D1238" t="s">
        <v>17745</v>
      </c>
      <c r="E1238" s="74">
        <v>44832</v>
      </c>
      <c r="F1238">
        <v>2.5</v>
      </c>
      <c r="G1238" t="s">
        <v>17</v>
      </c>
      <c r="H1238" t="s">
        <v>17339</v>
      </c>
      <c r="I1238" s="74">
        <v>44901</v>
      </c>
      <c r="J1238" t="s">
        <v>19</v>
      </c>
      <c r="K1238" t="s">
        <v>19</v>
      </c>
    </row>
    <row r="1239" spans="1:11" hidden="1" x14ac:dyDescent="0.3">
      <c r="A1239" t="s">
        <v>14853</v>
      </c>
      <c r="B1239" t="s">
        <v>14850</v>
      </c>
      <c r="C1239" t="s">
        <v>18550</v>
      </c>
      <c r="D1239" t="s">
        <v>18551</v>
      </c>
      <c r="E1239" s="74">
        <v>44202</v>
      </c>
      <c r="F1239">
        <v>0.26800000000000002</v>
      </c>
      <c r="G1239" t="s">
        <v>17</v>
      </c>
      <c r="H1239" t="s">
        <v>17315</v>
      </c>
      <c r="I1239" s="74">
        <v>44734</v>
      </c>
      <c r="J1239" t="s">
        <v>19</v>
      </c>
      <c r="K1239" t="s">
        <v>19</v>
      </c>
    </row>
    <row r="1240" spans="1:11" hidden="1" x14ac:dyDescent="0.3">
      <c r="A1240" t="s">
        <v>14852</v>
      </c>
      <c r="B1240" t="s">
        <v>14850</v>
      </c>
      <c r="C1240" t="s">
        <v>18550</v>
      </c>
      <c r="D1240" t="s">
        <v>18551</v>
      </c>
      <c r="E1240" s="74">
        <v>44215</v>
      </c>
      <c r="F1240">
        <v>0.11700000000000001</v>
      </c>
      <c r="G1240" t="s">
        <v>17</v>
      </c>
      <c r="H1240" t="s">
        <v>17315</v>
      </c>
      <c r="I1240" s="74">
        <v>44734</v>
      </c>
      <c r="J1240" t="s">
        <v>19</v>
      </c>
      <c r="K1240" t="s">
        <v>19</v>
      </c>
    </row>
    <row r="1241" spans="1:11" hidden="1" x14ac:dyDescent="0.3">
      <c r="A1241" t="s">
        <v>14851</v>
      </c>
      <c r="B1241" t="s">
        <v>14850</v>
      </c>
      <c r="C1241" t="s">
        <v>18550</v>
      </c>
      <c r="D1241" t="s">
        <v>18551</v>
      </c>
      <c r="E1241" s="74">
        <v>44215</v>
      </c>
      <c r="F1241">
        <v>0.26900000000000002</v>
      </c>
      <c r="G1241" t="s">
        <v>17</v>
      </c>
      <c r="H1241" t="s">
        <v>17315</v>
      </c>
      <c r="I1241" s="74">
        <v>44734</v>
      </c>
      <c r="J1241" t="s">
        <v>19</v>
      </c>
      <c r="K1241" t="s">
        <v>19</v>
      </c>
    </row>
    <row r="1242" spans="1:11" hidden="1" x14ac:dyDescent="0.3">
      <c r="A1242" t="s">
        <v>664</v>
      </c>
      <c r="B1242" t="s">
        <v>12005</v>
      </c>
      <c r="C1242" t="s">
        <v>18810</v>
      </c>
      <c r="D1242" t="s">
        <v>18811</v>
      </c>
      <c r="E1242" s="74">
        <v>42316</v>
      </c>
      <c r="F1242">
        <v>149.655</v>
      </c>
      <c r="G1242" t="s">
        <v>6</v>
      </c>
      <c r="H1242" t="s">
        <v>17441</v>
      </c>
      <c r="I1242" s="74">
        <v>42419</v>
      </c>
      <c r="J1242" t="s">
        <v>19</v>
      </c>
      <c r="K1242" t="s">
        <v>19</v>
      </c>
    </row>
    <row r="1243" spans="1:11" hidden="1" x14ac:dyDescent="0.3">
      <c r="A1243" t="s">
        <v>4465</v>
      </c>
      <c r="B1243" t="s">
        <v>11364</v>
      </c>
      <c r="C1243" t="s">
        <v>17365</v>
      </c>
      <c r="D1243" t="s">
        <v>17366</v>
      </c>
      <c r="E1243" s="74">
        <v>43157</v>
      </c>
      <c r="F1243">
        <v>3</v>
      </c>
      <c r="G1243" t="s">
        <v>17</v>
      </c>
      <c r="H1243" t="s">
        <v>17324</v>
      </c>
      <c r="I1243" s="74">
        <v>43208</v>
      </c>
      <c r="J1243" t="s">
        <v>19</v>
      </c>
      <c r="K1243" t="s">
        <v>19</v>
      </c>
    </row>
    <row r="1244" spans="1:11" hidden="1" x14ac:dyDescent="0.3">
      <c r="A1244" t="s">
        <v>278</v>
      </c>
      <c r="B1244" t="s">
        <v>11793</v>
      </c>
      <c r="C1244" t="s">
        <v>17468</v>
      </c>
      <c r="D1244" t="s">
        <v>17469</v>
      </c>
      <c r="E1244" s="74">
        <v>41011</v>
      </c>
      <c r="F1244">
        <v>0.30599999999999999</v>
      </c>
      <c r="G1244" t="s">
        <v>17</v>
      </c>
      <c r="H1244" t="s">
        <v>17465</v>
      </c>
      <c r="I1244" s="74">
        <v>42682</v>
      </c>
      <c r="J1244" t="s">
        <v>19</v>
      </c>
      <c r="K1244" t="s">
        <v>19</v>
      </c>
    </row>
    <row r="1245" spans="1:11" hidden="1" x14ac:dyDescent="0.3">
      <c r="A1245" t="s">
        <v>14799</v>
      </c>
      <c r="B1245" t="s">
        <v>14798</v>
      </c>
      <c r="C1245" t="s">
        <v>17350</v>
      </c>
      <c r="D1245" t="s">
        <v>17351</v>
      </c>
      <c r="E1245" s="74">
        <v>44523</v>
      </c>
      <c r="F1245">
        <v>0.32400000000000001</v>
      </c>
      <c r="G1245" t="s">
        <v>17</v>
      </c>
      <c r="H1245" t="s">
        <v>17315</v>
      </c>
      <c r="I1245" s="74">
        <v>44727</v>
      </c>
      <c r="J1245" t="s">
        <v>19</v>
      </c>
      <c r="K1245" t="s">
        <v>19</v>
      </c>
    </row>
    <row r="1246" spans="1:11" hidden="1" x14ac:dyDescent="0.3">
      <c r="A1246" t="s">
        <v>15996</v>
      </c>
      <c r="B1246" t="s">
        <v>15995</v>
      </c>
      <c r="C1246" t="s">
        <v>17361</v>
      </c>
      <c r="D1246" t="s">
        <v>17362</v>
      </c>
      <c r="E1246" s="74">
        <v>43922</v>
      </c>
      <c r="F1246">
        <v>0.17799999999999999</v>
      </c>
      <c r="G1246" t="s">
        <v>17</v>
      </c>
      <c r="H1246" t="s">
        <v>17315</v>
      </c>
      <c r="I1246" s="74">
        <v>44330</v>
      </c>
      <c r="J1246" t="s">
        <v>19</v>
      </c>
      <c r="K1246" t="s">
        <v>19</v>
      </c>
    </row>
    <row r="1247" spans="1:11" hidden="1" x14ac:dyDescent="0.3">
      <c r="A1247" t="s">
        <v>15724</v>
      </c>
      <c r="B1247" t="s">
        <v>15723</v>
      </c>
      <c r="C1247" t="s">
        <v>17348</v>
      </c>
      <c r="D1247" t="s">
        <v>17349</v>
      </c>
      <c r="E1247" s="74">
        <v>44306</v>
      </c>
      <c r="F1247">
        <v>0.999</v>
      </c>
      <c r="G1247" t="s">
        <v>17</v>
      </c>
      <c r="H1247" t="s">
        <v>17315</v>
      </c>
      <c r="I1247" s="74">
        <v>44440</v>
      </c>
      <c r="J1247" t="s">
        <v>19</v>
      </c>
      <c r="K1247" t="s">
        <v>19</v>
      </c>
    </row>
    <row r="1248" spans="1:11" hidden="1" x14ac:dyDescent="0.3">
      <c r="A1248" t="s">
        <v>14960</v>
      </c>
      <c r="B1248" t="s">
        <v>14959</v>
      </c>
      <c r="C1248" t="s">
        <v>17322</v>
      </c>
      <c r="D1248" t="s">
        <v>17323</v>
      </c>
      <c r="E1248" s="74">
        <v>44635</v>
      </c>
      <c r="F1248">
        <v>5.7000000000000002E-2</v>
      </c>
      <c r="G1248" t="s">
        <v>17</v>
      </c>
      <c r="H1248" t="s">
        <v>17324</v>
      </c>
      <c r="I1248" s="74">
        <v>44697</v>
      </c>
      <c r="J1248" t="s">
        <v>19</v>
      </c>
      <c r="K1248" t="s">
        <v>19</v>
      </c>
    </row>
    <row r="1249" spans="1:11" hidden="1" x14ac:dyDescent="0.3">
      <c r="A1249" t="s">
        <v>2334</v>
      </c>
      <c r="B1249" t="s">
        <v>13124</v>
      </c>
      <c r="C1249" t="s">
        <v>17346</v>
      </c>
      <c r="D1249" t="s">
        <v>17347</v>
      </c>
      <c r="E1249" s="74">
        <v>40596</v>
      </c>
      <c r="F1249">
        <v>0.57399999999999995</v>
      </c>
      <c r="G1249" t="s">
        <v>17</v>
      </c>
      <c r="H1249" t="s">
        <v>17315</v>
      </c>
      <c r="I1249" s="74">
        <v>40952</v>
      </c>
      <c r="J1249" t="s">
        <v>19</v>
      </c>
      <c r="K1249" t="s">
        <v>19</v>
      </c>
    </row>
    <row r="1250" spans="1:11" hidden="1" x14ac:dyDescent="0.3">
      <c r="A1250" t="s">
        <v>4599</v>
      </c>
      <c r="B1250" t="s">
        <v>4598</v>
      </c>
      <c r="C1250" t="s">
        <v>22294</v>
      </c>
      <c r="D1250" t="s">
        <v>4598</v>
      </c>
      <c r="E1250" s="74">
        <v>43416</v>
      </c>
      <c r="F1250">
        <v>50.93</v>
      </c>
      <c r="G1250" t="s">
        <v>6</v>
      </c>
      <c r="H1250" t="s">
        <v>17324</v>
      </c>
      <c r="I1250" s="74">
        <v>43425</v>
      </c>
      <c r="J1250" t="s">
        <v>19</v>
      </c>
      <c r="K1250" t="s">
        <v>19</v>
      </c>
    </row>
    <row r="1251" spans="1:11" hidden="1" x14ac:dyDescent="0.3">
      <c r="A1251" t="s">
        <v>4924</v>
      </c>
      <c r="B1251" t="s">
        <v>11136</v>
      </c>
      <c r="C1251" t="s">
        <v>22312</v>
      </c>
      <c r="D1251" t="s">
        <v>22313</v>
      </c>
      <c r="E1251" s="74">
        <v>15342</v>
      </c>
      <c r="F1251">
        <v>17.5</v>
      </c>
      <c r="G1251" t="s">
        <v>17369</v>
      </c>
      <c r="H1251" t="s">
        <v>17386</v>
      </c>
      <c r="I1251" s="74">
        <v>43875</v>
      </c>
      <c r="J1251" t="s">
        <v>19</v>
      </c>
      <c r="K1251" t="s">
        <v>19</v>
      </c>
    </row>
    <row r="1252" spans="1:11" hidden="1" x14ac:dyDescent="0.3">
      <c r="A1252" t="s">
        <v>7695</v>
      </c>
      <c r="B1252" t="s">
        <v>10387</v>
      </c>
      <c r="C1252" t="s">
        <v>22312</v>
      </c>
      <c r="D1252" t="s">
        <v>22313</v>
      </c>
      <c r="E1252" s="74">
        <v>20821</v>
      </c>
      <c r="F1252">
        <v>17</v>
      </c>
      <c r="G1252" t="s">
        <v>17369</v>
      </c>
      <c r="H1252" t="s">
        <v>17386</v>
      </c>
      <c r="I1252" s="74">
        <v>43875</v>
      </c>
      <c r="J1252" t="s">
        <v>19</v>
      </c>
      <c r="K1252" t="s">
        <v>19</v>
      </c>
    </row>
    <row r="1253" spans="1:11" hidden="1" x14ac:dyDescent="0.3">
      <c r="A1253" t="s">
        <v>2941</v>
      </c>
      <c r="B1253" t="s">
        <v>24351</v>
      </c>
      <c r="C1253" t="s">
        <v>17573</v>
      </c>
      <c r="D1253" t="s">
        <v>17574</v>
      </c>
      <c r="E1253" s="74">
        <v>30651</v>
      </c>
      <c r="F1253">
        <v>6.2</v>
      </c>
      <c r="G1253" t="s">
        <v>17369</v>
      </c>
      <c r="H1253" t="s">
        <v>17458</v>
      </c>
      <c r="I1253" s="74">
        <v>40140</v>
      </c>
      <c r="J1253" t="s">
        <v>19</v>
      </c>
      <c r="K1253" t="s">
        <v>19</v>
      </c>
    </row>
    <row r="1254" spans="1:11" hidden="1" x14ac:dyDescent="0.3">
      <c r="A1254" t="s">
        <v>4862</v>
      </c>
      <c r="B1254" t="s">
        <v>11417</v>
      </c>
      <c r="C1254" t="s">
        <v>22237</v>
      </c>
      <c r="D1254" t="s">
        <v>22238</v>
      </c>
      <c r="E1254" s="74">
        <v>43742</v>
      </c>
      <c r="F1254">
        <v>2.2000000000000002</v>
      </c>
      <c r="G1254" t="s">
        <v>17</v>
      </c>
      <c r="H1254" t="s">
        <v>17339</v>
      </c>
      <c r="I1254" s="74">
        <v>43840</v>
      </c>
      <c r="J1254" t="s">
        <v>19</v>
      </c>
      <c r="K1254" t="s">
        <v>19</v>
      </c>
    </row>
    <row r="1255" spans="1:11" hidden="1" x14ac:dyDescent="0.3">
      <c r="A1255" t="s">
        <v>25326</v>
      </c>
      <c r="B1255" t="s">
        <v>25327</v>
      </c>
      <c r="C1255" t="s">
        <v>17342</v>
      </c>
      <c r="D1255" t="s">
        <v>17343</v>
      </c>
      <c r="E1255" s="74">
        <v>45219</v>
      </c>
      <c r="F1255">
        <v>1.216</v>
      </c>
      <c r="G1255" t="s">
        <v>17</v>
      </c>
      <c r="H1255" t="s">
        <v>17315</v>
      </c>
      <c r="I1255" s="74">
        <v>45419</v>
      </c>
      <c r="J1255" t="s">
        <v>19</v>
      </c>
      <c r="K1255" t="s">
        <v>19</v>
      </c>
    </row>
    <row r="1256" spans="1:11" hidden="1" x14ac:dyDescent="0.3">
      <c r="A1256" t="s">
        <v>8810</v>
      </c>
      <c r="B1256" t="s">
        <v>10187</v>
      </c>
      <c r="C1256" t="s">
        <v>17387</v>
      </c>
      <c r="D1256" t="s">
        <v>17388</v>
      </c>
      <c r="E1256" s="74">
        <v>43935</v>
      </c>
      <c r="F1256">
        <v>6.5000000000000002E-2</v>
      </c>
      <c r="G1256" t="s">
        <v>17</v>
      </c>
      <c r="H1256" t="s">
        <v>17315</v>
      </c>
      <c r="I1256" s="74">
        <v>43977</v>
      </c>
      <c r="J1256" t="s">
        <v>19</v>
      </c>
      <c r="K1256" t="s">
        <v>19</v>
      </c>
    </row>
    <row r="1257" spans="1:11" hidden="1" x14ac:dyDescent="0.3">
      <c r="A1257" t="s">
        <v>3245</v>
      </c>
      <c r="B1257" t="s">
        <v>10934</v>
      </c>
      <c r="C1257" t="s">
        <v>17668</v>
      </c>
      <c r="D1257" t="s">
        <v>17669</v>
      </c>
      <c r="E1257" s="74">
        <v>39896</v>
      </c>
      <c r="F1257">
        <v>18.899999999999999</v>
      </c>
      <c r="G1257" t="s">
        <v>6</v>
      </c>
      <c r="H1257" t="s">
        <v>17458</v>
      </c>
      <c r="I1257" s="74">
        <v>39940</v>
      </c>
      <c r="J1257" t="s">
        <v>19</v>
      </c>
      <c r="K1257" t="s">
        <v>19</v>
      </c>
    </row>
    <row r="1258" spans="1:11" hidden="1" x14ac:dyDescent="0.3">
      <c r="A1258" t="s">
        <v>3246</v>
      </c>
      <c r="B1258" t="s">
        <v>10935</v>
      </c>
      <c r="C1258" t="s">
        <v>17668</v>
      </c>
      <c r="D1258" t="s">
        <v>17669</v>
      </c>
      <c r="E1258" s="74">
        <v>39896</v>
      </c>
      <c r="F1258">
        <v>10.5</v>
      </c>
      <c r="G1258" t="s">
        <v>6</v>
      </c>
      <c r="H1258" t="s">
        <v>17458</v>
      </c>
      <c r="I1258" s="74">
        <v>39940</v>
      </c>
      <c r="J1258" t="s">
        <v>19</v>
      </c>
      <c r="K1258" t="s">
        <v>19</v>
      </c>
    </row>
    <row r="1259" spans="1:11" hidden="1" x14ac:dyDescent="0.3">
      <c r="A1259" t="s">
        <v>2441</v>
      </c>
      <c r="B1259" t="s">
        <v>13216</v>
      </c>
      <c r="C1259" t="s">
        <v>17370</v>
      </c>
      <c r="D1259" t="s">
        <v>17371</v>
      </c>
      <c r="E1259" s="74">
        <v>28185</v>
      </c>
      <c r="F1259">
        <v>271</v>
      </c>
      <c r="G1259" t="s">
        <v>17369</v>
      </c>
      <c r="H1259" t="s">
        <v>17315</v>
      </c>
      <c r="I1259" s="74">
        <v>40892</v>
      </c>
      <c r="J1259" t="s">
        <v>19</v>
      </c>
      <c r="K1259" t="s">
        <v>19</v>
      </c>
    </row>
    <row r="1260" spans="1:11" hidden="1" x14ac:dyDescent="0.3">
      <c r="A1260" t="s">
        <v>2440</v>
      </c>
      <c r="B1260" t="s">
        <v>13216</v>
      </c>
      <c r="C1260" t="s">
        <v>17370</v>
      </c>
      <c r="D1260" t="s">
        <v>17371</v>
      </c>
      <c r="E1260" s="74">
        <v>28550</v>
      </c>
      <c r="F1260">
        <v>271</v>
      </c>
      <c r="G1260" t="s">
        <v>17369</v>
      </c>
      <c r="H1260" t="s">
        <v>17315</v>
      </c>
      <c r="I1260" s="74">
        <v>40892</v>
      </c>
      <c r="J1260" t="s">
        <v>19</v>
      </c>
      <c r="K1260" t="s">
        <v>19</v>
      </c>
    </row>
    <row r="1261" spans="1:11" hidden="1" x14ac:dyDescent="0.3">
      <c r="A1261" t="s">
        <v>1187</v>
      </c>
      <c r="B1261" t="s">
        <v>4842</v>
      </c>
      <c r="C1261" t="s">
        <v>17328</v>
      </c>
      <c r="D1261" t="s">
        <v>17329</v>
      </c>
      <c r="E1261" s="74">
        <v>41736</v>
      </c>
      <c r="F1261">
        <v>0.152</v>
      </c>
      <c r="G1261" t="s">
        <v>17</v>
      </c>
      <c r="H1261" t="s">
        <v>17315</v>
      </c>
      <c r="I1261" s="74">
        <v>41821</v>
      </c>
      <c r="J1261" t="s">
        <v>19</v>
      </c>
      <c r="K1261" t="s">
        <v>19</v>
      </c>
    </row>
    <row r="1262" spans="1:11" hidden="1" x14ac:dyDescent="0.3">
      <c r="A1262" t="s">
        <v>1186</v>
      </c>
      <c r="B1262" t="s">
        <v>4842</v>
      </c>
      <c r="C1262" t="s">
        <v>17328</v>
      </c>
      <c r="D1262" t="s">
        <v>17329</v>
      </c>
      <c r="E1262" s="74">
        <v>41736</v>
      </c>
      <c r="F1262">
        <v>0.16200000000000001</v>
      </c>
      <c r="G1262" t="s">
        <v>17</v>
      </c>
      <c r="H1262" t="s">
        <v>17315</v>
      </c>
      <c r="I1262" s="74">
        <v>41821</v>
      </c>
      <c r="J1262" t="s">
        <v>19</v>
      </c>
      <c r="K1262" t="s">
        <v>19</v>
      </c>
    </row>
    <row r="1263" spans="1:11" hidden="1" x14ac:dyDescent="0.3">
      <c r="A1263" t="s">
        <v>1173</v>
      </c>
      <c r="B1263" t="s">
        <v>4842</v>
      </c>
      <c r="C1263" t="s">
        <v>17328</v>
      </c>
      <c r="D1263" t="s">
        <v>17329</v>
      </c>
      <c r="E1263" s="74">
        <v>41737</v>
      </c>
      <c r="F1263">
        <v>0.31</v>
      </c>
      <c r="G1263" t="s">
        <v>17</v>
      </c>
      <c r="H1263" t="s">
        <v>17315</v>
      </c>
      <c r="I1263" s="74">
        <v>41827</v>
      </c>
      <c r="J1263" t="s">
        <v>19</v>
      </c>
      <c r="K1263" t="s">
        <v>19</v>
      </c>
    </row>
    <row r="1264" spans="1:11" hidden="1" x14ac:dyDescent="0.3">
      <c r="A1264" t="s">
        <v>1126</v>
      </c>
      <c r="B1264" t="s">
        <v>4842</v>
      </c>
      <c r="C1264" t="s">
        <v>17328</v>
      </c>
      <c r="D1264" t="s">
        <v>17329</v>
      </c>
      <c r="E1264" s="74">
        <v>41737</v>
      </c>
      <c r="F1264">
        <v>0.14599999999999999</v>
      </c>
      <c r="G1264" t="s">
        <v>17</v>
      </c>
      <c r="H1264" t="s">
        <v>17315</v>
      </c>
      <c r="I1264" s="74">
        <v>41862</v>
      </c>
      <c r="J1264" t="s">
        <v>19</v>
      </c>
      <c r="K1264" t="s">
        <v>19</v>
      </c>
    </row>
    <row r="1265" spans="1:11" hidden="1" x14ac:dyDescent="0.3">
      <c r="A1265" t="s">
        <v>21636</v>
      </c>
      <c r="B1265" t="s">
        <v>21637</v>
      </c>
      <c r="C1265" t="s">
        <v>17686</v>
      </c>
      <c r="D1265" t="s">
        <v>17687</v>
      </c>
      <c r="E1265" s="74">
        <v>45274</v>
      </c>
      <c r="F1265">
        <v>150.62</v>
      </c>
      <c r="G1265" t="s">
        <v>17</v>
      </c>
      <c r="H1265" t="s">
        <v>17315</v>
      </c>
      <c r="I1265" s="74">
        <v>45345</v>
      </c>
      <c r="J1265" t="s">
        <v>19</v>
      </c>
      <c r="K1265" t="s">
        <v>19</v>
      </c>
    </row>
    <row r="1266" spans="1:11" hidden="1" x14ac:dyDescent="0.3">
      <c r="A1266" t="s">
        <v>7711</v>
      </c>
      <c r="B1266" t="s">
        <v>17210</v>
      </c>
      <c r="C1266" t="s">
        <v>17332</v>
      </c>
      <c r="D1266" t="s">
        <v>17333</v>
      </c>
      <c r="E1266" s="74">
        <v>39983</v>
      </c>
      <c r="F1266">
        <v>0.3</v>
      </c>
      <c r="G1266" t="s">
        <v>17334</v>
      </c>
      <c r="H1266" t="s">
        <v>17315</v>
      </c>
      <c r="I1266" s="74">
        <v>39863</v>
      </c>
      <c r="J1266" t="s">
        <v>19</v>
      </c>
      <c r="K1266" t="s">
        <v>19</v>
      </c>
    </row>
    <row r="1267" spans="1:11" hidden="1" x14ac:dyDescent="0.3">
      <c r="A1267" t="s">
        <v>16832</v>
      </c>
      <c r="B1267" t="s">
        <v>16831</v>
      </c>
      <c r="C1267" t="s">
        <v>17370</v>
      </c>
      <c r="D1267" t="s">
        <v>17371</v>
      </c>
      <c r="E1267" s="74">
        <v>44280</v>
      </c>
      <c r="F1267">
        <v>0.14899999999999999</v>
      </c>
      <c r="G1267" t="s">
        <v>17</v>
      </c>
      <c r="H1267" t="s">
        <v>17315</v>
      </c>
      <c r="I1267" s="74">
        <v>44295</v>
      </c>
      <c r="J1267" t="s">
        <v>19</v>
      </c>
      <c r="K1267" t="s">
        <v>19</v>
      </c>
    </row>
    <row r="1268" spans="1:11" hidden="1" x14ac:dyDescent="0.3">
      <c r="A1268" t="s">
        <v>16830</v>
      </c>
      <c r="B1268" t="s">
        <v>16829</v>
      </c>
      <c r="C1268" t="s">
        <v>17370</v>
      </c>
      <c r="D1268" t="s">
        <v>17371</v>
      </c>
      <c r="E1268" s="74">
        <v>44230</v>
      </c>
      <c r="F1268">
        <v>0.82399999999999995</v>
      </c>
      <c r="G1268" t="s">
        <v>17</v>
      </c>
      <c r="H1268" t="s">
        <v>17315</v>
      </c>
      <c r="I1268" s="74">
        <v>44274</v>
      </c>
      <c r="J1268" t="s">
        <v>19</v>
      </c>
      <c r="K1268" t="s">
        <v>19</v>
      </c>
    </row>
    <row r="1269" spans="1:11" hidden="1" x14ac:dyDescent="0.3">
      <c r="A1269" t="s">
        <v>20386</v>
      </c>
      <c r="B1269" t="s">
        <v>20387</v>
      </c>
      <c r="C1269" t="s">
        <v>18715</v>
      </c>
      <c r="D1269" t="s">
        <v>18716</v>
      </c>
      <c r="E1269" s="74">
        <v>45022</v>
      </c>
      <c r="F1269">
        <v>0.19500000000000001</v>
      </c>
      <c r="G1269" t="s">
        <v>17</v>
      </c>
      <c r="H1269" t="s">
        <v>17315</v>
      </c>
      <c r="I1269" s="74">
        <v>45177</v>
      </c>
      <c r="J1269" t="s">
        <v>19</v>
      </c>
      <c r="K1269" t="s">
        <v>19</v>
      </c>
    </row>
    <row r="1270" spans="1:11" hidden="1" x14ac:dyDescent="0.3">
      <c r="A1270" t="s">
        <v>20388</v>
      </c>
      <c r="B1270" t="s">
        <v>20389</v>
      </c>
      <c r="C1270" t="s">
        <v>18715</v>
      </c>
      <c r="D1270" t="s">
        <v>18716</v>
      </c>
      <c r="E1270" s="74">
        <v>45009</v>
      </c>
      <c r="F1270">
        <v>1.7999999999999999E-2</v>
      </c>
      <c r="G1270" t="s">
        <v>17</v>
      </c>
      <c r="H1270" t="s">
        <v>17315</v>
      </c>
      <c r="I1270" s="74">
        <v>45177</v>
      </c>
      <c r="J1270" t="s">
        <v>19</v>
      </c>
      <c r="K1270" t="s">
        <v>19</v>
      </c>
    </row>
    <row r="1271" spans="1:11" hidden="1" x14ac:dyDescent="0.3">
      <c r="A1271" t="s">
        <v>4935</v>
      </c>
      <c r="B1271" t="s">
        <v>11125</v>
      </c>
      <c r="C1271" t="s">
        <v>17614</v>
      </c>
      <c r="D1271" t="s">
        <v>17615</v>
      </c>
      <c r="E1271" s="74">
        <v>37233</v>
      </c>
      <c r="F1271">
        <v>44</v>
      </c>
      <c r="G1271" t="s">
        <v>6</v>
      </c>
      <c r="H1271" t="s">
        <v>17386</v>
      </c>
      <c r="I1271" s="74">
        <v>43570</v>
      </c>
      <c r="J1271" t="s">
        <v>19</v>
      </c>
      <c r="K1271" t="s">
        <v>19</v>
      </c>
    </row>
    <row r="1272" spans="1:11" hidden="1" x14ac:dyDescent="0.3">
      <c r="A1272" t="s">
        <v>25410</v>
      </c>
      <c r="B1272" t="s">
        <v>25411</v>
      </c>
      <c r="C1272" t="s">
        <v>17461</v>
      </c>
      <c r="D1272" t="s">
        <v>17462</v>
      </c>
      <c r="E1272" s="74">
        <v>45384</v>
      </c>
      <c r="F1272">
        <v>40</v>
      </c>
      <c r="G1272" t="s">
        <v>17</v>
      </c>
      <c r="H1272" t="s">
        <v>17397</v>
      </c>
      <c r="I1272" s="74">
        <v>45453</v>
      </c>
      <c r="J1272" t="s">
        <v>19</v>
      </c>
      <c r="K1272" t="s">
        <v>19</v>
      </c>
    </row>
    <row r="1273" spans="1:11" hidden="1" x14ac:dyDescent="0.3">
      <c r="A1273" t="s">
        <v>637</v>
      </c>
      <c r="B1273" t="s">
        <v>11992</v>
      </c>
      <c r="C1273" t="s">
        <v>17518</v>
      </c>
      <c r="D1273" t="s">
        <v>17519</v>
      </c>
      <c r="E1273" s="74">
        <v>42461</v>
      </c>
      <c r="F1273">
        <v>1.5</v>
      </c>
      <c r="G1273" t="s">
        <v>17</v>
      </c>
      <c r="H1273" t="s">
        <v>17315</v>
      </c>
      <c r="I1273" s="74">
        <v>42486</v>
      </c>
      <c r="J1273" t="s">
        <v>19</v>
      </c>
      <c r="K1273" t="s">
        <v>19</v>
      </c>
    </row>
    <row r="1274" spans="1:11" hidden="1" x14ac:dyDescent="0.3">
      <c r="A1274" t="s">
        <v>16760</v>
      </c>
      <c r="B1274" t="s">
        <v>16759</v>
      </c>
      <c r="C1274" t="s">
        <v>17370</v>
      </c>
      <c r="D1274" t="s">
        <v>17371</v>
      </c>
      <c r="E1274" s="74">
        <v>44195</v>
      </c>
      <c r="F1274">
        <v>1.0980000000000001</v>
      </c>
      <c r="G1274" t="s">
        <v>17</v>
      </c>
      <c r="H1274" t="s">
        <v>17315</v>
      </c>
      <c r="I1274" s="74">
        <v>44440</v>
      </c>
      <c r="J1274" t="s">
        <v>19</v>
      </c>
      <c r="K1274" t="s">
        <v>19</v>
      </c>
    </row>
    <row r="1275" spans="1:11" hidden="1" x14ac:dyDescent="0.3">
      <c r="A1275" t="s">
        <v>1089</v>
      </c>
      <c r="B1275" t="s">
        <v>1090</v>
      </c>
      <c r="C1275" t="s">
        <v>17372</v>
      </c>
      <c r="D1275" t="s">
        <v>17373</v>
      </c>
      <c r="E1275" s="74">
        <v>42207</v>
      </c>
      <c r="F1275">
        <v>17.986000000000001</v>
      </c>
      <c r="G1275" t="s">
        <v>17</v>
      </c>
      <c r="H1275" t="s">
        <v>17315</v>
      </c>
      <c r="I1275" s="74">
        <v>42227</v>
      </c>
      <c r="J1275" t="s">
        <v>19</v>
      </c>
      <c r="K1275" t="s">
        <v>19</v>
      </c>
    </row>
    <row r="1276" spans="1:11" hidden="1" x14ac:dyDescent="0.3">
      <c r="A1276" t="s">
        <v>2234</v>
      </c>
      <c r="B1276" t="s">
        <v>13048</v>
      </c>
      <c r="C1276" t="s">
        <v>17436</v>
      </c>
      <c r="D1276" t="s">
        <v>17437</v>
      </c>
      <c r="E1276" s="74">
        <v>41258</v>
      </c>
      <c r="F1276">
        <v>50</v>
      </c>
      <c r="G1276" t="s">
        <v>17</v>
      </c>
      <c r="H1276" t="s">
        <v>17315</v>
      </c>
      <c r="I1276" s="74">
        <v>41362</v>
      </c>
      <c r="J1276" t="s">
        <v>19</v>
      </c>
      <c r="K1276" t="s">
        <v>19</v>
      </c>
    </row>
    <row r="1277" spans="1:11" hidden="1" x14ac:dyDescent="0.3">
      <c r="A1277" t="s">
        <v>1431</v>
      </c>
      <c r="B1277" t="s">
        <v>12438</v>
      </c>
      <c r="C1277" t="s">
        <v>17436</v>
      </c>
      <c r="D1277" t="s">
        <v>17437</v>
      </c>
      <c r="E1277" s="74">
        <v>41605</v>
      </c>
      <c r="F1277">
        <v>60</v>
      </c>
      <c r="G1277" t="s">
        <v>17</v>
      </c>
      <c r="H1277" t="s">
        <v>17315</v>
      </c>
      <c r="I1277" s="74">
        <v>41641</v>
      </c>
      <c r="J1277" t="s">
        <v>19</v>
      </c>
      <c r="K1277" t="s">
        <v>19</v>
      </c>
    </row>
    <row r="1278" spans="1:11" hidden="1" x14ac:dyDescent="0.3">
      <c r="A1278" t="s">
        <v>857</v>
      </c>
      <c r="B1278" t="s">
        <v>12127</v>
      </c>
      <c r="C1278" t="s">
        <v>17370</v>
      </c>
      <c r="D1278" t="s">
        <v>17371</v>
      </c>
      <c r="E1278" s="74">
        <v>42161</v>
      </c>
      <c r="F1278">
        <v>0.38700000000000001</v>
      </c>
      <c r="G1278" t="s">
        <v>17</v>
      </c>
      <c r="H1278" t="s">
        <v>17315</v>
      </c>
      <c r="I1278" s="74">
        <v>42193</v>
      </c>
      <c r="J1278" t="s">
        <v>19</v>
      </c>
      <c r="K1278" t="s">
        <v>19</v>
      </c>
    </row>
    <row r="1279" spans="1:11" hidden="1" x14ac:dyDescent="0.3">
      <c r="A1279" t="s">
        <v>21092</v>
      </c>
      <c r="B1279" t="s">
        <v>21093</v>
      </c>
      <c r="C1279" t="s">
        <v>17555</v>
      </c>
      <c r="D1279" t="s">
        <v>17556</v>
      </c>
      <c r="E1279" s="74">
        <v>45216</v>
      </c>
      <c r="F1279">
        <v>3.2</v>
      </c>
      <c r="G1279" t="s">
        <v>17</v>
      </c>
      <c r="H1279" t="s">
        <v>17315</v>
      </c>
      <c r="I1279" s="74">
        <v>45295</v>
      </c>
      <c r="J1279" t="s">
        <v>19</v>
      </c>
      <c r="K1279" t="s">
        <v>19</v>
      </c>
    </row>
    <row r="1280" spans="1:11" hidden="1" x14ac:dyDescent="0.3">
      <c r="A1280" t="s">
        <v>24949</v>
      </c>
      <c r="B1280" t="s">
        <v>24950</v>
      </c>
      <c r="C1280" t="s">
        <v>24951</v>
      </c>
      <c r="D1280" t="s">
        <v>24952</v>
      </c>
      <c r="E1280" s="74">
        <v>44805</v>
      </c>
      <c r="F1280">
        <v>9.6600000000000005E-2</v>
      </c>
      <c r="G1280" t="s">
        <v>17</v>
      </c>
      <c r="H1280" t="s">
        <v>17315</v>
      </c>
      <c r="I1280" s="74">
        <v>45420</v>
      </c>
      <c r="J1280" t="s">
        <v>19</v>
      </c>
      <c r="K1280" t="s">
        <v>19</v>
      </c>
    </row>
    <row r="1281" spans="1:11" hidden="1" x14ac:dyDescent="0.3">
      <c r="A1281" t="s">
        <v>24955</v>
      </c>
      <c r="B1281" t="s">
        <v>24950</v>
      </c>
      <c r="C1281" t="s">
        <v>24951</v>
      </c>
      <c r="D1281" t="s">
        <v>24952</v>
      </c>
      <c r="E1281" s="74">
        <v>44753</v>
      </c>
      <c r="F1281">
        <v>8.0299999999999996E-2</v>
      </c>
      <c r="G1281" t="s">
        <v>17</v>
      </c>
      <c r="H1281" t="s">
        <v>17315</v>
      </c>
      <c r="I1281" s="74">
        <v>45420</v>
      </c>
      <c r="J1281" t="s">
        <v>19</v>
      </c>
      <c r="K1281" t="s">
        <v>19</v>
      </c>
    </row>
    <row r="1282" spans="1:11" hidden="1" x14ac:dyDescent="0.3">
      <c r="A1282" t="s">
        <v>24958</v>
      </c>
      <c r="B1282" t="s">
        <v>24950</v>
      </c>
      <c r="C1282" t="s">
        <v>24951</v>
      </c>
      <c r="D1282" t="s">
        <v>24952</v>
      </c>
      <c r="E1282" s="74">
        <v>44802</v>
      </c>
      <c r="F1282">
        <v>7.3700000000000002E-2</v>
      </c>
      <c r="G1282" t="s">
        <v>17</v>
      </c>
      <c r="H1282" t="s">
        <v>17315</v>
      </c>
      <c r="I1282" s="74">
        <v>45420</v>
      </c>
      <c r="J1282" t="s">
        <v>19</v>
      </c>
      <c r="K1282" t="s">
        <v>19</v>
      </c>
    </row>
    <row r="1283" spans="1:11" hidden="1" x14ac:dyDescent="0.3">
      <c r="A1283" t="s">
        <v>24959</v>
      </c>
      <c r="B1283" t="s">
        <v>24950</v>
      </c>
      <c r="C1283" t="s">
        <v>24951</v>
      </c>
      <c r="D1283" t="s">
        <v>24952</v>
      </c>
      <c r="E1283" s="74">
        <v>44756</v>
      </c>
      <c r="F1283">
        <v>5.4800000000000001E-2</v>
      </c>
      <c r="G1283" t="s">
        <v>17</v>
      </c>
      <c r="H1283" t="s">
        <v>17315</v>
      </c>
      <c r="I1283" s="74">
        <v>45420</v>
      </c>
      <c r="J1283" t="s">
        <v>19</v>
      </c>
      <c r="K1283" t="s">
        <v>19</v>
      </c>
    </row>
    <row r="1284" spans="1:11" hidden="1" x14ac:dyDescent="0.3">
      <c r="A1284" t="s">
        <v>3846</v>
      </c>
      <c r="B1284" t="s">
        <v>11708</v>
      </c>
      <c r="C1284" t="s">
        <v>22164</v>
      </c>
      <c r="D1284" t="s">
        <v>22165</v>
      </c>
      <c r="E1284" s="74">
        <v>40969</v>
      </c>
      <c r="F1284">
        <v>12</v>
      </c>
      <c r="G1284" t="s">
        <v>17334</v>
      </c>
      <c r="H1284" t="s">
        <v>17465</v>
      </c>
      <c r="I1284" s="74">
        <v>42828</v>
      </c>
      <c r="J1284" t="s">
        <v>19</v>
      </c>
      <c r="K1284" t="s">
        <v>19</v>
      </c>
    </row>
    <row r="1285" spans="1:11" hidden="1" x14ac:dyDescent="0.3">
      <c r="A1285" t="s">
        <v>9384</v>
      </c>
      <c r="B1285" t="s">
        <v>16719</v>
      </c>
      <c r="C1285" t="s">
        <v>17348</v>
      </c>
      <c r="D1285" t="s">
        <v>17349</v>
      </c>
      <c r="E1285" s="74">
        <v>42493</v>
      </c>
      <c r="F1285">
        <v>0.97199999999999998</v>
      </c>
      <c r="G1285" t="s">
        <v>17</v>
      </c>
      <c r="H1285" t="s">
        <v>17315</v>
      </c>
      <c r="I1285" s="74">
        <v>44061</v>
      </c>
      <c r="J1285" t="s">
        <v>19</v>
      </c>
      <c r="K1285" t="s">
        <v>19</v>
      </c>
    </row>
    <row r="1286" spans="1:11" hidden="1" x14ac:dyDescent="0.3">
      <c r="A1286" t="s">
        <v>10145</v>
      </c>
      <c r="B1286" t="s">
        <v>16719</v>
      </c>
      <c r="C1286" t="s">
        <v>17348</v>
      </c>
      <c r="D1286" t="s">
        <v>17349</v>
      </c>
      <c r="E1286" s="74">
        <v>43832</v>
      </c>
      <c r="F1286">
        <v>0.84</v>
      </c>
      <c r="G1286" t="s">
        <v>17</v>
      </c>
      <c r="H1286" t="s">
        <v>17315</v>
      </c>
      <c r="I1286" s="74">
        <v>44232</v>
      </c>
      <c r="J1286" t="s">
        <v>19</v>
      </c>
      <c r="K1286" t="s">
        <v>19</v>
      </c>
    </row>
    <row r="1287" spans="1:11" hidden="1" x14ac:dyDescent="0.3">
      <c r="A1287" t="s">
        <v>15194</v>
      </c>
      <c r="B1287" t="s">
        <v>15193</v>
      </c>
      <c r="C1287" t="s">
        <v>17370</v>
      </c>
      <c r="D1287" t="s">
        <v>17371</v>
      </c>
      <c r="E1287" s="74">
        <v>44642</v>
      </c>
      <c r="F1287">
        <v>0.47</v>
      </c>
      <c r="G1287" t="s">
        <v>17</v>
      </c>
      <c r="H1287" t="s">
        <v>17315</v>
      </c>
      <c r="I1287" s="74">
        <v>44678</v>
      </c>
      <c r="J1287" t="s">
        <v>19</v>
      </c>
      <c r="K1287" t="s">
        <v>19</v>
      </c>
    </row>
    <row r="1288" spans="1:11" hidden="1" x14ac:dyDescent="0.3">
      <c r="A1288" t="s">
        <v>15442</v>
      </c>
      <c r="B1288" t="s">
        <v>15441</v>
      </c>
      <c r="C1288" t="s">
        <v>17718</v>
      </c>
      <c r="D1288" t="s">
        <v>17719</v>
      </c>
      <c r="E1288" s="74">
        <v>40652</v>
      </c>
      <c r="F1288">
        <v>0.106</v>
      </c>
      <c r="G1288" t="s">
        <v>17</v>
      </c>
      <c r="H1288" t="s">
        <v>17315</v>
      </c>
      <c r="I1288" s="74">
        <v>44538</v>
      </c>
      <c r="J1288" t="s">
        <v>19</v>
      </c>
      <c r="K1288" t="s">
        <v>19</v>
      </c>
    </row>
    <row r="1289" spans="1:11" hidden="1" x14ac:dyDescent="0.3">
      <c r="A1289" t="s">
        <v>15432</v>
      </c>
      <c r="B1289" t="s">
        <v>15431</v>
      </c>
      <c r="C1289" t="s">
        <v>17718</v>
      </c>
      <c r="D1289" t="s">
        <v>17719</v>
      </c>
      <c r="E1289" s="74">
        <v>40653</v>
      </c>
      <c r="F1289">
        <v>0.39500000000000002</v>
      </c>
      <c r="G1289" t="s">
        <v>17</v>
      </c>
      <c r="H1289" t="s">
        <v>17315</v>
      </c>
      <c r="I1289" s="74">
        <v>44538</v>
      </c>
      <c r="J1289" t="s">
        <v>19</v>
      </c>
      <c r="K1289" t="s">
        <v>19</v>
      </c>
    </row>
    <row r="1290" spans="1:11" hidden="1" x14ac:dyDescent="0.3">
      <c r="A1290" t="s">
        <v>277</v>
      </c>
      <c r="B1290" t="s">
        <v>11792</v>
      </c>
      <c r="C1290" t="s">
        <v>17468</v>
      </c>
      <c r="D1290" t="s">
        <v>17469</v>
      </c>
      <c r="E1290" s="74">
        <v>40842</v>
      </c>
      <c r="F1290">
        <v>1.0149999999999999</v>
      </c>
      <c r="G1290" t="s">
        <v>17</v>
      </c>
      <c r="H1290" t="s">
        <v>17465</v>
      </c>
      <c r="I1290" s="74">
        <v>42710</v>
      </c>
      <c r="J1290" t="s">
        <v>19</v>
      </c>
      <c r="K1290" t="s">
        <v>19</v>
      </c>
    </row>
    <row r="1291" spans="1:11" hidden="1" x14ac:dyDescent="0.3">
      <c r="A1291" t="s">
        <v>273</v>
      </c>
      <c r="B1291" t="s">
        <v>11788</v>
      </c>
      <c r="C1291" t="s">
        <v>17468</v>
      </c>
      <c r="D1291" t="s">
        <v>17469</v>
      </c>
      <c r="E1291" s="74">
        <v>40774</v>
      </c>
      <c r="F1291">
        <v>0.30299999999999999</v>
      </c>
      <c r="G1291" t="s">
        <v>17</v>
      </c>
      <c r="H1291" t="s">
        <v>17465</v>
      </c>
      <c r="I1291" s="74">
        <v>42716</v>
      </c>
      <c r="J1291" t="s">
        <v>19</v>
      </c>
      <c r="K1291" t="s">
        <v>19</v>
      </c>
    </row>
    <row r="1292" spans="1:11" hidden="1" x14ac:dyDescent="0.3">
      <c r="A1292" t="s">
        <v>170</v>
      </c>
      <c r="B1292" t="s">
        <v>11720</v>
      </c>
      <c r="C1292" t="s">
        <v>17468</v>
      </c>
      <c r="D1292" t="s">
        <v>17469</v>
      </c>
      <c r="E1292" s="74">
        <v>41267</v>
      </c>
      <c r="F1292">
        <v>5.0999999999999997E-2</v>
      </c>
      <c r="G1292" t="s">
        <v>17</v>
      </c>
      <c r="H1292" t="s">
        <v>17465</v>
      </c>
      <c r="I1292" s="74">
        <v>42716</v>
      </c>
      <c r="J1292" t="s">
        <v>19</v>
      </c>
      <c r="K1292" t="s">
        <v>19</v>
      </c>
    </row>
    <row r="1293" spans="1:11" hidden="1" x14ac:dyDescent="0.3">
      <c r="A1293" t="s">
        <v>238</v>
      </c>
      <c r="B1293" t="s">
        <v>11766</v>
      </c>
      <c r="C1293" t="s">
        <v>17468</v>
      </c>
      <c r="D1293" t="s">
        <v>17469</v>
      </c>
      <c r="E1293" s="74">
        <v>41803</v>
      </c>
      <c r="F1293">
        <v>0.27500000000000002</v>
      </c>
      <c r="G1293" t="s">
        <v>17</v>
      </c>
      <c r="H1293" t="s">
        <v>17465</v>
      </c>
      <c r="I1293" s="74">
        <v>42683</v>
      </c>
      <c r="J1293" t="s">
        <v>19</v>
      </c>
      <c r="K1293" t="s">
        <v>19</v>
      </c>
    </row>
    <row r="1294" spans="1:11" hidden="1" x14ac:dyDescent="0.3">
      <c r="A1294" t="s">
        <v>274</v>
      </c>
      <c r="B1294" t="s">
        <v>11789</v>
      </c>
      <c r="C1294" t="s">
        <v>17468</v>
      </c>
      <c r="D1294" t="s">
        <v>17469</v>
      </c>
      <c r="E1294" s="74">
        <v>40819</v>
      </c>
      <c r="F1294">
        <v>0.30299999999999999</v>
      </c>
      <c r="G1294" t="s">
        <v>17</v>
      </c>
      <c r="H1294" t="s">
        <v>17465</v>
      </c>
      <c r="I1294" s="74">
        <v>42682</v>
      </c>
      <c r="J1294" t="s">
        <v>19</v>
      </c>
      <c r="K1294" t="s">
        <v>19</v>
      </c>
    </row>
    <row r="1295" spans="1:11" hidden="1" x14ac:dyDescent="0.3">
      <c r="A1295" t="s">
        <v>275</v>
      </c>
      <c r="B1295" t="s">
        <v>11790</v>
      </c>
      <c r="C1295" t="s">
        <v>17468</v>
      </c>
      <c r="D1295" t="s">
        <v>17469</v>
      </c>
      <c r="E1295" s="74">
        <v>40687</v>
      </c>
      <c r="F1295">
        <v>0.308</v>
      </c>
      <c r="G1295" t="s">
        <v>17</v>
      </c>
      <c r="H1295" t="s">
        <v>17465</v>
      </c>
      <c r="I1295" s="74">
        <v>42682</v>
      </c>
      <c r="J1295" t="s">
        <v>19</v>
      </c>
      <c r="K1295" t="s">
        <v>19</v>
      </c>
    </row>
    <row r="1296" spans="1:11" hidden="1" x14ac:dyDescent="0.3">
      <c r="A1296" t="s">
        <v>242</v>
      </c>
      <c r="B1296" t="s">
        <v>11769</v>
      </c>
      <c r="C1296" t="s">
        <v>17468</v>
      </c>
      <c r="D1296" t="s">
        <v>17469</v>
      </c>
      <c r="E1296" s="74">
        <v>41803</v>
      </c>
      <c r="F1296">
        <v>0.27500000000000002</v>
      </c>
      <c r="G1296" t="s">
        <v>17</v>
      </c>
      <c r="H1296" t="s">
        <v>17465</v>
      </c>
      <c r="I1296" s="74">
        <v>42683</v>
      </c>
      <c r="J1296" t="s">
        <v>19</v>
      </c>
      <c r="K1296" t="s">
        <v>19</v>
      </c>
    </row>
    <row r="1297" spans="1:11" hidden="1" x14ac:dyDescent="0.3">
      <c r="A1297" t="s">
        <v>19846</v>
      </c>
      <c r="B1297" t="s">
        <v>19847</v>
      </c>
      <c r="C1297" t="s">
        <v>17621</v>
      </c>
      <c r="D1297" t="s">
        <v>17622</v>
      </c>
      <c r="E1297" s="74">
        <v>44868</v>
      </c>
      <c r="F1297">
        <v>40.700000000000003</v>
      </c>
      <c r="G1297" t="s">
        <v>17623</v>
      </c>
      <c r="H1297" t="s">
        <v>17315</v>
      </c>
      <c r="I1297" s="74">
        <v>45057</v>
      </c>
      <c r="J1297" t="s">
        <v>19</v>
      </c>
      <c r="K1297" t="s">
        <v>19</v>
      </c>
    </row>
    <row r="1298" spans="1:11" hidden="1" x14ac:dyDescent="0.3">
      <c r="A1298" t="s">
        <v>4381</v>
      </c>
      <c r="B1298" t="s">
        <v>11368</v>
      </c>
      <c r="C1298" t="s">
        <v>17781</v>
      </c>
      <c r="D1298" t="s">
        <v>17782</v>
      </c>
      <c r="E1298" s="74">
        <v>41818</v>
      </c>
      <c r="F1298">
        <v>1.22</v>
      </c>
      <c r="G1298" t="s">
        <v>17</v>
      </c>
      <c r="H1298" t="s">
        <v>17315</v>
      </c>
      <c r="I1298" s="74">
        <v>43234</v>
      </c>
      <c r="J1298" t="s">
        <v>19</v>
      </c>
      <c r="K1298" t="s">
        <v>19</v>
      </c>
    </row>
    <row r="1299" spans="1:11" hidden="1" x14ac:dyDescent="0.3">
      <c r="A1299" t="s">
        <v>4444</v>
      </c>
      <c r="B1299" t="s">
        <v>11368</v>
      </c>
      <c r="C1299" t="s">
        <v>17781</v>
      </c>
      <c r="D1299" t="s">
        <v>17782</v>
      </c>
      <c r="E1299" s="74">
        <v>41624</v>
      </c>
      <c r="F1299">
        <v>5</v>
      </c>
      <c r="G1299" t="s">
        <v>17</v>
      </c>
      <c r="H1299" t="s">
        <v>17315</v>
      </c>
      <c r="I1299" s="74">
        <v>43234</v>
      </c>
      <c r="J1299" t="s">
        <v>19</v>
      </c>
      <c r="K1299" t="s">
        <v>19</v>
      </c>
    </row>
    <row r="1300" spans="1:11" hidden="1" x14ac:dyDescent="0.3">
      <c r="A1300" t="s">
        <v>4445</v>
      </c>
      <c r="B1300" t="s">
        <v>11368</v>
      </c>
      <c r="C1300" t="s">
        <v>17781</v>
      </c>
      <c r="D1300" t="s">
        <v>17782</v>
      </c>
      <c r="E1300" s="74">
        <v>41624</v>
      </c>
      <c r="F1300">
        <v>1.5</v>
      </c>
      <c r="G1300" t="s">
        <v>17</v>
      </c>
      <c r="H1300" t="s">
        <v>17315</v>
      </c>
      <c r="I1300" s="74">
        <v>43234</v>
      </c>
      <c r="J1300" t="s">
        <v>19</v>
      </c>
      <c r="K1300" t="s">
        <v>19</v>
      </c>
    </row>
    <row r="1301" spans="1:11" hidden="1" x14ac:dyDescent="0.3">
      <c r="A1301" t="s">
        <v>4446</v>
      </c>
      <c r="B1301" t="s">
        <v>11368</v>
      </c>
      <c r="C1301" t="s">
        <v>17781</v>
      </c>
      <c r="D1301" t="s">
        <v>17782</v>
      </c>
      <c r="E1301" s="74">
        <v>41620</v>
      </c>
      <c r="F1301">
        <v>1.1299999999999999</v>
      </c>
      <c r="G1301" t="s">
        <v>17</v>
      </c>
      <c r="H1301" t="s">
        <v>17315</v>
      </c>
      <c r="I1301" s="74">
        <v>43234</v>
      </c>
      <c r="J1301" t="s">
        <v>19</v>
      </c>
      <c r="K1301" t="s">
        <v>19</v>
      </c>
    </row>
    <row r="1302" spans="1:11" hidden="1" x14ac:dyDescent="0.3">
      <c r="A1302" t="s">
        <v>14246</v>
      </c>
      <c r="B1302" t="s">
        <v>14245</v>
      </c>
      <c r="C1302" t="s">
        <v>18679</v>
      </c>
      <c r="D1302" t="s">
        <v>4940</v>
      </c>
      <c r="E1302" s="74">
        <v>44882</v>
      </c>
      <c r="F1302">
        <v>0.35899999999999999</v>
      </c>
      <c r="G1302" t="s">
        <v>17</v>
      </c>
      <c r="H1302" t="s">
        <v>17315</v>
      </c>
      <c r="I1302" s="74">
        <v>44945</v>
      </c>
      <c r="J1302" t="s">
        <v>19</v>
      </c>
      <c r="K1302" t="s">
        <v>19</v>
      </c>
    </row>
    <row r="1303" spans="1:11" hidden="1" x14ac:dyDescent="0.3">
      <c r="A1303" t="s">
        <v>28333</v>
      </c>
      <c r="B1303" t="s">
        <v>28334</v>
      </c>
      <c r="C1303" t="s">
        <v>28335</v>
      </c>
      <c r="D1303" t="s">
        <v>28336</v>
      </c>
      <c r="E1303" s="74">
        <v>45568</v>
      </c>
      <c r="F1303">
        <v>9.9059999999999999E-3</v>
      </c>
      <c r="G1303" t="s">
        <v>17</v>
      </c>
      <c r="H1303" t="s">
        <v>17315</v>
      </c>
      <c r="I1303" s="74">
        <v>45708</v>
      </c>
      <c r="J1303" t="s">
        <v>19</v>
      </c>
      <c r="K1303" t="s">
        <v>19</v>
      </c>
    </row>
    <row r="1304" spans="1:11" hidden="1" x14ac:dyDescent="0.3">
      <c r="A1304" t="s">
        <v>4864</v>
      </c>
      <c r="B1304" t="s">
        <v>11320</v>
      </c>
      <c r="C1304" t="s">
        <v>17442</v>
      </c>
      <c r="D1304" t="s">
        <v>17443</v>
      </c>
      <c r="E1304" s="74">
        <v>43067</v>
      </c>
      <c r="F1304">
        <v>1.5</v>
      </c>
      <c r="G1304" t="s">
        <v>17</v>
      </c>
      <c r="H1304" t="s">
        <v>17441</v>
      </c>
      <c r="I1304" s="74">
        <v>43627</v>
      </c>
      <c r="J1304" t="s">
        <v>19</v>
      </c>
      <c r="K1304" t="s">
        <v>19</v>
      </c>
    </row>
    <row r="1305" spans="1:11" hidden="1" x14ac:dyDescent="0.3">
      <c r="A1305" t="s">
        <v>4865</v>
      </c>
      <c r="B1305" t="s">
        <v>11318</v>
      </c>
      <c r="C1305" t="s">
        <v>17442</v>
      </c>
      <c r="D1305" t="s">
        <v>17443</v>
      </c>
      <c r="E1305" s="74">
        <v>43098</v>
      </c>
      <c r="F1305">
        <v>1.764</v>
      </c>
      <c r="G1305" t="s">
        <v>17</v>
      </c>
      <c r="H1305" t="s">
        <v>17441</v>
      </c>
      <c r="I1305" s="74">
        <v>43627</v>
      </c>
      <c r="J1305" t="s">
        <v>19</v>
      </c>
      <c r="K1305" t="s">
        <v>19</v>
      </c>
    </row>
    <row r="1306" spans="1:11" hidden="1" x14ac:dyDescent="0.3">
      <c r="A1306" t="s">
        <v>4866</v>
      </c>
      <c r="B1306" t="s">
        <v>11317</v>
      </c>
      <c r="C1306" t="s">
        <v>17442</v>
      </c>
      <c r="D1306" t="s">
        <v>17443</v>
      </c>
      <c r="E1306" s="74">
        <v>42996</v>
      </c>
      <c r="F1306">
        <v>1.764</v>
      </c>
      <c r="G1306" t="s">
        <v>17</v>
      </c>
      <c r="H1306" t="s">
        <v>17441</v>
      </c>
      <c r="I1306" s="74">
        <v>43627</v>
      </c>
      <c r="J1306" t="s">
        <v>19</v>
      </c>
      <c r="K1306" t="s">
        <v>19</v>
      </c>
    </row>
    <row r="1307" spans="1:11" hidden="1" x14ac:dyDescent="0.3">
      <c r="A1307" t="s">
        <v>4867</v>
      </c>
      <c r="B1307" t="s">
        <v>11316</v>
      </c>
      <c r="C1307" t="s">
        <v>17442</v>
      </c>
      <c r="D1307" t="s">
        <v>17443</v>
      </c>
      <c r="E1307" s="74">
        <v>43033</v>
      </c>
      <c r="F1307">
        <v>1.5</v>
      </c>
      <c r="G1307" t="s">
        <v>17</v>
      </c>
      <c r="H1307" t="s">
        <v>17441</v>
      </c>
      <c r="I1307" s="74">
        <v>43627</v>
      </c>
      <c r="J1307" t="s">
        <v>19</v>
      </c>
      <c r="K1307" t="s">
        <v>19</v>
      </c>
    </row>
    <row r="1308" spans="1:11" hidden="1" x14ac:dyDescent="0.3">
      <c r="A1308" t="s">
        <v>4868</v>
      </c>
      <c r="B1308" t="s">
        <v>11314</v>
      </c>
      <c r="C1308" t="s">
        <v>17442</v>
      </c>
      <c r="D1308" t="s">
        <v>17443</v>
      </c>
      <c r="E1308" s="74">
        <v>43083</v>
      </c>
      <c r="F1308">
        <v>1.5</v>
      </c>
      <c r="G1308" t="s">
        <v>17</v>
      </c>
      <c r="H1308" t="s">
        <v>17441</v>
      </c>
      <c r="I1308" s="74">
        <v>43627</v>
      </c>
      <c r="J1308" t="s">
        <v>19</v>
      </c>
      <c r="K1308" t="s">
        <v>19</v>
      </c>
    </row>
    <row r="1309" spans="1:11" hidden="1" x14ac:dyDescent="0.3">
      <c r="A1309" t="s">
        <v>4869</v>
      </c>
      <c r="B1309" t="s">
        <v>11313</v>
      </c>
      <c r="C1309" t="s">
        <v>17442</v>
      </c>
      <c r="D1309" t="s">
        <v>17443</v>
      </c>
      <c r="E1309" s="74">
        <v>43032</v>
      </c>
      <c r="F1309">
        <v>1.5</v>
      </c>
      <c r="G1309" t="s">
        <v>17</v>
      </c>
      <c r="H1309" t="s">
        <v>17441</v>
      </c>
      <c r="I1309" s="74">
        <v>43627</v>
      </c>
      <c r="J1309" t="s">
        <v>19</v>
      </c>
      <c r="K1309" t="s">
        <v>19</v>
      </c>
    </row>
    <row r="1310" spans="1:11" hidden="1" x14ac:dyDescent="0.3">
      <c r="A1310" t="s">
        <v>713</v>
      </c>
      <c r="B1310" t="s">
        <v>12037</v>
      </c>
      <c r="C1310" t="s">
        <v>17372</v>
      </c>
      <c r="D1310" t="s">
        <v>17373</v>
      </c>
      <c r="E1310" s="74">
        <v>42166</v>
      </c>
      <c r="F1310">
        <v>20</v>
      </c>
      <c r="G1310" t="s">
        <v>17</v>
      </c>
      <c r="H1310" t="s">
        <v>17315</v>
      </c>
      <c r="I1310" s="74">
        <v>42226</v>
      </c>
      <c r="J1310" t="s">
        <v>19</v>
      </c>
      <c r="K1310" t="s">
        <v>19</v>
      </c>
    </row>
    <row r="1311" spans="1:11" hidden="1" x14ac:dyDescent="0.3">
      <c r="A1311" t="s">
        <v>116</v>
      </c>
      <c r="B1311" t="s">
        <v>92</v>
      </c>
      <c r="C1311" t="s">
        <v>17550</v>
      </c>
      <c r="D1311" t="s">
        <v>17551</v>
      </c>
      <c r="E1311" s="74">
        <v>42741</v>
      </c>
      <c r="F1311">
        <v>7.9</v>
      </c>
      <c r="G1311" t="s">
        <v>17</v>
      </c>
      <c r="H1311" t="s">
        <v>17315</v>
      </c>
      <c r="I1311" s="74">
        <v>42781</v>
      </c>
      <c r="J1311" t="s">
        <v>19</v>
      </c>
      <c r="K1311" t="s">
        <v>19</v>
      </c>
    </row>
    <row r="1312" spans="1:11" hidden="1" x14ac:dyDescent="0.3">
      <c r="A1312" t="s">
        <v>91</v>
      </c>
      <c r="B1312" t="s">
        <v>92</v>
      </c>
      <c r="C1312" t="s">
        <v>17550</v>
      </c>
      <c r="D1312" t="s">
        <v>17551</v>
      </c>
      <c r="E1312" s="74">
        <v>42725</v>
      </c>
      <c r="F1312">
        <v>7.9</v>
      </c>
      <c r="G1312" t="s">
        <v>17</v>
      </c>
      <c r="H1312" t="s">
        <v>17315</v>
      </c>
      <c r="I1312" s="74">
        <v>42781</v>
      </c>
      <c r="J1312" t="s">
        <v>19</v>
      </c>
      <c r="K1312" t="s">
        <v>19</v>
      </c>
    </row>
    <row r="1313" spans="1:11" hidden="1" x14ac:dyDescent="0.3">
      <c r="A1313" t="s">
        <v>1820</v>
      </c>
      <c r="B1313" t="s">
        <v>12753</v>
      </c>
      <c r="C1313" t="s">
        <v>17550</v>
      </c>
      <c r="D1313" t="s">
        <v>17551</v>
      </c>
      <c r="E1313" s="74">
        <v>41500</v>
      </c>
      <c r="F1313">
        <v>20</v>
      </c>
      <c r="G1313" t="s">
        <v>17</v>
      </c>
      <c r="H1313" t="s">
        <v>17315</v>
      </c>
      <c r="I1313" s="74">
        <v>41534</v>
      </c>
      <c r="J1313" t="s">
        <v>19</v>
      </c>
      <c r="K1313" t="s">
        <v>19</v>
      </c>
    </row>
    <row r="1314" spans="1:11" hidden="1" x14ac:dyDescent="0.3">
      <c r="A1314" t="s">
        <v>724</v>
      </c>
      <c r="B1314" t="s">
        <v>725</v>
      </c>
      <c r="C1314" t="s">
        <v>17372</v>
      </c>
      <c r="D1314" t="s">
        <v>17373</v>
      </c>
      <c r="E1314" s="74">
        <v>42144</v>
      </c>
      <c r="F1314">
        <v>19.75</v>
      </c>
      <c r="G1314" t="s">
        <v>17</v>
      </c>
      <c r="H1314" t="s">
        <v>17315</v>
      </c>
      <c r="I1314" s="74">
        <v>42219</v>
      </c>
      <c r="J1314" t="s">
        <v>19</v>
      </c>
      <c r="K1314" t="s">
        <v>19</v>
      </c>
    </row>
    <row r="1315" spans="1:11" hidden="1" x14ac:dyDescent="0.3">
      <c r="A1315" t="s">
        <v>519</v>
      </c>
      <c r="B1315" t="s">
        <v>520</v>
      </c>
      <c r="C1315" t="s">
        <v>17550</v>
      </c>
      <c r="D1315" t="s">
        <v>17551</v>
      </c>
      <c r="E1315" s="74">
        <v>42411</v>
      </c>
      <c r="F1315">
        <v>20</v>
      </c>
      <c r="G1315" t="s">
        <v>17</v>
      </c>
      <c r="H1315" t="s">
        <v>17315</v>
      </c>
      <c r="I1315" s="74">
        <v>42485</v>
      </c>
      <c r="J1315" t="s">
        <v>19</v>
      </c>
      <c r="K1315" t="s">
        <v>19</v>
      </c>
    </row>
    <row r="1316" spans="1:11" hidden="1" x14ac:dyDescent="0.3">
      <c r="A1316" t="s">
        <v>83</v>
      </c>
      <c r="B1316" t="s">
        <v>84</v>
      </c>
      <c r="C1316" t="s">
        <v>17372</v>
      </c>
      <c r="D1316" t="s">
        <v>17373</v>
      </c>
      <c r="E1316" s="74">
        <v>42727</v>
      </c>
      <c r="F1316">
        <v>20</v>
      </c>
      <c r="G1316" t="s">
        <v>17</v>
      </c>
      <c r="H1316" t="s">
        <v>17315</v>
      </c>
      <c r="I1316" s="74">
        <v>42767</v>
      </c>
      <c r="J1316" t="s">
        <v>19</v>
      </c>
      <c r="K1316" t="s">
        <v>19</v>
      </c>
    </row>
    <row r="1317" spans="1:11" hidden="1" x14ac:dyDescent="0.3">
      <c r="A1317" t="s">
        <v>81</v>
      </c>
      <c r="B1317" t="s">
        <v>82</v>
      </c>
      <c r="C1317" t="s">
        <v>17372</v>
      </c>
      <c r="D1317" t="s">
        <v>17373</v>
      </c>
      <c r="E1317" s="74">
        <v>42727</v>
      </c>
      <c r="F1317">
        <v>20</v>
      </c>
      <c r="G1317" t="s">
        <v>17</v>
      </c>
      <c r="H1317" t="s">
        <v>17315</v>
      </c>
      <c r="I1317" s="74">
        <v>42767</v>
      </c>
      <c r="J1317" t="s">
        <v>19</v>
      </c>
      <c r="K1317" t="s">
        <v>19</v>
      </c>
    </row>
    <row r="1318" spans="1:11" hidden="1" x14ac:dyDescent="0.3">
      <c r="A1318" t="s">
        <v>77</v>
      </c>
      <c r="B1318" t="s">
        <v>78</v>
      </c>
      <c r="C1318" t="s">
        <v>17372</v>
      </c>
      <c r="D1318" t="s">
        <v>17373</v>
      </c>
      <c r="E1318" s="74">
        <v>42727</v>
      </c>
      <c r="F1318">
        <v>15</v>
      </c>
      <c r="G1318" t="s">
        <v>17</v>
      </c>
      <c r="H1318" t="s">
        <v>17315</v>
      </c>
      <c r="I1318" s="74">
        <v>42767</v>
      </c>
      <c r="J1318" t="s">
        <v>19</v>
      </c>
      <c r="K1318" t="s">
        <v>19</v>
      </c>
    </row>
    <row r="1319" spans="1:11" hidden="1" x14ac:dyDescent="0.3">
      <c r="A1319" t="s">
        <v>79</v>
      </c>
      <c r="B1319" t="s">
        <v>80</v>
      </c>
      <c r="C1319" t="s">
        <v>17372</v>
      </c>
      <c r="D1319" t="s">
        <v>17373</v>
      </c>
      <c r="E1319" s="74">
        <v>42727</v>
      </c>
      <c r="F1319">
        <v>20</v>
      </c>
      <c r="G1319" t="s">
        <v>17</v>
      </c>
      <c r="H1319" t="s">
        <v>17315</v>
      </c>
      <c r="I1319" s="74">
        <v>42772</v>
      </c>
      <c r="J1319" t="s">
        <v>19</v>
      </c>
      <c r="K1319" t="s">
        <v>19</v>
      </c>
    </row>
    <row r="1320" spans="1:11" hidden="1" x14ac:dyDescent="0.3">
      <c r="A1320" t="s">
        <v>4592</v>
      </c>
      <c r="B1320" t="s">
        <v>4591</v>
      </c>
      <c r="C1320" t="s">
        <v>17550</v>
      </c>
      <c r="D1320" t="s">
        <v>17551</v>
      </c>
      <c r="E1320" s="74">
        <v>43501</v>
      </c>
      <c r="F1320">
        <v>20</v>
      </c>
      <c r="G1320" t="s">
        <v>17</v>
      </c>
      <c r="H1320" t="s">
        <v>17315</v>
      </c>
      <c r="I1320" s="74">
        <v>43509</v>
      </c>
      <c r="J1320" t="s">
        <v>19</v>
      </c>
      <c r="K1320" t="s">
        <v>19</v>
      </c>
    </row>
    <row r="1321" spans="1:11" hidden="1" x14ac:dyDescent="0.3">
      <c r="A1321" t="s">
        <v>88</v>
      </c>
      <c r="B1321" t="s">
        <v>86</v>
      </c>
      <c r="C1321" t="s">
        <v>17550</v>
      </c>
      <c r="D1321" t="s">
        <v>17551</v>
      </c>
      <c r="E1321" s="74">
        <v>42748</v>
      </c>
      <c r="F1321">
        <v>10</v>
      </c>
      <c r="G1321" t="s">
        <v>17</v>
      </c>
      <c r="H1321" t="s">
        <v>17315</v>
      </c>
      <c r="I1321" s="74">
        <v>42781</v>
      </c>
      <c r="J1321" t="s">
        <v>19</v>
      </c>
      <c r="K1321" t="s">
        <v>19</v>
      </c>
    </row>
    <row r="1322" spans="1:11" hidden="1" x14ac:dyDescent="0.3">
      <c r="A1322" t="s">
        <v>85</v>
      </c>
      <c r="B1322" t="s">
        <v>86</v>
      </c>
      <c r="C1322" t="s">
        <v>17550</v>
      </c>
      <c r="D1322" t="s">
        <v>17551</v>
      </c>
      <c r="E1322" s="74">
        <v>42748</v>
      </c>
      <c r="F1322">
        <v>10</v>
      </c>
      <c r="G1322" t="s">
        <v>17</v>
      </c>
      <c r="H1322" t="s">
        <v>17315</v>
      </c>
      <c r="I1322" s="74">
        <v>42781</v>
      </c>
      <c r="J1322" t="s">
        <v>19</v>
      </c>
      <c r="K1322" t="s">
        <v>19</v>
      </c>
    </row>
    <row r="1323" spans="1:11" hidden="1" x14ac:dyDescent="0.3">
      <c r="A1323" t="s">
        <v>1222</v>
      </c>
      <c r="B1323" t="s">
        <v>12320</v>
      </c>
      <c r="C1323" t="s">
        <v>17550</v>
      </c>
      <c r="D1323" t="s">
        <v>17551</v>
      </c>
      <c r="E1323" s="74">
        <v>41913</v>
      </c>
      <c r="F1323">
        <v>19.75</v>
      </c>
      <c r="G1323" t="s">
        <v>17</v>
      </c>
      <c r="H1323" t="s">
        <v>17315</v>
      </c>
      <c r="I1323" s="74">
        <v>41920</v>
      </c>
      <c r="J1323" t="s">
        <v>19</v>
      </c>
      <c r="K1323" t="s">
        <v>19</v>
      </c>
    </row>
    <row r="1324" spans="1:11" hidden="1" x14ac:dyDescent="0.3">
      <c r="A1324" t="s">
        <v>1822</v>
      </c>
      <c r="B1324" t="s">
        <v>12755</v>
      </c>
      <c r="C1324" t="s">
        <v>17550</v>
      </c>
      <c r="D1324" t="s">
        <v>17551</v>
      </c>
      <c r="E1324" s="74">
        <v>41446</v>
      </c>
      <c r="F1324">
        <v>20</v>
      </c>
      <c r="G1324" t="s">
        <v>17</v>
      </c>
      <c r="H1324" t="s">
        <v>17315</v>
      </c>
      <c r="I1324" s="74">
        <v>41515</v>
      </c>
      <c r="J1324" t="s">
        <v>19</v>
      </c>
      <c r="K1324" t="s">
        <v>19</v>
      </c>
    </row>
    <row r="1325" spans="1:11" hidden="1" x14ac:dyDescent="0.3">
      <c r="A1325" t="s">
        <v>4582</v>
      </c>
      <c r="B1325" t="s">
        <v>4581</v>
      </c>
      <c r="C1325" t="s">
        <v>17372</v>
      </c>
      <c r="D1325" t="s">
        <v>17373</v>
      </c>
      <c r="E1325" s="74">
        <v>43410</v>
      </c>
      <c r="F1325">
        <v>106.7</v>
      </c>
      <c r="G1325" t="s">
        <v>17</v>
      </c>
      <c r="H1325" t="s">
        <v>17315</v>
      </c>
      <c r="I1325" s="74">
        <v>43419</v>
      </c>
      <c r="J1325" t="s">
        <v>19</v>
      </c>
      <c r="K1325" t="s">
        <v>19</v>
      </c>
    </row>
    <row r="1326" spans="1:11" hidden="1" x14ac:dyDescent="0.3">
      <c r="A1326" t="s">
        <v>3203</v>
      </c>
      <c r="B1326" t="s">
        <v>10505</v>
      </c>
      <c r="C1326" t="s">
        <v>17442</v>
      </c>
      <c r="D1326" t="s">
        <v>17443</v>
      </c>
      <c r="E1326" s="74">
        <v>39406</v>
      </c>
      <c r="F1326">
        <v>300.5</v>
      </c>
      <c r="G1326" t="s">
        <v>6</v>
      </c>
      <c r="H1326" t="s">
        <v>17441</v>
      </c>
      <c r="I1326" s="74">
        <v>39829</v>
      </c>
      <c r="J1326" t="s">
        <v>19</v>
      </c>
      <c r="K1326" t="s">
        <v>19</v>
      </c>
    </row>
    <row r="1327" spans="1:11" hidden="1" x14ac:dyDescent="0.3">
      <c r="A1327" t="s">
        <v>2674</v>
      </c>
      <c r="B1327" t="s">
        <v>13405</v>
      </c>
      <c r="C1327" t="s">
        <v>17442</v>
      </c>
      <c r="D1327" t="s">
        <v>17443</v>
      </c>
      <c r="E1327" s="74">
        <v>40703</v>
      </c>
      <c r="F1327">
        <v>250.8</v>
      </c>
      <c r="G1327" t="s">
        <v>6</v>
      </c>
      <c r="H1327" t="s">
        <v>17441</v>
      </c>
      <c r="I1327" s="74">
        <v>40801</v>
      </c>
      <c r="J1327" t="s">
        <v>19</v>
      </c>
      <c r="K1327" t="s">
        <v>19</v>
      </c>
    </row>
    <row r="1328" spans="1:11" hidden="1" x14ac:dyDescent="0.3">
      <c r="A1328" t="s">
        <v>25235</v>
      </c>
      <c r="B1328" t="s">
        <v>25236</v>
      </c>
      <c r="C1328" t="s">
        <v>25237</v>
      </c>
      <c r="D1328" t="s">
        <v>25236</v>
      </c>
      <c r="E1328" s="74">
        <v>45372</v>
      </c>
      <c r="F1328">
        <v>159.80000000000001</v>
      </c>
      <c r="G1328" t="s">
        <v>6</v>
      </c>
      <c r="H1328" t="s">
        <v>17458</v>
      </c>
      <c r="I1328" s="74">
        <v>45404</v>
      </c>
      <c r="J1328" t="s">
        <v>19</v>
      </c>
      <c r="K1328" t="s">
        <v>19</v>
      </c>
    </row>
    <row r="1329" spans="1:11" hidden="1" x14ac:dyDescent="0.3">
      <c r="A1329" t="s">
        <v>3367</v>
      </c>
      <c r="B1329" t="s">
        <v>11391</v>
      </c>
      <c r="C1329" t="s">
        <v>22263</v>
      </c>
      <c r="D1329" t="s">
        <v>22264</v>
      </c>
      <c r="E1329" s="74">
        <v>30690</v>
      </c>
      <c r="F1329">
        <v>0.3</v>
      </c>
      <c r="G1329" t="s">
        <v>17369</v>
      </c>
      <c r="H1329" t="s">
        <v>17315</v>
      </c>
      <c r="I1329" s="74">
        <v>39671</v>
      </c>
      <c r="J1329" t="s">
        <v>19</v>
      </c>
      <c r="K1329" t="s">
        <v>19</v>
      </c>
    </row>
    <row r="1330" spans="1:11" hidden="1" x14ac:dyDescent="0.3">
      <c r="A1330" t="s">
        <v>2577</v>
      </c>
      <c r="B1330" t="s">
        <v>13321</v>
      </c>
      <c r="C1330" t="s">
        <v>17442</v>
      </c>
      <c r="D1330" t="s">
        <v>17443</v>
      </c>
      <c r="E1330" s="74">
        <v>40798</v>
      </c>
      <c r="F1330">
        <v>252</v>
      </c>
      <c r="G1330" t="s">
        <v>6</v>
      </c>
      <c r="H1330" t="s">
        <v>17441</v>
      </c>
      <c r="I1330" s="74">
        <v>40814</v>
      </c>
      <c r="J1330" t="s">
        <v>19</v>
      </c>
      <c r="K1330" t="s">
        <v>19</v>
      </c>
    </row>
    <row r="1331" spans="1:11" hidden="1" x14ac:dyDescent="0.3">
      <c r="A1331" t="s">
        <v>16703</v>
      </c>
      <c r="B1331" t="s">
        <v>16702</v>
      </c>
      <c r="C1331" t="s">
        <v>17352</v>
      </c>
      <c r="D1331" t="s">
        <v>17293</v>
      </c>
      <c r="E1331" s="74">
        <v>44173</v>
      </c>
      <c r="F1331">
        <v>198.88</v>
      </c>
      <c r="G1331" t="s">
        <v>6</v>
      </c>
      <c r="H1331" t="s">
        <v>17376</v>
      </c>
      <c r="I1331" s="74">
        <v>44295</v>
      </c>
      <c r="J1331" t="s">
        <v>19</v>
      </c>
      <c r="K1331" t="s">
        <v>19</v>
      </c>
    </row>
    <row r="1332" spans="1:11" hidden="1" x14ac:dyDescent="0.3">
      <c r="A1332" t="s">
        <v>10091</v>
      </c>
      <c r="B1332" t="s">
        <v>10090</v>
      </c>
      <c r="C1332" t="s">
        <v>17533</v>
      </c>
      <c r="D1332" t="s">
        <v>10090</v>
      </c>
      <c r="E1332" s="74">
        <v>44176</v>
      </c>
      <c r="F1332">
        <v>133.30000000000001</v>
      </c>
      <c r="G1332" t="s">
        <v>6</v>
      </c>
      <c r="H1332" t="s">
        <v>17376</v>
      </c>
      <c r="I1332" s="74">
        <v>44232</v>
      </c>
      <c r="J1332" t="s">
        <v>19</v>
      </c>
      <c r="K1332" t="s">
        <v>19</v>
      </c>
    </row>
    <row r="1333" spans="1:11" hidden="1" x14ac:dyDescent="0.3">
      <c r="A1333" t="s">
        <v>10082</v>
      </c>
      <c r="B1333" t="s">
        <v>10081</v>
      </c>
      <c r="C1333" t="s">
        <v>17526</v>
      </c>
      <c r="D1333" t="s">
        <v>10081</v>
      </c>
      <c r="E1333" s="74">
        <v>44180</v>
      </c>
      <c r="F1333">
        <v>200</v>
      </c>
      <c r="G1333" t="s">
        <v>6</v>
      </c>
      <c r="H1333" t="s">
        <v>17376</v>
      </c>
      <c r="I1333" s="74">
        <v>44223</v>
      </c>
      <c r="J1333" t="s">
        <v>19</v>
      </c>
      <c r="K1333" t="s">
        <v>19</v>
      </c>
    </row>
    <row r="1334" spans="1:11" hidden="1" x14ac:dyDescent="0.3">
      <c r="A1334" t="s">
        <v>39</v>
      </c>
      <c r="B1334" t="s">
        <v>11630</v>
      </c>
      <c r="C1334" t="s">
        <v>17410</v>
      </c>
      <c r="D1334" t="s">
        <v>17411</v>
      </c>
      <c r="E1334" s="74">
        <v>42767</v>
      </c>
      <c r="F1334">
        <v>0.186</v>
      </c>
      <c r="G1334" t="s">
        <v>17</v>
      </c>
      <c r="H1334" t="s">
        <v>17315</v>
      </c>
      <c r="I1334" s="74">
        <v>42796</v>
      </c>
      <c r="J1334" t="s">
        <v>19</v>
      </c>
      <c r="K1334" t="s">
        <v>19</v>
      </c>
    </row>
    <row r="1335" spans="1:11" hidden="1" x14ac:dyDescent="0.3">
      <c r="A1335" t="s">
        <v>2332</v>
      </c>
      <c r="B1335" t="s">
        <v>13123</v>
      </c>
      <c r="C1335" t="s">
        <v>21838</v>
      </c>
      <c r="D1335" t="s">
        <v>21839</v>
      </c>
      <c r="E1335" s="74">
        <v>33970</v>
      </c>
      <c r="F1335">
        <v>42</v>
      </c>
      <c r="G1335" t="s">
        <v>17479</v>
      </c>
      <c r="H1335" t="s">
        <v>17628</v>
      </c>
      <c r="I1335" s="74">
        <v>40947</v>
      </c>
      <c r="J1335" t="s">
        <v>17325</v>
      </c>
      <c r="K1335" t="s">
        <v>19</v>
      </c>
    </row>
    <row r="1336" spans="1:11" hidden="1" x14ac:dyDescent="0.3">
      <c r="A1336" t="s">
        <v>2332</v>
      </c>
      <c r="B1336" t="s">
        <v>13123</v>
      </c>
      <c r="C1336" t="s">
        <v>21838</v>
      </c>
      <c r="D1336" t="s">
        <v>21839</v>
      </c>
      <c r="E1336" s="74">
        <v>33970</v>
      </c>
      <c r="F1336">
        <v>42</v>
      </c>
      <c r="G1336" t="s">
        <v>17478</v>
      </c>
      <c r="H1336" t="s">
        <v>17628</v>
      </c>
      <c r="I1336" s="74">
        <v>40947</v>
      </c>
      <c r="J1336" t="s">
        <v>17325</v>
      </c>
      <c r="K1336" t="s">
        <v>19</v>
      </c>
    </row>
    <row r="1337" spans="1:11" hidden="1" x14ac:dyDescent="0.3">
      <c r="A1337" t="s">
        <v>2332</v>
      </c>
      <c r="B1337" t="s">
        <v>13123</v>
      </c>
      <c r="C1337" t="s">
        <v>21838</v>
      </c>
      <c r="D1337" t="s">
        <v>21839</v>
      </c>
      <c r="E1337" s="74">
        <v>33970</v>
      </c>
      <c r="F1337">
        <v>42</v>
      </c>
      <c r="G1337" t="s">
        <v>17430</v>
      </c>
      <c r="H1337" t="s">
        <v>17628</v>
      </c>
      <c r="I1337" s="74">
        <v>40947</v>
      </c>
      <c r="J1337" t="s">
        <v>17325</v>
      </c>
      <c r="K1337" t="s">
        <v>19</v>
      </c>
    </row>
    <row r="1338" spans="1:11" hidden="1" x14ac:dyDescent="0.3">
      <c r="A1338" t="s">
        <v>25472</v>
      </c>
      <c r="B1338" t="s">
        <v>25473</v>
      </c>
      <c r="C1338" t="s">
        <v>17456</v>
      </c>
      <c r="D1338" t="s">
        <v>17457</v>
      </c>
      <c r="E1338" s="74">
        <v>45072</v>
      </c>
      <c r="F1338">
        <v>0.21728700000000001</v>
      </c>
      <c r="G1338" t="s">
        <v>17</v>
      </c>
      <c r="H1338" t="s">
        <v>17339</v>
      </c>
      <c r="I1338" s="74">
        <v>45503</v>
      </c>
      <c r="J1338" t="s">
        <v>19</v>
      </c>
      <c r="K1338" t="s">
        <v>17325</v>
      </c>
    </row>
    <row r="1339" spans="1:11" hidden="1" x14ac:dyDescent="0.3">
      <c r="A1339" t="s">
        <v>17589</v>
      </c>
      <c r="B1339" t="s">
        <v>17590</v>
      </c>
      <c r="C1339" t="s">
        <v>17587</v>
      </c>
      <c r="D1339" t="s">
        <v>17588</v>
      </c>
      <c r="E1339" s="74">
        <v>43857</v>
      </c>
      <c r="F1339">
        <v>6</v>
      </c>
      <c r="G1339" t="s">
        <v>17</v>
      </c>
      <c r="H1339" t="s">
        <v>17315</v>
      </c>
      <c r="I1339" s="74">
        <v>45359</v>
      </c>
      <c r="J1339" t="s">
        <v>19</v>
      </c>
      <c r="K1339" t="s">
        <v>19</v>
      </c>
    </row>
    <row r="1340" spans="1:11" hidden="1" x14ac:dyDescent="0.3">
      <c r="A1340" t="s">
        <v>1506</v>
      </c>
      <c r="B1340" t="s">
        <v>12302</v>
      </c>
      <c r="C1340" t="s">
        <v>21992</v>
      </c>
      <c r="D1340" t="s">
        <v>21993</v>
      </c>
      <c r="E1340" s="74">
        <v>41568</v>
      </c>
      <c r="F1340">
        <v>53.2</v>
      </c>
      <c r="G1340" t="s">
        <v>17</v>
      </c>
      <c r="H1340" t="s">
        <v>17315</v>
      </c>
      <c r="I1340" s="74">
        <v>41589</v>
      </c>
      <c r="J1340" t="s">
        <v>19</v>
      </c>
      <c r="K1340" t="s">
        <v>19</v>
      </c>
    </row>
    <row r="1341" spans="1:11" hidden="1" x14ac:dyDescent="0.3">
      <c r="A1341" t="s">
        <v>1437</v>
      </c>
      <c r="B1341" t="s">
        <v>12302</v>
      </c>
      <c r="C1341" t="s">
        <v>21992</v>
      </c>
      <c r="D1341" t="s">
        <v>21993</v>
      </c>
      <c r="E1341" s="74">
        <v>41584</v>
      </c>
      <c r="F1341">
        <v>24.7</v>
      </c>
      <c r="G1341" t="s">
        <v>17</v>
      </c>
      <c r="H1341" t="s">
        <v>17315</v>
      </c>
      <c r="I1341" s="74">
        <v>41628</v>
      </c>
      <c r="J1341" t="s">
        <v>19</v>
      </c>
      <c r="K1341" t="s">
        <v>19</v>
      </c>
    </row>
    <row r="1342" spans="1:11" hidden="1" x14ac:dyDescent="0.3">
      <c r="A1342" t="s">
        <v>1359</v>
      </c>
      <c r="B1342" t="s">
        <v>12302</v>
      </c>
      <c r="C1342" t="s">
        <v>21992</v>
      </c>
      <c r="D1342" t="s">
        <v>21993</v>
      </c>
      <c r="E1342" s="74">
        <v>41613</v>
      </c>
      <c r="F1342">
        <v>17.100000000000001</v>
      </c>
      <c r="G1342" t="s">
        <v>17</v>
      </c>
      <c r="H1342" t="s">
        <v>17315</v>
      </c>
      <c r="I1342" s="74">
        <v>41683</v>
      </c>
      <c r="J1342" t="s">
        <v>19</v>
      </c>
      <c r="K1342" t="s">
        <v>19</v>
      </c>
    </row>
    <row r="1343" spans="1:11" hidden="1" x14ac:dyDescent="0.3">
      <c r="A1343" t="s">
        <v>1357</v>
      </c>
      <c r="B1343" t="s">
        <v>12302</v>
      </c>
      <c r="C1343" t="s">
        <v>21992</v>
      </c>
      <c r="D1343" t="s">
        <v>21993</v>
      </c>
      <c r="E1343" s="74">
        <v>41659</v>
      </c>
      <c r="F1343">
        <v>15.2</v>
      </c>
      <c r="G1343" t="s">
        <v>17</v>
      </c>
      <c r="H1343" t="s">
        <v>17315</v>
      </c>
      <c r="I1343" s="74">
        <v>41683</v>
      </c>
      <c r="J1343" t="s">
        <v>19</v>
      </c>
      <c r="K1343" t="s">
        <v>19</v>
      </c>
    </row>
    <row r="1344" spans="1:11" hidden="1" x14ac:dyDescent="0.3">
      <c r="A1344" t="s">
        <v>1314</v>
      </c>
      <c r="B1344" t="s">
        <v>12302</v>
      </c>
      <c r="C1344" t="s">
        <v>21992</v>
      </c>
      <c r="D1344" t="s">
        <v>21993</v>
      </c>
      <c r="E1344" s="74">
        <v>41695</v>
      </c>
      <c r="F1344">
        <v>19</v>
      </c>
      <c r="G1344" t="s">
        <v>17</v>
      </c>
      <c r="H1344" t="s">
        <v>17315</v>
      </c>
      <c r="I1344" s="74">
        <v>41718</v>
      </c>
      <c r="J1344" t="s">
        <v>19</v>
      </c>
      <c r="K1344" t="s">
        <v>19</v>
      </c>
    </row>
    <row r="1345" spans="1:11" hidden="1" x14ac:dyDescent="0.3">
      <c r="A1345" t="s">
        <v>1202</v>
      </c>
      <c r="B1345" t="s">
        <v>12302</v>
      </c>
      <c r="C1345" t="s">
        <v>21992</v>
      </c>
      <c r="D1345" t="s">
        <v>21993</v>
      </c>
      <c r="E1345" s="74">
        <v>41725</v>
      </c>
      <c r="F1345">
        <v>19</v>
      </c>
      <c r="G1345" t="s">
        <v>17</v>
      </c>
      <c r="H1345" t="s">
        <v>17315</v>
      </c>
      <c r="I1345" s="74">
        <v>41814</v>
      </c>
      <c r="J1345" t="s">
        <v>19</v>
      </c>
      <c r="K1345" t="s">
        <v>19</v>
      </c>
    </row>
    <row r="1346" spans="1:11" hidden="1" x14ac:dyDescent="0.3">
      <c r="A1346" t="s">
        <v>1201</v>
      </c>
      <c r="B1346" t="s">
        <v>12302</v>
      </c>
      <c r="C1346" t="s">
        <v>21992</v>
      </c>
      <c r="D1346" t="s">
        <v>21993</v>
      </c>
      <c r="E1346" s="74">
        <v>41751</v>
      </c>
      <c r="F1346">
        <v>13.3</v>
      </c>
      <c r="G1346" t="s">
        <v>17</v>
      </c>
      <c r="H1346" t="s">
        <v>17315</v>
      </c>
      <c r="I1346" s="74">
        <v>41814</v>
      </c>
      <c r="J1346" t="s">
        <v>19</v>
      </c>
      <c r="K1346" t="s">
        <v>19</v>
      </c>
    </row>
    <row r="1347" spans="1:11" hidden="1" x14ac:dyDescent="0.3">
      <c r="A1347" t="s">
        <v>1200</v>
      </c>
      <c r="B1347" t="s">
        <v>12302</v>
      </c>
      <c r="C1347" t="s">
        <v>21992</v>
      </c>
      <c r="D1347" t="s">
        <v>21993</v>
      </c>
      <c r="E1347" s="74">
        <v>41771</v>
      </c>
      <c r="F1347">
        <v>13.3</v>
      </c>
      <c r="G1347" t="s">
        <v>17</v>
      </c>
      <c r="H1347" t="s">
        <v>17315</v>
      </c>
      <c r="I1347" s="74">
        <v>41814</v>
      </c>
      <c r="J1347" t="s">
        <v>19</v>
      </c>
      <c r="K1347" t="s">
        <v>19</v>
      </c>
    </row>
    <row r="1348" spans="1:11" hidden="1" x14ac:dyDescent="0.3">
      <c r="A1348" t="s">
        <v>9853</v>
      </c>
      <c r="B1348" t="s">
        <v>16975</v>
      </c>
      <c r="C1348" t="s">
        <v>17438</v>
      </c>
      <c r="D1348" t="s">
        <v>17439</v>
      </c>
      <c r="E1348" s="74">
        <v>44231</v>
      </c>
      <c r="F1348">
        <v>40</v>
      </c>
      <c r="G1348" t="s">
        <v>17</v>
      </c>
      <c r="H1348" t="s">
        <v>17315</v>
      </c>
      <c r="I1348" s="74">
        <v>44243</v>
      </c>
      <c r="J1348" t="s">
        <v>19</v>
      </c>
      <c r="K1348" t="s">
        <v>19</v>
      </c>
    </row>
    <row r="1349" spans="1:11" hidden="1" x14ac:dyDescent="0.3">
      <c r="A1349" t="s">
        <v>4249</v>
      </c>
      <c r="B1349" t="s">
        <v>4248</v>
      </c>
      <c r="C1349" t="s">
        <v>17372</v>
      </c>
      <c r="D1349" t="s">
        <v>17373</v>
      </c>
      <c r="E1349" s="74">
        <v>42998</v>
      </c>
      <c r="F1349">
        <v>3</v>
      </c>
      <c r="G1349" t="s">
        <v>17</v>
      </c>
      <c r="H1349" t="s">
        <v>17315</v>
      </c>
      <c r="I1349" s="74">
        <v>43073</v>
      </c>
      <c r="J1349" t="s">
        <v>19</v>
      </c>
      <c r="K1349" t="s">
        <v>19</v>
      </c>
    </row>
    <row r="1350" spans="1:11" hidden="1" x14ac:dyDescent="0.3">
      <c r="A1350" t="s">
        <v>413</v>
      </c>
      <c r="B1350" t="s">
        <v>414</v>
      </c>
      <c r="C1350" t="s">
        <v>17372</v>
      </c>
      <c r="D1350" t="s">
        <v>17373</v>
      </c>
      <c r="E1350" s="74">
        <v>42493</v>
      </c>
      <c r="F1350">
        <v>20</v>
      </c>
      <c r="G1350" t="s">
        <v>17</v>
      </c>
      <c r="H1350" t="s">
        <v>17315</v>
      </c>
      <c r="I1350" s="74">
        <v>42559</v>
      </c>
      <c r="J1350" t="s">
        <v>19</v>
      </c>
      <c r="K1350" t="s">
        <v>19</v>
      </c>
    </row>
    <row r="1351" spans="1:11" hidden="1" x14ac:dyDescent="0.3">
      <c r="A1351" t="s">
        <v>4286</v>
      </c>
      <c r="B1351" t="s">
        <v>11472</v>
      </c>
      <c r="C1351" t="s">
        <v>17410</v>
      </c>
      <c r="D1351" t="s">
        <v>17411</v>
      </c>
      <c r="E1351" s="74">
        <v>41036</v>
      </c>
      <c r="F1351">
        <v>0.33400000000000002</v>
      </c>
      <c r="G1351" t="s">
        <v>17</v>
      </c>
      <c r="H1351" t="s">
        <v>17315</v>
      </c>
      <c r="I1351" s="74">
        <v>43082</v>
      </c>
      <c r="J1351" t="s">
        <v>19</v>
      </c>
      <c r="K1351" t="s">
        <v>19</v>
      </c>
    </row>
    <row r="1352" spans="1:11" hidden="1" x14ac:dyDescent="0.3">
      <c r="A1352" t="s">
        <v>3472</v>
      </c>
      <c r="B1352" t="s">
        <v>11672</v>
      </c>
      <c r="C1352" t="s">
        <v>22172</v>
      </c>
      <c r="D1352" t="s">
        <v>22173</v>
      </c>
      <c r="E1352" s="74">
        <v>33215</v>
      </c>
      <c r="F1352">
        <v>11.95</v>
      </c>
      <c r="G1352" t="s">
        <v>17369</v>
      </c>
      <c r="H1352" t="s">
        <v>17315</v>
      </c>
      <c r="I1352" s="74">
        <v>39661</v>
      </c>
      <c r="J1352" t="s">
        <v>19</v>
      </c>
      <c r="K1352" t="s">
        <v>19</v>
      </c>
    </row>
    <row r="1353" spans="1:11" hidden="1" x14ac:dyDescent="0.3">
      <c r="A1353" t="s">
        <v>14787</v>
      </c>
      <c r="B1353" t="s">
        <v>14786</v>
      </c>
      <c r="C1353" t="s">
        <v>17514</v>
      </c>
      <c r="D1353" t="s">
        <v>17515</v>
      </c>
      <c r="E1353" s="74">
        <v>44652</v>
      </c>
      <c r="F1353">
        <v>100</v>
      </c>
      <c r="G1353" t="s">
        <v>17</v>
      </c>
      <c r="H1353" t="s">
        <v>17379</v>
      </c>
      <c r="I1353" s="74">
        <v>44806</v>
      </c>
      <c r="J1353" t="s">
        <v>19</v>
      </c>
      <c r="K1353" t="s">
        <v>19</v>
      </c>
    </row>
    <row r="1354" spans="1:11" hidden="1" x14ac:dyDescent="0.3">
      <c r="A1354" t="s">
        <v>4960</v>
      </c>
      <c r="B1354" t="s">
        <v>4959</v>
      </c>
      <c r="C1354" t="s">
        <v>17466</v>
      </c>
      <c r="D1354" t="s">
        <v>17467</v>
      </c>
      <c r="E1354" s="74">
        <v>43496</v>
      </c>
      <c r="F1354">
        <v>0.75</v>
      </c>
      <c r="G1354" t="s">
        <v>17334</v>
      </c>
      <c r="H1354" t="s">
        <v>17315</v>
      </c>
      <c r="I1354" s="74">
        <v>43560</v>
      </c>
      <c r="J1354" t="s">
        <v>19</v>
      </c>
      <c r="K1354" t="s">
        <v>19</v>
      </c>
    </row>
    <row r="1355" spans="1:11" hidden="1" x14ac:dyDescent="0.3">
      <c r="A1355" t="s">
        <v>2678</v>
      </c>
      <c r="B1355" t="s">
        <v>13411</v>
      </c>
      <c r="C1355" t="s">
        <v>21771</v>
      </c>
      <c r="D1355" t="s">
        <v>21772</v>
      </c>
      <c r="E1355" s="74">
        <v>32721</v>
      </c>
      <c r="F1355">
        <v>5.4</v>
      </c>
      <c r="G1355" t="s">
        <v>17369</v>
      </c>
      <c r="H1355" t="s">
        <v>17339</v>
      </c>
      <c r="I1355" s="74">
        <v>40688</v>
      </c>
      <c r="J1355" t="s">
        <v>19</v>
      </c>
      <c r="K1355" t="s">
        <v>19</v>
      </c>
    </row>
    <row r="1356" spans="1:11" hidden="1" x14ac:dyDescent="0.3">
      <c r="A1356" t="s">
        <v>554</v>
      </c>
      <c r="B1356" t="s">
        <v>3887</v>
      </c>
      <c r="C1356" t="s">
        <v>17328</v>
      </c>
      <c r="D1356" t="s">
        <v>17329</v>
      </c>
      <c r="E1356" s="74">
        <v>42333</v>
      </c>
      <c r="F1356">
        <v>0.151</v>
      </c>
      <c r="G1356" t="s">
        <v>17</v>
      </c>
      <c r="H1356" t="s">
        <v>17315</v>
      </c>
      <c r="I1356" s="74">
        <v>42419</v>
      </c>
      <c r="J1356" t="s">
        <v>19</v>
      </c>
      <c r="K1356" t="s">
        <v>19</v>
      </c>
    </row>
    <row r="1357" spans="1:11" hidden="1" x14ac:dyDescent="0.3">
      <c r="A1357" t="s">
        <v>553</v>
      </c>
      <c r="B1357" t="s">
        <v>3887</v>
      </c>
      <c r="C1357" t="s">
        <v>17328</v>
      </c>
      <c r="D1357" t="s">
        <v>17329</v>
      </c>
      <c r="E1357" s="74">
        <v>42326</v>
      </c>
      <c r="F1357">
        <v>0.215</v>
      </c>
      <c r="G1357" t="s">
        <v>17</v>
      </c>
      <c r="H1357" t="s">
        <v>17315</v>
      </c>
      <c r="I1357" s="74">
        <v>42419</v>
      </c>
      <c r="J1357" t="s">
        <v>19</v>
      </c>
      <c r="K1357" t="s">
        <v>19</v>
      </c>
    </row>
    <row r="1358" spans="1:11" hidden="1" x14ac:dyDescent="0.3">
      <c r="A1358" t="s">
        <v>552</v>
      </c>
      <c r="B1358" t="s">
        <v>3887</v>
      </c>
      <c r="C1358" t="s">
        <v>17328</v>
      </c>
      <c r="D1358" t="s">
        <v>17329</v>
      </c>
      <c r="E1358" s="74">
        <v>42319</v>
      </c>
      <c r="F1358">
        <v>9.7000000000000003E-2</v>
      </c>
      <c r="G1358" t="s">
        <v>17</v>
      </c>
      <c r="H1358" t="s">
        <v>17315</v>
      </c>
      <c r="I1358" s="74">
        <v>42419</v>
      </c>
      <c r="J1358" t="s">
        <v>19</v>
      </c>
      <c r="K1358" t="s">
        <v>19</v>
      </c>
    </row>
    <row r="1359" spans="1:11" hidden="1" x14ac:dyDescent="0.3">
      <c r="A1359" t="s">
        <v>551</v>
      </c>
      <c r="B1359" t="s">
        <v>3887</v>
      </c>
      <c r="C1359" t="s">
        <v>17328</v>
      </c>
      <c r="D1359" t="s">
        <v>17329</v>
      </c>
      <c r="E1359" s="74">
        <v>42326</v>
      </c>
      <c r="F1359">
        <v>8.1000000000000003E-2</v>
      </c>
      <c r="G1359" t="s">
        <v>17</v>
      </c>
      <c r="H1359" t="s">
        <v>17315</v>
      </c>
      <c r="I1359" s="74">
        <v>42419</v>
      </c>
      <c r="J1359" t="s">
        <v>19</v>
      </c>
      <c r="K1359" t="s">
        <v>19</v>
      </c>
    </row>
    <row r="1360" spans="1:11" hidden="1" x14ac:dyDescent="0.3">
      <c r="A1360" t="s">
        <v>550</v>
      </c>
      <c r="B1360" t="s">
        <v>3887</v>
      </c>
      <c r="C1360" t="s">
        <v>17328</v>
      </c>
      <c r="D1360" t="s">
        <v>17329</v>
      </c>
      <c r="E1360" s="74">
        <v>42326</v>
      </c>
      <c r="F1360">
        <v>0.11899999999999999</v>
      </c>
      <c r="G1360" t="s">
        <v>17</v>
      </c>
      <c r="H1360" t="s">
        <v>17315</v>
      </c>
      <c r="I1360" s="74">
        <v>42419</v>
      </c>
      <c r="J1360" t="s">
        <v>19</v>
      </c>
      <c r="K1360" t="s">
        <v>19</v>
      </c>
    </row>
    <row r="1361" spans="1:11" hidden="1" x14ac:dyDescent="0.3">
      <c r="A1361" t="s">
        <v>459</v>
      </c>
      <c r="B1361" t="s">
        <v>3887</v>
      </c>
      <c r="C1361" t="s">
        <v>17328</v>
      </c>
      <c r="D1361" t="s">
        <v>17329</v>
      </c>
      <c r="E1361" s="74">
        <v>42475</v>
      </c>
      <c r="F1361">
        <v>0.26400000000000001</v>
      </c>
      <c r="G1361" t="s">
        <v>17</v>
      </c>
      <c r="H1361" t="s">
        <v>17315</v>
      </c>
      <c r="I1361" s="74">
        <v>42702</v>
      </c>
      <c r="J1361" t="s">
        <v>19</v>
      </c>
      <c r="K1361" t="s">
        <v>19</v>
      </c>
    </row>
    <row r="1362" spans="1:11" hidden="1" x14ac:dyDescent="0.3">
      <c r="A1362" t="s">
        <v>458</v>
      </c>
      <c r="B1362" t="s">
        <v>3887</v>
      </c>
      <c r="C1362" t="s">
        <v>17328</v>
      </c>
      <c r="D1362" t="s">
        <v>17329</v>
      </c>
      <c r="E1362" s="74">
        <v>42326</v>
      </c>
      <c r="F1362">
        <v>0.27200000000000002</v>
      </c>
      <c r="G1362" t="s">
        <v>17</v>
      </c>
      <c r="H1362" t="s">
        <v>17315</v>
      </c>
      <c r="I1362" s="74">
        <v>42667</v>
      </c>
      <c r="J1362" t="s">
        <v>19</v>
      </c>
      <c r="K1362" t="s">
        <v>19</v>
      </c>
    </row>
    <row r="1363" spans="1:11" hidden="1" x14ac:dyDescent="0.3">
      <c r="A1363" t="s">
        <v>3888</v>
      </c>
      <c r="B1363" t="s">
        <v>3887</v>
      </c>
      <c r="C1363" t="s">
        <v>17328</v>
      </c>
      <c r="D1363" t="s">
        <v>17329</v>
      </c>
      <c r="E1363" s="74">
        <v>42675</v>
      </c>
      <c r="F1363">
        <v>0.16800000000000001</v>
      </c>
      <c r="G1363" t="s">
        <v>17</v>
      </c>
      <c r="H1363" t="s">
        <v>17315</v>
      </c>
      <c r="I1363" s="74">
        <v>42863</v>
      </c>
      <c r="J1363" t="s">
        <v>19</v>
      </c>
      <c r="K1363" t="s">
        <v>19</v>
      </c>
    </row>
    <row r="1364" spans="1:11" hidden="1" x14ac:dyDescent="0.3">
      <c r="A1364" t="s">
        <v>25082</v>
      </c>
      <c r="B1364" t="s">
        <v>25083</v>
      </c>
      <c r="C1364" t="s">
        <v>25084</v>
      </c>
      <c r="D1364" t="s">
        <v>25085</v>
      </c>
      <c r="E1364" s="74">
        <v>45009</v>
      </c>
      <c r="F1364">
        <v>0.875</v>
      </c>
      <c r="G1364" t="s">
        <v>17</v>
      </c>
      <c r="H1364" t="s">
        <v>17315</v>
      </c>
      <c r="I1364" s="74">
        <v>45415</v>
      </c>
      <c r="J1364" t="s">
        <v>19</v>
      </c>
      <c r="K1364" t="s">
        <v>19</v>
      </c>
    </row>
    <row r="1365" spans="1:11" hidden="1" x14ac:dyDescent="0.3">
      <c r="A1365" t="s">
        <v>15955</v>
      </c>
      <c r="B1365" t="s">
        <v>15954</v>
      </c>
      <c r="C1365" t="s">
        <v>17342</v>
      </c>
      <c r="D1365" t="s">
        <v>17343</v>
      </c>
      <c r="E1365" s="74">
        <v>42607</v>
      </c>
      <c r="F1365">
        <v>0.999</v>
      </c>
      <c r="G1365" t="s">
        <v>17</v>
      </c>
      <c r="H1365" t="s">
        <v>17315</v>
      </c>
      <c r="I1365" s="74">
        <v>44412</v>
      </c>
      <c r="J1365" t="s">
        <v>19</v>
      </c>
      <c r="K1365" t="s">
        <v>19</v>
      </c>
    </row>
    <row r="1366" spans="1:11" hidden="1" x14ac:dyDescent="0.3">
      <c r="A1366" t="s">
        <v>4886</v>
      </c>
      <c r="B1366" t="s">
        <v>11210</v>
      </c>
      <c r="C1366" t="s">
        <v>22032</v>
      </c>
      <c r="D1366" t="s">
        <v>22033</v>
      </c>
      <c r="E1366" s="74">
        <v>43529</v>
      </c>
      <c r="F1366">
        <v>6.0999999999999999E-2</v>
      </c>
      <c r="G1366" t="s">
        <v>17</v>
      </c>
      <c r="H1366" t="s">
        <v>17315</v>
      </c>
      <c r="I1366" s="74">
        <v>43570</v>
      </c>
      <c r="J1366" t="s">
        <v>19</v>
      </c>
      <c r="K1366" t="s">
        <v>19</v>
      </c>
    </row>
    <row r="1367" spans="1:11" hidden="1" x14ac:dyDescent="0.3">
      <c r="A1367" t="s">
        <v>4889</v>
      </c>
      <c r="B1367" t="s">
        <v>11210</v>
      </c>
      <c r="C1367" t="s">
        <v>22032</v>
      </c>
      <c r="D1367" t="s">
        <v>22033</v>
      </c>
      <c r="E1367" s="74">
        <v>43529</v>
      </c>
      <c r="F1367">
        <v>8.5000000000000006E-2</v>
      </c>
      <c r="G1367" t="s">
        <v>17</v>
      </c>
      <c r="H1367" t="s">
        <v>17315</v>
      </c>
      <c r="I1367" s="74">
        <v>43570</v>
      </c>
      <c r="J1367" t="s">
        <v>19</v>
      </c>
      <c r="K1367" t="s">
        <v>19</v>
      </c>
    </row>
    <row r="1368" spans="1:11" hidden="1" x14ac:dyDescent="0.3">
      <c r="A1368" t="s">
        <v>4906</v>
      </c>
      <c r="B1368" t="s">
        <v>11184</v>
      </c>
      <c r="C1368" t="s">
        <v>17370</v>
      </c>
      <c r="D1368" t="s">
        <v>17371</v>
      </c>
      <c r="E1368" s="74">
        <v>43559</v>
      </c>
      <c r="F1368">
        <v>0.14699999999999999</v>
      </c>
      <c r="G1368" t="s">
        <v>17</v>
      </c>
      <c r="H1368" t="s">
        <v>17315</v>
      </c>
      <c r="I1368" s="74">
        <v>43621</v>
      </c>
      <c r="J1368" t="s">
        <v>19</v>
      </c>
      <c r="K1368" t="s">
        <v>19</v>
      </c>
    </row>
    <row r="1369" spans="1:11" hidden="1" x14ac:dyDescent="0.3">
      <c r="A1369" t="s">
        <v>10132</v>
      </c>
      <c r="B1369" t="s">
        <v>16732</v>
      </c>
      <c r="C1369" t="s">
        <v>17353</v>
      </c>
      <c r="D1369" t="s">
        <v>17354</v>
      </c>
      <c r="E1369" s="74">
        <v>39947</v>
      </c>
      <c r="F1369">
        <v>0.875</v>
      </c>
      <c r="G1369" t="s">
        <v>17</v>
      </c>
      <c r="H1369" t="s">
        <v>17315</v>
      </c>
      <c r="I1369" s="74">
        <v>44223</v>
      </c>
      <c r="J1369" t="s">
        <v>19</v>
      </c>
      <c r="K1369" t="s">
        <v>19</v>
      </c>
    </row>
    <row r="1370" spans="1:11" hidden="1" x14ac:dyDescent="0.3">
      <c r="A1370" t="s">
        <v>1313</v>
      </c>
      <c r="B1370" t="s">
        <v>1312</v>
      </c>
      <c r="C1370" t="s">
        <v>17372</v>
      </c>
      <c r="D1370" t="s">
        <v>17373</v>
      </c>
      <c r="E1370" s="74">
        <v>41631</v>
      </c>
      <c r="F1370">
        <v>0.8</v>
      </c>
      <c r="G1370" t="s">
        <v>17</v>
      </c>
      <c r="H1370" t="s">
        <v>17315</v>
      </c>
      <c r="I1370" s="74">
        <v>41725</v>
      </c>
      <c r="J1370" t="s">
        <v>19</v>
      </c>
      <c r="K1370" t="s">
        <v>19</v>
      </c>
    </row>
    <row r="1371" spans="1:11" hidden="1" x14ac:dyDescent="0.3">
      <c r="A1371" t="s">
        <v>1311</v>
      </c>
      <c r="B1371" t="s">
        <v>1312</v>
      </c>
      <c r="C1371" t="s">
        <v>17372</v>
      </c>
      <c r="D1371" t="s">
        <v>17373</v>
      </c>
      <c r="E1371" s="74">
        <v>41639</v>
      </c>
      <c r="F1371">
        <v>1.26</v>
      </c>
      <c r="G1371" t="s">
        <v>17</v>
      </c>
      <c r="H1371" t="s">
        <v>17315</v>
      </c>
      <c r="I1371" s="74">
        <v>41725</v>
      </c>
      <c r="J1371" t="s">
        <v>19</v>
      </c>
      <c r="K1371" t="s">
        <v>19</v>
      </c>
    </row>
    <row r="1372" spans="1:11" hidden="1" x14ac:dyDescent="0.3">
      <c r="A1372" t="s">
        <v>14398</v>
      </c>
      <c r="B1372" t="s">
        <v>14397</v>
      </c>
      <c r="C1372" t="s">
        <v>18696</v>
      </c>
      <c r="D1372" t="s">
        <v>18697</v>
      </c>
      <c r="E1372" s="74">
        <v>44533</v>
      </c>
      <c r="F1372">
        <v>0.26300000000000001</v>
      </c>
      <c r="G1372" t="s">
        <v>17</v>
      </c>
      <c r="H1372" t="s">
        <v>17315</v>
      </c>
      <c r="I1372" s="74">
        <v>44848</v>
      </c>
      <c r="J1372" t="s">
        <v>19</v>
      </c>
      <c r="K1372" t="s">
        <v>19</v>
      </c>
    </row>
    <row r="1373" spans="1:11" hidden="1" x14ac:dyDescent="0.3">
      <c r="A1373" t="s">
        <v>7834</v>
      </c>
      <c r="B1373" t="s">
        <v>10377</v>
      </c>
      <c r="C1373" t="s">
        <v>17591</v>
      </c>
      <c r="D1373" t="s">
        <v>17592</v>
      </c>
      <c r="E1373" s="74">
        <v>43452</v>
      </c>
      <c r="F1373">
        <v>0.32600000000000001</v>
      </c>
      <c r="G1373" t="s">
        <v>17</v>
      </c>
      <c r="H1373" t="s">
        <v>17315</v>
      </c>
      <c r="I1373" s="74">
        <v>44109</v>
      </c>
      <c r="J1373" t="s">
        <v>19</v>
      </c>
      <c r="K1373" t="s">
        <v>19</v>
      </c>
    </row>
    <row r="1374" spans="1:11" hidden="1" x14ac:dyDescent="0.3">
      <c r="A1374" t="s">
        <v>530</v>
      </c>
      <c r="B1374" t="s">
        <v>11925</v>
      </c>
      <c r="C1374" t="s">
        <v>17557</v>
      </c>
      <c r="D1374" t="s">
        <v>17558</v>
      </c>
      <c r="E1374" s="74">
        <v>42430</v>
      </c>
      <c r="F1374">
        <v>4.8000000000000001E-2</v>
      </c>
      <c r="G1374" t="s">
        <v>17</v>
      </c>
      <c r="H1374" t="s">
        <v>17315</v>
      </c>
      <c r="I1374" s="74">
        <v>42447</v>
      </c>
      <c r="J1374" t="s">
        <v>19</v>
      </c>
      <c r="K1374" t="s">
        <v>19</v>
      </c>
    </row>
    <row r="1375" spans="1:11" hidden="1" x14ac:dyDescent="0.3">
      <c r="A1375" t="s">
        <v>885</v>
      </c>
      <c r="B1375" t="s">
        <v>884</v>
      </c>
      <c r="C1375" t="s">
        <v>17372</v>
      </c>
      <c r="D1375" t="s">
        <v>17373</v>
      </c>
      <c r="E1375" s="74">
        <v>42026</v>
      </c>
      <c r="F1375">
        <v>1.5</v>
      </c>
      <c r="G1375" t="s">
        <v>17</v>
      </c>
      <c r="H1375" t="s">
        <v>17315</v>
      </c>
      <c r="I1375" s="74">
        <v>42108</v>
      </c>
      <c r="J1375" t="s">
        <v>19</v>
      </c>
      <c r="K1375" t="s">
        <v>19</v>
      </c>
    </row>
    <row r="1376" spans="1:11" hidden="1" x14ac:dyDescent="0.3">
      <c r="A1376" t="s">
        <v>883</v>
      </c>
      <c r="B1376" t="s">
        <v>884</v>
      </c>
      <c r="C1376" t="s">
        <v>17372</v>
      </c>
      <c r="D1376" t="s">
        <v>17373</v>
      </c>
      <c r="E1376" s="74">
        <v>42026</v>
      </c>
      <c r="F1376">
        <v>1.5</v>
      </c>
      <c r="G1376" t="s">
        <v>17</v>
      </c>
      <c r="H1376" t="s">
        <v>17315</v>
      </c>
      <c r="I1376" s="74">
        <v>42108</v>
      </c>
      <c r="J1376" t="s">
        <v>19</v>
      </c>
      <c r="K1376" t="s">
        <v>19</v>
      </c>
    </row>
    <row r="1377" spans="1:11" hidden="1" x14ac:dyDescent="0.3">
      <c r="A1377" t="s">
        <v>10167</v>
      </c>
      <c r="B1377" t="s">
        <v>16369</v>
      </c>
      <c r="C1377" t="s">
        <v>17353</v>
      </c>
      <c r="D1377" t="s">
        <v>17354</v>
      </c>
      <c r="E1377" s="74">
        <v>40890</v>
      </c>
      <c r="F1377">
        <v>0.5</v>
      </c>
      <c r="G1377" t="s">
        <v>17</v>
      </c>
      <c r="H1377" t="s">
        <v>17315</v>
      </c>
      <c r="I1377" s="74">
        <v>44243</v>
      </c>
      <c r="J1377" t="s">
        <v>19</v>
      </c>
      <c r="K1377" t="s">
        <v>19</v>
      </c>
    </row>
    <row r="1378" spans="1:11" hidden="1" x14ac:dyDescent="0.3">
      <c r="A1378" t="s">
        <v>932</v>
      </c>
      <c r="B1378" t="s">
        <v>3837</v>
      </c>
      <c r="C1378" t="s">
        <v>17328</v>
      </c>
      <c r="D1378" t="s">
        <v>17329</v>
      </c>
      <c r="E1378" s="74">
        <v>42004</v>
      </c>
      <c r="F1378">
        <v>0.58299999999999996</v>
      </c>
      <c r="G1378" t="s">
        <v>17</v>
      </c>
      <c r="H1378" t="s">
        <v>17315</v>
      </c>
      <c r="I1378" s="74">
        <v>42118</v>
      </c>
      <c r="J1378" t="s">
        <v>19</v>
      </c>
      <c r="K1378" t="s">
        <v>19</v>
      </c>
    </row>
    <row r="1379" spans="1:11" hidden="1" x14ac:dyDescent="0.3">
      <c r="A1379" t="s">
        <v>931</v>
      </c>
      <c r="B1379" t="s">
        <v>3837</v>
      </c>
      <c r="C1379" t="s">
        <v>17328</v>
      </c>
      <c r="D1379" t="s">
        <v>17329</v>
      </c>
      <c r="E1379" s="74">
        <v>42004</v>
      </c>
      <c r="F1379">
        <v>0.34499999999999997</v>
      </c>
      <c r="G1379" t="s">
        <v>17</v>
      </c>
      <c r="H1379" t="s">
        <v>17315</v>
      </c>
      <c r="I1379" s="74">
        <v>42118</v>
      </c>
      <c r="J1379" t="s">
        <v>19</v>
      </c>
      <c r="K1379" t="s">
        <v>19</v>
      </c>
    </row>
    <row r="1380" spans="1:11" hidden="1" x14ac:dyDescent="0.3">
      <c r="A1380" t="s">
        <v>930</v>
      </c>
      <c r="B1380" t="s">
        <v>3837</v>
      </c>
      <c r="C1380" t="s">
        <v>17328</v>
      </c>
      <c r="D1380" t="s">
        <v>17329</v>
      </c>
      <c r="E1380" s="74">
        <v>42004</v>
      </c>
      <c r="F1380">
        <v>0.42899999999999999</v>
      </c>
      <c r="G1380" t="s">
        <v>17</v>
      </c>
      <c r="H1380" t="s">
        <v>17315</v>
      </c>
      <c r="I1380" s="74">
        <v>42143</v>
      </c>
      <c r="J1380" t="s">
        <v>19</v>
      </c>
      <c r="K1380" t="s">
        <v>19</v>
      </c>
    </row>
    <row r="1381" spans="1:11" hidden="1" x14ac:dyDescent="0.3">
      <c r="A1381" t="s">
        <v>910</v>
      </c>
      <c r="B1381" t="s">
        <v>3837</v>
      </c>
      <c r="C1381" t="s">
        <v>17328</v>
      </c>
      <c r="D1381" t="s">
        <v>17329</v>
      </c>
      <c r="E1381" s="74">
        <v>41996</v>
      </c>
      <c r="F1381">
        <v>0.378</v>
      </c>
      <c r="G1381" t="s">
        <v>17</v>
      </c>
      <c r="H1381" t="s">
        <v>17315</v>
      </c>
      <c r="I1381" s="74">
        <v>42118</v>
      </c>
      <c r="J1381" t="s">
        <v>19</v>
      </c>
      <c r="K1381" t="s">
        <v>19</v>
      </c>
    </row>
    <row r="1382" spans="1:11" hidden="1" x14ac:dyDescent="0.3">
      <c r="A1382" t="s">
        <v>909</v>
      </c>
      <c r="B1382" t="s">
        <v>3837</v>
      </c>
      <c r="C1382" t="s">
        <v>17328</v>
      </c>
      <c r="D1382" t="s">
        <v>17329</v>
      </c>
      <c r="E1382" s="74">
        <v>41996</v>
      </c>
      <c r="F1382">
        <v>0.33600000000000002</v>
      </c>
      <c r="G1382" t="s">
        <v>17</v>
      </c>
      <c r="H1382" t="s">
        <v>17315</v>
      </c>
      <c r="I1382" s="74">
        <v>42118</v>
      </c>
      <c r="J1382" t="s">
        <v>19</v>
      </c>
      <c r="K1382" t="s">
        <v>19</v>
      </c>
    </row>
    <row r="1383" spans="1:11" hidden="1" x14ac:dyDescent="0.3">
      <c r="A1383" t="s">
        <v>908</v>
      </c>
      <c r="B1383" t="s">
        <v>3837</v>
      </c>
      <c r="C1383" t="s">
        <v>17328</v>
      </c>
      <c r="D1383" t="s">
        <v>17329</v>
      </c>
      <c r="E1383" s="74">
        <v>42002</v>
      </c>
      <c r="F1383">
        <v>0.27100000000000002</v>
      </c>
      <c r="G1383" t="s">
        <v>17</v>
      </c>
      <c r="H1383" t="s">
        <v>17315</v>
      </c>
      <c r="I1383" s="74">
        <v>42118</v>
      </c>
      <c r="J1383" t="s">
        <v>19</v>
      </c>
      <c r="K1383" t="s">
        <v>19</v>
      </c>
    </row>
    <row r="1384" spans="1:11" hidden="1" x14ac:dyDescent="0.3">
      <c r="A1384" t="s">
        <v>907</v>
      </c>
      <c r="B1384" t="s">
        <v>3837</v>
      </c>
      <c r="C1384" t="s">
        <v>17328</v>
      </c>
      <c r="D1384" t="s">
        <v>17329</v>
      </c>
      <c r="E1384" s="74">
        <v>42002</v>
      </c>
      <c r="F1384">
        <v>0.27100000000000002</v>
      </c>
      <c r="G1384" t="s">
        <v>17</v>
      </c>
      <c r="H1384" t="s">
        <v>17315</v>
      </c>
      <c r="I1384" s="74">
        <v>42118</v>
      </c>
      <c r="J1384" t="s">
        <v>19</v>
      </c>
      <c r="K1384" t="s">
        <v>19</v>
      </c>
    </row>
    <row r="1385" spans="1:11" hidden="1" x14ac:dyDescent="0.3">
      <c r="A1385" t="s">
        <v>815</v>
      </c>
      <c r="B1385" t="s">
        <v>3837</v>
      </c>
      <c r="C1385" t="s">
        <v>17328</v>
      </c>
      <c r="D1385" t="s">
        <v>17329</v>
      </c>
      <c r="E1385" s="74">
        <v>42034</v>
      </c>
      <c r="F1385">
        <v>0.69399999999999995</v>
      </c>
      <c r="G1385" t="s">
        <v>17</v>
      </c>
      <c r="H1385" t="s">
        <v>17315</v>
      </c>
      <c r="I1385" s="74">
        <v>42118</v>
      </c>
      <c r="J1385" t="s">
        <v>19</v>
      </c>
      <c r="K1385" t="s">
        <v>19</v>
      </c>
    </row>
    <row r="1386" spans="1:11" hidden="1" x14ac:dyDescent="0.3">
      <c r="A1386" t="s">
        <v>814</v>
      </c>
      <c r="B1386" t="s">
        <v>3837</v>
      </c>
      <c r="C1386" t="s">
        <v>17328</v>
      </c>
      <c r="D1386" t="s">
        <v>17329</v>
      </c>
      <c r="E1386" s="74">
        <v>42031</v>
      </c>
      <c r="F1386">
        <v>0.16700000000000001</v>
      </c>
      <c r="G1386" t="s">
        <v>17</v>
      </c>
      <c r="H1386" t="s">
        <v>17315</v>
      </c>
      <c r="I1386" s="74">
        <v>42118</v>
      </c>
      <c r="J1386" t="s">
        <v>19</v>
      </c>
      <c r="K1386" t="s">
        <v>19</v>
      </c>
    </row>
    <row r="1387" spans="1:11" hidden="1" x14ac:dyDescent="0.3">
      <c r="A1387" t="s">
        <v>813</v>
      </c>
      <c r="B1387" t="s">
        <v>3837</v>
      </c>
      <c r="C1387" t="s">
        <v>17328</v>
      </c>
      <c r="D1387" t="s">
        <v>17329</v>
      </c>
      <c r="E1387" s="74">
        <v>42031</v>
      </c>
      <c r="F1387">
        <v>0.81499999999999995</v>
      </c>
      <c r="G1387" t="s">
        <v>17</v>
      </c>
      <c r="H1387" t="s">
        <v>17315</v>
      </c>
      <c r="I1387" s="74">
        <v>42118</v>
      </c>
      <c r="J1387" t="s">
        <v>19</v>
      </c>
      <c r="K1387" t="s">
        <v>19</v>
      </c>
    </row>
    <row r="1388" spans="1:11" hidden="1" x14ac:dyDescent="0.3">
      <c r="A1388" t="s">
        <v>812</v>
      </c>
      <c r="B1388" t="s">
        <v>3837</v>
      </c>
      <c r="C1388" t="s">
        <v>17328</v>
      </c>
      <c r="D1388" t="s">
        <v>17329</v>
      </c>
      <c r="E1388" s="74">
        <v>42031</v>
      </c>
      <c r="F1388">
        <v>0.25800000000000001</v>
      </c>
      <c r="G1388" t="s">
        <v>17</v>
      </c>
      <c r="H1388" t="s">
        <v>17315</v>
      </c>
      <c r="I1388" s="74">
        <v>42118</v>
      </c>
      <c r="J1388" t="s">
        <v>19</v>
      </c>
      <c r="K1388" t="s">
        <v>19</v>
      </c>
    </row>
    <row r="1389" spans="1:11" hidden="1" x14ac:dyDescent="0.3">
      <c r="A1389" t="s">
        <v>811</v>
      </c>
      <c r="B1389" t="s">
        <v>3837</v>
      </c>
      <c r="C1389" t="s">
        <v>17328</v>
      </c>
      <c r="D1389" t="s">
        <v>17329</v>
      </c>
      <c r="E1389" s="74">
        <v>42031</v>
      </c>
      <c r="F1389">
        <v>0.73499999999999999</v>
      </c>
      <c r="G1389" t="s">
        <v>17</v>
      </c>
      <c r="H1389" t="s">
        <v>17315</v>
      </c>
      <c r="I1389" s="74">
        <v>42118</v>
      </c>
      <c r="J1389" t="s">
        <v>19</v>
      </c>
      <c r="K1389" t="s">
        <v>19</v>
      </c>
    </row>
    <row r="1390" spans="1:11" hidden="1" x14ac:dyDescent="0.3">
      <c r="A1390" t="s">
        <v>810</v>
      </c>
      <c r="B1390" t="s">
        <v>3837</v>
      </c>
      <c r="C1390" t="s">
        <v>17328</v>
      </c>
      <c r="D1390" t="s">
        <v>17329</v>
      </c>
      <c r="E1390" s="74">
        <v>42034</v>
      </c>
      <c r="F1390">
        <v>0.499</v>
      </c>
      <c r="G1390" t="s">
        <v>17</v>
      </c>
      <c r="H1390" t="s">
        <v>17315</v>
      </c>
      <c r="I1390" s="74">
        <v>42118</v>
      </c>
      <c r="J1390" t="s">
        <v>19</v>
      </c>
      <c r="K1390" t="s">
        <v>19</v>
      </c>
    </row>
    <row r="1391" spans="1:11" hidden="1" x14ac:dyDescent="0.3">
      <c r="A1391" t="s">
        <v>3838</v>
      </c>
      <c r="B1391" t="s">
        <v>3837</v>
      </c>
      <c r="C1391" t="s">
        <v>17328</v>
      </c>
      <c r="D1391" t="s">
        <v>17329</v>
      </c>
      <c r="E1391" s="74">
        <v>42613</v>
      </c>
      <c r="F1391">
        <v>0.1</v>
      </c>
      <c r="G1391" t="s">
        <v>17</v>
      </c>
      <c r="H1391" t="s">
        <v>17315</v>
      </c>
      <c r="I1391" s="74">
        <v>42815</v>
      </c>
      <c r="J1391" t="s">
        <v>19</v>
      </c>
      <c r="K1391" t="s">
        <v>19</v>
      </c>
    </row>
    <row r="1392" spans="1:11" hidden="1" x14ac:dyDescent="0.3">
      <c r="A1392" t="s">
        <v>3839</v>
      </c>
      <c r="B1392" t="s">
        <v>3837</v>
      </c>
      <c r="C1392" t="s">
        <v>17328</v>
      </c>
      <c r="D1392" t="s">
        <v>17329</v>
      </c>
      <c r="E1392" s="74">
        <v>42613</v>
      </c>
      <c r="F1392">
        <v>0.17399999999999999</v>
      </c>
      <c r="G1392" t="s">
        <v>17</v>
      </c>
      <c r="H1392" t="s">
        <v>17315</v>
      </c>
      <c r="I1392" s="74">
        <v>42815</v>
      </c>
      <c r="J1392" t="s">
        <v>19</v>
      </c>
      <c r="K1392" t="s">
        <v>19</v>
      </c>
    </row>
    <row r="1393" spans="1:11" hidden="1" x14ac:dyDescent="0.3">
      <c r="A1393" t="s">
        <v>3840</v>
      </c>
      <c r="B1393" t="s">
        <v>3837</v>
      </c>
      <c r="C1393" t="s">
        <v>17328</v>
      </c>
      <c r="D1393" t="s">
        <v>17329</v>
      </c>
      <c r="E1393" s="74">
        <v>42626</v>
      </c>
      <c r="F1393">
        <v>0.19700000000000001</v>
      </c>
      <c r="G1393" t="s">
        <v>17</v>
      </c>
      <c r="H1393" t="s">
        <v>17315</v>
      </c>
      <c r="I1393" s="74">
        <v>42821</v>
      </c>
      <c r="J1393" t="s">
        <v>19</v>
      </c>
      <c r="K1393" t="s">
        <v>19</v>
      </c>
    </row>
    <row r="1394" spans="1:11" hidden="1" x14ac:dyDescent="0.3">
      <c r="A1394" t="s">
        <v>508</v>
      </c>
      <c r="B1394" t="s">
        <v>4853</v>
      </c>
      <c r="C1394" t="s">
        <v>17328</v>
      </c>
      <c r="D1394" t="s">
        <v>17329</v>
      </c>
      <c r="E1394" s="74">
        <v>42313</v>
      </c>
      <c r="F1394">
        <v>0.41899999999999998</v>
      </c>
      <c r="G1394" t="s">
        <v>17</v>
      </c>
      <c r="H1394" t="s">
        <v>17315</v>
      </c>
      <c r="I1394" s="74">
        <v>42485</v>
      </c>
      <c r="J1394" t="s">
        <v>19</v>
      </c>
      <c r="K1394" t="s">
        <v>19</v>
      </c>
    </row>
    <row r="1395" spans="1:11" hidden="1" x14ac:dyDescent="0.3">
      <c r="A1395" t="s">
        <v>507</v>
      </c>
      <c r="B1395" t="s">
        <v>4853</v>
      </c>
      <c r="C1395" t="s">
        <v>17328</v>
      </c>
      <c r="D1395" t="s">
        <v>17329</v>
      </c>
      <c r="E1395" s="74">
        <v>42388</v>
      </c>
      <c r="F1395">
        <v>0.49399999999999999</v>
      </c>
      <c r="G1395" t="s">
        <v>17</v>
      </c>
      <c r="H1395" t="s">
        <v>17315</v>
      </c>
      <c r="I1395" s="74">
        <v>42485</v>
      </c>
      <c r="J1395" t="s">
        <v>19</v>
      </c>
      <c r="K1395" t="s">
        <v>19</v>
      </c>
    </row>
    <row r="1396" spans="1:11" hidden="1" x14ac:dyDescent="0.3">
      <c r="A1396" t="s">
        <v>20342</v>
      </c>
      <c r="B1396" t="s">
        <v>20343</v>
      </c>
      <c r="C1396" t="s">
        <v>17361</v>
      </c>
      <c r="D1396" t="s">
        <v>17362</v>
      </c>
      <c r="E1396" s="74">
        <v>42564</v>
      </c>
      <c r="F1396">
        <v>0.59299999999999997</v>
      </c>
      <c r="G1396" t="s">
        <v>17</v>
      </c>
      <c r="H1396" t="s">
        <v>17315</v>
      </c>
      <c r="I1396" s="74">
        <v>45195</v>
      </c>
      <c r="J1396" t="s">
        <v>19</v>
      </c>
      <c r="K1396" t="s">
        <v>19</v>
      </c>
    </row>
    <row r="1397" spans="1:11" hidden="1" x14ac:dyDescent="0.3">
      <c r="A1397" t="s">
        <v>21720</v>
      </c>
      <c r="B1397" t="s">
        <v>21721</v>
      </c>
      <c r="C1397" t="s">
        <v>17348</v>
      </c>
      <c r="D1397" t="s">
        <v>17349</v>
      </c>
      <c r="E1397" s="74">
        <v>42601</v>
      </c>
      <c r="F1397">
        <v>0.08</v>
      </c>
      <c r="G1397" t="s">
        <v>17</v>
      </c>
      <c r="H1397" t="s">
        <v>17315</v>
      </c>
      <c r="I1397" s="74">
        <v>45324</v>
      </c>
      <c r="J1397" t="s">
        <v>19</v>
      </c>
      <c r="K1397" t="s">
        <v>19</v>
      </c>
    </row>
    <row r="1398" spans="1:11" hidden="1" x14ac:dyDescent="0.3">
      <c r="A1398" t="s">
        <v>21730</v>
      </c>
      <c r="B1398" t="s">
        <v>21731</v>
      </c>
      <c r="C1398" t="s">
        <v>17348</v>
      </c>
      <c r="D1398" t="s">
        <v>17349</v>
      </c>
      <c r="E1398" s="74">
        <v>42513</v>
      </c>
      <c r="F1398">
        <v>0.02</v>
      </c>
      <c r="G1398" t="s">
        <v>17</v>
      </c>
      <c r="H1398" t="s">
        <v>17315</v>
      </c>
      <c r="I1398" s="74">
        <v>45358</v>
      </c>
      <c r="J1398" t="s">
        <v>19</v>
      </c>
      <c r="K1398" t="s">
        <v>19</v>
      </c>
    </row>
    <row r="1399" spans="1:11" hidden="1" x14ac:dyDescent="0.3">
      <c r="A1399" t="s">
        <v>3142</v>
      </c>
      <c r="B1399" t="s">
        <v>10240</v>
      </c>
      <c r="C1399" t="s">
        <v>17357</v>
      </c>
      <c r="D1399" t="s">
        <v>17358</v>
      </c>
      <c r="E1399" s="74">
        <v>39772</v>
      </c>
      <c r="F1399">
        <v>0.10199999999999999</v>
      </c>
      <c r="G1399" t="s">
        <v>17</v>
      </c>
      <c r="H1399" t="s">
        <v>17315</v>
      </c>
      <c r="I1399" s="74">
        <v>39878</v>
      </c>
      <c r="J1399" t="s">
        <v>19</v>
      </c>
      <c r="K1399" t="s">
        <v>19</v>
      </c>
    </row>
    <row r="1400" spans="1:11" hidden="1" x14ac:dyDescent="0.3">
      <c r="A1400" t="s">
        <v>3439</v>
      </c>
      <c r="B1400" t="s">
        <v>3440</v>
      </c>
      <c r="C1400" t="s">
        <v>17418</v>
      </c>
      <c r="D1400" t="s">
        <v>17419</v>
      </c>
      <c r="E1400" s="74">
        <v>31456</v>
      </c>
      <c r="F1400">
        <v>7.4999999999999997E-2</v>
      </c>
      <c r="G1400" t="s">
        <v>17369</v>
      </c>
      <c r="H1400" t="s">
        <v>17315</v>
      </c>
      <c r="I1400" s="74">
        <v>39667</v>
      </c>
      <c r="J1400" t="s">
        <v>19</v>
      </c>
      <c r="K1400" t="s">
        <v>19</v>
      </c>
    </row>
    <row r="1401" spans="1:11" hidden="1" x14ac:dyDescent="0.3">
      <c r="A1401" t="s">
        <v>1701</v>
      </c>
      <c r="B1401" t="s">
        <v>12653</v>
      </c>
      <c r="C1401" t="s">
        <v>21916</v>
      </c>
      <c r="D1401" t="s">
        <v>21917</v>
      </c>
      <c r="E1401" s="74">
        <v>40904</v>
      </c>
      <c r="F1401">
        <v>0.37</v>
      </c>
      <c r="G1401" t="s">
        <v>17</v>
      </c>
      <c r="H1401" t="s">
        <v>17315</v>
      </c>
      <c r="I1401" s="74">
        <v>41521</v>
      </c>
      <c r="J1401" t="s">
        <v>19</v>
      </c>
      <c r="K1401" t="s">
        <v>19</v>
      </c>
    </row>
    <row r="1402" spans="1:11" hidden="1" x14ac:dyDescent="0.3">
      <c r="A1402" t="s">
        <v>1700</v>
      </c>
      <c r="B1402" t="s">
        <v>12652</v>
      </c>
      <c r="C1402" t="s">
        <v>21916</v>
      </c>
      <c r="D1402" t="s">
        <v>21917</v>
      </c>
      <c r="E1402" s="74">
        <v>40904</v>
      </c>
      <c r="F1402">
        <v>0.44</v>
      </c>
      <c r="G1402" t="s">
        <v>17</v>
      </c>
      <c r="H1402" t="s">
        <v>17315</v>
      </c>
      <c r="I1402" s="74">
        <v>41521</v>
      </c>
      <c r="J1402" t="s">
        <v>19</v>
      </c>
      <c r="K1402" t="s">
        <v>19</v>
      </c>
    </row>
    <row r="1403" spans="1:11" hidden="1" x14ac:dyDescent="0.3">
      <c r="A1403" t="s">
        <v>2050</v>
      </c>
      <c r="B1403" t="s">
        <v>12903</v>
      </c>
      <c r="C1403" t="s">
        <v>21778</v>
      </c>
      <c r="D1403" t="s">
        <v>21779</v>
      </c>
      <c r="E1403" s="74">
        <v>40885</v>
      </c>
      <c r="F1403">
        <v>0.34799999999999998</v>
      </c>
      <c r="G1403" t="s">
        <v>17</v>
      </c>
      <c r="H1403" t="s">
        <v>17315</v>
      </c>
      <c r="I1403" s="74">
        <v>41189</v>
      </c>
      <c r="J1403" t="s">
        <v>19</v>
      </c>
      <c r="K1403" t="s">
        <v>19</v>
      </c>
    </row>
    <row r="1404" spans="1:11" hidden="1" x14ac:dyDescent="0.3">
      <c r="A1404" t="s">
        <v>9959</v>
      </c>
      <c r="B1404" t="s">
        <v>16951</v>
      </c>
      <c r="C1404" t="s">
        <v>17346</v>
      </c>
      <c r="D1404" t="s">
        <v>17347</v>
      </c>
      <c r="E1404" s="74">
        <v>42304</v>
      </c>
      <c r="F1404">
        <v>4.3999999999999997E-2</v>
      </c>
      <c r="G1404" t="s">
        <v>17</v>
      </c>
      <c r="H1404" t="s">
        <v>17315</v>
      </c>
      <c r="I1404" s="74">
        <v>44167</v>
      </c>
      <c r="J1404" t="s">
        <v>19</v>
      </c>
      <c r="K1404" t="s">
        <v>19</v>
      </c>
    </row>
    <row r="1405" spans="1:11" hidden="1" x14ac:dyDescent="0.3">
      <c r="A1405" t="s">
        <v>1427</v>
      </c>
      <c r="B1405" t="s">
        <v>12434</v>
      </c>
      <c r="C1405" t="s">
        <v>20284</v>
      </c>
      <c r="D1405" t="s">
        <v>20285</v>
      </c>
      <c r="E1405" s="74">
        <v>40994</v>
      </c>
      <c r="F1405">
        <v>0.29599999999999999</v>
      </c>
      <c r="G1405" t="s">
        <v>17</v>
      </c>
      <c r="H1405" t="s">
        <v>17315</v>
      </c>
      <c r="I1405" s="74">
        <v>41641</v>
      </c>
      <c r="J1405" t="s">
        <v>19</v>
      </c>
      <c r="K1405" t="s">
        <v>19</v>
      </c>
    </row>
    <row r="1406" spans="1:11" hidden="1" x14ac:dyDescent="0.3">
      <c r="A1406" t="s">
        <v>1422</v>
      </c>
      <c r="B1406" t="s">
        <v>12433</v>
      </c>
      <c r="C1406" t="s">
        <v>17370</v>
      </c>
      <c r="D1406" t="s">
        <v>17371</v>
      </c>
      <c r="E1406" s="74">
        <v>41654</v>
      </c>
      <c r="F1406">
        <v>0.5</v>
      </c>
      <c r="G1406" t="s">
        <v>17</v>
      </c>
      <c r="H1406" t="s">
        <v>17315</v>
      </c>
      <c r="I1406" s="74">
        <v>41675</v>
      </c>
      <c r="J1406" t="s">
        <v>19</v>
      </c>
      <c r="K1406" t="s">
        <v>19</v>
      </c>
    </row>
    <row r="1407" spans="1:11" hidden="1" x14ac:dyDescent="0.3">
      <c r="A1407" t="s">
        <v>10423</v>
      </c>
      <c r="B1407" t="s">
        <v>10422</v>
      </c>
      <c r="C1407" t="s">
        <v>17370</v>
      </c>
      <c r="D1407" t="s">
        <v>17371</v>
      </c>
      <c r="E1407" s="74">
        <v>43777</v>
      </c>
      <c r="F1407">
        <v>0.45300000000000001</v>
      </c>
      <c r="G1407" t="s">
        <v>17</v>
      </c>
      <c r="H1407" t="s">
        <v>17315</v>
      </c>
      <c r="I1407" s="74">
        <v>44841</v>
      </c>
      <c r="J1407" t="s">
        <v>19</v>
      </c>
      <c r="K1407" t="s">
        <v>19</v>
      </c>
    </row>
    <row r="1408" spans="1:11" hidden="1" x14ac:dyDescent="0.3">
      <c r="A1408" t="s">
        <v>3980</v>
      </c>
      <c r="B1408" t="s">
        <v>11601</v>
      </c>
      <c r="C1408" t="s">
        <v>22199</v>
      </c>
      <c r="D1408" t="s">
        <v>22200</v>
      </c>
      <c r="E1408" s="74">
        <v>42669</v>
      </c>
      <c r="F1408">
        <v>70</v>
      </c>
      <c r="G1408" t="s">
        <v>17</v>
      </c>
      <c r="H1408" t="s">
        <v>17324</v>
      </c>
      <c r="I1408" s="74">
        <v>42877</v>
      </c>
      <c r="J1408" t="s">
        <v>19</v>
      </c>
      <c r="K1408" t="s">
        <v>19</v>
      </c>
    </row>
    <row r="1409" spans="1:11" hidden="1" x14ac:dyDescent="0.3">
      <c r="A1409" t="s">
        <v>3900</v>
      </c>
      <c r="B1409" t="s">
        <v>4182</v>
      </c>
      <c r="C1409" t="s">
        <v>17410</v>
      </c>
      <c r="D1409" t="s">
        <v>17411</v>
      </c>
      <c r="E1409" s="74">
        <v>42733</v>
      </c>
      <c r="F1409">
        <v>0.20399999999999999</v>
      </c>
      <c r="G1409" t="s">
        <v>17</v>
      </c>
      <c r="H1409" t="s">
        <v>17315</v>
      </c>
      <c r="I1409" s="74">
        <v>42831</v>
      </c>
      <c r="J1409" t="s">
        <v>19</v>
      </c>
      <c r="K1409" t="s">
        <v>19</v>
      </c>
    </row>
    <row r="1410" spans="1:11" hidden="1" x14ac:dyDescent="0.3">
      <c r="A1410" t="s">
        <v>4183</v>
      </c>
      <c r="B1410" t="s">
        <v>4182</v>
      </c>
      <c r="C1410" t="s">
        <v>17410</v>
      </c>
      <c r="D1410" t="s">
        <v>17411</v>
      </c>
      <c r="E1410" s="74">
        <v>42860</v>
      </c>
      <c r="F1410">
        <v>0.42799999999999999</v>
      </c>
      <c r="G1410" t="s">
        <v>17</v>
      </c>
      <c r="H1410" t="s">
        <v>17315</v>
      </c>
      <c r="I1410" s="74">
        <v>42989</v>
      </c>
      <c r="J1410" t="s">
        <v>19</v>
      </c>
      <c r="K1410" t="s">
        <v>19</v>
      </c>
    </row>
    <row r="1411" spans="1:11" hidden="1" x14ac:dyDescent="0.3">
      <c r="A1411" t="s">
        <v>19987</v>
      </c>
      <c r="B1411" t="s">
        <v>19988</v>
      </c>
      <c r="C1411" t="s">
        <v>17744</v>
      </c>
      <c r="D1411" t="s">
        <v>17745</v>
      </c>
      <c r="E1411" s="74">
        <v>45062</v>
      </c>
      <c r="F1411">
        <v>0.35899999999999999</v>
      </c>
      <c r="G1411" t="s">
        <v>17</v>
      </c>
      <c r="H1411" t="s">
        <v>17339</v>
      </c>
      <c r="I1411" s="74">
        <v>45103</v>
      </c>
      <c r="J1411" t="s">
        <v>19</v>
      </c>
      <c r="K1411" t="s">
        <v>19</v>
      </c>
    </row>
    <row r="1412" spans="1:11" hidden="1" x14ac:dyDescent="0.3">
      <c r="A1412" t="s">
        <v>16926</v>
      </c>
      <c r="B1412" t="s">
        <v>16925</v>
      </c>
      <c r="C1412" t="s">
        <v>17456</v>
      </c>
      <c r="D1412" t="s">
        <v>17457</v>
      </c>
      <c r="E1412" s="74">
        <v>41791</v>
      </c>
      <c r="F1412">
        <v>3.6</v>
      </c>
      <c r="G1412" t="s">
        <v>17369</v>
      </c>
      <c r="H1412" t="s">
        <v>17458</v>
      </c>
      <c r="I1412" s="74">
        <v>44378</v>
      </c>
      <c r="J1412" t="s">
        <v>19</v>
      </c>
      <c r="K1412" t="s">
        <v>19</v>
      </c>
    </row>
    <row r="1413" spans="1:11" hidden="1" x14ac:dyDescent="0.3">
      <c r="A1413" t="s">
        <v>24596</v>
      </c>
      <c r="B1413" t="s">
        <v>24597</v>
      </c>
      <c r="C1413" t="s">
        <v>17387</v>
      </c>
      <c r="D1413" t="s">
        <v>17388</v>
      </c>
      <c r="E1413" s="74">
        <v>44720</v>
      </c>
      <c r="F1413">
        <v>5.2163000000000001E-2</v>
      </c>
      <c r="G1413" t="s">
        <v>17</v>
      </c>
      <c r="H1413" t="s">
        <v>17315</v>
      </c>
      <c r="I1413" s="74">
        <v>45665</v>
      </c>
      <c r="J1413" t="s">
        <v>19</v>
      </c>
      <c r="K1413" t="s">
        <v>19</v>
      </c>
    </row>
    <row r="1414" spans="1:11" hidden="1" x14ac:dyDescent="0.3">
      <c r="A1414" t="s">
        <v>24614</v>
      </c>
      <c r="B1414" t="s">
        <v>24615</v>
      </c>
      <c r="C1414" t="s">
        <v>17387</v>
      </c>
      <c r="D1414" t="s">
        <v>17388</v>
      </c>
      <c r="E1414" s="74">
        <v>44764</v>
      </c>
      <c r="F1414">
        <v>0.109873</v>
      </c>
      <c r="G1414" t="s">
        <v>17</v>
      </c>
      <c r="H1414" t="s">
        <v>17315</v>
      </c>
      <c r="I1414" s="74">
        <v>45665</v>
      </c>
      <c r="J1414" t="s">
        <v>19</v>
      </c>
      <c r="K1414" t="s">
        <v>19</v>
      </c>
    </row>
    <row r="1415" spans="1:11" hidden="1" x14ac:dyDescent="0.3">
      <c r="A1415" t="s">
        <v>3860</v>
      </c>
      <c r="B1415" t="s">
        <v>11676</v>
      </c>
      <c r="C1415" t="s">
        <v>17626</v>
      </c>
      <c r="D1415" t="s">
        <v>17627</v>
      </c>
      <c r="E1415" s="74">
        <v>42174</v>
      </c>
      <c r="F1415">
        <v>12</v>
      </c>
      <c r="G1415" t="s">
        <v>17479</v>
      </c>
      <c r="H1415" t="s">
        <v>17628</v>
      </c>
      <c r="I1415" s="74">
        <v>42842</v>
      </c>
      <c r="J1415" t="s">
        <v>19</v>
      </c>
      <c r="K1415" t="s">
        <v>19</v>
      </c>
    </row>
    <row r="1416" spans="1:11" hidden="1" x14ac:dyDescent="0.3">
      <c r="A1416" t="s">
        <v>25256</v>
      </c>
      <c r="B1416" t="s">
        <v>25257</v>
      </c>
      <c r="C1416" t="s">
        <v>17514</v>
      </c>
      <c r="D1416" t="s">
        <v>17515</v>
      </c>
      <c r="E1416" s="74">
        <v>45411</v>
      </c>
      <c r="F1416">
        <v>216</v>
      </c>
      <c r="G1416" t="s">
        <v>6</v>
      </c>
      <c r="H1416" t="s">
        <v>17379</v>
      </c>
      <c r="I1416" s="74">
        <v>45499</v>
      </c>
      <c r="J1416" t="s">
        <v>19</v>
      </c>
      <c r="K1416" t="s">
        <v>19</v>
      </c>
    </row>
    <row r="1417" spans="1:11" hidden="1" x14ac:dyDescent="0.3">
      <c r="A1417" t="s">
        <v>19680</v>
      </c>
      <c r="B1417" t="s">
        <v>19681</v>
      </c>
      <c r="C1417" t="s">
        <v>17514</v>
      </c>
      <c r="D1417" t="s">
        <v>17515</v>
      </c>
      <c r="E1417" s="74">
        <v>45071</v>
      </c>
      <c r="F1417">
        <v>238.2</v>
      </c>
      <c r="G1417" t="s">
        <v>6</v>
      </c>
      <c r="H1417" t="s">
        <v>17379</v>
      </c>
      <c r="I1417" s="74">
        <v>45134</v>
      </c>
      <c r="J1417" t="s">
        <v>19</v>
      </c>
      <c r="K1417" t="s">
        <v>19</v>
      </c>
    </row>
    <row r="1418" spans="1:11" hidden="1" x14ac:dyDescent="0.3">
      <c r="A1418" t="s">
        <v>15007</v>
      </c>
      <c r="B1418" t="s">
        <v>15006</v>
      </c>
      <c r="C1418" t="s">
        <v>17804</v>
      </c>
      <c r="D1418" t="s">
        <v>17805</v>
      </c>
      <c r="E1418" s="74">
        <v>44329</v>
      </c>
      <c r="F1418">
        <v>0.94899999999999995</v>
      </c>
      <c r="G1418" t="s">
        <v>17</v>
      </c>
      <c r="H1418" t="s">
        <v>17315</v>
      </c>
      <c r="I1418" s="74">
        <v>44718</v>
      </c>
      <c r="J1418" t="s">
        <v>19</v>
      </c>
      <c r="K1418" t="s">
        <v>19</v>
      </c>
    </row>
    <row r="1419" spans="1:11" hidden="1" x14ac:dyDescent="0.3">
      <c r="A1419" t="s">
        <v>15005</v>
      </c>
      <c r="B1419" t="s">
        <v>15004</v>
      </c>
      <c r="C1419" t="s">
        <v>17804</v>
      </c>
      <c r="D1419" t="s">
        <v>17805</v>
      </c>
      <c r="E1419" s="74">
        <v>44363</v>
      </c>
      <c r="F1419">
        <v>0.25800000000000001</v>
      </c>
      <c r="G1419" t="s">
        <v>17</v>
      </c>
      <c r="H1419" t="s">
        <v>17315</v>
      </c>
      <c r="I1419" s="74">
        <v>44718</v>
      </c>
      <c r="J1419" t="s">
        <v>19</v>
      </c>
      <c r="K1419" t="s">
        <v>19</v>
      </c>
    </row>
    <row r="1420" spans="1:11" hidden="1" x14ac:dyDescent="0.3">
      <c r="A1420" t="s">
        <v>15003</v>
      </c>
      <c r="B1420" t="s">
        <v>15002</v>
      </c>
      <c r="C1420" t="s">
        <v>17804</v>
      </c>
      <c r="D1420" t="s">
        <v>17805</v>
      </c>
      <c r="E1420" s="74">
        <v>44349</v>
      </c>
      <c r="F1420">
        <v>0.53400000000000003</v>
      </c>
      <c r="G1420" t="s">
        <v>17</v>
      </c>
      <c r="H1420" t="s">
        <v>17315</v>
      </c>
      <c r="I1420" s="74">
        <v>44718</v>
      </c>
      <c r="J1420" t="s">
        <v>19</v>
      </c>
      <c r="K1420" t="s">
        <v>19</v>
      </c>
    </row>
    <row r="1421" spans="1:11" hidden="1" x14ac:dyDescent="0.3">
      <c r="A1421" t="s">
        <v>2935</v>
      </c>
      <c r="B1421" t="s">
        <v>14788</v>
      </c>
      <c r="C1421" t="s">
        <v>17804</v>
      </c>
      <c r="D1421" t="s">
        <v>17805</v>
      </c>
      <c r="E1421" s="74">
        <v>40141</v>
      </c>
      <c r="F1421">
        <v>17</v>
      </c>
      <c r="G1421" t="s">
        <v>6</v>
      </c>
      <c r="H1421" t="s">
        <v>17376</v>
      </c>
      <c r="I1421" s="74">
        <v>40154</v>
      </c>
      <c r="J1421" t="s">
        <v>19</v>
      </c>
      <c r="K1421" t="s">
        <v>19</v>
      </c>
    </row>
    <row r="1422" spans="1:11" hidden="1" x14ac:dyDescent="0.3">
      <c r="A1422" t="s">
        <v>9952</v>
      </c>
      <c r="B1422" t="s">
        <v>16957</v>
      </c>
      <c r="C1422" t="s">
        <v>17442</v>
      </c>
      <c r="D1422" t="s">
        <v>17443</v>
      </c>
      <c r="E1422" s="74">
        <v>44069</v>
      </c>
      <c r="F1422">
        <v>499</v>
      </c>
      <c r="G1422" t="s">
        <v>6</v>
      </c>
      <c r="H1422" t="s">
        <v>17441</v>
      </c>
      <c r="I1422" s="74">
        <v>44082</v>
      </c>
      <c r="J1422" t="s">
        <v>19</v>
      </c>
      <c r="K1422" t="s">
        <v>19</v>
      </c>
    </row>
    <row r="1423" spans="1:11" hidden="1" x14ac:dyDescent="0.3">
      <c r="A1423" t="s">
        <v>26950</v>
      </c>
      <c r="B1423" t="s">
        <v>26951</v>
      </c>
      <c r="C1423" t="s">
        <v>17361</v>
      </c>
      <c r="D1423" t="s">
        <v>17362</v>
      </c>
      <c r="E1423" s="74">
        <v>44916</v>
      </c>
      <c r="F1423">
        <v>0.31556299999999998</v>
      </c>
      <c r="G1423" t="s">
        <v>17</v>
      </c>
      <c r="H1423" t="s">
        <v>17315</v>
      </c>
      <c r="I1423" s="74">
        <v>45561</v>
      </c>
      <c r="J1423" t="s">
        <v>19</v>
      </c>
      <c r="K1423" t="s">
        <v>19</v>
      </c>
    </row>
    <row r="1424" spans="1:11" hidden="1" x14ac:dyDescent="0.3">
      <c r="A1424" t="s">
        <v>26956</v>
      </c>
      <c r="B1424" t="s">
        <v>26957</v>
      </c>
      <c r="C1424" t="s">
        <v>17361</v>
      </c>
      <c r="D1424" t="s">
        <v>17362</v>
      </c>
      <c r="E1424" s="74">
        <v>45169</v>
      </c>
      <c r="F1424">
        <v>0.54</v>
      </c>
      <c r="G1424" t="s">
        <v>17</v>
      </c>
      <c r="H1424" t="s">
        <v>17315</v>
      </c>
      <c r="I1424" s="74">
        <v>45561</v>
      </c>
      <c r="J1424" t="s">
        <v>19</v>
      </c>
      <c r="K1424" t="s">
        <v>19</v>
      </c>
    </row>
    <row r="1425" spans="1:11" hidden="1" x14ac:dyDescent="0.3">
      <c r="A1425" t="s">
        <v>26938</v>
      </c>
      <c r="B1425" t="s">
        <v>26939</v>
      </c>
      <c r="C1425" t="s">
        <v>17361</v>
      </c>
      <c r="D1425" t="s">
        <v>17362</v>
      </c>
      <c r="E1425" s="74">
        <v>45169</v>
      </c>
      <c r="F1425">
        <v>0.64195000000000002</v>
      </c>
      <c r="G1425" t="s">
        <v>17</v>
      </c>
      <c r="H1425" t="s">
        <v>17315</v>
      </c>
      <c r="I1425" s="74">
        <v>45561</v>
      </c>
      <c r="J1425" t="s">
        <v>19</v>
      </c>
      <c r="K1425" t="s">
        <v>19</v>
      </c>
    </row>
    <row r="1426" spans="1:11" hidden="1" x14ac:dyDescent="0.3">
      <c r="A1426" t="s">
        <v>1537</v>
      </c>
      <c r="B1426" t="s">
        <v>12504</v>
      </c>
      <c r="C1426" t="s">
        <v>17393</v>
      </c>
      <c r="D1426" t="s">
        <v>17394</v>
      </c>
      <c r="E1426" s="74">
        <v>40568</v>
      </c>
      <c r="F1426">
        <v>0.52900000000000003</v>
      </c>
      <c r="G1426" t="s">
        <v>17</v>
      </c>
      <c r="H1426" t="s">
        <v>17315</v>
      </c>
      <c r="I1426" s="74">
        <v>41607</v>
      </c>
      <c r="J1426" t="s">
        <v>19</v>
      </c>
      <c r="K1426" t="s">
        <v>19</v>
      </c>
    </row>
    <row r="1427" spans="1:11" hidden="1" x14ac:dyDescent="0.3">
      <c r="A1427" t="s">
        <v>21638</v>
      </c>
      <c r="B1427" t="s">
        <v>21639</v>
      </c>
      <c r="C1427" t="s">
        <v>17673</v>
      </c>
      <c r="D1427" t="s">
        <v>17674</v>
      </c>
      <c r="E1427" s="74">
        <v>45278</v>
      </c>
      <c r="F1427">
        <v>0.56999999999999995</v>
      </c>
      <c r="G1427" t="s">
        <v>17</v>
      </c>
      <c r="H1427" t="s">
        <v>17315</v>
      </c>
      <c r="I1427" s="74">
        <v>45345</v>
      </c>
      <c r="J1427" t="s">
        <v>19</v>
      </c>
      <c r="K1427" t="s">
        <v>19</v>
      </c>
    </row>
    <row r="1428" spans="1:11" hidden="1" x14ac:dyDescent="0.3">
      <c r="A1428" t="s">
        <v>21640</v>
      </c>
      <c r="B1428" t="s">
        <v>21641</v>
      </c>
      <c r="C1428" t="s">
        <v>17673</v>
      </c>
      <c r="D1428" t="s">
        <v>17674</v>
      </c>
      <c r="E1428" s="74">
        <v>45278</v>
      </c>
      <c r="F1428">
        <v>0.45800000000000002</v>
      </c>
      <c r="G1428" t="s">
        <v>17</v>
      </c>
      <c r="H1428" t="s">
        <v>17315</v>
      </c>
      <c r="I1428" s="74">
        <v>45345</v>
      </c>
      <c r="J1428" t="s">
        <v>19</v>
      </c>
      <c r="K1428" t="s">
        <v>19</v>
      </c>
    </row>
    <row r="1429" spans="1:11" hidden="1" x14ac:dyDescent="0.3">
      <c r="A1429" t="s">
        <v>21642</v>
      </c>
      <c r="B1429" t="s">
        <v>21643</v>
      </c>
      <c r="C1429" t="s">
        <v>17673</v>
      </c>
      <c r="D1429" t="s">
        <v>17674</v>
      </c>
      <c r="E1429" s="74">
        <v>45278</v>
      </c>
      <c r="F1429">
        <v>0.45</v>
      </c>
      <c r="G1429" t="s">
        <v>17</v>
      </c>
      <c r="H1429" t="s">
        <v>17315</v>
      </c>
      <c r="I1429" s="74">
        <v>45345</v>
      </c>
      <c r="J1429" t="s">
        <v>19</v>
      </c>
      <c r="K1429" t="s">
        <v>19</v>
      </c>
    </row>
    <row r="1430" spans="1:11" hidden="1" x14ac:dyDescent="0.3">
      <c r="A1430" t="s">
        <v>21644</v>
      </c>
      <c r="B1430" t="s">
        <v>21645</v>
      </c>
      <c r="C1430" t="s">
        <v>17673</v>
      </c>
      <c r="D1430" t="s">
        <v>17674</v>
      </c>
      <c r="E1430" s="74">
        <v>45278</v>
      </c>
      <c r="F1430">
        <v>0.217</v>
      </c>
      <c r="G1430" t="s">
        <v>17</v>
      </c>
      <c r="H1430" t="s">
        <v>17315</v>
      </c>
      <c r="I1430" s="74">
        <v>45345</v>
      </c>
      <c r="J1430" t="s">
        <v>19</v>
      </c>
      <c r="K1430" t="s">
        <v>19</v>
      </c>
    </row>
    <row r="1431" spans="1:11" hidden="1" x14ac:dyDescent="0.3">
      <c r="A1431" t="s">
        <v>1884</v>
      </c>
      <c r="B1431" t="s">
        <v>4831</v>
      </c>
      <c r="C1431" t="s">
        <v>17410</v>
      </c>
      <c r="D1431" t="s">
        <v>17411</v>
      </c>
      <c r="E1431" s="74">
        <v>40960</v>
      </c>
      <c r="F1431">
        <v>0.27600000000000002</v>
      </c>
      <c r="G1431" t="s">
        <v>17</v>
      </c>
      <c r="H1431" t="s">
        <v>17315</v>
      </c>
      <c r="I1431" s="74">
        <v>41345</v>
      </c>
      <c r="J1431" t="s">
        <v>19</v>
      </c>
      <c r="K1431" t="s">
        <v>19</v>
      </c>
    </row>
    <row r="1432" spans="1:11" hidden="1" x14ac:dyDescent="0.3">
      <c r="A1432" t="s">
        <v>1873</v>
      </c>
      <c r="B1432" t="s">
        <v>4831</v>
      </c>
      <c r="C1432" t="s">
        <v>17410</v>
      </c>
      <c r="D1432" t="s">
        <v>17411</v>
      </c>
      <c r="E1432" s="74">
        <v>41089</v>
      </c>
      <c r="F1432">
        <v>0.10199999999999999</v>
      </c>
      <c r="G1432" t="s">
        <v>17</v>
      </c>
      <c r="H1432" t="s">
        <v>17315</v>
      </c>
      <c r="I1432" s="74">
        <v>41347</v>
      </c>
      <c r="J1432" t="s">
        <v>19</v>
      </c>
      <c r="K1432" t="s">
        <v>19</v>
      </c>
    </row>
    <row r="1433" spans="1:11" hidden="1" x14ac:dyDescent="0.3">
      <c r="A1433" t="s">
        <v>1841</v>
      </c>
      <c r="B1433" t="s">
        <v>4831</v>
      </c>
      <c r="C1433" t="s">
        <v>17410</v>
      </c>
      <c r="D1433" t="s">
        <v>17411</v>
      </c>
      <c r="E1433" s="74">
        <v>40738</v>
      </c>
      <c r="F1433">
        <v>7.3999999999999996E-2</v>
      </c>
      <c r="G1433" t="s">
        <v>17</v>
      </c>
      <c r="H1433" t="s">
        <v>17315</v>
      </c>
      <c r="I1433" s="74">
        <v>41351</v>
      </c>
      <c r="J1433" t="s">
        <v>19</v>
      </c>
      <c r="K1433" t="s">
        <v>19</v>
      </c>
    </row>
    <row r="1434" spans="1:11" hidden="1" x14ac:dyDescent="0.3">
      <c r="A1434" t="s">
        <v>1769</v>
      </c>
      <c r="B1434" t="s">
        <v>4831</v>
      </c>
      <c r="C1434" t="s">
        <v>17410</v>
      </c>
      <c r="D1434" t="s">
        <v>17411</v>
      </c>
      <c r="E1434" s="74">
        <v>40812</v>
      </c>
      <c r="F1434">
        <v>0.55100000000000005</v>
      </c>
      <c r="G1434" t="s">
        <v>17</v>
      </c>
      <c r="H1434" t="s">
        <v>17315</v>
      </c>
      <c r="I1434" s="74">
        <v>41386</v>
      </c>
      <c r="J1434" t="s">
        <v>19</v>
      </c>
      <c r="K1434" t="s">
        <v>19</v>
      </c>
    </row>
    <row r="1435" spans="1:11" hidden="1" x14ac:dyDescent="0.3">
      <c r="A1435" t="s">
        <v>1767</v>
      </c>
      <c r="B1435" t="s">
        <v>4831</v>
      </c>
      <c r="C1435" t="s">
        <v>17410</v>
      </c>
      <c r="D1435" t="s">
        <v>17411</v>
      </c>
      <c r="E1435" s="74">
        <v>40597</v>
      </c>
      <c r="F1435">
        <v>0.45700000000000002</v>
      </c>
      <c r="G1435" t="s">
        <v>17</v>
      </c>
      <c r="H1435" t="s">
        <v>17315</v>
      </c>
      <c r="I1435" s="74">
        <v>41386</v>
      </c>
      <c r="J1435" t="s">
        <v>19</v>
      </c>
      <c r="K1435" t="s">
        <v>19</v>
      </c>
    </row>
    <row r="1436" spans="1:11" hidden="1" x14ac:dyDescent="0.3">
      <c r="A1436" t="s">
        <v>999</v>
      </c>
      <c r="B1436" t="s">
        <v>12188</v>
      </c>
      <c r="C1436" t="s">
        <v>17444</v>
      </c>
      <c r="D1436" t="s">
        <v>17445</v>
      </c>
      <c r="E1436" s="74">
        <v>21459</v>
      </c>
      <c r="F1436">
        <v>88.27</v>
      </c>
      <c r="G1436" t="s">
        <v>17369</v>
      </c>
      <c r="H1436" t="s">
        <v>17391</v>
      </c>
      <c r="I1436" s="74">
        <v>41992</v>
      </c>
      <c r="J1436" t="s">
        <v>17325</v>
      </c>
      <c r="K1436" t="s">
        <v>19</v>
      </c>
    </row>
    <row r="1437" spans="1:11" hidden="1" x14ac:dyDescent="0.3">
      <c r="A1437" t="s">
        <v>999</v>
      </c>
      <c r="B1437" t="s">
        <v>12188</v>
      </c>
      <c r="C1437" t="s">
        <v>17444</v>
      </c>
      <c r="D1437" t="s">
        <v>17445</v>
      </c>
      <c r="E1437" s="74">
        <v>21459</v>
      </c>
      <c r="F1437">
        <v>88.27</v>
      </c>
      <c r="G1437" t="s">
        <v>17390</v>
      </c>
      <c r="H1437" t="s">
        <v>17391</v>
      </c>
      <c r="I1437" s="74">
        <v>41992</v>
      </c>
      <c r="J1437" t="s">
        <v>17325</v>
      </c>
      <c r="K1437" t="s">
        <v>19</v>
      </c>
    </row>
    <row r="1438" spans="1:11" hidden="1" x14ac:dyDescent="0.3">
      <c r="A1438" t="s">
        <v>999</v>
      </c>
      <c r="B1438" t="s">
        <v>12188</v>
      </c>
      <c r="C1438" t="s">
        <v>17444</v>
      </c>
      <c r="D1438" t="s">
        <v>17445</v>
      </c>
      <c r="E1438" s="74">
        <v>21459</v>
      </c>
      <c r="F1438">
        <v>88.27</v>
      </c>
      <c r="G1438" t="s">
        <v>17392</v>
      </c>
      <c r="H1438" t="s">
        <v>17391</v>
      </c>
      <c r="I1438" s="74">
        <v>41992</v>
      </c>
      <c r="J1438" t="s">
        <v>17325</v>
      </c>
      <c r="K1438" t="s">
        <v>19</v>
      </c>
    </row>
    <row r="1439" spans="1:11" hidden="1" x14ac:dyDescent="0.3">
      <c r="A1439" t="s">
        <v>998</v>
      </c>
      <c r="B1439" t="s">
        <v>12188</v>
      </c>
      <c r="C1439" t="s">
        <v>17444</v>
      </c>
      <c r="D1439" t="s">
        <v>17445</v>
      </c>
      <c r="E1439" s="74">
        <v>21367</v>
      </c>
      <c r="F1439">
        <v>88.27</v>
      </c>
      <c r="G1439" t="s">
        <v>17369</v>
      </c>
      <c r="H1439" t="s">
        <v>17391</v>
      </c>
      <c r="I1439" s="74">
        <v>41992</v>
      </c>
      <c r="J1439" t="s">
        <v>17325</v>
      </c>
      <c r="K1439" t="s">
        <v>19</v>
      </c>
    </row>
    <row r="1440" spans="1:11" hidden="1" x14ac:dyDescent="0.3">
      <c r="A1440" t="s">
        <v>998</v>
      </c>
      <c r="B1440" t="s">
        <v>12188</v>
      </c>
      <c r="C1440" t="s">
        <v>17444</v>
      </c>
      <c r="D1440" t="s">
        <v>17445</v>
      </c>
      <c r="E1440" s="74">
        <v>21367</v>
      </c>
      <c r="F1440">
        <v>88.27</v>
      </c>
      <c r="G1440" t="s">
        <v>17390</v>
      </c>
      <c r="H1440" t="s">
        <v>17391</v>
      </c>
      <c r="I1440" s="74">
        <v>41992</v>
      </c>
      <c r="J1440" t="s">
        <v>17325</v>
      </c>
      <c r="K1440" t="s">
        <v>19</v>
      </c>
    </row>
    <row r="1441" spans="1:11" hidden="1" x14ac:dyDescent="0.3">
      <c r="A1441" t="s">
        <v>998</v>
      </c>
      <c r="B1441" t="s">
        <v>12188</v>
      </c>
      <c r="C1441" t="s">
        <v>17444</v>
      </c>
      <c r="D1441" t="s">
        <v>17445</v>
      </c>
      <c r="E1441" s="74">
        <v>21367</v>
      </c>
      <c r="F1441">
        <v>88.27</v>
      </c>
      <c r="G1441" t="s">
        <v>17392</v>
      </c>
      <c r="H1441" t="s">
        <v>17391</v>
      </c>
      <c r="I1441" s="74">
        <v>41992</v>
      </c>
      <c r="J1441" t="s">
        <v>17325</v>
      </c>
      <c r="K1441" t="s">
        <v>19</v>
      </c>
    </row>
    <row r="1442" spans="1:11" hidden="1" x14ac:dyDescent="0.3">
      <c r="A1442" t="s">
        <v>997</v>
      </c>
      <c r="B1442" t="s">
        <v>12188</v>
      </c>
      <c r="C1442" t="s">
        <v>17444</v>
      </c>
      <c r="D1442" t="s">
        <v>17445</v>
      </c>
      <c r="E1442" s="74">
        <v>21306</v>
      </c>
      <c r="F1442">
        <v>88.27</v>
      </c>
      <c r="G1442" t="s">
        <v>17369</v>
      </c>
      <c r="H1442" t="s">
        <v>17391</v>
      </c>
      <c r="I1442" s="74">
        <v>41992</v>
      </c>
      <c r="J1442" t="s">
        <v>17325</v>
      </c>
      <c r="K1442" t="s">
        <v>19</v>
      </c>
    </row>
    <row r="1443" spans="1:11" hidden="1" x14ac:dyDescent="0.3">
      <c r="A1443" t="s">
        <v>997</v>
      </c>
      <c r="B1443" t="s">
        <v>12188</v>
      </c>
      <c r="C1443" t="s">
        <v>17444</v>
      </c>
      <c r="D1443" t="s">
        <v>17445</v>
      </c>
      <c r="E1443" s="74">
        <v>21306</v>
      </c>
      <c r="F1443">
        <v>88.27</v>
      </c>
      <c r="G1443" t="s">
        <v>17390</v>
      </c>
      <c r="H1443" t="s">
        <v>17391</v>
      </c>
      <c r="I1443" s="74">
        <v>41992</v>
      </c>
      <c r="J1443" t="s">
        <v>17325</v>
      </c>
      <c r="K1443" t="s">
        <v>19</v>
      </c>
    </row>
    <row r="1444" spans="1:11" hidden="1" x14ac:dyDescent="0.3">
      <c r="A1444" t="s">
        <v>997</v>
      </c>
      <c r="B1444" t="s">
        <v>12188</v>
      </c>
      <c r="C1444" t="s">
        <v>17444</v>
      </c>
      <c r="D1444" t="s">
        <v>17445</v>
      </c>
      <c r="E1444" s="74">
        <v>21306</v>
      </c>
      <c r="F1444">
        <v>88.27</v>
      </c>
      <c r="G1444" t="s">
        <v>17392</v>
      </c>
      <c r="H1444" t="s">
        <v>17391</v>
      </c>
      <c r="I1444" s="74">
        <v>41992</v>
      </c>
      <c r="J1444" t="s">
        <v>17325</v>
      </c>
      <c r="K1444" t="s">
        <v>19</v>
      </c>
    </row>
    <row r="1445" spans="1:11" hidden="1" x14ac:dyDescent="0.3">
      <c r="A1445" t="s">
        <v>996</v>
      </c>
      <c r="B1445" t="s">
        <v>12188</v>
      </c>
      <c r="C1445" t="s">
        <v>17444</v>
      </c>
      <c r="D1445" t="s">
        <v>17445</v>
      </c>
      <c r="E1445" s="74">
        <v>21217</v>
      </c>
      <c r="F1445">
        <v>88.27</v>
      </c>
      <c r="G1445" t="s">
        <v>17369</v>
      </c>
      <c r="H1445" t="s">
        <v>17391</v>
      </c>
      <c r="I1445" s="74">
        <v>41992</v>
      </c>
      <c r="J1445" t="s">
        <v>17325</v>
      </c>
      <c r="K1445" t="s">
        <v>19</v>
      </c>
    </row>
    <row r="1446" spans="1:11" hidden="1" x14ac:dyDescent="0.3">
      <c r="A1446" t="s">
        <v>996</v>
      </c>
      <c r="B1446" t="s">
        <v>12188</v>
      </c>
      <c r="C1446" t="s">
        <v>17444</v>
      </c>
      <c r="D1446" t="s">
        <v>17445</v>
      </c>
      <c r="E1446" s="74">
        <v>21217</v>
      </c>
      <c r="F1446">
        <v>88.27</v>
      </c>
      <c r="G1446" t="s">
        <v>17390</v>
      </c>
      <c r="H1446" t="s">
        <v>17391</v>
      </c>
      <c r="I1446" s="74">
        <v>41992</v>
      </c>
      <c r="J1446" t="s">
        <v>17325</v>
      </c>
      <c r="K1446" t="s">
        <v>19</v>
      </c>
    </row>
    <row r="1447" spans="1:11" hidden="1" x14ac:dyDescent="0.3">
      <c r="A1447" t="s">
        <v>996</v>
      </c>
      <c r="B1447" t="s">
        <v>12188</v>
      </c>
      <c r="C1447" t="s">
        <v>17444</v>
      </c>
      <c r="D1447" t="s">
        <v>17445</v>
      </c>
      <c r="E1447" s="74">
        <v>21217</v>
      </c>
      <c r="F1447">
        <v>88.27</v>
      </c>
      <c r="G1447" t="s">
        <v>17392</v>
      </c>
      <c r="H1447" t="s">
        <v>17391</v>
      </c>
      <c r="I1447" s="74">
        <v>41992</v>
      </c>
      <c r="J1447" t="s">
        <v>17325</v>
      </c>
      <c r="K1447" t="s">
        <v>19</v>
      </c>
    </row>
    <row r="1448" spans="1:11" hidden="1" x14ac:dyDescent="0.3">
      <c r="A1448" t="s">
        <v>995</v>
      </c>
      <c r="B1448" t="s">
        <v>12188</v>
      </c>
      <c r="C1448" t="s">
        <v>17444</v>
      </c>
      <c r="D1448" t="s">
        <v>17445</v>
      </c>
      <c r="E1448" s="74">
        <v>20852</v>
      </c>
      <c r="F1448">
        <v>88.27</v>
      </c>
      <c r="G1448" t="s">
        <v>17369</v>
      </c>
      <c r="H1448" t="s">
        <v>17391</v>
      </c>
      <c r="I1448" s="74">
        <v>41992</v>
      </c>
      <c r="J1448" t="s">
        <v>17325</v>
      </c>
      <c r="K1448" t="s">
        <v>19</v>
      </c>
    </row>
    <row r="1449" spans="1:11" hidden="1" x14ac:dyDescent="0.3">
      <c r="A1449" t="s">
        <v>995</v>
      </c>
      <c r="B1449" t="s">
        <v>12188</v>
      </c>
      <c r="C1449" t="s">
        <v>17444</v>
      </c>
      <c r="D1449" t="s">
        <v>17445</v>
      </c>
      <c r="E1449" s="74">
        <v>20852</v>
      </c>
      <c r="F1449">
        <v>88.27</v>
      </c>
      <c r="G1449" t="s">
        <v>17390</v>
      </c>
      <c r="H1449" t="s">
        <v>17391</v>
      </c>
      <c r="I1449" s="74">
        <v>41992</v>
      </c>
      <c r="J1449" t="s">
        <v>17325</v>
      </c>
      <c r="K1449" t="s">
        <v>19</v>
      </c>
    </row>
    <row r="1450" spans="1:11" hidden="1" x14ac:dyDescent="0.3">
      <c r="A1450" t="s">
        <v>995</v>
      </c>
      <c r="B1450" t="s">
        <v>12188</v>
      </c>
      <c r="C1450" t="s">
        <v>17444</v>
      </c>
      <c r="D1450" t="s">
        <v>17445</v>
      </c>
      <c r="E1450" s="74">
        <v>20852</v>
      </c>
      <c r="F1450">
        <v>88.27</v>
      </c>
      <c r="G1450" t="s">
        <v>17392</v>
      </c>
      <c r="H1450" t="s">
        <v>17391</v>
      </c>
      <c r="I1450" s="74">
        <v>41992</v>
      </c>
      <c r="J1450" t="s">
        <v>17325</v>
      </c>
      <c r="K1450" t="s">
        <v>19</v>
      </c>
    </row>
    <row r="1451" spans="1:11" hidden="1" x14ac:dyDescent="0.3">
      <c r="A1451" t="s">
        <v>994</v>
      </c>
      <c r="B1451" t="s">
        <v>12188</v>
      </c>
      <c r="C1451" t="s">
        <v>17444</v>
      </c>
      <c r="D1451" t="s">
        <v>17445</v>
      </c>
      <c r="E1451" s="74">
        <v>20790</v>
      </c>
      <c r="F1451">
        <v>88.27</v>
      </c>
      <c r="G1451" t="s">
        <v>17369</v>
      </c>
      <c r="H1451" t="s">
        <v>17391</v>
      </c>
      <c r="I1451" s="74">
        <v>41992</v>
      </c>
      <c r="J1451" t="s">
        <v>17325</v>
      </c>
      <c r="K1451" t="s">
        <v>19</v>
      </c>
    </row>
    <row r="1452" spans="1:11" hidden="1" x14ac:dyDescent="0.3">
      <c r="A1452" t="s">
        <v>994</v>
      </c>
      <c r="B1452" t="s">
        <v>12188</v>
      </c>
      <c r="C1452" t="s">
        <v>17444</v>
      </c>
      <c r="D1452" t="s">
        <v>17445</v>
      </c>
      <c r="E1452" s="74">
        <v>20790</v>
      </c>
      <c r="F1452">
        <v>88.27</v>
      </c>
      <c r="G1452" t="s">
        <v>17390</v>
      </c>
      <c r="H1452" t="s">
        <v>17391</v>
      </c>
      <c r="I1452" s="74">
        <v>41992</v>
      </c>
      <c r="J1452" t="s">
        <v>17325</v>
      </c>
      <c r="K1452" t="s">
        <v>19</v>
      </c>
    </row>
    <row r="1453" spans="1:11" hidden="1" x14ac:dyDescent="0.3">
      <c r="A1453" t="s">
        <v>994</v>
      </c>
      <c r="B1453" t="s">
        <v>12188</v>
      </c>
      <c r="C1453" t="s">
        <v>17444</v>
      </c>
      <c r="D1453" t="s">
        <v>17445</v>
      </c>
      <c r="E1453" s="74">
        <v>20790</v>
      </c>
      <c r="F1453">
        <v>88.27</v>
      </c>
      <c r="G1453" t="s">
        <v>17392</v>
      </c>
      <c r="H1453" t="s">
        <v>17391</v>
      </c>
      <c r="I1453" s="74">
        <v>41992</v>
      </c>
      <c r="J1453" t="s">
        <v>17325</v>
      </c>
      <c r="K1453" t="s">
        <v>19</v>
      </c>
    </row>
    <row r="1454" spans="1:11" hidden="1" x14ac:dyDescent="0.3">
      <c r="A1454" t="s">
        <v>993</v>
      </c>
      <c r="B1454" t="s">
        <v>12188</v>
      </c>
      <c r="C1454" t="s">
        <v>17444</v>
      </c>
      <c r="D1454" t="s">
        <v>17445</v>
      </c>
      <c r="E1454" s="74">
        <v>20760</v>
      </c>
      <c r="F1454">
        <v>88.27</v>
      </c>
      <c r="G1454" t="s">
        <v>17369</v>
      </c>
      <c r="H1454" t="s">
        <v>17391</v>
      </c>
      <c r="I1454" s="74">
        <v>41992</v>
      </c>
      <c r="J1454" t="s">
        <v>17325</v>
      </c>
      <c r="K1454" t="s">
        <v>19</v>
      </c>
    </row>
    <row r="1455" spans="1:11" hidden="1" x14ac:dyDescent="0.3">
      <c r="A1455" t="s">
        <v>993</v>
      </c>
      <c r="B1455" t="s">
        <v>12188</v>
      </c>
      <c r="C1455" t="s">
        <v>17444</v>
      </c>
      <c r="D1455" t="s">
        <v>17445</v>
      </c>
      <c r="E1455" s="74">
        <v>20760</v>
      </c>
      <c r="F1455">
        <v>88.27</v>
      </c>
      <c r="G1455" t="s">
        <v>17390</v>
      </c>
      <c r="H1455" t="s">
        <v>17391</v>
      </c>
      <c r="I1455" s="74">
        <v>41992</v>
      </c>
      <c r="J1455" t="s">
        <v>17325</v>
      </c>
      <c r="K1455" t="s">
        <v>19</v>
      </c>
    </row>
    <row r="1456" spans="1:11" hidden="1" x14ac:dyDescent="0.3">
      <c r="A1456" t="s">
        <v>993</v>
      </c>
      <c r="B1456" t="s">
        <v>12188</v>
      </c>
      <c r="C1456" t="s">
        <v>17444</v>
      </c>
      <c r="D1456" t="s">
        <v>17445</v>
      </c>
      <c r="E1456" s="74">
        <v>20760</v>
      </c>
      <c r="F1456">
        <v>88.27</v>
      </c>
      <c r="G1456" t="s">
        <v>17392</v>
      </c>
      <c r="H1456" t="s">
        <v>17391</v>
      </c>
      <c r="I1456" s="74">
        <v>41992</v>
      </c>
      <c r="J1456" t="s">
        <v>17325</v>
      </c>
      <c r="K1456" t="s">
        <v>19</v>
      </c>
    </row>
    <row r="1457" spans="1:11" hidden="1" x14ac:dyDescent="0.3">
      <c r="A1457" t="s">
        <v>992</v>
      </c>
      <c r="B1457" t="s">
        <v>12188</v>
      </c>
      <c r="C1457" t="s">
        <v>17444</v>
      </c>
      <c r="D1457" t="s">
        <v>17445</v>
      </c>
      <c r="E1457" s="74">
        <v>20699</v>
      </c>
      <c r="F1457">
        <v>88.27</v>
      </c>
      <c r="G1457" t="s">
        <v>17369</v>
      </c>
      <c r="H1457" t="s">
        <v>17391</v>
      </c>
      <c r="I1457" s="74">
        <v>41992</v>
      </c>
      <c r="J1457" t="s">
        <v>17325</v>
      </c>
      <c r="K1457" t="s">
        <v>19</v>
      </c>
    </row>
    <row r="1458" spans="1:11" hidden="1" x14ac:dyDescent="0.3">
      <c r="A1458" t="s">
        <v>992</v>
      </c>
      <c r="B1458" t="s">
        <v>12188</v>
      </c>
      <c r="C1458" t="s">
        <v>17444</v>
      </c>
      <c r="D1458" t="s">
        <v>17445</v>
      </c>
      <c r="E1458" s="74">
        <v>20699</v>
      </c>
      <c r="F1458">
        <v>88.27</v>
      </c>
      <c r="G1458" t="s">
        <v>17390</v>
      </c>
      <c r="H1458" t="s">
        <v>17391</v>
      </c>
      <c r="I1458" s="74">
        <v>41992</v>
      </c>
      <c r="J1458" t="s">
        <v>17325</v>
      </c>
      <c r="K1458" t="s">
        <v>19</v>
      </c>
    </row>
    <row r="1459" spans="1:11" hidden="1" x14ac:dyDescent="0.3">
      <c r="A1459" t="s">
        <v>992</v>
      </c>
      <c r="B1459" t="s">
        <v>12188</v>
      </c>
      <c r="C1459" t="s">
        <v>17444</v>
      </c>
      <c r="D1459" t="s">
        <v>17445</v>
      </c>
      <c r="E1459" s="74">
        <v>20699</v>
      </c>
      <c r="F1459">
        <v>88.27</v>
      </c>
      <c r="G1459" t="s">
        <v>17392</v>
      </c>
      <c r="H1459" t="s">
        <v>17391</v>
      </c>
      <c r="I1459" s="74">
        <v>41992</v>
      </c>
      <c r="J1459" t="s">
        <v>17325</v>
      </c>
      <c r="K1459" t="s">
        <v>19</v>
      </c>
    </row>
    <row r="1460" spans="1:11" hidden="1" x14ac:dyDescent="0.3">
      <c r="A1460" t="s">
        <v>991</v>
      </c>
      <c r="B1460" t="s">
        <v>12188</v>
      </c>
      <c r="C1460" t="s">
        <v>17444</v>
      </c>
      <c r="D1460" t="s">
        <v>17445</v>
      </c>
      <c r="E1460" s="74">
        <v>20424</v>
      </c>
      <c r="F1460">
        <v>88.27</v>
      </c>
      <c r="G1460" t="s">
        <v>17369</v>
      </c>
      <c r="H1460" t="s">
        <v>17391</v>
      </c>
      <c r="I1460" s="74">
        <v>41992</v>
      </c>
      <c r="J1460" t="s">
        <v>17325</v>
      </c>
      <c r="K1460" t="s">
        <v>19</v>
      </c>
    </row>
    <row r="1461" spans="1:11" hidden="1" x14ac:dyDescent="0.3">
      <c r="A1461" t="s">
        <v>991</v>
      </c>
      <c r="B1461" t="s">
        <v>12188</v>
      </c>
      <c r="C1461" t="s">
        <v>17444</v>
      </c>
      <c r="D1461" t="s">
        <v>17445</v>
      </c>
      <c r="E1461" s="74">
        <v>20424</v>
      </c>
      <c r="F1461">
        <v>88.27</v>
      </c>
      <c r="G1461" t="s">
        <v>17390</v>
      </c>
      <c r="H1461" t="s">
        <v>17391</v>
      </c>
      <c r="I1461" s="74">
        <v>41992</v>
      </c>
      <c r="J1461" t="s">
        <v>17325</v>
      </c>
      <c r="K1461" t="s">
        <v>19</v>
      </c>
    </row>
    <row r="1462" spans="1:11" hidden="1" x14ac:dyDescent="0.3">
      <c r="A1462" t="s">
        <v>991</v>
      </c>
      <c r="B1462" t="s">
        <v>12188</v>
      </c>
      <c r="C1462" t="s">
        <v>17444</v>
      </c>
      <c r="D1462" t="s">
        <v>17445</v>
      </c>
      <c r="E1462" s="74">
        <v>20424</v>
      </c>
      <c r="F1462">
        <v>88.27</v>
      </c>
      <c r="G1462" t="s">
        <v>17392</v>
      </c>
      <c r="H1462" t="s">
        <v>17391</v>
      </c>
      <c r="I1462" s="74">
        <v>41992</v>
      </c>
      <c r="J1462" t="s">
        <v>17325</v>
      </c>
      <c r="K1462" t="s">
        <v>19</v>
      </c>
    </row>
    <row r="1463" spans="1:11" hidden="1" x14ac:dyDescent="0.3">
      <c r="A1463" t="s">
        <v>990</v>
      </c>
      <c r="B1463" t="s">
        <v>12188</v>
      </c>
      <c r="C1463" t="s">
        <v>17444</v>
      </c>
      <c r="D1463" t="s">
        <v>17445</v>
      </c>
      <c r="E1463" s="74">
        <v>20333</v>
      </c>
      <c r="F1463">
        <v>88.27</v>
      </c>
      <c r="G1463" t="s">
        <v>17369</v>
      </c>
      <c r="H1463" t="s">
        <v>17391</v>
      </c>
      <c r="I1463" s="74">
        <v>41992</v>
      </c>
      <c r="J1463" t="s">
        <v>17325</v>
      </c>
      <c r="K1463" t="s">
        <v>19</v>
      </c>
    </row>
    <row r="1464" spans="1:11" hidden="1" x14ac:dyDescent="0.3">
      <c r="A1464" t="s">
        <v>990</v>
      </c>
      <c r="B1464" t="s">
        <v>12188</v>
      </c>
      <c r="C1464" t="s">
        <v>17444</v>
      </c>
      <c r="D1464" t="s">
        <v>17445</v>
      </c>
      <c r="E1464" s="74">
        <v>20333</v>
      </c>
      <c r="F1464">
        <v>88.27</v>
      </c>
      <c r="G1464" t="s">
        <v>17390</v>
      </c>
      <c r="H1464" t="s">
        <v>17391</v>
      </c>
      <c r="I1464" s="74">
        <v>41992</v>
      </c>
      <c r="J1464" t="s">
        <v>17325</v>
      </c>
      <c r="K1464" t="s">
        <v>19</v>
      </c>
    </row>
    <row r="1465" spans="1:11" hidden="1" x14ac:dyDescent="0.3">
      <c r="A1465" t="s">
        <v>990</v>
      </c>
      <c r="B1465" t="s">
        <v>12188</v>
      </c>
      <c r="C1465" t="s">
        <v>17444</v>
      </c>
      <c r="D1465" t="s">
        <v>17445</v>
      </c>
      <c r="E1465" s="74">
        <v>20333</v>
      </c>
      <c r="F1465">
        <v>88.27</v>
      </c>
      <c r="G1465" t="s">
        <v>17392</v>
      </c>
      <c r="H1465" t="s">
        <v>17391</v>
      </c>
      <c r="I1465" s="74">
        <v>41992</v>
      </c>
      <c r="J1465" t="s">
        <v>17325</v>
      </c>
      <c r="K1465" t="s">
        <v>19</v>
      </c>
    </row>
    <row r="1466" spans="1:11" hidden="1" x14ac:dyDescent="0.3">
      <c r="A1466" t="s">
        <v>989</v>
      </c>
      <c r="B1466" t="s">
        <v>12188</v>
      </c>
      <c r="C1466" t="s">
        <v>17444</v>
      </c>
      <c r="D1466" t="s">
        <v>17445</v>
      </c>
      <c r="E1466" s="74">
        <v>20333</v>
      </c>
      <c r="F1466">
        <v>88.27</v>
      </c>
      <c r="G1466" t="s">
        <v>17369</v>
      </c>
      <c r="H1466" t="s">
        <v>17391</v>
      </c>
      <c r="I1466" s="74">
        <v>41992</v>
      </c>
      <c r="J1466" t="s">
        <v>17325</v>
      </c>
      <c r="K1466" t="s">
        <v>19</v>
      </c>
    </row>
    <row r="1467" spans="1:11" hidden="1" x14ac:dyDescent="0.3">
      <c r="A1467" t="s">
        <v>989</v>
      </c>
      <c r="B1467" t="s">
        <v>12188</v>
      </c>
      <c r="C1467" t="s">
        <v>17444</v>
      </c>
      <c r="D1467" t="s">
        <v>17445</v>
      </c>
      <c r="E1467" s="74">
        <v>20333</v>
      </c>
      <c r="F1467">
        <v>88.27</v>
      </c>
      <c r="G1467" t="s">
        <v>17390</v>
      </c>
      <c r="H1467" t="s">
        <v>17391</v>
      </c>
      <c r="I1467" s="74">
        <v>41992</v>
      </c>
      <c r="J1467" t="s">
        <v>17325</v>
      </c>
      <c r="K1467" t="s">
        <v>19</v>
      </c>
    </row>
    <row r="1468" spans="1:11" hidden="1" x14ac:dyDescent="0.3">
      <c r="A1468" t="s">
        <v>989</v>
      </c>
      <c r="B1468" t="s">
        <v>12188</v>
      </c>
      <c r="C1468" t="s">
        <v>17444</v>
      </c>
      <c r="D1468" t="s">
        <v>17445</v>
      </c>
      <c r="E1468" s="74">
        <v>20333</v>
      </c>
      <c r="F1468">
        <v>88.27</v>
      </c>
      <c r="G1468" t="s">
        <v>17392</v>
      </c>
      <c r="H1468" t="s">
        <v>17391</v>
      </c>
      <c r="I1468" s="74">
        <v>41992</v>
      </c>
      <c r="J1468" t="s">
        <v>17325</v>
      </c>
      <c r="K1468" t="s">
        <v>19</v>
      </c>
    </row>
    <row r="1469" spans="1:11" hidden="1" x14ac:dyDescent="0.3">
      <c r="A1469" t="s">
        <v>988</v>
      </c>
      <c r="B1469" t="s">
        <v>12188</v>
      </c>
      <c r="C1469" t="s">
        <v>17444</v>
      </c>
      <c r="D1469" t="s">
        <v>17445</v>
      </c>
      <c r="E1469" s="74">
        <v>20333</v>
      </c>
      <c r="F1469">
        <v>88.27</v>
      </c>
      <c r="G1469" t="s">
        <v>17369</v>
      </c>
      <c r="H1469" t="s">
        <v>17391</v>
      </c>
      <c r="I1469" s="74">
        <v>41992</v>
      </c>
      <c r="J1469" t="s">
        <v>17325</v>
      </c>
      <c r="K1469" t="s">
        <v>19</v>
      </c>
    </row>
    <row r="1470" spans="1:11" hidden="1" x14ac:dyDescent="0.3">
      <c r="A1470" t="s">
        <v>988</v>
      </c>
      <c r="B1470" t="s">
        <v>12188</v>
      </c>
      <c r="C1470" t="s">
        <v>17444</v>
      </c>
      <c r="D1470" t="s">
        <v>17445</v>
      </c>
      <c r="E1470" s="74">
        <v>20333</v>
      </c>
      <c r="F1470">
        <v>88.27</v>
      </c>
      <c r="G1470" t="s">
        <v>17390</v>
      </c>
      <c r="H1470" t="s">
        <v>17391</v>
      </c>
      <c r="I1470" s="74">
        <v>41992</v>
      </c>
      <c r="J1470" t="s">
        <v>17325</v>
      </c>
      <c r="K1470" t="s">
        <v>19</v>
      </c>
    </row>
    <row r="1471" spans="1:11" hidden="1" x14ac:dyDescent="0.3">
      <c r="A1471" t="s">
        <v>988</v>
      </c>
      <c r="B1471" t="s">
        <v>12188</v>
      </c>
      <c r="C1471" t="s">
        <v>17444</v>
      </c>
      <c r="D1471" t="s">
        <v>17445</v>
      </c>
      <c r="E1471" s="74">
        <v>20333</v>
      </c>
      <c r="F1471">
        <v>88.27</v>
      </c>
      <c r="G1471" t="s">
        <v>17392</v>
      </c>
      <c r="H1471" t="s">
        <v>17391</v>
      </c>
      <c r="I1471" s="74">
        <v>41992</v>
      </c>
      <c r="J1471" t="s">
        <v>17325</v>
      </c>
      <c r="K1471" t="s">
        <v>19</v>
      </c>
    </row>
    <row r="1472" spans="1:11" hidden="1" x14ac:dyDescent="0.3">
      <c r="A1472" t="s">
        <v>987</v>
      </c>
      <c r="B1472" t="s">
        <v>12188</v>
      </c>
      <c r="C1472" t="s">
        <v>17444</v>
      </c>
      <c r="D1472" t="s">
        <v>17445</v>
      </c>
      <c r="E1472" s="74">
        <v>20852</v>
      </c>
      <c r="F1472">
        <v>88.27</v>
      </c>
      <c r="G1472" t="s">
        <v>17369</v>
      </c>
      <c r="H1472" t="s">
        <v>17391</v>
      </c>
      <c r="I1472" s="74">
        <v>41992</v>
      </c>
      <c r="J1472" t="s">
        <v>17325</v>
      </c>
      <c r="K1472" t="s">
        <v>19</v>
      </c>
    </row>
    <row r="1473" spans="1:11" hidden="1" x14ac:dyDescent="0.3">
      <c r="A1473" t="s">
        <v>987</v>
      </c>
      <c r="B1473" t="s">
        <v>12188</v>
      </c>
      <c r="C1473" t="s">
        <v>17444</v>
      </c>
      <c r="D1473" t="s">
        <v>17445</v>
      </c>
      <c r="E1473" s="74">
        <v>20852</v>
      </c>
      <c r="F1473">
        <v>88.27</v>
      </c>
      <c r="G1473" t="s">
        <v>17390</v>
      </c>
      <c r="H1473" t="s">
        <v>17391</v>
      </c>
      <c r="I1473" s="74">
        <v>41992</v>
      </c>
      <c r="J1473" t="s">
        <v>17325</v>
      </c>
      <c r="K1473" t="s">
        <v>19</v>
      </c>
    </row>
    <row r="1474" spans="1:11" hidden="1" x14ac:dyDescent="0.3">
      <c r="A1474" t="s">
        <v>987</v>
      </c>
      <c r="B1474" t="s">
        <v>12188</v>
      </c>
      <c r="C1474" t="s">
        <v>17444</v>
      </c>
      <c r="D1474" t="s">
        <v>17445</v>
      </c>
      <c r="E1474" s="74">
        <v>20852</v>
      </c>
      <c r="F1474">
        <v>88.27</v>
      </c>
      <c r="G1474" t="s">
        <v>17392</v>
      </c>
      <c r="H1474" t="s">
        <v>17391</v>
      </c>
      <c r="I1474" s="74">
        <v>41992</v>
      </c>
      <c r="J1474" t="s">
        <v>17325</v>
      </c>
      <c r="K1474" t="s">
        <v>19</v>
      </c>
    </row>
    <row r="1475" spans="1:11" hidden="1" x14ac:dyDescent="0.3">
      <c r="A1475" t="s">
        <v>986</v>
      </c>
      <c r="B1475" t="s">
        <v>12188</v>
      </c>
      <c r="C1475" t="s">
        <v>17444</v>
      </c>
      <c r="D1475" t="s">
        <v>17445</v>
      </c>
      <c r="E1475" s="74">
        <v>21002</v>
      </c>
      <c r="F1475">
        <v>88.27</v>
      </c>
      <c r="G1475" t="s">
        <v>17369</v>
      </c>
      <c r="H1475" t="s">
        <v>17391</v>
      </c>
      <c r="I1475" s="74">
        <v>41992</v>
      </c>
      <c r="J1475" t="s">
        <v>17325</v>
      </c>
      <c r="K1475" t="s">
        <v>19</v>
      </c>
    </row>
    <row r="1476" spans="1:11" hidden="1" x14ac:dyDescent="0.3">
      <c r="A1476" t="s">
        <v>986</v>
      </c>
      <c r="B1476" t="s">
        <v>12188</v>
      </c>
      <c r="C1476" t="s">
        <v>17444</v>
      </c>
      <c r="D1476" t="s">
        <v>17445</v>
      </c>
      <c r="E1476" s="74">
        <v>21002</v>
      </c>
      <c r="F1476">
        <v>88.27</v>
      </c>
      <c r="G1476" t="s">
        <v>17390</v>
      </c>
      <c r="H1476" t="s">
        <v>17391</v>
      </c>
      <c r="I1476" s="74">
        <v>41992</v>
      </c>
      <c r="J1476" t="s">
        <v>17325</v>
      </c>
      <c r="K1476" t="s">
        <v>19</v>
      </c>
    </row>
    <row r="1477" spans="1:11" hidden="1" x14ac:dyDescent="0.3">
      <c r="A1477" t="s">
        <v>986</v>
      </c>
      <c r="B1477" t="s">
        <v>12188</v>
      </c>
      <c r="C1477" t="s">
        <v>17444</v>
      </c>
      <c r="D1477" t="s">
        <v>17445</v>
      </c>
      <c r="E1477" s="74">
        <v>21002</v>
      </c>
      <c r="F1477">
        <v>88.27</v>
      </c>
      <c r="G1477" t="s">
        <v>17392</v>
      </c>
      <c r="H1477" t="s">
        <v>17391</v>
      </c>
      <c r="I1477" s="74">
        <v>41992</v>
      </c>
      <c r="J1477" t="s">
        <v>17325</v>
      </c>
      <c r="K1477" t="s">
        <v>19</v>
      </c>
    </row>
    <row r="1478" spans="1:11" hidden="1" x14ac:dyDescent="0.3">
      <c r="A1478" t="s">
        <v>985</v>
      </c>
      <c r="B1478" t="s">
        <v>12188</v>
      </c>
      <c r="C1478" t="s">
        <v>17444</v>
      </c>
      <c r="D1478" t="s">
        <v>17445</v>
      </c>
      <c r="E1478" s="74">
        <v>21064</v>
      </c>
      <c r="F1478">
        <v>88.27</v>
      </c>
      <c r="G1478" t="s">
        <v>17369</v>
      </c>
      <c r="H1478" t="s">
        <v>17391</v>
      </c>
      <c r="I1478" s="74">
        <v>41992</v>
      </c>
      <c r="J1478" t="s">
        <v>17325</v>
      </c>
      <c r="K1478" t="s">
        <v>19</v>
      </c>
    </row>
    <row r="1479" spans="1:11" hidden="1" x14ac:dyDescent="0.3">
      <c r="A1479" t="s">
        <v>985</v>
      </c>
      <c r="B1479" t="s">
        <v>12188</v>
      </c>
      <c r="C1479" t="s">
        <v>17444</v>
      </c>
      <c r="D1479" t="s">
        <v>17445</v>
      </c>
      <c r="E1479" s="74">
        <v>21064</v>
      </c>
      <c r="F1479">
        <v>88.27</v>
      </c>
      <c r="G1479" t="s">
        <v>17390</v>
      </c>
      <c r="H1479" t="s">
        <v>17391</v>
      </c>
      <c r="I1479" s="74">
        <v>41992</v>
      </c>
      <c r="J1479" t="s">
        <v>17325</v>
      </c>
      <c r="K1479" t="s">
        <v>19</v>
      </c>
    </row>
    <row r="1480" spans="1:11" hidden="1" x14ac:dyDescent="0.3">
      <c r="A1480" t="s">
        <v>985</v>
      </c>
      <c r="B1480" t="s">
        <v>12188</v>
      </c>
      <c r="C1480" t="s">
        <v>17444</v>
      </c>
      <c r="D1480" t="s">
        <v>17445</v>
      </c>
      <c r="E1480" s="74">
        <v>21064</v>
      </c>
      <c r="F1480">
        <v>88.27</v>
      </c>
      <c r="G1480" t="s">
        <v>17392</v>
      </c>
      <c r="H1480" t="s">
        <v>17391</v>
      </c>
      <c r="I1480" s="74">
        <v>41992</v>
      </c>
      <c r="J1480" t="s">
        <v>17325</v>
      </c>
      <c r="K1480" t="s">
        <v>19</v>
      </c>
    </row>
    <row r="1481" spans="1:11" hidden="1" x14ac:dyDescent="0.3">
      <c r="A1481" t="s">
        <v>984</v>
      </c>
      <c r="B1481" t="s">
        <v>12188</v>
      </c>
      <c r="C1481" t="s">
        <v>17444</v>
      </c>
      <c r="D1481" t="s">
        <v>17445</v>
      </c>
      <c r="E1481" s="74">
        <v>21125</v>
      </c>
      <c r="F1481">
        <v>88.27</v>
      </c>
      <c r="G1481" t="s">
        <v>17369</v>
      </c>
      <c r="H1481" t="s">
        <v>17391</v>
      </c>
      <c r="I1481" s="74">
        <v>41992</v>
      </c>
      <c r="J1481" t="s">
        <v>17325</v>
      </c>
      <c r="K1481" t="s">
        <v>19</v>
      </c>
    </row>
    <row r="1482" spans="1:11" hidden="1" x14ac:dyDescent="0.3">
      <c r="A1482" t="s">
        <v>984</v>
      </c>
      <c r="B1482" t="s">
        <v>12188</v>
      </c>
      <c r="C1482" t="s">
        <v>17444</v>
      </c>
      <c r="D1482" t="s">
        <v>17445</v>
      </c>
      <c r="E1482" s="74">
        <v>21125</v>
      </c>
      <c r="F1482">
        <v>88.27</v>
      </c>
      <c r="G1482" t="s">
        <v>17390</v>
      </c>
      <c r="H1482" t="s">
        <v>17391</v>
      </c>
      <c r="I1482" s="74">
        <v>41992</v>
      </c>
      <c r="J1482" t="s">
        <v>17325</v>
      </c>
      <c r="K1482" t="s">
        <v>19</v>
      </c>
    </row>
    <row r="1483" spans="1:11" hidden="1" x14ac:dyDescent="0.3">
      <c r="A1483" t="s">
        <v>984</v>
      </c>
      <c r="B1483" t="s">
        <v>12188</v>
      </c>
      <c r="C1483" t="s">
        <v>17444</v>
      </c>
      <c r="D1483" t="s">
        <v>17445</v>
      </c>
      <c r="E1483" s="74">
        <v>21125</v>
      </c>
      <c r="F1483">
        <v>88.27</v>
      </c>
      <c r="G1483" t="s">
        <v>17392</v>
      </c>
      <c r="H1483" t="s">
        <v>17391</v>
      </c>
      <c r="I1483" s="74">
        <v>41992</v>
      </c>
      <c r="J1483" t="s">
        <v>17325</v>
      </c>
      <c r="K1483" t="s">
        <v>19</v>
      </c>
    </row>
    <row r="1484" spans="1:11" hidden="1" x14ac:dyDescent="0.3">
      <c r="A1484" t="s">
        <v>3596</v>
      </c>
      <c r="B1484" t="s">
        <v>12770</v>
      </c>
      <c r="C1484" t="s">
        <v>17428</v>
      </c>
      <c r="D1484" t="s">
        <v>17429</v>
      </c>
      <c r="E1484" s="74">
        <v>23823</v>
      </c>
      <c r="F1484">
        <v>8.3000000000000007</v>
      </c>
      <c r="G1484" t="s">
        <v>17369</v>
      </c>
      <c r="H1484" t="s">
        <v>17315</v>
      </c>
      <c r="I1484" s="74">
        <v>39608</v>
      </c>
      <c r="J1484" t="s">
        <v>19</v>
      </c>
      <c r="K1484" t="s">
        <v>19</v>
      </c>
    </row>
    <row r="1485" spans="1:11" hidden="1" x14ac:dyDescent="0.3">
      <c r="A1485" t="s">
        <v>16766</v>
      </c>
      <c r="B1485" t="s">
        <v>16765</v>
      </c>
      <c r="C1485" t="s">
        <v>17370</v>
      </c>
      <c r="D1485" t="s">
        <v>17371</v>
      </c>
      <c r="E1485" s="74">
        <v>44188</v>
      </c>
      <c r="F1485">
        <v>6.0519999999999996</v>
      </c>
      <c r="G1485" t="s">
        <v>17</v>
      </c>
      <c r="H1485" t="s">
        <v>17315</v>
      </c>
      <c r="I1485" s="74">
        <v>44281</v>
      </c>
      <c r="J1485" t="s">
        <v>19</v>
      </c>
      <c r="K1485" t="s">
        <v>19</v>
      </c>
    </row>
    <row r="1486" spans="1:11" hidden="1" x14ac:dyDescent="0.3">
      <c r="A1486" t="s">
        <v>4449</v>
      </c>
      <c r="B1486" t="s">
        <v>4448</v>
      </c>
      <c r="C1486" t="s">
        <v>22140</v>
      </c>
      <c r="D1486" t="s">
        <v>22141</v>
      </c>
      <c r="E1486" s="74">
        <v>43126</v>
      </c>
      <c r="F1486">
        <v>9.9</v>
      </c>
      <c r="G1486" t="s">
        <v>17</v>
      </c>
      <c r="H1486" t="s">
        <v>17339</v>
      </c>
      <c r="I1486" s="74">
        <v>43208</v>
      </c>
      <c r="J1486" t="s">
        <v>19</v>
      </c>
      <c r="K1486" t="s">
        <v>19</v>
      </c>
    </row>
    <row r="1487" spans="1:11" hidden="1" x14ac:dyDescent="0.3">
      <c r="A1487" t="s">
        <v>4989</v>
      </c>
      <c r="B1487" t="s">
        <v>11112</v>
      </c>
      <c r="C1487" t="s">
        <v>22323</v>
      </c>
      <c r="D1487" t="s">
        <v>28441</v>
      </c>
      <c r="E1487" s="74">
        <v>34495</v>
      </c>
      <c r="F1487">
        <v>11.4</v>
      </c>
      <c r="G1487" t="s">
        <v>17369</v>
      </c>
      <c r="H1487" t="s">
        <v>17386</v>
      </c>
      <c r="I1487" s="74">
        <v>43606</v>
      </c>
      <c r="J1487" t="s">
        <v>19</v>
      </c>
      <c r="K1487" t="s">
        <v>19</v>
      </c>
    </row>
    <row r="1488" spans="1:11" hidden="1" x14ac:dyDescent="0.3">
      <c r="A1488" t="s">
        <v>10032</v>
      </c>
      <c r="B1488" t="s">
        <v>16877</v>
      </c>
      <c r="C1488" t="s">
        <v>17500</v>
      </c>
      <c r="D1488" t="s">
        <v>17501</v>
      </c>
      <c r="E1488" s="74">
        <v>40163</v>
      </c>
      <c r="F1488">
        <v>30</v>
      </c>
      <c r="G1488" t="s">
        <v>6</v>
      </c>
      <c r="H1488" t="s">
        <v>17386</v>
      </c>
      <c r="I1488" s="74">
        <v>44193</v>
      </c>
      <c r="J1488" t="s">
        <v>19</v>
      </c>
      <c r="K1488" t="s">
        <v>19</v>
      </c>
    </row>
    <row r="1489" spans="1:11" hidden="1" x14ac:dyDescent="0.3">
      <c r="A1489" t="s">
        <v>14489</v>
      </c>
      <c r="B1489" t="s">
        <v>14488</v>
      </c>
      <c r="C1489" t="s">
        <v>17361</v>
      </c>
      <c r="D1489" t="s">
        <v>17362</v>
      </c>
      <c r="E1489" s="74">
        <v>43936</v>
      </c>
      <c r="F1489">
        <v>0.317</v>
      </c>
      <c r="G1489" t="s">
        <v>17</v>
      </c>
      <c r="H1489" t="s">
        <v>17315</v>
      </c>
      <c r="I1489" s="74">
        <v>44825</v>
      </c>
      <c r="J1489" t="s">
        <v>19</v>
      </c>
      <c r="K1489" t="s">
        <v>19</v>
      </c>
    </row>
    <row r="1490" spans="1:11" hidden="1" x14ac:dyDescent="0.3">
      <c r="A1490" t="s">
        <v>14487</v>
      </c>
      <c r="B1490" t="s">
        <v>14486</v>
      </c>
      <c r="C1490" t="s">
        <v>17361</v>
      </c>
      <c r="D1490" t="s">
        <v>17362</v>
      </c>
      <c r="E1490" s="74">
        <v>44550</v>
      </c>
      <c r="F1490">
        <v>0.23799999999999999</v>
      </c>
      <c r="G1490" t="s">
        <v>17</v>
      </c>
      <c r="H1490" t="s">
        <v>17315</v>
      </c>
      <c r="I1490" s="74">
        <v>44825</v>
      </c>
      <c r="J1490" t="s">
        <v>19</v>
      </c>
      <c r="K1490" t="s">
        <v>19</v>
      </c>
    </row>
    <row r="1491" spans="1:11" hidden="1" x14ac:dyDescent="0.3">
      <c r="A1491" t="s">
        <v>2277</v>
      </c>
      <c r="B1491" t="s">
        <v>13082</v>
      </c>
      <c r="C1491" t="s">
        <v>17557</v>
      </c>
      <c r="D1491" t="s">
        <v>17558</v>
      </c>
      <c r="E1491" s="74">
        <v>39455</v>
      </c>
      <c r="F1491">
        <v>1.2E-2</v>
      </c>
      <c r="G1491" t="s">
        <v>17</v>
      </c>
      <c r="H1491" t="s">
        <v>17315</v>
      </c>
      <c r="I1491" s="74">
        <v>41178</v>
      </c>
      <c r="J1491" t="s">
        <v>19</v>
      </c>
      <c r="K1491" t="s">
        <v>19</v>
      </c>
    </row>
    <row r="1492" spans="1:11" hidden="1" x14ac:dyDescent="0.3">
      <c r="A1492" t="s">
        <v>2282</v>
      </c>
      <c r="B1492" t="s">
        <v>13085</v>
      </c>
      <c r="C1492" t="s">
        <v>17557</v>
      </c>
      <c r="D1492" t="s">
        <v>17558</v>
      </c>
      <c r="E1492" s="74">
        <v>41010</v>
      </c>
      <c r="F1492">
        <v>2.4E-2</v>
      </c>
      <c r="G1492" t="s">
        <v>17</v>
      </c>
      <c r="H1492" t="s">
        <v>17315</v>
      </c>
      <c r="I1492" s="74">
        <v>41176</v>
      </c>
      <c r="J1492" t="s">
        <v>19</v>
      </c>
      <c r="K1492" t="s">
        <v>19</v>
      </c>
    </row>
    <row r="1493" spans="1:11" hidden="1" x14ac:dyDescent="0.3">
      <c r="A1493" t="s">
        <v>15560</v>
      </c>
      <c r="B1493" t="s">
        <v>15559</v>
      </c>
      <c r="C1493" t="s">
        <v>17410</v>
      </c>
      <c r="D1493" t="s">
        <v>17411</v>
      </c>
      <c r="E1493" s="74">
        <v>44460</v>
      </c>
      <c r="F1493">
        <v>5.8000000000000003E-2</v>
      </c>
      <c r="G1493" t="s">
        <v>17</v>
      </c>
      <c r="H1493" t="s">
        <v>17315</v>
      </c>
      <c r="I1493" s="74">
        <v>44517</v>
      </c>
      <c r="J1493" t="s">
        <v>19</v>
      </c>
      <c r="K1493" t="s">
        <v>19</v>
      </c>
    </row>
    <row r="1494" spans="1:11" hidden="1" x14ac:dyDescent="0.3">
      <c r="A1494" t="s">
        <v>3087</v>
      </c>
      <c r="B1494" t="s">
        <v>16944</v>
      </c>
      <c r="C1494" t="s">
        <v>17372</v>
      </c>
      <c r="D1494" t="s">
        <v>17373</v>
      </c>
      <c r="E1494" s="74">
        <v>40120</v>
      </c>
      <c r="F1494">
        <v>1</v>
      </c>
      <c r="G1494" t="s">
        <v>17</v>
      </c>
      <c r="H1494" t="s">
        <v>17315</v>
      </c>
      <c r="I1494" s="74">
        <v>40204</v>
      </c>
      <c r="J1494" t="s">
        <v>19</v>
      </c>
      <c r="K1494" t="s">
        <v>19</v>
      </c>
    </row>
    <row r="1495" spans="1:11" hidden="1" x14ac:dyDescent="0.3">
      <c r="A1495" t="s">
        <v>2091</v>
      </c>
      <c r="B1495" t="s">
        <v>12948</v>
      </c>
      <c r="C1495" t="s">
        <v>17372</v>
      </c>
      <c r="D1495" t="s">
        <v>17373</v>
      </c>
      <c r="E1495" s="74">
        <v>41033</v>
      </c>
      <c r="F1495">
        <v>1.5</v>
      </c>
      <c r="G1495" t="s">
        <v>17</v>
      </c>
      <c r="H1495" t="s">
        <v>17315</v>
      </c>
      <c r="I1495" s="74">
        <v>41211</v>
      </c>
      <c r="J1495" t="s">
        <v>19</v>
      </c>
      <c r="K1495" t="s">
        <v>19</v>
      </c>
    </row>
    <row r="1496" spans="1:11" hidden="1" x14ac:dyDescent="0.3">
      <c r="A1496" t="s">
        <v>4057</v>
      </c>
      <c r="B1496" t="s">
        <v>4056</v>
      </c>
      <c r="C1496" t="s">
        <v>17410</v>
      </c>
      <c r="D1496" t="s">
        <v>17411</v>
      </c>
      <c r="E1496" s="74">
        <v>42867</v>
      </c>
      <c r="F1496">
        <v>0.33500000000000002</v>
      </c>
      <c r="G1496" t="s">
        <v>17</v>
      </c>
      <c r="H1496" t="s">
        <v>17315</v>
      </c>
      <c r="I1496" s="74">
        <v>42907</v>
      </c>
      <c r="J1496" t="s">
        <v>19</v>
      </c>
      <c r="K1496" t="s">
        <v>19</v>
      </c>
    </row>
    <row r="1497" spans="1:11" hidden="1" x14ac:dyDescent="0.3">
      <c r="A1497" t="s">
        <v>4058</v>
      </c>
      <c r="B1497" t="s">
        <v>4056</v>
      </c>
      <c r="C1497" t="s">
        <v>17410</v>
      </c>
      <c r="D1497" t="s">
        <v>17411</v>
      </c>
      <c r="E1497" s="74">
        <v>42867</v>
      </c>
      <c r="F1497">
        <v>0.97099999999999997</v>
      </c>
      <c r="G1497" t="s">
        <v>17</v>
      </c>
      <c r="H1497" t="s">
        <v>17315</v>
      </c>
      <c r="I1497" s="74">
        <v>42907</v>
      </c>
      <c r="J1497" t="s">
        <v>19</v>
      </c>
      <c r="K1497" t="s">
        <v>19</v>
      </c>
    </row>
    <row r="1498" spans="1:11" hidden="1" x14ac:dyDescent="0.3">
      <c r="A1498" t="s">
        <v>4265</v>
      </c>
      <c r="B1498" t="s">
        <v>4056</v>
      </c>
      <c r="C1498" t="s">
        <v>17410</v>
      </c>
      <c r="D1498" t="s">
        <v>17411</v>
      </c>
      <c r="E1498" s="74">
        <v>42528</v>
      </c>
      <c r="F1498">
        <v>9.9000000000000005E-2</v>
      </c>
      <c r="G1498" t="s">
        <v>17</v>
      </c>
      <c r="H1498" t="s">
        <v>17315</v>
      </c>
      <c r="I1498" s="74">
        <v>43084</v>
      </c>
      <c r="J1498" t="s">
        <v>19</v>
      </c>
      <c r="K1498" t="s">
        <v>19</v>
      </c>
    </row>
    <row r="1499" spans="1:11" hidden="1" x14ac:dyDescent="0.3">
      <c r="A1499" t="s">
        <v>4280</v>
      </c>
      <c r="B1499" t="s">
        <v>4056</v>
      </c>
      <c r="C1499" t="s">
        <v>17410</v>
      </c>
      <c r="D1499" t="s">
        <v>17411</v>
      </c>
      <c r="E1499" s="74">
        <v>42542</v>
      </c>
      <c r="F1499">
        <v>9.9000000000000005E-2</v>
      </c>
      <c r="G1499" t="s">
        <v>17</v>
      </c>
      <c r="H1499" t="s">
        <v>17315</v>
      </c>
      <c r="I1499" s="74">
        <v>43103</v>
      </c>
      <c r="J1499" t="s">
        <v>19</v>
      </c>
      <c r="K1499" t="s">
        <v>19</v>
      </c>
    </row>
    <row r="1500" spans="1:11" hidden="1" x14ac:dyDescent="0.3">
      <c r="A1500" t="s">
        <v>4672</v>
      </c>
      <c r="B1500" t="s">
        <v>4056</v>
      </c>
      <c r="C1500" t="s">
        <v>17410</v>
      </c>
      <c r="D1500" t="s">
        <v>17411</v>
      </c>
      <c r="E1500" s="74">
        <v>42832</v>
      </c>
      <c r="F1500">
        <v>0.81399999999999995</v>
      </c>
      <c r="G1500" t="s">
        <v>17</v>
      </c>
      <c r="H1500" t="s">
        <v>17315</v>
      </c>
      <c r="I1500" s="74">
        <v>43452</v>
      </c>
      <c r="J1500" t="s">
        <v>19</v>
      </c>
      <c r="K1500" t="s">
        <v>19</v>
      </c>
    </row>
    <row r="1501" spans="1:11" hidden="1" x14ac:dyDescent="0.3">
      <c r="A1501" t="s">
        <v>4675</v>
      </c>
      <c r="B1501" t="s">
        <v>4056</v>
      </c>
      <c r="C1501" t="s">
        <v>17410</v>
      </c>
      <c r="D1501" t="s">
        <v>17411</v>
      </c>
      <c r="E1501" s="74">
        <v>42835</v>
      </c>
      <c r="F1501">
        <v>0.16700000000000001</v>
      </c>
      <c r="G1501" t="s">
        <v>17</v>
      </c>
      <c r="H1501" t="s">
        <v>17315</v>
      </c>
      <c r="I1501" s="74">
        <v>43452</v>
      </c>
      <c r="J1501" t="s">
        <v>19</v>
      </c>
      <c r="K1501" t="s">
        <v>19</v>
      </c>
    </row>
    <row r="1502" spans="1:11" hidden="1" x14ac:dyDescent="0.3">
      <c r="A1502" t="s">
        <v>4676</v>
      </c>
      <c r="B1502" t="s">
        <v>4056</v>
      </c>
      <c r="C1502" t="s">
        <v>17410</v>
      </c>
      <c r="D1502" t="s">
        <v>17411</v>
      </c>
      <c r="E1502" s="74">
        <v>42837</v>
      </c>
      <c r="F1502">
        <v>0.63600000000000001</v>
      </c>
      <c r="G1502" t="s">
        <v>17</v>
      </c>
      <c r="H1502" t="s">
        <v>17315</v>
      </c>
      <c r="I1502" s="74">
        <v>43476</v>
      </c>
      <c r="J1502" t="s">
        <v>19</v>
      </c>
      <c r="K1502" t="s">
        <v>19</v>
      </c>
    </row>
    <row r="1503" spans="1:11" hidden="1" x14ac:dyDescent="0.3">
      <c r="A1503" t="s">
        <v>4678</v>
      </c>
      <c r="B1503" t="s">
        <v>4056</v>
      </c>
      <c r="C1503" t="s">
        <v>17410</v>
      </c>
      <c r="D1503" t="s">
        <v>17411</v>
      </c>
      <c r="E1503" s="74">
        <v>42837</v>
      </c>
      <c r="F1503">
        <v>0.151</v>
      </c>
      <c r="G1503" t="s">
        <v>17</v>
      </c>
      <c r="H1503" t="s">
        <v>17315</v>
      </c>
      <c r="I1503" s="74">
        <v>43452</v>
      </c>
      <c r="J1503" t="s">
        <v>19</v>
      </c>
      <c r="K1503" t="s">
        <v>19</v>
      </c>
    </row>
    <row r="1504" spans="1:11" hidden="1" x14ac:dyDescent="0.3">
      <c r="A1504" t="s">
        <v>4680</v>
      </c>
      <c r="B1504" t="s">
        <v>4056</v>
      </c>
      <c r="C1504" t="s">
        <v>17410</v>
      </c>
      <c r="D1504" t="s">
        <v>17411</v>
      </c>
      <c r="E1504" s="74">
        <v>42870</v>
      </c>
      <c r="F1504">
        <v>0.40200000000000002</v>
      </c>
      <c r="G1504" t="s">
        <v>17</v>
      </c>
      <c r="H1504" t="s">
        <v>17315</v>
      </c>
      <c r="I1504" s="74">
        <v>43476</v>
      </c>
      <c r="J1504" t="s">
        <v>19</v>
      </c>
      <c r="K1504" t="s">
        <v>19</v>
      </c>
    </row>
    <row r="1505" spans="1:11" hidden="1" x14ac:dyDescent="0.3">
      <c r="A1505" t="s">
        <v>4681</v>
      </c>
      <c r="B1505" t="s">
        <v>4056</v>
      </c>
      <c r="C1505" t="s">
        <v>17410</v>
      </c>
      <c r="D1505" t="s">
        <v>17411</v>
      </c>
      <c r="E1505" s="74">
        <v>42907</v>
      </c>
      <c r="F1505">
        <v>0.16700000000000001</v>
      </c>
      <c r="G1505" t="s">
        <v>17</v>
      </c>
      <c r="H1505" t="s">
        <v>17315</v>
      </c>
      <c r="I1505" s="74">
        <v>43452</v>
      </c>
      <c r="J1505" t="s">
        <v>19</v>
      </c>
      <c r="K1505" t="s">
        <v>19</v>
      </c>
    </row>
    <row r="1506" spans="1:11" hidden="1" x14ac:dyDescent="0.3">
      <c r="A1506" t="s">
        <v>4682</v>
      </c>
      <c r="B1506" t="s">
        <v>4056</v>
      </c>
      <c r="C1506" t="s">
        <v>17410</v>
      </c>
      <c r="D1506" t="s">
        <v>17411</v>
      </c>
      <c r="E1506" s="74">
        <v>42913</v>
      </c>
      <c r="F1506">
        <v>0.20100000000000001</v>
      </c>
      <c r="G1506" t="s">
        <v>17</v>
      </c>
      <c r="H1506" t="s">
        <v>17315</v>
      </c>
      <c r="I1506" s="74">
        <v>43452</v>
      </c>
      <c r="J1506" t="s">
        <v>19</v>
      </c>
      <c r="K1506" t="s">
        <v>19</v>
      </c>
    </row>
    <row r="1507" spans="1:11" hidden="1" x14ac:dyDescent="0.3">
      <c r="A1507" t="s">
        <v>4725</v>
      </c>
      <c r="B1507" t="s">
        <v>4056</v>
      </c>
      <c r="C1507" t="s">
        <v>17410</v>
      </c>
      <c r="D1507" t="s">
        <v>17411</v>
      </c>
      <c r="E1507" s="74">
        <v>43021</v>
      </c>
      <c r="F1507">
        <v>0.99099999999999999</v>
      </c>
      <c r="G1507" t="s">
        <v>17</v>
      </c>
      <c r="H1507" t="s">
        <v>17315</v>
      </c>
      <c r="I1507" s="74">
        <v>43452</v>
      </c>
      <c r="J1507" t="s">
        <v>19</v>
      </c>
      <c r="K1507" t="s">
        <v>19</v>
      </c>
    </row>
    <row r="1508" spans="1:11" hidden="1" x14ac:dyDescent="0.3">
      <c r="A1508" t="s">
        <v>4749</v>
      </c>
      <c r="B1508" t="s">
        <v>4056</v>
      </c>
      <c r="C1508" t="s">
        <v>17410</v>
      </c>
      <c r="D1508" t="s">
        <v>17411</v>
      </c>
      <c r="E1508" s="74">
        <v>43431</v>
      </c>
      <c r="F1508">
        <v>0.105</v>
      </c>
      <c r="G1508" t="s">
        <v>17</v>
      </c>
      <c r="H1508" t="s">
        <v>17315</v>
      </c>
      <c r="I1508" s="74">
        <v>43508</v>
      </c>
      <c r="J1508" t="s">
        <v>19</v>
      </c>
      <c r="K1508" t="s">
        <v>19</v>
      </c>
    </row>
    <row r="1509" spans="1:11" hidden="1" x14ac:dyDescent="0.3">
      <c r="A1509" t="s">
        <v>4765</v>
      </c>
      <c r="B1509" t="s">
        <v>4056</v>
      </c>
      <c r="C1509" t="s">
        <v>17410</v>
      </c>
      <c r="D1509" t="s">
        <v>17411</v>
      </c>
      <c r="E1509" s="74">
        <v>43453</v>
      </c>
      <c r="F1509">
        <v>0.13900000000000001</v>
      </c>
      <c r="G1509" t="s">
        <v>17</v>
      </c>
      <c r="H1509" t="s">
        <v>17315</v>
      </c>
      <c r="I1509" s="74">
        <v>43508</v>
      </c>
      <c r="J1509" t="s">
        <v>19</v>
      </c>
      <c r="K1509" t="s">
        <v>19</v>
      </c>
    </row>
    <row r="1510" spans="1:11" hidden="1" x14ac:dyDescent="0.3">
      <c r="A1510" t="s">
        <v>4766</v>
      </c>
      <c r="B1510" t="s">
        <v>4056</v>
      </c>
      <c r="C1510" t="s">
        <v>17410</v>
      </c>
      <c r="D1510" t="s">
        <v>17411</v>
      </c>
      <c r="E1510" s="74">
        <v>43452</v>
      </c>
      <c r="F1510">
        <v>0.129</v>
      </c>
      <c r="G1510" t="s">
        <v>17</v>
      </c>
      <c r="H1510" t="s">
        <v>17315</v>
      </c>
      <c r="I1510" s="74">
        <v>43508</v>
      </c>
      <c r="J1510" t="s">
        <v>19</v>
      </c>
      <c r="K1510" t="s">
        <v>19</v>
      </c>
    </row>
    <row r="1511" spans="1:11" hidden="1" x14ac:dyDescent="0.3">
      <c r="A1511" t="s">
        <v>4783</v>
      </c>
      <c r="B1511" t="s">
        <v>4056</v>
      </c>
      <c r="C1511" t="s">
        <v>17410</v>
      </c>
      <c r="D1511" t="s">
        <v>17411</v>
      </c>
      <c r="E1511" s="74">
        <v>43453</v>
      </c>
      <c r="F1511">
        <v>0.157</v>
      </c>
      <c r="G1511" t="s">
        <v>17</v>
      </c>
      <c r="H1511" t="s">
        <v>17315</v>
      </c>
      <c r="I1511" s="74">
        <v>43508</v>
      </c>
      <c r="J1511" t="s">
        <v>19</v>
      </c>
      <c r="K1511" t="s">
        <v>19</v>
      </c>
    </row>
    <row r="1512" spans="1:11" hidden="1" x14ac:dyDescent="0.3">
      <c r="A1512" t="s">
        <v>4784</v>
      </c>
      <c r="B1512" t="s">
        <v>4056</v>
      </c>
      <c r="C1512" t="s">
        <v>17410</v>
      </c>
      <c r="D1512" t="s">
        <v>17411</v>
      </c>
      <c r="E1512" s="74">
        <v>43453</v>
      </c>
      <c r="F1512">
        <v>8.2000000000000003E-2</v>
      </c>
      <c r="G1512" t="s">
        <v>17</v>
      </c>
      <c r="H1512" t="s">
        <v>17315</v>
      </c>
      <c r="I1512" s="74">
        <v>43508</v>
      </c>
      <c r="J1512" t="s">
        <v>19</v>
      </c>
      <c r="K1512" t="s">
        <v>19</v>
      </c>
    </row>
    <row r="1513" spans="1:11" hidden="1" x14ac:dyDescent="0.3">
      <c r="A1513" t="s">
        <v>4785</v>
      </c>
      <c r="B1513" t="s">
        <v>4056</v>
      </c>
      <c r="C1513" t="s">
        <v>17410</v>
      </c>
      <c r="D1513" t="s">
        <v>17411</v>
      </c>
      <c r="E1513" s="74">
        <v>43453</v>
      </c>
      <c r="F1513">
        <v>0.122</v>
      </c>
      <c r="G1513" t="s">
        <v>17</v>
      </c>
      <c r="H1513" t="s">
        <v>17315</v>
      </c>
      <c r="I1513" s="74">
        <v>43508</v>
      </c>
      <c r="J1513" t="s">
        <v>19</v>
      </c>
      <c r="K1513" t="s">
        <v>19</v>
      </c>
    </row>
    <row r="1514" spans="1:11" hidden="1" x14ac:dyDescent="0.3">
      <c r="A1514" t="s">
        <v>4786</v>
      </c>
      <c r="B1514" t="s">
        <v>4056</v>
      </c>
      <c r="C1514" t="s">
        <v>17410</v>
      </c>
      <c r="D1514" t="s">
        <v>17411</v>
      </c>
      <c r="E1514" s="74">
        <v>43453</v>
      </c>
      <c r="F1514">
        <v>0.16900000000000001</v>
      </c>
      <c r="G1514" t="s">
        <v>17</v>
      </c>
      <c r="H1514" t="s">
        <v>17315</v>
      </c>
      <c r="I1514" s="74">
        <v>43508</v>
      </c>
      <c r="J1514" t="s">
        <v>19</v>
      </c>
      <c r="K1514" t="s">
        <v>19</v>
      </c>
    </row>
    <row r="1515" spans="1:11" hidden="1" x14ac:dyDescent="0.3">
      <c r="A1515" t="s">
        <v>4787</v>
      </c>
      <c r="B1515" t="s">
        <v>4056</v>
      </c>
      <c r="C1515" t="s">
        <v>17410</v>
      </c>
      <c r="D1515" t="s">
        <v>17411</v>
      </c>
      <c r="E1515" s="74">
        <v>43445</v>
      </c>
      <c r="F1515">
        <v>0.10100000000000001</v>
      </c>
      <c r="G1515" t="s">
        <v>17</v>
      </c>
      <c r="H1515" t="s">
        <v>17315</v>
      </c>
      <c r="I1515" s="74">
        <v>43508</v>
      </c>
      <c r="J1515" t="s">
        <v>19</v>
      </c>
      <c r="K1515" t="s">
        <v>19</v>
      </c>
    </row>
    <row r="1516" spans="1:11" hidden="1" x14ac:dyDescent="0.3">
      <c r="A1516" t="s">
        <v>4791</v>
      </c>
      <c r="B1516" t="s">
        <v>4056</v>
      </c>
      <c r="C1516" t="s">
        <v>17410</v>
      </c>
      <c r="D1516" t="s">
        <v>17411</v>
      </c>
      <c r="E1516" s="74">
        <v>43371</v>
      </c>
      <c r="F1516">
        <v>0.23200000000000001</v>
      </c>
      <c r="G1516" t="s">
        <v>17</v>
      </c>
      <c r="H1516" t="s">
        <v>17315</v>
      </c>
      <c r="I1516" s="74">
        <v>43508</v>
      </c>
      <c r="J1516" t="s">
        <v>19</v>
      </c>
      <c r="K1516" t="s">
        <v>19</v>
      </c>
    </row>
    <row r="1517" spans="1:11" hidden="1" x14ac:dyDescent="0.3">
      <c r="A1517" t="s">
        <v>4792</v>
      </c>
      <c r="B1517" t="s">
        <v>4056</v>
      </c>
      <c r="C1517" t="s">
        <v>17410</v>
      </c>
      <c r="D1517" t="s">
        <v>17411</v>
      </c>
      <c r="E1517" s="74">
        <v>42870</v>
      </c>
      <c r="F1517">
        <v>0.16800000000000001</v>
      </c>
      <c r="G1517" t="s">
        <v>17</v>
      </c>
      <c r="H1517" t="s">
        <v>17315</v>
      </c>
      <c r="I1517" s="74">
        <v>43508</v>
      </c>
      <c r="J1517" t="s">
        <v>19</v>
      </c>
      <c r="K1517" t="s">
        <v>19</v>
      </c>
    </row>
    <row r="1518" spans="1:11" hidden="1" x14ac:dyDescent="0.3">
      <c r="A1518" t="s">
        <v>4793</v>
      </c>
      <c r="B1518" t="s">
        <v>4056</v>
      </c>
      <c r="C1518" t="s">
        <v>17410</v>
      </c>
      <c r="D1518" t="s">
        <v>17411</v>
      </c>
      <c r="E1518" s="74">
        <v>42865</v>
      </c>
      <c r="F1518">
        <v>0.16800000000000001</v>
      </c>
      <c r="G1518" t="s">
        <v>17</v>
      </c>
      <c r="H1518" t="s">
        <v>17315</v>
      </c>
      <c r="I1518" s="74">
        <v>43508</v>
      </c>
      <c r="J1518" t="s">
        <v>19</v>
      </c>
      <c r="K1518" t="s">
        <v>19</v>
      </c>
    </row>
    <row r="1519" spans="1:11" hidden="1" x14ac:dyDescent="0.3">
      <c r="A1519" t="s">
        <v>4813</v>
      </c>
      <c r="B1519" t="s">
        <v>4056</v>
      </c>
      <c r="C1519" t="s">
        <v>17410</v>
      </c>
      <c r="D1519" t="s">
        <v>17411</v>
      </c>
      <c r="E1519" s="74">
        <v>43444</v>
      </c>
      <c r="F1519">
        <v>0.182</v>
      </c>
      <c r="G1519" t="s">
        <v>17</v>
      </c>
      <c r="H1519" t="s">
        <v>17315</v>
      </c>
      <c r="I1519" s="74">
        <v>43522</v>
      </c>
      <c r="J1519" t="s">
        <v>19</v>
      </c>
      <c r="K1519" t="s">
        <v>19</v>
      </c>
    </row>
    <row r="1520" spans="1:11" hidden="1" x14ac:dyDescent="0.3">
      <c r="A1520" t="s">
        <v>5037</v>
      </c>
      <c r="B1520" t="s">
        <v>4056</v>
      </c>
      <c r="C1520" t="s">
        <v>17410</v>
      </c>
      <c r="D1520" t="s">
        <v>17411</v>
      </c>
      <c r="E1520" s="74">
        <v>43553</v>
      </c>
      <c r="F1520">
        <v>0.191</v>
      </c>
      <c r="G1520" t="s">
        <v>17</v>
      </c>
      <c r="H1520" t="s">
        <v>17315</v>
      </c>
      <c r="I1520" s="74">
        <v>43621</v>
      </c>
      <c r="J1520" t="s">
        <v>19</v>
      </c>
      <c r="K1520" t="s">
        <v>19</v>
      </c>
    </row>
    <row r="1521" spans="1:11" hidden="1" x14ac:dyDescent="0.3">
      <c r="A1521" t="s">
        <v>5038</v>
      </c>
      <c r="B1521" t="s">
        <v>4056</v>
      </c>
      <c r="C1521" t="s">
        <v>17410</v>
      </c>
      <c r="D1521" t="s">
        <v>17411</v>
      </c>
      <c r="E1521" s="74">
        <v>43553</v>
      </c>
      <c r="F1521">
        <v>0.15</v>
      </c>
      <c r="G1521" t="s">
        <v>17</v>
      </c>
      <c r="H1521" t="s">
        <v>17315</v>
      </c>
      <c r="I1521" s="74">
        <v>43621</v>
      </c>
      <c r="J1521" t="s">
        <v>19</v>
      </c>
      <c r="K1521" t="s">
        <v>19</v>
      </c>
    </row>
    <row r="1522" spans="1:11" hidden="1" x14ac:dyDescent="0.3">
      <c r="A1522" t="s">
        <v>5039</v>
      </c>
      <c r="B1522" t="s">
        <v>4056</v>
      </c>
      <c r="C1522" t="s">
        <v>17410</v>
      </c>
      <c r="D1522" t="s">
        <v>17411</v>
      </c>
      <c r="E1522" s="74">
        <v>43553</v>
      </c>
      <c r="F1522">
        <v>0.15</v>
      </c>
      <c r="G1522" t="s">
        <v>17</v>
      </c>
      <c r="H1522" t="s">
        <v>17315</v>
      </c>
      <c r="I1522" s="74">
        <v>43621</v>
      </c>
      <c r="J1522" t="s">
        <v>19</v>
      </c>
      <c r="K1522" t="s">
        <v>19</v>
      </c>
    </row>
    <row r="1523" spans="1:11" hidden="1" x14ac:dyDescent="0.3">
      <c r="A1523" t="s">
        <v>5040</v>
      </c>
      <c r="B1523" t="s">
        <v>4056</v>
      </c>
      <c r="C1523" t="s">
        <v>17410</v>
      </c>
      <c r="D1523" t="s">
        <v>17411</v>
      </c>
      <c r="E1523" s="74">
        <v>43553</v>
      </c>
      <c r="F1523">
        <v>0.21</v>
      </c>
      <c r="G1523" t="s">
        <v>17</v>
      </c>
      <c r="H1523" t="s">
        <v>17315</v>
      </c>
      <c r="I1523" s="74">
        <v>43621</v>
      </c>
      <c r="J1523" t="s">
        <v>19</v>
      </c>
      <c r="K1523" t="s">
        <v>19</v>
      </c>
    </row>
    <row r="1524" spans="1:11" hidden="1" x14ac:dyDescent="0.3">
      <c r="A1524" t="s">
        <v>5041</v>
      </c>
      <c r="B1524" t="s">
        <v>4056</v>
      </c>
      <c r="C1524" t="s">
        <v>17410</v>
      </c>
      <c r="D1524" t="s">
        <v>17411</v>
      </c>
      <c r="E1524" s="74">
        <v>43553</v>
      </c>
      <c r="F1524">
        <v>0.223</v>
      </c>
      <c r="G1524" t="s">
        <v>17</v>
      </c>
      <c r="H1524" t="s">
        <v>17315</v>
      </c>
      <c r="I1524" s="74">
        <v>43621</v>
      </c>
      <c r="J1524" t="s">
        <v>19</v>
      </c>
      <c r="K1524" t="s">
        <v>19</v>
      </c>
    </row>
    <row r="1525" spans="1:11" hidden="1" x14ac:dyDescent="0.3">
      <c r="A1525" t="s">
        <v>5042</v>
      </c>
      <c r="B1525" t="s">
        <v>4056</v>
      </c>
      <c r="C1525" t="s">
        <v>17410</v>
      </c>
      <c r="D1525" t="s">
        <v>17411</v>
      </c>
      <c r="E1525" s="74">
        <v>43553</v>
      </c>
      <c r="F1525">
        <v>0.15</v>
      </c>
      <c r="G1525" t="s">
        <v>17</v>
      </c>
      <c r="H1525" t="s">
        <v>17315</v>
      </c>
      <c r="I1525" s="74">
        <v>43621</v>
      </c>
      <c r="J1525" t="s">
        <v>19</v>
      </c>
      <c r="K1525" t="s">
        <v>19</v>
      </c>
    </row>
    <row r="1526" spans="1:11" hidden="1" x14ac:dyDescent="0.3">
      <c r="A1526" t="s">
        <v>5043</v>
      </c>
      <c r="B1526" t="s">
        <v>4056</v>
      </c>
      <c r="C1526" t="s">
        <v>17410</v>
      </c>
      <c r="D1526" t="s">
        <v>17411</v>
      </c>
      <c r="E1526" s="74">
        <v>43553</v>
      </c>
      <c r="F1526">
        <v>0.13100000000000001</v>
      </c>
      <c r="G1526" t="s">
        <v>17</v>
      </c>
      <c r="H1526" t="s">
        <v>17315</v>
      </c>
      <c r="I1526" s="74">
        <v>43621</v>
      </c>
      <c r="J1526" t="s">
        <v>19</v>
      </c>
      <c r="K1526" t="s">
        <v>19</v>
      </c>
    </row>
    <row r="1527" spans="1:11" hidden="1" x14ac:dyDescent="0.3">
      <c r="A1527" t="s">
        <v>5044</v>
      </c>
      <c r="B1527" t="s">
        <v>4056</v>
      </c>
      <c r="C1527" t="s">
        <v>17410</v>
      </c>
      <c r="D1527" t="s">
        <v>17411</v>
      </c>
      <c r="E1527" s="74">
        <v>43553</v>
      </c>
      <c r="F1527">
        <v>0.17399999999999999</v>
      </c>
      <c r="G1527" t="s">
        <v>17</v>
      </c>
      <c r="H1527" t="s">
        <v>17315</v>
      </c>
      <c r="I1527" s="74">
        <v>43621</v>
      </c>
      <c r="J1527" t="s">
        <v>19</v>
      </c>
      <c r="K1527" t="s">
        <v>19</v>
      </c>
    </row>
    <row r="1528" spans="1:11" hidden="1" x14ac:dyDescent="0.3">
      <c r="A1528" t="s">
        <v>9262</v>
      </c>
      <c r="B1528" t="s">
        <v>17065</v>
      </c>
      <c r="C1528" t="s">
        <v>17410</v>
      </c>
      <c r="D1528" t="s">
        <v>17411</v>
      </c>
      <c r="E1528" s="74">
        <v>43921</v>
      </c>
      <c r="F1528">
        <v>0.13100000000000001</v>
      </c>
      <c r="G1528" t="s">
        <v>17</v>
      </c>
      <c r="H1528" t="s">
        <v>17315</v>
      </c>
      <c r="I1528" s="74">
        <v>44075</v>
      </c>
      <c r="J1528" t="s">
        <v>19</v>
      </c>
      <c r="K1528" t="s">
        <v>19</v>
      </c>
    </row>
    <row r="1529" spans="1:11" hidden="1" x14ac:dyDescent="0.3">
      <c r="A1529" t="s">
        <v>194</v>
      </c>
      <c r="B1529" t="s">
        <v>11746</v>
      </c>
      <c r="C1529" t="s">
        <v>18650</v>
      </c>
      <c r="D1529" t="s">
        <v>18651</v>
      </c>
      <c r="E1529" s="74">
        <v>42644</v>
      </c>
      <c r="F1529">
        <v>10</v>
      </c>
      <c r="G1529" t="s">
        <v>6</v>
      </c>
      <c r="H1529" t="s">
        <v>17339</v>
      </c>
      <c r="I1529" s="74">
        <v>42711</v>
      </c>
      <c r="J1529" t="s">
        <v>19</v>
      </c>
      <c r="K1529" t="s">
        <v>19</v>
      </c>
    </row>
    <row r="1530" spans="1:11" hidden="1" x14ac:dyDescent="0.3">
      <c r="A1530" t="s">
        <v>10069</v>
      </c>
      <c r="B1530" t="s">
        <v>16834</v>
      </c>
      <c r="C1530" t="s">
        <v>17348</v>
      </c>
      <c r="D1530" t="s">
        <v>17349</v>
      </c>
      <c r="E1530" s="74">
        <v>43374</v>
      </c>
      <c r="F1530">
        <v>0.9</v>
      </c>
      <c r="G1530" t="s">
        <v>17</v>
      </c>
      <c r="H1530" t="s">
        <v>17315</v>
      </c>
      <c r="I1530" s="74">
        <v>44183</v>
      </c>
      <c r="J1530" t="s">
        <v>19</v>
      </c>
      <c r="K1530" t="s">
        <v>19</v>
      </c>
    </row>
    <row r="1531" spans="1:11" hidden="1" x14ac:dyDescent="0.3">
      <c r="A1531" t="s">
        <v>3255</v>
      </c>
      <c r="B1531" t="s">
        <v>10982</v>
      </c>
      <c r="C1531" t="s">
        <v>22342</v>
      </c>
      <c r="D1531" t="s">
        <v>22343</v>
      </c>
      <c r="E1531" s="74">
        <v>39583</v>
      </c>
      <c r="F1531">
        <v>12.5</v>
      </c>
      <c r="G1531" t="s">
        <v>17479</v>
      </c>
      <c r="H1531" t="s">
        <v>17315</v>
      </c>
      <c r="I1531" s="74">
        <v>39701</v>
      </c>
      <c r="J1531" t="s">
        <v>19</v>
      </c>
      <c r="K1531" t="s">
        <v>19</v>
      </c>
    </row>
    <row r="1532" spans="1:11" hidden="1" x14ac:dyDescent="0.3">
      <c r="A1532" t="s">
        <v>15192</v>
      </c>
      <c r="B1532" t="s">
        <v>15191</v>
      </c>
      <c r="C1532" t="s">
        <v>17348</v>
      </c>
      <c r="D1532" t="s">
        <v>17349</v>
      </c>
      <c r="E1532" s="74">
        <v>43140</v>
      </c>
      <c r="F1532">
        <v>0.995</v>
      </c>
      <c r="G1532" t="s">
        <v>17</v>
      </c>
      <c r="H1532" t="s">
        <v>17315</v>
      </c>
      <c r="I1532" s="74">
        <v>44595</v>
      </c>
      <c r="J1532" t="s">
        <v>19</v>
      </c>
      <c r="K1532" t="s">
        <v>19</v>
      </c>
    </row>
    <row r="1533" spans="1:11" hidden="1" x14ac:dyDescent="0.3">
      <c r="A1533" t="s">
        <v>13734</v>
      </c>
      <c r="B1533" t="s">
        <v>13733</v>
      </c>
      <c r="C1533" t="s">
        <v>17680</v>
      </c>
      <c r="D1533" t="s">
        <v>17681</v>
      </c>
      <c r="E1533" s="74">
        <v>44931</v>
      </c>
      <c r="F1533">
        <v>0.73499999999999999</v>
      </c>
      <c r="G1533" t="s">
        <v>17</v>
      </c>
      <c r="H1533" t="s">
        <v>17315</v>
      </c>
      <c r="I1533" s="74">
        <v>44995</v>
      </c>
      <c r="J1533" t="s">
        <v>19</v>
      </c>
      <c r="K1533" t="s">
        <v>19</v>
      </c>
    </row>
    <row r="1534" spans="1:11" hidden="1" x14ac:dyDescent="0.3">
      <c r="A1534" t="s">
        <v>6873</v>
      </c>
      <c r="B1534" t="s">
        <v>10594</v>
      </c>
      <c r="C1534" t="s">
        <v>17342</v>
      </c>
      <c r="D1534" t="s">
        <v>17343</v>
      </c>
      <c r="E1534" s="74">
        <v>43038</v>
      </c>
      <c r="F1534">
        <v>0.997</v>
      </c>
      <c r="G1534" t="s">
        <v>17</v>
      </c>
      <c r="H1534" t="s">
        <v>17315</v>
      </c>
      <c r="I1534" s="74">
        <v>43843</v>
      </c>
      <c r="J1534" t="s">
        <v>19</v>
      </c>
      <c r="K1534" t="s">
        <v>19</v>
      </c>
    </row>
    <row r="1535" spans="1:11" hidden="1" x14ac:dyDescent="0.3">
      <c r="A1535" t="s">
        <v>15656</v>
      </c>
      <c r="B1535" t="s">
        <v>15655</v>
      </c>
      <c r="C1535" t="s">
        <v>17361</v>
      </c>
      <c r="D1535" t="s">
        <v>17362</v>
      </c>
      <c r="E1535" s="74">
        <v>43442</v>
      </c>
      <c r="F1535">
        <v>0.52100000000000002</v>
      </c>
      <c r="G1535" t="s">
        <v>17</v>
      </c>
      <c r="H1535" t="s">
        <v>17315</v>
      </c>
      <c r="I1535" s="74">
        <v>44491</v>
      </c>
      <c r="J1535" t="s">
        <v>19</v>
      </c>
      <c r="K1535" t="s">
        <v>19</v>
      </c>
    </row>
    <row r="1536" spans="1:11" hidden="1" x14ac:dyDescent="0.3">
      <c r="A1536" t="s">
        <v>15346</v>
      </c>
      <c r="B1536" t="s">
        <v>15345</v>
      </c>
      <c r="C1536" t="s">
        <v>17736</v>
      </c>
      <c r="D1536" t="s">
        <v>17737</v>
      </c>
      <c r="E1536" s="74">
        <v>43678</v>
      </c>
      <c r="F1536">
        <v>0.13200000000000001</v>
      </c>
      <c r="G1536" t="s">
        <v>17</v>
      </c>
      <c r="H1536" t="s">
        <v>17315</v>
      </c>
      <c r="I1536" s="74">
        <v>44588</v>
      </c>
      <c r="J1536" t="s">
        <v>19</v>
      </c>
      <c r="K1536" t="s">
        <v>19</v>
      </c>
    </row>
    <row r="1537" spans="1:11" hidden="1" x14ac:dyDescent="0.3">
      <c r="A1537" t="s">
        <v>387</v>
      </c>
      <c r="B1537" t="s">
        <v>11858</v>
      </c>
      <c r="C1537" t="s">
        <v>17410</v>
      </c>
      <c r="D1537" t="s">
        <v>17411</v>
      </c>
      <c r="E1537" s="74">
        <v>40913</v>
      </c>
      <c r="F1537">
        <v>5.3999999999999999E-2</v>
      </c>
      <c r="G1537" t="s">
        <v>17</v>
      </c>
      <c r="H1537" t="s">
        <v>17315</v>
      </c>
      <c r="I1537" s="74">
        <v>42587</v>
      </c>
      <c r="J1537" t="s">
        <v>19</v>
      </c>
      <c r="K1537" t="s">
        <v>19</v>
      </c>
    </row>
    <row r="1538" spans="1:11" hidden="1" x14ac:dyDescent="0.3">
      <c r="A1538" t="s">
        <v>2868</v>
      </c>
      <c r="B1538" t="s">
        <v>12441</v>
      </c>
      <c r="C1538" t="s">
        <v>17393</v>
      </c>
      <c r="D1538" t="s">
        <v>17394</v>
      </c>
      <c r="E1538" s="74">
        <v>39545</v>
      </c>
      <c r="F1538">
        <v>0.251</v>
      </c>
      <c r="G1538" t="s">
        <v>17</v>
      </c>
      <c r="H1538" t="s">
        <v>17315</v>
      </c>
      <c r="I1538" s="74">
        <v>40205</v>
      </c>
      <c r="J1538" t="s">
        <v>19</v>
      </c>
      <c r="K1538" t="s">
        <v>19</v>
      </c>
    </row>
    <row r="1539" spans="1:11" hidden="1" x14ac:dyDescent="0.3">
      <c r="A1539" t="s">
        <v>1438</v>
      </c>
      <c r="B1539" t="s">
        <v>12441</v>
      </c>
      <c r="C1539" t="s">
        <v>17393</v>
      </c>
      <c r="D1539" t="s">
        <v>17394</v>
      </c>
      <c r="E1539" s="74">
        <v>39545</v>
      </c>
      <c r="F1539">
        <v>0.25</v>
      </c>
      <c r="G1539" t="s">
        <v>17</v>
      </c>
      <c r="H1539" t="s">
        <v>17315</v>
      </c>
      <c r="I1539" s="74">
        <v>41705</v>
      </c>
      <c r="J1539" t="s">
        <v>19</v>
      </c>
      <c r="K1539" t="s">
        <v>19</v>
      </c>
    </row>
    <row r="1540" spans="1:11" hidden="1" x14ac:dyDescent="0.3">
      <c r="A1540" t="s">
        <v>13634</v>
      </c>
      <c r="B1540" t="s">
        <v>13633</v>
      </c>
      <c r="C1540" t="s">
        <v>17387</v>
      </c>
      <c r="D1540" t="s">
        <v>17388</v>
      </c>
      <c r="E1540" s="74">
        <v>44691</v>
      </c>
      <c r="F1540">
        <v>0.105</v>
      </c>
      <c r="G1540" t="s">
        <v>17</v>
      </c>
      <c r="H1540" t="s">
        <v>17315</v>
      </c>
      <c r="I1540" s="74">
        <v>45007</v>
      </c>
      <c r="J1540" t="s">
        <v>19</v>
      </c>
      <c r="K1540" t="s">
        <v>19</v>
      </c>
    </row>
    <row r="1541" spans="1:11" hidden="1" x14ac:dyDescent="0.3">
      <c r="A1541" t="s">
        <v>15597</v>
      </c>
      <c r="B1541" t="s">
        <v>15596</v>
      </c>
      <c r="C1541" t="s">
        <v>18715</v>
      </c>
      <c r="D1541" t="s">
        <v>18716</v>
      </c>
      <c r="E1541" s="74">
        <v>44180</v>
      </c>
      <c r="F1541">
        <v>0.27900000000000003</v>
      </c>
      <c r="G1541" t="s">
        <v>17</v>
      </c>
      <c r="H1541" t="s">
        <v>17315</v>
      </c>
      <c r="I1541" s="74">
        <v>44501</v>
      </c>
      <c r="J1541" t="s">
        <v>19</v>
      </c>
      <c r="K1541" t="s">
        <v>19</v>
      </c>
    </row>
    <row r="1542" spans="1:11" hidden="1" x14ac:dyDescent="0.3">
      <c r="A1542" t="s">
        <v>15595</v>
      </c>
      <c r="B1542" t="s">
        <v>15594</v>
      </c>
      <c r="C1542" t="s">
        <v>18715</v>
      </c>
      <c r="D1542" t="s">
        <v>18716</v>
      </c>
      <c r="E1542" s="74">
        <v>44187</v>
      </c>
      <c r="F1542">
        <v>6.7000000000000004E-2</v>
      </c>
      <c r="G1542" t="s">
        <v>17</v>
      </c>
      <c r="H1542" t="s">
        <v>17315</v>
      </c>
      <c r="I1542" s="74">
        <v>44501</v>
      </c>
      <c r="J1542" t="s">
        <v>19</v>
      </c>
      <c r="K1542" t="s">
        <v>19</v>
      </c>
    </row>
    <row r="1543" spans="1:11" hidden="1" x14ac:dyDescent="0.3">
      <c r="A1543" t="s">
        <v>15343</v>
      </c>
      <c r="B1543" t="s">
        <v>15342</v>
      </c>
      <c r="C1543" t="s">
        <v>17736</v>
      </c>
      <c r="D1543" t="s">
        <v>17737</v>
      </c>
      <c r="E1543" s="74">
        <v>44147</v>
      </c>
      <c r="F1543">
        <v>5.8000000000000003E-2</v>
      </c>
      <c r="G1543" t="s">
        <v>17</v>
      </c>
      <c r="H1543" t="s">
        <v>17315</v>
      </c>
      <c r="I1543" s="74">
        <v>44588</v>
      </c>
      <c r="J1543" t="s">
        <v>19</v>
      </c>
      <c r="K1543" t="s">
        <v>19</v>
      </c>
    </row>
    <row r="1544" spans="1:11" hidden="1" x14ac:dyDescent="0.3">
      <c r="A1544" t="s">
        <v>15352</v>
      </c>
      <c r="B1544" t="s">
        <v>15351</v>
      </c>
      <c r="C1544" t="s">
        <v>17736</v>
      </c>
      <c r="D1544" t="s">
        <v>17737</v>
      </c>
      <c r="E1544" s="74">
        <v>43818</v>
      </c>
      <c r="F1544">
        <v>8.1000000000000003E-2</v>
      </c>
      <c r="G1544" t="s">
        <v>17</v>
      </c>
      <c r="H1544" t="s">
        <v>17315</v>
      </c>
      <c r="I1544" s="74">
        <v>44588</v>
      </c>
      <c r="J1544" t="s">
        <v>19</v>
      </c>
      <c r="K1544" t="s">
        <v>19</v>
      </c>
    </row>
    <row r="1545" spans="1:11" hidden="1" x14ac:dyDescent="0.3">
      <c r="A1545" t="s">
        <v>862</v>
      </c>
      <c r="B1545" t="s">
        <v>12132</v>
      </c>
      <c r="C1545" t="s">
        <v>17335</v>
      </c>
      <c r="D1545" t="s">
        <v>17336</v>
      </c>
      <c r="E1545" s="74">
        <v>42058</v>
      </c>
      <c r="F1545">
        <v>7.6</v>
      </c>
      <c r="G1545" t="s">
        <v>17</v>
      </c>
      <c r="H1545" t="s">
        <v>17324</v>
      </c>
      <c r="I1545" s="74">
        <v>42081</v>
      </c>
      <c r="J1545" t="s">
        <v>19</v>
      </c>
      <c r="K1545" t="s">
        <v>19</v>
      </c>
    </row>
    <row r="1546" spans="1:11" hidden="1" x14ac:dyDescent="0.3">
      <c r="A1546" t="s">
        <v>1129</v>
      </c>
      <c r="B1546" t="s">
        <v>12244</v>
      </c>
      <c r="C1546" t="s">
        <v>22024</v>
      </c>
      <c r="D1546" t="s">
        <v>22025</v>
      </c>
      <c r="E1546" s="74">
        <v>42013</v>
      </c>
      <c r="F1546">
        <v>20</v>
      </c>
      <c r="G1546" t="s">
        <v>17</v>
      </c>
      <c r="H1546" t="s">
        <v>17315</v>
      </c>
      <c r="I1546" s="74">
        <v>42080</v>
      </c>
      <c r="J1546" t="s">
        <v>19</v>
      </c>
      <c r="K1546" t="s">
        <v>19</v>
      </c>
    </row>
    <row r="1547" spans="1:11" hidden="1" x14ac:dyDescent="0.3">
      <c r="A1547" t="s">
        <v>2770</v>
      </c>
      <c r="B1547" t="s">
        <v>13483</v>
      </c>
      <c r="C1547" t="s">
        <v>20828</v>
      </c>
      <c r="D1547" t="s">
        <v>20829</v>
      </c>
      <c r="E1547" s="74">
        <v>40464</v>
      </c>
      <c r="F1547">
        <v>30.64</v>
      </c>
      <c r="G1547" t="s">
        <v>17</v>
      </c>
      <c r="H1547" t="s">
        <v>17324</v>
      </c>
      <c r="I1547" s="74">
        <v>40471</v>
      </c>
      <c r="J1547" t="s">
        <v>19</v>
      </c>
      <c r="K1547" t="s">
        <v>19</v>
      </c>
    </row>
    <row r="1548" spans="1:11" hidden="1" x14ac:dyDescent="0.3">
      <c r="A1548" t="s">
        <v>15971</v>
      </c>
      <c r="B1548" t="s">
        <v>15970</v>
      </c>
      <c r="C1548" t="s">
        <v>17618</v>
      </c>
      <c r="D1548" t="s">
        <v>17619</v>
      </c>
      <c r="E1548" s="74">
        <v>41586</v>
      </c>
      <c r="F1548">
        <v>0.05</v>
      </c>
      <c r="G1548" t="s">
        <v>17</v>
      </c>
      <c r="H1548" t="s">
        <v>17315</v>
      </c>
      <c r="I1548" s="74">
        <v>44378</v>
      </c>
      <c r="J1548" t="s">
        <v>19</v>
      </c>
      <c r="K1548" t="s">
        <v>19</v>
      </c>
    </row>
    <row r="1549" spans="1:11" hidden="1" x14ac:dyDescent="0.3">
      <c r="A1549" t="s">
        <v>584</v>
      </c>
      <c r="B1549" t="s">
        <v>585</v>
      </c>
      <c r="C1549" t="s">
        <v>17372</v>
      </c>
      <c r="D1549" t="s">
        <v>17373</v>
      </c>
      <c r="E1549" s="74">
        <v>42349</v>
      </c>
      <c r="F1549">
        <v>5</v>
      </c>
      <c r="G1549" t="s">
        <v>17</v>
      </c>
      <c r="H1549" t="s">
        <v>17315</v>
      </c>
      <c r="I1549" s="74">
        <v>42384</v>
      </c>
      <c r="J1549" t="s">
        <v>19</v>
      </c>
      <c r="K1549" t="s">
        <v>19</v>
      </c>
    </row>
    <row r="1550" spans="1:11" hidden="1" x14ac:dyDescent="0.3">
      <c r="A1550" t="s">
        <v>5259</v>
      </c>
      <c r="B1550" t="s">
        <v>11041</v>
      </c>
      <c r="C1550" t="s">
        <v>22334</v>
      </c>
      <c r="D1550" t="s">
        <v>22335</v>
      </c>
      <c r="E1550" s="74">
        <v>43690</v>
      </c>
      <c r="F1550">
        <v>30</v>
      </c>
      <c r="G1550" t="s">
        <v>17</v>
      </c>
      <c r="H1550" t="s">
        <v>17315</v>
      </c>
      <c r="I1550" s="74">
        <v>43699</v>
      </c>
      <c r="J1550" t="s">
        <v>19</v>
      </c>
      <c r="K1550" t="s">
        <v>19</v>
      </c>
    </row>
    <row r="1551" spans="1:11" hidden="1" x14ac:dyDescent="0.3">
      <c r="A1551" t="s">
        <v>14693</v>
      </c>
      <c r="B1551" t="s">
        <v>14692</v>
      </c>
      <c r="C1551" t="s">
        <v>17361</v>
      </c>
      <c r="D1551" t="s">
        <v>17362</v>
      </c>
      <c r="E1551" s="74">
        <v>43315</v>
      </c>
      <c r="F1551">
        <v>0.18</v>
      </c>
      <c r="G1551" t="s">
        <v>17</v>
      </c>
      <c r="H1551" t="s">
        <v>17315</v>
      </c>
      <c r="I1551" s="74">
        <v>44753</v>
      </c>
      <c r="J1551" t="s">
        <v>19</v>
      </c>
      <c r="K1551" t="s">
        <v>19</v>
      </c>
    </row>
    <row r="1552" spans="1:11" hidden="1" x14ac:dyDescent="0.3">
      <c r="A1552" t="s">
        <v>2842</v>
      </c>
      <c r="B1552" t="s">
        <v>13735</v>
      </c>
      <c r="C1552" t="s">
        <v>17393</v>
      </c>
      <c r="D1552" t="s">
        <v>17394</v>
      </c>
      <c r="E1552" s="74">
        <v>40178</v>
      </c>
      <c r="F1552">
        <v>0.50800000000000001</v>
      </c>
      <c r="G1552" t="s">
        <v>17</v>
      </c>
      <c r="H1552" t="s">
        <v>17315</v>
      </c>
      <c r="I1552" s="74">
        <v>40261</v>
      </c>
      <c r="J1552" t="s">
        <v>19</v>
      </c>
      <c r="K1552" t="s">
        <v>19</v>
      </c>
    </row>
    <row r="1553" spans="1:11" hidden="1" x14ac:dyDescent="0.3">
      <c r="A1553" t="s">
        <v>2285</v>
      </c>
      <c r="B1553" t="s">
        <v>13088</v>
      </c>
      <c r="C1553" t="s">
        <v>17557</v>
      </c>
      <c r="D1553" t="s">
        <v>17558</v>
      </c>
      <c r="E1553" s="74">
        <v>39450</v>
      </c>
      <c r="F1553">
        <v>0.13500000000000001</v>
      </c>
      <c r="G1553" t="s">
        <v>17</v>
      </c>
      <c r="H1553" t="s">
        <v>17315</v>
      </c>
      <c r="I1553" s="74">
        <v>41026</v>
      </c>
      <c r="J1553" t="s">
        <v>19</v>
      </c>
      <c r="K1553" t="s">
        <v>19</v>
      </c>
    </row>
    <row r="1554" spans="1:11" hidden="1" x14ac:dyDescent="0.3">
      <c r="A1554" t="s">
        <v>3166</v>
      </c>
      <c r="B1554" t="s">
        <v>10344</v>
      </c>
      <c r="C1554" t="s">
        <v>17357</v>
      </c>
      <c r="D1554" t="s">
        <v>17358</v>
      </c>
      <c r="E1554" s="74">
        <v>39448</v>
      </c>
      <c r="F1554">
        <v>0.13</v>
      </c>
      <c r="G1554" t="s">
        <v>17</v>
      </c>
      <c r="H1554" t="s">
        <v>17315</v>
      </c>
      <c r="I1554" s="74">
        <v>39875</v>
      </c>
      <c r="J1554" t="s">
        <v>19</v>
      </c>
      <c r="K1554" t="s">
        <v>19</v>
      </c>
    </row>
    <row r="1555" spans="1:11" hidden="1" x14ac:dyDescent="0.3">
      <c r="A1555" t="s">
        <v>564</v>
      </c>
      <c r="B1555" t="s">
        <v>11944</v>
      </c>
      <c r="C1555" t="s">
        <v>17734</v>
      </c>
      <c r="D1555" t="s">
        <v>17735</v>
      </c>
      <c r="E1555" s="74">
        <v>42279</v>
      </c>
      <c r="F1555">
        <v>0.112</v>
      </c>
      <c r="G1555" t="s">
        <v>17</v>
      </c>
      <c r="H1555" t="s">
        <v>17315</v>
      </c>
      <c r="I1555" s="74">
        <v>42430</v>
      </c>
      <c r="J1555" t="s">
        <v>19</v>
      </c>
      <c r="K1555" t="s">
        <v>19</v>
      </c>
    </row>
    <row r="1556" spans="1:11" hidden="1" x14ac:dyDescent="0.3">
      <c r="A1556" t="s">
        <v>6040</v>
      </c>
      <c r="B1556" t="s">
        <v>10965</v>
      </c>
      <c r="C1556" t="s">
        <v>17335</v>
      </c>
      <c r="D1556" t="s">
        <v>17336</v>
      </c>
      <c r="E1556" s="74">
        <v>43668</v>
      </c>
      <c r="F1556">
        <v>0.11799999999999999</v>
      </c>
      <c r="G1556" t="s">
        <v>17</v>
      </c>
      <c r="H1556" t="s">
        <v>17324</v>
      </c>
      <c r="I1556" s="74">
        <v>43784</v>
      </c>
      <c r="J1556" t="s">
        <v>19</v>
      </c>
      <c r="K1556" t="s">
        <v>19</v>
      </c>
    </row>
    <row r="1557" spans="1:11" hidden="1" x14ac:dyDescent="0.3">
      <c r="A1557" t="s">
        <v>6041</v>
      </c>
      <c r="B1557" t="s">
        <v>10965</v>
      </c>
      <c r="C1557" t="s">
        <v>17335</v>
      </c>
      <c r="D1557" t="s">
        <v>17336</v>
      </c>
      <c r="E1557" s="74">
        <v>43641</v>
      </c>
      <c r="F1557">
        <v>8.6999999999999994E-2</v>
      </c>
      <c r="G1557" t="s">
        <v>17</v>
      </c>
      <c r="H1557" t="s">
        <v>17324</v>
      </c>
      <c r="I1557" s="74">
        <v>43784</v>
      </c>
      <c r="J1557" t="s">
        <v>19</v>
      </c>
      <c r="K1557" t="s">
        <v>19</v>
      </c>
    </row>
    <row r="1558" spans="1:11" hidden="1" x14ac:dyDescent="0.3">
      <c r="A1558" t="s">
        <v>1449</v>
      </c>
      <c r="B1558" t="s">
        <v>12451</v>
      </c>
      <c r="C1558" t="s">
        <v>17335</v>
      </c>
      <c r="D1558" t="s">
        <v>17336</v>
      </c>
      <c r="E1558" s="74">
        <v>41605</v>
      </c>
      <c r="F1558">
        <v>0.63400000000000001</v>
      </c>
      <c r="G1558" t="s">
        <v>17</v>
      </c>
      <c r="H1558" t="s">
        <v>17324</v>
      </c>
      <c r="I1558" s="74">
        <v>41628</v>
      </c>
      <c r="J1558" t="s">
        <v>19</v>
      </c>
      <c r="K1558" t="s">
        <v>19</v>
      </c>
    </row>
    <row r="1559" spans="1:11" hidden="1" x14ac:dyDescent="0.3">
      <c r="A1559" t="s">
        <v>4644</v>
      </c>
      <c r="B1559" t="s">
        <v>11247</v>
      </c>
      <c r="C1559" t="s">
        <v>17335</v>
      </c>
      <c r="D1559" t="s">
        <v>17336</v>
      </c>
      <c r="E1559" s="74">
        <v>43392</v>
      </c>
      <c r="F1559">
        <v>6.2E-2</v>
      </c>
      <c r="G1559" t="s">
        <v>17</v>
      </c>
      <c r="H1559" t="s">
        <v>17324</v>
      </c>
      <c r="I1559" s="74">
        <v>43416</v>
      </c>
      <c r="J1559" t="s">
        <v>19</v>
      </c>
      <c r="K1559" t="s">
        <v>19</v>
      </c>
    </row>
    <row r="1560" spans="1:11" hidden="1" x14ac:dyDescent="0.3">
      <c r="A1560" t="s">
        <v>4819</v>
      </c>
      <c r="B1560" t="s">
        <v>11123</v>
      </c>
      <c r="C1560" t="s">
        <v>17335</v>
      </c>
      <c r="D1560" t="s">
        <v>17336</v>
      </c>
      <c r="E1560" s="74">
        <v>43518</v>
      </c>
      <c r="F1560">
        <v>8.5999999999999993E-2</v>
      </c>
      <c r="G1560" t="s">
        <v>17</v>
      </c>
      <c r="H1560" t="s">
        <v>17324</v>
      </c>
      <c r="I1560" s="74">
        <v>43539</v>
      </c>
      <c r="J1560" t="s">
        <v>19</v>
      </c>
      <c r="K1560" t="s">
        <v>19</v>
      </c>
    </row>
    <row r="1561" spans="1:11" hidden="1" x14ac:dyDescent="0.3">
      <c r="A1561" t="s">
        <v>2323</v>
      </c>
      <c r="B1561" t="s">
        <v>13113</v>
      </c>
      <c r="C1561" t="s">
        <v>17335</v>
      </c>
      <c r="D1561" t="s">
        <v>17336</v>
      </c>
      <c r="E1561" s="74">
        <v>40884</v>
      </c>
      <c r="F1561">
        <v>0.20399999999999999</v>
      </c>
      <c r="G1561" t="s">
        <v>17</v>
      </c>
      <c r="H1561" t="s">
        <v>17324</v>
      </c>
      <c r="I1561" s="74">
        <v>40956</v>
      </c>
      <c r="J1561" t="s">
        <v>19</v>
      </c>
      <c r="K1561" t="s">
        <v>19</v>
      </c>
    </row>
    <row r="1562" spans="1:11" hidden="1" x14ac:dyDescent="0.3">
      <c r="A1562" t="s">
        <v>4997</v>
      </c>
      <c r="B1562" t="s">
        <v>11104</v>
      </c>
      <c r="C1562" t="s">
        <v>17335</v>
      </c>
      <c r="D1562" t="s">
        <v>17336</v>
      </c>
      <c r="E1562" s="74">
        <v>43552</v>
      </c>
      <c r="F1562">
        <v>6.6000000000000003E-2</v>
      </c>
      <c r="G1562" t="s">
        <v>17</v>
      </c>
      <c r="H1562" t="s">
        <v>17324</v>
      </c>
      <c r="I1562" s="74">
        <v>43578</v>
      </c>
      <c r="J1562" t="s">
        <v>19</v>
      </c>
      <c r="K1562" t="s">
        <v>19</v>
      </c>
    </row>
    <row r="1563" spans="1:11" hidden="1" x14ac:dyDescent="0.3">
      <c r="A1563" t="s">
        <v>462</v>
      </c>
      <c r="B1563" t="s">
        <v>455</v>
      </c>
      <c r="C1563" t="s">
        <v>17410</v>
      </c>
      <c r="D1563" t="s">
        <v>17411</v>
      </c>
      <c r="E1563" s="74">
        <v>42467</v>
      </c>
      <c r="F1563">
        <v>0.871</v>
      </c>
      <c r="G1563" t="s">
        <v>17</v>
      </c>
      <c r="H1563" t="s">
        <v>17315</v>
      </c>
      <c r="I1563" s="74">
        <v>42513</v>
      </c>
      <c r="J1563" t="s">
        <v>19</v>
      </c>
      <c r="K1563" t="s">
        <v>19</v>
      </c>
    </row>
    <row r="1564" spans="1:11" hidden="1" x14ac:dyDescent="0.3">
      <c r="A1564" t="s">
        <v>454</v>
      </c>
      <c r="B1564" t="s">
        <v>455</v>
      </c>
      <c r="C1564" t="s">
        <v>17410</v>
      </c>
      <c r="D1564" t="s">
        <v>17411</v>
      </c>
      <c r="E1564" s="74">
        <v>42187</v>
      </c>
      <c r="F1564">
        <v>0.38400000000000001</v>
      </c>
      <c r="G1564" t="s">
        <v>17</v>
      </c>
      <c r="H1564" t="s">
        <v>17315</v>
      </c>
      <c r="I1564" s="74">
        <v>42521</v>
      </c>
      <c r="J1564" t="s">
        <v>19</v>
      </c>
      <c r="K1564" t="s">
        <v>19</v>
      </c>
    </row>
    <row r="1565" spans="1:11" hidden="1" x14ac:dyDescent="0.3">
      <c r="A1565" t="s">
        <v>3915</v>
      </c>
      <c r="B1565" t="s">
        <v>455</v>
      </c>
      <c r="C1565" t="s">
        <v>17410</v>
      </c>
      <c r="D1565" t="s">
        <v>17411</v>
      </c>
      <c r="E1565" s="74">
        <v>42647</v>
      </c>
      <c r="F1565">
        <v>0.14199999999999999</v>
      </c>
      <c r="G1565" t="s">
        <v>17</v>
      </c>
      <c r="H1565" t="s">
        <v>17315</v>
      </c>
      <c r="I1565" s="74">
        <v>42832</v>
      </c>
      <c r="J1565" t="s">
        <v>19</v>
      </c>
      <c r="K1565" t="s">
        <v>19</v>
      </c>
    </row>
    <row r="1566" spans="1:11" hidden="1" x14ac:dyDescent="0.3">
      <c r="A1566" t="s">
        <v>8283</v>
      </c>
      <c r="B1566" t="s">
        <v>10243</v>
      </c>
      <c r="C1566" t="s">
        <v>17664</v>
      </c>
      <c r="D1566" t="s">
        <v>17665</v>
      </c>
      <c r="E1566" s="74">
        <v>43286</v>
      </c>
      <c r="F1566">
        <v>1.92</v>
      </c>
      <c r="G1566" t="s">
        <v>17</v>
      </c>
      <c r="H1566" t="s">
        <v>17315</v>
      </c>
      <c r="I1566" s="74">
        <v>43948</v>
      </c>
      <c r="J1566" t="s">
        <v>19</v>
      </c>
      <c r="K1566" t="s">
        <v>19</v>
      </c>
    </row>
    <row r="1567" spans="1:11" hidden="1" x14ac:dyDescent="0.3">
      <c r="A1567" t="s">
        <v>393</v>
      </c>
      <c r="B1567" t="s">
        <v>394</v>
      </c>
      <c r="C1567" t="s">
        <v>17410</v>
      </c>
      <c r="D1567" t="s">
        <v>17411</v>
      </c>
      <c r="E1567" s="74">
        <v>42611</v>
      </c>
      <c r="F1567">
        <v>0.29799999999999999</v>
      </c>
      <c r="G1567" t="s">
        <v>17</v>
      </c>
      <c r="H1567" t="s">
        <v>17315</v>
      </c>
      <c r="I1567" s="74">
        <v>42626</v>
      </c>
      <c r="J1567" t="s">
        <v>19</v>
      </c>
      <c r="K1567" t="s">
        <v>19</v>
      </c>
    </row>
    <row r="1568" spans="1:11" hidden="1" x14ac:dyDescent="0.3">
      <c r="A1568" t="s">
        <v>3828</v>
      </c>
      <c r="B1568" t="s">
        <v>394</v>
      </c>
      <c r="C1568" t="s">
        <v>17410</v>
      </c>
      <c r="D1568" t="s">
        <v>17411</v>
      </c>
      <c r="E1568" s="74">
        <v>42871</v>
      </c>
      <c r="F1568">
        <v>0.29499999999999998</v>
      </c>
      <c r="G1568" t="s">
        <v>17</v>
      </c>
      <c r="H1568" t="s">
        <v>17315</v>
      </c>
      <c r="I1568" s="74">
        <v>42874</v>
      </c>
      <c r="J1568" t="s">
        <v>19</v>
      </c>
      <c r="K1568" t="s">
        <v>19</v>
      </c>
    </row>
    <row r="1569" spans="1:11" hidden="1" x14ac:dyDescent="0.3">
      <c r="A1569" t="s">
        <v>1190</v>
      </c>
      <c r="B1569" t="s">
        <v>12293</v>
      </c>
      <c r="C1569" t="s">
        <v>22024</v>
      </c>
      <c r="D1569" t="s">
        <v>22025</v>
      </c>
      <c r="E1569" s="74">
        <v>42146</v>
      </c>
      <c r="F1569">
        <v>11</v>
      </c>
      <c r="G1569" t="s">
        <v>17</v>
      </c>
      <c r="H1569" t="s">
        <v>17315</v>
      </c>
      <c r="I1569" s="74">
        <v>42159</v>
      </c>
      <c r="J1569" t="s">
        <v>19</v>
      </c>
      <c r="K1569" t="s">
        <v>19</v>
      </c>
    </row>
    <row r="1570" spans="1:11" hidden="1" x14ac:dyDescent="0.3">
      <c r="A1570" t="s">
        <v>75</v>
      </c>
      <c r="B1570" t="s">
        <v>76</v>
      </c>
      <c r="C1570" t="s">
        <v>17328</v>
      </c>
      <c r="D1570" t="s">
        <v>17329</v>
      </c>
      <c r="E1570" s="74">
        <v>42684</v>
      </c>
      <c r="F1570">
        <v>0.56799999999999995</v>
      </c>
      <c r="G1570" t="s">
        <v>17</v>
      </c>
      <c r="H1570" t="s">
        <v>17315</v>
      </c>
      <c r="I1570" s="74">
        <v>42780</v>
      </c>
      <c r="J1570" t="s">
        <v>19</v>
      </c>
      <c r="K1570" t="s">
        <v>19</v>
      </c>
    </row>
    <row r="1571" spans="1:11" hidden="1" x14ac:dyDescent="0.3">
      <c r="A1571" t="s">
        <v>4224</v>
      </c>
      <c r="B1571" t="s">
        <v>11511</v>
      </c>
      <c r="C1571" t="s">
        <v>22223</v>
      </c>
      <c r="D1571" t="s">
        <v>22224</v>
      </c>
      <c r="E1571" s="74">
        <v>31037</v>
      </c>
      <c r="F1571">
        <v>0.8</v>
      </c>
      <c r="G1571" t="s">
        <v>17369</v>
      </c>
      <c r="H1571" t="s">
        <v>17339</v>
      </c>
      <c r="I1571" s="74">
        <v>43055</v>
      </c>
      <c r="J1571" t="s">
        <v>19</v>
      </c>
      <c r="K1571" t="s">
        <v>19</v>
      </c>
    </row>
    <row r="1572" spans="1:11" hidden="1" x14ac:dyDescent="0.3">
      <c r="A1572" t="s">
        <v>1703</v>
      </c>
      <c r="B1572" t="s">
        <v>12655</v>
      </c>
      <c r="C1572" t="s">
        <v>17335</v>
      </c>
      <c r="D1572" t="s">
        <v>17336</v>
      </c>
      <c r="E1572" s="74">
        <v>41428</v>
      </c>
      <c r="F1572">
        <v>0.501</v>
      </c>
      <c r="G1572" t="s">
        <v>17</v>
      </c>
      <c r="H1572" t="s">
        <v>17324</v>
      </c>
      <c r="I1572" s="74">
        <v>41479</v>
      </c>
      <c r="J1572" t="s">
        <v>19</v>
      </c>
      <c r="K1572" t="s">
        <v>19</v>
      </c>
    </row>
    <row r="1573" spans="1:11" hidden="1" x14ac:dyDescent="0.3">
      <c r="A1573" t="s">
        <v>3469</v>
      </c>
      <c r="B1573" t="s">
        <v>11658</v>
      </c>
      <c r="C1573" t="s">
        <v>17629</v>
      </c>
      <c r="D1573" t="s">
        <v>2178</v>
      </c>
      <c r="E1573" s="74">
        <v>31564</v>
      </c>
      <c r="F1573">
        <v>1.5</v>
      </c>
      <c r="G1573" t="s">
        <v>17369</v>
      </c>
      <c r="H1573" t="s">
        <v>17315</v>
      </c>
      <c r="I1573" s="74">
        <v>39640</v>
      </c>
      <c r="J1573" t="s">
        <v>19</v>
      </c>
      <c r="K1573" t="s">
        <v>19</v>
      </c>
    </row>
    <row r="1574" spans="1:11" hidden="1" x14ac:dyDescent="0.3">
      <c r="A1574" t="s">
        <v>10035</v>
      </c>
      <c r="B1574" t="s">
        <v>16874</v>
      </c>
      <c r="C1574" t="s">
        <v>17346</v>
      </c>
      <c r="D1574" t="s">
        <v>17347</v>
      </c>
      <c r="E1574" s="74">
        <v>41486</v>
      </c>
      <c r="F1574">
        <v>1</v>
      </c>
      <c r="G1574" t="s">
        <v>17</v>
      </c>
      <c r="H1574" t="s">
        <v>17315</v>
      </c>
      <c r="I1574" s="74">
        <v>44187</v>
      </c>
      <c r="J1574" t="s">
        <v>19</v>
      </c>
      <c r="K1574" t="s">
        <v>19</v>
      </c>
    </row>
    <row r="1575" spans="1:11" hidden="1" x14ac:dyDescent="0.3">
      <c r="A1575" t="s">
        <v>15048</v>
      </c>
      <c r="B1575" t="s">
        <v>15045</v>
      </c>
      <c r="C1575" t="s">
        <v>17781</v>
      </c>
      <c r="D1575" t="s">
        <v>17782</v>
      </c>
      <c r="E1575" s="74">
        <v>42178</v>
      </c>
      <c r="F1575">
        <v>0.19400000000000001</v>
      </c>
      <c r="G1575" t="s">
        <v>17</v>
      </c>
      <c r="H1575" t="s">
        <v>17315</v>
      </c>
      <c r="I1575" s="74">
        <v>44978</v>
      </c>
      <c r="J1575" t="s">
        <v>19</v>
      </c>
      <c r="K1575" t="s">
        <v>19</v>
      </c>
    </row>
    <row r="1576" spans="1:11" hidden="1" x14ac:dyDescent="0.3">
      <c r="A1576" t="s">
        <v>15047</v>
      </c>
      <c r="B1576" t="s">
        <v>15045</v>
      </c>
      <c r="C1576" t="s">
        <v>17781</v>
      </c>
      <c r="D1576" t="s">
        <v>17782</v>
      </c>
      <c r="E1576" s="74">
        <v>42187</v>
      </c>
      <c r="F1576">
        <v>7.2999999999999995E-2</v>
      </c>
      <c r="G1576" t="s">
        <v>17</v>
      </c>
      <c r="H1576" t="s">
        <v>17315</v>
      </c>
      <c r="I1576" s="74">
        <v>44978</v>
      </c>
      <c r="J1576" t="s">
        <v>19</v>
      </c>
      <c r="K1576" t="s">
        <v>19</v>
      </c>
    </row>
    <row r="1577" spans="1:11" hidden="1" x14ac:dyDescent="0.3">
      <c r="A1577" t="s">
        <v>15046</v>
      </c>
      <c r="B1577" t="s">
        <v>15045</v>
      </c>
      <c r="C1577" t="s">
        <v>17781</v>
      </c>
      <c r="D1577" t="s">
        <v>17782</v>
      </c>
      <c r="E1577" s="74">
        <v>42394</v>
      </c>
      <c r="F1577">
        <v>0.6</v>
      </c>
      <c r="G1577" t="s">
        <v>17</v>
      </c>
      <c r="H1577" t="s">
        <v>17315</v>
      </c>
      <c r="I1577" s="74">
        <v>44988</v>
      </c>
      <c r="J1577" t="s">
        <v>19</v>
      </c>
      <c r="K1577" t="s">
        <v>19</v>
      </c>
    </row>
    <row r="1578" spans="1:11" hidden="1" x14ac:dyDescent="0.3">
      <c r="A1578" t="s">
        <v>2130</v>
      </c>
      <c r="B1578" t="s">
        <v>12985</v>
      </c>
      <c r="C1578" t="s">
        <v>17428</v>
      </c>
      <c r="D1578" t="s">
        <v>17429</v>
      </c>
      <c r="E1578" s="74">
        <v>40877</v>
      </c>
      <c r="F1578">
        <v>0.86899999999999999</v>
      </c>
      <c r="G1578" t="s">
        <v>17</v>
      </c>
      <c r="H1578" t="s">
        <v>17315</v>
      </c>
      <c r="I1578" s="74">
        <v>41177</v>
      </c>
      <c r="J1578" t="s">
        <v>19</v>
      </c>
      <c r="K1578" t="s">
        <v>19</v>
      </c>
    </row>
    <row r="1579" spans="1:11" hidden="1" x14ac:dyDescent="0.3">
      <c r="A1579" t="s">
        <v>4471</v>
      </c>
      <c r="B1579" t="s">
        <v>4470</v>
      </c>
      <c r="C1579" t="s">
        <v>17410</v>
      </c>
      <c r="D1579" t="s">
        <v>17411</v>
      </c>
      <c r="E1579" s="74">
        <v>40883</v>
      </c>
      <c r="F1579">
        <v>0.155</v>
      </c>
      <c r="G1579" t="s">
        <v>17</v>
      </c>
      <c r="H1579" t="s">
        <v>17315</v>
      </c>
      <c r="I1579" s="74">
        <v>43209</v>
      </c>
      <c r="J1579" t="s">
        <v>19</v>
      </c>
      <c r="K1579" t="s">
        <v>19</v>
      </c>
    </row>
    <row r="1580" spans="1:11" hidden="1" x14ac:dyDescent="0.3">
      <c r="A1580" t="s">
        <v>723</v>
      </c>
      <c r="B1580" t="s">
        <v>4846</v>
      </c>
      <c r="C1580" t="s">
        <v>17410</v>
      </c>
      <c r="D1580" t="s">
        <v>17411</v>
      </c>
      <c r="E1580" s="74">
        <v>42187</v>
      </c>
      <c r="F1580">
        <v>0.73599999999999999</v>
      </c>
      <c r="G1580" t="s">
        <v>17</v>
      </c>
      <c r="H1580" t="s">
        <v>17315</v>
      </c>
      <c r="I1580" s="74">
        <v>42258</v>
      </c>
      <c r="J1580" t="s">
        <v>19</v>
      </c>
      <c r="K1580" t="s">
        <v>19</v>
      </c>
    </row>
    <row r="1581" spans="1:11" hidden="1" x14ac:dyDescent="0.3">
      <c r="A1581" t="s">
        <v>25012</v>
      </c>
      <c r="B1581" t="s">
        <v>25013</v>
      </c>
      <c r="C1581" t="s">
        <v>17348</v>
      </c>
      <c r="D1581" t="s">
        <v>17349</v>
      </c>
      <c r="E1581" s="74">
        <v>44203</v>
      </c>
      <c r="F1581">
        <v>0.20499999999999999</v>
      </c>
      <c r="G1581" t="s">
        <v>17</v>
      </c>
      <c r="H1581" t="s">
        <v>17315</v>
      </c>
      <c r="I1581" s="74">
        <v>45376</v>
      </c>
      <c r="J1581" t="s">
        <v>19</v>
      </c>
      <c r="K1581" t="s">
        <v>19</v>
      </c>
    </row>
    <row r="1582" spans="1:11" hidden="1" x14ac:dyDescent="0.3">
      <c r="A1582" t="s">
        <v>1870</v>
      </c>
      <c r="B1582" t="s">
        <v>1846</v>
      </c>
      <c r="C1582" t="s">
        <v>17410</v>
      </c>
      <c r="D1582" t="s">
        <v>17411</v>
      </c>
      <c r="E1582" s="74">
        <v>40583</v>
      </c>
      <c r="F1582">
        <v>0.30499999999999999</v>
      </c>
      <c r="G1582" t="s">
        <v>17</v>
      </c>
      <c r="H1582" t="s">
        <v>17315</v>
      </c>
      <c r="I1582" s="74">
        <v>41348</v>
      </c>
      <c r="J1582" t="s">
        <v>19</v>
      </c>
      <c r="K1582" t="s">
        <v>19</v>
      </c>
    </row>
    <row r="1583" spans="1:11" hidden="1" x14ac:dyDescent="0.3">
      <c r="A1583" t="s">
        <v>1869</v>
      </c>
      <c r="B1583" t="s">
        <v>1846</v>
      </c>
      <c r="C1583" t="s">
        <v>17410</v>
      </c>
      <c r="D1583" t="s">
        <v>17411</v>
      </c>
      <c r="E1583" s="74">
        <v>40694</v>
      </c>
      <c r="F1583">
        <v>0.13900000000000001</v>
      </c>
      <c r="G1583" t="s">
        <v>17</v>
      </c>
      <c r="H1583" t="s">
        <v>17315</v>
      </c>
      <c r="I1583" s="74">
        <v>41348</v>
      </c>
      <c r="J1583" t="s">
        <v>19</v>
      </c>
      <c r="K1583" t="s">
        <v>19</v>
      </c>
    </row>
    <row r="1584" spans="1:11" hidden="1" x14ac:dyDescent="0.3">
      <c r="A1584" t="s">
        <v>1868</v>
      </c>
      <c r="B1584" t="s">
        <v>1846</v>
      </c>
      <c r="C1584" t="s">
        <v>17410</v>
      </c>
      <c r="D1584" t="s">
        <v>17411</v>
      </c>
      <c r="E1584" s="74">
        <v>40695</v>
      </c>
      <c r="F1584">
        <v>0.20599999999999999</v>
      </c>
      <c r="G1584" t="s">
        <v>17</v>
      </c>
      <c r="H1584" t="s">
        <v>17315</v>
      </c>
      <c r="I1584" s="74">
        <v>41348</v>
      </c>
      <c r="J1584" t="s">
        <v>19</v>
      </c>
      <c r="K1584" t="s">
        <v>19</v>
      </c>
    </row>
    <row r="1585" spans="1:11" hidden="1" x14ac:dyDescent="0.3">
      <c r="A1585" t="s">
        <v>1857</v>
      </c>
      <c r="B1585" t="s">
        <v>1846</v>
      </c>
      <c r="C1585" t="s">
        <v>17410</v>
      </c>
      <c r="D1585" t="s">
        <v>17411</v>
      </c>
      <c r="E1585" s="74">
        <v>40742</v>
      </c>
      <c r="F1585">
        <v>0.28499999999999998</v>
      </c>
      <c r="G1585" t="s">
        <v>17</v>
      </c>
      <c r="H1585" t="s">
        <v>17315</v>
      </c>
      <c r="I1585" s="74">
        <v>41348</v>
      </c>
      <c r="J1585" t="s">
        <v>19</v>
      </c>
      <c r="K1585" t="s">
        <v>19</v>
      </c>
    </row>
    <row r="1586" spans="1:11" hidden="1" x14ac:dyDescent="0.3">
      <c r="A1586" t="s">
        <v>6940</v>
      </c>
      <c r="B1586" t="s">
        <v>1846</v>
      </c>
      <c r="C1586" t="s">
        <v>17410</v>
      </c>
      <c r="D1586" t="s">
        <v>17411</v>
      </c>
      <c r="E1586" s="74">
        <v>40697</v>
      </c>
      <c r="F1586">
        <v>0.51400000000000001</v>
      </c>
      <c r="G1586" t="s">
        <v>17</v>
      </c>
      <c r="H1586" t="s">
        <v>17315</v>
      </c>
      <c r="I1586" s="74">
        <v>43833</v>
      </c>
      <c r="J1586" t="s">
        <v>19</v>
      </c>
      <c r="K1586" t="s">
        <v>19</v>
      </c>
    </row>
    <row r="1587" spans="1:11" hidden="1" x14ac:dyDescent="0.3">
      <c r="A1587" t="s">
        <v>1130</v>
      </c>
      <c r="B1587" t="s">
        <v>4378</v>
      </c>
      <c r="C1587" t="s">
        <v>17410</v>
      </c>
      <c r="D1587" t="s">
        <v>17411</v>
      </c>
      <c r="E1587" s="74">
        <v>40912</v>
      </c>
      <c r="F1587">
        <v>0.21</v>
      </c>
      <c r="G1587" t="s">
        <v>17</v>
      </c>
      <c r="H1587" t="s">
        <v>17315</v>
      </c>
      <c r="I1587" s="74">
        <v>42080</v>
      </c>
      <c r="J1587" t="s">
        <v>19</v>
      </c>
      <c r="K1587" t="s">
        <v>19</v>
      </c>
    </row>
    <row r="1588" spans="1:11" hidden="1" x14ac:dyDescent="0.3">
      <c r="A1588" t="s">
        <v>4478</v>
      </c>
      <c r="B1588" t="s">
        <v>4378</v>
      </c>
      <c r="C1588" t="s">
        <v>17410</v>
      </c>
      <c r="D1588" t="s">
        <v>17411</v>
      </c>
      <c r="E1588" s="74">
        <v>40956</v>
      </c>
      <c r="F1588">
        <v>0.02</v>
      </c>
      <c r="G1588" t="s">
        <v>17</v>
      </c>
      <c r="H1588" t="s">
        <v>17315</v>
      </c>
      <c r="I1588" s="74">
        <v>43209</v>
      </c>
      <c r="J1588" t="s">
        <v>19</v>
      </c>
      <c r="K1588" t="s">
        <v>19</v>
      </c>
    </row>
    <row r="1589" spans="1:11" hidden="1" x14ac:dyDescent="0.3">
      <c r="A1589" t="s">
        <v>4479</v>
      </c>
      <c r="B1589" t="s">
        <v>4378</v>
      </c>
      <c r="C1589" t="s">
        <v>17410</v>
      </c>
      <c r="D1589" t="s">
        <v>17411</v>
      </c>
      <c r="E1589" s="74">
        <v>40912</v>
      </c>
      <c r="F1589">
        <v>3.5000000000000003E-2</v>
      </c>
      <c r="G1589" t="s">
        <v>17</v>
      </c>
      <c r="H1589" t="s">
        <v>17315</v>
      </c>
      <c r="I1589" s="74">
        <v>43209</v>
      </c>
      <c r="J1589" t="s">
        <v>19</v>
      </c>
      <c r="K1589" t="s">
        <v>19</v>
      </c>
    </row>
    <row r="1590" spans="1:11" hidden="1" x14ac:dyDescent="0.3">
      <c r="A1590" t="s">
        <v>4480</v>
      </c>
      <c r="B1590" t="s">
        <v>4378</v>
      </c>
      <c r="C1590" t="s">
        <v>17410</v>
      </c>
      <c r="D1590" t="s">
        <v>17411</v>
      </c>
      <c r="E1590" s="74">
        <v>40938</v>
      </c>
      <c r="F1590">
        <v>3.5000000000000003E-2</v>
      </c>
      <c r="G1590" t="s">
        <v>17</v>
      </c>
      <c r="H1590" t="s">
        <v>17315</v>
      </c>
      <c r="I1590" s="74">
        <v>43209</v>
      </c>
      <c r="J1590" t="s">
        <v>19</v>
      </c>
      <c r="K1590" t="s">
        <v>19</v>
      </c>
    </row>
    <row r="1591" spans="1:11" hidden="1" x14ac:dyDescent="0.3">
      <c r="A1591" t="s">
        <v>4481</v>
      </c>
      <c r="B1591" t="s">
        <v>4378</v>
      </c>
      <c r="C1591" t="s">
        <v>17410</v>
      </c>
      <c r="D1591" t="s">
        <v>17411</v>
      </c>
      <c r="E1591" s="74">
        <v>40912</v>
      </c>
      <c r="F1591">
        <v>1.2E-2</v>
      </c>
      <c r="G1591" t="s">
        <v>17</v>
      </c>
      <c r="H1591" t="s">
        <v>17315</v>
      </c>
      <c r="I1591" s="74">
        <v>43209</v>
      </c>
      <c r="J1591" t="s">
        <v>19</v>
      </c>
      <c r="K1591" t="s">
        <v>19</v>
      </c>
    </row>
    <row r="1592" spans="1:11" hidden="1" x14ac:dyDescent="0.3">
      <c r="A1592" t="s">
        <v>1847</v>
      </c>
      <c r="B1592" t="s">
        <v>4377</v>
      </c>
      <c r="C1592" t="s">
        <v>17410</v>
      </c>
      <c r="D1592" t="s">
        <v>17411</v>
      </c>
      <c r="E1592" s="74">
        <v>40917</v>
      </c>
      <c r="F1592">
        <v>0.183</v>
      </c>
      <c r="G1592" t="s">
        <v>17</v>
      </c>
      <c r="H1592" t="s">
        <v>17315</v>
      </c>
      <c r="I1592" s="74">
        <v>41351</v>
      </c>
      <c r="J1592" t="s">
        <v>19</v>
      </c>
      <c r="K1592" t="s">
        <v>19</v>
      </c>
    </row>
    <row r="1593" spans="1:11" hidden="1" x14ac:dyDescent="0.3">
      <c r="A1593" t="s">
        <v>4483</v>
      </c>
      <c r="B1593" t="s">
        <v>4377</v>
      </c>
      <c r="C1593" t="s">
        <v>17410</v>
      </c>
      <c r="D1593" t="s">
        <v>17411</v>
      </c>
      <c r="E1593" s="74">
        <v>40935</v>
      </c>
      <c r="F1593">
        <v>4.7E-2</v>
      </c>
      <c r="G1593" t="s">
        <v>17</v>
      </c>
      <c r="H1593" t="s">
        <v>17315</v>
      </c>
      <c r="I1593" s="74">
        <v>43209</v>
      </c>
      <c r="J1593" t="s">
        <v>19</v>
      </c>
      <c r="K1593" t="s">
        <v>19</v>
      </c>
    </row>
    <row r="1594" spans="1:11" hidden="1" x14ac:dyDescent="0.3">
      <c r="A1594" t="s">
        <v>109</v>
      </c>
      <c r="B1594" t="s">
        <v>11673</v>
      </c>
      <c r="C1594" t="s">
        <v>17322</v>
      </c>
      <c r="D1594" t="s">
        <v>17323</v>
      </c>
      <c r="E1594" s="74">
        <v>42712</v>
      </c>
      <c r="F1594">
        <v>0.24</v>
      </c>
      <c r="G1594" t="s">
        <v>17</v>
      </c>
      <c r="H1594" t="s">
        <v>17324</v>
      </c>
      <c r="I1594" s="74">
        <v>42793</v>
      </c>
      <c r="J1594" t="s">
        <v>19</v>
      </c>
      <c r="K1594" t="s">
        <v>19</v>
      </c>
    </row>
    <row r="1595" spans="1:11" hidden="1" x14ac:dyDescent="0.3">
      <c r="A1595" t="s">
        <v>26572</v>
      </c>
      <c r="B1595" t="s">
        <v>26573</v>
      </c>
      <c r="C1595" t="s">
        <v>25049</v>
      </c>
      <c r="D1595" t="s">
        <v>25050</v>
      </c>
      <c r="E1595" s="74">
        <v>44180</v>
      </c>
      <c r="F1595">
        <v>0.99795900000000004</v>
      </c>
      <c r="G1595" t="s">
        <v>17</v>
      </c>
      <c r="H1595" t="s">
        <v>17315</v>
      </c>
      <c r="I1595" s="74">
        <v>45691</v>
      </c>
      <c r="J1595" t="s">
        <v>19</v>
      </c>
      <c r="K1595" t="s">
        <v>19</v>
      </c>
    </row>
    <row r="1596" spans="1:11" hidden="1" x14ac:dyDescent="0.3">
      <c r="A1596" t="s">
        <v>22203</v>
      </c>
      <c r="B1596" t="s">
        <v>22204</v>
      </c>
      <c r="C1596" t="s">
        <v>17456</v>
      </c>
      <c r="D1596" t="s">
        <v>17457</v>
      </c>
      <c r="E1596" s="74">
        <v>42942</v>
      </c>
      <c r="F1596">
        <v>2.5000000000000001E-2</v>
      </c>
      <c r="G1596" t="s">
        <v>17369</v>
      </c>
      <c r="H1596" t="s">
        <v>17435</v>
      </c>
      <c r="I1596" s="74">
        <v>42964</v>
      </c>
      <c r="J1596" t="s">
        <v>19</v>
      </c>
      <c r="K1596" t="s">
        <v>19</v>
      </c>
    </row>
    <row r="1597" spans="1:11" hidden="1" x14ac:dyDescent="0.3">
      <c r="A1597" t="s">
        <v>4267</v>
      </c>
      <c r="B1597" t="s">
        <v>11476</v>
      </c>
      <c r="C1597" t="s">
        <v>17410</v>
      </c>
      <c r="D1597" t="s">
        <v>17411</v>
      </c>
      <c r="E1597" s="74">
        <v>42312</v>
      </c>
      <c r="F1597">
        <v>0.20200000000000001</v>
      </c>
      <c r="G1597" t="s">
        <v>17</v>
      </c>
      <c r="H1597" t="s">
        <v>17315</v>
      </c>
      <c r="I1597" s="74">
        <v>43103</v>
      </c>
      <c r="J1597" t="s">
        <v>19</v>
      </c>
      <c r="K1597" t="s">
        <v>19</v>
      </c>
    </row>
    <row r="1598" spans="1:11" hidden="1" x14ac:dyDescent="0.3">
      <c r="A1598" t="s">
        <v>4270</v>
      </c>
      <c r="B1598" t="s">
        <v>11475</v>
      </c>
      <c r="C1598" t="s">
        <v>17410</v>
      </c>
      <c r="D1598" t="s">
        <v>17411</v>
      </c>
      <c r="E1598" s="74">
        <v>42306</v>
      </c>
      <c r="F1598">
        <v>0.35399999999999998</v>
      </c>
      <c r="G1598" t="s">
        <v>17</v>
      </c>
      <c r="H1598" t="s">
        <v>17315</v>
      </c>
      <c r="I1598" s="74">
        <v>43103</v>
      </c>
      <c r="J1598" t="s">
        <v>19</v>
      </c>
      <c r="K1598" t="s">
        <v>19</v>
      </c>
    </row>
    <row r="1599" spans="1:11" hidden="1" x14ac:dyDescent="0.3">
      <c r="A1599" t="s">
        <v>24385</v>
      </c>
      <c r="B1599" t="s">
        <v>24386</v>
      </c>
      <c r="C1599" t="s">
        <v>17328</v>
      </c>
      <c r="D1599" t="s">
        <v>17329</v>
      </c>
      <c r="E1599" s="74">
        <v>45544</v>
      </c>
      <c r="F1599">
        <v>0.61806799999999995</v>
      </c>
      <c r="G1599" t="s">
        <v>17</v>
      </c>
      <c r="H1599" t="s">
        <v>17315</v>
      </c>
      <c r="I1599" s="74">
        <v>45618</v>
      </c>
      <c r="J1599" t="s">
        <v>19</v>
      </c>
      <c r="K1599" t="s">
        <v>19</v>
      </c>
    </row>
    <row r="1600" spans="1:11" hidden="1" x14ac:dyDescent="0.3">
      <c r="A1600" t="s">
        <v>22426</v>
      </c>
      <c r="B1600" t="s">
        <v>22427</v>
      </c>
      <c r="C1600" t="s">
        <v>17328</v>
      </c>
      <c r="D1600" t="s">
        <v>17329</v>
      </c>
      <c r="E1600" s="74">
        <v>45296</v>
      </c>
      <c r="F1600">
        <v>0.427458</v>
      </c>
      <c r="G1600" t="s">
        <v>17</v>
      </c>
      <c r="H1600" t="s">
        <v>17315</v>
      </c>
      <c r="I1600" s="74">
        <v>45553</v>
      </c>
      <c r="J1600" t="s">
        <v>19</v>
      </c>
      <c r="K1600" t="s">
        <v>19</v>
      </c>
    </row>
    <row r="1601" spans="1:11" hidden="1" x14ac:dyDescent="0.3">
      <c r="A1601" t="s">
        <v>22428</v>
      </c>
      <c r="B1601" t="s">
        <v>22429</v>
      </c>
      <c r="C1601" t="s">
        <v>17328</v>
      </c>
      <c r="D1601" t="s">
        <v>17329</v>
      </c>
      <c r="E1601" s="74">
        <v>45498</v>
      </c>
      <c r="F1601">
        <v>0.38098100000000001</v>
      </c>
      <c r="G1601" t="s">
        <v>17</v>
      </c>
      <c r="H1601" t="s">
        <v>17315</v>
      </c>
      <c r="I1601" s="74">
        <v>45618</v>
      </c>
      <c r="J1601" t="s">
        <v>19</v>
      </c>
      <c r="K1601" t="s">
        <v>19</v>
      </c>
    </row>
    <row r="1602" spans="1:11" hidden="1" x14ac:dyDescent="0.3">
      <c r="A1602" t="s">
        <v>25162</v>
      </c>
      <c r="B1602" t="s">
        <v>25163</v>
      </c>
      <c r="C1602" t="s">
        <v>17328</v>
      </c>
      <c r="D1602" t="s">
        <v>17329</v>
      </c>
      <c r="E1602" s="74">
        <v>45315</v>
      </c>
      <c r="F1602">
        <v>0.17199999999999999</v>
      </c>
      <c r="G1602" t="s">
        <v>17</v>
      </c>
      <c r="H1602" t="s">
        <v>17315</v>
      </c>
      <c r="I1602" s="74">
        <v>45373</v>
      </c>
      <c r="J1602" t="s">
        <v>19</v>
      </c>
      <c r="K1602" t="s">
        <v>19</v>
      </c>
    </row>
    <row r="1603" spans="1:11" hidden="1" x14ac:dyDescent="0.3">
      <c r="A1603" t="s">
        <v>25186</v>
      </c>
      <c r="B1603" t="s">
        <v>25187</v>
      </c>
      <c r="C1603" t="s">
        <v>17328</v>
      </c>
      <c r="D1603" t="s">
        <v>17329</v>
      </c>
      <c r="E1603" s="74">
        <v>45315</v>
      </c>
      <c r="F1603">
        <v>0.122</v>
      </c>
      <c r="G1603" t="s">
        <v>17</v>
      </c>
      <c r="H1603" t="s">
        <v>17315</v>
      </c>
      <c r="I1603" s="74">
        <v>45373</v>
      </c>
      <c r="J1603" t="s">
        <v>19</v>
      </c>
      <c r="K1603" t="s">
        <v>19</v>
      </c>
    </row>
    <row r="1604" spans="1:11" hidden="1" x14ac:dyDescent="0.3">
      <c r="A1604" t="s">
        <v>25188</v>
      </c>
      <c r="B1604" t="s">
        <v>25189</v>
      </c>
      <c r="C1604" t="s">
        <v>17328</v>
      </c>
      <c r="D1604" t="s">
        <v>17329</v>
      </c>
      <c r="E1604" s="74">
        <v>45315</v>
      </c>
      <c r="F1604">
        <v>8.5999999999999993E-2</v>
      </c>
      <c r="G1604" t="s">
        <v>17</v>
      </c>
      <c r="H1604" t="s">
        <v>17315</v>
      </c>
      <c r="I1604" s="74">
        <v>45378</v>
      </c>
      <c r="J1604" t="s">
        <v>19</v>
      </c>
      <c r="K1604" t="s">
        <v>19</v>
      </c>
    </row>
    <row r="1605" spans="1:11" hidden="1" x14ac:dyDescent="0.3">
      <c r="A1605" t="s">
        <v>17420</v>
      </c>
      <c r="B1605" t="s">
        <v>17421</v>
      </c>
      <c r="C1605" t="s">
        <v>17328</v>
      </c>
      <c r="D1605" t="s">
        <v>17329</v>
      </c>
      <c r="E1605" s="74">
        <v>45231</v>
      </c>
      <c r="F1605">
        <v>0.14499999999999999</v>
      </c>
      <c r="G1605" t="s">
        <v>17</v>
      </c>
      <c r="H1605" t="s">
        <v>17315</v>
      </c>
      <c r="I1605" s="74">
        <v>45324</v>
      </c>
      <c r="J1605" t="s">
        <v>19</v>
      </c>
      <c r="K1605" t="s">
        <v>19</v>
      </c>
    </row>
    <row r="1606" spans="1:11" hidden="1" x14ac:dyDescent="0.3">
      <c r="A1606" t="s">
        <v>17424</v>
      </c>
      <c r="B1606" t="s">
        <v>17425</v>
      </c>
      <c r="C1606" t="s">
        <v>17328</v>
      </c>
      <c r="D1606" t="s">
        <v>17329</v>
      </c>
      <c r="E1606" s="74">
        <v>45160</v>
      </c>
      <c r="F1606">
        <v>0.54100000000000004</v>
      </c>
      <c r="G1606" t="s">
        <v>17</v>
      </c>
      <c r="H1606" t="s">
        <v>17315</v>
      </c>
      <c r="I1606" s="74">
        <v>45278</v>
      </c>
      <c r="J1606" t="s">
        <v>19</v>
      </c>
      <c r="K1606" t="s">
        <v>19</v>
      </c>
    </row>
    <row r="1607" spans="1:11" hidden="1" x14ac:dyDescent="0.3">
      <c r="A1607" t="s">
        <v>25014</v>
      </c>
      <c r="B1607" t="s">
        <v>25015</v>
      </c>
      <c r="C1607" t="s">
        <v>17328</v>
      </c>
      <c r="D1607" t="s">
        <v>17329</v>
      </c>
      <c r="E1607" s="74">
        <v>45569</v>
      </c>
      <c r="F1607">
        <v>0.56419799999999998</v>
      </c>
      <c r="G1607" t="s">
        <v>17</v>
      </c>
      <c r="H1607" t="s">
        <v>17315</v>
      </c>
      <c r="I1607" s="74">
        <v>45631</v>
      </c>
      <c r="J1607" t="s">
        <v>19</v>
      </c>
      <c r="K1607" t="s">
        <v>19</v>
      </c>
    </row>
    <row r="1608" spans="1:11" hidden="1" x14ac:dyDescent="0.3">
      <c r="A1608" t="s">
        <v>17422</v>
      </c>
      <c r="B1608" t="s">
        <v>17423</v>
      </c>
      <c r="C1608" t="s">
        <v>17328</v>
      </c>
      <c r="D1608" t="s">
        <v>17329</v>
      </c>
      <c r="E1608" s="74">
        <v>45231</v>
      </c>
      <c r="F1608">
        <v>0.373</v>
      </c>
      <c r="G1608" t="s">
        <v>17</v>
      </c>
      <c r="H1608" t="s">
        <v>17315</v>
      </c>
      <c r="I1608" s="74">
        <v>45303</v>
      </c>
      <c r="J1608" t="s">
        <v>19</v>
      </c>
      <c r="K1608" t="s">
        <v>19</v>
      </c>
    </row>
    <row r="1609" spans="1:11" hidden="1" x14ac:dyDescent="0.3">
      <c r="A1609" t="s">
        <v>17426</v>
      </c>
      <c r="B1609" t="s">
        <v>17427</v>
      </c>
      <c r="C1609" t="s">
        <v>17328</v>
      </c>
      <c r="D1609" t="s">
        <v>17329</v>
      </c>
      <c r="E1609" s="74">
        <v>45296</v>
      </c>
      <c r="F1609">
        <v>0.379</v>
      </c>
      <c r="G1609" t="s">
        <v>17</v>
      </c>
      <c r="H1609" t="s">
        <v>17315</v>
      </c>
      <c r="I1609" s="74">
        <v>45324</v>
      </c>
      <c r="J1609" t="s">
        <v>19</v>
      </c>
      <c r="K1609" t="s">
        <v>19</v>
      </c>
    </row>
    <row r="1610" spans="1:11" hidden="1" x14ac:dyDescent="0.3">
      <c r="A1610" t="s">
        <v>480</v>
      </c>
      <c r="B1610" t="s">
        <v>446</v>
      </c>
      <c r="C1610" t="s">
        <v>17410</v>
      </c>
      <c r="D1610" t="s">
        <v>17411</v>
      </c>
      <c r="E1610" s="74">
        <v>41920</v>
      </c>
      <c r="F1610">
        <v>0.73499999999999999</v>
      </c>
      <c r="G1610" t="s">
        <v>17</v>
      </c>
      <c r="H1610" t="s">
        <v>17315</v>
      </c>
      <c r="I1610" s="74">
        <v>42486</v>
      </c>
      <c r="J1610" t="s">
        <v>19</v>
      </c>
      <c r="K1610" t="s">
        <v>19</v>
      </c>
    </row>
    <row r="1611" spans="1:11" hidden="1" x14ac:dyDescent="0.3">
      <c r="A1611" t="s">
        <v>445</v>
      </c>
      <c r="B1611" t="s">
        <v>446</v>
      </c>
      <c r="C1611" t="s">
        <v>17410</v>
      </c>
      <c r="D1611" t="s">
        <v>17411</v>
      </c>
      <c r="E1611" s="74">
        <v>42298</v>
      </c>
      <c r="F1611">
        <v>0.45400000000000001</v>
      </c>
      <c r="G1611" t="s">
        <v>17</v>
      </c>
      <c r="H1611" t="s">
        <v>17315</v>
      </c>
      <c r="I1611" s="74">
        <v>42530</v>
      </c>
      <c r="J1611" t="s">
        <v>19</v>
      </c>
      <c r="K1611" t="s">
        <v>19</v>
      </c>
    </row>
    <row r="1612" spans="1:11" hidden="1" x14ac:dyDescent="0.3">
      <c r="A1612" t="s">
        <v>4651</v>
      </c>
      <c r="B1612" t="s">
        <v>4650</v>
      </c>
      <c r="C1612" t="s">
        <v>22295</v>
      </c>
      <c r="D1612" t="s">
        <v>4650</v>
      </c>
      <c r="E1612" s="74">
        <v>43312</v>
      </c>
      <c r="F1612">
        <v>0.54500000000000004</v>
      </c>
      <c r="G1612" t="s">
        <v>17</v>
      </c>
      <c r="H1612" t="s">
        <v>17315</v>
      </c>
      <c r="I1612" s="74">
        <v>43439</v>
      </c>
      <c r="J1612" t="s">
        <v>19</v>
      </c>
      <c r="K1612" t="s">
        <v>19</v>
      </c>
    </row>
    <row r="1613" spans="1:11" hidden="1" x14ac:dyDescent="0.3">
      <c r="A1613" t="s">
        <v>6075</v>
      </c>
      <c r="B1613" t="s">
        <v>10950</v>
      </c>
      <c r="C1613" t="s">
        <v>21823</v>
      </c>
      <c r="D1613" t="s">
        <v>21824</v>
      </c>
      <c r="E1613" s="74">
        <v>41106</v>
      </c>
      <c r="F1613">
        <v>0.25</v>
      </c>
      <c r="G1613" t="s">
        <v>17</v>
      </c>
      <c r="H1613" t="s">
        <v>17315</v>
      </c>
      <c r="I1613" s="74">
        <v>43789</v>
      </c>
      <c r="J1613" t="s">
        <v>19</v>
      </c>
      <c r="K1613" t="s">
        <v>19</v>
      </c>
    </row>
    <row r="1614" spans="1:11" hidden="1" x14ac:dyDescent="0.3">
      <c r="A1614" t="s">
        <v>6076</v>
      </c>
      <c r="B1614" t="s">
        <v>10950</v>
      </c>
      <c r="C1614" t="s">
        <v>21823</v>
      </c>
      <c r="D1614" t="s">
        <v>21824</v>
      </c>
      <c r="E1614" s="74">
        <v>41187</v>
      </c>
      <c r="F1614">
        <v>0.25</v>
      </c>
      <c r="G1614" t="s">
        <v>17</v>
      </c>
      <c r="H1614" t="s">
        <v>17315</v>
      </c>
      <c r="I1614" s="74">
        <v>43789</v>
      </c>
      <c r="J1614" t="s">
        <v>19</v>
      </c>
      <c r="K1614" t="s">
        <v>19</v>
      </c>
    </row>
    <row r="1615" spans="1:11" hidden="1" x14ac:dyDescent="0.3">
      <c r="A1615" t="s">
        <v>421</v>
      </c>
      <c r="B1615" t="s">
        <v>11887</v>
      </c>
      <c r="C1615" t="s">
        <v>17410</v>
      </c>
      <c r="D1615" t="s">
        <v>17411</v>
      </c>
      <c r="E1615" s="74">
        <v>42299</v>
      </c>
      <c r="F1615">
        <v>0.65900000000000003</v>
      </c>
      <c r="G1615" t="s">
        <v>17</v>
      </c>
      <c r="H1615" t="s">
        <v>17315</v>
      </c>
      <c r="I1615" s="74">
        <v>42536</v>
      </c>
      <c r="J1615" t="s">
        <v>19</v>
      </c>
      <c r="K1615" t="s">
        <v>19</v>
      </c>
    </row>
    <row r="1616" spans="1:11" hidden="1" x14ac:dyDescent="0.3">
      <c r="A1616" t="s">
        <v>20553</v>
      </c>
      <c r="B1616" t="s">
        <v>20554</v>
      </c>
      <c r="C1616" t="s">
        <v>20046</v>
      </c>
      <c r="D1616" t="s">
        <v>20047</v>
      </c>
      <c r="E1616" s="74">
        <v>44663</v>
      </c>
      <c r="F1616">
        <v>0.121</v>
      </c>
      <c r="G1616" t="s">
        <v>17</v>
      </c>
      <c r="H1616" t="s">
        <v>17315</v>
      </c>
      <c r="I1616" s="74">
        <v>45280</v>
      </c>
      <c r="J1616" t="s">
        <v>19</v>
      </c>
      <c r="K1616" t="s">
        <v>19</v>
      </c>
    </row>
    <row r="1617" spans="1:11" hidden="1" x14ac:dyDescent="0.3">
      <c r="A1617" t="s">
        <v>20555</v>
      </c>
      <c r="B1617" t="s">
        <v>20556</v>
      </c>
      <c r="C1617" t="s">
        <v>20046</v>
      </c>
      <c r="D1617" t="s">
        <v>20047</v>
      </c>
      <c r="E1617" s="74">
        <v>44552</v>
      </c>
      <c r="F1617">
        <v>3.7999999999999999E-2</v>
      </c>
      <c r="G1617" t="s">
        <v>17</v>
      </c>
      <c r="H1617" t="s">
        <v>17315</v>
      </c>
      <c r="I1617" s="74">
        <v>45280</v>
      </c>
      <c r="J1617" t="s">
        <v>19</v>
      </c>
      <c r="K1617" t="s">
        <v>19</v>
      </c>
    </row>
    <row r="1618" spans="1:11" hidden="1" x14ac:dyDescent="0.3">
      <c r="A1618" t="s">
        <v>24931</v>
      </c>
      <c r="B1618" t="s">
        <v>24932</v>
      </c>
      <c r="C1618" t="s">
        <v>20046</v>
      </c>
      <c r="D1618" t="s">
        <v>20047</v>
      </c>
      <c r="E1618" s="74">
        <v>44729</v>
      </c>
      <c r="F1618">
        <v>0.02</v>
      </c>
      <c r="G1618" t="s">
        <v>17</v>
      </c>
      <c r="H1618" t="s">
        <v>17315</v>
      </c>
      <c r="I1618" s="74">
        <v>45378</v>
      </c>
      <c r="J1618" t="s">
        <v>19</v>
      </c>
      <c r="K1618" t="s">
        <v>19</v>
      </c>
    </row>
    <row r="1619" spans="1:11" hidden="1" x14ac:dyDescent="0.3">
      <c r="A1619" t="s">
        <v>24933</v>
      </c>
      <c r="B1619" t="s">
        <v>24934</v>
      </c>
      <c r="C1619" t="s">
        <v>20046</v>
      </c>
      <c r="D1619" t="s">
        <v>20047</v>
      </c>
      <c r="E1619" s="74">
        <v>44543</v>
      </c>
      <c r="F1619">
        <v>2.7E-2</v>
      </c>
      <c r="G1619" t="s">
        <v>17</v>
      </c>
      <c r="H1619" t="s">
        <v>17315</v>
      </c>
      <c r="I1619" s="74">
        <v>45378</v>
      </c>
      <c r="J1619" t="s">
        <v>19</v>
      </c>
      <c r="K1619" t="s">
        <v>19</v>
      </c>
    </row>
    <row r="1620" spans="1:11" hidden="1" x14ac:dyDescent="0.3">
      <c r="A1620" t="s">
        <v>24937</v>
      </c>
      <c r="B1620" t="s">
        <v>24938</v>
      </c>
      <c r="C1620" t="s">
        <v>20046</v>
      </c>
      <c r="D1620" t="s">
        <v>20047</v>
      </c>
      <c r="E1620" s="74">
        <v>44833</v>
      </c>
      <c r="F1620">
        <v>0.28299999999999997</v>
      </c>
      <c r="G1620" t="s">
        <v>17</v>
      </c>
      <c r="H1620" t="s">
        <v>17315</v>
      </c>
      <c r="I1620" s="74">
        <v>45390</v>
      </c>
      <c r="J1620" t="s">
        <v>19</v>
      </c>
      <c r="K1620" t="s">
        <v>19</v>
      </c>
    </row>
    <row r="1621" spans="1:11" hidden="1" x14ac:dyDescent="0.3">
      <c r="A1621" t="s">
        <v>24935</v>
      </c>
      <c r="B1621" t="s">
        <v>24936</v>
      </c>
      <c r="C1621" t="s">
        <v>20046</v>
      </c>
      <c r="D1621" t="s">
        <v>20047</v>
      </c>
      <c r="E1621" s="74">
        <v>44833</v>
      </c>
      <c r="F1621">
        <v>0.58899999999999997</v>
      </c>
      <c r="G1621" t="s">
        <v>17</v>
      </c>
      <c r="H1621" t="s">
        <v>17315</v>
      </c>
      <c r="I1621" s="74">
        <v>45390</v>
      </c>
      <c r="J1621" t="s">
        <v>19</v>
      </c>
      <c r="K1621" t="s">
        <v>19</v>
      </c>
    </row>
    <row r="1622" spans="1:11" hidden="1" x14ac:dyDescent="0.3">
      <c r="A1622" t="s">
        <v>3466</v>
      </c>
      <c r="B1622" t="s">
        <v>11642</v>
      </c>
      <c r="C1622" t="s">
        <v>17629</v>
      </c>
      <c r="D1622" t="s">
        <v>2178</v>
      </c>
      <c r="E1622" s="74">
        <v>31305</v>
      </c>
      <c r="F1622">
        <v>0.35</v>
      </c>
      <c r="G1622" t="s">
        <v>17369</v>
      </c>
      <c r="H1622" t="s">
        <v>17315</v>
      </c>
      <c r="I1622" s="74">
        <v>39640</v>
      </c>
      <c r="J1622" t="s">
        <v>19</v>
      </c>
      <c r="K1622" t="s">
        <v>19</v>
      </c>
    </row>
    <row r="1623" spans="1:11" hidden="1" x14ac:dyDescent="0.3">
      <c r="A1623" t="s">
        <v>4534</v>
      </c>
      <c r="B1623" t="s">
        <v>4533</v>
      </c>
      <c r="C1623" t="s">
        <v>17410</v>
      </c>
      <c r="D1623" t="s">
        <v>17411</v>
      </c>
      <c r="E1623" s="74">
        <v>43245</v>
      </c>
      <c r="F1623">
        <v>0.745</v>
      </c>
      <c r="G1623" t="s">
        <v>17</v>
      </c>
      <c r="H1623" t="s">
        <v>17315</v>
      </c>
      <c r="I1623" s="74">
        <v>43333</v>
      </c>
      <c r="J1623" t="s">
        <v>19</v>
      </c>
      <c r="K1623" t="s">
        <v>19</v>
      </c>
    </row>
    <row r="1624" spans="1:11" hidden="1" x14ac:dyDescent="0.3">
      <c r="A1624" t="s">
        <v>1079</v>
      </c>
      <c r="B1624" t="s">
        <v>4845</v>
      </c>
      <c r="C1624" t="s">
        <v>17328</v>
      </c>
      <c r="D1624" t="s">
        <v>17329</v>
      </c>
      <c r="E1624" s="74">
        <v>41836</v>
      </c>
      <c r="F1624">
        <v>7.2999999999999995E-2</v>
      </c>
      <c r="G1624" t="s">
        <v>17</v>
      </c>
      <c r="H1624" t="s">
        <v>17315</v>
      </c>
      <c r="I1624" s="74">
        <v>41925</v>
      </c>
      <c r="J1624" t="s">
        <v>19</v>
      </c>
      <c r="K1624" t="s">
        <v>19</v>
      </c>
    </row>
    <row r="1625" spans="1:11" hidden="1" x14ac:dyDescent="0.3">
      <c r="A1625" t="s">
        <v>1078</v>
      </c>
      <c r="B1625" t="s">
        <v>4845</v>
      </c>
      <c r="C1625" t="s">
        <v>17328</v>
      </c>
      <c r="D1625" t="s">
        <v>17329</v>
      </c>
      <c r="E1625" s="74">
        <v>41856</v>
      </c>
      <c r="F1625">
        <v>5.5E-2</v>
      </c>
      <c r="G1625" t="s">
        <v>17</v>
      </c>
      <c r="H1625" t="s">
        <v>17315</v>
      </c>
      <c r="I1625" s="74">
        <v>41925</v>
      </c>
      <c r="J1625" t="s">
        <v>19</v>
      </c>
      <c r="K1625" t="s">
        <v>19</v>
      </c>
    </row>
    <row r="1626" spans="1:11" hidden="1" x14ac:dyDescent="0.3">
      <c r="A1626" t="s">
        <v>1077</v>
      </c>
      <c r="B1626" t="s">
        <v>4845</v>
      </c>
      <c r="C1626" t="s">
        <v>17328</v>
      </c>
      <c r="D1626" t="s">
        <v>17329</v>
      </c>
      <c r="E1626" s="74">
        <v>41838</v>
      </c>
      <c r="F1626">
        <v>0.13400000000000001</v>
      </c>
      <c r="G1626" t="s">
        <v>17</v>
      </c>
      <c r="H1626" t="s">
        <v>17315</v>
      </c>
      <c r="I1626" s="74">
        <v>41925</v>
      </c>
      <c r="J1626" t="s">
        <v>19</v>
      </c>
      <c r="K1626" t="s">
        <v>19</v>
      </c>
    </row>
    <row r="1627" spans="1:11" hidden="1" x14ac:dyDescent="0.3">
      <c r="A1627" t="s">
        <v>1076</v>
      </c>
      <c r="B1627" t="s">
        <v>4845</v>
      </c>
      <c r="C1627" t="s">
        <v>17328</v>
      </c>
      <c r="D1627" t="s">
        <v>17329</v>
      </c>
      <c r="E1627" s="74">
        <v>41856</v>
      </c>
      <c r="F1627">
        <v>7.9000000000000001E-2</v>
      </c>
      <c r="G1627" t="s">
        <v>17</v>
      </c>
      <c r="H1627" t="s">
        <v>17315</v>
      </c>
      <c r="I1627" s="74">
        <v>41925</v>
      </c>
      <c r="J1627" t="s">
        <v>19</v>
      </c>
      <c r="K1627" t="s">
        <v>19</v>
      </c>
    </row>
    <row r="1628" spans="1:11" hidden="1" x14ac:dyDescent="0.3">
      <c r="A1628" t="s">
        <v>1075</v>
      </c>
      <c r="B1628" t="s">
        <v>4845</v>
      </c>
      <c r="C1628" t="s">
        <v>17328</v>
      </c>
      <c r="D1628" t="s">
        <v>17329</v>
      </c>
      <c r="E1628" s="74">
        <v>41857</v>
      </c>
      <c r="F1628">
        <v>0.29699999999999999</v>
      </c>
      <c r="G1628" t="s">
        <v>17</v>
      </c>
      <c r="H1628" t="s">
        <v>17315</v>
      </c>
      <c r="I1628" s="74">
        <v>41925</v>
      </c>
      <c r="J1628" t="s">
        <v>19</v>
      </c>
      <c r="K1628" t="s">
        <v>19</v>
      </c>
    </row>
    <row r="1629" spans="1:11" hidden="1" x14ac:dyDescent="0.3">
      <c r="A1629" t="s">
        <v>1074</v>
      </c>
      <c r="B1629" t="s">
        <v>4845</v>
      </c>
      <c r="C1629" t="s">
        <v>17328</v>
      </c>
      <c r="D1629" t="s">
        <v>17329</v>
      </c>
      <c r="E1629" s="74">
        <v>41856</v>
      </c>
      <c r="F1629">
        <v>6.0999999999999999E-2</v>
      </c>
      <c r="G1629" t="s">
        <v>17</v>
      </c>
      <c r="H1629" t="s">
        <v>17315</v>
      </c>
      <c r="I1629" s="74">
        <v>41925</v>
      </c>
      <c r="J1629" t="s">
        <v>19</v>
      </c>
      <c r="K1629" t="s">
        <v>19</v>
      </c>
    </row>
    <row r="1630" spans="1:11" hidden="1" x14ac:dyDescent="0.3">
      <c r="A1630" t="s">
        <v>1025</v>
      </c>
      <c r="B1630" t="s">
        <v>4845</v>
      </c>
      <c r="C1630" t="s">
        <v>17328</v>
      </c>
      <c r="D1630" t="s">
        <v>17329</v>
      </c>
      <c r="E1630" s="74">
        <v>41856</v>
      </c>
      <c r="F1630">
        <v>8.5000000000000006E-2</v>
      </c>
      <c r="G1630" t="s">
        <v>17</v>
      </c>
      <c r="H1630" t="s">
        <v>17315</v>
      </c>
      <c r="I1630" s="74">
        <v>41954</v>
      </c>
      <c r="J1630" t="s">
        <v>19</v>
      </c>
      <c r="K1630" t="s">
        <v>19</v>
      </c>
    </row>
    <row r="1631" spans="1:11" hidden="1" x14ac:dyDescent="0.3">
      <c r="A1631" t="s">
        <v>1024</v>
      </c>
      <c r="B1631" t="s">
        <v>4845</v>
      </c>
      <c r="C1631" t="s">
        <v>17328</v>
      </c>
      <c r="D1631" t="s">
        <v>17329</v>
      </c>
      <c r="E1631" s="74">
        <v>41856</v>
      </c>
      <c r="F1631">
        <v>7.0000000000000007E-2</v>
      </c>
      <c r="G1631" t="s">
        <v>17</v>
      </c>
      <c r="H1631" t="s">
        <v>17315</v>
      </c>
      <c r="I1631" s="74">
        <v>41957</v>
      </c>
      <c r="J1631" t="s">
        <v>19</v>
      </c>
      <c r="K1631" t="s">
        <v>19</v>
      </c>
    </row>
    <row r="1632" spans="1:11" hidden="1" x14ac:dyDescent="0.3">
      <c r="A1632" t="s">
        <v>4638</v>
      </c>
      <c r="B1632" t="s">
        <v>11255</v>
      </c>
      <c r="C1632" t="s">
        <v>17416</v>
      </c>
      <c r="D1632" t="s">
        <v>17417</v>
      </c>
      <c r="E1632" s="74">
        <v>42793</v>
      </c>
      <c r="F1632">
        <v>0.98899999999999999</v>
      </c>
      <c r="G1632" t="s">
        <v>17</v>
      </c>
      <c r="H1632" t="s">
        <v>17315</v>
      </c>
      <c r="I1632" s="74">
        <v>43472</v>
      </c>
      <c r="J1632" t="s">
        <v>19</v>
      </c>
      <c r="K1632" t="s">
        <v>19</v>
      </c>
    </row>
    <row r="1633" spans="1:11" hidden="1" x14ac:dyDescent="0.3">
      <c r="A1633" t="s">
        <v>804</v>
      </c>
      <c r="B1633" t="s">
        <v>12092</v>
      </c>
      <c r="C1633" t="s">
        <v>20350</v>
      </c>
      <c r="D1633" t="s">
        <v>20351</v>
      </c>
      <c r="E1633" s="74">
        <v>41648</v>
      </c>
      <c r="F1633">
        <v>0.128</v>
      </c>
      <c r="G1633" t="s">
        <v>17</v>
      </c>
      <c r="H1633" t="s">
        <v>17315</v>
      </c>
      <c r="I1633" s="74">
        <v>42200</v>
      </c>
      <c r="J1633" t="s">
        <v>19</v>
      </c>
      <c r="K1633" t="s">
        <v>19</v>
      </c>
    </row>
    <row r="1634" spans="1:11" hidden="1" x14ac:dyDescent="0.3">
      <c r="A1634" t="s">
        <v>803</v>
      </c>
      <c r="B1634" t="s">
        <v>12091</v>
      </c>
      <c r="C1634" t="s">
        <v>20350</v>
      </c>
      <c r="D1634" t="s">
        <v>20351</v>
      </c>
      <c r="E1634" s="74">
        <v>41611</v>
      </c>
      <c r="F1634">
        <v>5.8999999999999997E-2</v>
      </c>
      <c r="G1634" t="s">
        <v>17</v>
      </c>
      <c r="H1634" t="s">
        <v>17315</v>
      </c>
      <c r="I1634" s="74">
        <v>42219</v>
      </c>
      <c r="J1634" t="s">
        <v>19</v>
      </c>
      <c r="K1634" t="s">
        <v>19</v>
      </c>
    </row>
    <row r="1635" spans="1:11" hidden="1" x14ac:dyDescent="0.3">
      <c r="A1635" t="s">
        <v>802</v>
      </c>
      <c r="B1635" t="s">
        <v>12090</v>
      </c>
      <c r="C1635" t="s">
        <v>20350</v>
      </c>
      <c r="D1635" t="s">
        <v>20351</v>
      </c>
      <c r="E1635" s="74">
        <v>41675</v>
      </c>
      <c r="F1635">
        <v>2.1000000000000001E-2</v>
      </c>
      <c r="G1635" t="s">
        <v>17</v>
      </c>
      <c r="H1635" t="s">
        <v>17315</v>
      </c>
      <c r="I1635" s="74">
        <v>42331</v>
      </c>
      <c r="J1635" t="s">
        <v>19</v>
      </c>
      <c r="K1635" t="s">
        <v>19</v>
      </c>
    </row>
    <row r="1636" spans="1:11" hidden="1" x14ac:dyDescent="0.3">
      <c r="A1636" t="s">
        <v>801</v>
      </c>
      <c r="B1636" t="s">
        <v>12089</v>
      </c>
      <c r="C1636" t="s">
        <v>20350</v>
      </c>
      <c r="D1636" t="s">
        <v>20351</v>
      </c>
      <c r="E1636" s="74">
        <v>41661</v>
      </c>
      <c r="F1636">
        <v>0.75800000000000001</v>
      </c>
      <c r="G1636" t="s">
        <v>17</v>
      </c>
      <c r="H1636" t="s">
        <v>17315</v>
      </c>
      <c r="I1636" s="74">
        <v>42200</v>
      </c>
      <c r="J1636" t="s">
        <v>19</v>
      </c>
      <c r="K1636" t="s">
        <v>19</v>
      </c>
    </row>
    <row r="1637" spans="1:11" hidden="1" x14ac:dyDescent="0.3">
      <c r="A1637" t="s">
        <v>279</v>
      </c>
      <c r="B1637" t="s">
        <v>11794</v>
      </c>
      <c r="C1637" t="s">
        <v>17468</v>
      </c>
      <c r="D1637" t="s">
        <v>17469</v>
      </c>
      <c r="E1637" s="74">
        <v>40815</v>
      </c>
      <c r="F1637">
        <v>0.52200000000000002</v>
      </c>
      <c r="G1637" t="s">
        <v>17</v>
      </c>
      <c r="H1637" t="s">
        <v>17465</v>
      </c>
      <c r="I1637" s="74">
        <v>42682</v>
      </c>
      <c r="J1637" t="s">
        <v>19</v>
      </c>
      <c r="K1637" t="s">
        <v>19</v>
      </c>
    </row>
    <row r="1638" spans="1:11" hidden="1" x14ac:dyDescent="0.3">
      <c r="A1638" t="s">
        <v>7829</v>
      </c>
      <c r="B1638" t="s">
        <v>10380</v>
      </c>
      <c r="C1638" t="s">
        <v>18846</v>
      </c>
      <c r="D1638" t="s">
        <v>18847</v>
      </c>
      <c r="E1638" s="74">
        <v>43713</v>
      </c>
      <c r="F1638">
        <v>1.1499999999999999</v>
      </c>
      <c r="G1638" t="s">
        <v>17</v>
      </c>
      <c r="H1638" t="s">
        <v>17324</v>
      </c>
      <c r="I1638" s="74">
        <v>43916</v>
      </c>
      <c r="J1638" t="s">
        <v>19</v>
      </c>
      <c r="K1638" t="s">
        <v>19</v>
      </c>
    </row>
    <row r="1639" spans="1:11" hidden="1" x14ac:dyDescent="0.3">
      <c r="A1639" t="s">
        <v>20251</v>
      </c>
      <c r="B1639" t="s">
        <v>20252</v>
      </c>
      <c r="C1639" t="s">
        <v>17581</v>
      </c>
      <c r="D1639" t="s">
        <v>17582</v>
      </c>
      <c r="E1639" s="74">
        <v>45064</v>
      </c>
      <c r="F1639">
        <v>0.996</v>
      </c>
      <c r="G1639" t="s">
        <v>17</v>
      </c>
      <c r="H1639" t="s">
        <v>17315</v>
      </c>
      <c r="I1639" s="74">
        <v>45156</v>
      </c>
      <c r="J1639" t="s">
        <v>19</v>
      </c>
      <c r="K1639" t="s">
        <v>19</v>
      </c>
    </row>
    <row r="1640" spans="1:11" hidden="1" x14ac:dyDescent="0.3">
      <c r="A1640" t="s">
        <v>2117</v>
      </c>
      <c r="B1640" t="s">
        <v>12972</v>
      </c>
      <c r="C1640" t="s">
        <v>17428</v>
      </c>
      <c r="D1640" t="s">
        <v>17429</v>
      </c>
      <c r="E1640" s="74">
        <v>41054</v>
      </c>
      <c r="F1640">
        <v>0.36399999999999999</v>
      </c>
      <c r="G1640" t="s">
        <v>17</v>
      </c>
      <c r="H1640" t="s">
        <v>17315</v>
      </c>
      <c r="I1640" s="74">
        <v>41177</v>
      </c>
      <c r="J1640" t="s">
        <v>19</v>
      </c>
      <c r="K1640" t="s">
        <v>19</v>
      </c>
    </row>
    <row r="1641" spans="1:11" hidden="1" x14ac:dyDescent="0.3">
      <c r="A1641" t="s">
        <v>1207</v>
      </c>
      <c r="B1641" t="s">
        <v>12307</v>
      </c>
      <c r="C1641" t="s">
        <v>17428</v>
      </c>
      <c r="D1641" t="s">
        <v>17429</v>
      </c>
      <c r="E1641" s="74">
        <v>41326</v>
      </c>
      <c r="F1641">
        <v>0.92500000000000004</v>
      </c>
      <c r="G1641" t="s">
        <v>17</v>
      </c>
      <c r="H1641" t="s">
        <v>17315</v>
      </c>
      <c r="I1641" s="74">
        <v>41815</v>
      </c>
      <c r="J1641" t="s">
        <v>19</v>
      </c>
      <c r="K1641" t="s">
        <v>19</v>
      </c>
    </row>
    <row r="1642" spans="1:11" hidden="1" x14ac:dyDescent="0.3">
      <c r="A1642" t="s">
        <v>2116</v>
      </c>
      <c r="B1642" t="s">
        <v>12971</v>
      </c>
      <c r="C1642" t="s">
        <v>17428</v>
      </c>
      <c r="D1642" t="s">
        <v>17429</v>
      </c>
      <c r="E1642" s="74">
        <v>41015</v>
      </c>
      <c r="F1642">
        <v>0.33800000000000002</v>
      </c>
      <c r="G1642" t="s">
        <v>17</v>
      </c>
      <c r="H1642" t="s">
        <v>17315</v>
      </c>
      <c r="I1642" s="74">
        <v>41177</v>
      </c>
      <c r="J1642" t="s">
        <v>19</v>
      </c>
      <c r="K1642" t="s">
        <v>19</v>
      </c>
    </row>
    <row r="1643" spans="1:11" hidden="1" x14ac:dyDescent="0.3">
      <c r="A1643" t="s">
        <v>2066</v>
      </c>
      <c r="B1643" t="s">
        <v>12920</v>
      </c>
      <c r="C1643" t="s">
        <v>17428</v>
      </c>
      <c r="D1643" t="s">
        <v>17429</v>
      </c>
      <c r="E1643" s="74">
        <v>41015</v>
      </c>
      <c r="F1643">
        <v>0.247</v>
      </c>
      <c r="G1643" t="s">
        <v>17</v>
      </c>
      <c r="H1643" t="s">
        <v>17315</v>
      </c>
      <c r="I1643" s="74">
        <v>41186</v>
      </c>
      <c r="J1643" t="s">
        <v>19</v>
      </c>
      <c r="K1643" t="s">
        <v>19</v>
      </c>
    </row>
    <row r="1644" spans="1:11" hidden="1" x14ac:dyDescent="0.3">
      <c r="A1644" t="s">
        <v>2127</v>
      </c>
      <c r="B1644" t="s">
        <v>12982</v>
      </c>
      <c r="C1644" t="s">
        <v>17428</v>
      </c>
      <c r="D1644" t="s">
        <v>17429</v>
      </c>
      <c r="E1644" s="74">
        <v>40969</v>
      </c>
      <c r="F1644">
        <v>0.68799999999999994</v>
      </c>
      <c r="G1644" t="s">
        <v>17</v>
      </c>
      <c r="H1644" t="s">
        <v>17315</v>
      </c>
      <c r="I1644" s="74">
        <v>41177</v>
      </c>
      <c r="J1644" t="s">
        <v>19</v>
      </c>
      <c r="K1644" t="s">
        <v>19</v>
      </c>
    </row>
    <row r="1645" spans="1:11" hidden="1" x14ac:dyDescent="0.3">
      <c r="A1645" t="s">
        <v>1901</v>
      </c>
      <c r="B1645" t="s">
        <v>380</v>
      </c>
      <c r="C1645" t="s">
        <v>17781</v>
      </c>
      <c r="D1645" t="s">
        <v>17782</v>
      </c>
      <c r="E1645" s="74">
        <v>40520</v>
      </c>
      <c r="F1645">
        <v>0.95</v>
      </c>
      <c r="G1645" t="s">
        <v>17</v>
      </c>
      <c r="H1645" t="s">
        <v>17315</v>
      </c>
      <c r="I1645" s="74">
        <v>41330</v>
      </c>
      <c r="J1645" t="s">
        <v>19</v>
      </c>
      <c r="K1645" t="s">
        <v>19</v>
      </c>
    </row>
    <row r="1646" spans="1:11" hidden="1" x14ac:dyDescent="0.3">
      <c r="A1646" t="s">
        <v>1850</v>
      </c>
      <c r="B1646" t="s">
        <v>380</v>
      </c>
      <c r="C1646" t="s">
        <v>17410</v>
      </c>
      <c r="D1646" t="s">
        <v>17411</v>
      </c>
      <c r="E1646" s="74">
        <v>41184</v>
      </c>
      <c r="F1646">
        <v>8.6999999999999994E-2</v>
      </c>
      <c r="G1646" t="s">
        <v>17</v>
      </c>
      <c r="H1646" t="s">
        <v>17315</v>
      </c>
      <c r="I1646" s="74">
        <v>41351</v>
      </c>
      <c r="J1646" t="s">
        <v>19</v>
      </c>
      <c r="K1646" t="s">
        <v>19</v>
      </c>
    </row>
    <row r="1647" spans="1:11" hidden="1" x14ac:dyDescent="0.3">
      <c r="A1647" t="s">
        <v>1849</v>
      </c>
      <c r="B1647" t="s">
        <v>380</v>
      </c>
      <c r="C1647" t="s">
        <v>17410</v>
      </c>
      <c r="D1647" t="s">
        <v>17411</v>
      </c>
      <c r="E1647" s="74">
        <v>41103</v>
      </c>
      <c r="F1647">
        <v>8.2000000000000003E-2</v>
      </c>
      <c r="G1647" t="s">
        <v>17</v>
      </c>
      <c r="H1647" t="s">
        <v>17315</v>
      </c>
      <c r="I1647" s="74">
        <v>41351</v>
      </c>
      <c r="J1647" t="s">
        <v>19</v>
      </c>
      <c r="K1647" t="s">
        <v>19</v>
      </c>
    </row>
    <row r="1648" spans="1:11" hidden="1" x14ac:dyDescent="0.3">
      <c r="A1648" t="s">
        <v>1766</v>
      </c>
      <c r="B1648" t="s">
        <v>380</v>
      </c>
      <c r="C1648" t="s">
        <v>17410</v>
      </c>
      <c r="D1648" t="s">
        <v>17411</v>
      </c>
      <c r="E1648" s="74">
        <v>41086</v>
      </c>
      <c r="F1648">
        <v>0.373</v>
      </c>
      <c r="G1648" t="s">
        <v>17</v>
      </c>
      <c r="H1648" t="s">
        <v>17315</v>
      </c>
      <c r="I1648" s="74">
        <v>41386</v>
      </c>
      <c r="J1648" t="s">
        <v>19</v>
      </c>
      <c r="K1648" t="s">
        <v>19</v>
      </c>
    </row>
    <row r="1649" spans="1:11" hidden="1" x14ac:dyDescent="0.3">
      <c r="A1649" t="s">
        <v>1378</v>
      </c>
      <c r="B1649" t="s">
        <v>380</v>
      </c>
      <c r="C1649" t="s">
        <v>17410</v>
      </c>
      <c r="D1649" t="s">
        <v>17411</v>
      </c>
      <c r="E1649" s="74">
        <v>41473</v>
      </c>
      <c r="F1649">
        <v>0.19</v>
      </c>
      <c r="G1649" t="s">
        <v>17</v>
      </c>
      <c r="H1649" t="s">
        <v>17315</v>
      </c>
      <c r="I1649" s="74">
        <v>41667</v>
      </c>
      <c r="J1649" t="s">
        <v>19</v>
      </c>
      <c r="K1649" t="s">
        <v>19</v>
      </c>
    </row>
    <row r="1650" spans="1:11" hidden="1" x14ac:dyDescent="0.3">
      <c r="A1650" t="s">
        <v>1354</v>
      </c>
      <c r="B1650" t="s">
        <v>380</v>
      </c>
      <c r="C1650" t="s">
        <v>17410</v>
      </c>
      <c r="D1650" t="s">
        <v>17411</v>
      </c>
      <c r="E1650" s="74">
        <v>41627</v>
      </c>
      <c r="F1650">
        <v>6.5000000000000002E-2</v>
      </c>
      <c r="G1650" t="s">
        <v>17</v>
      </c>
      <c r="H1650" t="s">
        <v>17315</v>
      </c>
      <c r="I1650" s="74">
        <v>41681</v>
      </c>
      <c r="J1650" t="s">
        <v>19</v>
      </c>
      <c r="K1650" t="s">
        <v>19</v>
      </c>
    </row>
    <row r="1651" spans="1:11" hidden="1" x14ac:dyDescent="0.3">
      <c r="A1651" t="s">
        <v>1353</v>
      </c>
      <c r="B1651" t="s">
        <v>380</v>
      </c>
      <c r="C1651" t="s">
        <v>17410</v>
      </c>
      <c r="D1651" t="s">
        <v>17411</v>
      </c>
      <c r="E1651" s="74">
        <v>41282</v>
      </c>
      <c r="F1651">
        <v>0.109</v>
      </c>
      <c r="G1651" t="s">
        <v>17</v>
      </c>
      <c r="H1651" t="s">
        <v>17315</v>
      </c>
      <c r="I1651" s="74">
        <v>41681</v>
      </c>
      <c r="J1651" t="s">
        <v>19</v>
      </c>
      <c r="K1651" t="s">
        <v>19</v>
      </c>
    </row>
    <row r="1652" spans="1:11" hidden="1" x14ac:dyDescent="0.3">
      <c r="A1652" t="s">
        <v>1352</v>
      </c>
      <c r="B1652" t="s">
        <v>380</v>
      </c>
      <c r="C1652" t="s">
        <v>17410</v>
      </c>
      <c r="D1652" t="s">
        <v>17411</v>
      </c>
      <c r="E1652" s="74">
        <v>41282</v>
      </c>
      <c r="F1652">
        <v>5.6000000000000001E-2</v>
      </c>
      <c r="G1652" t="s">
        <v>17</v>
      </c>
      <c r="H1652" t="s">
        <v>17315</v>
      </c>
      <c r="I1652" s="74">
        <v>41683</v>
      </c>
      <c r="J1652" t="s">
        <v>19</v>
      </c>
      <c r="K1652" t="s">
        <v>19</v>
      </c>
    </row>
    <row r="1653" spans="1:11" hidden="1" x14ac:dyDescent="0.3">
      <c r="A1653" t="s">
        <v>1349</v>
      </c>
      <c r="B1653" t="s">
        <v>380</v>
      </c>
      <c r="C1653" t="s">
        <v>17410</v>
      </c>
      <c r="D1653" t="s">
        <v>17411</v>
      </c>
      <c r="E1653" s="74">
        <v>41332</v>
      </c>
      <c r="F1653">
        <v>6.8000000000000005E-2</v>
      </c>
      <c r="G1653" t="s">
        <v>17</v>
      </c>
      <c r="H1653" t="s">
        <v>17315</v>
      </c>
      <c r="I1653" s="74">
        <v>41689</v>
      </c>
      <c r="J1653" t="s">
        <v>19</v>
      </c>
      <c r="K1653" t="s">
        <v>19</v>
      </c>
    </row>
    <row r="1654" spans="1:11" hidden="1" x14ac:dyDescent="0.3">
      <c r="A1654" t="s">
        <v>1347</v>
      </c>
      <c r="B1654" t="s">
        <v>380</v>
      </c>
      <c r="C1654" t="s">
        <v>17410</v>
      </c>
      <c r="D1654" t="s">
        <v>17411</v>
      </c>
      <c r="E1654" s="74">
        <v>41599</v>
      </c>
      <c r="F1654">
        <v>7.1999999999999995E-2</v>
      </c>
      <c r="G1654" t="s">
        <v>17</v>
      </c>
      <c r="H1654" t="s">
        <v>17315</v>
      </c>
      <c r="I1654" s="74">
        <v>41689</v>
      </c>
      <c r="J1654" t="s">
        <v>19</v>
      </c>
      <c r="K1654" t="s">
        <v>19</v>
      </c>
    </row>
    <row r="1655" spans="1:11" hidden="1" x14ac:dyDescent="0.3">
      <c r="A1655" t="s">
        <v>682</v>
      </c>
      <c r="B1655" t="s">
        <v>380</v>
      </c>
      <c r="C1655" t="s">
        <v>17410</v>
      </c>
      <c r="D1655" t="s">
        <v>17411</v>
      </c>
      <c r="E1655" s="74">
        <v>41753</v>
      </c>
      <c r="F1655">
        <v>0.11</v>
      </c>
      <c r="G1655" t="s">
        <v>17</v>
      </c>
      <c r="H1655" t="s">
        <v>17315</v>
      </c>
      <c r="I1655" s="74">
        <v>42269</v>
      </c>
      <c r="J1655" t="s">
        <v>19</v>
      </c>
      <c r="K1655" t="s">
        <v>19</v>
      </c>
    </row>
    <row r="1656" spans="1:11" hidden="1" x14ac:dyDescent="0.3">
      <c r="A1656" t="s">
        <v>638</v>
      </c>
      <c r="B1656" t="s">
        <v>380</v>
      </c>
      <c r="C1656" t="s">
        <v>17410</v>
      </c>
      <c r="D1656" t="s">
        <v>17411</v>
      </c>
      <c r="E1656" s="74">
        <v>41484</v>
      </c>
      <c r="F1656">
        <v>0.193</v>
      </c>
      <c r="G1656" t="s">
        <v>17</v>
      </c>
      <c r="H1656" t="s">
        <v>17315</v>
      </c>
      <c r="I1656" s="74">
        <v>42318</v>
      </c>
      <c r="J1656" t="s">
        <v>19</v>
      </c>
      <c r="K1656" t="s">
        <v>19</v>
      </c>
    </row>
    <row r="1657" spans="1:11" hidden="1" x14ac:dyDescent="0.3">
      <c r="A1657" t="s">
        <v>629</v>
      </c>
      <c r="B1657" t="s">
        <v>380</v>
      </c>
      <c r="C1657" t="s">
        <v>17410</v>
      </c>
      <c r="D1657" t="s">
        <v>17411</v>
      </c>
      <c r="E1657" s="74">
        <v>41627</v>
      </c>
      <c r="F1657">
        <v>7.8E-2</v>
      </c>
      <c r="G1657" t="s">
        <v>17</v>
      </c>
      <c r="H1657" t="s">
        <v>17315</v>
      </c>
      <c r="I1657" s="74">
        <v>42318</v>
      </c>
      <c r="J1657" t="s">
        <v>19</v>
      </c>
      <c r="K1657" t="s">
        <v>19</v>
      </c>
    </row>
    <row r="1658" spans="1:11" hidden="1" x14ac:dyDescent="0.3">
      <c r="A1658" t="s">
        <v>1271</v>
      </c>
      <c r="B1658" t="s">
        <v>1272</v>
      </c>
      <c r="C1658" t="s">
        <v>17372</v>
      </c>
      <c r="D1658" t="s">
        <v>17373</v>
      </c>
      <c r="E1658" s="74">
        <v>42047</v>
      </c>
      <c r="F1658">
        <v>0.75</v>
      </c>
      <c r="G1658" t="s">
        <v>17369</v>
      </c>
      <c r="H1658" t="s">
        <v>17315</v>
      </c>
      <c r="I1658" s="74">
        <v>42136</v>
      </c>
      <c r="J1658" t="s">
        <v>19</v>
      </c>
      <c r="K1658" t="s">
        <v>19</v>
      </c>
    </row>
    <row r="1659" spans="1:11" hidden="1" x14ac:dyDescent="0.3">
      <c r="A1659" t="s">
        <v>1716</v>
      </c>
      <c r="B1659" t="s">
        <v>12664</v>
      </c>
      <c r="C1659" t="s">
        <v>21953</v>
      </c>
      <c r="D1659" t="s">
        <v>21954</v>
      </c>
      <c r="E1659" s="74">
        <v>41758</v>
      </c>
      <c r="F1659">
        <v>0.65</v>
      </c>
      <c r="G1659" t="s">
        <v>17334</v>
      </c>
      <c r="H1659" t="s">
        <v>17315</v>
      </c>
      <c r="I1659" s="74">
        <v>41870</v>
      </c>
      <c r="J1659" t="s">
        <v>17325</v>
      </c>
      <c r="K1659" t="s">
        <v>19</v>
      </c>
    </row>
    <row r="1660" spans="1:11" hidden="1" x14ac:dyDescent="0.3">
      <c r="A1660" t="s">
        <v>1716</v>
      </c>
      <c r="B1660" t="s">
        <v>12664</v>
      </c>
      <c r="C1660" t="s">
        <v>21953</v>
      </c>
      <c r="D1660" t="s">
        <v>21954</v>
      </c>
      <c r="E1660" s="74">
        <v>41758</v>
      </c>
      <c r="F1660">
        <v>0.65</v>
      </c>
      <c r="G1660" t="s">
        <v>17430</v>
      </c>
      <c r="H1660" t="s">
        <v>17315</v>
      </c>
      <c r="I1660" s="74">
        <v>41870</v>
      </c>
      <c r="J1660" t="s">
        <v>17325</v>
      </c>
      <c r="K1660" t="s">
        <v>19</v>
      </c>
    </row>
    <row r="1661" spans="1:11" hidden="1" x14ac:dyDescent="0.3">
      <c r="A1661" t="s">
        <v>2476</v>
      </c>
      <c r="B1661" t="s">
        <v>2477</v>
      </c>
      <c r="C1661" t="s">
        <v>17335</v>
      </c>
      <c r="D1661" t="s">
        <v>17336</v>
      </c>
      <c r="E1661" s="74">
        <v>40546</v>
      </c>
      <c r="F1661">
        <v>0.995</v>
      </c>
      <c r="G1661" t="s">
        <v>17</v>
      </c>
      <c r="H1661" t="s">
        <v>17324</v>
      </c>
      <c r="I1661" s="74">
        <v>40805</v>
      </c>
      <c r="J1661" t="s">
        <v>19</v>
      </c>
      <c r="K1661" t="s">
        <v>19</v>
      </c>
    </row>
    <row r="1662" spans="1:11" hidden="1" x14ac:dyDescent="0.3">
      <c r="A1662" t="s">
        <v>4302</v>
      </c>
      <c r="B1662" t="s">
        <v>4301</v>
      </c>
      <c r="C1662" t="s">
        <v>17410</v>
      </c>
      <c r="D1662" t="s">
        <v>17411</v>
      </c>
      <c r="E1662" s="74">
        <v>40169</v>
      </c>
      <c r="F1662">
        <v>4.5999999999999999E-2</v>
      </c>
      <c r="G1662" t="s">
        <v>17</v>
      </c>
      <c r="H1662" t="s">
        <v>17315</v>
      </c>
      <c r="I1662" s="74">
        <v>43133</v>
      </c>
      <c r="J1662" t="s">
        <v>19</v>
      </c>
      <c r="K1662" t="s">
        <v>19</v>
      </c>
    </row>
    <row r="1663" spans="1:11" hidden="1" x14ac:dyDescent="0.3">
      <c r="A1663" t="s">
        <v>4295</v>
      </c>
      <c r="B1663" t="s">
        <v>11462</v>
      </c>
      <c r="C1663" t="s">
        <v>17410</v>
      </c>
      <c r="D1663" t="s">
        <v>17411</v>
      </c>
      <c r="E1663" s="74">
        <v>42133</v>
      </c>
      <c r="F1663">
        <v>0.58399999999999996</v>
      </c>
      <c r="G1663" t="s">
        <v>17</v>
      </c>
      <c r="H1663" t="s">
        <v>17315</v>
      </c>
      <c r="I1663" s="74">
        <v>43133</v>
      </c>
      <c r="J1663" t="s">
        <v>19</v>
      </c>
      <c r="K1663" t="s">
        <v>19</v>
      </c>
    </row>
    <row r="1664" spans="1:11" hidden="1" x14ac:dyDescent="0.3">
      <c r="A1664" t="s">
        <v>620</v>
      </c>
      <c r="B1664" t="s">
        <v>621</v>
      </c>
      <c r="C1664" t="s">
        <v>21778</v>
      </c>
      <c r="D1664" t="s">
        <v>21779</v>
      </c>
      <c r="E1664" s="74">
        <v>41850</v>
      </c>
      <c r="F1664">
        <v>0.222</v>
      </c>
      <c r="G1664" t="s">
        <v>17</v>
      </c>
      <c r="H1664" t="s">
        <v>17315</v>
      </c>
      <c r="I1664" s="74">
        <v>42529</v>
      </c>
      <c r="J1664" t="s">
        <v>19</v>
      </c>
      <c r="K1664" t="s">
        <v>19</v>
      </c>
    </row>
    <row r="1665" spans="1:11" hidden="1" x14ac:dyDescent="0.3">
      <c r="A1665" t="s">
        <v>3437</v>
      </c>
      <c r="B1665" t="s">
        <v>3438</v>
      </c>
      <c r="C1665" t="s">
        <v>17418</v>
      </c>
      <c r="D1665" t="s">
        <v>17419</v>
      </c>
      <c r="E1665" s="74">
        <v>33992</v>
      </c>
      <c r="F1665">
        <v>0.55000000000000004</v>
      </c>
      <c r="G1665" t="s">
        <v>17334</v>
      </c>
      <c r="H1665" t="s">
        <v>17315</v>
      </c>
      <c r="I1665" s="74">
        <v>39667</v>
      </c>
      <c r="J1665" t="s">
        <v>17325</v>
      </c>
      <c r="K1665" t="s">
        <v>19</v>
      </c>
    </row>
    <row r="1666" spans="1:11" hidden="1" x14ac:dyDescent="0.3">
      <c r="A1666" t="s">
        <v>3437</v>
      </c>
      <c r="B1666" t="s">
        <v>3438</v>
      </c>
      <c r="C1666" t="s">
        <v>17418</v>
      </c>
      <c r="D1666" t="s">
        <v>17419</v>
      </c>
      <c r="E1666" s="74">
        <v>33992</v>
      </c>
      <c r="F1666">
        <v>0.55000000000000004</v>
      </c>
      <c r="G1666" t="s">
        <v>17711</v>
      </c>
      <c r="H1666" t="s">
        <v>17315</v>
      </c>
      <c r="I1666" s="74">
        <v>39667</v>
      </c>
      <c r="J1666" t="s">
        <v>17325</v>
      </c>
      <c r="K1666" t="s">
        <v>19</v>
      </c>
    </row>
    <row r="1667" spans="1:11" hidden="1" x14ac:dyDescent="0.3">
      <c r="A1667" t="s">
        <v>2491</v>
      </c>
      <c r="B1667" t="s">
        <v>13252</v>
      </c>
      <c r="C1667" t="s">
        <v>17486</v>
      </c>
      <c r="D1667" t="s">
        <v>17487</v>
      </c>
      <c r="E1667" s="74">
        <v>40778</v>
      </c>
      <c r="F1667">
        <v>0.32500000000000001</v>
      </c>
      <c r="G1667" t="s">
        <v>17</v>
      </c>
      <c r="H1667" t="s">
        <v>17315</v>
      </c>
      <c r="I1667" s="74">
        <v>40788</v>
      </c>
      <c r="J1667" t="s">
        <v>19</v>
      </c>
      <c r="K1667" t="s">
        <v>19</v>
      </c>
    </row>
    <row r="1668" spans="1:11" hidden="1" x14ac:dyDescent="0.3">
      <c r="A1668" t="s">
        <v>15196</v>
      </c>
      <c r="B1668" t="s">
        <v>15195</v>
      </c>
      <c r="C1668" t="s">
        <v>17752</v>
      </c>
      <c r="D1668" t="s">
        <v>17753</v>
      </c>
      <c r="E1668" s="74">
        <v>30133</v>
      </c>
      <c r="F1668">
        <v>8</v>
      </c>
      <c r="G1668" t="s">
        <v>17369</v>
      </c>
      <c r="H1668" t="s">
        <v>17458</v>
      </c>
      <c r="I1668" s="74">
        <v>44617</v>
      </c>
      <c r="J1668" t="s">
        <v>19</v>
      </c>
      <c r="K1668" t="s">
        <v>19</v>
      </c>
    </row>
    <row r="1669" spans="1:11" hidden="1" x14ac:dyDescent="0.3">
      <c r="A1669" t="s">
        <v>27088</v>
      </c>
      <c r="B1669" t="s">
        <v>27089</v>
      </c>
      <c r="C1669" t="s">
        <v>27084</v>
      </c>
      <c r="D1669" t="s">
        <v>27085</v>
      </c>
      <c r="E1669" s="74">
        <v>44496</v>
      </c>
      <c r="F1669">
        <v>1.6839999999999999</v>
      </c>
      <c r="G1669" t="s">
        <v>17</v>
      </c>
      <c r="H1669" t="s">
        <v>17315</v>
      </c>
      <c r="I1669" s="74">
        <v>45684</v>
      </c>
      <c r="J1669" t="s">
        <v>19</v>
      </c>
      <c r="K1669" t="s">
        <v>19</v>
      </c>
    </row>
    <row r="1670" spans="1:11" hidden="1" x14ac:dyDescent="0.3">
      <c r="A1670" t="s">
        <v>27090</v>
      </c>
      <c r="B1670" t="s">
        <v>27091</v>
      </c>
      <c r="C1670" t="s">
        <v>27084</v>
      </c>
      <c r="D1670" t="s">
        <v>27085</v>
      </c>
      <c r="E1670" s="74">
        <v>44231</v>
      </c>
      <c r="F1670">
        <v>0.39823700000000001</v>
      </c>
      <c r="G1670" t="s">
        <v>17</v>
      </c>
      <c r="H1670" t="s">
        <v>17315</v>
      </c>
      <c r="I1670" s="74">
        <v>45680</v>
      </c>
      <c r="J1670" t="s">
        <v>19</v>
      </c>
      <c r="K1670" t="s">
        <v>19</v>
      </c>
    </row>
    <row r="1671" spans="1:11" hidden="1" x14ac:dyDescent="0.3">
      <c r="A1671" t="s">
        <v>22480</v>
      </c>
      <c r="B1671" t="s">
        <v>22481</v>
      </c>
      <c r="C1671" t="s">
        <v>17587</v>
      </c>
      <c r="D1671" t="s">
        <v>17588</v>
      </c>
      <c r="E1671" s="74">
        <v>43852</v>
      </c>
      <c r="F1671">
        <v>1.21</v>
      </c>
      <c r="G1671" t="s">
        <v>17</v>
      </c>
      <c r="H1671" t="s">
        <v>17315</v>
      </c>
      <c r="I1671" s="74">
        <v>45378</v>
      </c>
      <c r="J1671" t="s">
        <v>19</v>
      </c>
      <c r="K1671" t="s">
        <v>19</v>
      </c>
    </row>
    <row r="1672" spans="1:11" hidden="1" x14ac:dyDescent="0.3">
      <c r="A1672" t="s">
        <v>16812</v>
      </c>
      <c r="B1672" t="s">
        <v>16811</v>
      </c>
      <c r="C1672" t="s">
        <v>17474</v>
      </c>
      <c r="D1672" t="s">
        <v>17475</v>
      </c>
      <c r="E1672" s="74">
        <v>44181</v>
      </c>
      <c r="F1672">
        <v>4</v>
      </c>
      <c r="G1672" t="s">
        <v>17</v>
      </c>
      <c r="H1672" t="s">
        <v>17339</v>
      </c>
      <c r="I1672" s="74">
        <v>44610</v>
      </c>
      <c r="J1672" t="s">
        <v>19</v>
      </c>
      <c r="K1672" t="s">
        <v>19</v>
      </c>
    </row>
    <row r="1673" spans="1:11" hidden="1" x14ac:dyDescent="0.3">
      <c r="A1673" t="s">
        <v>16809</v>
      </c>
      <c r="B1673" t="s">
        <v>16808</v>
      </c>
      <c r="C1673" t="s">
        <v>17474</v>
      </c>
      <c r="D1673" t="s">
        <v>17475</v>
      </c>
      <c r="E1673" s="74">
        <v>44179</v>
      </c>
      <c r="F1673">
        <v>2</v>
      </c>
      <c r="G1673" t="s">
        <v>17</v>
      </c>
      <c r="H1673" t="s">
        <v>17339</v>
      </c>
      <c r="I1673" s="74">
        <v>44610</v>
      </c>
      <c r="J1673" t="s">
        <v>19</v>
      </c>
      <c r="K1673" t="s">
        <v>19</v>
      </c>
    </row>
    <row r="1674" spans="1:11" hidden="1" x14ac:dyDescent="0.3">
      <c r="A1674" t="s">
        <v>16807</v>
      </c>
      <c r="B1674" t="s">
        <v>16806</v>
      </c>
      <c r="C1674" t="s">
        <v>17474</v>
      </c>
      <c r="D1674" t="s">
        <v>17475</v>
      </c>
      <c r="E1674" s="74">
        <v>44187</v>
      </c>
      <c r="F1674">
        <v>2</v>
      </c>
      <c r="G1674" t="s">
        <v>17</v>
      </c>
      <c r="H1674" t="s">
        <v>17339</v>
      </c>
      <c r="I1674" s="74">
        <v>44610</v>
      </c>
      <c r="J1674" t="s">
        <v>19</v>
      </c>
      <c r="K1674" t="s">
        <v>19</v>
      </c>
    </row>
    <row r="1675" spans="1:11" hidden="1" x14ac:dyDescent="0.3">
      <c r="A1675" t="s">
        <v>13720</v>
      </c>
      <c r="B1675" t="s">
        <v>13719</v>
      </c>
      <c r="C1675" t="s">
        <v>17350</v>
      </c>
      <c r="D1675" t="s">
        <v>17351</v>
      </c>
      <c r="E1675" s="74">
        <v>44669</v>
      </c>
      <c r="F1675">
        <v>0.39400000000000002</v>
      </c>
      <c r="G1675" t="s">
        <v>17</v>
      </c>
      <c r="H1675" t="s">
        <v>17315</v>
      </c>
      <c r="I1675" s="74">
        <v>44938</v>
      </c>
      <c r="J1675" t="s">
        <v>19</v>
      </c>
      <c r="K1675" t="s">
        <v>19</v>
      </c>
    </row>
    <row r="1676" spans="1:11" hidden="1" x14ac:dyDescent="0.3">
      <c r="A1676" t="s">
        <v>4030</v>
      </c>
      <c r="B1676" t="s">
        <v>4029</v>
      </c>
      <c r="C1676" t="s">
        <v>17328</v>
      </c>
      <c r="D1676" t="s">
        <v>17329</v>
      </c>
      <c r="E1676" s="74">
        <v>42839</v>
      </c>
      <c r="F1676">
        <v>0.108</v>
      </c>
      <c r="G1676" t="s">
        <v>17</v>
      </c>
      <c r="H1676" t="s">
        <v>17315</v>
      </c>
      <c r="I1676" s="74">
        <v>42934</v>
      </c>
      <c r="J1676" t="s">
        <v>19</v>
      </c>
      <c r="K1676" t="s">
        <v>19</v>
      </c>
    </row>
    <row r="1677" spans="1:11" hidden="1" x14ac:dyDescent="0.3">
      <c r="A1677" t="s">
        <v>4031</v>
      </c>
      <c r="B1677" t="s">
        <v>4029</v>
      </c>
      <c r="C1677" t="s">
        <v>17328</v>
      </c>
      <c r="D1677" t="s">
        <v>17329</v>
      </c>
      <c r="E1677" s="74">
        <v>42812</v>
      </c>
      <c r="F1677">
        <v>0.58799999999999997</v>
      </c>
      <c r="G1677" t="s">
        <v>17</v>
      </c>
      <c r="H1677" t="s">
        <v>17315</v>
      </c>
      <c r="I1677" s="74">
        <v>42934</v>
      </c>
      <c r="J1677" t="s">
        <v>19</v>
      </c>
      <c r="K1677" t="s">
        <v>19</v>
      </c>
    </row>
    <row r="1678" spans="1:11" hidden="1" x14ac:dyDescent="0.3">
      <c r="A1678" t="s">
        <v>4032</v>
      </c>
      <c r="B1678" t="s">
        <v>4029</v>
      </c>
      <c r="C1678" t="s">
        <v>17328</v>
      </c>
      <c r="D1678" t="s">
        <v>17329</v>
      </c>
      <c r="E1678" s="74">
        <v>42829</v>
      </c>
      <c r="F1678">
        <v>7.2999999999999995E-2</v>
      </c>
      <c r="G1678" t="s">
        <v>17</v>
      </c>
      <c r="H1678" t="s">
        <v>17315</v>
      </c>
      <c r="I1678" s="74">
        <v>42934</v>
      </c>
      <c r="J1678" t="s">
        <v>19</v>
      </c>
      <c r="K1678" t="s">
        <v>19</v>
      </c>
    </row>
    <row r="1679" spans="1:11" hidden="1" x14ac:dyDescent="0.3">
      <c r="A1679" t="s">
        <v>4033</v>
      </c>
      <c r="B1679" t="s">
        <v>4029</v>
      </c>
      <c r="C1679" t="s">
        <v>17328</v>
      </c>
      <c r="D1679" t="s">
        <v>17329</v>
      </c>
      <c r="E1679" s="74">
        <v>42829</v>
      </c>
      <c r="F1679">
        <v>0.17599999999999999</v>
      </c>
      <c r="G1679" t="s">
        <v>17</v>
      </c>
      <c r="H1679" t="s">
        <v>17315</v>
      </c>
      <c r="I1679" s="74">
        <v>42934</v>
      </c>
      <c r="J1679" t="s">
        <v>19</v>
      </c>
      <c r="K1679" t="s">
        <v>19</v>
      </c>
    </row>
    <row r="1680" spans="1:11" hidden="1" x14ac:dyDescent="0.3">
      <c r="A1680" t="s">
        <v>4034</v>
      </c>
      <c r="B1680" t="s">
        <v>4029</v>
      </c>
      <c r="C1680" t="s">
        <v>17328</v>
      </c>
      <c r="D1680" t="s">
        <v>17329</v>
      </c>
      <c r="E1680" s="74">
        <v>42823</v>
      </c>
      <c r="F1680">
        <v>0.26600000000000001</v>
      </c>
      <c r="G1680" t="s">
        <v>17</v>
      </c>
      <c r="H1680" t="s">
        <v>17315</v>
      </c>
      <c r="I1680" s="74">
        <v>42934</v>
      </c>
      <c r="J1680" t="s">
        <v>19</v>
      </c>
      <c r="K1680" t="s">
        <v>19</v>
      </c>
    </row>
    <row r="1681" spans="1:11" hidden="1" x14ac:dyDescent="0.3">
      <c r="A1681" t="s">
        <v>4035</v>
      </c>
      <c r="B1681" t="s">
        <v>4029</v>
      </c>
      <c r="C1681" t="s">
        <v>17328</v>
      </c>
      <c r="D1681" t="s">
        <v>17329</v>
      </c>
      <c r="E1681" s="74">
        <v>42823</v>
      </c>
      <c r="F1681">
        <v>7.6999999999999999E-2</v>
      </c>
      <c r="G1681" t="s">
        <v>17</v>
      </c>
      <c r="H1681" t="s">
        <v>17315</v>
      </c>
      <c r="I1681" s="74">
        <v>42934</v>
      </c>
      <c r="J1681" t="s">
        <v>19</v>
      </c>
      <c r="K1681" t="s">
        <v>19</v>
      </c>
    </row>
    <row r="1682" spans="1:11" hidden="1" x14ac:dyDescent="0.3">
      <c r="A1682" t="s">
        <v>4036</v>
      </c>
      <c r="B1682" t="s">
        <v>4029</v>
      </c>
      <c r="C1682" t="s">
        <v>17328</v>
      </c>
      <c r="D1682" t="s">
        <v>17329</v>
      </c>
      <c r="E1682" s="74">
        <v>42829</v>
      </c>
      <c r="F1682">
        <v>4.3999999999999997E-2</v>
      </c>
      <c r="G1682" t="s">
        <v>17</v>
      </c>
      <c r="H1682" t="s">
        <v>17315</v>
      </c>
      <c r="I1682" s="74">
        <v>42934</v>
      </c>
      <c r="J1682" t="s">
        <v>19</v>
      </c>
      <c r="K1682" t="s">
        <v>19</v>
      </c>
    </row>
    <row r="1683" spans="1:11" hidden="1" x14ac:dyDescent="0.3">
      <c r="A1683" t="s">
        <v>4037</v>
      </c>
      <c r="B1683" t="s">
        <v>4029</v>
      </c>
      <c r="C1683" t="s">
        <v>17328</v>
      </c>
      <c r="D1683" t="s">
        <v>17329</v>
      </c>
      <c r="E1683" s="74">
        <v>42840</v>
      </c>
      <c r="F1683">
        <v>4.3999999999999997E-2</v>
      </c>
      <c r="G1683" t="s">
        <v>17</v>
      </c>
      <c r="H1683" t="s">
        <v>17315</v>
      </c>
      <c r="I1683" s="74">
        <v>42934</v>
      </c>
      <c r="J1683" t="s">
        <v>19</v>
      </c>
      <c r="K1683" t="s">
        <v>19</v>
      </c>
    </row>
    <row r="1684" spans="1:11" hidden="1" x14ac:dyDescent="0.3">
      <c r="A1684" t="s">
        <v>4038</v>
      </c>
      <c r="B1684" t="s">
        <v>4029</v>
      </c>
      <c r="C1684" t="s">
        <v>17328</v>
      </c>
      <c r="D1684" t="s">
        <v>17329</v>
      </c>
      <c r="E1684" s="74">
        <v>42830</v>
      </c>
      <c r="F1684">
        <v>0.183</v>
      </c>
      <c r="G1684" t="s">
        <v>17</v>
      </c>
      <c r="H1684" t="s">
        <v>17315</v>
      </c>
      <c r="I1684" s="74">
        <v>42934</v>
      </c>
      <c r="J1684" t="s">
        <v>19</v>
      </c>
      <c r="K1684" t="s">
        <v>19</v>
      </c>
    </row>
    <row r="1685" spans="1:11" hidden="1" x14ac:dyDescent="0.3">
      <c r="A1685" t="s">
        <v>4039</v>
      </c>
      <c r="B1685" t="s">
        <v>4029</v>
      </c>
      <c r="C1685" t="s">
        <v>17328</v>
      </c>
      <c r="D1685" t="s">
        <v>17329</v>
      </c>
      <c r="E1685" s="74">
        <v>42849</v>
      </c>
      <c r="F1685">
        <v>4.3999999999999997E-2</v>
      </c>
      <c r="G1685" t="s">
        <v>17</v>
      </c>
      <c r="H1685" t="s">
        <v>17315</v>
      </c>
      <c r="I1685" s="74">
        <v>42934</v>
      </c>
      <c r="J1685" t="s">
        <v>19</v>
      </c>
      <c r="K1685" t="s">
        <v>19</v>
      </c>
    </row>
    <row r="1686" spans="1:11" hidden="1" x14ac:dyDescent="0.3">
      <c r="A1686" t="s">
        <v>4040</v>
      </c>
      <c r="B1686" t="s">
        <v>4029</v>
      </c>
      <c r="C1686" t="s">
        <v>17328</v>
      </c>
      <c r="D1686" t="s">
        <v>17329</v>
      </c>
      <c r="E1686" s="74">
        <v>42830</v>
      </c>
      <c r="F1686">
        <v>7.2999999999999995E-2</v>
      </c>
      <c r="G1686" t="s">
        <v>17</v>
      </c>
      <c r="H1686" t="s">
        <v>17315</v>
      </c>
      <c r="I1686" s="74">
        <v>42934</v>
      </c>
      <c r="J1686" t="s">
        <v>19</v>
      </c>
      <c r="K1686" t="s">
        <v>19</v>
      </c>
    </row>
    <row r="1687" spans="1:11" hidden="1" x14ac:dyDescent="0.3">
      <c r="A1687" t="s">
        <v>13743</v>
      </c>
      <c r="B1687" t="s">
        <v>13742</v>
      </c>
      <c r="C1687" t="s">
        <v>17348</v>
      </c>
      <c r="D1687" t="s">
        <v>17349</v>
      </c>
      <c r="E1687" s="74">
        <v>43175</v>
      </c>
      <c r="F1687">
        <v>0.998</v>
      </c>
      <c r="G1687" t="s">
        <v>17</v>
      </c>
      <c r="H1687" t="s">
        <v>17315</v>
      </c>
      <c r="I1687" s="74">
        <v>44938</v>
      </c>
      <c r="J1687" t="s">
        <v>19</v>
      </c>
      <c r="K1687" t="s">
        <v>19</v>
      </c>
    </row>
    <row r="1688" spans="1:11" hidden="1" x14ac:dyDescent="0.3">
      <c r="A1688" t="s">
        <v>25147</v>
      </c>
      <c r="B1688" t="s">
        <v>25148</v>
      </c>
      <c r="C1688" t="s">
        <v>17348</v>
      </c>
      <c r="D1688" t="s">
        <v>17349</v>
      </c>
      <c r="E1688" s="74">
        <v>44592</v>
      </c>
      <c r="F1688">
        <v>4.4431999999999999E-2</v>
      </c>
      <c r="G1688" t="s">
        <v>17</v>
      </c>
      <c r="H1688" t="s">
        <v>17315</v>
      </c>
      <c r="I1688" s="74">
        <v>45519</v>
      </c>
      <c r="J1688" t="s">
        <v>19</v>
      </c>
      <c r="K1688" t="s">
        <v>19</v>
      </c>
    </row>
    <row r="1689" spans="1:11" hidden="1" x14ac:dyDescent="0.3">
      <c r="A1689" t="s">
        <v>4234</v>
      </c>
      <c r="B1689" t="s">
        <v>11503</v>
      </c>
      <c r="C1689" t="s">
        <v>22227</v>
      </c>
      <c r="D1689" t="s">
        <v>22228</v>
      </c>
      <c r="E1689" s="74">
        <v>42186</v>
      </c>
      <c r="F1689">
        <v>0.31900000000000001</v>
      </c>
      <c r="G1689" t="s">
        <v>17</v>
      </c>
      <c r="H1689" t="s">
        <v>17391</v>
      </c>
      <c r="I1689" s="74">
        <v>43157</v>
      </c>
      <c r="J1689" t="s">
        <v>19</v>
      </c>
      <c r="K1689" t="s">
        <v>19</v>
      </c>
    </row>
    <row r="1690" spans="1:11" hidden="1" x14ac:dyDescent="0.3">
      <c r="A1690" t="s">
        <v>14592</v>
      </c>
      <c r="B1690" t="s">
        <v>14591</v>
      </c>
      <c r="C1690" t="s">
        <v>17361</v>
      </c>
      <c r="D1690" t="s">
        <v>17362</v>
      </c>
      <c r="E1690" s="74">
        <v>44012</v>
      </c>
      <c r="F1690">
        <v>0.19700000000000001</v>
      </c>
      <c r="G1690" t="s">
        <v>17</v>
      </c>
      <c r="H1690" t="s">
        <v>17315</v>
      </c>
      <c r="I1690" s="74">
        <v>44784</v>
      </c>
      <c r="J1690" t="s">
        <v>19</v>
      </c>
      <c r="K1690" t="s">
        <v>19</v>
      </c>
    </row>
    <row r="1691" spans="1:11" hidden="1" x14ac:dyDescent="0.3">
      <c r="A1691" t="s">
        <v>14590</v>
      </c>
      <c r="B1691" t="s">
        <v>14589</v>
      </c>
      <c r="C1691" t="s">
        <v>17361</v>
      </c>
      <c r="D1691" t="s">
        <v>17362</v>
      </c>
      <c r="E1691" s="74">
        <v>44012</v>
      </c>
      <c r="F1691">
        <v>0.35399999999999998</v>
      </c>
      <c r="G1691" t="s">
        <v>17</v>
      </c>
      <c r="H1691" t="s">
        <v>17315</v>
      </c>
      <c r="I1691" s="74">
        <v>44790</v>
      </c>
      <c r="J1691" t="s">
        <v>19</v>
      </c>
      <c r="K1691" t="s">
        <v>19</v>
      </c>
    </row>
    <row r="1692" spans="1:11" hidden="1" x14ac:dyDescent="0.3">
      <c r="A1692" t="s">
        <v>15939</v>
      </c>
      <c r="B1692" t="s">
        <v>15938</v>
      </c>
      <c r="C1692" t="s">
        <v>17370</v>
      </c>
      <c r="D1692" t="s">
        <v>17371</v>
      </c>
      <c r="E1692" s="74">
        <v>44349</v>
      </c>
      <c r="F1692">
        <v>0.45</v>
      </c>
      <c r="G1692" t="s">
        <v>17</v>
      </c>
      <c r="H1692" t="s">
        <v>17315</v>
      </c>
      <c r="I1692" s="74">
        <v>44412</v>
      </c>
      <c r="J1692" t="s">
        <v>19</v>
      </c>
      <c r="K1692" t="s">
        <v>19</v>
      </c>
    </row>
    <row r="1693" spans="1:11" hidden="1" x14ac:dyDescent="0.3">
      <c r="A1693" t="s">
        <v>15296</v>
      </c>
      <c r="B1693" t="s">
        <v>15295</v>
      </c>
      <c r="C1693" t="s">
        <v>17410</v>
      </c>
      <c r="D1693" t="s">
        <v>17411</v>
      </c>
      <c r="E1693" s="74">
        <v>44375</v>
      </c>
      <c r="F1693">
        <v>0.14299999999999999</v>
      </c>
      <c r="G1693" t="s">
        <v>17</v>
      </c>
      <c r="H1693" t="s">
        <v>17315</v>
      </c>
      <c r="I1693" s="74">
        <v>44698</v>
      </c>
      <c r="J1693" t="s">
        <v>19</v>
      </c>
      <c r="K1693" t="s">
        <v>19</v>
      </c>
    </row>
    <row r="1694" spans="1:11" hidden="1" x14ac:dyDescent="0.3">
      <c r="A1694" t="s">
        <v>15298</v>
      </c>
      <c r="B1694" t="s">
        <v>15297</v>
      </c>
      <c r="C1694" t="s">
        <v>17410</v>
      </c>
      <c r="D1694" t="s">
        <v>17411</v>
      </c>
      <c r="E1694" s="74">
        <v>44375</v>
      </c>
      <c r="F1694">
        <v>0.14399999999999999</v>
      </c>
      <c r="G1694" t="s">
        <v>17</v>
      </c>
      <c r="H1694" t="s">
        <v>17315</v>
      </c>
      <c r="I1694" s="74">
        <v>44827</v>
      </c>
      <c r="J1694" t="s">
        <v>19</v>
      </c>
      <c r="K1694" t="s">
        <v>19</v>
      </c>
    </row>
    <row r="1695" spans="1:11" hidden="1" x14ac:dyDescent="0.3">
      <c r="A1695" t="s">
        <v>15294</v>
      </c>
      <c r="B1695" t="s">
        <v>15293</v>
      </c>
      <c r="C1695" t="s">
        <v>17410</v>
      </c>
      <c r="D1695" t="s">
        <v>17411</v>
      </c>
      <c r="E1695" s="74">
        <v>44375</v>
      </c>
      <c r="F1695">
        <v>0.17299999999999999</v>
      </c>
      <c r="G1695" t="s">
        <v>17</v>
      </c>
      <c r="H1695" t="s">
        <v>17315</v>
      </c>
      <c r="I1695" s="74">
        <v>44726</v>
      </c>
      <c r="J1695" t="s">
        <v>19</v>
      </c>
      <c r="K1695" t="s">
        <v>19</v>
      </c>
    </row>
    <row r="1696" spans="1:11" hidden="1" x14ac:dyDescent="0.3">
      <c r="A1696" t="s">
        <v>6938</v>
      </c>
      <c r="B1696" t="s">
        <v>10527</v>
      </c>
      <c r="C1696" t="s">
        <v>18571</v>
      </c>
      <c r="D1696" t="s">
        <v>18572</v>
      </c>
      <c r="E1696" s="74">
        <v>42685</v>
      </c>
      <c r="F1696">
        <v>10</v>
      </c>
      <c r="G1696" t="s">
        <v>17</v>
      </c>
      <c r="H1696" t="s">
        <v>17441</v>
      </c>
      <c r="I1696" s="74">
        <v>43866</v>
      </c>
      <c r="J1696" t="s">
        <v>19</v>
      </c>
      <c r="K1696" t="s">
        <v>19</v>
      </c>
    </row>
    <row r="1697" spans="1:11" hidden="1" x14ac:dyDescent="0.3">
      <c r="A1697" t="s">
        <v>3710</v>
      </c>
      <c r="B1697" t="s">
        <v>13754</v>
      </c>
      <c r="C1697" t="s">
        <v>17352</v>
      </c>
      <c r="D1697" t="s">
        <v>17293</v>
      </c>
      <c r="E1697" s="74">
        <v>19511</v>
      </c>
      <c r="F1697">
        <v>15</v>
      </c>
      <c r="G1697" t="s">
        <v>17369</v>
      </c>
      <c r="H1697" t="s">
        <v>17339</v>
      </c>
      <c r="I1697" s="74">
        <v>39451</v>
      </c>
      <c r="J1697" t="s">
        <v>19</v>
      </c>
      <c r="K1697" t="s">
        <v>19</v>
      </c>
    </row>
    <row r="1698" spans="1:11" hidden="1" x14ac:dyDescent="0.3">
      <c r="A1698" t="s">
        <v>3709</v>
      </c>
      <c r="B1698" t="s">
        <v>13746</v>
      </c>
      <c r="C1698" t="s">
        <v>17352</v>
      </c>
      <c r="D1698" t="s">
        <v>17293</v>
      </c>
      <c r="E1698" s="74">
        <v>19664</v>
      </c>
      <c r="F1698">
        <v>26</v>
      </c>
      <c r="G1698" t="s">
        <v>17369</v>
      </c>
      <c r="H1698" t="s">
        <v>17339</v>
      </c>
      <c r="I1698" s="74">
        <v>39451</v>
      </c>
      <c r="J1698" t="s">
        <v>19</v>
      </c>
      <c r="K1698" t="s">
        <v>19</v>
      </c>
    </row>
    <row r="1699" spans="1:11" hidden="1" x14ac:dyDescent="0.3">
      <c r="A1699" t="s">
        <v>25790</v>
      </c>
      <c r="B1699" t="s">
        <v>25791</v>
      </c>
      <c r="C1699" t="s">
        <v>17482</v>
      </c>
      <c r="D1699" t="s">
        <v>17483</v>
      </c>
      <c r="E1699" s="74">
        <v>45282</v>
      </c>
      <c r="F1699">
        <v>208.2</v>
      </c>
      <c r="G1699" t="s">
        <v>6</v>
      </c>
      <c r="H1699" t="s">
        <v>17435</v>
      </c>
      <c r="I1699" s="74">
        <v>45602</v>
      </c>
      <c r="J1699" t="s">
        <v>19</v>
      </c>
      <c r="K1699" t="s">
        <v>19</v>
      </c>
    </row>
    <row r="1700" spans="1:11" hidden="1" x14ac:dyDescent="0.3">
      <c r="A1700" t="s">
        <v>3728</v>
      </c>
      <c r="B1700" t="s">
        <v>3726</v>
      </c>
      <c r="C1700" t="s">
        <v>17783</v>
      </c>
      <c r="D1700" t="s">
        <v>3726</v>
      </c>
      <c r="E1700" s="74">
        <v>29768</v>
      </c>
      <c r="F1700">
        <v>28.8</v>
      </c>
      <c r="G1700" t="s">
        <v>17479</v>
      </c>
      <c r="H1700" t="s">
        <v>17458</v>
      </c>
      <c r="I1700" s="74">
        <v>41583</v>
      </c>
      <c r="J1700" t="s">
        <v>17325</v>
      </c>
      <c r="K1700" t="s">
        <v>19</v>
      </c>
    </row>
    <row r="1701" spans="1:11" hidden="1" x14ac:dyDescent="0.3">
      <c r="A1701" t="s">
        <v>3728</v>
      </c>
      <c r="B1701" t="s">
        <v>3726</v>
      </c>
      <c r="C1701" t="s">
        <v>17783</v>
      </c>
      <c r="D1701" t="s">
        <v>3726</v>
      </c>
      <c r="E1701" s="74">
        <v>29768</v>
      </c>
      <c r="F1701">
        <v>28.8</v>
      </c>
      <c r="G1701" t="s">
        <v>17430</v>
      </c>
      <c r="H1701" t="s">
        <v>17458</v>
      </c>
      <c r="I1701" s="74">
        <v>41583</v>
      </c>
      <c r="J1701" t="s">
        <v>17325</v>
      </c>
      <c r="K1701" t="s">
        <v>19</v>
      </c>
    </row>
    <row r="1702" spans="1:11" hidden="1" x14ac:dyDescent="0.3">
      <c r="A1702" t="s">
        <v>3727</v>
      </c>
      <c r="B1702" t="s">
        <v>3726</v>
      </c>
      <c r="C1702" t="s">
        <v>17783</v>
      </c>
      <c r="D1702" t="s">
        <v>3726</v>
      </c>
      <c r="E1702" s="74">
        <v>33270</v>
      </c>
      <c r="F1702">
        <v>65</v>
      </c>
      <c r="G1702" t="s">
        <v>17479</v>
      </c>
      <c r="H1702" t="s">
        <v>17458</v>
      </c>
      <c r="I1702" s="74">
        <v>41583</v>
      </c>
      <c r="J1702" t="s">
        <v>17325</v>
      </c>
      <c r="K1702" t="s">
        <v>19</v>
      </c>
    </row>
    <row r="1703" spans="1:11" hidden="1" x14ac:dyDescent="0.3">
      <c r="A1703" t="s">
        <v>3727</v>
      </c>
      <c r="B1703" t="s">
        <v>3726</v>
      </c>
      <c r="C1703" t="s">
        <v>17783</v>
      </c>
      <c r="D1703" t="s">
        <v>3726</v>
      </c>
      <c r="E1703" s="74">
        <v>33270</v>
      </c>
      <c r="F1703">
        <v>65</v>
      </c>
      <c r="G1703" t="s">
        <v>17430</v>
      </c>
      <c r="H1703" t="s">
        <v>17458</v>
      </c>
      <c r="I1703" s="74">
        <v>41583</v>
      </c>
      <c r="J1703" t="s">
        <v>17325</v>
      </c>
      <c r="K1703" t="s">
        <v>19</v>
      </c>
    </row>
    <row r="1704" spans="1:11" hidden="1" x14ac:dyDescent="0.3">
      <c r="A1704" t="s">
        <v>13850</v>
      </c>
      <c r="B1704" t="s">
        <v>13849</v>
      </c>
      <c r="C1704" t="s">
        <v>17492</v>
      </c>
      <c r="D1704" t="s">
        <v>17493</v>
      </c>
      <c r="E1704" s="74">
        <v>44882</v>
      </c>
      <c r="F1704">
        <v>365.5</v>
      </c>
      <c r="G1704" t="s">
        <v>6</v>
      </c>
      <c r="H1704" t="s">
        <v>17435</v>
      </c>
      <c r="I1704" s="74">
        <v>44945</v>
      </c>
      <c r="J1704" t="s">
        <v>19</v>
      </c>
      <c r="K1704" t="s">
        <v>19</v>
      </c>
    </row>
    <row r="1705" spans="1:11" hidden="1" x14ac:dyDescent="0.3">
      <c r="A1705" t="s">
        <v>21279</v>
      </c>
      <c r="B1705" t="s">
        <v>21280</v>
      </c>
      <c r="C1705" t="s">
        <v>17492</v>
      </c>
      <c r="D1705" t="s">
        <v>17493</v>
      </c>
      <c r="E1705" s="74">
        <v>45282</v>
      </c>
      <c r="F1705">
        <v>102.8</v>
      </c>
      <c r="G1705" t="s">
        <v>6</v>
      </c>
      <c r="H1705" t="s">
        <v>17435</v>
      </c>
      <c r="I1705" s="74">
        <v>45337</v>
      </c>
      <c r="J1705" t="s">
        <v>19</v>
      </c>
      <c r="K1705" t="s">
        <v>19</v>
      </c>
    </row>
    <row r="1706" spans="1:11" hidden="1" x14ac:dyDescent="0.3">
      <c r="A1706" t="s">
        <v>25973</v>
      </c>
      <c r="B1706" t="s">
        <v>25974</v>
      </c>
      <c r="C1706" t="s">
        <v>17492</v>
      </c>
      <c r="D1706" t="s">
        <v>17493</v>
      </c>
      <c r="E1706" s="74">
        <v>45536</v>
      </c>
      <c r="F1706">
        <v>100.02</v>
      </c>
      <c r="G1706" t="s">
        <v>6</v>
      </c>
      <c r="H1706" t="s">
        <v>17435</v>
      </c>
      <c r="I1706" s="74">
        <v>45582</v>
      </c>
      <c r="J1706" t="s">
        <v>19</v>
      </c>
      <c r="K1706" t="s">
        <v>19</v>
      </c>
    </row>
    <row r="1707" spans="1:11" hidden="1" x14ac:dyDescent="0.3">
      <c r="A1707" t="s">
        <v>20584</v>
      </c>
      <c r="B1707" t="s">
        <v>20585</v>
      </c>
      <c r="C1707" t="s">
        <v>20576</v>
      </c>
      <c r="D1707" t="s">
        <v>20577</v>
      </c>
      <c r="E1707" s="74">
        <v>45063</v>
      </c>
      <c r="F1707">
        <v>4.1000000000000002E-2</v>
      </c>
      <c r="G1707" t="s">
        <v>17</v>
      </c>
      <c r="H1707" t="s">
        <v>17315</v>
      </c>
      <c r="I1707" s="74">
        <v>45215</v>
      </c>
      <c r="J1707" t="s">
        <v>19</v>
      </c>
      <c r="K1707" t="s">
        <v>19</v>
      </c>
    </row>
    <row r="1708" spans="1:11" hidden="1" x14ac:dyDescent="0.3">
      <c r="A1708" t="s">
        <v>15689</v>
      </c>
      <c r="B1708" t="s">
        <v>15688</v>
      </c>
      <c r="C1708" t="s">
        <v>17675</v>
      </c>
      <c r="D1708" t="s">
        <v>17676</v>
      </c>
      <c r="E1708" s="74">
        <v>44519</v>
      </c>
      <c r="F1708">
        <v>129.94</v>
      </c>
      <c r="G1708" t="s">
        <v>6</v>
      </c>
      <c r="H1708" t="s">
        <v>17324</v>
      </c>
      <c r="I1708" s="74">
        <v>44546</v>
      </c>
      <c r="J1708" t="s">
        <v>19</v>
      </c>
      <c r="K1708" t="s">
        <v>19</v>
      </c>
    </row>
    <row r="1709" spans="1:11" hidden="1" x14ac:dyDescent="0.3">
      <c r="A1709" t="s">
        <v>15687</v>
      </c>
      <c r="B1709" t="s">
        <v>15686</v>
      </c>
      <c r="C1709" t="s">
        <v>17675</v>
      </c>
      <c r="D1709" t="s">
        <v>17676</v>
      </c>
      <c r="E1709" s="74">
        <v>44519</v>
      </c>
      <c r="F1709">
        <v>194.28</v>
      </c>
      <c r="G1709" t="s">
        <v>6</v>
      </c>
      <c r="H1709" t="s">
        <v>17324</v>
      </c>
      <c r="I1709" s="74">
        <v>44546</v>
      </c>
      <c r="J1709" t="s">
        <v>19</v>
      </c>
      <c r="K1709" t="s">
        <v>19</v>
      </c>
    </row>
    <row r="1710" spans="1:11" hidden="1" x14ac:dyDescent="0.3">
      <c r="A1710" t="s">
        <v>20288</v>
      </c>
      <c r="B1710" t="s">
        <v>20289</v>
      </c>
      <c r="C1710" t="s">
        <v>17342</v>
      </c>
      <c r="D1710" t="s">
        <v>17343</v>
      </c>
      <c r="E1710" s="74">
        <v>44406</v>
      </c>
      <c r="F1710">
        <v>9.2999999999999999E-2</v>
      </c>
      <c r="G1710" t="s">
        <v>17</v>
      </c>
      <c r="H1710" t="s">
        <v>17315</v>
      </c>
      <c r="I1710" s="74">
        <v>45155</v>
      </c>
      <c r="J1710" t="s">
        <v>19</v>
      </c>
      <c r="K1710" t="s">
        <v>19</v>
      </c>
    </row>
    <row r="1711" spans="1:11" hidden="1" x14ac:dyDescent="0.3">
      <c r="A1711" t="s">
        <v>20286</v>
      </c>
      <c r="B1711" t="s">
        <v>20287</v>
      </c>
      <c r="C1711" t="s">
        <v>17342</v>
      </c>
      <c r="D1711" t="s">
        <v>17343</v>
      </c>
      <c r="E1711" s="74">
        <v>44391</v>
      </c>
      <c r="F1711">
        <v>7.4499999999999997E-2</v>
      </c>
      <c r="G1711" t="s">
        <v>17</v>
      </c>
      <c r="H1711" t="s">
        <v>17315</v>
      </c>
      <c r="I1711" s="74">
        <v>45159</v>
      </c>
      <c r="J1711" t="s">
        <v>19</v>
      </c>
      <c r="K1711" t="s">
        <v>19</v>
      </c>
    </row>
    <row r="1712" spans="1:11" hidden="1" x14ac:dyDescent="0.3">
      <c r="A1712" t="s">
        <v>25556</v>
      </c>
      <c r="B1712" t="s">
        <v>25557</v>
      </c>
      <c r="C1712" t="s">
        <v>17330</v>
      </c>
      <c r="D1712" t="s">
        <v>17331</v>
      </c>
      <c r="E1712" s="74">
        <v>43978</v>
      </c>
      <c r="F1712">
        <v>0.16167400000000001</v>
      </c>
      <c r="G1712" t="s">
        <v>17</v>
      </c>
      <c r="H1712" t="s">
        <v>17315</v>
      </c>
      <c r="I1712" s="74">
        <v>45467</v>
      </c>
      <c r="J1712" t="s">
        <v>19</v>
      </c>
      <c r="K1712" t="s">
        <v>19</v>
      </c>
    </row>
    <row r="1713" spans="1:11" hidden="1" x14ac:dyDescent="0.3">
      <c r="A1713" t="s">
        <v>25586</v>
      </c>
      <c r="B1713" t="s">
        <v>25587</v>
      </c>
      <c r="C1713" t="s">
        <v>17330</v>
      </c>
      <c r="D1713" t="s">
        <v>17331</v>
      </c>
      <c r="E1713" s="74">
        <v>43909</v>
      </c>
      <c r="F1713">
        <v>3.1704999999999997E-2</v>
      </c>
      <c r="G1713" t="s">
        <v>17</v>
      </c>
      <c r="H1713" t="s">
        <v>17315</v>
      </c>
      <c r="I1713" s="74">
        <v>45434</v>
      </c>
      <c r="J1713" t="s">
        <v>19</v>
      </c>
      <c r="K1713" t="s">
        <v>19</v>
      </c>
    </row>
    <row r="1714" spans="1:11" hidden="1" x14ac:dyDescent="0.3">
      <c r="A1714" t="s">
        <v>25608</v>
      </c>
      <c r="B1714" t="s">
        <v>25609</v>
      </c>
      <c r="C1714" t="s">
        <v>17330</v>
      </c>
      <c r="D1714" t="s">
        <v>17331</v>
      </c>
      <c r="E1714" s="74">
        <v>43963</v>
      </c>
      <c r="F1714">
        <v>2.2786000000000001E-2</v>
      </c>
      <c r="G1714" t="s">
        <v>17</v>
      </c>
      <c r="H1714" t="s">
        <v>17315</v>
      </c>
      <c r="I1714" s="74">
        <v>45434</v>
      </c>
      <c r="J1714" t="s">
        <v>19</v>
      </c>
      <c r="K1714" t="s">
        <v>19</v>
      </c>
    </row>
    <row r="1715" spans="1:11" hidden="1" x14ac:dyDescent="0.3">
      <c r="A1715" t="s">
        <v>7718</v>
      </c>
      <c r="B1715" t="s">
        <v>11270</v>
      </c>
      <c r="C1715" t="s">
        <v>17482</v>
      </c>
      <c r="D1715" t="s">
        <v>17483</v>
      </c>
      <c r="E1715" s="74">
        <v>43140</v>
      </c>
      <c r="F1715">
        <v>0.1</v>
      </c>
      <c r="G1715" t="s">
        <v>17</v>
      </c>
      <c r="H1715" t="s">
        <v>17339</v>
      </c>
      <c r="I1715" s="74">
        <v>43992</v>
      </c>
      <c r="J1715" t="s">
        <v>19</v>
      </c>
      <c r="K1715" t="s">
        <v>19</v>
      </c>
    </row>
    <row r="1716" spans="1:11" hidden="1" x14ac:dyDescent="0.3">
      <c r="A1716" t="s">
        <v>7719</v>
      </c>
      <c r="B1716" t="s">
        <v>11269</v>
      </c>
      <c r="C1716" t="s">
        <v>17482</v>
      </c>
      <c r="D1716" t="s">
        <v>17483</v>
      </c>
      <c r="E1716" s="74">
        <v>43140</v>
      </c>
      <c r="F1716">
        <v>0.1</v>
      </c>
      <c r="G1716" t="s">
        <v>17</v>
      </c>
      <c r="H1716" t="s">
        <v>17339</v>
      </c>
      <c r="I1716" s="74">
        <v>43992</v>
      </c>
      <c r="J1716" t="s">
        <v>19</v>
      </c>
      <c r="K1716" t="s">
        <v>19</v>
      </c>
    </row>
    <row r="1717" spans="1:11" hidden="1" x14ac:dyDescent="0.3">
      <c r="A1717" t="s">
        <v>7720</v>
      </c>
      <c r="B1717" t="s">
        <v>11267</v>
      </c>
      <c r="C1717" t="s">
        <v>17482</v>
      </c>
      <c r="D1717" t="s">
        <v>17483</v>
      </c>
      <c r="E1717" s="74">
        <v>43140</v>
      </c>
      <c r="F1717">
        <v>0.1</v>
      </c>
      <c r="G1717" t="s">
        <v>17</v>
      </c>
      <c r="H1717" t="s">
        <v>17339</v>
      </c>
      <c r="I1717" s="74">
        <v>43992</v>
      </c>
      <c r="J1717" t="s">
        <v>19</v>
      </c>
      <c r="K1717" t="s">
        <v>19</v>
      </c>
    </row>
    <row r="1718" spans="1:11" hidden="1" x14ac:dyDescent="0.3">
      <c r="A1718" t="s">
        <v>7721</v>
      </c>
      <c r="B1718" t="s">
        <v>11266</v>
      </c>
      <c r="C1718" t="s">
        <v>17482</v>
      </c>
      <c r="D1718" t="s">
        <v>17483</v>
      </c>
      <c r="E1718" s="74">
        <v>43140</v>
      </c>
      <c r="F1718">
        <v>0.1</v>
      </c>
      <c r="G1718" t="s">
        <v>17</v>
      </c>
      <c r="H1718" t="s">
        <v>17339</v>
      </c>
      <c r="I1718" s="74">
        <v>43992</v>
      </c>
      <c r="J1718" t="s">
        <v>19</v>
      </c>
      <c r="K1718" t="s">
        <v>19</v>
      </c>
    </row>
    <row r="1719" spans="1:11" hidden="1" x14ac:dyDescent="0.3">
      <c r="A1719" t="s">
        <v>15653</v>
      </c>
      <c r="B1719" t="s">
        <v>15652</v>
      </c>
      <c r="C1719" t="s">
        <v>17514</v>
      </c>
      <c r="D1719" t="s">
        <v>17515</v>
      </c>
      <c r="E1719" s="74">
        <v>44532</v>
      </c>
      <c r="F1719">
        <v>80</v>
      </c>
      <c r="G1719" t="s">
        <v>17</v>
      </c>
      <c r="H1719" t="s">
        <v>17397</v>
      </c>
      <c r="I1719" s="74">
        <v>44566</v>
      </c>
      <c r="J1719" t="s">
        <v>19</v>
      </c>
      <c r="K1719" t="s">
        <v>19</v>
      </c>
    </row>
    <row r="1720" spans="1:11" hidden="1" x14ac:dyDescent="0.3">
      <c r="A1720" t="s">
        <v>1188</v>
      </c>
      <c r="B1720" t="s">
        <v>12291</v>
      </c>
      <c r="C1720" t="s">
        <v>22026</v>
      </c>
      <c r="D1720" t="s">
        <v>22027</v>
      </c>
      <c r="E1720" s="74">
        <v>41758</v>
      </c>
      <c r="F1720">
        <v>0.84799999999999998</v>
      </c>
      <c r="G1720" t="s">
        <v>17334</v>
      </c>
      <c r="H1720" t="s">
        <v>17315</v>
      </c>
      <c r="I1720" s="74">
        <v>41815</v>
      </c>
      <c r="J1720" t="s">
        <v>19</v>
      </c>
      <c r="K1720" t="s">
        <v>19</v>
      </c>
    </row>
    <row r="1721" spans="1:11" hidden="1" x14ac:dyDescent="0.3">
      <c r="A1721" t="s">
        <v>16230</v>
      </c>
      <c r="B1721" t="s">
        <v>15439</v>
      </c>
      <c r="C1721" t="s">
        <v>17318</v>
      </c>
      <c r="D1721" t="s">
        <v>17319</v>
      </c>
      <c r="E1721" s="74">
        <v>43641</v>
      </c>
      <c r="F1721">
        <v>0.93600000000000005</v>
      </c>
      <c r="G1721" t="s">
        <v>17</v>
      </c>
      <c r="H1721" t="s">
        <v>17315</v>
      </c>
      <c r="I1721" s="74">
        <v>44281</v>
      </c>
      <c r="J1721" t="s">
        <v>19</v>
      </c>
      <c r="K1721" t="s">
        <v>19</v>
      </c>
    </row>
    <row r="1722" spans="1:11" hidden="1" x14ac:dyDescent="0.3">
      <c r="A1722" t="s">
        <v>15440</v>
      </c>
      <c r="B1722" t="s">
        <v>15439</v>
      </c>
      <c r="C1722" t="s">
        <v>17318</v>
      </c>
      <c r="D1722" t="s">
        <v>17319</v>
      </c>
      <c r="E1722" s="74">
        <v>42360</v>
      </c>
      <c r="F1722">
        <v>0.78800000000000003</v>
      </c>
      <c r="G1722" t="s">
        <v>17</v>
      </c>
      <c r="H1722" t="s">
        <v>17315</v>
      </c>
      <c r="I1722" s="74">
        <v>44546</v>
      </c>
      <c r="J1722" t="s">
        <v>19</v>
      </c>
      <c r="K1722" t="s">
        <v>19</v>
      </c>
    </row>
    <row r="1723" spans="1:11" hidden="1" x14ac:dyDescent="0.3">
      <c r="A1723" t="s">
        <v>16240</v>
      </c>
      <c r="B1723" t="s">
        <v>16238</v>
      </c>
      <c r="C1723" t="s">
        <v>17342</v>
      </c>
      <c r="D1723" t="s">
        <v>17343</v>
      </c>
      <c r="E1723" s="74">
        <v>42915</v>
      </c>
      <c r="F1723">
        <v>0.999</v>
      </c>
      <c r="G1723" t="s">
        <v>17</v>
      </c>
      <c r="H1723" t="s">
        <v>17315</v>
      </c>
      <c r="I1723" s="74">
        <v>44267</v>
      </c>
      <c r="J1723" t="s">
        <v>19</v>
      </c>
      <c r="K1723" t="s">
        <v>19</v>
      </c>
    </row>
    <row r="1724" spans="1:11" hidden="1" x14ac:dyDescent="0.3">
      <c r="A1724" t="s">
        <v>16239</v>
      </c>
      <c r="B1724" t="s">
        <v>16238</v>
      </c>
      <c r="C1724" t="s">
        <v>17342</v>
      </c>
      <c r="D1724" t="s">
        <v>17343</v>
      </c>
      <c r="E1724" s="74">
        <v>42962</v>
      </c>
      <c r="F1724">
        <v>0.999</v>
      </c>
      <c r="G1724" t="s">
        <v>17</v>
      </c>
      <c r="H1724" t="s">
        <v>17315</v>
      </c>
      <c r="I1724" s="74">
        <v>44323</v>
      </c>
      <c r="J1724" t="s">
        <v>19</v>
      </c>
      <c r="K1724" t="s">
        <v>19</v>
      </c>
    </row>
    <row r="1725" spans="1:11" hidden="1" x14ac:dyDescent="0.3">
      <c r="A1725" t="s">
        <v>22020</v>
      </c>
      <c r="B1725" t="s">
        <v>22021</v>
      </c>
      <c r="C1725" t="s">
        <v>21883</v>
      </c>
      <c r="D1725" t="s">
        <v>21884</v>
      </c>
      <c r="E1725" s="74">
        <v>41791</v>
      </c>
      <c r="F1725">
        <v>1.5</v>
      </c>
      <c r="G1725" t="s">
        <v>17</v>
      </c>
      <c r="H1725" t="s">
        <v>17315</v>
      </c>
      <c r="I1725" s="74">
        <v>41906</v>
      </c>
      <c r="J1725" t="s">
        <v>19</v>
      </c>
      <c r="K1725" t="s">
        <v>19</v>
      </c>
    </row>
    <row r="1726" spans="1:11" hidden="1" x14ac:dyDescent="0.3">
      <c r="A1726" t="s">
        <v>2704</v>
      </c>
      <c r="B1726" t="s">
        <v>13445</v>
      </c>
      <c r="C1726" t="s">
        <v>17404</v>
      </c>
      <c r="D1726" t="s">
        <v>17405</v>
      </c>
      <c r="E1726" s="74">
        <v>40430</v>
      </c>
      <c r="F1726">
        <v>1.7000000000000001E-2</v>
      </c>
      <c r="G1726" t="s">
        <v>17</v>
      </c>
      <c r="H1726" t="s">
        <v>17324</v>
      </c>
      <c r="I1726" s="74">
        <v>40504</v>
      </c>
      <c r="J1726" t="s">
        <v>19</v>
      </c>
      <c r="K1726" t="s">
        <v>19</v>
      </c>
    </row>
    <row r="1727" spans="1:11" hidden="1" x14ac:dyDescent="0.3">
      <c r="A1727" t="s">
        <v>15851</v>
      </c>
      <c r="B1727" t="s">
        <v>15850</v>
      </c>
      <c r="C1727" t="s">
        <v>17350</v>
      </c>
      <c r="D1727" t="s">
        <v>17351</v>
      </c>
      <c r="E1727" s="74">
        <v>44154</v>
      </c>
      <c r="F1727">
        <v>0.55100000000000005</v>
      </c>
      <c r="G1727" t="s">
        <v>17</v>
      </c>
      <c r="H1727" t="s">
        <v>17315</v>
      </c>
      <c r="I1727" s="74">
        <v>44466</v>
      </c>
      <c r="J1727" t="s">
        <v>19</v>
      </c>
      <c r="K1727" t="s">
        <v>19</v>
      </c>
    </row>
    <row r="1728" spans="1:11" hidden="1" x14ac:dyDescent="0.3">
      <c r="A1728" t="s">
        <v>41</v>
      </c>
      <c r="B1728" t="s">
        <v>29</v>
      </c>
      <c r="C1728" t="s">
        <v>17410</v>
      </c>
      <c r="D1728" t="s">
        <v>17411</v>
      </c>
      <c r="E1728" s="74">
        <v>42773</v>
      </c>
      <c r="F1728">
        <v>0.57599999999999996</v>
      </c>
      <c r="G1728" t="s">
        <v>17</v>
      </c>
      <c r="H1728" t="s">
        <v>17315</v>
      </c>
      <c r="I1728" s="74">
        <v>42796</v>
      </c>
      <c r="J1728" t="s">
        <v>19</v>
      </c>
      <c r="K1728" t="s">
        <v>19</v>
      </c>
    </row>
    <row r="1729" spans="1:11" hidden="1" x14ac:dyDescent="0.3">
      <c r="A1729" t="s">
        <v>38</v>
      </c>
      <c r="B1729" t="s">
        <v>29</v>
      </c>
      <c r="C1729" t="s">
        <v>17410</v>
      </c>
      <c r="D1729" t="s">
        <v>17411</v>
      </c>
      <c r="E1729" s="74">
        <v>42760</v>
      </c>
      <c r="F1729">
        <v>0.20300000000000001</v>
      </c>
      <c r="G1729" t="s">
        <v>17</v>
      </c>
      <c r="H1729" t="s">
        <v>17315</v>
      </c>
      <c r="I1729" s="74">
        <v>42801</v>
      </c>
      <c r="J1729" t="s">
        <v>19</v>
      </c>
      <c r="K1729" t="s">
        <v>19</v>
      </c>
    </row>
    <row r="1730" spans="1:11" hidden="1" x14ac:dyDescent="0.3">
      <c r="A1730" t="s">
        <v>37</v>
      </c>
      <c r="B1730" t="s">
        <v>29</v>
      </c>
      <c r="C1730" t="s">
        <v>17410</v>
      </c>
      <c r="D1730" t="s">
        <v>17411</v>
      </c>
      <c r="E1730" s="74">
        <v>42754</v>
      </c>
      <c r="F1730">
        <v>0.24399999999999999</v>
      </c>
      <c r="G1730" t="s">
        <v>17</v>
      </c>
      <c r="H1730" t="s">
        <v>17315</v>
      </c>
      <c r="I1730" s="74">
        <v>42801</v>
      </c>
      <c r="J1730" t="s">
        <v>19</v>
      </c>
      <c r="K1730" t="s">
        <v>19</v>
      </c>
    </row>
    <row r="1731" spans="1:11" hidden="1" x14ac:dyDescent="0.3">
      <c r="A1731" t="s">
        <v>36</v>
      </c>
      <c r="B1731" t="s">
        <v>29</v>
      </c>
      <c r="C1731" t="s">
        <v>17410</v>
      </c>
      <c r="D1731" t="s">
        <v>17411</v>
      </c>
      <c r="E1731" s="74">
        <v>42747</v>
      </c>
      <c r="F1731">
        <v>0.27100000000000002</v>
      </c>
      <c r="G1731" t="s">
        <v>17</v>
      </c>
      <c r="H1731" t="s">
        <v>17315</v>
      </c>
      <c r="I1731" s="74">
        <v>42801</v>
      </c>
      <c r="J1731" t="s">
        <v>19</v>
      </c>
      <c r="K1731" t="s">
        <v>19</v>
      </c>
    </row>
    <row r="1732" spans="1:11" hidden="1" x14ac:dyDescent="0.3">
      <c r="A1732" t="s">
        <v>35</v>
      </c>
      <c r="B1732" t="s">
        <v>29</v>
      </c>
      <c r="C1732" t="s">
        <v>17410</v>
      </c>
      <c r="D1732" t="s">
        <v>17411</v>
      </c>
      <c r="E1732" s="74">
        <v>42740</v>
      </c>
      <c r="F1732">
        <v>0.23</v>
      </c>
      <c r="G1732" t="s">
        <v>17</v>
      </c>
      <c r="H1732" t="s">
        <v>17315</v>
      </c>
      <c r="I1732" s="74">
        <v>42801</v>
      </c>
      <c r="J1732" t="s">
        <v>19</v>
      </c>
      <c r="K1732" t="s">
        <v>19</v>
      </c>
    </row>
    <row r="1733" spans="1:11" hidden="1" x14ac:dyDescent="0.3">
      <c r="A1733" t="s">
        <v>28</v>
      </c>
      <c r="B1733" t="s">
        <v>29</v>
      </c>
      <c r="C1733" t="s">
        <v>17410</v>
      </c>
      <c r="D1733" t="s">
        <v>17411</v>
      </c>
      <c r="E1733" s="74">
        <v>42794</v>
      </c>
      <c r="F1733">
        <v>0.27800000000000002</v>
      </c>
      <c r="G1733" t="s">
        <v>17</v>
      </c>
      <c r="H1733" t="s">
        <v>17315</v>
      </c>
      <c r="I1733" s="74">
        <v>42807</v>
      </c>
      <c r="J1733" t="s">
        <v>19</v>
      </c>
      <c r="K1733" t="s">
        <v>19</v>
      </c>
    </row>
    <row r="1734" spans="1:11" hidden="1" x14ac:dyDescent="0.3">
      <c r="A1734" t="s">
        <v>3896</v>
      </c>
      <c r="B1734" t="s">
        <v>29</v>
      </c>
      <c r="C1734" t="s">
        <v>17410</v>
      </c>
      <c r="D1734" t="s">
        <v>17411</v>
      </c>
      <c r="E1734" s="74">
        <v>42775</v>
      </c>
      <c r="F1734">
        <v>0.22</v>
      </c>
      <c r="G1734" t="s">
        <v>17</v>
      </c>
      <c r="H1734" t="s">
        <v>17315</v>
      </c>
      <c r="I1734" s="74">
        <v>42830</v>
      </c>
      <c r="J1734" t="s">
        <v>19</v>
      </c>
      <c r="K1734" t="s">
        <v>19</v>
      </c>
    </row>
    <row r="1735" spans="1:11" hidden="1" x14ac:dyDescent="0.3">
      <c r="A1735" t="s">
        <v>3897</v>
      </c>
      <c r="B1735" t="s">
        <v>29</v>
      </c>
      <c r="C1735" t="s">
        <v>17410</v>
      </c>
      <c r="D1735" t="s">
        <v>17411</v>
      </c>
      <c r="E1735" s="74">
        <v>42754</v>
      </c>
      <c r="F1735">
        <v>0.22700000000000001</v>
      </c>
      <c r="G1735" t="s">
        <v>17</v>
      </c>
      <c r="H1735" t="s">
        <v>17315</v>
      </c>
      <c r="I1735" s="74">
        <v>42830</v>
      </c>
      <c r="J1735" t="s">
        <v>19</v>
      </c>
      <c r="K1735" t="s">
        <v>19</v>
      </c>
    </row>
    <row r="1736" spans="1:11" hidden="1" x14ac:dyDescent="0.3">
      <c r="A1736" t="s">
        <v>3898</v>
      </c>
      <c r="B1736" t="s">
        <v>29</v>
      </c>
      <c r="C1736" t="s">
        <v>17410</v>
      </c>
      <c r="D1736" t="s">
        <v>17411</v>
      </c>
      <c r="E1736" s="74">
        <v>42746</v>
      </c>
      <c r="F1736">
        <v>0.217</v>
      </c>
      <c r="G1736" t="s">
        <v>17</v>
      </c>
      <c r="H1736" t="s">
        <v>17315</v>
      </c>
      <c r="I1736" s="74">
        <v>42830</v>
      </c>
      <c r="J1736" t="s">
        <v>19</v>
      </c>
      <c r="K1736" t="s">
        <v>19</v>
      </c>
    </row>
    <row r="1737" spans="1:11" hidden="1" x14ac:dyDescent="0.3">
      <c r="A1737" t="s">
        <v>3957</v>
      </c>
      <c r="B1737" t="s">
        <v>29</v>
      </c>
      <c r="C1737" t="s">
        <v>17410</v>
      </c>
      <c r="D1737" t="s">
        <v>17411</v>
      </c>
      <c r="E1737" s="74">
        <v>42754</v>
      </c>
      <c r="F1737">
        <v>0.30499999999999999</v>
      </c>
      <c r="G1737" t="s">
        <v>17</v>
      </c>
      <c r="H1737" t="s">
        <v>17315</v>
      </c>
      <c r="I1737" s="74">
        <v>42837</v>
      </c>
      <c r="J1737" t="s">
        <v>19</v>
      </c>
      <c r="K1737" t="s">
        <v>19</v>
      </c>
    </row>
    <row r="1738" spans="1:11" hidden="1" x14ac:dyDescent="0.3">
      <c r="A1738" t="s">
        <v>4003</v>
      </c>
      <c r="B1738" t="s">
        <v>29</v>
      </c>
      <c r="C1738" t="s">
        <v>17410</v>
      </c>
      <c r="D1738" t="s">
        <v>17411</v>
      </c>
      <c r="E1738" s="74">
        <v>42853</v>
      </c>
      <c r="F1738">
        <v>0.19</v>
      </c>
      <c r="G1738" t="s">
        <v>17</v>
      </c>
      <c r="H1738" t="s">
        <v>17315</v>
      </c>
      <c r="I1738" s="74">
        <v>42874</v>
      </c>
      <c r="J1738" t="s">
        <v>19</v>
      </c>
      <c r="K1738" t="s">
        <v>19</v>
      </c>
    </row>
    <row r="1739" spans="1:11" hidden="1" x14ac:dyDescent="0.3">
      <c r="A1739" t="s">
        <v>4061</v>
      </c>
      <c r="B1739" t="s">
        <v>29</v>
      </c>
      <c r="C1739" t="s">
        <v>17410</v>
      </c>
      <c r="D1739" t="s">
        <v>17411</v>
      </c>
      <c r="E1739" s="74">
        <v>42815</v>
      </c>
      <c r="F1739">
        <v>0.27100000000000002</v>
      </c>
      <c r="G1739" t="s">
        <v>17</v>
      </c>
      <c r="H1739" t="s">
        <v>17315</v>
      </c>
      <c r="I1739" s="74">
        <v>42907</v>
      </c>
      <c r="J1739" t="s">
        <v>19</v>
      </c>
      <c r="K1739" t="s">
        <v>19</v>
      </c>
    </row>
    <row r="1740" spans="1:11" hidden="1" x14ac:dyDescent="0.3">
      <c r="A1740" t="s">
        <v>4916</v>
      </c>
      <c r="B1740" t="s">
        <v>29</v>
      </c>
      <c r="C1740" t="s">
        <v>17410</v>
      </c>
      <c r="D1740" t="s">
        <v>17411</v>
      </c>
      <c r="E1740" s="74">
        <v>43061</v>
      </c>
      <c r="F1740">
        <v>0.20300000000000001</v>
      </c>
      <c r="G1740" t="s">
        <v>17</v>
      </c>
      <c r="H1740" t="s">
        <v>17315</v>
      </c>
      <c r="I1740" s="74">
        <v>43579</v>
      </c>
      <c r="J1740" t="s">
        <v>19</v>
      </c>
      <c r="K1740" t="s">
        <v>19</v>
      </c>
    </row>
    <row r="1741" spans="1:11" hidden="1" x14ac:dyDescent="0.3">
      <c r="A1741" t="s">
        <v>4934</v>
      </c>
      <c r="B1741" t="s">
        <v>29</v>
      </c>
      <c r="C1741" t="s">
        <v>17410</v>
      </c>
      <c r="D1741" t="s">
        <v>17411</v>
      </c>
      <c r="E1741" s="74">
        <v>43073</v>
      </c>
      <c r="F1741">
        <v>0.52500000000000002</v>
      </c>
      <c r="G1741" t="s">
        <v>17</v>
      </c>
      <c r="H1741" t="s">
        <v>17315</v>
      </c>
      <c r="I1741" s="74">
        <v>43578</v>
      </c>
      <c r="J1741" t="s">
        <v>19</v>
      </c>
      <c r="K1741" t="s">
        <v>19</v>
      </c>
    </row>
    <row r="1742" spans="1:11" hidden="1" x14ac:dyDescent="0.3">
      <c r="A1742" t="s">
        <v>3951</v>
      </c>
      <c r="B1742" t="s">
        <v>3950</v>
      </c>
      <c r="C1742" t="s">
        <v>17410</v>
      </c>
      <c r="D1742" t="s">
        <v>17411</v>
      </c>
      <c r="E1742" s="74">
        <v>42815</v>
      </c>
      <c r="F1742">
        <v>0.22</v>
      </c>
      <c r="G1742" t="s">
        <v>17</v>
      </c>
      <c r="H1742" t="s">
        <v>17315</v>
      </c>
      <c r="I1742" s="74">
        <v>42837</v>
      </c>
      <c r="J1742" t="s">
        <v>19</v>
      </c>
      <c r="K1742" t="s">
        <v>19</v>
      </c>
    </row>
    <row r="1743" spans="1:11" hidden="1" x14ac:dyDescent="0.3">
      <c r="A1743" t="s">
        <v>14348</v>
      </c>
      <c r="B1743" t="s">
        <v>14347</v>
      </c>
      <c r="C1743" t="s">
        <v>17346</v>
      </c>
      <c r="D1743" t="s">
        <v>17347</v>
      </c>
      <c r="E1743" s="74">
        <v>41576</v>
      </c>
      <c r="F1743">
        <v>0.13700000000000001</v>
      </c>
      <c r="G1743" t="s">
        <v>17</v>
      </c>
      <c r="H1743" t="s">
        <v>17315</v>
      </c>
      <c r="I1743" s="74">
        <v>44916</v>
      </c>
      <c r="J1743" t="s">
        <v>19</v>
      </c>
      <c r="K1743" t="s">
        <v>19</v>
      </c>
    </row>
    <row r="1744" spans="1:11" hidden="1" x14ac:dyDescent="0.3">
      <c r="A1744" t="s">
        <v>14346</v>
      </c>
      <c r="B1744" t="s">
        <v>14345</v>
      </c>
      <c r="C1744" t="s">
        <v>17346</v>
      </c>
      <c r="D1744" t="s">
        <v>17347</v>
      </c>
      <c r="E1744" s="74">
        <v>41572</v>
      </c>
      <c r="F1744">
        <v>0.25800000000000001</v>
      </c>
      <c r="G1744" t="s">
        <v>17</v>
      </c>
      <c r="H1744" t="s">
        <v>17315</v>
      </c>
      <c r="I1744" s="74">
        <v>44916</v>
      </c>
      <c r="J1744" t="s">
        <v>19</v>
      </c>
      <c r="K1744" t="s">
        <v>19</v>
      </c>
    </row>
    <row r="1745" spans="1:11" hidden="1" x14ac:dyDescent="0.3">
      <c r="A1745" t="s">
        <v>14342</v>
      </c>
      <c r="B1745" t="s">
        <v>14341</v>
      </c>
      <c r="C1745" t="s">
        <v>17346</v>
      </c>
      <c r="D1745" t="s">
        <v>17347</v>
      </c>
      <c r="E1745" s="74">
        <v>41407</v>
      </c>
      <c r="F1745">
        <v>0.26600000000000001</v>
      </c>
      <c r="G1745" t="s">
        <v>17</v>
      </c>
      <c r="H1745" t="s">
        <v>17315</v>
      </c>
      <c r="I1745" s="74">
        <v>44916</v>
      </c>
      <c r="J1745" t="s">
        <v>19</v>
      </c>
      <c r="K1745" t="s">
        <v>19</v>
      </c>
    </row>
    <row r="1746" spans="1:11" hidden="1" x14ac:dyDescent="0.3">
      <c r="A1746" t="s">
        <v>19152</v>
      </c>
      <c r="B1746" t="s">
        <v>19153</v>
      </c>
      <c r="C1746" t="s">
        <v>17410</v>
      </c>
      <c r="D1746" t="s">
        <v>17411</v>
      </c>
      <c r="E1746" s="74">
        <v>44033</v>
      </c>
      <c r="F1746">
        <v>1</v>
      </c>
      <c r="G1746" t="s">
        <v>17</v>
      </c>
      <c r="H1746" t="s">
        <v>17315</v>
      </c>
      <c r="I1746" s="74">
        <v>45103</v>
      </c>
      <c r="J1746" t="s">
        <v>19</v>
      </c>
      <c r="K1746" t="s">
        <v>19</v>
      </c>
    </row>
    <row r="1747" spans="1:11" hidden="1" x14ac:dyDescent="0.3">
      <c r="A1747" t="s">
        <v>14340</v>
      </c>
      <c r="B1747" t="s">
        <v>14339</v>
      </c>
      <c r="C1747" t="s">
        <v>17346</v>
      </c>
      <c r="D1747" t="s">
        <v>17347</v>
      </c>
      <c r="E1747" s="74">
        <v>41500</v>
      </c>
      <c r="F1747">
        <v>0.12</v>
      </c>
      <c r="G1747" t="s">
        <v>17</v>
      </c>
      <c r="H1747" t="s">
        <v>17315</v>
      </c>
      <c r="I1747" s="74">
        <v>44916</v>
      </c>
      <c r="J1747" t="s">
        <v>19</v>
      </c>
      <c r="K1747" t="s">
        <v>19</v>
      </c>
    </row>
    <row r="1748" spans="1:11" hidden="1" x14ac:dyDescent="0.3">
      <c r="A1748" t="s">
        <v>14338</v>
      </c>
      <c r="B1748" t="s">
        <v>14337</v>
      </c>
      <c r="C1748" t="s">
        <v>17346</v>
      </c>
      <c r="D1748" t="s">
        <v>17347</v>
      </c>
      <c r="E1748" s="74">
        <v>41544</v>
      </c>
      <c r="F1748">
        <v>0.71899999999999997</v>
      </c>
      <c r="G1748" t="s">
        <v>17</v>
      </c>
      <c r="H1748" t="s">
        <v>17315</v>
      </c>
      <c r="I1748" s="74">
        <v>44916</v>
      </c>
      <c r="J1748" t="s">
        <v>19</v>
      </c>
      <c r="K1748" t="s">
        <v>19</v>
      </c>
    </row>
    <row r="1749" spans="1:11" hidden="1" x14ac:dyDescent="0.3">
      <c r="A1749" t="s">
        <v>14336</v>
      </c>
      <c r="B1749" t="s">
        <v>14335</v>
      </c>
      <c r="C1749" t="s">
        <v>17346</v>
      </c>
      <c r="D1749" t="s">
        <v>17347</v>
      </c>
      <c r="E1749" s="74">
        <v>41572</v>
      </c>
      <c r="F1749">
        <v>0.26100000000000001</v>
      </c>
      <c r="G1749" t="s">
        <v>17</v>
      </c>
      <c r="H1749" t="s">
        <v>17315</v>
      </c>
      <c r="I1749" s="74">
        <v>44916</v>
      </c>
      <c r="J1749" t="s">
        <v>19</v>
      </c>
      <c r="K1749" t="s">
        <v>19</v>
      </c>
    </row>
    <row r="1750" spans="1:11" hidden="1" x14ac:dyDescent="0.3">
      <c r="A1750" t="s">
        <v>14334</v>
      </c>
      <c r="B1750" t="s">
        <v>14333</v>
      </c>
      <c r="C1750" t="s">
        <v>17346</v>
      </c>
      <c r="D1750" t="s">
        <v>17347</v>
      </c>
      <c r="E1750" s="74">
        <v>41528</v>
      </c>
      <c r="F1750">
        <v>0.2</v>
      </c>
      <c r="G1750" t="s">
        <v>17</v>
      </c>
      <c r="H1750" t="s">
        <v>17315</v>
      </c>
      <c r="I1750" s="74">
        <v>44916</v>
      </c>
      <c r="J1750" t="s">
        <v>19</v>
      </c>
      <c r="K1750" t="s">
        <v>19</v>
      </c>
    </row>
    <row r="1751" spans="1:11" hidden="1" x14ac:dyDescent="0.3">
      <c r="A1751" t="s">
        <v>14332</v>
      </c>
      <c r="B1751" t="s">
        <v>14331</v>
      </c>
      <c r="C1751" t="s">
        <v>17346</v>
      </c>
      <c r="D1751" t="s">
        <v>17347</v>
      </c>
      <c r="E1751" s="74">
        <v>41488</v>
      </c>
      <c r="F1751">
        <v>0.17499999999999999</v>
      </c>
      <c r="G1751" t="s">
        <v>17</v>
      </c>
      <c r="H1751" t="s">
        <v>17315</v>
      </c>
      <c r="I1751" s="74">
        <v>44916</v>
      </c>
      <c r="J1751" t="s">
        <v>19</v>
      </c>
      <c r="K1751" t="s">
        <v>19</v>
      </c>
    </row>
    <row r="1752" spans="1:11" hidden="1" x14ac:dyDescent="0.3">
      <c r="A1752" t="s">
        <v>14330</v>
      </c>
      <c r="B1752" t="s">
        <v>14329</v>
      </c>
      <c r="C1752" t="s">
        <v>17346</v>
      </c>
      <c r="D1752" t="s">
        <v>17347</v>
      </c>
      <c r="E1752" s="74">
        <v>41410</v>
      </c>
      <c r="F1752">
        <v>0.19</v>
      </c>
      <c r="G1752" t="s">
        <v>17</v>
      </c>
      <c r="H1752" t="s">
        <v>17315</v>
      </c>
      <c r="I1752" s="74">
        <v>44916</v>
      </c>
      <c r="J1752" t="s">
        <v>19</v>
      </c>
      <c r="K1752" t="s">
        <v>19</v>
      </c>
    </row>
    <row r="1753" spans="1:11" hidden="1" x14ac:dyDescent="0.3">
      <c r="A1753" t="s">
        <v>14328</v>
      </c>
      <c r="B1753" t="s">
        <v>14327</v>
      </c>
      <c r="C1753" t="s">
        <v>17346</v>
      </c>
      <c r="D1753" t="s">
        <v>17347</v>
      </c>
      <c r="E1753" s="74">
        <v>41548</v>
      </c>
      <c r="F1753">
        <v>0.49199999999999999</v>
      </c>
      <c r="G1753" t="s">
        <v>17</v>
      </c>
      <c r="H1753" t="s">
        <v>17315</v>
      </c>
      <c r="I1753" s="74">
        <v>44916</v>
      </c>
      <c r="J1753" t="s">
        <v>19</v>
      </c>
      <c r="K1753" t="s">
        <v>19</v>
      </c>
    </row>
    <row r="1754" spans="1:11" hidden="1" x14ac:dyDescent="0.3">
      <c r="A1754" t="s">
        <v>14326</v>
      </c>
      <c r="B1754" t="s">
        <v>14325</v>
      </c>
      <c r="C1754" t="s">
        <v>17346</v>
      </c>
      <c r="D1754" t="s">
        <v>17347</v>
      </c>
      <c r="E1754" s="74">
        <v>41548</v>
      </c>
      <c r="F1754">
        <v>0.19900000000000001</v>
      </c>
      <c r="G1754" t="s">
        <v>17</v>
      </c>
      <c r="H1754" t="s">
        <v>17315</v>
      </c>
      <c r="I1754" s="74">
        <v>44916</v>
      </c>
      <c r="J1754" t="s">
        <v>19</v>
      </c>
      <c r="K1754" t="s">
        <v>19</v>
      </c>
    </row>
    <row r="1755" spans="1:11" hidden="1" x14ac:dyDescent="0.3">
      <c r="A1755" t="s">
        <v>14324</v>
      </c>
      <c r="B1755" t="s">
        <v>14323</v>
      </c>
      <c r="C1755" t="s">
        <v>17346</v>
      </c>
      <c r="D1755" t="s">
        <v>17347</v>
      </c>
      <c r="E1755" s="74">
        <v>41396</v>
      </c>
      <c r="F1755">
        <v>0.16400000000000001</v>
      </c>
      <c r="G1755" t="s">
        <v>17</v>
      </c>
      <c r="H1755" t="s">
        <v>17315</v>
      </c>
      <c r="I1755" s="74">
        <v>44916</v>
      </c>
      <c r="J1755" t="s">
        <v>19</v>
      </c>
      <c r="K1755" t="s">
        <v>19</v>
      </c>
    </row>
    <row r="1756" spans="1:11" hidden="1" x14ac:dyDescent="0.3">
      <c r="A1756" t="s">
        <v>14322</v>
      </c>
      <c r="B1756" t="s">
        <v>14321</v>
      </c>
      <c r="C1756" t="s">
        <v>17346</v>
      </c>
      <c r="D1756" t="s">
        <v>17347</v>
      </c>
      <c r="E1756" s="74">
        <v>41430</v>
      </c>
      <c r="F1756">
        <v>0.20200000000000001</v>
      </c>
      <c r="G1756" t="s">
        <v>17</v>
      </c>
      <c r="H1756" t="s">
        <v>17315</v>
      </c>
      <c r="I1756" s="74">
        <v>44916</v>
      </c>
      <c r="J1756" t="s">
        <v>19</v>
      </c>
      <c r="K1756" t="s">
        <v>19</v>
      </c>
    </row>
    <row r="1757" spans="1:11" hidden="1" x14ac:dyDescent="0.3">
      <c r="A1757" t="s">
        <v>14320</v>
      </c>
      <c r="B1757" t="s">
        <v>14319</v>
      </c>
      <c r="C1757" t="s">
        <v>17346</v>
      </c>
      <c r="D1757" t="s">
        <v>17347</v>
      </c>
      <c r="E1757" s="74">
        <v>41501</v>
      </c>
      <c r="F1757">
        <v>0.12</v>
      </c>
      <c r="G1757" t="s">
        <v>17</v>
      </c>
      <c r="H1757" t="s">
        <v>17315</v>
      </c>
      <c r="I1757" s="74">
        <v>44916</v>
      </c>
      <c r="J1757" t="s">
        <v>19</v>
      </c>
      <c r="K1757" t="s">
        <v>19</v>
      </c>
    </row>
    <row r="1758" spans="1:11" hidden="1" x14ac:dyDescent="0.3">
      <c r="A1758" t="s">
        <v>14318</v>
      </c>
      <c r="B1758" t="s">
        <v>14317</v>
      </c>
      <c r="C1758" t="s">
        <v>17346</v>
      </c>
      <c r="D1758" t="s">
        <v>17347</v>
      </c>
      <c r="E1758" s="74">
        <v>41515</v>
      </c>
      <c r="F1758">
        <v>0.05</v>
      </c>
      <c r="G1758" t="s">
        <v>17</v>
      </c>
      <c r="H1758" t="s">
        <v>17315</v>
      </c>
      <c r="I1758" s="74">
        <v>44916</v>
      </c>
      <c r="J1758" t="s">
        <v>19</v>
      </c>
      <c r="K1758" t="s">
        <v>19</v>
      </c>
    </row>
    <row r="1759" spans="1:11" hidden="1" x14ac:dyDescent="0.3">
      <c r="A1759" t="s">
        <v>14316</v>
      </c>
      <c r="B1759" t="s">
        <v>14315</v>
      </c>
      <c r="C1759" t="s">
        <v>17346</v>
      </c>
      <c r="D1759" t="s">
        <v>17347</v>
      </c>
      <c r="E1759" s="74">
        <v>41491</v>
      </c>
      <c r="F1759">
        <v>0.185</v>
      </c>
      <c r="G1759" t="s">
        <v>17</v>
      </c>
      <c r="H1759" t="s">
        <v>17315</v>
      </c>
      <c r="I1759" s="74">
        <v>44916</v>
      </c>
      <c r="J1759" t="s">
        <v>19</v>
      </c>
      <c r="K1759" t="s">
        <v>19</v>
      </c>
    </row>
    <row r="1760" spans="1:11" hidden="1" x14ac:dyDescent="0.3">
      <c r="A1760" t="s">
        <v>14314</v>
      </c>
      <c r="B1760" t="s">
        <v>14313</v>
      </c>
      <c r="C1760" t="s">
        <v>17346</v>
      </c>
      <c r="D1760" t="s">
        <v>17347</v>
      </c>
      <c r="E1760" s="74">
        <v>41551</v>
      </c>
      <c r="F1760">
        <v>0.23200000000000001</v>
      </c>
      <c r="G1760" t="s">
        <v>17</v>
      </c>
      <c r="H1760" t="s">
        <v>17315</v>
      </c>
      <c r="I1760" s="74">
        <v>44916</v>
      </c>
      <c r="J1760" t="s">
        <v>19</v>
      </c>
      <c r="K1760" t="s">
        <v>19</v>
      </c>
    </row>
    <row r="1761" spans="1:11" hidden="1" x14ac:dyDescent="0.3">
      <c r="A1761" t="s">
        <v>14312</v>
      </c>
      <c r="B1761" t="s">
        <v>14311</v>
      </c>
      <c r="C1761" t="s">
        <v>17346</v>
      </c>
      <c r="D1761" t="s">
        <v>17347</v>
      </c>
      <c r="E1761" s="74">
        <v>41582</v>
      </c>
      <c r="F1761">
        <v>0.17299999999999999</v>
      </c>
      <c r="G1761" t="s">
        <v>17</v>
      </c>
      <c r="H1761" t="s">
        <v>17315</v>
      </c>
      <c r="I1761" s="74">
        <v>44916</v>
      </c>
      <c r="J1761" t="s">
        <v>19</v>
      </c>
      <c r="K1761" t="s">
        <v>19</v>
      </c>
    </row>
    <row r="1762" spans="1:11" hidden="1" x14ac:dyDescent="0.3">
      <c r="A1762" t="s">
        <v>14310</v>
      </c>
      <c r="B1762" t="s">
        <v>14309</v>
      </c>
      <c r="C1762" t="s">
        <v>17346</v>
      </c>
      <c r="D1762" t="s">
        <v>17347</v>
      </c>
      <c r="E1762" s="74">
        <v>41584</v>
      </c>
      <c r="F1762">
        <v>2.4500000000000001E-2</v>
      </c>
      <c r="G1762" t="s">
        <v>17</v>
      </c>
      <c r="H1762" t="s">
        <v>17315</v>
      </c>
      <c r="I1762" s="74">
        <v>44916</v>
      </c>
      <c r="J1762" t="s">
        <v>19</v>
      </c>
      <c r="K1762" t="s">
        <v>19</v>
      </c>
    </row>
    <row r="1763" spans="1:11" hidden="1" x14ac:dyDescent="0.3">
      <c r="A1763" t="s">
        <v>14308</v>
      </c>
      <c r="B1763" t="s">
        <v>14307</v>
      </c>
      <c r="C1763" t="s">
        <v>17346</v>
      </c>
      <c r="D1763" t="s">
        <v>17347</v>
      </c>
      <c r="E1763" s="74">
        <v>41551</v>
      </c>
      <c r="F1763">
        <v>0.16300000000000001</v>
      </c>
      <c r="G1763" t="s">
        <v>17</v>
      </c>
      <c r="H1763" t="s">
        <v>17315</v>
      </c>
      <c r="I1763" s="74">
        <v>44916</v>
      </c>
      <c r="J1763" t="s">
        <v>19</v>
      </c>
      <c r="K1763" t="s">
        <v>19</v>
      </c>
    </row>
    <row r="1764" spans="1:11" hidden="1" x14ac:dyDescent="0.3">
      <c r="A1764" t="s">
        <v>14306</v>
      </c>
      <c r="B1764" t="s">
        <v>14305</v>
      </c>
      <c r="C1764" t="s">
        <v>17346</v>
      </c>
      <c r="D1764" t="s">
        <v>17347</v>
      </c>
      <c r="E1764" s="74">
        <v>41408</v>
      </c>
      <c r="F1764">
        <v>0.25</v>
      </c>
      <c r="G1764" t="s">
        <v>17</v>
      </c>
      <c r="H1764" t="s">
        <v>17315</v>
      </c>
      <c r="I1764" s="74">
        <v>44916</v>
      </c>
      <c r="J1764" t="s">
        <v>19</v>
      </c>
      <c r="K1764" t="s">
        <v>19</v>
      </c>
    </row>
    <row r="1765" spans="1:11" hidden="1" x14ac:dyDescent="0.3">
      <c r="A1765" t="s">
        <v>14304</v>
      </c>
      <c r="B1765" t="s">
        <v>14303</v>
      </c>
      <c r="C1765" t="s">
        <v>17346</v>
      </c>
      <c r="D1765" t="s">
        <v>17347</v>
      </c>
      <c r="E1765" s="74">
        <v>41488</v>
      </c>
      <c r="F1765">
        <v>0.14499999999999999</v>
      </c>
      <c r="G1765" t="s">
        <v>17</v>
      </c>
      <c r="H1765" t="s">
        <v>17315</v>
      </c>
      <c r="I1765" s="74">
        <v>44916</v>
      </c>
      <c r="J1765" t="s">
        <v>19</v>
      </c>
      <c r="K1765" t="s">
        <v>19</v>
      </c>
    </row>
    <row r="1766" spans="1:11" hidden="1" x14ac:dyDescent="0.3">
      <c r="A1766" t="s">
        <v>14302</v>
      </c>
      <c r="B1766" t="s">
        <v>14301</v>
      </c>
      <c r="C1766" t="s">
        <v>17346</v>
      </c>
      <c r="D1766" t="s">
        <v>17347</v>
      </c>
      <c r="E1766" s="74">
        <v>41576</v>
      </c>
      <c r="F1766">
        <v>0.22500000000000001</v>
      </c>
      <c r="G1766" t="s">
        <v>17</v>
      </c>
      <c r="H1766" t="s">
        <v>17315</v>
      </c>
      <c r="I1766" s="74">
        <v>44916</v>
      </c>
      <c r="J1766" t="s">
        <v>19</v>
      </c>
      <c r="K1766" t="s">
        <v>19</v>
      </c>
    </row>
    <row r="1767" spans="1:11" hidden="1" x14ac:dyDescent="0.3">
      <c r="A1767" t="s">
        <v>19492</v>
      </c>
      <c r="B1767" t="s">
        <v>19493</v>
      </c>
      <c r="C1767" t="s">
        <v>17410</v>
      </c>
      <c r="D1767" t="s">
        <v>17411</v>
      </c>
      <c r="E1767" s="74">
        <v>44033</v>
      </c>
      <c r="F1767">
        <v>1.01</v>
      </c>
      <c r="G1767" t="s">
        <v>17</v>
      </c>
      <c r="H1767" t="s">
        <v>17315</v>
      </c>
      <c r="I1767" s="74">
        <v>45208</v>
      </c>
      <c r="J1767" t="s">
        <v>19</v>
      </c>
      <c r="K1767" t="s">
        <v>19</v>
      </c>
    </row>
    <row r="1768" spans="1:11" hidden="1" x14ac:dyDescent="0.3">
      <c r="A1768" t="s">
        <v>19495</v>
      </c>
      <c r="B1768" t="s">
        <v>19496</v>
      </c>
      <c r="C1768" t="s">
        <v>17410</v>
      </c>
      <c r="D1768" t="s">
        <v>17411</v>
      </c>
      <c r="E1768" s="74">
        <v>44033</v>
      </c>
      <c r="F1768">
        <v>1</v>
      </c>
      <c r="G1768" t="s">
        <v>17</v>
      </c>
      <c r="H1768" t="s">
        <v>17315</v>
      </c>
      <c r="I1768" s="74">
        <v>45103</v>
      </c>
      <c r="J1768" t="s">
        <v>19</v>
      </c>
      <c r="K1768" t="s">
        <v>19</v>
      </c>
    </row>
    <row r="1769" spans="1:11" hidden="1" x14ac:dyDescent="0.3">
      <c r="A1769" t="s">
        <v>19531</v>
      </c>
      <c r="B1769" t="s">
        <v>19532</v>
      </c>
      <c r="C1769" t="s">
        <v>18546</v>
      </c>
      <c r="D1769" t="s">
        <v>18547</v>
      </c>
      <c r="E1769" s="74">
        <v>44999</v>
      </c>
      <c r="F1769">
        <v>40.9</v>
      </c>
      <c r="G1769" t="s">
        <v>17</v>
      </c>
      <c r="H1769" t="s">
        <v>17386</v>
      </c>
      <c r="I1769" s="74">
        <v>45040</v>
      </c>
      <c r="J1769" t="s">
        <v>17325</v>
      </c>
      <c r="K1769" t="s">
        <v>19</v>
      </c>
    </row>
    <row r="1770" spans="1:11" hidden="1" x14ac:dyDescent="0.3">
      <c r="A1770" t="s">
        <v>19531</v>
      </c>
      <c r="B1770" t="s">
        <v>19532</v>
      </c>
      <c r="C1770" t="s">
        <v>18546</v>
      </c>
      <c r="D1770" t="s">
        <v>18547</v>
      </c>
      <c r="E1770" s="74">
        <v>44999</v>
      </c>
      <c r="F1770">
        <v>40.9</v>
      </c>
      <c r="G1770" t="s">
        <v>18641</v>
      </c>
      <c r="H1770" t="s">
        <v>17386</v>
      </c>
      <c r="I1770" s="74">
        <v>45040</v>
      </c>
      <c r="J1770" t="s">
        <v>17325</v>
      </c>
      <c r="K1770" t="s">
        <v>19</v>
      </c>
    </row>
    <row r="1771" spans="1:11" hidden="1" x14ac:dyDescent="0.3">
      <c r="A1771" t="s">
        <v>19533</v>
      </c>
      <c r="B1771" t="s">
        <v>19534</v>
      </c>
      <c r="C1771" t="s">
        <v>18546</v>
      </c>
      <c r="D1771" t="s">
        <v>18547</v>
      </c>
      <c r="E1771" s="74">
        <v>44999</v>
      </c>
      <c r="F1771">
        <v>34</v>
      </c>
      <c r="G1771" t="s">
        <v>17</v>
      </c>
      <c r="H1771" t="s">
        <v>17386</v>
      </c>
      <c r="I1771" s="74">
        <v>45040</v>
      </c>
      <c r="J1771" t="s">
        <v>17325</v>
      </c>
      <c r="K1771" t="s">
        <v>19</v>
      </c>
    </row>
    <row r="1772" spans="1:11" hidden="1" x14ac:dyDescent="0.3">
      <c r="A1772" t="s">
        <v>19533</v>
      </c>
      <c r="B1772" t="s">
        <v>19534</v>
      </c>
      <c r="C1772" t="s">
        <v>18546</v>
      </c>
      <c r="D1772" t="s">
        <v>18547</v>
      </c>
      <c r="E1772" s="74">
        <v>44999</v>
      </c>
      <c r="F1772">
        <v>34</v>
      </c>
      <c r="G1772" t="s">
        <v>18641</v>
      </c>
      <c r="H1772" t="s">
        <v>17386</v>
      </c>
      <c r="I1772" s="74">
        <v>45040</v>
      </c>
      <c r="J1772" t="s">
        <v>17325</v>
      </c>
      <c r="K1772" t="s">
        <v>19</v>
      </c>
    </row>
    <row r="1773" spans="1:11" hidden="1" x14ac:dyDescent="0.3">
      <c r="A1773" t="s">
        <v>3210</v>
      </c>
      <c r="B1773" t="s">
        <v>10561</v>
      </c>
      <c r="C1773" t="s">
        <v>17550</v>
      </c>
      <c r="D1773" t="s">
        <v>17551</v>
      </c>
      <c r="E1773" s="74">
        <v>39804</v>
      </c>
      <c r="F1773">
        <v>10.5</v>
      </c>
      <c r="G1773" t="s">
        <v>17</v>
      </c>
      <c r="H1773" t="s">
        <v>17465</v>
      </c>
      <c r="I1773" s="74">
        <v>39811</v>
      </c>
      <c r="J1773" t="s">
        <v>19</v>
      </c>
      <c r="K1773" t="s">
        <v>19</v>
      </c>
    </row>
    <row r="1774" spans="1:11" hidden="1" x14ac:dyDescent="0.3">
      <c r="A1774" t="s">
        <v>2870</v>
      </c>
      <c r="B1774" t="s">
        <v>13776</v>
      </c>
      <c r="C1774" t="s">
        <v>17550</v>
      </c>
      <c r="D1774" t="s">
        <v>17551</v>
      </c>
      <c r="E1774" s="74">
        <v>40325</v>
      </c>
      <c r="F1774">
        <v>48</v>
      </c>
      <c r="G1774" t="s">
        <v>17</v>
      </c>
      <c r="H1774" t="s">
        <v>17465</v>
      </c>
      <c r="I1774" s="74">
        <v>40343</v>
      </c>
      <c r="J1774" t="s">
        <v>19</v>
      </c>
      <c r="K1774" t="s">
        <v>19</v>
      </c>
    </row>
    <row r="1775" spans="1:11" hidden="1" x14ac:dyDescent="0.3">
      <c r="A1775" t="s">
        <v>14403</v>
      </c>
      <c r="B1775" t="s">
        <v>14402</v>
      </c>
      <c r="C1775" t="s">
        <v>17466</v>
      </c>
      <c r="D1775" t="s">
        <v>17467</v>
      </c>
      <c r="E1775" s="74">
        <v>44810</v>
      </c>
      <c r="F1775">
        <v>0.995</v>
      </c>
      <c r="G1775" t="s">
        <v>17334</v>
      </c>
      <c r="H1775" t="s">
        <v>17315</v>
      </c>
      <c r="I1775" s="74">
        <v>44886</v>
      </c>
      <c r="J1775" t="s">
        <v>19</v>
      </c>
      <c r="K1775" t="s">
        <v>19</v>
      </c>
    </row>
    <row r="1776" spans="1:11" hidden="1" x14ac:dyDescent="0.3">
      <c r="A1776" t="s">
        <v>1921</v>
      </c>
      <c r="B1776" t="s">
        <v>12806</v>
      </c>
      <c r="C1776" t="s">
        <v>17365</v>
      </c>
      <c r="D1776" t="s">
        <v>17366</v>
      </c>
      <c r="E1776" s="74">
        <v>40016</v>
      </c>
      <c r="F1776">
        <v>0.22750999999999999</v>
      </c>
      <c r="G1776" t="s">
        <v>17</v>
      </c>
      <c r="H1776" t="s">
        <v>17324</v>
      </c>
      <c r="I1776" s="74">
        <v>41337</v>
      </c>
      <c r="J1776" t="s">
        <v>19</v>
      </c>
      <c r="K1776" t="s">
        <v>17325</v>
      </c>
    </row>
    <row r="1777" spans="1:11" hidden="1" x14ac:dyDescent="0.3">
      <c r="A1777" t="s">
        <v>1920</v>
      </c>
      <c r="B1777" t="s">
        <v>12805</v>
      </c>
      <c r="C1777" t="s">
        <v>17365</v>
      </c>
      <c r="D1777" t="s">
        <v>17366</v>
      </c>
      <c r="E1777" s="74">
        <v>39882</v>
      </c>
      <c r="F1777">
        <v>9.5999999999999992E-3</v>
      </c>
      <c r="G1777" t="s">
        <v>6</v>
      </c>
      <c r="H1777" t="s">
        <v>17324</v>
      </c>
      <c r="I1777" s="74">
        <v>41337</v>
      </c>
      <c r="J1777" t="s">
        <v>19</v>
      </c>
      <c r="K1777" t="s">
        <v>17325</v>
      </c>
    </row>
    <row r="1778" spans="1:11" hidden="1" x14ac:dyDescent="0.3">
      <c r="A1778" t="s">
        <v>1317</v>
      </c>
      <c r="B1778" t="s">
        <v>12365</v>
      </c>
      <c r="C1778" t="s">
        <v>17365</v>
      </c>
      <c r="D1778" t="s">
        <v>17366</v>
      </c>
      <c r="E1778" s="74">
        <v>41626</v>
      </c>
      <c r="F1778">
        <v>0.24709</v>
      </c>
      <c r="G1778" t="s">
        <v>17</v>
      </c>
      <c r="H1778" t="s">
        <v>17324</v>
      </c>
      <c r="I1778" s="74">
        <v>41710</v>
      </c>
      <c r="J1778" t="s">
        <v>19</v>
      </c>
      <c r="K1778" t="s">
        <v>17325</v>
      </c>
    </row>
    <row r="1779" spans="1:11" hidden="1" x14ac:dyDescent="0.3">
      <c r="A1779" t="s">
        <v>826</v>
      </c>
      <c r="B1779" t="s">
        <v>12103</v>
      </c>
      <c r="C1779" t="s">
        <v>17365</v>
      </c>
      <c r="D1779" t="s">
        <v>17366</v>
      </c>
      <c r="E1779" s="74">
        <v>41743</v>
      </c>
      <c r="F1779">
        <v>0.24393999999999999</v>
      </c>
      <c r="G1779" t="s">
        <v>17</v>
      </c>
      <c r="H1779" t="s">
        <v>17324</v>
      </c>
      <c r="I1779" s="74">
        <v>42123</v>
      </c>
      <c r="J1779" t="s">
        <v>19</v>
      </c>
      <c r="K1779" t="s">
        <v>17325</v>
      </c>
    </row>
    <row r="1780" spans="1:11" hidden="1" x14ac:dyDescent="0.3">
      <c r="A1780" t="s">
        <v>4593</v>
      </c>
      <c r="B1780" t="s">
        <v>11291</v>
      </c>
      <c r="C1780" t="s">
        <v>17365</v>
      </c>
      <c r="D1780" t="s">
        <v>17366</v>
      </c>
      <c r="E1780" s="74">
        <v>43311</v>
      </c>
      <c r="F1780">
        <v>0.232485</v>
      </c>
      <c r="G1780" t="s">
        <v>17</v>
      </c>
      <c r="H1780" t="s">
        <v>17324</v>
      </c>
      <c r="I1780" s="74">
        <v>43367</v>
      </c>
      <c r="J1780" t="s">
        <v>19</v>
      </c>
      <c r="K1780" t="s">
        <v>17325</v>
      </c>
    </row>
    <row r="1781" spans="1:11" hidden="1" x14ac:dyDescent="0.3">
      <c r="A1781" t="s">
        <v>16043</v>
      </c>
      <c r="B1781" t="s">
        <v>16042</v>
      </c>
      <c r="C1781" t="s">
        <v>17365</v>
      </c>
      <c r="D1781" t="s">
        <v>17366</v>
      </c>
      <c r="E1781" s="74">
        <v>44200</v>
      </c>
      <c r="F1781">
        <v>0.23485</v>
      </c>
      <c r="G1781" t="s">
        <v>17</v>
      </c>
      <c r="H1781" t="s">
        <v>17324</v>
      </c>
      <c r="I1781" s="74">
        <v>44327</v>
      </c>
      <c r="J1781" t="s">
        <v>19</v>
      </c>
      <c r="K1781" t="s">
        <v>17325</v>
      </c>
    </row>
    <row r="1782" spans="1:11" hidden="1" x14ac:dyDescent="0.3">
      <c r="A1782" t="s">
        <v>14529</v>
      </c>
      <c r="B1782" t="s">
        <v>14528</v>
      </c>
      <c r="C1782" t="s">
        <v>17365</v>
      </c>
      <c r="D1782" t="s">
        <v>17366</v>
      </c>
      <c r="E1782" s="74">
        <v>44596</v>
      </c>
      <c r="F1782">
        <v>0.24254200000000001</v>
      </c>
      <c r="G1782" t="s">
        <v>17</v>
      </c>
      <c r="H1782" t="s">
        <v>17324</v>
      </c>
      <c r="I1782" s="74">
        <v>44792</v>
      </c>
      <c r="J1782" t="s">
        <v>19</v>
      </c>
      <c r="K1782" t="s">
        <v>17325</v>
      </c>
    </row>
    <row r="1783" spans="1:11" hidden="1" x14ac:dyDescent="0.3">
      <c r="A1783" t="s">
        <v>13521</v>
      </c>
      <c r="B1783" t="s">
        <v>13520</v>
      </c>
      <c r="C1783" t="s">
        <v>17365</v>
      </c>
      <c r="D1783" t="s">
        <v>17366</v>
      </c>
      <c r="E1783" s="74">
        <v>44909</v>
      </c>
      <c r="F1783">
        <v>5.3940000000000002E-2</v>
      </c>
      <c r="G1783" t="s">
        <v>17</v>
      </c>
      <c r="H1783" t="s">
        <v>17324</v>
      </c>
      <c r="I1783" s="74">
        <v>45023</v>
      </c>
      <c r="J1783" t="s">
        <v>19</v>
      </c>
      <c r="K1783" t="s">
        <v>17325</v>
      </c>
    </row>
    <row r="1784" spans="1:11" hidden="1" x14ac:dyDescent="0.3">
      <c r="A1784" t="s">
        <v>18635</v>
      </c>
      <c r="B1784" t="s">
        <v>18636</v>
      </c>
      <c r="C1784" t="s">
        <v>17463</v>
      </c>
      <c r="D1784" t="s">
        <v>17464</v>
      </c>
      <c r="E1784" s="74">
        <v>44274</v>
      </c>
      <c r="F1784">
        <v>22</v>
      </c>
      <c r="G1784" t="s">
        <v>17</v>
      </c>
      <c r="H1784" t="s">
        <v>17441</v>
      </c>
      <c r="I1784" s="74">
        <v>45084</v>
      </c>
      <c r="J1784" t="s">
        <v>19</v>
      </c>
      <c r="K1784" t="s">
        <v>19</v>
      </c>
    </row>
    <row r="1785" spans="1:11" hidden="1" x14ac:dyDescent="0.3">
      <c r="A1785" t="s">
        <v>6886</v>
      </c>
      <c r="B1785" t="s">
        <v>6885</v>
      </c>
      <c r="C1785" t="s">
        <v>17581</v>
      </c>
      <c r="D1785" t="s">
        <v>17582</v>
      </c>
      <c r="E1785" s="74">
        <v>43769</v>
      </c>
      <c r="F1785">
        <v>1.5</v>
      </c>
      <c r="G1785" t="s">
        <v>17</v>
      </c>
      <c r="H1785" t="s">
        <v>17441</v>
      </c>
      <c r="I1785" s="74">
        <v>43857</v>
      </c>
      <c r="J1785" t="s">
        <v>19</v>
      </c>
      <c r="K1785" t="s">
        <v>19</v>
      </c>
    </row>
    <row r="1786" spans="1:11" hidden="1" x14ac:dyDescent="0.3">
      <c r="A1786" t="s">
        <v>6887</v>
      </c>
      <c r="B1786" t="s">
        <v>10586</v>
      </c>
      <c r="C1786" t="s">
        <v>17581</v>
      </c>
      <c r="D1786" t="s">
        <v>17582</v>
      </c>
      <c r="E1786" s="74">
        <v>43637</v>
      </c>
      <c r="F1786">
        <v>0.86399999999999999</v>
      </c>
      <c r="G1786" t="s">
        <v>17</v>
      </c>
      <c r="H1786" t="s">
        <v>17441</v>
      </c>
      <c r="I1786" s="74">
        <v>43816</v>
      </c>
      <c r="J1786" t="s">
        <v>19</v>
      </c>
      <c r="K1786" t="s">
        <v>19</v>
      </c>
    </row>
    <row r="1787" spans="1:11" hidden="1" x14ac:dyDescent="0.3">
      <c r="A1787" t="s">
        <v>7808</v>
      </c>
      <c r="B1787" t="s">
        <v>10426</v>
      </c>
      <c r="C1787" t="s">
        <v>17335</v>
      </c>
      <c r="D1787" t="s">
        <v>17336</v>
      </c>
      <c r="E1787" s="74">
        <v>43605</v>
      </c>
      <c r="F1787">
        <v>0.15</v>
      </c>
      <c r="G1787" t="s">
        <v>17</v>
      </c>
      <c r="H1787" t="s">
        <v>17324</v>
      </c>
      <c r="I1787" s="74">
        <v>44131</v>
      </c>
      <c r="J1787" t="s">
        <v>19</v>
      </c>
      <c r="K1787" t="s">
        <v>19</v>
      </c>
    </row>
    <row r="1788" spans="1:11" hidden="1" x14ac:dyDescent="0.3">
      <c r="A1788" t="s">
        <v>16311</v>
      </c>
      <c r="B1788" t="s">
        <v>16310</v>
      </c>
      <c r="C1788" t="s">
        <v>17545</v>
      </c>
      <c r="D1788" t="s">
        <v>17546</v>
      </c>
      <c r="E1788" s="74">
        <v>44299</v>
      </c>
      <c r="F1788">
        <v>50.4</v>
      </c>
      <c r="G1788" t="s">
        <v>6</v>
      </c>
      <c r="H1788" t="s">
        <v>17315</v>
      </c>
      <c r="I1788" s="74">
        <v>44427</v>
      </c>
      <c r="J1788" t="s">
        <v>19</v>
      </c>
      <c r="K1788" t="s">
        <v>19</v>
      </c>
    </row>
    <row r="1789" spans="1:11" hidden="1" x14ac:dyDescent="0.3">
      <c r="A1789" t="s">
        <v>16306</v>
      </c>
      <c r="B1789" t="s">
        <v>16305</v>
      </c>
      <c r="C1789" t="s">
        <v>17545</v>
      </c>
      <c r="D1789" t="s">
        <v>17546</v>
      </c>
      <c r="E1789" s="74">
        <v>44312</v>
      </c>
      <c r="F1789">
        <v>10.8</v>
      </c>
      <c r="G1789" t="s">
        <v>6</v>
      </c>
      <c r="H1789" t="s">
        <v>17315</v>
      </c>
      <c r="I1789" s="74">
        <v>44466</v>
      </c>
      <c r="J1789" t="s">
        <v>19</v>
      </c>
      <c r="K1789" t="s">
        <v>19</v>
      </c>
    </row>
    <row r="1790" spans="1:11" hidden="1" x14ac:dyDescent="0.3">
      <c r="A1790" t="s">
        <v>16155</v>
      </c>
      <c r="B1790" t="s">
        <v>16154</v>
      </c>
      <c r="C1790" t="s">
        <v>17591</v>
      </c>
      <c r="D1790" t="s">
        <v>17592</v>
      </c>
      <c r="E1790" s="74">
        <v>44123</v>
      </c>
      <c r="F1790">
        <v>0.70399999999999996</v>
      </c>
      <c r="G1790" t="s">
        <v>17</v>
      </c>
      <c r="H1790" t="s">
        <v>17315</v>
      </c>
      <c r="I1790" s="74">
        <v>44713</v>
      </c>
      <c r="J1790" t="s">
        <v>19</v>
      </c>
      <c r="K1790" t="s">
        <v>19</v>
      </c>
    </row>
    <row r="1791" spans="1:11" hidden="1" x14ac:dyDescent="0.3">
      <c r="A1791" t="s">
        <v>16157</v>
      </c>
      <c r="B1791" t="s">
        <v>16156</v>
      </c>
      <c r="C1791" t="s">
        <v>17591</v>
      </c>
      <c r="D1791" t="s">
        <v>17592</v>
      </c>
      <c r="E1791" s="74">
        <v>44166</v>
      </c>
      <c r="F1791">
        <v>0.996</v>
      </c>
      <c r="G1791" t="s">
        <v>17</v>
      </c>
      <c r="H1791" t="s">
        <v>17315</v>
      </c>
      <c r="I1791" s="74">
        <v>44546</v>
      </c>
      <c r="J1791" t="s">
        <v>19</v>
      </c>
      <c r="K1791" t="s">
        <v>19</v>
      </c>
    </row>
    <row r="1792" spans="1:11" hidden="1" x14ac:dyDescent="0.3">
      <c r="A1792" t="s">
        <v>14283</v>
      </c>
      <c r="B1792" t="s">
        <v>14282</v>
      </c>
      <c r="C1792" t="s">
        <v>18707</v>
      </c>
      <c r="D1792" t="s">
        <v>18708</v>
      </c>
      <c r="E1792" s="74">
        <v>44866</v>
      </c>
      <c r="F1792">
        <v>0.95</v>
      </c>
      <c r="G1792" t="s">
        <v>17</v>
      </c>
      <c r="H1792" t="s">
        <v>17315</v>
      </c>
      <c r="I1792" s="74">
        <v>44896</v>
      </c>
      <c r="J1792" t="s">
        <v>19</v>
      </c>
      <c r="K1792" t="s">
        <v>19</v>
      </c>
    </row>
    <row r="1793" spans="1:11" hidden="1" x14ac:dyDescent="0.3">
      <c r="A1793" t="s">
        <v>692</v>
      </c>
      <c r="B1793" t="s">
        <v>4847</v>
      </c>
      <c r="C1793" t="s">
        <v>17410</v>
      </c>
      <c r="D1793" t="s">
        <v>17411</v>
      </c>
      <c r="E1793" s="74">
        <v>42157</v>
      </c>
      <c r="F1793">
        <v>0.34200000000000003</v>
      </c>
      <c r="G1793" t="s">
        <v>17</v>
      </c>
      <c r="H1793" t="s">
        <v>17315</v>
      </c>
      <c r="I1793" s="74">
        <v>42257</v>
      </c>
      <c r="J1793" t="s">
        <v>19</v>
      </c>
      <c r="K1793" t="s">
        <v>19</v>
      </c>
    </row>
    <row r="1794" spans="1:11" hidden="1" x14ac:dyDescent="0.3">
      <c r="A1794" t="s">
        <v>688</v>
      </c>
      <c r="B1794" t="s">
        <v>4847</v>
      </c>
      <c r="C1794" t="s">
        <v>17410</v>
      </c>
      <c r="D1794" t="s">
        <v>17411</v>
      </c>
      <c r="E1794" s="74">
        <v>42158</v>
      </c>
      <c r="F1794">
        <v>0.28000000000000003</v>
      </c>
      <c r="G1794" t="s">
        <v>17</v>
      </c>
      <c r="H1794" t="s">
        <v>17315</v>
      </c>
      <c r="I1794" s="74">
        <v>42265</v>
      </c>
      <c r="J1794" t="s">
        <v>19</v>
      </c>
      <c r="K1794" t="s">
        <v>19</v>
      </c>
    </row>
    <row r="1795" spans="1:11" hidden="1" x14ac:dyDescent="0.3">
      <c r="A1795" t="s">
        <v>687</v>
      </c>
      <c r="B1795" t="s">
        <v>4847</v>
      </c>
      <c r="C1795" t="s">
        <v>17410</v>
      </c>
      <c r="D1795" t="s">
        <v>17411</v>
      </c>
      <c r="E1795" s="74">
        <v>42222</v>
      </c>
      <c r="F1795">
        <v>0.999</v>
      </c>
      <c r="G1795" t="s">
        <v>17</v>
      </c>
      <c r="H1795" t="s">
        <v>17315</v>
      </c>
      <c r="I1795" s="74">
        <v>42265</v>
      </c>
      <c r="J1795" t="s">
        <v>19</v>
      </c>
      <c r="K1795" t="s">
        <v>19</v>
      </c>
    </row>
    <row r="1796" spans="1:11" hidden="1" x14ac:dyDescent="0.3">
      <c r="A1796" t="s">
        <v>2790</v>
      </c>
      <c r="B1796" t="s">
        <v>2791</v>
      </c>
      <c r="C1796" t="s">
        <v>19999</v>
      </c>
      <c r="D1796" t="s">
        <v>20000</v>
      </c>
      <c r="E1796" s="74">
        <v>40343</v>
      </c>
      <c r="F1796">
        <v>6</v>
      </c>
      <c r="G1796" t="s">
        <v>6</v>
      </c>
      <c r="H1796" t="s">
        <v>17391</v>
      </c>
      <c r="I1796" s="74">
        <v>40378</v>
      </c>
      <c r="J1796" t="s">
        <v>19</v>
      </c>
      <c r="K1796" t="s">
        <v>19</v>
      </c>
    </row>
    <row r="1797" spans="1:11" hidden="1" x14ac:dyDescent="0.3">
      <c r="A1797" t="s">
        <v>24643</v>
      </c>
      <c r="B1797" t="s">
        <v>24644</v>
      </c>
      <c r="C1797" t="s">
        <v>17538</v>
      </c>
      <c r="D1797" t="s">
        <v>17539</v>
      </c>
      <c r="E1797" s="74">
        <v>45047</v>
      </c>
      <c r="F1797">
        <v>0.20499999999999999</v>
      </c>
      <c r="G1797" t="s">
        <v>17</v>
      </c>
      <c r="H1797" t="s">
        <v>17315</v>
      </c>
      <c r="I1797" s="74">
        <v>45484</v>
      </c>
      <c r="J1797" t="s">
        <v>19</v>
      </c>
      <c r="K1797" t="s">
        <v>19</v>
      </c>
    </row>
    <row r="1798" spans="1:11" hidden="1" x14ac:dyDescent="0.3">
      <c r="A1798" t="s">
        <v>9699</v>
      </c>
      <c r="B1798" t="s">
        <v>16999</v>
      </c>
      <c r="C1798" t="s">
        <v>17348</v>
      </c>
      <c r="D1798" t="s">
        <v>17349</v>
      </c>
      <c r="E1798" s="74">
        <v>43465</v>
      </c>
      <c r="F1798">
        <v>0.876</v>
      </c>
      <c r="G1798" t="s">
        <v>17</v>
      </c>
      <c r="H1798" t="s">
        <v>17315</v>
      </c>
      <c r="I1798" s="74">
        <v>44075</v>
      </c>
      <c r="J1798" t="s">
        <v>19</v>
      </c>
      <c r="K1798" t="s">
        <v>19</v>
      </c>
    </row>
    <row r="1799" spans="1:11" hidden="1" x14ac:dyDescent="0.3">
      <c r="A1799" t="s">
        <v>3639</v>
      </c>
      <c r="B1799" t="s">
        <v>11061</v>
      </c>
      <c r="C1799" t="s">
        <v>17456</v>
      </c>
      <c r="D1799" t="s">
        <v>17457</v>
      </c>
      <c r="E1799" s="74">
        <v>34973</v>
      </c>
      <c r="F1799">
        <v>2.46</v>
      </c>
      <c r="G1799" t="s">
        <v>17334</v>
      </c>
      <c r="H1799" t="s">
        <v>17339</v>
      </c>
      <c r="I1799" s="74">
        <v>39667</v>
      </c>
      <c r="J1799" t="s">
        <v>19</v>
      </c>
      <c r="K1799" t="s">
        <v>19</v>
      </c>
    </row>
    <row r="1800" spans="1:11" hidden="1" x14ac:dyDescent="0.3">
      <c r="A1800" t="s">
        <v>3290</v>
      </c>
      <c r="B1800" t="s">
        <v>11061</v>
      </c>
      <c r="C1800" t="s">
        <v>17456</v>
      </c>
      <c r="D1800" t="s">
        <v>17457</v>
      </c>
      <c r="E1800" s="74">
        <v>39356</v>
      </c>
      <c r="F1800">
        <v>3.2</v>
      </c>
      <c r="G1800" t="s">
        <v>17334</v>
      </c>
      <c r="H1800" t="s">
        <v>17339</v>
      </c>
      <c r="I1800" s="74">
        <v>39667</v>
      </c>
      <c r="J1800" t="s">
        <v>19</v>
      </c>
      <c r="K1800" t="s">
        <v>19</v>
      </c>
    </row>
    <row r="1801" spans="1:11" hidden="1" x14ac:dyDescent="0.3">
      <c r="A1801" t="s">
        <v>15365</v>
      </c>
      <c r="B1801" t="s">
        <v>15364</v>
      </c>
      <c r="C1801" t="s">
        <v>17410</v>
      </c>
      <c r="D1801" t="s">
        <v>17411</v>
      </c>
      <c r="E1801" s="74">
        <v>44011</v>
      </c>
      <c r="F1801">
        <v>0.153</v>
      </c>
      <c r="G1801" t="s">
        <v>17</v>
      </c>
      <c r="H1801" t="s">
        <v>17315</v>
      </c>
      <c r="I1801" s="74">
        <v>44900</v>
      </c>
      <c r="J1801" t="s">
        <v>19</v>
      </c>
      <c r="K1801" t="s">
        <v>19</v>
      </c>
    </row>
    <row r="1802" spans="1:11" hidden="1" x14ac:dyDescent="0.3">
      <c r="A1802" t="s">
        <v>4714</v>
      </c>
      <c r="B1802" t="s">
        <v>4713</v>
      </c>
      <c r="C1802" t="s">
        <v>22300</v>
      </c>
      <c r="D1802" t="s">
        <v>22301</v>
      </c>
      <c r="E1802" s="74">
        <v>43465</v>
      </c>
      <c r="F1802">
        <v>74.8</v>
      </c>
      <c r="G1802" t="s">
        <v>17</v>
      </c>
      <c r="H1802" t="s">
        <v>17315</v>
      </c>
      <c r="I1802" s="74">
        <v>43469</v>
      </c>
      <c r="J1802" t="s">
        <v>19</v>
      </c>
      <c r="K1802" t="s">
        <v>19</v>
      </c>
    </row>
    <row r="1803" spans="1:11" hidden="1" x14ac:dyDescent="0.3">
      <c r="A1803" t="s">
        <v>21361</v>
      </c>
      <c r="B1803" t="s">
        <v>21362</v>
      </c>
      <c r="C1803" t="s">
        <v>17673</v>
      </c>
      <c r="D1803" t="s">
        <v>17674</v>
      </c>
      <c r="E1803" s="74">
        <v>45147</v>
      </c>
      <c r="F1803">
        <v>0.3</v>
      </c>
      <c r="G1803" t="s">
        <v>17</v>
      </c>
      <c r="H1803" t="s">
        <v>17315</v>
      </c>
      <c r="I1803" s="74">
        <v>45280</v>
      </c>
      <c r="J1803" t="s">
        <v>19</v>
      </c>
      <c r="K1803" t="s">
        <v>19</v>
      </c>
    </row>
    <row r="1804" spans="1:11" hidden="1" x14ac:dyDescent="0.3">
      <c r="A1804" t="s">
        <v>3435</v>
      </c>
      <c r="B1804" t="s">
        <v>3436</v>
      </c>
      <c r="C1804" t="s">
        <v>22225</v>
      </c>
      <c r="D1804" t="s">
        <v>22226</v>
      </c>
      <c r="E1804" s="74">
        <v>31382</v>
      </c>
      <c r="F1804">
        <v>5.625</v>
      </c>
      <c r="G1804" t="s">
        <v>17479</v>
      </c>
      <c r="H1804" t="s">
        <v>17315</v>
      </c>
      <c r="I1804" s="74">
        <v>39667</v>
      </c>
      <c r="J1804" t="s">
        <v>19</v>
      </c>
      <c r="K1804" t="s">
        <v>19</v>
      </c>
    </row>
    <row r="1805" spans="1:11" hidden="1" x14ac:dyDescent="0.3">
      <c r="A1805" t="s">
        <v>1178</v>
      </c>
      <c r="B1805" t="s">
        <v>12281</v>
      </c>
      <c r="C1805" t="s">
        <v>17370</v>
      </c>
      <c r="D1805" t="s">
        <v>17371</v>
      </c>
      <c r="E1805" s="74">
        <v>42352</v>
      </c>
      <c r="F1805">
        <v>1.3</v>
      </c>
      <c r="G1805" t="s">
        <v>17</v>
      </c>
      <c r="H1805" t="s">
        <v>17315</v>
      </c>
      <c r="I1805" s="74">
        <v>42375</v>
      </c>
      <c r="J1805" t="s">
        <v>19</v>
      </c>
      <c r="K1805" t="s">
        <v>19</v>
      </c>
    </row>
    <row r="1806" spans="1:11" hidden="1" x14ac:dyDescent="0.3">
      <c r="A1806" t="s">
        <v>3188</v>
      </c>
      <c r="B1806" t="s">
        <v>10475</v>
      </c>
      <c r="C1806" t="s">
        <v>17529</v>
      </c>
      <c r="D1806" t="s">
        <v>17530</v>
      </c>
      <c r="E1806" s="74">
        <v>37986</v>
      </c>
      <c r="F1806">
        <v>162</v>
      </c>
      <c r="G1806" t="s">
        <v>6</v>
      </c>
      <c r="H1806" t="s">
        <v>17441</v>
      </c>
      <c r="I1806" s="74">
        <v>39827</v>
      </c>
      <c r="J1806" t="s">
        <v>19</v>
      </c>
      <c r="K1806" t="s">
        <v>19</v>
      </c>
    </row>
    <row r="1807" spans="1:11" hidden="1" x14ac:dyDescent="0.3">
      <c r="A1807" t="s">
        <v>1997</v>
      </c>
      <c r="B1807" t="s">
        <v>12868</v>
      </c>
      <c r="C1807" t="s">
        <v>21904</v>
      </c>
      <c r="D1807" t="s">
        <v>21905</v>
      </c>
      <c r="E1807" s="74">
        <v>41249</v>
      </c>
      <c r="F1807">
        <v>67.2</v>
      </c>
      <c r="G1807" t="s">
        <v>6</v>
      </c>
      <c r="H1807" t="s">
        <v>17441</v>
      </c>
      <c r="I1807" s="74">
        <v>41272</v>
      </c>
      <c r="J1807" t="s">
        <v>19</v>
      </c>
      <c r="K1807" t="s">
        <v>19</v>
      </c>
    </row>
    <row r="1808" spans="1:11" hidden="1" x14ac:dyDescent="0.3">
      <c r="A1808" t="s">
        <v>1566</v>
      </c>
      <c r="B1808" t="s">
        <v>12533</v>
      </c>
      <c r="C1808" t="s">
        <v>21904</v>
      </c>
      <c r="D1808" t="s">
        <v>21905</v>
      </c>
      <c r="E1808" s="74">
        <v>41543</v>
      </c>
      <c r="F1808">
        <v>23.8</v>
      </c>
      <c r="G1808" t="s">
        <v>6</v>
      </c>
      <c r="H1808" t="s">
        <v>17441</v>
      </c>
      <c r="I1808" s="74">
        <v>41554</v>
      </c>
      <c r="J1808" t="s">
        <v>19</v>
      </c>
      <c r="K1808" t="s">
        <v>19</v>
      </c>
    </row>
    <row r="1809" spans="1:11" hidden="1" x14ac:dyDescent="0.3">
      <c r="A1809" t="s">
        <v>14279</v>
      </c>
      <c r="B1809" t="s">
        <v>14278</v>
      </c>
      <c r="C1809" t="s">
        <v>17795</v>
      </c>
      <c r="D1809" t="s">
        <v>17796</v>
      </c>
      <c r="E1809" s="74">
        <v>44939</v>
      </c>
      <c r="F1809">
        <v>0.66700000000000004</v>
      </c>
      <c r="G1809" t="s">
        <v>17</v>
      </c>
      <c r="H1809" t="s">
        <v>17441</v>
      </c>
      <c r="I1809" s="74">
        <v>44994</v>
      </c>
      <c r="J1809" t="s">
        <v>19</v>
      </c>
      <c r="K1809" t="s">
        <v>19</v>
      </c>
    </row>
    <row r="1810" spans="1:11" hidden="1" x14ac:dyDescent="0.3">
      <c r="A1810" t="s">
        <v>672</v>
      </c>
      <c r="B1810" t="s">
        <v>12006</v>
      </c>
      <c r="C1810" t="s">
        <v>17486</v>
      </c>
      <c r="D1810" t="s">
        <v>17487</v>
      </c>
      <c r="E1810" s="74">
        <v>42223</v>
      </c>
      <c r="F1810">
        <v>0.5</v>
      </c>
      <c r="G1810" t="s">
        <v>17</v>
      </c>
      <c r="H1810" t="s">
        <v>17441</v>
      </c>
      <c r="I1810" s="74">
        <v>42293</v>
      </c>
      <c r="J1810" t="s">
        <v>19</v>
      </c>
      <c r="K1810" t="s">
        <v>19</v>
      </c>
    </row>
    <row r="1811" spans="1:11" hidden="1" x14ac:dyDescent="0.3">
      <c r="A1811" t="s">
        <v>4410</v>
      </c>
      <c r="B1811" t="s">
        <v>11445</v>
      </c>
      <c r="C1811" t="s">
        <v>17453</v>
      </c>
      <c r="D1811" t="s">
        <v>17454</v>
      </c>
      <c r="E1811" s="74">
        <v>43236</v>
      </c>
      <c r="F1811">
        <v>2.2000000000000002</v>
      </c>
      <c r="G1811" t="s">
        <v>17</v>
      </c>
      <c r="H1811" t="s">
        <v>17339</v>
      </c>
      <c r="I1811" s="74">
        <v>43349</v>
      </c>
      <c r="J1811" t="s">
        <v>19</v>
      </c>
      <c r="K1811" t="s">
        <v>19</v>
      </c>
    </row>
    <row r="1812" spans="1:11" hidden="1" x14ac:dyDescent="0.3">
      <c r="A1812" t="s">
        <v>6061</v>
      </c>
      <c r="B1812" t="s">
        <v>22355</v>
      </c>
      <c r="C1812" t="s">
        <v>22353</v>
      </c>
      <c r="D1812" t="s">
        <v>22354</v>
      </c>
      <c r="E1812" s="74">
        <v>43419</v>
      </c>
      <c r="F1812">
        <v>0.6</v>
      </c>
      <c r="G1812" t="s">
        <v>17</v>
      </c>
      <c r="H1812" t="s">
        <v>17315</v>
      </c>
      <c r="I1812" s="74">
        <v>43902</v>
      </c>
      <c r="J1812" t="s">
        <v>19</v>
      </c>
      <c r="K1812" t="s">
        <v>19</v>
      </c>
    </row>
    <row r="1813" spans="1:11" hidden="1" x14ac:dyDescent="0.3">
      <c r="A1813" t="s">
        <v>6103</v>
      </c>
      <c r="B1813" t="s">
        <v>22359</v>
      </c>
      <c r="C1813" t="s">
        <v>22353</v>
      </c>
      <c r="D1813" t="s">
        <v>22354</v>
      </c>
      <c r="E1813" s="74">
        <v>43419</v>
      </c>
      <c r="F1813">
        <v>0.129</v>
      </c>
      <c r="G1813" t="s">
        <v>17</v>
      </c>
      <c r="H1813" t="s">
        <v>17315</v>
      </c>
      <c r="I1813" s="74">
        <v>43902</v>
      </c>
      <c r="J1813" t="s">
        <v>19</v>
      </c>
      <c r="K1813" t="s">
        <v>19</v>
      </c>
    </row>
    <row r="1814" spans="1:11" hidden="1" x14ac:dyDescent="0.3">
      <c r="A1814" t="s">
        <v>14797</v>
      </c>
      <c r="B1814" t="s">
        <v>14796</v>
      </c>
      <c r="C1814" t="s">
        <v>17350</v>
      </c>
      <c r="D1814" t="s">
        <v>17351</v>
      </c>
      <c r="E1814" s="74">
        <v>44551</v>
      </c>
      <c r="F1814">
        <v>0.28399999999999997</v>
      </c>
      <c r="G1814" t="s">
        <v>17</v>
      </c>
      <c r="H1814" t="s">
        <v>17315</v>
      </c>
      <c r="I1814" s="74">
        <v>44727</v>
      </c>
      <c r="J1814" t="s">
        <v>19</v>
      </c>
      <c r="K1814" t="s">
        <v>19</v>
      </c>
    </row>
    <row r="1815" spans="1:11" hidden="1" x14ac:dyDescent="0.3">
      <c r="A1815" t="s">
        <v>866</v>
      </c>
      <c r="B1815" t="s">
        <v>867</v>
      </c>
      <c r="C1815" t="s">
        <v>22055</v>
      </c>
      <c r="D1815" t="s">
        <v>22056</v>
      </c>
      <c r="E1815" s="74">
        <v>42153</v>
      </c>
      <c r="F1815">
        <v>2.4950000000000001</v>
      </c>
      <c r="G1815" t="s">
        <v>17</v>
      </c>
      <c r="H1815" t="s">
        <v>17315</v>
      </c>
      <c r="I1815" s="74">
        <v>42230</v>
      </c>
      <c r="J1815" t="s">
        <v>19</v>
      </c>
      <c r="K1815" t="s">
        <v>19</v>
      </c>
    </row>
    <row r="1816" spans="1:11" hidden="1" x14ac:dyDescent="0.3">
      <c r="A1816" t="s">
        <v>890</v>
      </c>
      <c r="B1816" t="s">
        <v>891</v>
      </c>
      <c r="C1816" t="s">
        <v>22055</v>
      </c>
      <c r="D1816" t="s">
        <v>22056</v>
      </c>
      <c r="E1816" s="74">
        <v>42124</v>
      </c>
      <c r="F1816">
        <v>0.998</v>
      </c>
      <c r="G1816" t="s">
        <v>17</v>
      </c>
      <c r="H1816" t="s">
        <v>17315</v>
      </c>
      <c r="I1816" s="74">
        <v>42156</v>
      </c>
      <c r="J1816" t="s">
        <v>19</v>
      </c>
      <c r="K1816" t="s">
        <v>19</v>
      </c>
    </row>
    <row r="1817" spans="1:11" hidden="1" x14ac:dyDescent="0.3">
      <c r="A1817" t="s">
        <v>6060</v>
      </c>
      <c r="B1817" t="s">
        <v>10399</v>
      </c>
      <c r="C1817" t="s">
        <v>17664</v>
      </c>
      <c r="D1817" t="s">
        <v>17665</v>
      </c>
      <c r="E1817" s="74">
        <v>42704</v>
      </c>
      <c r="F1817">
        <v>0.6</v>
      </c>
      <c r="G1817" t="s">
        <v>17</v>
      </c>
      <c r="H1817" t="s">
        <v>17315</v>
      </c>
      <c r="I1817" s="74">
        <v>43763</v>
      </c>
      <c r="J1817" t="s">
        <v>19</v>
      </c>
      <c r="K1817" t="s">
        <v>19</v>
      </c>
    </row>
    <row r="1818" spans="1:11" hidden="1" x14ac:dyDescent="0.3">
      <c r="A1818" t="s">
        <v>6140</v>
      </c>
      <c r="B1818" t="s">
        <v>10399</v>
      </c>
      <c r="C1818" t="s">
        <v>17664</v>
      </c>
      <c r="D1818" t="s">
        <v>17665</v>
      </c>
      <c r="E1818" s="74">
        <v>43082</v>
      </c>
      <c r="F1818">
        <v>0.16500000000000001</v>
      </c>
      <c r="G1818" t="s">
        <v>17</v>
      </c>
      <c r="H1818" t="s">
        <v>17315</v>
      </c>
      <c r="I1818" s="74">
        <v>43790</v>
      </c>
      <c r="J1818" t="s">
        <v>19</v>
      </c>
      <c r="K1818" t="s">
        <v>19</v>
      </c>
    </row>
    <row r="1819" spans="1:11" hidden="1" x14ac:dyDescent="0.3">
      <c r="A1819" t="s">
        <v>6143</v>
      </c>
      <c r="B1819" t="s">
        <v>10399</v>
      </c>
      <c r="C1819" t="s">
        <v>17664</v>
      </c>
      <c r="D1819" t="s">
        <v>17665</v>
      </c>
      <c r="E1819" s="74">
        <v>43097</v>
      </c>
      <c r="F1819">
        <v>0.16</v>
      </c>
      <c r="G1819" t="s">
        <v>17</v>
      </c>
      <c r="H1819" t="s">
        <v>17315</v>
      </c>
      <c r="I1819" s="74">
        <v>43902</v>
      </c>
      <c r="J1819" t="s">
        <v>19</v>
      </c>
      <c r="K1819" t="s">
        <v>19</v>
      </c>
    </row>
    <row r="1820" spans="1:11" hidden="1" x14ac:dyDescent="0.3">
      <c r="A1820" t="s">
        <v>6148</v>
      </c>
      <c r="B1820" t="s">
        <v>10399</v>
      </c>
      <c r="C1820" t="s">
        <v>17664</v>
      </c>
      <c r="D1820" t="s">
        <v>17665</v>
      </c>
      <c r="E1820" s="74">
        <v>43097</v>
      </c>
      <c r="F1820">
        <v>0.14399999999999999</v>
      </c>
      <c r="G1820" t="s">
        <v>17</v>
      </c>
      <c r="H1820" t="s">
        <v>17315</v>
      </c>
      <c r="I1820" s="74">
        <v>43902</v>
      </c>
      <c r="J1820" t="s">
        <v>19</v>
      </c>
      <c r="K1820" t="s">
        <v>19</v>
      </c>
    </row>
    <row r="1821" spans="1:11" hidden="1" x14ac:dyDescent="0.3">
      <c r="A1821" t="s">
        <v>7690</v>
      </c>
      <c r="B1821" t="s">
        <v>10399</v>
      </c>
      <c r="C1821" t="s">
        <v>17664</v>
      </c>
      <c r="D1821" t="s">
        <v>17665</v>
      </c>
      <c r="E1821" s="74">
        <v>43077</v>
      </c>
      <c r="F1821">
        <v>0.11799999999999999</v>
      </c>
      <c r="G1821" t="s">
        <v>17</v>
      </c>
      <c r="H1821" t="s">
        <v>17315</v>
      </c>
      <c r="I1821" s="74">
        <v>43893</v>
      </c>
      <c r="J1821" t="s">
        <v>19</v>
      </c>
      <c r="K1821" t="s">
        <v>19</v>
      </c>
    </row>
    <row r="1822" spans="1:11" hidden="1" x14ac:dyDescent="0.3">
      <c r="A1822" t="s">
        <v>8284</v>
      </c>
      <c r="B1822" t="s">
        <v>10242</v>
      </c>
      <c r="C1822" t="s">
        <v>17664</v>
      </c>
      <c r="D1822" t="s">
        <v>17665</v>
      </c>
      <c r="E1822" s="74">
        <v>43083</v>
      </c>
      <c r="F1822">
        <v>0.14399999999999999</v>
      </c>
      <c r="G1822" t="s">
        <v>17</v>
      </c>
      <c r="H1822" t="s">
        <v>17315</v>
      </c>
      <c r="I1822" s="74">
        <v>43948</v>
      </c>
      <c r="J1822" t="s">
        <v>19</v>
      </c>
      <c r="K1822" t="s">
        <v>19</v>
      </c>
    </row>
    <row r="1823" spans="1:11" hidden="1" x14ac:dyDescent="0.3">
      <c r="A1823" t="s">
        <v>24984</v>
      </c>
      <c r="B1823" t="s">
        <v>24985</v>
      </c>
      <c r="C1823" t="s">
        <v>17370</v>
      </c>
      <c r="D1823" t="s">
        <v>17371</v>
      </c>
      <c r="E1823" s="74">
        <v>45336</v>
      </c>
      <c r="F1823">
        <v>0.499</v>
      </c>
      <c r="G1823" t="s">
        <v>17</v>
      </c>
      <c r="H1823" t="s">
        <v>17315</v>
      </c>
      <c r="I1823" s="74">
        <v>45378</v>
      </c>
      <c r="J1823" t="s">
        <v>19</v>
      </c>
      <c r="K1823" t="s">
        <v>19</v>
      </c>
    </row>
    <row r="1824" spans="1:11" hidden="1" x14ac:dyDescent="0.3">
      <c r="A1824" t="s">
        <v>2939</v>
      </c>
      <c r="B1824" t="s">
        <v>12269</v>
      </c>
      <c r="C1824" t="s">
        <v>18533</v>
      </c>
      <c r="D1824" t="s">
        <v>1157</v>
      </c>
      <c r="E1824" s="74">
        <v>40169</v>
      </c>
      <c r="F1824">
        <v>5.6</v>
      </c>
      <c r="G1824" t="s">
        <v>17334</v>
      </c>
      <c r="H1824" t="s">
        <v>17339</v>
      </c>
      <c r="I1824" s="74">
        <v>40198</v>
      </c>
      <c r="J1824" t="s">
        <v>19</v>
      </c>
      <c r="K1824" t="s">
        <v>19</v>
      </c>
    </row>
    <row r="1825" spans="1:11" hidden="1" x14ac:dyDescent="0.3">
      <c r="A1825" t="s">
        <v>2921</v>
      </c>
      <c r="B1825" t="s">
        <v>12269</v>
      </c>
      <c r="C1825" t="s">
        <v>18533</v>
      </c>
      <c r="D1825" t="s">
        <v>1157</v>
      </c>
      <c r="E1825" s="74">
        <v>40132</v>
      </c>
      <c r="F1825">
        <v>0.8</v>
      </c>
      <c r="G1825" t="s">
        <v>17334</v>
      </c>
      <c r="H1825" t="s">
        <v>17339</v>
      </c>
      <c r="I1825" s="74">
        <v>40198</v>
      </c>
      <c r="J1825" t="s">
        <v>19</v>
      </c>
      <c r="K1825" t="s">
        <v>19</v>
      </c>
    </row>
    <row r="1826" spans="1:11" hidden="1" x14ac:dyDescent="0.3">
      <c r="A1826" t="s">
        <v>1158</v>
      </c>
      <c r="B1826" t="s">
        <v>12269</v>
      </c>
      <c r="C1826" t="s">
        <v>18533</v>
      </c>
      <c r="D1826" t="s">
        <v>1157</v>
      </c>
      <c r="E1826" s="74">
        <v>41884</v>
      </c>
      <c r="F1826">
        <v>6.4</v>
      </c>
      <c r="G1826" t="s">
        <v>17334</v>
      </c>
      <c r="H1826" t="s">
        <v>17339</v>
      </c>
      <c r="I1826" s="74">
        <v>41913</v>
      </c>
      <c r="J1826" t="s">
        <v>19</v>
      </c>
      <c r="K1826" t="s">
        <v>19</v>
      </c>
    </row>
    <row r="1827" spans="1:11" hidden="1" x14ac:dyDescent="0.3">
      <c r="A1827" t="s">
        <v>780</v>
      </c>
      <c r="B1827" t="s">
        <v>12072</v>
      </c>
      <c r="C1827" t="s">
        <v>22014</v>
      </c>
      <c r="D1827" t="s">
        <v>22015</v>
      </c>
      <c r="E1827" s="74">
        <v>42298</v>
      </c>
      <c r="F1827">
        <v>19.2</v>
      </c>
      <c r="G1827" t="s">
        <v>17</v>
      </c>
      <c r="H1827" t="s">
        <v>17315</v>
      </c>
      <c r="I1827" s="74">
        <v>42326</v>
      </c>
      <c r="J1827" t="s">
        <v>19</v>
      </c>
      <c r="K1827" t="s">
        <v>19</v>
      </c>
    </row>
    <row r="1828" spans="1:11" hidden="1" x14ac:dyDescent="0.3">
      <c r="A1828" t="s">
        <v>1162</v>
      </c>
      <c r="B1828" t="s">
        <v>12273</v>
      </c>
      <c r="C1828" t="s">
        <v>22024</v>
      </c>
      <c r="D1828" t="s">
        <v>22025</v>
      </c>
      <c r="E1828" s="74">
        <v>41983</v>
      </c>
      <c r="F1828">
        <v>15</v>
      </c>
      <c r="G1828" t="s">
        <v>17</v>
      </c>
      <c r="H1828" t="s">
        <v>17315</v>
      </c>
      <c r="I1828" s="74">
        <v>41995</v>
      </c>
      <c r="J1828" t="s">
        <v>19</v>
      </c>
      <c r="K1828" t="s">
        <v>19</v>
      </c>
    </row>
    <row r="1829" spans="1:11" hidden="1" x14ac:dyDescent="0.3">
      <c r="A1829" t="s">
        <v>4212</v>
      </c>
      <c r="B1829" t="s">
        <v>11521</v>
      </c>
      <c r="C1829" t="s">
        <v>17365</v>
      </c>
      <c r="D1829" t="s">
        <v>17366</v>
      </c>
      <c r="E1829" s="74">
        <v>43014</v>
      </c>
      <c r="F1829">
        <v>1.85</v>
      </c>
      <c r="G1829" t="s">
        <v>17</v>
      </c>
      <c r="H1829" t="s">
        <v>17324</v>
      </c>
      <c r="I1829" s="74">
        <v>43031</v>
      </c>
      <c r="J1829" t="s">
        <v>19</v>
      </c>
      <c r="K1829" t="s">
        <v>19</v>
      </c>
    </row>
    <row r="1830" spans="1:11" hidden="1" x14ac:dyDescent="0.3">
      <c r="A1830" t="s">
        <v>2988</v>
      </c>
      <c r="B1830" t="s">
        <v>15314</v>
      </c>
      <c r="C1830" t="s">
        <v>17728</v>
      </c>
      <c r="D1830" t="s">
        <v>17729</v>
      </c>
      <c r="E1830" s="74">
        <v>32842</v>
      </c>
      <c r="F1830">
        <v>126.5</v>
      </c>
      <c r="G1830" t="s">
        <v>17369</v>
      </c>
      <c r="H1830" t="s">
        <v>17315</v>
      </c>
      <c r="I1830" s="74">
        <v>39972</v>
      </c>
      <c r="J1830" t="s">
        <v>19</v>
      </c>
      <c r="K1830" t="s">
        <v>19</v>
      </c>
    </row>
    <row r="1831" spans="1:11" hidden="1" x14ac:dyDescent="0.3">
      <c r="A1831" t="s">
        <v>2987</v>
      </c>
      <c r="B1831" t="s">
        <v>15292</v>
      </c>
      <c r="C1831" t="s">
        <v>17728</v>
      </c>
      <c r="D1831" t="s">
        <v>17729</v>
      </c>
      <c r="E1831" s="74">
        <v>32840</v>
      </c>
      <c r="F1831">
        <v>126.5</v>
      </c>
      <c r="G1831" t="s">
        <v>17369</v>
      </c>
      <c r="H1831" t="s">
        <v>17315</v>
      </c>
      <c r="I1831" s="74">
        <v>39972</v>
      </c>
      <c r="J1831" t="s">
        <v>19</v>
      </c>
      <c r="K1831" t="s">
        <v>19</v>
      </c>
    </row>
    <row r="1832" spans="1:11" hidden="1" x14ac:dyDescent="0.3">
      <c r="A1832" t="s">
        <v>344</v>
      </c>
      <c r="B1832" t="s">
        <v>11834</v>
      </c>
      <c r="C1832" t="s">
        <v>17442</v>
      </c>
      <c r="D1832" t="s">
        <v>17443</v>
      </c>
      <c r="E1832" s="74">
        <v>42615</v>
      </c>
      <c r="F1832">
        <v>120</v>
      </c>
      <c r="G1832" t="s">
        <v>17</v>
      </c>
      <c r="H1832" t="s">
        <v>17441</v>
      </c>
      <c r="I1832" s="74">
        <v>42727</v>
      </c>
      <c r="J1832" t="s">
        <v>19</v>
      </c>
      <c r="K1832" t="s">
        <v>19</v>
      </c>
    </row>
    <row r="1833" spans="1:11" hidden="1" x14ac:dyDescent="0.3">
      <c r="A1833" t="s">
        <v>3677</v>
      </c>
      <c r="B1833" t="s">
        <v>13412</v>
      </c>
      <c r="C1833" t="s">
        <v>18624</v>
      </c>
      <c r="D1833" t="s">
        <v>18625</v>
      </c>
      <c r="E1833" s="74">
        <v>37977</v>
      </c>
      <c r="F1833">
        <v>41</v>
      </c>
      <c r="G1833" t="s">
        <v>6</v>
      </c>
      <c r="H1833" t="s">
        <v>17339</v>
      </c>
      <c r="I1833" s="74">
        <v>39437</v>
      </c>
      <c r="J1833" t="s">
        <v>19</v>
      </c>
      <c r="K1833" t="s">
        <v>19</v>
      </c>
    </row>
    <row r="1834" spans="1:11" hidden="1" x14ac:dyDescent="0.3">
      <c r="A1834" t="s">
        <v>2928</v>
      </c>
      <c r="B1834" t="s">
        <v>14681</v>
      </c>
      <c r="C1834" t="s">
        <v>18624</v>
      </c>
      <c r="D1834" t="s">
        <v>18625</v>
      </c>
      <c r="E1834" s="74">
        <v>40165</v>
      </c>
      <c r="F1834">
        <v>63</v>
      </c>
      <c r="G1834" t="s">
        <v>6</v>
      </c>
      <c r="H1834" t="s">
        <v>17339</v>
      </c>
      <c r="I1834" s="74">
        <v>40175</v>
      </c>
      <c r="J1834" t="s">
        <v>19</v>
      </c>
      <c r="K1834" t="s">
        <v>19</v>
      </c>
    </row>
    <row r="1835" spans="1:11" hidden="1" x14ac:dyDescent="0.3">
      <c r="A1835" t="s">
        <v>8229</v>
      </c>
      <c r="B1835" t="s">
        <v>10299</v>
      </c>
      <c r="C1835" t="s">
        <v>17410</v>
      </c>
      <c r="D1835" t="s">
        <v>17411</v>
      </c>
      <c r="E1835" s="74">
        <v>43895</v>
      </c>
      <c r="F1835">
        <v>9.9000000000000005E-2</v>
      </c>
      <c r="G1835" t="s">
        <v>17</v>
      </c>
      <c r="H1835" t="s">
        <v>17315</v>
      </c>
      <c r="I1835" s="74">
        <v>43916</v>
      </c>
      <c r="J1835" t="s">
        <v>19</v>
      </c>
      <c r="K1835" t="s">
        <v>19</v>
      </c>
    </row>
    <row r="1836" spans="1:11" hidden="1" x14ac:dyDescent="0.3">
      <c r="A1836" t="s">
        <v>20300</v>
      </c>
      <c r="B1836" t="s">
        <v>20301</v>
      </c>
      <c r="C1836" t="s">
        <v>20302</v>
      </c>
      <c r="D1836" t="s">
        <v>20303</v>
      </c>
      <c r="E1836" s="74">
        <v>44932</v>
      </c>
      <c r="F1836">
        <v>8.5999999999999993E-2</v>
      </c>
      <c r="G1836" t="s">
        <v>17</v>
      </c>
      <c r="H1836" t="s">
        <v>17315</v>
      </c>
      <c r="I1836" s="74">
        <v>45215</v>
      </c>
      <c r="J1836" t="s">
        <v>19</v>
      </c>
      <c r="K1836" t="s">
        <v>19</v>
      </c>
    </row>
    <row r="1837" spans="1:11" hidden="1" x14ac:dyDescent="0.3">
      <c r="A1837" t="s">
        <v>14769</v>
      </c>
      <c r="B1837" t="s">
        <v>14768</v>
      </c>
      <c r="C1837" t="s">
        <v>17456</v>
      </c>
      <c r="D1837" t="s">
        <v>17457</v>
      </c>
      <c r="E1837" s="74">
        <v>42390</v>
      </c>
      <c r="F1837">
        <v>0.1</v>
      </c>
      <c r="G1837" t="s">
        <v>17</v>
      </c>
      <c r="H1837" t="s">
        <v>17339</v>
      </c>
      <c r="I1837" s="74">
        <v>44827</v>
      </c>
      <c r="J1837" t="s">
        <v>19</v>
      </c>
      <c r="K1837" t="s">
        <v>19</v>
      </c>
    </row>
    <row r="1838" spans="1:11" hidden="1" x14ac:dyDescent="0.3">
      <c r="A1838" t="s">
        <v>1598</v>
      </c>
      <c r="B1838" t="s">
        <v>12556</v>
      </c>
      <c r="C1838" t="s">
        <v>17773</v>
      </c>
      <c r="D1838" t="s">
        <v>17774</v>
      </c>
      <c r="E1838" s="74">
        <v>40664</v>
      </c>
      <c r="F1838">
        <v>0.02</v>
      </c>
      <c r="G1838" t="s">
        <v>17</v>
      </c>
      <c r="H1838" t="s">
        <v>17441</v>
      </c>
      <c r="I1838" s="74">
        <v>41869</v>
      </c>
      <c r="J1838" t="s">
        <v>19</v>
      </c>
      <c r="K1838" t="s">
        <v>19</v>
      </c>
    </row>
    <row r="1839" spans="1:11" hidden="1" x14ac:dyDescent="0.3">
      <c r="A1839" t="s">
        <v>1597</v>
      </c>
      <c r="B1839" t="s">
        <v>12555</v>
      </c>
      <c r="C1839" t="s">
        <v>17773</v>
      </c>
      <c r="D1839" t="s">
        <v>17774</v>
      </c>
      <c r="E1839" s="74">
        <v>40664</v>
      </c>
      <c r="F1839">
        <v>0.02</v>
      </c>
      <c r="G1839" t="s">
        <v>17</v>
      </c>
      <c r="H1839" t="s">
        <v>17441</v>
      </c>
      <c r="I1839" s="74">
        <v>41869</v>
      </c>
      <c r="J1839" t="s">
        <v>19</v>
      </c>
      <c r="K1839" t="s">
        <v>19</v>
      </c>
    </row>
    <row r="1840" spans="1:11" hidden="1" x14ac:dyDescent="0.3">
      <c r="A1840" t="s">
        <v>14767</v>
      </c>
      <c r="B1840" t="s">
        <v>14766</v>
      </c>
      <c r="C1840" t="s">
        <v>17456</v>
      </c>
      <c r="D1840" t="s">
        <v>17457</v>
      </c>
      <c r="E1840" s="74">
        <v>42390</v>
      </c>
      <c r="F1840">
        <v>0.1</v>
      </c>
      <c r="G1840" t="s">
        <v>17</v>
      </c>
      <c r="H1840" t="s">
        <v>17339</v>
      </c>
      <c r="I1840" s="74">
        <v>44827</v>
      </c>
      <c r="J1840" t="s">
        <v>19</v>
      </c>
      <c r="K1840" t="s">
        <v>19</v>
      </c>
    </row>
    <row r="1841" spans="1:11" hidden="1" x14ac:dyDescent="0.3">
      <c r="A1841" t="s">
        <v>17820</v>
      </c>
      <c r="B1841" t="s">
        <v>17821</v>
      </c>
      <c r="C1841" t="s">
        <v>17822</v>
      </c>
      <c r="D1841" t="s">
        <v>17823</v>
      </c>
      <c r="E1841" s="74">
        <v>44440</v>
      </c>
      <c r="F1841">
        <v>3.96</v>
      </c>
      <c r="G1841" t="s">
        <v>17</v>
      </c>
      <c r="H1841" t="s">
        <v>17397</v>
      </c>
      <c r="I1841" s="74">
        <v>45198</v>
      </c>
      <c r="J1841" t="s">
        <v>19</v>
      </c>
      <c r="K1841" t="s">
        <v>19</v>
      </c>
    </row>
    <row r="1842" spans="1:11" hidden="1" x14ac:dyDescent="0.3">
      <c r="A1842" t="s">
        <v>323</v>
      </c>
      <c r="B1842" t="s">
        <v>324</v>
      </c>
      <c r="C1842" t="s">
        <v>17410</v>
      </c>
      <c r="D1842" t="s">
        <v>17411</v>
      </c>
      <c r="E1842" s="74">
        <v>42591</v>
      </c>
      <c r="F1842">
        <v>0.15</v>
      </c>
      <c r="G1842" t="s">
        <v>17</v>
      </c>
      <c r="H1842" t="s">
        <v>17315</v>
      </c>
      <c r="I1842" s="74">
        <v>42650</v>
      </c>
      <c r="J1842" t="s">
        <v>19</v>
      </c>
      <c r="K1842" t="s">
        <v>19</v>
      </c>
    </row>
    <row r="1843" spans="1:11" hidden="1" x14ac:dyDescent="0.3">
      <c r="A1843" t="s">
        <v>4693</v>
      </c>
      <c r="B1843" t="s">
        <v>4692</v>
      </c>
      <c r="C1843" t="s">
        <v>17410</v>
      </c>
      <c r="D1843" t="s">
        <v>17411</v>
      </c>
      <c r="E1843" s="74">
        <v>42956</v>
      </c>
      <c r="F1843">
        <v>0.185</v>
      </c>
      <c r="G1843" t="s">
        <v>17</v>
      </c>
      <c r="H1843" t="s">
        <v>17315</v>
      </c>
      <c r="I1843" s="74">
        <v>43452</v>
      </c>
      <c r="J1843" t="s">
        <v>19</v>
      </c>
      <c r="K1843" t="s">
        <v>19</v>
      </c>
    </row>
    <row r="1844" spans="1:11" hidden="1" x14ac:dyDescent="0.3">
      <c r="A1844" t="s">
        <v>4695</v>
      </c>
      <c r="B1844" t="s">
        <v>4692</v>
      </c>
      <c r="C1844" t="s">
        <v>17410</v>
      </c>
      <c r="D1844" t="s">
        <v>17411</v>
      </c>
      <c r="E1844" s="74">
        <v>42956</v>
      </c>
      <c r="F1844">
        <v>0.32</v>
      </c>
      <c r="G1844" t="s">
        <v>17</v>
      </c>
      <c r="H1844" t="s">
        <v>17315</v>
      </c>
      <c r="I1844" s="74">
        <v>43452</v>
      </c>
      <c r="J1844" t="s">
        <v>19</v>
      </c>
      <c r="K1844" t="s">
        <v>19</v>
      </c>
    </row>
    <row r="1845" spans="1:11" hidden="1" x14ac:dyDescent="0.3">
      <c r="A1845" t="s">
        <v>4696</v>
      </c>
      <c r="B1845" t="s">
        <v>4692</v>
      </c>
      <c r="C1845" t="s">
        <v>17410</v>
      </c>
      <c r="D1845" t="s">
        <v>17411</v>
      </c>
      <c r="E1845" s="74">
        <v>42956</v>
      </c>
      <c r="F1845">
        <v>0.32</v>
      </c>
      <c r="G1845" t="s">
        <v>17</v>
      </c>
      <c r="H1845" t="s">
        <v>17315</v>
      </c>
      <c r="I1845" s="74">
        <v>43452</v>
      </c>
      <c r="J1845" t="s">
        <v>19</v>
      </c>
      <c r="K1845" t="s">
        <v>19</v>
      </c>
    </row>
    <row r="1846" spans="1:11" hidden="1" x14ac:dyDescent="0.3">
      <c r="A1846" t="s">
        <v>4697</v>
      </c>
      <c r="B1846" t="s">
        <v>4692</v>
      </c>
      <c r="C1846" t="s">
        <v>17410</v>
      </c>
      <c r="D1846" t="s">
        <v>17411</v>
      </c>
      <c r="E1846" s="74">
        <v>42956</v>
      </c>
      <c r="F1846">
        <v>0.128</v>
      </c>
      <c r="G1846" t="s">
        <v>17</v>
      </c>
      <c r="H1846" t="s">
        <v>17315</v>
      </c>
      <c r="I1846" s="74">
        <v>43453</v>
      </c>
      <c r="J1846" t="s">
        <v>19</v>
      </c>
      <c r="K1846" t="s">
        <v>19</v>
      </c>
    </row>
    <row r="1847" spans="1:11" hidden="1" x14ac:dyDescent="0.3">
      <c r="A1847" t="s">
        <v>4884</v>
      </c>
      <c r="B1847" t="s">
        <v>4692</v>
      </c>
      <c r="C1847" t="s">
        <v>17410</v>
      </c>
      <c r="D1847" t="s">
        <v>17411</v>
      </c>
      <c r="E1847" s="74">
        <v>42956</v>
      </c>
      <c r="F1847">
        <v>0.32800000000000001</v>
      </c>
      <c r="G1847" t="s">
        <v>17</v>
      </c>
      <c r="H1847" t="s">
        <v>17315</v>
      </c>
      <c r="I1847" s="74">
        <v>43634</v>
      </c>
      <c r="J1847" t="s">
        <v>19</v>
      </c>
      <c r="K1847" t="s">
        <v>19</v>
      </c>
    </row>
    <row r="1848" spans="1:11" hidden="1" x14ac:dyDescent="0.3">
      <c r="A1848" t="s">
        <v>2856</v>
      </c>
      <c r="B1848" t="s">
        <v>12447</v>
      </c>
      <c r="C1848" t="s">
        <v>17393</v>
      </c>
      <c r="D1848" t="s">
        <v>17394</v>
      </c>
      <c r="E1848" s="74">
        <v>39667</v>
      </c>
      <c r="F1848">
        <v>0.26</v>
      </c>
      <c r="G1848" t="s">
        <v>17</v>
      </c>
      <c r="H1848" t="s">
        <v>17315</v>
      </c>
      <c r="I1848" s="74">
        <v>40205</v>
      </c>
      <c r="J1848" t="s">
        <v>19</v>
      </c>
      <c r="K1848" t="s">
        <v>19</v>
      </c>
    </row>
    <row r="1849" spans="1:11" hidden="1" x14ac:dyDescent="0.3">
      <c r="A1849" t="s">
        <v>1445</v>
      </c>
      <c r="B1849" t="s">
        <v>12447</v>
      </c>
      <c r="C1849" t="s">
        <v>17393</v>
      </c>
      <c r="D1849" t="s">
        <v>17394</v>
      </c>
      <c r="E1849" s="74">
        <v>39667</v>
      </c>
      <c r="F1849">
        <v>0.26</v>
      </c>
      <c r="G1849" t="s">
        <v>17</v>
      </c>
      <c r="H1849" t="s">
        <v>17315</v>
      </c>
      <c r="I1849" s="74">
        <v>41689</v>
      </c>
      <c r="J1849" t="s">
        <v>19</v>
      </c>
      <c r="K1849" t="s">
        <v>19</v>
      </c>
    </row>
    <row r="1850" spans="1:11" hidden="1" x14ac:dyDescent="0.3">
      <c r="A1850" t="s">
        <v>3278</v>
      </c>
      <c r="B1850" t="s">
        <v>10877</v>
      </c>
      <c r="C1850" t="s">
        <v>22336</v>
      </c>
      <c r="D1850" t="s">
        <v>22337</v>
      </c>
      <c r="E1850" s="74">
        <v>37256</v>
      </c>
      <c r="F1850">
        <v>24.6</v>
      </c>
      <c r="G1850" t="s">
        <v>6</v>
      </c>
      <c r="H1850" t="s">
        <v>17339</v>
      </c>
      <c r="I1850" s="74">
        <v>39738</v>
      </c>
      <c r="J1850" t="s">
        <v>19</v>
      </c>
      <c r="K1850" t="s">
        <v>19</v>
      </c>
    </row>
    <row r="1851" spans="1:11" hidden="1" x14ac:dyDescent="0.3">
      <c r="A1851" t="s">
        <v>3243</v>
      </c>
      <c r="B1851" t="s">
        <v>10877</v>
      </c>
      <c r="C1851" t="s">
        <v>22336</v>
      </c>
      <c r="D1851" t="s">
        <v>22337</v>
      </c>
      <c r="E1851" s="74">
        <v>37377</v>
      </c>
      <c r="F1851">
        <v>25.2</v>
      </c>
      <c r="G1851" t="s">
        <v>6</v>
      </c>
      <c r="H1851" t="s">
        <v>17339</v>
      </c>
      <c r="I1851" s="74">
        <v>39738</v>
      </c>
      <c r="J1851" t="s">
        <v>19</v>
      </c>
      <c r="K1851" t="s">
        <v>19</v>
      </c>
    </row>
    <row r="1852" spans="1:11" hidden="1" x14ac:dyDescent="0.3">
      <c r="A1852" t="s">
        <v>3625</v>
      </c>
      <c r="B1852" t="s">
        <v>12937</v>
      </c>
      <c r="C1852" t="s">
        <v>17372</v>
      </c>
      <c r="D1852" t="s">
        <v>17373</v>
      </c>
      <c r="E1852" s="74">
        <v>30225</v>
      </c>
      <c r="F1852">
        <v>0.55000000000000004</v>
      </c>
      <c r="G1852" t="s">
        <v>17369</v>
      </c>
      <c r="H1852" t="s">
        <v>17315</v>
      </c>
      <c r="I1852" s="74">
        <v>39651</v>
      </c>
      <c r="J1852" t="s">
        <v>19</v>
      </c>
      <c r="K1852" t="s">
        <v>19</v>
      </c>
    </row>
    <row r="1853" spans="1:11" hidden="1" x14ac:dyDescent="0.3">
      <c r="A1853" t="s">
        <v>571</v>
      </c>
      <c r="B1853" t="s">
        <v>11949</v>
      </c>
      <c r="C1853" t="s">
        <v>22098</v>
      </c>
      <c r="D1853" t="s">
        <v>22099</v>
      </c>
      <c r="E1853" s="74">
        <v>41614</v>
      </c>
      <c r="F1853">
        <v>6.2E-2</v>
      </c>
      <c r="G1853" t="s">
        <v>17</v>
      </c>
      <c r="H1853" t="s">
        <v>17315</v>
      </c>
      <c r="I1853" s="74">
        <v>42402</v>
      </c>
      <c r="J1853" t="s">
        <v>19</v>
      </c>
      <c r="K1853" t="s">
        <v>19</v>
      </c>
    </row>
    <row r="1854" spans="1:11" hidden="1" x14ac:dyDescent="0.3">
      <c r="A1854" t="s">
        <v>14685</v>
      </c>
      <c r="B1854" t="s">
        <v>14684</v>
      </c>
      <c r="C1854" t="s">
        <v>17538</v>
      </c>
      <c r="D1854" t="s">
        <v>17539</v>
      </c>
      <c r="E1854" s="74">
        <v>44504</v>
      </c>
      <c r="F1854">
        <v>7.4999999999999997E-2</v>
      </c>
      <c r="G1854" t="s">
        <v>17</v>
      </c>
      <c r="H1854" t="s">
        <v>17315</v>
      </c>
      <c r="I1854" s="74">
        <v>44767</v>
      </c>
      <c r="J1854" t="s">
        <v>19</v>
      </c>
      <c r="K1854" t="s">
        <v>19</v>
      </c>
    </row>
    <row r="1855" spans="1:11" hidden="1" x14ac:dyDescent="0.3">
      <c r="A1855" t="s">
        <v>4314</v>
      </c>
      <c r="B1855" t="s">
        <v>11450</v>
      </c>
      <c r="C1855" t="s">
        <v>17410</v>
      </c>
      <c r="D1855" t="s">
        <v>17411</v>
      </c>
      <c r="E1855" s="74">
        <v>39805</v>
      </c>
      <c r="F1855">
        <v>5.7000000000000002E-2</v>
      </c>
      <c r="G1855" t="s">
        <v>17</v>
      </c>
      <c r="H1855" t="s">
        <v>17315</v>
      </c>
      <c r="I1855" s="74">
        <v>43137</v>
      </c>
      <c r="J1855" t="s">
        <v>19</v>
      </c>
      <c r="K1855" t="s">
        <v>19</v>
      </c>
    </row>
    <row r="1856" spans="1:11" hidden="1" x14ac:dyDescent="0.3">
      <c r="A1856" t="s">
        <v>227</v>
      </c>
      <c r="B1856" t="s">
        <v>11760</v>
      </c>
      <c r="C1856" t="s">
        <v>17468</v>
      </c>
      <c r="D1856" t="s">
        <v>17469</v>
      </c>
      <c r="E1856" s="74">
        <v>41617</v>
      </c>
      <c r="F1856">
        <v>0.41799999999999998</v>
      </c>
      <c r="G1856" t="s">
        <v>17</v>
      </c>
      <c r="H1856" t="s">
        <v>17465</v>
      </c>
      <c r="I1856" s="74">
        <v>42683</v>
      </c>
      <c r="J1856" t="s">
        <v>19</v>
      </c>
      <c r="K1856" t="s">
        <v>19</v>
      </c>
    </row>
    <row r="1857" spans="1:11" hidden="1" x14ac:dyDescent="0.3">
      <c r="A1857" t="s">
        <v>390</v>
      </c>
      <c r="B1857" t="s">
        <v>11861</v>
      </c>
      <c r="C1857" t="s">
        <v>17410</v>
      </c>
      <c r="D1857" t="s">
        <v>17411</v>
      </c>
      <c r="E1857" s="74">
        <v>40835</v>
      </c>
      <c r="F1857">
        <v>6.2E-2</v>
      </c>
      <c r="G1857" t="s">
        <v>17</v>
      </c>
      <c r="H1857" t="s">
        <v>17315</v>
      </c>
      <c r="I1857" s="74">
        <v>42587</v>
      </c>
      <c r="J1857" t="s">
        <v>19</v>
      </c>
      <c r="K1857" t="s">
        <v>19</v>
      </c>
    </row>
    <row r="1858" spans="1:11" hidden="1" x14ac:dyDescent="0.3">
      <c r="A1858" t="s">
        <v>4304</v>
      </c>
      <c r="B1858" t="s">
        <v>11458</v>
      </c>
      <c r="C1858" t="s">
        <v>17410</v>
      </c>
      <c r="D1858" t="s">
        <v>17411</v>
      </c>
      <c r="E1858" s="74">
        <v>40065</v>
      </c>
      <c r="F1858">
        <v>3.5000000000000003E-2</v>
      </c>
      <c r="G1858" t="s">
        <v>17</v>
      </c>
      <c r="H1858" t="s">
        <v>17315</v>
      </c>
      <c r="I1858" s="74">
        <v>43133</v>
      </c>
      <c r="J1858" t="s">
        <v>19</v>
      </c>
      <c r="K1858" t="s">
        <v>19</v>
      </c>
    </row>
    <row r="1859" spans="1:11" hidden="1" x14ac:dyDescent="0.3">
      <c r="A1859" t="s">
        <v>25474</v>
      </c>
      <c r="B1859" t="s">
        <v>25475</v>
      </c>
      <c r="C1859" t="s">
        <v>19773</v>
      </c>
      <c r="D1859" t="s">
        <v>24616</v>
      </c>
      <c r="E1859" s="74">
        <v>45047</v>
      </c>
      <c r="F1859">
        <v>23.4</v>
      </c>
      <c r="G1859" t="s">
        <v>17</v>
      </c>
      <c r="H1859" t="s">
        <v>17386</v>
      </c>
      <c r="I1859" s="74">
        <v>45461</v>
      </c>
      <c r="J1859" t="s">
        <v>17325</v>
      </c>
      <c r="K1859" t="s">
        <v>19</v>
      </c>
    </row>
    <row r="1860" spans="1:11" hidden="1" x14ac:dyDescent="0.3">
      <c r="A1860" t="s">
        <v>25474</v>
      </c>
      <c r="B1860" t="s">
        <v>25475</v>
      </c>
      <c r="C1860" t="s">
        <v>19773</v>
      </c>
      <c r="D1860" t="s">
        <v>24616</v>
      </c>
      <c r="E1860" s="74">
        <v>45047</v>
      </c>
      <c r="F1860">
        <v>23.4</v>
      </c>
      <c r="G1860" t="s">
        <v>18641</v>
      </c>
      <c r="H1860" t="s">
        <v>17386</v>
      </c>
      <c r="I1860" s="74">
        <v>45461</v>
      </c>
      <c r="J1860" t="s">
        <v>17325</v>
      </c>
      <c r="K1860" t="s">
        <v>19</v>
      </c>
    </row>
    <row r="1861" spans="1:11" hidden="1" x14ac:dyDescent="0.3">
      <c r="A1861" t="s">
        <v>25529</v>
      </c>
      <c r="B1861" t="s">
        <v>25475</v>
      </c>
      <c r="C1861" t="s">
        <v>19773</v>
      </c>
      <c r="D1861" t="s">
        <v>24616</v>
      </c>
      <c r="E1861" s="74">
        <v>45047</v>
      </c>
      <c r="F1861">
        <v>18</v>
      </c>
      <c r="G1861" t="s">
        <v>17</v>
      </c>
      <c r="H1861" t="s">
        <v>17386</v>
      </c>
      <c r="I1861" s="74">
        <v>45461</v>
      </c>
      <c r="J1861" t="s">
        <v>17325</v>
      </c>
      <c r="K1861" t="s">
        <v>19</v>
      </c>
    </row>
    <row r="1862" spans="1:11" hidden="1" x14ac:dyDescent="0.3">
      <c r="A1862" t="s">
        <v>25529</v>
      </c>
      <c r="B1862" t="s">
        <v>25475</v>
      </c>
      <c r="C1862" t="s">
        <v>19773</v>
      </c>
      <c r="D1862" t="s">
        <v>24616</v>
      </c>
      <c r="E1862" s="74">
        <v>45047</v>
      </c>
      <c r="F1862">
        <v>18</v>
      </c>
      <c r="G1862" t="s">
        <v>18641</v>
      </c>
      <c r="H1862" t="s">
        <v>17386</v>
      </c>
      <c r="I1862" s="74">
        <v>45461</v>
      </c>
      <c r="J1862" t="s">
        <v>17325</v>
      </c>
      <c r="K1862" t="s">
        <v>19</v>
      </c>
    </row>
    <row r="1863" spans="1:11" hidden="1" x14ac:dyDescent="0.3">
      <c r="A1863" t="s">
        <v>15100</v>
      </c>
      <c r="B1863" t="s">
        <v>15099</v>
      </c>
      <c r="C1863" t="s">
        <v>17456</v>
      </c>
      <c r="D1863" t="s">
        <v>17457</v>
      </c>
      <c r="E1863" s="74">
        <v>44567</v>
      </c>
      <c r="F1863">
        <v>0.24585000000000001</v>
      </c>
      <c r="G1863" t="s">
        <v>17</v>
      </c>
      <c r="H1863" t="s">
        <v>17339</v>
      </c>
      <c r="I1863" s="74">
        <v>44635</v>
      </c>
      <c r="J1863" t="s">
        <v>19</v>
      </c>
      <c r="K1863" t="s">
        <v>17325</v>
      </c>
    </row>
    <row r="1864" spans="1:11" hidden="1" x14ac:dyDescent="0.3">
      <c r="A1864" t="s">
        <v>14726</v>
      </c>
      <c r="B1864" t="s">
        <v>14725</v>
      </c>
      <c r="C1864" t="s">
        <v>17456</v>
      </c>
      <c r="D1864" t="s">
        <v>17457</v>
      </c>
      <c r="E1864" s="74">
        <v>44697</v>
      </c>
      <c r="F1864">
        <v>0.132495</v>
      </c>
      <c r="G1864" t="s">
        <v>17</v>
      </c>
      <c r="H1864" t="s">
        <v>17339</v>
      </c>
      <c r="I1864" s="74">
        <v>44732</v>
      </c>
      <c r="J1864" t="s">
        <v>19</v>
      </c>
      <c r="K1864" t="s">
        <v>17325</v>
      </c>
    </row>
    <row r="1865" spans="1:11" hidden="1" x14ac:dyDescent="0.3">
      <c r="A1865" t="s">
        <v>16103</v>
      </c>
      <c r="B1865" t="s">
        <v>16102</v>
      </c>
      <c r="C1865" t="s">
        <v>17456</v>
      </c>
      <c r="D1865" t="s">
        <v>17457</v>
      </c>
      <c r="E1865" s="74">
        <v>44252</v>
      </c>
      <c r="F1865">
        <v>0.24585599999999999</v>
      </c>
      <c r="G1865" t="s">
        <v>17</v>
      </c>
      <c r="H1865" t="s">
        <v>17339</v>
      </c>
      <c r="I1865" s="74">
        <v>44294</v>
      </c>
      <c r="J1865" t="s">
        <v>19</v>
      </c>
      <c r="K1865" t="s">
        <v>17325</v>
      </c>
    </row>
    <row r="1866" spans="1:11" hidden="1" x14ac:dyDescent="0.3">
      <c r="A1866" t="s">
        <v>2716</v>
      </c>
      <c r="B1866" t="s">
        <v>2715</v>
      </c>
      <c r="C1866" t="s">
        <v>17456</v>
      </c>
      <c r="D1866" t="s">
        <v>17457</v>
      </c>
      <c r="E1866" s="74">
        <v>41239</v>
      </c>
      <c r="F1866">
        <v>2E-3</v>
      </c>
      <c r="G1866" t="s">
        <v>17369</v>
      </c>
      <c r="H1866" t="s">
        <v>17339</v>
      </c>
      <c r="I1866" s="74">
        <v>40549</v>
      </c>
      <c r="J1866" t="s">
        <v>19</v>
      </c>
      <c r="K1866" t="s">
        <v>17325</v>
      </c>
    </row>
    <row r="1867" spans="1:11" hidden="1" x14ac:dyDescent="0.3">
      <c r="A1867" t="s">
        <v>1886</v>
      </c>
      <c r="B1867" t="s">
        <v>1885</v>
      </c>
      <c r="C1867" t="s">
        <v>17456</v>
      </c>
      <c r="D1867" t="s">
        <v>17457</v>
      </c>
      <c r="E1867" s="74">
        <v>41241</v>
      </c>
      <c r="F1867">
        <v>0.26343299999999997</v>
      </c>
      <c r="G1867" t="s">
        <v>17</v>
      </c>
      <c r="H1867" t="s">
        <v>17339</v>
      </c>
      <c r="I1867" s="74">
        <v>41341</v>
      </c>
      <c r="J1867" t="s">
        <v>19</v>
      </c>
      <c r="K1867" t="s">
        <v>17325</v>
      </c>
    </row>
    <row r="1868" spans="1:11" hidden="1" x14ac:dyDescent="0.3">
      <c r="A1868" t="s">
        <v>747</v>
      </c>
      <c r="B1868" t="s">
        <v>746</v>
      </c>
      <c r="C1868" t="s">
        <v>17456</v>
      </c>
      <c r="D1868" t="s">
        <v>17457</v>
      </c>
      <c r="E1868" s="74">
        <v>42089</v>
      </c>
      <c r="F1868">
        <v>0.25378499999999998</v>
      </c>
      <c r="G1868" t="s">
        <v>17</v>
      </c>
      <c r="H1868" t="s">
        <v>17339</v>
      </c>
      <c r="I1868" s="74">
        <v>42207</v>
      </c>
      <c r="J1868" t="s">
        <v>19</v>
      </c>
      <c r="K1868" t="s">
        <v>17325</v>
      </c>
    </row>
    <row r="1869" spans="1:11" hidden="1" x14ac:dyDescent="0.3">
      <c r="A1869" t="s">
        <v>342</v>
      </c>
      <c r="B1869" t="s">
        <v>341</v>
      </c>
      <c r="C1869" t="s">
        <v>17456</v>
      </c>
      <c r="D1869" t="s">
        <v>17457</v>
      </c>
      <c r="E1869" s="74">
        <v>42612</v>
      </c>
      <c r="F1869">
        <v>0.24973699999999999</v>
      </c>
      <c r="G1869" t="s">
        <v>17</v>
      </c>
      <c r="H1869" t="s">
        <v>17339</v>
      </c>
      <c r="I1869" s="74">
        <v>42633</v>
      </c>
      <c r="J1869" t="s">
        <v>19</v>
      </c>
      <c r="K1869" t="s">
        <v>17325</v>
      </c>
    </row>
    <row r="1870" spans="1:11" hidden="1" x14ac:dyDescent="0.3">
      <c r="A1870" t="s">
        <v>4395</v>
      </c>
      <c r="B1870" t="s">
        <v>4396</v>
      </c>
      <c r="C1870" t="s">
        <v>17456</v>
      </c>
      <c r="D1870" t="s">
        <v>17457</v>
      </c>
      <c r="E1870" s="74">
        <v>43004</v>
      </c>
      <c r="F1870">
        <v>0.25145600000000001</v>
      </c>
      <c r="G1870" t="s">
        <v>17</v>
      </c>
      <c r="H1870" t="s">
        <v>17339</v>
      </c>
      <c r="I1870" s="74">
        <v>43035</v>
      </c>
      <c r="J1870" t="s">
        <v>19</v>
      </c>
      <c r="K1870" t="s">
        <v>17325</v>
      </c>
    </row>
    <row r="1871" spans="1:11" hidden="1" x14ac:dyDescent="0.3">
      <c r="A1871" t="s">
        <v>4544</v>
      </c>
      <c r="B1871" t="s">
        <v>4545</v>
      </c>
      <c r="C1871" t="s">
        <v>17456</v>
      </c>
      <c r="D1871" t="s">
        <v>17457</v>
      </c>
      <c r="E1871" s="74">
        <v>43180</v>
      </c>
      <c r="F1871">
        <v>0.24607999999999999</v>
      </c>
      <c r="G1871" t="s">
        <v>17</v>
      </c>
      <c r="H1871" t="s">
        <v>17339</v>
      </c>
      <c r="I1871" s="74">
        <v>43349</v>
      </c>
      <c r="J1871" t="s">
        <v>19</v>
      </c>
      <c r="K1871" t="s">
        <v>17325</v>
      </c>
    </row>
    <row r="1872" spans="1:11" hidden="1" x14ac:dyDescent="0.3">
      <c r="A1872" t="s">
        <v>6491</v>
      </c>
      <c r="B1872" t="s">
        <v>6492</v>
      </c>
      <c r="C1872" t="s">
        <v>17456</v>
      </c>
      <c r="D1872" t="s">
        <v>17457</v>
      </c>
      <c r="E1872" s="74">
        <v>43580</v>
      </c>
      <c r="F1872">
        <v>0.24041999999999999</v>
      </c>
      <c r="G1872" t="s">
        <v>17</v>
      </c>
      <c r="H1872" t="s">
        <v>17339</v>
      </c>
      <c r="I1872" s="74">
        <v>43787</v>
      </c>
      <c r="J1872" t="s">
        <v>19</v>
      </c>
      <c r="K1872" t="s">
        <v>17325</v>
      </c>
    </row>
    <row r="1873" spans="1:11" hidden="1" x14ac:dyDescent="0.3">
      <c r="A1873" t="s">
        <v>9977</v>
      </c>
      <c r="B1873" t="s">
        <v>9978</v>
      </c>
      <c r="C1873" t="s">
        <v>17456</v>
      </c>
      <c r="D1873" t="s">
        <v>17457</v>
      </c>
      <c r="E1873" s="74">
        <v>44025</v>
      </c>
      <c r="F1873">
        <v>0.148669</v>
      </c>
      <c r="G1873" t="s">
        <v>17</v>
      </c>
      <c r="H1873" t="s">
        <v>17339</v>
      </c>
      <c r="I1873" s="74">
        <v>44112</v>
      </c>
      <c r="J1873" t="s">
        <v>19</v>
      </c>
      <c r="K1873" t="s">
        <v>17325</v>
      </c>
    </row>
    <row r="1874" spans="1:11" hidden="1" x14ac:dyDescent="0.3">
      <c r="A1874" t="s">
        <v>2718</v>
      </c>
      <c r="B1874" t="s">
        <v>2717</v>
      </c>
      <c r="C1874" t="s">
        <v>17456</v>
      </c>
      <c r="D1874" t="s">
        <v>17457</v>
      </c>
      <c r="E1874" s="74">
        <v>37014</v>
      </c>
      <c r="F1874">
        <v>0.33383800000000002</v>
      </c>
      <c r="G1874" t="s">
        <v>17</v>
      </c>
      <c r="H1874" t="s">
        <v>17339</v>
      </c>
      <c r="I1874" s="74">
        <v>40549</v>
      </c>
      <c r="J1874" t="s">
        <v>19</v>
      </c>
      <c r="K1874" t="s">
        <v>17325</v>
      </c>
    </row>
    <row r="1875" spans="1:11" hidden="1" x14ac:dyDescent="0.3">
      <c r="A1875" t="s">
        <v>2316</v>
      </c>
      <c r="B1875" t="s">
        <v>2315</v>
      </c>
      <c r="C1875" t="s">
        <v>17456</v>
      </c>
      <c r="D1875" t="s">
        <v>17457</v>
      </c>
      <c r="E1875" s="74">
        <v>40469</v>
      </c>
      <c r="F1875">
        <v>0.26838099999999998</v>
      </c>
      <c r="G1875" t="s">
        <v>17</v>
      </c>
      <c r="H1875" t="s">
        <v>17339</v>
      </c>
      <c r="I1875" s="74">
        <v>40955</v>
      </c>
      <c r="J1875" t="s">
        <v>19</v>
      </c>
      <c r="K1875" t="s">
        <v>17325</v>
      </c>
    </row>
    <row r="1876" spans="1:11" hidden="1" x14ac:dyDescent="0.3">
      <c r="A1876" t="s">
        <v>2714</v>
      </c>
      <c r="B1876" t="s">
        <v>2713</v>
      </c>
      <c r="C1876" t="s">
        <v>17456</v>
      </c>
      <c r="D1876" t="s">
        <v>17457</v>
      </c>
      <c r="E1876" s="74">
        <v>40443</v>
      </c>
      <c r="F1876">
        <v>0.01</v>
      </c>
      <c r="G1876" t="s">
        <v>6</v>
      </c>
      <c r="H1876" t="s">
        <v>17339</v>
      </c>
      <c r="I1876" s="74">
        <v>40549</v>
      </c>
      <c r="J1876" t="s">
        <v>19</v>
      </c>
      <c r="K1876" t="s">
        <v>17325</v>
      </c>
    </row>
    <row r="1877" spans="1:11" hidden="1" x14ac:dyDescent="0.3">
      <c r="A1877" t="s">
        <v>2445</v>
      </c>
      <c r="B1877" t="s">
        <v>13222</v>
      </c>
      <c r="C1877" t="s">
        <v>17370</v>
      </c>
      <c r="D1877" t="s">
        <v>17371</v>
      </c>
      <c r="E1877" s="74">
        <v>19085</v>
      </c>
      <c r="F1877">
        <v>37.5</v>
      </c>
      <c r="G1877" t="s">
        <v>17369</v>
      </c>
      <c r="H1877" t="s">
        <v>17315</v>
      </c>
      <c r="I1877" s="74">
        <v>40997</v>
      </c>
      <c r="J1877" t="s">
        <v>19</v>
      </c>
      <c r="K1877" t="s">
        <v>19</v>
      </c>
    </row>
    <row r="1878" spans="1:11" hidden="1" x14ac:dyDescent="0.3">
      <c r="A1878" t="s">
        <v>15840</v>
      </c>
      <c r="B1878" t="s">
        <v>15839</v>
      </c>
      <c r="C1878" t="s">
        <v>17618</v>
      </c>
      <c r="D1878" t="s">
        <v>17619</v>
      </c>
      <c r="E1878" s="74">
        <v>42438</v>
      </c>
      <c r="F1878">
        <v>8.1000000000000003E-2</v>
      </c>
      <c r="G1878" t="s">
        <v>17</v>
      </c>
      <c r="H1878" t="s">
        <v>17315</v>
      </c>
      <c r="I1878" s="74">
        <v>44427</v>
      </c>
      <c r="J1878" t="s">
        <v>19</v>
      </c>
      <c r="K1878" t="s">
        <v>19</v>
      </c>
    </row>
    <row r="1879" spans="1:11" hidden="1" x14ac:dyDescent="0.3">
      <c r="A1879" t="s">
        <v>46</v>
      </c>
      <c r="B1879" t="s">
        <v>11638</v>
      </c>
      <c r="C1879" t="s">
        <v>17410</v>
      </c>
      <c r="D1879" t="s">
        <v>17411</v>
      </c>
      <c r="E1879" s="74">
        <v>42773</v>
      </c>
      <c r="F1879">
        <v>0.20300000000000001</v>
      </c>
      <c r="G1879" t="s">
        <v>17</v>
      </c>
      <c r="H1879" t="s">
        <v>17315</v>
      </c>
      <c r="I1879" s="74">
        <v>42796</v>
      </c>
      <c r="J1879" t="s">
        <v>19</v>
      </c>
      <c r="K1879" t="s">
        <v>19</v>
      </c>
    </row>
    <row r="1880" spans="1:11" hidden="1" x14ac:dyDescent="0.3">
      <c r="A1880" t="s">
        <v>2209</v>
      </c>
      <c r="B1880" t="s">
        <v>12095</v>
      </c>
      <c r="C1880" t="s">
        <v>17550</v>
      </c>
      <c r="D1880" t="s">
        <v>17551</v>
      </c>
      <c r="E1880" s="74">
        <v>41123</v>
      </c>
      <c r="F1880">
        <v>34.020000000000003</v>
      </c>
      <c r="G1880" t="s">
        <v>17</v>
      </c>
      <c r="H1880" t="s">
        <v>17465</v>
      </c>
      <c r="I1880" s="74">
        <v>41130</v>
      </c>
      <c r="J1880" t="s">
        <v>19</v>
      </c>
      <c r="K1880" t="s">
        <v>19</v>
      </c>
    </row>
    <row r="1881" spans="1:11" hidden="1" x14ac:dyDescent="0.3">
      <c r="A1881" t="s">
        <v>2108</v>
      </c>
      <c r="B1881" t="s">
        <v>12095</v>
      </c>
      <c r="C1881" t="s">
        <v>17550</v>
      </c>
      <c r="D1881" t="s">
        <v>17551</v>
      </c>
      <c r="E1881" s="74">
        <v>41155</v>
      </c>
      <c r="F1881">
        <v>30.24</v>
      </c>
      <c r="G1881" t="s">
        <v>17</v>
      </c>
      <c r="H1881" t="s">
        <v>17465</v>
      </c>
      <c r="I1881" s="74">
        <v>41158</v>
      </c>
      <c r="J1881" t="s">
        <v>19</v>
      </c>
      <c r="K1881" t="s">
        <v>19</v>
      </c>
    </row>
    <row r="1882" spans="1:11" hidden="1" x14ac:dyDescent="0.3">
      <c r="A1882" t="s">
        <v>1975</v>
      </c>
      <c r="B1882" t="s">
        <v>12095</v>
      </c>
      <c r="C1882" t="s">
        <v>17550</v>
      </c>
      <c r="D1882" t="s">
        <v>17551</v>
      </c>
      <c r="E1882" s="74">
        <v>41255</v>
      </c>
      <c r="F1882">
        <v>30.24</v>
      </c>
      <c r="G1882" t="s">
        <v>17</v>
      </c>
      <c r="H1882" t="s">
        <v>17465</v>
      </c>
      <c r="I1882" s="74">
        <v>41257</v>
      </c>
      <c r="J1882" t="s">
        <v>19</v>
      </c>
      <c r="K1882" t="s">
        <v>19</v>
      </c>
    </row>
    <row r="1883" spans="1:11" hidden="1" x14ac:dyDescent="0.3">
      <c r="A1883" t="s">
        <v>837</v>
      </c>
      <c r="B1883" t="s">
        <v>12095</v>
      </c>
      <c r="C1883" t="s">
        <v>17550</v>
      </c>
      <c r="D1883" t="s">
        <v>17551</v>
      </c>
      <c r="E1883" s="74">
        <v>42042</v>
      </c>
      <c r="F1883">
        <v>30.4</v>
      </c>
      <c r="G1883" t="s">
        <v>17</v>
      </c>
      <c r="H1883" t="s">
        <v>17465</v>
      </c>
      <c r="I1883" s="74">
        <v>42115</v>
      </c>
      <c r="J1883" t="s">
        <v>19</v>
      </c>
      <c r="K1883" t="s">
        <v>19</v>
      </c>
    </row>
    <row r="1884" spans="1:11" hidden="1" x14ac:dyDescent="0.3">
      <c r="A1884" t="s">
        <v>807</v>
      </c>
      <c r="B1884" t="s">
        <v>12095</v>
      </c>
      <c r="C1884" t="s">
        <v>17550</v>
      </c>
      <c r="D1884" t="s">
        <v>17551</v>
      </c>
      <c r="E1884" s="74">
        <v>42102</v>
      </c>
      <c r="F1884">
        <v>30.4</v>
      </c>
      <c r="G1884" t="s">
        <v>17</v>
      </c>
      <c r="H1884" t="s">
        <v>17465</v>
      </c>
      <c r="I1884" s="74">
        <v>42115</v>
      </c>
      <c r="J1884" t="s">
        <v>19</v>
      </c>
      <c r="K1884" t="s">
        <v>19</v>
      </c>
    </row>
    <row r="1885" spans="1:11" hidden="1" x14ac:dyDescent="0.3">
      <c r="A1885" t="s">
        <v>1269</v>
      </c>
      <c r="B1885" t="s">
        <v>874</v>
      </c>
      <c r="C1885" t="s">
        <v>17550</v>
      </c>
      <c r="D1885" t="s">
        <v>17551</v>
      </c>
      <c r="E1885" s="74">
        <v>41775</v>
      </c>
      <c r="F1885">
        <v>26</v>
      </c>
      <c r="G1885" t="s">
        <v>17</v>
      </c>
      <c r="H1885" t="s">
        <v>17465</v>
      </c>
      <c r="I1885" s="74">
        <v>41786</v>
      </c>
      <c r="J1885" t="s">
        <v>19</v>
      </c>
      <c r="K1885" t="s">
        <v>19</v>
      </c>
    </row>
    <row r="1886" spans="1:11" hidden="1" x14ac:dyDescent="0.3">
      <c r="A1886" t="s">
        <v>1191</v>
      </c>
      <c r="B1886" t="s">
        <v>874</v>
      </c>
      <c r="C1886" t="s">
        <v>17550</v>
      </c>
      <c r="D1886" t="s">
        <v>17551</v>
      </c>
      <c r="E1886" s="74">
        <v>41802</v>
      </c>
      <c r="F1886">
        <v>27</v>
      </c>
      <c r="G1886" t="s">
        <v>17</v>
      </c>
      <c r="H1886" t="s">
        <v>17465</v>
      </c>
      <c r="I1886" s="74">
        <v>41831</v>
      </c>
      <c r="J1886" t="s">
        <v>19</v>
      </c>
      <c r="K1886" t="s">
        <v>19</v>
      </c>
    </row>
    <row r="1887" spans="1:11" hidden="1" x14ac:dyDescent="0.3">
      <c r="A1887" t="s">
        <v>1135</v>
      </c>
      <c r="B1887" t="s">
        <v>874</v>
      </c>
      <c r="C1887" t="s">
        <v>17550</v>
      </c>
      <c r="D1887" t="s">
        <v>17551</v>
      </c>
      <c r="E1887" s="74">
        <v>41841</v>
      </c>
      <c r="F1887">
        <v>26</v>
      </c>
      <c r="G1887" t="s">
        <v>17</v>
      </c>
      <c r="H1887" t="s">
        <v>17465</v>
      </c>
      <c r="I1887" s="74">
        <v>41845</v>
      </c>
      <c r="J1887" t="s">
        <v>19</v>
      </c>
      <c r="K1887" t="s">
        <v>19</v>
      </c>
    </row>
    <row r="1888" spans="1:11" hidden="1" x14ac:dyDescent="0.3">
      <c r="A1888" t="s">
        <v>1073</v>
      </c>
      <c r="B1888" t="s">
        <v>874</v>
      </c>
      <c r="C1888" t="s">
        <v>17550</v>
      </c>
      <c r="D1888" t="s">
        <v>17551</v>
      </c>
      <c r="E1888" s="74">
        <v>41871</v>
      </c>
      <c r="F1888">
        <v>28</v>
      </c>
      <c r="G1888" t="s">
        <v>17</v>
      </c>
      <c r="H1888" t="s">
        <v>17465</v>
      </c>
      <c r="I1888" s="74">
        <v>41913</v>
      </c>
      <c r="J1888" t="s">
        <v>19</v>
      </c>
      <c r="K1888" t="s">
        <v>19</v>
      </c>
    </row>
    <row r="1889" spans="1:11" hidden="1" x14ac:dyDescent="0.3">
      <c r="A1889" t="s">
        <v>1065</v>
      </c>
      <c r="B1889" t="s">
        <v>874</v>
      </c>
      <c r="C1889" t="s">
        <v>17550</v>
      </c>
      <c r="D1889" t="s">
        <v>17551</v>
      </c>
      <c r="E1889" s="74">
        <v>41907</v>
      </c>
      <c r="F1889">
        <v>25</v>
      </c>
      <c r="G1889" t="s">
        <v>17</v>
      </c>
      <c r="H1889" t="s">
        <v>17465</v>
      </c>
      <c r="I1889" s="74">
        <v>41925</v>
      </c>
      <c r="J1889" t="s">
        <v>19</v>
      </c>
      <c r="K1889" t="s">
        <v>19</v>
      </c>
    </row>
    <row r="1890" spans="1:11" hidden="1" x14ac:dyDescent="0.3">
      <c r="A1890" t="s">
        <v>1057</v>
      </c>
      <c r="B1890" t="s">
        <v>874</v>
      </c>
      <c r="C1890" t="s">
        <v>17550</v>
      </c>
      <c r="D1890" t="s">
        <v>17551</v>
      </c>
      <c r="E1890" s="74">
        <v>41928</v>
      </c>
      <c r="F1890">
        <v>26</v>
      </c>
      <c r="G1890" t="s">
        <v>17</v>
      </c>
      <c r="H1890" t="s">
        <v>17465</v>
      </c>
      <c r="I1890" s="74">
        <v>41934</v>
      </c>
      <c r="J1890" t="s">
        <v>19</v>
      </c>
      <c r="K1890" t="s">
        <v>19</v>
      </c>
    </row>
    <row r="1891" spans="1:11" hidden="1" x14ac:dyDescent="0.3">
      <c r="A1891" t="s">
        <v>1009</v>
      </c>
      <c r="B1891" t="s">
        <v>874</v>
      </c>
      <c r="C1891" t="s">
        <v>17550</v>
      </c>
      <c r="D1891" t="s">
        <v>17551</v>
      </c>
      <c r="E1891" s="74">
        <v>41954</v>
      </c>
      <c r="F1891">
        <v>26</v>
      </c>
      <c r="G1891" t="s">
        <v>17</v>
      </c>
      <c r="H1891" t="s">
        <v>17465</v>
      </c>
      <c r="I1891" s="74">
        <v>41961</v>
      </c>
      <c r="J1891" t="s">
        <v>19</v>
      </c>
      <c r="K1891" t="s">
        <v>19</v>
      </c>
    </row>
    <row r="1892" spans="1:11" hidden="1" x14ac:dyDescent="0.3">
      <c r="A1892" t="s">
        <v>951</v>
      </c>
      <c r="B1892" t="s">
        <v>874</v>
      </c>
      <c r="C1892" t="s">
        <v>17550</v>
      </c>
      <c r="D1892" t="s">
        <v>17551</v>
      </c>
      <c r="E1892" s="74">
        <v>41992</v>
      </c>
      <c r="F1892">
        <v>26</v>
      </c>
      <c r="G1892" t="s">
        <v>17</v>
      </c>
      <c r="H1892" t="s">
        <v>17465</v>
      </c>
      <c r="I1892" s="74">
        <v>42009</v>
      </c>
      <c r="J1892" t="s">
        <v>19</v>
      </c>
      <c r="K1892" t="s">
        <v>19</v>
      </c>
    </row>
    <row r="1893" spans="1:11" hidden="1" x14ac:dyDescent="0.3">
      <c r="A1893" t="s">
        <v>935</v>
      </c>
      <c r="B1893" t="s">
        <v>874</v>
      </c>
      <c r="C1893" t="s">
        <v>17550</v>
      </c>
      <c r="D1893" t="s">
        <v>17551</v>
      </c>
      <c r="E1893" s="74">
        <v>42017</v>
      </c>
      <c r="F1893">
        <v>24</v>
      </c>
      <c r="G1893" t="s">
        <v>17</v>
      </c>
      <c r="H1893" t="s">
        <v>17465</v>
      </c>
      <c r="I1893" s="74">
        <v>42020</v>
      </c>
      <c r="J1893" t="s">
        <v>19</v>
      </c>
      <c r="K1893" t="s">
        <v>19</v>
      </c>
    </row>
    <row r="1894" spans="1:11" hidden="1" x14ac:dyDescent="0.3">
      <c r="A1894" t="s">
        <v>873</v>
      </c>
      <c r="B1894" t="s">
        <v>874</v>
      </c>
      <c r="C1894" t="s">
        <v>17550</v>
      </c>
      <c r="D1894" t="s">
        <v>17551</v>
      </c>
      <c r="E1894" s="74">
        <v>42042</v>
      </c>
      <c r="F1894">
        <v>21</v>
      </c>
      <c r="G1894" t="s">
        <v>17</v>
      </c>
      <c r="H1894" t="s">
        <v>17465</v>
      </c>
      <c r="I1894" s="74">
        <v>42048</v>
      </c>
      <c r="J1894" t="s">
        <v>19</v>
      </c>
      <c r="K1894" t="s">
        <v>19</v>
      </c>
    </row>
    <row r="1895" spans="1:11" hidden="1" x14ac:dyDescent="0.3">
      <c r="A1895" t="s">
        <v>398</v>
      </c>
      <c r="B1895" t="s">
        <v>11868</v>
      </c>
      <c r="C1895" t="s">
        <v>17372</v>
      </c>
      <c r="D1895" t="s">
        <v>17373</v>
      </c>
      <c r="E1895" s="74">
        <v>42703</v>
      </c>
      <c r="F1895">
        <v>93.6</v>
      </c>
      <c r="G1895" t="s">
        <v>17</v>
      </c>
      <c r="H1895" t="s">
        <v>17465</v>
      </c>
      <c r="I1895" s="74">
        <v>42717</v>
      </c>
      <c r="J1895" t="s">
        <v>19</v>
      </c>
      <c r="K1895" t="s">
        <v>19</v>
      </c>
    </row>
    <row r="1896" spans="1:11" hidden="1" x14ac:dyDescent="0.3">
      <c r="A1896" t="s">
        <v>16724</v>
      </c>
      <c r="B1896" t="s">
        <v>16723</v>
      </c>
      <c r="C1896" t="s">
        <v>17550</v>
      </c>
      <c r="D1896" t="s">
        <v>17551</v>
      </c>
      <c r="E1896" s="74">
        <v>44407</v>
      </c>
      <c r="F1896">
        <v>250</v>
      </c>
      <c r="G1896" t="s">
        <v>17</v>
      </c>
      <c r="H1896" t="s">
        <v>17465</v>
      </c>
      <c r="I1896" s="74">
        <v>44484</v>
      </c>
      <c r="J1896" t="s">
        <v>19</v>
      </c>
      <c r="K1896" t="s">
        <v>19</v>
      </c>
    </row>
    <row r="1897" spans="1:11" hidden="1" x14ac:dyDescent="0.3">
      <c r="A1897" t="s">
        <v>7835</v>
      </c>
      <c r="B1897" t="s">
        <v>10375</v>
      </c>
      <c r="C1897" t="s">
        <v>17591</v>
      </c>
      <c r="D1897" t="s">
        <v>17592</v>
      </c>
      <c r="E1897" s="74">
        <v>43413</v>
      </c>
      <c r="F1897">
        <v>0.37</v>
      </c>
      <c r="G1897" t="s">
        <v>17</v>
      </c>
      <c r="H1897" t="s">
        <v>17315</v>
      </c>
      <c r="I1897" s="74">
        <v>44109</v>
      </c>
      <c r="J1897" t="s">
        <v>19</v>
      </c>
      <c r="K1897" t="s">
        <v>19</v>
      </c>
    </row>
    <row r="1898" spans="1:11" hidden="1" x14ac:dyDescent="0.3">
      <c r="A1898" t="s">
        <v>2242</v>
      </c>
      <c r="B1898" t="s">
        <v>13055</v>
      </c>
      <c r="C1898" t="s">
        <v>21873</v>
      </c>
      <c r="D1898" t="s">
        <v>21874</v>
      </c>
      <c r="E1898" s="74">
        <v>40997</v>
      </c>
      <c r="F1898">
        <v>102</v>
      </c>
      <c r="G1898" t="s">
        <v>6</v>
      </c>
      <c r="H1898" t="s">
        <v>17315</v>
      </c>
      <c r="I1898" s="74">
        <v>41025</v>
      </c>
      <c r="J1898" t="s">
        <v>19</v>
      </c>
      <c r="K1898" t="s">
        <v>19</v>
      </c>
    </row>
    <row r="1899" spans="1:11" hidden="1" x14ac:dyDescent="0.3">
      <c r="A1899" t="s">
        <v>540</v>
      </c>
      <c r="B1899" t="s">
        <v>11934</v>
      </c>
      <c r="C1899" t="s">
        <v>21908</v>
      </c>
      <c r="D1899" t="s">
        <v>21909</v>
      </c>
      <c r="E1899" s="74">
        <v>37987</v>
      </c>
      <c r="F1899">
        <v>4.5</v>
      </c>
      <c r="G1899" t="s">
        <v>6</v>
      </c>
      <c r="H1899" t="s">
        <v>17315</v>
      </c>
      <c r="I1899" s="74">
        <v>42590</v>
      </c>
      <c r="J1899" t="s">
        <v>19</v>
      </c>
      <c r="K1899" t="s">
        <v>19</v>
      </c>
    </row>
    <row r="1900" spans="1:11" hidden="1" x14ac:dyDescent="0.3">
      <c r="A1900" t="s">
        <v>3609</v>
      </c>
      <c r="B1900" t="s">
        <v>12854</v>
      </c>
      <c r="C1900" t="s">
        <v>21908</v>
      </c>
      <c r="D1900" t="s">
        <v>21909</v>
      </c>
      <c r="E1900" s="74">
        <v>30651</v>
      </c>
      <c r="F1900">
        <v>7.5</v>
      </c>
      <c r="G1900" t="s">
        <v>6</v>
      </c>
      <c r="H1900" t="s">
        <v>17315</v>
      </c>
      <c r="I1900" s="74">
        <v>40736</v>
      </c>
      <c r="J1900" t="s">
        <v>19</v>
      </c>
      <c r="K1900" t="s">
        <v>19</v>
      </c>
    </row>
    <row r="1901" spans="1:11" hidden="1" x14ac:dyDescent="0.3">
      <c r="A1901" t="s">
        <v>3608</v>
      </c>
      <c r="B1901" t="s">
        <v>12853</v>
      </c>
      <c r="C1901" t="s">
        <v>17372</v>
      </c>
      <c r="D1901" t="s">
        <v>17373</v>
      </c>
      <c r="E1901" s="74">
        <v>31387</v>
      </c>
      <c r="F1901">
        <v>3</v>
      </c>
      <c r="G1901" t="s">
        <v>6</v>
      </c>
      <c r="H1901" t="s">
        <v>17315</v>
      </c>
      <c r="I1901" s="74">
        <v>39658</v>
      </c>
      <c r="J1901" t="s">
        <v>19</v>
      </c>
      <c r="K1901" t="s">
        <v>19</v>
      </c>
    </row>
    <row r="1902" spans="1:11" hidden="1" x14ac:dyDescent="0.3">
      <c r="A1902" t="s">
        <v>9685</v>
      </c>
      <c r="B1902" t="s">
        <v>17000</v>
      </c>
      <c r="C1902" t="s">
        <v>17412</v>
      </c>
      <c r="D1902" t="s">
        <v>17413</v>
      </c>
      <c r="E1902" s="74">
        <v>44041</v>
      </c>
      <c r="F1902">
        <v>0.875</v>
      </c>
      <c r="G1902" t="s">
        <v>17</v>
      </c>
      <c r="H1902" t="s">
        <v>17315</v>
      </c>
      <c r="I1902" s="74">
        <v>44091</v>
      </c>
      <c r="J1902" t="s">
        <v>19</v>
      </c>
      <c r="K1902" t="s">
        <v>19</v>
      </c>
    </row>
    <row r="1903" spans="1:11" hidden="1" x14ac:dyDescent="0.3">
      <c r="A1903" t="s">
        <v>25454</v>
      </c>
      <c r="B1903" t="s">
        <v>25455</v>
      </c>
      <c r="C1903" t="s">
        <v>20302</v>
      </c>
      <c r="D1903" t="s">
        <v>20303</v>
      </c>
      <c r="E1903" s="74">
        <v>45218</v>
      </c>
      <c r="F1903">
        <v>0.35385100000000003</v>
      </c>
      <c r="G1903" t="s">
        <v>17</v>
      </c>
      <c r="H1903" t="s">
        <v>17315</v>
      </c>
      <c r="I1903" s="74">
        <v>45639</v>
      </c>
      <c r="J1903" t="s">
        <v>19</v>
      </c>
      <c r="K1903" t="s">
        <v>19</v>
      </c>
    </row>
    <row r="1904" spans="1:11" hidden="1" x14ac:dyDescent="0.3">
      <c r="A1904" t="s">
        <v>8970</v>
      </c>
      <c r="B1904" t="s">
        <v>17132</v>
      </c>
      <c r="C1904" t="s">
        <v>17332</v>
      </c>
      <c r="D1904" t="s">
        <v>17333</v>
      </c>
      <c r="E1904" s="74">
        <v>43179</v>
      </c>
      <c r="F1904">
        <v>0.98699999999999999</v>
      </c>
      <c r="G1904" t="s">
        <v>17</v>
      </c>
      <c r="H1904" t="s">
        <v>17315</v>
      </c>
      <c r="I1904" s="74">
        <v>44000</v>
      </c>
      <c r="J1904" t="s">
        <v>19</v>
      </c>
      <c r="K1904" t="s">
        <v>19</v>
      </c>
    </row>
    <row r="1905" spans="1:11" hidden="1" x14ac:dyDescent="0.3">
      <c r="A1905" t="s">
        <v>4325</v>
      </c>
      <c r="B1905" t="s">
        <v>11433</v>
      </c>
      <c r="C1905" t="s">
        <v>17410</v>
      </c>
      <c r="D1905" t="s">
        <v>17411</v>
      </c>
      <c r="E1905" s="74">
        <v>39808</v>
      </c>
      <c r="F1905">
        <v>0.219</v>
      </c>
      <c r="G1905" t="s">
        <v>17</v>
      </c>
      <c r="H1905" t="s">
        <v>17315</v>
      </c>
      <c r="I1905" s="74">
        <v>43140</v>
      </c>
      <c r="J1905" t="s">
        <v>19</v>
      </c>
      <c r="K1905" t="s">
        <v>19</v>
      </c>
    </row>
    <row r="1906" spans="1:11" hidden="1" x14ac:dyDescent="0.3">
      <c r="A1906" t="s">
        <v>3509</v>
      </c>
      <c r="B1906" t="s">
        <v>12026</v>
      </c>
      <c r="C1906" t="s">
        <v>17784</v>
      </c>
      <c r="D1906" t="s">
        <v>17785</v>
      </c>
      <c r="E1906" s="74">
        <v>30529</v>
      </c>
      <c r="F1906">
        <v>2.9</v>
      </c>
      <c r="G1906" t="s">
        <v>17369</v>
      </c>
      <c r="H1906" t="s">
        <v>17315</v>
      </c>
      <c r="I1906" s="74">
        <v>41705</v>
      </c>
      <c r="J1906" t="s">
        <v>19</v>
      </c>
      <c r="K1906" t="s">
        <v>19</v>
      </c>
    </row>
    <row r="1907" spans="1:11" hidden="1" x14ac:dyDescent="0.3">
      <c r="A1907" t="s">
        <v>27581</v>
      </c>
      <c r="B1907" t="s">
        <v>27582</v>
      </c>
      <c r="C1907" t="s">
        <v>17328</v>
      </c>
      <c r="D1907" t="s">
        <v>17329</v>
      </c>
      <c r="E1907" s="74">
        <v>45622</v>
      </c>
      <c r="F1907">
        <v>0.20413700000000001</v>
      </c>
      <c r="G1907" t="s">
        <v>17</v>
      </c>
      <c r="H1907" t="s">
        <v>17315</v>
      </c>
      <c r="I1907" s="74">
        <v>45685</v>
      </c>
      <c r="J1907" t="s">
        <v>19</v>
      </c>
      <c r="K1907" t="s">
        <v>19</v>
      </c>
    </row>
    <row r="1908" spans="1:11" hidden="1" x14ac:dyDescent="0.3">
      <c r="A1908" t="s">
        <v>27593</v>
      </c>
      <c r="B1908" t="s">
        <v>27594</v>
      </c>
      <c r="C1908" t="s">
        <v>17328</v>
      </c>
      <c r="D1908" t="s">
        <v>17329</v>
      </c>
      <c r="E1908" s="74">
        <v>45627</v>
      </c>
      <c r="F1908">
        <v>0.23818400000000001</v>
      </c>
      <c r="G1908" t="s">
        <v>17</v>
      </c>
      <c r="H1908" t="s">
        <v>17315</v>
      </c>
      <c r="I1908" s="74">
        <v>45660</v>
      </c>
      <c r="J1908" t="s">
        <v>19</v>
      </c>
      <c r="K1908" t="s">
        <v>19</v>
      </c>
    </row>
    <row r="1909" spans="1:11" hidden="1" x14ac:dyDescent="0.3">
      <c r="A1909" t="s">
        <v>27585</v>
      </c>
      <c r="B1909" t="s">
        <v>27586</v>
      </c>
      <c r="C1909" t="s">
        <v>17328</v>
      </c>
      <c r="D1909" t="s">
        <v>17329</v>
      </c>
      <c r="E1909" s="74">
        <v>45552</v>
      </c>
      <c r="F1909">
        <v>0.14996399999999999</v>
      </c>
      <c r="G1909" t="s">
        <v>17</v>
      </c>
      <c r="H1909" t="s">
        <v>17315</v>
      </c>
      <c r="I1909" s="74">
        <v>45660</v>
      </c>
      <c r="J1909" t="s">
        <v>19</v>
      </c>
      <c r="K1909" t="s">
        <v>19</v>
      </c>
    </row>
    <row r="1910" spans="1:11" hidden="1" x14ac:dyDescent="0.3">
      <c r="A1910" t="s">
        <v>27595</v>
      </c>
      <c r="B1910" t="s">
        <v>27596</v>
      </c>
      <c r="C1910" t="s">
        <v>17328</v>
      </c>
      <c r="D1910" t="s">
        <v>17329</v>
      </c>
      <c r="E1910" s="74">
        <v>45525</v>
      </c>
      <c r="F1910">
        <v>0.15640000000000001</v>
      </c>
      <c r="G1910" t="s">
        <v>17</v>
      </c>
      <c r="H1910" t="s">
        <v>17315</v>
      </c>
      <c r="I1910" s="74">
        <v>45687</v>
      </c>
      <c r="J1910" t="s">
        <v>19</v>
      </c>
      <c r="K1910" t="s">
        <v>19</v>
      </c>
    </row>
    <row r="1911" spans="1:11" hidden="1" x14ac:dyDescent="0.3">
      <c r="A1911" t="s">
        <v>28043</v>
      </c>
      <c r="B1911" t="s">
        <v>28044</v>
      </c>
      <c r="C1911" t="s">
        <v>17328</v>
      </c>
      <c r="D1911" t="s">
        <v>17329</v>
      </c>
      <c r="E1911" s="74">
        <v>45573</v>
      </c>
      <c r="F1911">
        <v>0.16717299999999999</v>
      </c>
      <c r="G1911" t="s">
        <v>17</v>
      </c>
      <c r="H1911" t="s">
        <v>17315</v>
      </c>
      <c r="I1911" s="74">
        <v>45679</v>
      </c>
      <c r="J1911" t="s">
        <v>19</v>
      </c>
      <c r="K1911" t="s">
        <v>19</v>
      </c>
    </row>
    <row r="1912" spans="1:11" hidden="1" x14ac:dyDescent="0.3">
      <c r="A1912" t="s">
        <v>28039</v>
      </c>
      <c r="B1912" t="s">
        <v>28040</v>
      </c>
      <c r="C1912" t="s">
        <v>17328</v>
      </c>
      <c r="D1912" t="s">
        <v>17329</v>
      </c>
      <c r="E1912" s="74">
        <v>45523</v>
      </c>
      <c r="F1912">
        <v>0.13275500000000001</v>
      </c>
      <c r="G1912" t="s">
        <v>17</v>
      </c>
      <c r="H1912" t="s">
        <v>17315</v>
      </c>
      <c r="I1912" s="74">
        <v>45687</v>
      </c>
      <c r="J1912" t="s">
        <v>19</v>
      </c>
      <c r="K1912" t="s">
        <v>19</v>
      </c>
    </row>
    <row r="1913" spans="1:11" hidden="1" x14ac:dyDescent="0.3">
      <c r="A1913" t="s">
        <v>27591</v>
      </c>
      <c r="B1913" t="s">
        <v>27592</v>
      </c>
      <c r="C1913" t="s">
        <v>17328</v>
      </c>
      <c r="D1913" t="s">
        <v>17329</v>
      </c>
      <c r="E1913" s="74">
        <v>45587</v>
      </c>
      <c r="F1913">
        <v>0.17454800000000001</v>
      </c>
      <c r="G1913" t="s">
        <v>17</v>
      </c>
      <c r="H1913" t="s">
        <v>17315</v>
      </c>
      <c r="I1913" s="74">
        <v>45698</v>
      </c>
      <c r="J1913" t="s">
        <v>19</v>
      </c>
      <c r="K1913" t="s">
        <v>19</v>
      </c>
    </row>
    <row r="1914" spans="1:11" hidden="1" x14ac:dyDescent="0.3">
      <c r="A1914" t="s">
        <v>28269</v>
      </c>
      <c r="B1914" t="s">
        <v>28270</v>
      </c>
      <c r="C1914" t="s">
        <v>17328</v>
      </c>
      <c r="D1914" t="s">
        <v>17329</v>
      </c>
      <c r="E1914" s="74">
        <v>45638</v>
      </c>
      <c r="F1914">
        <v>0.130297</v>
      </c>
      <c r="G1914" t="s">
        <v>17</v>
      </c>
      <c r="H1914" t="s">
        <v>17315</v>
      </c>
      <c r="I1914" s="74">
        <v>45687</v>
      </c>
      <c r="J1914" t="s">
        <v>19</v>
      </c>
      <c r="K1914" t="s">
        <v>19</v>
      </c>
    </row>
    <row r="1915" spans="1:11" hidden="1" x14ac:dyDescent="0.3">
      <c r="A1915" t="s">
        <v>27587</v>
      </c>
      <c r="B1915" t="s">
        <v>27588</v>
      </c>
      <c r="C1915" t="s">
        <v>17328</v>
      </c>
      <c r="D1915" t="s">
        <v>17329</v>
      </c>
      <c r="E1915" s="74">
        <v>45523</v>
      </c>
      <c r="F1915">
        <v>0.147506</v>
      </c>
      <c r="G1915" t="s">
        <v>17</v>
      </c>
      <c r="H1915" t="s">
        <v>17315</v>
      </c>
      <c r="I1915" s="74">
        <v>45687</v>
      </c>
      <c r="J1915" t="s">
        <v>19</v>
      </c>
      <c r="K1915" t="s">
        <v>19</v>
      </c>
    </row>
    <row r="1916" spans="1:11" hidden="1" x14ac:dyDescent="0.3">
      <c r="A1916" t="s">
        <v>28271</v>
      </c>
      <c r="B1916" t="s">
        <v>28272</v>
      </c>
      <c r="C1916" t="s">
        <v>17328</v>
      </c>
      <c r="D1916" t="s">
        <v>17329</v>
      </c>
      <c r="E1916" s="74">
        <v>45597</v>
      </c>
      <c r="F1916">
        <v>0.13275500000000001</v>
      </c>
      <c r="G1916" t="s">
        <v>17</v>
      </c>
      <c r="H1916" t="s">
        <v>17315</v>
      </c>
      <c r="I1916" s="74">
        <v>45687</v>
      </c>
      <c r="J1916" t="s">
        <v>19</v>
      </c>
      <c r="K1916" t="s">
        <v>19</v>
      </c>
    </row>
    <row r="1917" spans="1:11" hidden="1" x14ac:dyDescent="0.3">
      <c r="A1917" t="s">
        <v>28047</v>
      </c>
      <c r="B1917" t="s">
        <v>28048</v>
      </c>
      <c r="C1917" t="s">
        <v>17328</v>
      </c>
      <c r="D1917" t="s">
        <v>17329</v>
      </c>
      <c r="E1917" s="74">
        <v>45566</v>
      </c>
      <c r="F1917">
        <v>0.147506</v>
      </c>
      <c r="G1917" t="s">
        <v>17</v>
      </c>
      <c r="H1917" t="s">
        <v>17315</v>
      </c>
      <c r="I1917" s="74">
        <v>45671</v>
      </c>
      <c r="J1917" t="s">
        <v>19</v>
      </c>
      <c r="K1917" t="s">
        <v>19</v>
      </c>
    </row>
    <row r="1918" spans="1:11" hidden="1" x14ac:dyDescent="0.3">
      <c r="A1918" t="s">
        <v>28045</v>
      </c>
      <c r="B1918" t="s">
        <v>28046</v>
      </c>
      <c r="C1918" t="s">
        <v>17328</v>
      </c>
      <c r="D1918" t="s">
        <v>17329</v>
      </c>
      <c r="E1918" s="74">
        <v>45659</v>
      </c>
      <c r="F1918">
        <v>0.120463</v>
      </c>
      <c r="G1918" t="s">
        <v>17</v>
      </c>
      <c r="H1918" t="s">
        <v>17315</v>
      </c>
      <c r="I1918" s="74">
        <v>45685</v>
      </c>
      <c r="J1918" t="s">
        <v>19</v>
      </c>
      <c r="K1918" t="s">
        <v>19</v>
      </c>
    </row>
    <row r="1919" spans="1:11" hidden="1" x14ac:dyDescent="0.3">
      <c r="A1919" t="s">
        <v>28049</v>
      </c>
      <c r="B1919" t="s">
        <v>28050</v>
      </c>
      <c r="C1919" t="s">
        <v>17328</v>
      </c>
      <c r="D1919" t="s">
        <v>17329</v>
      </c>
      <c r="E1919" s="74">
        <v>45594</v>
      </c>
      <c r="F1919">
        <v>0.40098400000000001</v>
      </c>
      <c r="G1919" t="s">
        <v>17</v>
      </c>
      <c r="H1919" t="s">
        <v>17315</v>
      </c>
      <c r="I1919" s="74">
        <v>45685</v>
      </c>
      <c r="J1919" t="s">
        <v>19</v>
      </c>
      <c r="K1919" t="s">
        <v>19</v>
      </c>
    </row>
    <row r="1920" spans="1:11" hidden="1" x14ac:dyDescent="0.3">
      <c r="A1920" t="s">
        <v>28041</v>
      </c>
      <c r="B1920" t="s">
        <v>28042</v>
      </c>
      <c r="C1920" t="s">
        <v>17328</v>
      </c>
      <c r="D1920" t="s">
        <v>17329</v>
      </c>
      <c r="E1920" s="74">
        <v>45546</v>
      </c>
      <c r="F1920">
        <v>0.14996399999999999</v>
      </c>
      <c r="G1920" t="s">
        <v>17</v>
      </c>
      <c r="H1920" t="s">
        <v>17315</v>
      </c>
      <c r="I1920" s="74">
        <v>45660</v>
      </c>
      <c r="J1920" t="s">
        <v>19</v>
      </c>
      <c r="K1920" t="s">
        <v>19</v>
      </c>
    </row>
    <row r="1921" spans="1:11" hidden="1" x14ac:dyDescent="0.3">
      <c r="A1921" t="s">
        <v>27559</v>
      </c>
      <c r="B1921" t="s">
        <v>27560</v>
      </c>
      <c r="C1921" t="s">
        <v>17328</v>
      </c>
      <c r="D1921" t="s">
        <v>17329</v>
      </c>
      <c r="E1921" s="74">
        <v>45547</v>
      </c>
      <c r="F1921">
        <v>0.24584300000000001</v>
      </c>
      <c r="G1921" t="s">
        <v>17</v>
      </c>
      <c r="H1921" t="s">
        <v>17315</v>
      </c>
      <c r="I1921" s="74">
        <v>45660</v>
      </c>
      <c r="J1921" t="s">
        <v>19</v>
      </c>
      <c r="K1921" t="s">
        <v>19</v>
      </c>
    </row>
    <row r="1922" spans="1:11" hidden="1" x14ac:dyDescent="0.3">
      <c r="A1922" t="s">
        <v>28051</v>
      </c>
      <c r="B1922" t="s">
        <v>28052</v>
      </c>
      <c r="C1922" t="s">
        <v>17328</v>
      </c>
      <c r="D1922" t="s">
        <v>17329</v>
      </c>
      <c r="E1922" s="74">
        <v>45611</v>
      </c>
      <c r="F1922">
        <v>0.12783800000000001</v>
      </c>
      <c r="G1922" t="s">
        <v>17</v>
      </c>
      <c r="H1922" t="s">
        <v>17315</v>
      </c>
      <c r="I1922" s="74">
        <v>45685</v>
      </c>
      <c r="J1922" t="s">
        <v>19</v>
      </c>
      <c r="K1922" t="s">
        <v>19</v>
      </c>
    </row>
    <row r="1923" spans="1:11" hidden="1" x14ac:dyDescent="0.3">
      <c r="A1923" t="s">
        <v>765</v>
      </c>
      <c r="B1923" t="s">
        <v>766</v>
      </c>
      <c r="C1923" t="s">
        <v>17372</v>
      </c>
      <c r="D1923" t="s">
        <v>17373</v>
      </c>
      <c r="E1923" s="74">
        <v>42139</v>
      </c>
      <c r="F1923">
        <v>20</v>
      </c>
      <c r="G1923" t="s">
        <v>17</v>
      </c>
      <c r="H1923" t="s">
        <v>17315</v>
      </c>
      <c r="I1923" s="74">
        <v>42166</v>
      </c>
      <c r="J1923" t="s">
        <v>19</v>
      </c>
      <c r="K1923" t="s">
        <v>19</v>
      </c>
    </row>
    <row r="1924" spans="1:11" hidden="1" x14ac:dyDescent="0.3">
      <c r="A1924" t="s">
        <v>9701</v>
      </c>
      <c r="B1924" t="s">
        <v>16997</v>
      </c>
      <c r="C1924" t="s">
        <v>17412</v>
      </c>
      <c r="D1924" t="s">
        <v>17413</v>
      </c>
      <c r="E1924" s="74">
        <v>44006</v>
      </c>
      <c r="F1924">
        <v>0.14299999999999999</v>
      </c>
      <c r="G1924" t="s">
        <v>17</v>
      </c>
      <c r="H1924" t="s">
        <v>17315</v>
      </c>
      <c r="I1924" s="74">
        <v>44075</v>
      </c>
      <c r="J1924" t="s">
        <v>19</v>
      </c>
      <c r="K1924" t="s">
        <v>19</v>
      </c>
    </row>
    <row r="1925" spans="1:11" hidden="1" x14ac:dyDescent="0.3">
      <c r="A1925" t="s">
        <v>2822</v>
      </c>
      <c r="B1925" t="s">
        <v>13568</v>
      </c>
      <c r="C1925" t="s">
        <v>19730</v>
      </c>
      <c r="D1925" t="s">
        <v>19731</v>
      </c>
      <c r="E1925" s="74">
        <v>39814</v>
      </c>
      <c r="F1925">
        <v>0.222</v>
      </c>
      <c r="G1925" t="s">
        <v>17</v>
      </c>
      <c r="H1925" t="s">
        <v>17315</v>
      </c>
      <c r="I1925" s="74">
        <v>40340</v>
      </c>
      <c r="J1925" t="s">
        <v>19</v>
      </c>
      <c r="K1925" t="s">
        <v>19</v>
      </c>
    </row>
    <row r="1926" spans="1:11" hidden="1" x14ac:dyDescent="0.3">
      <c r="A1926" t="s">
        <v>10056</v>
      </c>
      <c r="B1926" t="s">
        <v>16851</v>
      </c>
      <c r="C1926" t="s">
        <v>17512</v>
      </c>
      <c r="D1926" t="s">
        <v>17513</v>
      </c>
      <c r="E1926" s="74">
        <v>44165</v>
      </c>
      <c r="F1926">
        <v>52.5</v>
      </c>
      <c r="G1926" t="s">
        <v>6</v>
      </c>
      <c r="H1926" t="s">
        <v>17376</v>
      </c>
      <c r="I1926" s="74">
        <v>44239</v>
      </c>
      <c r="J1926" t="s">
        <v>19</v>
      </c>
      <c r="K1926" t="s">
        <v>19</v>
      </c>
    </row>
    <row r="1927" spans="1:11" hidden="1" x14ac:dyDescent="0.3">
      <c r="A1927" t="s">
        <v>19860</v>
      </c>
      <c r="B1927" t="s">
        <v>19861</v>
      </c>
      <c r="C1927" t="s">
        <v>17463</v>
      </c>
      <c r="D1927" t="s">
        <v>17464</v>
      </c>
      <c r="E1927" s="74">
        <v>44923</v>
      </c>
      <c r="F1927">
        <v>2.2000000000000002</v>
      </c>
      <c r="G1927" t="s">
        <v>17</v>
      </c>
      <c r="H1927" t="s">
        <v>17441</v>
      </c>
      <c r="I1927" s="74">
        <v>45244</v>
      </c>
      <c r="J1927" t="s">
        <v>19</v>
      </c>
      <c r="K1927" t="s">
        <v>19</v>
      </c>
    </row>
    <row r="1928" spans="1:11" hidden="1" x14ac:dyDescent="0.3">
      <c r="A1928" t="s">
        <v>19873</v>
      </c>
      <c r="B1928" t="s">
        <v>19874</v>
      </c>
      <c r="C1928" t="s">
        <v>17463</v>
      </c>
      <c r="D1928" t="s">
        <v>17464</v>
      </c>
      <c r="E1928" s="74">
        <v>45120</v>
      </c>
      <c r="F1928">
        <v>5</v>
      </c>
      <c r="G1928" t="s">
        <v>17</v>
      </c>
      <c r="H1928" t="s">
        <v>17441</v>
      </c>
      <c r="I1928" s="74">
        <v>45247</v>
      </c>
      <c r="J1928" t="s">
        <v>19</v>
      </c>
      <c r="K1928" t="s">
        <v>19</v>
      </c>
    </row>
    <row r="1929" spans="1:11" hidden="1" x14ac:dyDescent="0.3">
      <c r="A1929" t="s">
        <v>19864</v>
      </c>
      <c r="B1929" t="s">
        <v>19865</v>
      </c>
      <c r="C1929" t="s">
        <v>17463</v>
      </c>
      <c r="D1929" t="s">
        <v>17464</v>
      </c>
      <c r="E1929" s="74">
        <v>44994</v>
      </c>
      <c r="F1929">
        <v>2</v>
      </c>
      <c r="G1929" t="s">
        <v>17</v>
      </c>
      <c r="H1929" t="s">
        <v>17441</v>
      </c>
      <c r="I1929" s="74">
        <v>45244</v>
      </c>
      <c r="J1929" t="s">
        <v>19</v>
      </c>
      <c r="K1929" t="s">
        <v>19</v>
      </c>
    </row>
    <row r="1930" spans="1:11" hidden="1" x14ac:dyDescent="0.3">
      <c r="A1930" t="s">
        <v>15496</v>
      </c>
      <c r="B1930" t="s">
        <v>15495</v>
      </c>
      <c r="C1930" t="s">
        <v>17361</v>
      </c>
      <c r="D1930" t="s">
        <v>17362</v>
      </c>
      <c r="E1930" s="74">
        <v>40918</v>
      </c>
      <c r="F1930">
        <v>0.66600000000000004</v>
      </c>
      <c r="G1930" t="s">
        <v>17</v>
      </c>
      <c r="H1930" t="s">
        <v>17315</v>
      </c>
      <c r="I1930" s="74">
        <v>44517</v>
      </c>
      <c r="J1930" t="s">
        <v>19</v>
      </c>
      <c r="K1930" t="s">
        <v>19</v>
      </c>
    </row>
    <row r="1931" spans="1:11" hidden="1" x14ac:dyDescent="0.3">
      <c r="A1931" t="s">
        <v>2520</v>
      </c>
      <c r="B1931" t="s">
        <v>2521</v>
      </c>
      <c r="C1931" t="s">
        <v>21819</v>
      </c>
      <c r="D1931" t="s">
        <v>2512</v>
      </c>
      <c r="E1931" s="74">
        <v>20821</v>
      </c>
      <c r="F1931">
        <v>7.5</v>
      </c>
      <c r="G1931" t="s">
        <v>17479</v>
      </c>
      <c r="H1931" t="s">
        <v>17391</v>
      </c>
      <c r="I1931" s="74">
        <v>41032</v>
      </c>
      <c r="J1931" t="s">
        <v>17325</v>
      </c>
      <c r="K1931" t="s">
        <v>19</v>
      </c>
    </row>
    <row r="1932" spans="1:11" hidden="1" x14ac:dyDescent="0.3">
      <c r="A1932" t="s">
        <v>2520</v>
      </c>
      <c r="B1932" t="s">
        <v>2521</v>
      </c>
      <c r="C1932" t="s">
        <v>21819</v>
      </c>
      <c r="D1932" t="s">
        <v>2512</v>
      </c>
      <c r="E1932" s="74">
        <v>20821</v>
      </c>
      <c r="F1932">
        <v>7.5</v>
      </c>
      <c r="G1932" t="s">
        <v>17478</v>
      </c>
      <c r="H1932" t="s">
        <v>17391</v>
      </c>
      <c r="I1932" s="74">
        <v>41032</v>
      </c>
      <c r="J1932" t="s">
        <v>17325</v>
      </c>
      <c r="K1932" t="s">
        <v>19</v>
      </c>
    </row>
    <row r="1933" spans="1:11" hidden="1" x14ac:dyDescent="0.3">
      <c r="A1933" t="s">
        <v>2520</v>
      </c>
      <c r="B1933" t="s">
        <v>2521</v>
      </c>
      <c r="C1933" t="s">
        <v>21819</v>
      </c>
      <c r="D1933" t="s">
        <v>2512</v>
      </c>
      <c r="E1933" s="74">
        <v>20821</v>
      </c>
      <c r="F1933">
        <v>7.5</v>
      </c>
      <c r="G1933" t="s">
        <v>21820</v>
      </c>
      <c r="H1933" t="s">
        <v>17391</v>
      </c>
      <c r="I1933" s="74">
        <v>41032</v>
      </c>
      <c r="J1933" t="s">
        <v>17325</v>
      </c>
      <c r="K1933" t="s">
        <v>19</v>
      </c>
    </row>
    <row r="1934" spans="1:11" hidden="1" x14ac:dyDescent="0.3">
      <c r="A1934" t="s">
        <v>2513</v>
      </c>
      <c r="B1934" t="s">
        <v>2512</v>
      </c>
      <c r="C1934" t="s">
        <v>21819</v>
      </c>
      <c r="D1934" t="s">
        <v>2512</v>
      </c>
      <c r="E1934" s="74">
        <v>20821</v>
      </c>
      <c r="F1934">
        <v>7.5</v>
      </c>
      <c r="G1934" t="s">
        <v>17479</v>
      </c>
      <c r="H1934" t="s">
        <v>17391</v>
      </c>
      <c r="I1934" s="74">
        <v>41032</v>
      </c>
      <c r="J1934" t="s">
        <v>17325</v>
      </c>
      <c r="K1934" t="s">
        <v>19</v>
      </c>
    </row>
    <row r="1935" spans="1:11" hidden="1" x14ac:dyDescent="0.3">
      <c r="A1935" t="s">
        <v>2513</v>
      </c>
      <c r="B1935" t="s">
        <v>2512</v>
      </c>
      <c r="C1935" t="s">
        <v>21819</v>
      </c>
      <c r="D1935" t="s">
        <v>2512</v>
      </c>
      <c r="E1935" s="74">
        <v>20821</v>
      </c>
      <c r="F1935">
        <v>7.5</v>
      </c>
      <c r="G1935" t="s">
        <v>17478</v>
      </c>
      <c r="H1935" t="s">
        <v>17391</v>
      </c>
      <c r="I1935" s="74">
        <v>41032</v>
      </c>
      <c r="J1935" t="s">
        <v>17325</v>
      </c>
      <c r="K1935" t="s">
        <v>19</v>
      </c>
    </row>
    <row r="1936" spans="1:11" hidden="1" x14ac:dyDescent="0.3">
      <c r="A1936" t="s">
        <v>2513</v>
      </c>
      <c r="B1936" t="s">
        <v>2512</v>
      </c>
      <c r="C1936" t="s">
        <v>21819</v>
      </c>
      <c r="D1936" t="s">
        <v>2512</v>
      </c>
      <c r="E1936" s="74">
        <v>20821</v>
      </c>
      <c r="F1936">
        <v>7.5</v>
      </c>
      <c r="G1936" t="s">
        <v>21820</v>
      </c>
      <c r="H1936" t="s">
        <v>17391</v>
      </c>
      <c r="I1936" s="74">
        <v>41032</v>
      </c>
      <c r="J1936" t="s">
        <v>17325</v>
      </c>
      <c r="K1936" t="s">
        <v>19</v>
      </c>
    </row>
    <row r="1937" spans="1:11" hidden="1" x14ac:dyDescent="0.3">
      <c r="A1937" t="s">
        <v>3520</v>
      </c>
      <c r="B1937" t="s">
        <v>3299</v>
      </c>
      <c r="C1937" t="s">
        <v>22058</v>
      </c>
      <c r="D1937" t="s">
        <v>22059</v>
      </c>
      <c r="E1937" s="74">
        <v>32482</v>
      </c>
      <c r="F1937">
        <v>60</v>
      </c>
      <c r="G1937" t="s">
        <v>17623</v>
      </c>
      <c r="H1937" t="s">
        <v>17315</v>
      </c>
      <c r="I1937" s="74">
        <v>39664</v>
      </c>
      <c r="J1937" t="s">
        <v>19</v>
      </c>
      <c r="K1937" t="s">
        <v>19</v>
      </c>
    </row>
    <row r="1938" spans="1:11" hidden="1" x14ac:dyDescent="0.3">
      <c r="A1938" t="s">
        <v>3298</v>
      </c>
      <c r="B1938" t="s">
        <v>3299</v>
      </c>
      <c r="C1938" t="s">
        <v>22058</v>
      </c>
      <c r="D1938" t="s">
        <v>22059</v>
      </c>
      <c r="E1938" s="74">
        <v>32721</v>
      </c>
      <c r="F1938">
        <v>30</v>
      </c>
      <c r="G1938" t="s">
        <v>17623</v>
      </c>
      <c r="H1938" t="s">
        <v>17315</v>
      </c>
      <c r="I1938" s="74">
        <v>39664</v>
      </c>
      <c r="J1938" t="s">
        <v>19</v>
      </c>
      <c r="K1938" t="s">
        <v>19</v>
      </c>
    </row>
    <row r="1939" spans="1:11" hidden="1" x14ac:dyDescent="0.3">
      <c r="A1939" t="s">
        <v>3529</v>
      </c>
      <c r="B1939" t="s">
        <v>4824</v>
      </c>
      <c r="C1939" t="s">
        <v>22058</v>
      </c>
      <c r="D1939" t="s">
        <v>22059</v>
      </c>
      <c r="E1939" s="74">
        <v>31971</v>
      </c>
      <c r="F1939">
        <v>32.200000000000003</v>
      </c>
      <c r="G1939" t="s">
        <v>17623</v>
      </c>
      <c r="H1939" t="s">
        <v>17315</v>
      </c>
      <c r="I1939" s="74">
        <v>39665</v>
      </c>
      <c r="J1939" t="s">
        <v>19</v>
      </c>
      <c r="K1939" t="s">
        <v>19</v>
      </c>
    </row>
    <row r="1940" spans="1:11" hidden="1" x14ac:dyDescent="0.3">
      <c r="A1940" t="s">
        <v>3301</v>
      </c>
      <c r="B1940" t="s">
        <v>4824</v>
      </c>
      <c r="C1940" t="s">
        <v>22058</v>
      </c>
      <c r="D1940" t="s">
        <v>22059</v>
      </c>
      <c r="E1940" s="74">
        <v>32448</v>
      </c>
      <c r="F1940">
        <v>30</v>
      </c>
      <c r="G1940" t="s">
        <v>17623</v>
      </c>
      <c r="H1940" t="s">
        <v>17315</v>
      </c>
      <c r="I1940" s="74">
        <v>39665</v>
      </c>
      <c r="J1940" t="s">
        <v>19</v>
      </c>
      <c r="K1940" t="s">
        <v>19</v>
      </c>
    </row>
    <row r="1941" spans="1:11" hidden="1" x14ac:dyDescent="0.3">
      <c r="A1941" t="s">
        <v>3300</v>
      </c>
      <c r="B1941" t="s">
        <v>4824</v>
      </c>
      <c r="C1941" t="s">
        <v>22058</v>
      </c>
      <c r="D1941" t="s">
        <v>22059</v>
      </c>
      <c r="E1941" s="74">
        <v>32448</v>
      </c>
      <c r="F1941">
        <v>30</v>
      </c>
      <c r="G1941" t="s">
        <v>17623</v>
      </c>
      <c r="H1941" t="s">
        <v>17315</v>
      </c>
      <c r="I1941" s="74">
        <v>39665</v>
      </c>
      <c r="J1941" t="s">
        <v>19</v>
      </c>
      <c r="K1941" t="s">
        <v>19</v>
      </c>
    </row>
    <row r="1942" spans="1:11" hidden="1" x14ac:dyDescent="0.3">
      <c r="A1942" t="s">
        <v>3521</v>
      </c>
      <c r="B1942" t="s">
        <v>3522</v>
      </c>
      <c r="C1942" t="s">
        <v>22058</v>
      </c>
      <c r="D1942" t="s">
        <v>22059</v>
      </c>
      <c r="E1942" s="74">
        <v>32865</v>
      </c>
      <c r="F1942">
        <v>90</v>
      </c>
      <c r="G1942" t="s">
        <v>17623</v>
      </c>
      <c r="H1942" t="s">
        <v>17315</v>
      </c>
      <c r="I1942" s="74">
        <v>39664</v>
      </c>
      <c r="J1942" t="s">
        <v>19</v>
      </c>
      <c r="K1942" t="s">
        <v>19</v>
      </c>
    </row>
    <row r="1943" spans="1:11" hidden="1" x14ac:dyDescent="0.3">
      <c r="A1943" t="s">
        <v>13839</v>
      </c>
      <c r="B1943" t="s">
        <v>13838</v>
      </c>
      <c r="C1943" t="s">
        <v>17744</v>
      </c>
      <c r="D1943" t="s">
        <v>17745</v>
      </c>
      <c r="E1943" s="74">
        <v>44859</v>
      </c>
      <c r="F1943">
        <v>2.5</v>
      </c>
      <c r="G1943" t="s">
        <v>17</v>
      </c>
      <c r="H1943" t="s">
        <v>17339</v>
      </c>
      <c r="I1943" s="74">
        <v>44901</v>
      </c>
      <c r="J1943" t="s">
        <v>19</v>
      </c>
      <c r="K1943" t="s">
        <v>19</v>
      </c>
    </row>
    <row r="1944" spans="1:11" hidden="1" x14ac:dyDescent="0.3">
      <c r="A1944" t="s">
        <v>2660</v>
      </c>
      <c r="B1944" t="s">
        <v>13390</v>
      </c>
      <c r="C1944" t="s">
        <v>17442</v>
      </c>
      <c r="D1944" t="s">
        <v>17443</v>
      </c>
      <c r="E1944" s="74">
        <v>40192</v>
      </c>
      <c r="F1944">
        <v>0.77</v>
      </c>
      <c r="G1944" t="s">
        <v>17</v>
      </c>
      <c r="H1944" t="s">
        <v>17441</v>
      </c>
      <c r="I1944" s="74">
        <v>40589</v>
      </c>
      <c r="J1944" t="s">
        <v>19</v>
      </c>
      <c r="K1944" t="s">
        <v>19</v>
      </c>
    </row>
    <row r="1945" spans="1:11" hidden="1" x14ac:dyDescent="0.3">
      <c r="A1945" t="s">
        <v>2668</v>
      </c>
      <c r="B1945" t="s">
        <v>13396</v>
      </c>
      <c r="C1945" t="s">
        <v>17442</v>
      </c>
      <c r="D1945" t="s">
        <v>17443</v>
      </c>
      <c r="E1945" s="74">
        <v>40122</v>
      </c>
      <c r="F1945">
        <v>1.833</v>
      </c>
      <c r="G1945" t="s">
        <v>17</v>
      </c>
      <c r="H1945" t="s">
        <v>17441</v>
      </c>
      <c r="I1945" s="74">
        <v>40589</v>
      </c>
      <c r="J1945" t="s">
        <v>19</v>
      </c>
      <c r="K1945" t="s">
        <v>19</v>
      </c>
    </row>
    <row r="1946" spans="1:11" hidden="1" x14ac:dyDescent="0.3">
      <c r="A1946" t="s">
        <v>2667</v>
      </c>
      <c r="B1946" t="s">
        <v>13396</v>
      </c>
      <c r="C1946" t="s">
        <v>17442</v>
      </c>
      <c r="D1946" t="s">
        <v>17443</v>
      </c>
      <c r="E1946" s="74">
        <v>40519</v>
      </c>
      <c r="F1946">
        <v>3</v>
      </c>
      <c r="G1946" t="s">
        <v>17</v>
      </c>
      <c r="H1946" t="s">
        <v>17441</v>
      </c>
      <c r="I1946" s="74">
        <v>40589</v>
      </c>
      <c r="J1946" t="s">
        <v>19</v>
      </c>
      <c r="K1946" t="s">
        <v>19</v>
      </c>
    </row>
    <row r="1947" spans="1:11" hidden="1" x14ac:dyDescent="0.3">
      <c r="A1947" t="s">
        <v>2666</v>
      </c>
      <c r="B1947" t="s">
        <v>13394</v>
      </c>
      <c r="C1947" t="s">
        <v>17442</v>
      </c>
      <c r="D1947" t="s">
        <v>17443</v>
      </c>
      <c r="E1947" s="74">
        <v>39703</v>
      </c>
      <c r="F1947">
        <v>1.998</v>
      </c>
      <c r="G1947" t="s">
        <v>17</v>
      </c>
      <c r="H1947" t="s">
        <v>17441</v>
      </c>
      <c r="I1947" s="74">
        <v>40589</v>
      </c>
      <c r="J1947" t="s">
        <v>19</v>
      </c>
      <c r="K1947" t="s">
        <v>19</v>
      </c>
    </row>
    <row r="1948" spans="1:11" hidden="1" x14ac:dyDescent="0.3">
      <c r="A1948" t="s">
        <v>2664</v>
      </c>
      <c r="B1948" t="s">
        <v>13394</v>
      </c>
      <c r="C1948" t="s">
        <v>17442</v>
      </c>
      <c r="D1948" t="s">
        <v>17443</v>
      </c>
      <c r="E1948" s="74">
        <v>40156</v>
      </c>
      <c r="F1948">
        <v>1.232</v>
      </c>
      <c r="G1948" t="s">
        <v>17</v>
      </c>
      <c r="H1948" t="s">
        <v>17441</v>
      </c>
      <c r="I1948" s="74">
        <v>40589</v>
      </c>
      <c r="J1948" t="s">
        <v>19</v>
      </c>
      <c r="K1948" t="s">
        <v>19</v>
      </c>
    </row>
    <row r="1949" spans="1:11" hidden="1" x14ac:dyDescent="0.3">
      <c r="A1949" t="s">
        <v>2495</v>
      </c>
      <c r="B1949" t="s">
        <v>13256</v>
      </c>
      <c r="C1949" t="s">
        <v>17442</v>
      </c>
      <c r="D1949" t="s">
        <v>17443</v>
      </c>
      <c r="E1949" s="74">
        <v>40701</v>
      </c>
      <c r="F1949">
        <v>3.4649999999999999</v>
      </c>
      <c r="G1949" t="s">
        <v>17</v>
      </c>
      <c r="H1949" t="s">
        <v>17441</v>
      </c>
      <c r="I1949" s="74">
        <v>40785</v>
      </c>
      <c r="J1949" t="s">
        <v>19</v>
      </c>
      <c r="K1949" t="s">
        <v>19</v>
      </c>
    </row>
    <row r="1950" spans="1:11" hidden="1" x14ac:dyDescent="0.3">
      <c r="A1950" t="s">
        <v>2647</v>
      </c>
      <c r="B1950" t="s">
        <v>13383</v>
      </c>
      <c r="C1950" t="s">
        <v>17442</v>
      </c>
      <c r="D1950" t="s">
        <v>17443</v>
      </c>
      <c r="E1950" s="74">
        <v>39447</v>
      </c>
      <c r="F1950">
        <v>0.42099999999999999</v>
      </c>
      <c r="G1950" t="s">
        <v>17</v>
      </c>
      <c r="H1950" t="s">
        <v>17441</v>
      </c>
      <c r="I1950" s="74">
        <v>40599</v>
      </c>
      <c r="J1950" t="s">
        <v>19</v>
      </c>
      <c r="K1950" t="s">
        <v>19</v>
      </c>
    </row>
    <row r="1951" spans="1:11" hidden="1" x14ac:dyDescent="0.3">
      <c r="A1951" t="s">
        <v>2646</v>
      </c>
      <c r="B1951" t="s">
        <v>13383</v>
      </c>
      <c r="C1951" t="s">
        <v>17442</v>
      </c>
      <c r="D1951" t="s">
        <v>17443</v>
      </c>
      <c r="E1951" s="74">
        <v>39447</v>
      </c>
      <c r="F1951">
        <v>0.43</v>
      </c>
      <c r="G1951" t="s">
        <v>17</v>
      </c>
      <c r="H1951" t="s">
        <v>17441</v>
      </c>
      <c r="I1951" s="74">
        <v>40599</v>
      </c>
      <c r="J1951" t="s">
        <v>19</v>
      </c>
      <c r="K1951" t="s">
        <v>19</v>
      </c>
    </row>
    <row r="1952" spans="1:11" hidden="1" x14ac:dyDescent="0.3">
      <c r="A1952" t="s">
        <v>2645</v>
      </c>
      <c r="B1952" t="s">
        <v>13383</v>
      </c>
      <c r="C1952" t="s">
        <v>17442</v>
      </c>
      <c r="D1952" t="s">
        <v>17443</v>
      </c>
      <c r="E1952" s="74">
        <v>39447</v>
      </c>
      <c r="F1952">
        <v>0.43</v>
      </c>
      <c r="G1952" t="s">
        <v>17</v>
      </c>
      <c r="H1952" t="s">
        <v>17441</v>
      </c>
      <c r="I1952" s="74">
        <v>40599</v>
      </c>
      <c r="J1952" t="s">
        <v>19</v>
      </c>
      <c r="K1952" t="s">
        <v>19</v>
      </c>
    </row>
    <row r="1953" spans="1:11" hidden="1" x14ac:dyDescent="0.3">
      <c r="A1953" t="s">
        <v>2644</v>
      </c>
      <c r="B1953" t="s">
        <v>13383</v>
      </c>
      <c r="C1953" t="s">
        <v>17442</v>
      </c>
      <c r="D1953" t="s">
        <v>17443</v>
      </c>
      <c r="E1953" s="74">
        <v>39447</v>
      </c>
      <c r="F1953">
        <v>0.40300000000000002</v>
      </c>
      <c r="G1953" t="s">
        <v>17</v>
      </c>
      <c r="H1953" t="s">
        <v>17441</v>
      </c>
      <c r="I1953" s="74">
        <v>40599</v>
      </c>
      <c r="J1953" t="s">
        <v>19</v>
      </c>
      <c r="K1953" t="s">
        <v>19</v>
      </c>
    </row>
    <row r="1954" spans="1:11" hidden="1" x14ac:dyDescent="0.3">
      <c r="A1954" t="s">
        <v>2661</v>
      </c>
      <c r="B1954" t="s">
        <v>13391</v>
      </c>
      <c r="C1954" t="s">
        <v>17442</v>
      </c>
      <c r="D1954" t="s">
        <v>17443</v>
      </c>
      <c r="E1954" s="74">
        <v>39455</v>
      </c>
      <c r="F1954">
        <v>0.70099999999999996</v>
      </c>
      <c r="G1954" t="s">
        <v>17</v>
      </c>
      <c r="H1954" t="s">
        <v>17441</v>
      </c>
      <c r="I1954" s="74">
        <v>40589</v>
      </c>
      <c r="J1954" t="s">
        <v>19</v>
      </c>
      <c r="K1954" t="s">
        <v>19</v>
      </c>
    </row>
    <row r="1955" spans="1:11" hidden="1" x14ac:dyDescent="0.3">
      <c r="A1955" t="s">
        <v>2662</v>
      </c>
      <c r="B1955" t="s">
        <v>13392</v>
      </c>
      <c r="C1955" t="s">
        <v>17442</v>
      </c>
      <c r="D1955" t="s">
        <v>17443</v>
      </c>
      <c r="E1955" s="74">
        <v>40158</v>
      </c>
      <c r="F1955">
        <v>0.83399999999999996</v>
      </c>
      <c r="G1955" t="s">
        <v>17</v>
      </c>
      <c r="H1955" t="s">
        <v>17441</v>
      </c>
      <c r="I1955" s="74">
        <v>40589</v>
      </c>
      <c r="J1955" t="s">
        <v>19</v>
      </c>
      <c r="K1955" t="s">
        <v>19</v>
      </c>
    </row>
    <row r="1956" spans="1:11" hidden="1" x14ac:dyDescent="0.3">
      <c r="A1956" t="s">
        <v>2665</v>
      </c>
      <c r="B1956" t="s">
        <v>13395</v>
      </c>
      <c r="C1956" t="s">
        <v>17442</v>
      </c>
      <c r="D1956" t="s">
        <v>17443</v>
      </c>
      <c r="E1956" s="74">
        <v>40056</v>
      </c>
      <c r="F1956">
        <v>1.3280000000000001</v>
      </c>
      <c r="G1956" t="s">
        <v>17</v>
      </c>
      <c r="H1956" t="s">
        <v>17441</v>
      </c>
      <c r="I1956" s="74">
        <v>40589</v>
      </c>
      <c r="J1956" t="s">
        <v>19</v>
      </c>
      <c r="K1956" t="s">
        <v>19</v>
      </c>
    </row>
    <row r="1957" spans="1:11" hidden="1" x14ac:dyDescent="0.3">
      <c r="A1957" t="s">
        <v>2663</v>
      </c>
      <c r="B1957" t="s">
        <v>13393</v>
      </c>
      <c r="C1957" t="s">
        <v>17442</v>
      </c>
      <c r="D1957" t="s">
        <v>17443</v>
      </c>
      <c r="E1957" s="74">
        <v>40149</v>
      </c>
      <c r="F1957">
        <v>1.4990000000000001</v>
      </c>
      <c r="G1957" t="s">
        <v>17</v>
      </c>
      <c r="H1957" t="s">
        <v>17441</v>
      </c>
      <c r="I1957" s="74">
        <v>40589</v>
      </c>
      <c r="J1957" t="s">
        <v>19</v>
      </c>
      <c r="K1957" t="s">
        <v>19</v>
      </c>
    </row>
    <row r="1958" spans="1:11" hidden="1" x14ac:dyDescent="0.3">
      <c r="A1958" t="s">
        <v>213</v>
      </c>
      <c r="B1958" t="s">
        <v>11752</v>
      </c>
      <c r="C1958" t="s">
        <v>17466</v>
      </c>
      <c r="D1958" t="s">
        <v>17467</v>
      </c>
      <c r="E1958" s="74">
        <v>42614</v>
      </c>
      <c r="F1958">
        <v>0.26</v>
      </c>
      <c r="G1958" t="s">
        <v>17</v>
      </c>
      <c r="H1958" t="s">
        <v>17315</v>
      </c>
      <c r="I1958" s="74">
        <v>42683</v>
      </c>
      <c r="J1958" t="s">
        <v>19</v>
      </c>
      <c r="K1958" t="s">
        <v>19</v>
      </c>
    </row>
    <row r="1959" spans="1:11" hidden="1" x14ac:dyDescent="0.3">
      <c r="A1959" t="s">
        <v>25778</v>
      </c>
      <c r="B1959" t="s">
        <v>25779</v>
      </c>
      <c r="C1959" t="s">
        <v>17680</v>
      </c>
      <c r="D1959" t="s">
        <v>17681</v>
      </c>
      <c r="E1959" s="74">
        <v>45468</v>
      </c>
      <c r="F1959">
        <v>5.8069300000000004</v>
      </c>
      <c r="G1959" t="s">
        <v>17</v>
      </c>
      <c r="H1959" t="s">
        <v>17315</v>
      </c>
      <c r="I1959" s="74">
        <v>45553</v>
      </c>
      <c r="J1959" t="s">
        <v>19</v>
      </c>
      <c r="K1959" t="s">
        <v>19</v>
      </c>
    </row>
    <row r="1960" spans="1:11" hidden="1" x14ac:dyDescent="0.3">
      <c r="A1960" t="s">
        <v>15804</v>
      </c>
      <c r="B1960" t="s">
        <v>15803</v>
      </c>
      <c r="C1960" t="s">
        <v>17538</v>
      </c>
      <c r="D1960" t="s">
        <v>17539</v>
      </c>
      <c r="E1960" s="74">
        <v>44104</v>
      </c>
      <c r="F1960">
        <v>0.9</v>
      </c>
      <c r="G1960" t="s">
        <v>17</v>
      </c>
      <c r="H1960" t="s">
        <v>17315</v>
      </c>
      <c r="I1960" s="74">
        <v>44417</v>
      </c>
      <c r="J1960" t="s">
        <v>19</v>
      </c>
      <c r="K1960" t="s">
        <v>19</v>
      </c>
    </row>
    <row r="1961" spans="1:11" hidden="1" x14ac:dyDescent="0.3">
      <c r="A1961" t="s">
        <v>2052</v>
      </c>
      <c r="B1961" t="s">
        <v>12905</v>
      </c>
      <c r="C1961" t="s">
        <v>21778</v>
      </c>
      <c r="D1961" t="s">
        <v>21779</v>
      </c>
      <c r="E1961" s="74">
        <v>40865</v>
      </c>
      <c r="F1961">
        <v>0.49199999999999999</v>
      </c>
      <c r="G1961" t="s">
        <v>17</v>
      </c>
      <c r="H1961" t="s">
        <v>17315</v>
      </c>
      <c r="I1961" s="74">
        <v>41189</v>
      </c>
      <c r="J1961" t="s">
        <v>19</v>
      </c>
      <c r="K1961" t="s">
        <v>19</v>
      </c>
    </row>
    <row r="1962" spans="1:11" hidden="1" x14ac:dyDescent="0.3">
      <c r="A1962" t="s">
        <v>2635</v>
      </c>
      <c r="B1962" t="s">
        <v>13374</v>
      </c>
      <c r="C1962" t="s">
        <v>17335</v>
      </c>
      <c r="D1962" t="s">
        <v>17336</v>
      </c>
      <c r="E1962" s="74">
        <v>40345</v>
      </c>
      <c r="F1962">
        <v>0.49199999999999999</v>
      </c>
      <c r="G1962" t="s">
        <v>17</v>
      </c>
      <c r="H1962" t="s">
        <v>17324</v>
      </c>
      <c r="I1962" s="74">
        <v>40707</v>
      </c>
      <c r="J1962" t="s">
        <v>19</v>
      </c>
      <c r="K1962" t="s">
        <v>19</v>
      </c>
    </row>
    <row r="1963" spans="1:11" hidden="1" x14ac:dyDescent="0.3">
      <c r="A1963" t="s">
        <v>1681</v>
      </c>
      <c r="B1963" t="s">
        <v>12631</v>
      </c>
      <c r="C1963" t="s">
        <v>17335</v>
      </c>
      <c r="D1963" t="s">
        <v>17336</v>
      </c>
      <c r="E1963" s="74">
        <v>41471</v>
      </c>
      <c r="F1963">
        <v>0.49</v>
      </c>
      <c r="G1963" t="s">
        <v>17</v>
      </c>
      <c r="H1963" t="s">
        <v>17324</v>
      </c>
      <c r="I1963" s="74">
        <v>41495</v>
      </c>
      <c r="J1963" t="s">
        <v>19</v>
      </c>
      <c r="K1963" t="s">
        <v>19</v>
      </c>
    </row>
    <row r="1964" spans="1:11" hidden="1" x14ac:dyDescent="0.3">
      <c r="A1964" t="s">
        <v>2634</v>
      </c>
      <c r="B1964" t="s">
        <v>13373</v>
      </c>
      <c r="C1964" t="s">
        <v>17335</v>
      </c>
      <c r="D1964" t="s">
        <v>17336</v>
      </c>
      <c r="E1964" s="74">
        <v>40382</v>
      </c>
      <c r="F1964">
        <v>0.49199999999999999</v>
      </c>
      <c r="G1964" t="s">
        <v>17</v>
      </c>
      <c r="H1964" t="s">
        <v>17324</v>
      </c>
      <c r="I1964" s="74">
        <v>40707</v>
      </c>
      <c r="J1964" t="s">
        <v>19</v>
      </c>
      <c r="K1964" t="s">
        <v>19</v>
      </c>
    </row>
    <row r="1965" spans="1:11" hidden="1" x14ac:dyDescent="0.3">
      <c r="A1965" t="s">
        <v>3089</v>
      </c>
      <c r="B1965" t="s">
        <v>17031</v>
      </c>
      <c r="C1965" t="s">
        <v>17428</v>
      </c>
      <c r="D1965" t="s">
        <v>17429</v>
      </c>
      <c r="E1965" s="74">
        <v>38772</v>
      </c>
      <c r="F1965">
        <v>603</v>
      </c>
      <c r="G1965" t="s">
        <v>17334</v>
      </c>
      <c r="H1965" t="s">
        <v>17315</v>
      </c>
      <c r="I1965" s="74">
        <v>39898</v>
      </c>
      <c r="J1965" t="s">
        <v>17325</v>
      </c>
      <c r="K1965" t="s">
        <v>19</v>
      </c>
    </row>
    <row r="1966" spans="1:11" hidden="1" x14ac:dyDescent="0.3">
      <c r="A1966" t="s">
        <v>3089</v>
      </c>
      <c r="B1966" t="s">
        <v>17031</v>
      </c>
      <c r="C1966" t="s">
        <v>17428</v>
      </c>
      <c r="D1966" t="s">
        <v>17429</v>
      </c>
      <c r="E1966" s="74">
        <v>38772</v>
      </c>
      <c r="F1966">
        <v>603</v>
      </c>
      <c r="G1966" t="s">
        <v>17430</v>
      </c>
      <c r="H1966" t="s">
        <v>17315</v>
      </c>
      <c r="I1966" s="74">
        <v>39898</v>
      </c>
      <c r="J1966" t="s">
        <v>17325</v>
      </c>
      <c r="K1966" t="s">
        <v>19</v>
      </c>
    </row>
    <row r="1967" spans="1:11" hidden="1" x14ac:dyDescent="0.3">
      <c r="A1967" t="s">
        <v>10050</v>
      </c>
      <c r="B1967" t="s">
        <v>16858</v>
      </c>
      <c r="C1967" t="s">
        <v>17387</v>
      </c>
      <c r="D1967" t="s">
        <v>17388</v>
      </c>
      <c r="E1967" s="74">
        <v>44008</v>
      </c>
      <c r="F1967">
        <v>8.8999999999999996E-2</v>
      </c>
      <c r="G1967" t="s">
        <v>17</v>
      </c>
      <c r="H1967" t="s">
        <v>17315</v>
      </c>
      <c r="I1967" s="74">
        <v>44193</v>
      </c>
      <c r="J1967" t="s">
        <v>19</v>
      </c>
      <c r="K1967" t="s">
        <v>19</v>
      </c>
    </row>
    <row r="1968" spans="1:11" hidden="1" x14ac:dyDescent="0.3">
      <c r="A1968" t="s">
        <v>2343</v>
      </c>
      <c r="B1968" t="s">
        <v>7712</v>
      </c>
      <c r="C1968" t="s">
        <v>19518</v>
      </c>
      <c r="D1968" t="s">
        <v>7712</v>
      </c>
      <c r="E1968" s="74">
        <v>40996</v>
      </c>
      <c r="F1968">
        <v>0.26100000000000001</v>
      </c>
      <c r="G1968" t="s">
        <v>17369</v>
      </c>
      <c r="H1968" t="s">
        <v>17397</v>
      </c>
      <c r="I1968" s="74">
        <v>41004</v>
      </c>
      <c r="J1968" t="s">
        <v>19</v>
      </c>
      <c r="K1968" t="s">
        <v>19</v>
      </c>
    </row>
    <row r="1969" spans="1:11" hidden="1" x14ac:dyDescent="0.3">
      <c r="A1969" t="s">
        <v>2452</v>
      </c>
      <c r="B1969" t="s">
        <v>13229</v>
      </c>
      <c r="C1969" t="s">
        <v>17370</v>
      </c>
      <c r="D1969" t="s">
        <v>17371</v>
      </c>
      <c r="E1969" s="74">
        <v>3240</v>
      </c>
      <c r="F1969">
        <v>1.2</v>
      </c>
      <c r="G1969" t="s">
        <v>17369</v>
      </c>
      <c r="H1969" t="s">
        <v>17315</v>
      </c>
      <c r="I1969" s="74">
        <v>41002</v>
      </c>
      <c r="J1969" t="s">
        <v>19</v>
      </c>
      <c r="K1969" t="s">
        <v>19</v>
      </c>
    </row>
    <row r="1970" spans="1:11" hidden="1" x14ac:dyDescent="0.3">
      <c r="A1970" t="s">
        <v>2451</v>
      </c>
      <c r="B1970" t="s">
        <v>13229</v>
      </c>
      <c r="C1970" t="s">
        <v>17370</v>
      </c>
      <c r="D1970" t="s">
        <v>17371</v>
      </c>
      <c r="E1970" s="74">
        <v>3574</v>
      </c>
      <c r="F1970">
        <v>1.2</v>
      </c>
      <c r="G1970" t="s">
        <v>17369</v>
      </c>
      <c r="H1970" t="s">
        <v>17315</v>
      </c>
      <c r="I1970" s="74">
        <v>41002</v>
      </c>
      <c r="J1970" t="s">
        <v>19</v>
      </c>
      <c r="K1970" t="s">
        <v>19</v>
      </c>
    </row>
    <row r="1971" spans="1:11" hidden="1" x14ac:dyDescent="0.3">
      <c r="A1971" t="s">
        <v>970</v>
      </c>
      <c r="B1971" t="s">
        <v>12180</v>
      </c>
      <c r="C1971" t="s">
        <v>17444</v>
      </c>
      <c r="D1971" t="s">
        <v>17445</v>
      </c>
      <c r="E1971" s="74">
        <v>23468</v>
      </c>
      <c r="F1971">
        <v>14.375</v>
      </c>
      <c r="G1971" t="s">
        <v>17369</v>
      </c>
      <c r="H1971" t="s">
        <v>17339</v>
      </c>
      <c r="I1971" s="74">
        <v>41996</v>
      </c>
      <c r="J1971" t="s">
        <v>17325</v>
      </c>
      <c r="K1971" t="s">
        <v>19</v>
      </c>
    </row>
    <row r="1972" spans="1:11" hidden="1" x14ac:dyDescent="0.3">
      <c r="A1972" t="s">
        <v>970</v>
      </c>
      <c r="B1972" t="s">
        <v>12180</v>
      </c>
      <c r="C1972" t="s">
        <v>17444</v>
      </c>
      <c r="D1972" t="s">
        <v>17445</v>
      </c>
      <c r="E1972" s="74">
        <v>23468</v>
      </c>
      <c r="F1972">
        <v>14.375</v>
      </c>
      <c r="G1972" t="s">
        <v>17390</v>
      </c>
      <c r="H1972" t="s">
        <v>17339</v>
      </c>
      <c r="I1972" s="74">
        <v>41996</v>
      </c>
      <c r="J1972" t="s">
        <v>17325</v>
      </c>
      <c r="K1972" t="s">
        <v>19</v>
      </c>
    </row>
    <row r="1973" spans="1:11" hidden="1" x14ac:dyDescent="0.3">
      <c r="A1973" t="s">
        <v>970</v>
      </c>
      <c r="B1973" t="s">
        <v>12180</v>
      </c>
      <c r="C1973" t="s">
        <v>17444</v>
      </c>
      <c r="D1973" t="s">
        <v>17445</v>
      </c>
      <c r="E1973" s="74">
        <v>23468</v>
      </c>
      <c r="F1973">
        <v>14.375</v>
      </c>
      <c r="G1973" t="s">
        <v>17392</v>
      </c>
      <c r="H1973" t="s">
        <v>17339</v>
      </c>
      <c r="I1973" s="74">
        <v>41996</v>
      </c>
      <c r="J1973" t="s">
        <v>17325</v>
      </c>
      <c r="K1973" t="s">
        <v>19</v>
      </c>
    </row>
    <row r="1974" spans="1:11" hidden="1" x14ac:dyDescent="0.3">
      <c r="A1974" t="s">
        <v>969</v>
      </c>
      <c r="B1974" t="s">
        <v>12180</v>
      </c>
      <c r="C1974" t="s">
        <v>17444</v>
      </c>
      <c r="D1974" t="s">
        <v>17445</v>
      </c>
      <c r="E1974" s="74">
        <v>23437</v>
      </c>
      <c r="F1974">
        <v>14.375</v>
      </c>
      <c r="G1974" t="s">
        <v>17369</v>
      </c>
      <c r="H1974" t="s">
        <v>17339</v>
      </c>
      <c r="I1974" s="74">
        <v>41996</v>
      </c>
      <c r="J1974" t="s">
        <v>17325</v>
      </c>
      <c r="K1974" t="s">
        <v>19</v>
      </c>
    </row>
    <row r="1975" spans="1:11" hidden="1" x14ac:dyDescent="0.3">
      <c r="A1975" t="s">
        <v>969</v>
      </c>
      <c r="B1975" t="s">
        <v>12180</v>
      </c>
      <c r="C1975" t="s">
        <v>17444</v>
      </c>
      <c r="D1975" t="s">
        <v>17445</v>
      </c>
      <c r="E1975" s="74">
        <v>23437</v>
      </c>
      <c r="F1975">
        <v>14.375</v>
      </c>
      <c r="G1975" t="s">
        <v>17390</v>
      </c>
      <c r="H1975" t="s">
        <v>17339</v>
      </c>
      <c r="I1975" s="74">
        <v>41996</v>
      </c>
      <c r="J1975" t="s">
        <v>17325</v>
      </c>
      <c r="K1975" t="s">
        <v>19</v>
      </c>
    </row>
    <row r="1976" spans="1:11" hidden="1" x14ac:dyDescent="0.3">
      <c r="A1976" t="s">
        <v>969</v>
      </c>
      <c r="B1976" t="s">
        <v>12180</v>
      </c>
      <c r="C1976" t="s">
        <v>17444</v>
      </c>
      <c r="D1976" t="s">
        <v>17445</v>
      </c>
      <c r="E1976" s="74">
        <v>23437</v>
      </c>
      <c r="F1976">
        <v>14.375</v>
      </c>
      <c r="G1976" t="s">
        <v>17392</v>
      </c>
      <c r="H1976" t="s">
        <v>17339</v>
      </c>
      <c r="I1976" s="74">
        <v>41996</v>
      </c>
      <c r="J1976" t="s">
        <v>17325</v>
      </c>
      <c r="K1976" t="s">
        <v>19</v>
      </c>
    </row>
    <row r="1977" spans="1:11" hidden="1" x14ac:dyDescent="0.3">
      <c r="A1977" t="s">
        <v>15375</v>
      </c>
      <c r="B1977" t="s">
        <v>15374</v>
      </c>
      <c r="C1977" t="s">
        <v>17610</v>
      </c>
      <c r="D1977" t="s">
        <v>17611</v>
      </c>
      <c r="E1977" s="74">
        <v>42373</v>
      </c>
      <c r="F1977">
        <v>0.63700000000000001</v>
      </c>
      <c r="G1977" t="s">
        <v>17</v>
      </c>
      <c r="H1977" t="s">
        <v>17315</v>
      </c>
      <c r="I1977" s="74">
        <v>44568</v>
      </c>
      <c r="J1977" t="s">
        <v>19</v>
      </c>
      <c r="K1977" t="s">
        <v>19</v>
      </c>
    </row>
    <row r="1978" spans="1:11" hidden="1" x14ac:dyDescent="0.3">
      <c r="A1978" t="s">
        <v>17738</v>
      </c>
      <c r="B1978" t="s">
        <v>17739</v>
      </c>
      <c r="C1978" t="s">
        <v>17361</v>
      </c>
      <c r="D1978" t="s">
        <v>17362</v>
      </c>
      <c r="E1978" s="74">
        <v>42327</v>
      </c>
      <c r="F1978">
        <v>0.96699999999999997</v>
      </c>
      <c r="G1978" t="s">
        <v>17</v>
      </c>
      <c r="H1978" t="s">
        <v>17315</v>
      </c>
      <c r="I1978" s="74">
        <v>45174</v>
      </c>
      <c r="J1978" t="s">
        <v>19</v>
      </c>
      <c r="K1978" t="s">
        <v>19</v>
      </c>
    </row>
    <row r="1979" spans="1:11" hidden="1" x14ac:dyDescent="0.3">
      <c r="A1979" t="s">
        <v>21593</v>
      </c>
      <c r="B1979" t="s">
        <v>21594</v>
      </c>
      <c r="C1979" t="s">
        <v>20046</v>
      </c>
      <c r="D1979" t="s">
        <v>20047</v>
      </c>
      <c r="E1979" s="74">
        <v>45071</v>
      </c>
      <c r="F1979">
        <v>2.9000000000000001E-2</v>
      </c>
      <c r="G1979" t="s">
        <v>17</v>
      </c>
      <c r="H1979" t="s">
        <v>17315</v>
      </c>
      <c r="I1979" s="74">
        <v>45280</v>
      </c>
      <c r="J1979" t="s">
        <v>19</v>
      </c>
      <c r="K1979" t="s">
        <v>19</v>
      </c>
    </row>
    <row r="1980" spans="1:11" hidden="1" x14ac:dyDescent="0.3">
      <c r="A1980" t="s">
        <v>21595</v>
      </c>
      <c r="B1980" t="s">
        <v>21596</v>
      </c>
      <c r="C1980" t="s">
        <v>20046</v>
      </c>
      <c r="D1980" t="s">
        <v>20047</v>
      </c>
      <c r="E1980" s="74">
        <v>44817</v>
      </c>
      <c r="F1980">
        <v>0.12</v>
      </c>
      <c r="G1980" t="s">
        <v>17</v>
      </c>
      <c r="H1980" t="s">
        <v>17315</v>
      </c>
      <c r="I1980" s="74">
        <v>45280</v>
      </c>
      <c r="J1980" t="s">
        <v>19</v>
      </c>
      <c r="K1980" t="s">
        <v>19</v>
      </c>
    </row>
    <row r="1981" spans="1:11" hidden="1" x14ac:dyDescent="0.3">
      <c r="A1981" t="s">
        <v>21597</v>
      </c>
      <c r="B1981" t="s">
        <v>21598</v>
      </c>
      <c r="C1981" t="s">
        <v>20046</v>
      </c>
      <c r="D1981" t="s">
        <v>20047</v>
      </c>
      <c r="E1981" s="74">
        <v>44741</v>
      </c>
      <c r="F1981">
        <v>4.9000000000000002E-2</v>
      </c>
      <c r="G1981" t="s">
        <v>17</v>
      </c>
      <c r="H1981" t="s">
        <v>17315</v>
      </c>
      <c r="I1981" s="74">
        <v>45280</v>
      </c>
      <c r="J1981" t="s">
        <v>19</v>
      </c>
      <c r="K1981" t="s">
        <v>19</v>
      </c>
    </row>
    <row r="1982" spans="1:11" hidden="1" x14ac:dyDescent="0.3">
      <c r="A1982" t="s">
        <v>21599</v>
      </c>
      <c r="B1982" t="s">
        <v>21600</v>
      </c>
      <c r="C1982" t="s">
        <v>20046</v>
      </c>
      <c r="D1982" t="s">
        <v>20047</v>
      </c>
      <c r="E1982" s="74">
        <v>45070</v>
      </c>
      <c r="F1982">
        <v>2.4E-2</v>
      </c>
      <c r="G1982" t="s">
        <v>17</v>
      </c>
      <c r="H1982" t="s">
        <v>17315</v>
      </c>
      <c r="I1982" s="74">
        <v>45280</v>
      </c>
      <c r="J1982" t="s">
        <v>19</v>
      </c>
      <c r="K1982" t="s">
        <v>19</v>
      </c>
    </row>
    <row r="1983" spans="1:11" hidden="1" x14ac:dyDescent="0.3">
      <c r="A1983" t="s">
        <v>21601</v>
      </c>
      <c r="B1983" t="s">
        <v>21602</v>
      </c>
      <c r="C1983" t="s">
        <v>20046</v>
      </c>
      <c r="D1983" t="s">
        <v>20047</v>
      </c>
      <c r="E1983" s="74">
        <v>44895</v>
      </c>
      <c r="F1983">
        <v>3.5999999999999997E-2</v>
      </c>
      <c r="G1983" t="s">
        <v>17</v>
      </c>
      <c r="H1983" t="s">
        <v>17315</v>
      </c>
      <c r="I1983" s="74">
        <v>45280</v>
      </c>
      <c r="J1983" t="s">
        <v>19</v>
      </c>
      <c r="K1983" t="s">
        <v>19</v>
      </c>
    </row>
    <row r="1984" spans="1:11" hidden="1" x14ac:dyDescent="0.3">
      <c r="A1984" t="s">
        <v>21603</v>
      </c>
      <c r="B1984" t="s">
        <v>21604</v>
      </c>
      <c r="C1984" t="s">
        <v>20046</v>
      </c>
      <c r="D1984" t="s">
        <v>20047</v>
      </c>
      <c r="E1984" s="74">
        <v>44825</v>
      </c>
      <c r="F1984">
        <v>5.7000000000000002E-2</v>
      </c>
      <c r="G1984" t="s">
        <v>17</v>
      </c>
      <c r="H1984" t="s">
        <v>17315</v>
      </c>
      <c r="I1984" s="74">
        <v>45280</v>
      </c>
      <c r="J1984" t="s">
        <v>19</v>
      </c>
      <c r="K1984" t="s">
        <v>19</v>
      </c>
    </row>
    <row r="1985" spans="1:11" hidden="1" x14ac:dyDescent="0.3">
      <c r="A1985" t="s">
        <v>21605</v>
      </c>
      <c r="B1985" t="s">
        <v>21606</v>
      </c>
      <c r="C1985" t="s">
        <v>20046</v>
      </c>
      <c r="D1985" t="s">
        <v>20047</v>
      </c>
      <c r="E1985" s="74">
        <v>44742</v>
      </c>
      <c r="F1985">
        <v>1.7999999999999999E-2</v>
      </c>
      <c r="G1985" t="s">
        <v>17</v>
      </c>
      <c r="H1985" t="s">
        <v>17315</v>
      </c>
      <c r="I1985" s="74">
        <v>45280</v>
      </c>
      <c r="J1985" t="s">
        <v>19</v>
      </c>
      <c r="K1985" t="s">
        <v>19</v>
      </c>
    </row>
    <row r="1986" spans="1:11" hidden="1" x14ac:dyDescent="0.3">
      <c r="A1986" t="s">
        <v>16896</v>
      </c>
      <c r="B1986" t="s">
        <v>7831</v>
      </c>
      <c r="C1986" t="s">
        <v>17328</v>
      </c>
      <c r="D1986" t="s">
        <v>17329</v>
      </c>
      <c r="E1986" s="74">
        <v>44316</v>
      </c>
      <c r="F1986">
        <v>2.9790000000000001</v>
      </c>
      <c r="G1986" t="s">
        <v>17</v>
      </c>
      <c r="H1986" t="s">
        <v>17315</v>
      </c>
      <c r="I1986" s="74">
        <v>44392</v>
      </c>
      <c r="J1986" t="s">
        <v>19</v>
      </c>
      <c r="K1986" t="s">
        <v>19</v>
      </c>
    </row>
    <row r="1987" spans="1:11" hidden="1" x14ac:dyDescent="0.3">
      <c r="A1987" t="s">
        <v>16893</v>
      </c>
      <c r="B1987" t="s">
        <v>7831</v>
      </c>
      <c r="C1987" t="s">
        <v>17328</v>
      </c>
      <c r="D1987" t="s">
        <v>17329</v>
      </c>
      <c r="E1987" s="74">
        <v>44291</v>
      </c>
      <c r="F1987">
        <v>1.8149999999999999</v>
      </c>
      <c r="G1987" t="s">
        <v>17</v>
      </c>
      <c r="H1987" t="s">
        <v>17315</v>
      </c>
      <c r="I1987" s="74">
        <v>44378</v>
      </c>
      <c r="J1987" t="s">
        <v>19</v>
      </c>
      <c r="K1987" t="s">
        <v>19</v>
      </c>
    </row>
    <row r="1988" spans="1:11" hidden="1" x14ac:dyDescent="0.3">
      <c r="A1988" t="s">
        <v>1903</v>
      </c>
      <c r="B1988" t="s">
        <v>7831</v>
      </c>
      <c r="C1988" t="s">
        <v>17313</v>
      </c>
      <c r="D1988" t="s">
        <v>17314</v>
      </c>
      <c r="E1988" s="74">
        <v>40844</v>
      </c>
      <c r="F1988">
        <v>0.94199999999999995</v>
      </c>
      <c r="G1988" t="s">
        <v>17</v>
      </c>
      <c r="H1988" t="s">
        <v>17315</v>
      </c>
      <c r="I1988" s="74">
        <v>41331</v>
      </c>
      <c r="J1988" t="s">
        <v>19</v>
      </c>
      <c r="K1988" t="s">
        <v>19</v>
      </c>
    </row>
    <row r="1989" spans="1:11" hidden="1" x14ac:dyDescent="0.3">
      <c r="A1989" t="s">
        <v>4971</v>
      </c>
      <c r="B1989" t="s">
        <v>7831</v>
      </c>
      <c r="C1989" t="s">
        <v>17664</v>
      </c>
      <c r="D1989" t="s">
        <v>17665</v>
      </c>
      <c r="E1989" s="74">
        <v>43454</v>
      </c>
      <c r="F1989">
        <v>1.286</v>
      </c>
      <c r="G1989" t="s">
        <v>17</v>
      </c>
      <c r="H1989" t="s">
        <v>17315</v>
      </c>
      <c r="I1989" s="74">
        <v>43598</v>
      </c>
      <c r="J1989" t="s">
        <v>19</v>
      </c>
      <c r="K1989" t="s">
        <v>19</v>
      </c>
    </row>
    <row r="1990" spans="1:11" hidden="1" x14ac:dyDescent="0.3">
      <c r="A1990" t="s">
        <v>7832</v>
      </c>
      <c r="B1990" t="s">
        <v>7831</v>
      </c>
      <c r="C1990" t="s">
        <v>17328</v>
      </c>
      <c r="D1990" t="s">
        <v>17329</v>
      </c>
      <c r="E1990" s="74">
        <v>43840</v>
      </c>
      <c r="F1990">
        <v>0.17599999999999999</v>
      </c>
      <c r="G1990" t="s">
        <v>17</v>
      </c>
      <c r="H1990" t="s">
        <v>17315</v>
      </c>
      <c r="I1990" s="74">
        <v>43985</v>
      </c>
      <c r="J1990" t="s">
        <v>19</v>
      </c>
      <c r="K1990" t="s">
        <v>19</v>
      </c>
    </row>
    <row r="1991" spans="1:11" hidden="1" x14ac:dyDescent="0.3">
      <c r="A1991" t="s">
        <v>2551</v>
      </c>
      <c r="B1991" t="s">
        <v>13297</v>
      </c>
      <c r="C1991" t="s">
        <v>17486</v>
      </c>
      <c r="D1991" t="s">
        <v>17487</v>
      </c>
      <c r="E1991" s="74">
        <v>40262</v>
      </c>
      <c r="F1991">
        <v>0.155</v>
      </c>
      <c r="G1991" t="s">
        <v>17</v>
      </c>
      <c r="H1991" t="s">
        <v>17315</v>
      </c>
      <c r="I1991" s="74">
        <v>40688</v>
      </c>
      <c r="J1991" t="s">
        <v>19</v>
      </c>
      <c r="K1991" t="s">
        <v>19</v>
      </c>
    </row>
    <row r="1992" spans="1:11" hidden="1" x14ac:dyDescent="0.3">
      <c r="A1992" t="s">
        <v>2550</v>
      </c>
      <c r="B1992" t="s">
        <v>13297</v>
      </c>
      <c r="C1992" t="s">
        <v>17486</v>
      </c>
      <c r="D1992" t="s">
        <v>17487</v>
      </c>
      <c r="E1992" s="74">
        <v>40262</v>
      </c>
      <c r="F1992">
        <v>0.13300000000000001</v>
      </c>
      <c r="G1992" t="s">
        <v>17</v>
      </c>
      <c r="H1992" t="s">
        <v>17315</v>
      </c>
      <c r="I1992" s="74">
        <v>40688</v>
      </c>
      <c r="J1992" t="s">
        <v>19</v>
      </c>
      <c r="K1992" t="s">
        <v>19</v>
      </c>
    </row>
    <row r="1993" spans="1:11" hidden="1" x14ac:dyDescent="0.3">
      <c r="A1993" t="s">
        <v>2549</v>
      </c>
      <c r="B1993" t="s">
        <v>13297</v>
      </c>
      <c r="C1993" t="s">
        <v>17486</v>
      </c>
      <c r="D1993" t="s">
        <v>17487</v>
      </c>
      <c r="E1993" s="74">
        <v>40262</v>
      </c>
      <c r="F1993">
        <v>0.13600000000000001</v>
      </c>
      <c r="G1993" t="s">
        <v>17</v>
      </c>
      <c r="H1993" t="s">
        <v>17315</v>
      </c>
      <c r="I1993" s="74">
        <v>40683</v>
      </c>
      <c r="J1993" t="s">
        <v>19</v>
      </c>
      <c r="K1993" t="s">
        <v>19</v>
      </c>
    </row>
    <row r="1994" spans="1:11" hidden="1" x14ac:dyDescent="0.3">
      <c r="A1994" t="s">
        <v>14405</v>
      </c>
      <c r="B1994" t="s">
        <v>14404</v>
      </c>
      <c r="C1994" t="s">
        <v>18694</v>
      </c>
      <c r="D1994" t="s">
        <v>18695</v>
      </c>
      <c r="E1994" s="74">
        <v>44244</v>
      </c>
      <c r="F1994">
        <v>0.99</v>
      </c>
      <c r="G1994" t="s">
        <v>17</v>
      </c>
      <c r="H1994" t="s">
        <v>17315</v>
      </c>
      <c r="I1994" s="74">
        <v>44893</v>
      </c>
      <c r="J1994" t="s">
        <v>19</v>
      </c>
      <c r="K1994" t="s">
        <v>19</v>
      </c>
    </row>
    <row r="1995" spans="1:11" hidden="1" x14ac:dyDescent="0.3">
      <c r="A1995" t="s">
        <v>8949</v>
      </c>
      <c r="B1995" t="s">
        <v>17138</v>
      </c>
      <c r="C1995" t="s">
        <v>17328</v>
      </c>
      <c r="D1995" t="s">
        <v>17329</v>
      </c>
      <c r="E1995" s="74">
        <v>43992</v>
      </c>
      <c r="F1995">
        <v>0.17499999999999999</v>
      </c>
      <c r="G1995" t="s">
        <v>17</v>
      </c>
      <c r="H1995" t="s">
        <v>17315</v>
      </c>
      <c r="I1995" s="74">
        <v>44029</v>
      </c>
      <c r="J1995" t="s">
        <v>19</v>
      </c>
      <c r="K1995" t="s">
        <v>19</v>
      </c>
    </row>
    <row r="1996" spans="1:11" hidden="1" x14ac:dyDescent="0.3">
      <c r="A1996" t="s">
        <v>6035</v>
      </c>
      <c r="B1996" t="s">
        <v>6034</v>
      </c>
      <c r="C1996" t="s">
        <v>17328</v>
      </c>
      <c r="D1996" t="s">
        <v>17329</v>
      </c>
      <c r="E1996" s="74">
        <v>43656</v>
      </c>
      <c r="F1996">
        <v>9.4E-2</v>
      </c>
      <c r="G1996" t="s">
        <v>17</v>
      </c>
      <c r="H1996" t="s">
        <v>17315</v>
      </c>
      <c r="I1996" s="74">
        <v>43755</v>
      </c>
      <c r="J1996" t="s">
        <v>19</v>
      </c>
      <c r="K1996" t="s">
        <v>19</v>
      </c>
    </row>
    <row r="1997" spans="1:11" hidden="1" x14ac:dyDescent="0.3">
      <c r="A1997" t="s">
        <v>7799</v>
      </c>
      <c r="B1997" t="s">
        <v>6034</v>
      </c>
      <c r="C1997" t="s">
        <v>17328</v>
      </c>
      <c r="D1997" t="s">
        <v>17329</v>
      </c>
      <c r="E1997" s="74">
        <v>44111</v>
      </c>
      <c r="F1997">
        <v>0.83499999999999996</v>
      </c>
      <c r="G1997" t="s">
        <v>17</v>
      </c>
      <c r="H1997" t="s">
        <v>17315</v>
      </c>
      <c r="I1997" s="74">
        <v>44167</v>
      </c>
      <c r="J1997" t="s">
        <v>19</v>
      </c>
      <c r="K1997" t="s">
        <v>19</v>
      </c>
    </row>
    <row r="1998" spans="1:11" hidden="1" x14ac:dyDescent="0.3">
      <c r="A1998" t="s">
        <v>1951</v>
      </c>
      <c r="B1998" t="s">
        <v>12833</v>
      </c>
      <c r="C1998" t="s">
        <v>21916</v>
      </c>
      <c r="D1998" t="s">
        <v>21917</v>
      </c>
      <c r="E1998" s="74">
        <v>40946</v>
      </c>
      <c r="F1998">
        <v>0.95399999999999996</v>
      </c>
      <c r="G1998" t="s">
        <v>17</v>
      </c>
      <c r="H1998" t="s">
        <v>17315</v>
      </c>
      <c r="I1998" s="74">
        <v>41394</v>
      </c>
      <c r="J1998" t="s">
        <v>19</v>
      </c>
      <c r="K1998" t="s">
        <v>19</v>
      </c>
    </row>
    <row r="1999" spans="1:11" hidden="1" x14ac:dyDescent="0.3">
      <c r="A1999" t="s">
        <v>13384</v>
      </c>
      <c r="B1999" t="s">
        <v>7708</v>
      </c>
      <c r="C1999" t="s">
        <v>21777</v>
      </c>
      <c r="D1999" t="s">
        <v>26365</v>
      </c>
      <c r="E1999" s="74">
        <v>34121</v>
      </c>
      <c r="F1999">
        <v>57</v>
      </c>
      <c r="G1999" t="s">
        <v>17655</v>
      </c>
      <c r="H1999" t="s">
        <v>17315</v>
      </c>
      <c r="I1999" s="74">
        <v>39437</v>
      </c>
      <c r="J1999" t="s">
        <v>19</v>
      </c>
      <c r="K1999" t="s">
        <v>19</v>
      </c>
    </row>
    <row r="2000" spans="1:11" hidden="1" x14ac:dyDescent="0.3">
      <c r="A2000" t="s">
        <v>1461</v>
      </c>
      <c r="B2000" t="s">
        <v>1460</v>
      </c>
      <c r="C2000" t="s">
        <v>22002</v>
      </c>
      <c r="D2000" t="s">
        <v>1460</v>
      </c>
      <c r="E2000" s="74">
        <v>31686</v>
      </c>
      <c r="F2000">
        <v>13.1</v>
      </c>
      <c r="G2000" t="s">
        <v>17788</v>
      </c>
      <c r="H2000" t="s">
        <v>17339</v>
      </c>
      <c r="I2000" s="74">
        <v>41613</v>
      </c>
      <c r="J2000" t="s">
        <v>19</v>
      </c>
      <c r="K2000" t="s">
        <v>19</v>
      </c>
    </row>
    <row r="2001" spans="1:11" hidden="1" x14ac:dyDescent="0.3">
      <c r="A2001" t="s">
        <v>7826</v>
      </c>
      <c r="B2001" t="s">
        <v>10383</v>
      </c>
      <c r="C2001" t="s">
        <v>17461</v>
      </c>
      <c r="D2001" t="s">
        <v>17462</v>
      </c>
      <c r="E2001" s="74">
        <v>44134</v>
      </c>
      <c r="F2001">
        <v>58</v>
      </c>
      <c r="G2001" t="s">
        <v>17</v>
      </c>
      <c r="H2001" t="s">
        <v>17397</v>
      </c>
      <c r="I2001" s="74">
        <v>44167</v>
      </c>
      <c r="J2001" t="s">
        <v>19</v>
      </c>
      <c r="K2001" t="s">
        <v>19</v>
      </c>
    </row>
    <row r="2002" spans="1:11" hidden="1" x14ac:dyDescent="0.3">
      <c r="A2002" t="s">
        <v>7827</v>
      </c>
      <c r="B2002" t="s">
        <v>10382</v>
      </c>
      <c r="C2002" t="s">
        <v>17461</v>
      </c>
      <c r="D2002" t="s">
        <v>17462</v>
      </c>
      <c r="E2002" s="74">
        <v>44138</v>
      </c>
      <c r="F2002">
        <v>122</v>
      </c>
      <c r="G2002" t="s">
        <v>17</v>
      </c>
      <c r="H2002" t="s">
        <v>17397</v>
      </c>
      <c r="I2002" s="74">
        <v>44167</v>
      </c>
      <c r="J2002" t="s">
        <v>19</v>
      </c>
      <c r="K2002" t="s">
        <v>19</v>
      </c>
    </row>
    <row r="2003" spans="1:11" hidden="1" x14ac:dyDescent="0.3">
      <c r="A2003" t="s">
        <v>4006</v>
      </c>
      <c r="B2003" t="s">
        <v>4005</v>
      </c>
      <c r="C2003" t="s">
        <v>17410</v>
      </c>
      <c r="D2003" t="s">
        <v>17411</v>
      </c>
      <c r="E2003" s="74">
        <v>42849</v>
      </c>
      <c r="F2003">
        <v>7.4999999999999997E-2</v>
      </c>
      <c r="G2003" t="s">
        <v>17</v>
      </c>
      <c r="H2003" t="s">
        <v>17315</v>
      </c>
      <c r="I2003" s="74">
        <v>42887</v>
      </c>
      <c r="J2003" t="s">
        <v>19</v>
      </c>
      <c r="K2003" t="s">
        <v>19</v>
      </c>
    </row>
    <row r="2004" spans="1:11" hidden="1" x14ac:dyDescent="0.3">
      <c r="A2004" t="s">
        <v>4008</v>
      </c>
      <c r="B2004" t="s">
        <v>4005</v>
      </c>
      <c r="C2004" t="s">
        <v>17410</v>
      </c>
      <c r="D2004" t="s">
        <v>17411</v>
      </c>
      <c r="E2004" s="74">
        <v>42829</v>
      </c>
      <c r="F2004">
        <v>0.128</v>
      </c>
      <c r="G2004" t="s">
        <v>17</v>
      </c>
      <c r="H2004" t="s">
        <v>17315</v>
      </c>
      <c r="I2004" s="74">
        <v>42887</v>
      </c>
      <c r="J2004" t="s">
        <v>19</v>
      </c>
      <c r="K2004" t="s">
        <v>19</v>
      </c>
    </row>
    <row r="2005" spans="1:11" hidden="1" x14ac:dyDescent="0.3">
      <c r="A2005" t="s">
        <v>4235</v>
      </c>
      <c r="B2005" t="s">
        <v>4005</v>
      </c>
      <c r="C2005" t="s">
        <v>17410</v>
      </c>
      <c r="D2005" t="s">
        <v>17411</v>
      </c>
      <c r="E2005" s="74">
        <v>42979</v>
      </c>
      <c r="F2005">
        <v>0.60699999999999998</v>
      </c>
      <c r="G2005" t="s">
        <v>17</v>
      </c>
      <c r="H2005" t="s">
        <v>17315</v>
      </c>
      <c r="I2005" s="74">
        <v>43055</v>
      </c>
      <c r="J2005" t="s">
        <v>19</v>
      </c>
      <c r="K2005" t="s">
        <v>19</v>
      </c>
    </row>
    <row r="2006" spans="1:11" hidden="1" x14ac:dyDescent="0.3">
      <c r="A2006" t="s">
        <v>4671</v>
      </c>
      <c r="B2006" t="s">
        <v>4005</v>
      </c>
      <c r="C2006" t="s">
        <v>17410</v>
      </c>
      <c r="D2006" t="s">
        <v>17411</v>
      </c>
      <c r="E2006" s="74">
        <v>42818</v>
      </c>
      <c r="F2006">
        <v>0.121</v>
      </c>
      <c r="G2006" t="s">
        <v>17</v>
      </c>
      <c r="H2006" t="s">
        <v>17315</v>
      </c>
      <c r="I2006" s="74">
        <v>43452</v>
      </c>
      <c r="J2006" t="s">
        <v>19</v>
      </c>
      <c r="K2006" t="s">
        <v>19</v>
      </c>
    </row>
    <row r="2007" spans="1:11" hidden="1" x14ac:dyDescent="0.3">
      <c r="A2007" t="s">
        <v>4674</v>
      </c>
      <c r="B2007" t="s">
        <v>4005</v>
      </c>
      <c r="C2007" t="s">
        <v>17410</v>
      </c>
      <c r="D2007" t="s">
        <v>17411</v>
      </c>
      <c r="E2007" s="74">
        <v>42832</v>
      </c>
      <c r="F2007">
        <v>8.5000000000000006E-2</v>
      </c>
      <c r="G2007" t="s">
        <v>17</v>
      </c>
      <c r="H2007" t="s">
        <v>17315</v>
      </c>
      <c r="I2007" s="74">
        <v>43476</v>
      </c>
      <c r="J2007" t="s">
        <v>19</v>
      </c>
      <c r="K2007" t="s">
        <v>19</v>
      </c>
    </row>
    <row r="2008" spans="1:11" hidden="1" x14ac:dyDescent="0.3">
      <c r="A2008" t="s">
        <v>4691</v>
      </c>
      <c r="B2008" t="s">
        <v>4005</v>
      </c>
      <c r="C2008" t="s">
        <v>17410</v>
      </c>
      <c r="D2008" t="s">
        <v>17411</v>
      </c>
      <c r="E2008" s="74">
        <v>42850</v>
      </c>
      <c r="F2008">
        <v>0.112</v>
      </c>
      <c r="G2008" t="s">
        <v>17</v>
      </c>
      <c r="H2008" t="s">
        <v>17315</v>
      </c>
      <c r="I2008" s="74">
        <v>43452</v>
      </c>
      <c r="J2008" t="s">
        <v>19</v>
      </c>
      <c r="K2008" t="s">
        <v>19</v>
      </c>
    </row>
    <row r="2009" spans="1:11" hidden="1" x14ac:dyDescent="0.3">
      <c r="A2009" t="s">
        <v>4698</v>
      </c>
      <c r="B2009" t="s">
        <v>4005</v>
      </c>
      <c r="C2009" t="s">
        <v>17410</v>
      </c>
      <c r="D2009" t="s">
        <v>17411</v>
      </c>
      <c r="E2009" s="74">
        <v>42958</v>
      </c>
      <c r="F2009">
        <v>0.20200000000000001</v>
      </c>
      <c r="G2009" t="s">
        <v>17</v>
      </c>
      <c r="H2009" t="s">
        <v>17315</v>
      </c>
      <c r="I2009" s="74">
        <v>43452</v>
      </c>
      <c r="J2009" t="s">
        <v>19</v>
      </c>
      <c r="K2009" t="s">
        <v>19</v>
      </c>
    </row>
    <row r="2010" spans="1:11" hidden="1" x14ac:dyDescent="0.3">
      <c r="A2010" t="s">
        <v>4699</v>
      </c>
      <c r="B2010" t="s">
        <v>4005</v>
      </c>
      <c r="C2010" t="s">
        <v>17410</v>
      </c>
      <c r="D2010" t="s">
        <v>17411</v>
      </c>
      <c r="E2010" s="74">
        <v>42962</v>
      </c>
      <c r="F2010">
        <v>0.16400000000000001</v>
      </c>
      <c r="G2010" t="s">
        <v>17</v>
      </c>
      <c r="H2010" t="s">
        <v>17315</v>
      </c>
      <c r="I2010" s="74">
        <v>43452</v>
      </c>
      <c r="J2010" t="s">
        <v>19</v>
      </c>
      <c r="K2010" t="s">
        <v>19</v>
      </c>
    </row>
    <row r="2011" spans="1:11" hidden="1" x14ac:dyDescent="0.3">
      <c r="A2011" t="s">
        <v>4700</v>
      </c>
      <c r="B2011" t="s">
        <v>4005</v>
      </c>
      <c r="C2011" t="s">
        <v>17410</v>
      </c>
      <c r="D2011" t="s">
        <v>17411</v>
      </c>
      <c r="E2011" s="74">
        <v>42984</v>
      </c>
      <c r="F2011">
        <v>0.52200000000000002</v>
      </c>
      <c r="G2011" t="s">
        <v>17</v>
      </c>
      <c r="H2011" t="s">
        <v>17315</v>
      </c>
      <c r="I2011" s="74">
        <v>43452</v>
      </c>
      <c r="J2011" t="s">
        <v>19</v>
      </c>
      <c r="K2011" t="s">
        <v>19</v>
      </c>
    </row>
    <row r="2012" spans="1:11" hidden="1" x14ac:dyDescent="0.3">
      <c r="A2012" t="s">
        <v>4797</v>
      </c>
      <c r="B2012" t="s">
        <v>4005</v>
      </c>
      <c r="C2012" t="s">
        <v>17410</v>
      </c>
      <c r="D2012" t="s">
        <v>17411</v>
      </c>
      <c r="E2012" s="74">
        <v>42888</v>
      </c>
      <c r="F2012">
        <v>0.115</v>
      </c>
      <c r="G2012" t="s">
        <v>17</v>
      </c>
      <c r="H2012" t="s">
        <v>17315</v>
      </c>
      <c r="I2012" s="74">
        <v>43508</v>
      </c>
      <c r="J2012" t="s">
        <v>19</v>
      </c>
      <c r="K2012" t="s">
        <v>19</v>
      </c>
    </row>
    <row r="2013" spans="1:11" hidden="1" x14ac:dyDescent="0.3">
      <c r="A2013" t="s">
        <v>3588</v>
      </c>
      <c r="B2013" t="s">
        <v>12692</v>
      </c>
      <c r="C2013" t="s">
        <v>17418</v>
      </c>
      <c r="D2013" t="s">
        <v>17419</v>
      </c>
      <c r="E2013" s="74">
        <v>2739</v>
      </c>
      <c r="F2013">
        <v>1.4</v>
      </c>
      <c r="G2013" t="s">
        <v>17369</v>
      </c>
      <c r="H2013" t="s">
        <v>17315</v>
      </c>
      <c r="I2013" s="74">
        <v>39608</v>
      </c>
      <c r="J2013" t="s">
        <v>19</v>
      </c>
      <c r="K2013" t="s">
        <v>19</v>
      </c>
    </row>
    <row r="2014" spans="1:11" hidden="1" x14ac:dyDescent="0.3">
      <c r="A2014" t="s">
        <v>4958</v>
      </c>
      <c r="B2014" t="s">
        <v>11116</v>
      </c>
      <c r="C2014" t="s">
        <v>17614</v>
      </c>
      <c r="D2014" t="s">
        <v>17615</v>
      </c>
      <c r="E2014" s="74">
        <v>37281</v>
      </c>
      <c r="F2014">
        <v>19.5</v>
      </c>
      <c r="G2014" t="s">
        <v>6</v>
      </c>
      <c r="H2014" t="s">
        <v>17386</v>
      </c>
      <c r="I2014" s="74">
        <v>43570</v>
      </c>
      <c r="J2014" t="s">
        <v>19</v>
      </c>
      <c r="K2014" t="s">
        <v>19</v>
      </c>
    </row>
    <row r="2015" spans="1:11" hidden="1" x14ac:dyDescent="0.3">
      <c r="A2015" t="s">
        <v>225</v>
      </c>
      <c r="B2015" t="s">
        <v>226</v>
      </c>
      <c r="C2015" t="s">
        <v>17468</v>
      </c>
      <c r="D2015" t="s">
        <v>17469</v>
      </c>
      <c r="E2015" s="74">
        <v>42422</v>
      </c>
      <c r="F2015">
        <v>0.38200000000000001</v>
      </c>
      <c r="G2015" t="s">
        <v>17</v>
      </c>
      <c r="H2015" t="s">
        <v>17465</v>
      </c>
      <c r="I2015" s="74">
        <v>42683</v>
      </c>
      <c r="J2015" t="s">
        <v>19</v>
      </c>
      <c r="K2015" t="s">
        <v>19</v>
      </c>
    </row>
    <row r="2016" spans="1:11" hidden="1" x14ac:dyDescent="0.3">
      <c r="A2016" t="s">
        <v>2423</v>
      </c>
      <c r="B2016" t="s">
        <v>13197</v>
      </c>
      <c r="C2016" t="s">
        <v>21836</v>
      </c>
      <c r="D2016" t="s">
        <v>21837</v>
      </c>
      <c r="E2016" s="74">
        <v>40857</v>
      </c>
      <c r="F2016">
        <v>0.112</v>
      </c>
      <c r="G2016" t="s">
        <v>17369</v>
      </c>
      <c r="H2016" t="s">
        <v>17315</v>
      </c>
      <c r="I2016" s="74">
        <v>40870</v>
      </c>
      <c r="J2016" t="s">
        <v>19</v>
      </c>
      <c r="K2016" t="s">
        <v>19</v>
      </c>
    </row>
    <row r="2017" spans="1:11" hidden="1" x14ac:dyDescent="0.3">
      <c r="A2017" t="s">
        <v>3511</v>
      </c>
      <c r="B2017" t="s">
        <v>12039</v>
      </c>
      <c r="C2017" t="s">
        <v>17784</v>
      </c>
      <c r="D2017" t="s">
        <v>17785</v>
      </c>
      <c r="E2017" s="74">
        <v>30773</v>
      </c>
      <c r="F2017">
        <v>3.13</v>
      </c>
      <c r="G2017" t="s">
        <v>17369</v>
      </c>
      <c r="H2017" t="s">
        <v>17315</v>
      </c>
      <c r="I2017" s="74">
        <v>39855</v>
      </c>
      <c r="J2017" t="s">
        <v>19</v>
      </c>
      <c r="K2017" t="s">
        <v>19</v>
      </c>
    </row>
    <row r="2018" spans="1:11" hidden="1" x14ac:dyDescent="0.3">
      <c r="A2018" t="s">
        <v>3771</v>
      </c>
      <c r="B2018" t="s">
        <v>11885</v>
      </c>
      <c r="C2018" t="s">
        <v>17313</v>
      </c>
      <c r="D2018" t="s">
        <v>17314</v>
      </c>
      <c r="E2018" s="74">
        <v>39570</v>
      </c>
      <c r="F2018">
        <v>0.996</v>
      </c>
      <c r="G2018" t="s">
        <v>17</v>
      </c>
      <c r="H2018" t="s">
        <v>17315</v>
      </c>
      <c r="I2018" s="74">
        <v>39645</v>
      </c>
      <c r="J2018" t="s">
        <v>19</v>
      </c>
      <c r="K2018" t="s">
        <v>19</v>
      </c>
    </row>
    <row r="2019" spans="1:11" hidden="1" x14ac:dyDescent="0.3">
      <c r="A2019" t="s">
        <v>3722</v>
      </c>
      <c r="B2019" t="s">
        <v>14914</v>
      </c>
      <c r="C2019" t="s">
        <v>17313</v>
      </c>
      <c r="D2019" t="s">
        <v>17314</v>
      </c>
      <c r="E2019" s="74">
        <v>39037</v>
      </c>
      <c r="F2019">
        <v>0.17499999999999999</v>
      </c>
      <c r="G2019" t="s">
        <v>17</v>
      </c>
      <c r="H2019" t="s">
        <v>17315</v>
      </c>
      <c r="I2019" s="74">
        <v>39414</v>
      </c>
      <c r="J2019" t="s">
        <v>19</v>
      </c>
      <c r="K2019" t="s">
        <v>19</v>
      </c>
    </row>
    <row r="2020" spans="1:11" hidden="1" x14ac:dyDescent="0.3">
      <c r="A2020" t="s">
        <v>3721</v>
      </c>
      <c r="B2020" t="s">
        <v>14908</v>
      </c>
      <c r="C2020" t="s">
        <v>17313</v>
      </c>
      <c r="D2020" t="s">
        <v>17314</v>
      </c>
      <c r="E2020" s="74">
        <v>38897</v>
      </c>
      <c r="F2020">
        <v>1</v>
      </c>
      <c r="G2020" t="s">
        <v>17</v>
      </c>
      <c r="H2020" t="s">
        <v>17315</v>
      </c>
      <c r="I2020" s="74">
        <v>39414</v>
      </c>
      <c r="J2020" t="s">
        <v>19</v>
      </c>
      <c r="K2020" t="s">
        <v>19</v>
      </c>
    </row>
    <row r="2021" spans="1:11" hidden="1" x14ac:dyDescent="0.3">
      <c r="A2021" t="s">
        <v>3720</v>
      </c>
      <c r="B2021" t="s">
        <v>14903</v>
      </c>
      <c r="C2021" t="s">
        <v>17414</v>
      </c>
      <c r="D2021" t="s">
        <v>17415</v>
      </c>
      <c r="E2021" s="74">
        <v>38911</v>
      </c>
      <c r="F2021">
        <v>0.47099999999999997</v>
      </c>
      <c r="G2021" t="s">
        <v>17</v>
      </c>
      <c r="H2021" t="s">
        <v>17315</v>
      </c>
      <c r="I2021" s="74">
        <v>39414</v>
      </c>
      <c r="J2021" t="s">
        <v>19</v>
      </c>
      <c r="K2021" t="s">
        <v>19</v>
      </c>
    </row>
    <row r="2022" spans="1:11" hidden="1" x14ac:dyDescent="0.3">
      <c r="A2022" t="s">
        <v>3719</v>
      </c>
      <c r="B2022" t="s">
        <v>14893</v>
      </c>
      <c r="C2022" t="s">
        <v>17414</v>
      </c>
      <c r="D2022" t="s">
        <v>17415</v>
      </c>
      <c r="E2022" s="74">
        <v>39355</v>
      </c>
      <c r="F2022">
        <v>0.23400000000000001</v>
      </c>
      <c r="G2022" t="s">
        <v>17</v>
      </c>
      <c r="H2022" t="s">
        <v>17315</v>
      </c>
      <c r="I2022" s="74">
        <v>39414</v>
      </c>
      <c r="J2022" t="s">
        <v>19</v>
      </c>
      <c r="K2022" t="s">
        <v>19</v>
      </c>
    </row>
    <row r="2023" spans="1:11" hidden="1" x14ac:dyDescent="0.3">
      <c r="A2023" t="s">
        <v>3587</v>
      </c>
      <c r="B2023" t="s">
        <v>12688</v>
      </c>
      <c r="C2023" t="s">
        <v>17418</v>
      </c>
      <c r="D2023" t="s">
        <v>17419</v>
      </c>
      <c r="E2023" s="74">
        <v>7125</v>
      </c>
      <c r="F2023">
        <v>0.99</v>
      </c>
      <c r="G2023" t="s">
        <v>17369</v>
      </c>
      <c r="H2023" t="s">
        <v>17315</v>
      </c>
      <c r="I2023" s="74">
        <v>39671</v>
      </c>
      <c r="J2023" t="s">
        <v>19</v>
      </c>
      <c r="K2023" t="s">
        <v>19</v>
      </c>
    </row>
    <row r="2024" spans="1:11" hidden="1" x14ac:dyDescent="0.3">
      <c r="A2024" t="s">
        <v>26908</v>
      </c>
      <c r="B2024" t="s">
        <v>26909</v>
      </c>
      <c r="C2024" t="s">
        <v>17348</v>
      </c>
      <c r="D2024" t="s">
        <v>17349</v>
      </c>
      <c r="E2024" s="74">
        <v>44098</v>
      </c>
      <c r="F2024">
        <v>0.99199999999999999</v>
      </c>
      <c r="G2024" t="s">
        <v>17</v>
      </c>
      <c r="H2024" t="s">
        <v>17315</v>
      </c>
      <c r="I2024" s="74">
        <v>45546</v>
      </c>
      <c r="J2024" t="s">
        <v>19</v>
      </c>
      <c r="K2024" t="s">
        <v>19</v>
      </c>
    </row>
    <row r="2025" spans="1:11" hidden="1" x14ac:dyDescent="0.3">
      <c r="A2025" t="s">
        <v>27301</v>
      </c>
      <c r="B2025" t="s">
        <v>27302</v>
      </c>
      <c r="C2025" t="s">
        <v>17348</v>
      </c>
      <c r="D2025" t="s">
        <v>17349</v>
      </c>
      <c r="E2025" s="74">
        <v>45126</v>
      </c>
      <c r="F2025">
        <v>0.1</v>
      </c>
      <c r="G2025" t="s">
        <v>17</v>
      </c>
      <c r="H2025" t="s">
        <v>17315</v>
      </c>
      <c r="I2025" s="74">
        <v>45583</v>
      </c>
      <c r="J2025" t="s">
        <v>19</v>
      </c>
      <c r="K2025" t="s">
        <v>19</v>
      </c>
    </row>
    <row r="2026" spans="1:11" hidden="1" x14ac:dyDescent="0.3">
      <c r="A2026" t="s">
        <v>27201</v>
      </c>
      <c r="B2026" t="s">
        <v>27202</v>
      </c>
      <c r="C2026" t="s">
        <v>17348</v>
      </c>
      <c r="D2026" t="s">
        <v>17349</v>
      </c>
      <c r="E2026" s="74">
        <v>42734</v>
      </c>
      <c r="F2026">
        <v>0.99124000000000001</v>
      </c>
      <c r="G2026" t="s">
        <v>17</v>
      </c>
      <c r="H2026" t="s">
        <v>17315</v>
      </c>
      <c r="I2026" s="74">
        <v>45559</v>
      </c>
      <c r="J2026" t="s">
        <v>19</v>
      </c>
      <c r="K2026" t="s">
        <v>19</v>
      </c>
    </row>
    <row r="2027" spans="1:11" hidden="1" x14ac:dyDescent="0.3">
      <c r="A2027" t="s">
        <v>27303</v>
      </c>
      <c r="B2027" t="s">
        <v>27304</v>
      </c>
      <c r="C2027" t="s">
        <v>17348</v>
      </c>
      <c r="D2027" t="s">
        <v>17349</v>
      </c>
      <c r="E2027" s="74">
        <v>43839</v>
      </c>
      <c r="F2027">
        <v>0.12</v>
      </c>
      <c r="G2027" t="s">
        <v>17</v>
      </c>
      <c r="H2027" t="s">
        <v>17315</v>
      </c>
      <c r="I2027" s="74">
        <v>45583</v>
      </c>
      <c r="J2027" t="s">
        <v>19</v>
      </c>
      <c r="K2027" t="s">
        <v>19</v>
      </c>
    </row>
    <row r="2028" spans="1:11" hidden="1" x14ac:dyDescent="0.3">
      <c r="A2028" t="s">
        <v>12122</v>
      </c>
      <c r="B2028" t="s">
        <v>12121</v>
      </c>
      <c r="C2028" t="s">
        <v>22060</v>
      </c>
      <c r="D2028" t="s">
        <v>22061</v>
      </c>
      <c r="E2028" s="74">
        <v>42317</v>
      </c>
      <c r="F2028">
        <v>110</v>
      </c>
      <c r="G2028" t="s">
        <v>17</v>
      </c>
      <c r="H2028" t="s">
        <v>17465</v>
      </c>
      <c r="I2028" s="74">
        <v>42361</v>
      </c>
      <c r="J2028" t="s">
        <v>19</v>
      </c>
      <c r="K2028" t="s">
        <v>19</v>
      </c>
    </row>
    <row r="2029" spans="1:11" hidden="1" x14ac:dyDescent="0.3">
      <c r="A2029" t="s">
        <v>14738</v>
      </c>
      <c r="B2029" t="s">
        <v>14737</v>
      </c>
      <c r="C2029" t="s">
        <v>17680</v>
      </c>
      <c r="D2029" t="s">
        <v>17681</v>
      </c>
      <c r="E2029" s="74">
        <v>44596</v>
      </c>
      <c r="F2029">
        <v>0.187</v>
      </c>
      <c r="G2029" t="s">
        <v>17</v>
      </c>
      <c r="H2029" t="s">
        <v>17315</v>
      </c>
      <c r="I2029" s="74">
        <v>44739</v>
      </c>
      <c r="J2029" t="s">
        <v>19</v>
      </c>
      <c r="K2029" t="s">
        <v>19</v>
      </c>
    </row>
    <row r="2030" spans="1:11" hidden="1" x14ac:dyDescent="0.3">
      <c r="A2030" t="s">
        <v>15015</v>
      </c>
      <c r="B2030" t="s">
        <v>15014</v>
      </c>
      <c r="C2030" t="s">
        <v>17766</v>
      </c>
      <c r="D2030" t="s">
        <v>17767</v>
      </c>
      <c r="E2030" s="74">
        <v>42341</v>
      </c>
      <c r="F2030">
        <v>0.26800000000000002</v>
      </c>
      <c r="G2030" t="s">
        <v>17</v>
      </c>
      <c r="H2030" t="s">
        <v>17315</v>
      </c>
      <c r="I2030" s="74">
        <v>44685</v>
      </c>
      <c r="J2030" t="s">
        <v>19</v>
      </c>
      <c r="K2030" t="s">
        <v>19</v>
      </c>
    </row>
    <row r="2031" spans="1:11" hidden="1" x14ac:dyDescent="0.3">
      <c r="A2031" t="s">
        <v>15017</v>
      </c>
      <c r="B2031" t="s">
        <v>15016</v>
      </c>
      <c r="C2031" t="s">
        <v>17766</v>
      </c>
      <c r="D2031" t="s">
        <v>17767</v>
      </c>
      <c r="E2031" s="74">
        <v>42558</v>
      </c>
      <c r="F2031">
        <v>0.999</v>
      </c>
      <c r="G2031" t="s">
        <v>17</v>
      </c>
      <c r="H2031" t="s">
        <v>17315</v>
      </c>
      <c r="I2031" s="74">
        <v>44685</v>
      </c>
      <c r="J2031" t="s">
        <v>19</v>
      </c>
      <c r="K2031" t="s">
        <v>19</v>
      </c>
    </row>
    <row r="2032" spans="1:11" hidden="1" x14ac:dyDescent="0.3">
      <c r="A2032" t="s">
        <v>15271</v>
      </c>
      <c r="B2032" t="s">
        <v>15270</v>
      </c>
      <c r="C2032" t="s">
        <v>17410</v>
      </c>
      <c r="D2032" t="s">
        <v>17411</v>
      </c>
      <c r="E2032" s="74">
        <v>44103</v>
      </c>
      <c r="F2032">
        <v>9.1999999999999998E-2</v>
      </c>
      <c r="G2032" t="s">
        <v>17</v>
      </c>
      <c r="H2032" t="s">
        <v>17315</v>
      </c>
      <c r="I2032" s="74">
        <v>44726</v>
      </c>
      <c r="J2032" t="s">
        <v>19</v>
      </c>
      <c r="K2032" t="s">
        <v>19</v>
      </c>
    </row>
    <row r="2033" spans="1:11" hidden="1" x14ac:dyDescent="0.3">
      <c r="A2033" t="s">
        <v>1469</v>
      </c>
      <c r="B2033" t="s">
        <v>12464</v>
      </c>
      <c r="C2033" t="s">
        <v>17352</v>
      </c>
      <c r="D2033" t="s">
        <v>17293</v>
      </c>
      <c r="E2033" s="74">
        <v>41513</v>
      </c>
      <c r="F2033">
        <v>0.41099999999999998</v>
      </c>
      <c r="G2033" t="s">
        <v>17</v>
      </c>
      <c r="H2033" t="s">
        <v>17339</v>
      </c>
      <c r="I2033" s="74">
        <v>41605</v>
      </c>
      <c r="J2033" t="s">
        <v>19</v>
      </c>
      <c r="K2033" t="s">
        <v>19</v>
      </c>
    </row>
    <row r="2034" spans="1:11" hidden="1" x14ac:dyDescent="0.3">
      <c r="A2034" t="s">
        <v>15986</v>
      </c>
      <c r="B2034" t="s">
        <v>15985</v>
      </c>
      <c r="C2034" t="s">
        <v>17612</v>
      </c>
      <c r="D2034" t="s">
        <v>17613</v>
      </c>
      <c r="E2034" s="74">
        <v>44302</v>
      </c>
      <c r="F2034">
        <v>104</v>
      </c>
      <c r="G2034" t="s">
        <v>6</v>
      </c>
      <c r="H2034" t="s">
        <v>17441</v>
      </c>
      <c r="I2034" s="74">
        <v>44370</v>
      </c>
      <c r="J2034" t="s">
        <v>19</v>
      </c>
      <c r="K2034" t="s">
        <v>19</v>
      </c>
    </row>
    <row r="2035" spans="1:11" hidden="1" x14ac:dyDescent="0.3">
      <c r="A2035" t="s">
        <v>8984</v>
      </c>
      <c r="B2035" t="s">
        <v>17123</v>
      </c>
      <c r="C2035" t="s">
        <v>17382</v>
      </c>
      <c r="D2035" t="s">
        <v>17383</v>
      </c>
      <c r="E2035" s="74">
        <v>43941</v>
      </c>
      <c r="F2035">
        <v>6.3E-2</v>
      </c>
      <c r="G2035" t="s">
        <v>17</v>
      </c>
      <c r="H2035" t="s">
        <v>17315</v>
      </c>
      <c r="I2035" s="74">
        <v>44006</v>
      </c>
      <c r="J2035" t="s">
        <v>19</v>
      </c>
      <c r="K2035" t="s">
        <v>19</v>
      </c>
    </row>
    <row r="2036" spans="1:11" hidden="1" x14ac:dyDescent="0.3">
      <c r="A2036" t="s">
        <v>8878</v>
      </c>
      <c r="B2036" t="s">
        <v>17199</v>
      </c>
      <c r="C2036" t="s">
        <v>17346</v>
      </c>
      <c r="D2036" t="s">
        <v>17347</v>
      </c>
      <c r="E2036" s="74">
        <v>41570</v>
      </c>
      <c r="F2036">
        <v>0.13900000000000001</v>
      </c>
      <c r="G2036" t="s">
        <v>17</v>
      </c>
      <c r="H2036" t="s">
        <v>17315</v>
      </c>
      <c r="I2036" s="74">
        <v>44061</v>
      </c>
      <c r="J2036" t="s">
        <v>19</v>
      </c>
      <c r="K2036" t="s">
        <v>19</v>
      </c>
    </row>
    <row r="2037" spans="1:11" hidden="1" x14ac:dyDescent="0.3">
      <c r="A2037" t="s">
        <v>4838</v>
      </c>
      <c r="B2037" t="s">
        <v>12665</v>
      </c>
      <c r="C2037" t="s">
        <v>21951</v>
      </c>
      <c r="D2037" t="s">
        <v>21952</v>
      </c>
      <c r="E2037" s="74">
        <v>40904</v>
      </c>
      <c r="F2037">
        <v>0.217</v>
      </c>
      <c r="G2037" t="s">
        <v>17</v>
      </c>
      <c r="H2037" t="s">
        <v>17315</v>
      </c>
      <c r="I2037" s="74">
        <v>41674</v>
      </c>
      <c r="J2037" t="s">
        <v>19</v>
      </c>
      <c r="K2037" t="s">
        <v>19</v>
      </c>
    </row>
    <row r="2038" spans="1:11" hidden="1" x14ac:dyDescent="0.3">
      <c r="A2038" t="s">
        <v>4839</v>
      </c>
      <c r="B2038" t="s">
        <v>12665</v>
      </c>
      <c r="C2038" t="s">
        <v>21951</v>
      </c>
      <c r="D2038" t="s">
        <v>21952</v>
      </c>
      <c r="E2038" s="74">
        <v>40904</v>
      </c>
      <c r="F2038">
        <v>0.75</v>
      </c>
      <c r="G2038" t="s">
        <v>17</v>
      </c>
      <c r="H2038" t="s">
        <v>17315</v>
      </c>
      <c r="I2038" s="74">
        <v>41536</v>
      </c>
      <c r="J2038" t="s">
        <v>19</v>
      </c>
      <c r="K2038" t="s">
        <v>19</v>
      </c>
    </row>
    <row r="2039" spans="1:11" hidden="1" x14ac:dyDescent="0.3">
      <c r="A2039" t="s">
        <v>20374</v>
      </c>
      <c r="B2039" t="s">
        <v>20375</v>
      </c>
      <c r="C2039" t="s">
        <v>20376</v>
      </c>
      <c r="D2039" t="s">
        <v>20377</v>
      </c>
      <c r="E2039" s="74">
        <v>45239</v>
      </c>
      <c r="F2039">
        <v>5.0140000000000002</v>
      </c>
      <c r="G2039" t="s">
        <v>17</v>
      </c>
      <c r="H2039" t="s">
        <v>17315</v>
      </c>
      <c r="I2039" s="74">
        <v>45303</v>
      </c>
      <c r="J2039" t="s">
        <v>19</v>
      </c>
      <c r="K2039" t="s">
        <v>19</v>
      </c>
    </row>
    <row r="2040" spans="1:11" hidden="1" x14ac:dyDescent="0.3">
      <c r="A2040" t="s">
        <v>1053</v>
      </c>
      <c r="B2040" t="s">
        <v>12215</v>
      </c>
      <c r="C2040" t="s">
        <v>22036</v>
      </c>
      <c r="D2040" t="s">
        <v>22037</v>
      </c>
      <c r="E2040" s="74">
        <v>28642</v>
      </c>
      <c r="F2040">
        <v>31.5</v>
      </c>
      <c r="G2040" t="s">
        <v>17369</v>
      </c>
      <c r="H2040" t="s">
        <v>17441</v>
      </c>
      <c r="I2040" s="74">
        <v>41957</v>
      </c>
      <c r="J2040" t="s">
        <v>19</v>
      </c>
      <c r="K2040" t="s">
        <v>19</v>
      </c>
    </row>
    <row r="2041" spans="1:11" hidden="1" x14ac:dyDescent="0.3">
      <c r="A2041" t="s">
        <v>19497</v>
      </c>
      <c r="B2041" t="s">
        <v>19498</v>
      </c>
      <c r="C2041" t="s">
        <v>17673</v>
      </c>
      <c r="D2041" t="s">
        <v>17674</v>
      </c>
      <c r="E2041" s="74">
        <v>45225</v>
      </c>
      <c r="F2041">
        <v>0.16600000000000001</v>
      </c>
      <c r="G2041" t="s">
        <v>17</v>
      </c>
      <c r="H2041" t="s">
        <v>17315</v>
      </c>
      <c r="I2041" s="74">
        <v>45247</v>
      </c>
      <c r="J2041" t="s">
        <v>19</v>
      </c>
      <c r="K2041" t="s">
        <v>19</v>
      </c>
    </row>
    <row r="2042" spans="1:11" hidden="1" x14ac:dyDescent="0.3">
      <c r="A2042" t="s">
        <v>4303</v>
      </c>
      <c r="B2042" t="s">
        <v>11459</v>
      </c>
      <c r="C2042" t="s">
        <v>17410</v>
      </c>
      <c r="D2042" t="s">
        <v>17411</v>
      </c>
      <c r="E2042" s="74">
        <v>40156</v>
      </c>
      <c r="F2042">
        <v>6.5000000000000002E-2</v>
      </c>
      <c r="G2042" t="s">
        <v>17</v>
      </c>
      <c r="H2042" t="s">
        <v>17315</v>
      </c>
      <c r="I2042" s="74">
        <v>43133</v>
      </c>
      <c r="J2042" t="s">
        <v>19</v>
      </c>
      <c r="K2042" t="s">
        <v>19</v>
      </c>
    </row>
    <row r="2043" spans="1:11" hidden="1" x14ac:dyDescent="0.3">
      <c r="A2043" t="s">
        <v>15953</v>
      </c>
      <c r="B2043" t="s">
        <v>15913</v>
      </c>
      <c r="C2043" t="s">
        <v>17610</v>
      </c>
      <c r="D2043" t="s">
        <v>17611</v>
      </c>
      <c r="E2043" s="74">
        <v>42663</v>
      </c>
      <c r="F2043">
        <v>0.248</v>
      </c>
      <c r="G2043" t="s">
        <v>17</v>
      </c>
      <c r="H2043" t="s">
        <v>17315</v>
      </c>
      <c r="I2043" s="74">
        <v>44371</v>
      </c>
      <c r="J2043" t="s">
        <v>19</v>
      </c>
      <c r="K2043" t="s">
        <v>19</v>
      </c>
    </row>
    <row r="2044" spans="1:11" hidden="1" x14ac:dyDescent="0.3">
      <c r="A2044" t="s">
        <v>15952</v>
      </c>
      <c r="B2044" t="s">
        <v>15913</v>
      </c>
      <c r="C2044" t="s">
        <v>17610</v>
      </c>
      <c r="D2044" t="s">
        <v>17611</v>
      </c>
      <c r="E2044" s="74">
        <v>42664</v>
      </c>
      <c r="F2044">
        <v>0.13100000000000001</v>
      </c>
      <c r="G2044" t="s">
        <v>17</v>
      </c>
      <c r="H2044" t="s">
        <v>17315</v>
      </c>
      <c r="I2044" s="74">
        <v>44371</v>
      </c>
      <c r="J2044" t="s">
        <v>19</v>
      </c>
      <c r="K2044" t="s">
        <v>19</v>
      </c>
    </row>
    <row r="2045" spans="1:11" hidden="1" x14ac:dyDescent="0.3">
      <c r="A2045" t="s">
        <v>15915</v>
      </c>
      <c r="B2045" t="s">
        <v>15913</v>
      </c>
      <c r="C2045" t="s">
        <v>17610</v>
      </c>
      <c r="D2045" t="s">
        <v>17611</v>
      </c>
      <c r="E2045" s="74">
        <v>42667</v>
      </c>
      <c r="F2045">
        <v>0.14199999999999999</v>
      </c>
      <c r="G2045" t="s">
        <v>17</v>
      </c>
      <c r="H2045" t="s">
        <v>17315</v>
      </c>
      <c r="I2045" s="74">
        <v>44371</v>
      </c>
      <c r="J2045" t="s">
        <v>19</v>
      </c>
      <c r="K2045" t="s">
        <v>19</v>
      </c>
    </row>
    <row r="2046" spans="1:11" hidden="1" x14ac:dyDescent="0.3">
      <c r="A2046" t="s">
        <v>15914</v>
      </c>
      <c r="B2046" t="s">
        <v>15913</v>
      </c>
      <c r="C2046" t="s">
        <v>17610</v>
      </c>
      <c r="D2046" t="s">
        <v>17611</v>
      </c>
      <c r="E2046" s="74">
        <v>42670</v>
      </c>
      <c r="F2046">
        <v>0.43099999999999999</v>
      </c>
      <c r="G2046" t="s">
        <v>17</v>
      </c>
      <c r="H2046" t="s">
        <v>17315</v>
      </c>
      <c r="I2046" s="74">
        <v>44371</v>
      </c>
      <c r="J2046" t="s">
        <v>19</v>
      </c>
      <c r="K2046" t="s">
        <v>19</v>
      </c>
    </row>
    <row r="2047" spans="1:11" hidden="1" x14ac:dyDescent="0.3">
      <c r="A2047" t="s">
        <v>10012</v>
      </c>
      <c r="B2047" t="s">
        <v>10011</v>
      </c>
      <c r="C2047" t="s">
        <v>17480</v>
      </c>
      <c r="D2047" t="s">
        <v>17481</v>
      </c>
      <c r="E2047" s="74">
        <v>44005</v>
      </c>
      <c r="F2047">
        <v>0.13300000000000001</v>
      </c>
      <c r="G2047" t="s">
        <v>17</v>
      </c>
      <c r="H2047" t="s">
        <v>17315</v>
      </c>
      <c r="I2047" s="74">
        <v>44239</v>
      </c>
      <c r="J2047" t="s">
        <v>19</v>
      </c>
      <c r="K2047" t="s">
        <v>19</v>
      </c>
    </row>
    <row r="2048" spans="1:11" hidden="1" x14ac:dyDescent="0.3">
      <c r="A2048" t="s">
        <v>1911</v>
      </c>
      <c r="B2048" t="s">
        <v>12613</v>
      </c>
      <c r="C2048" t="s">
        <v>21932</v>
      </c>
      <c r="D2048" t="s">
        <v>21933</v>
      </c>
      <c r="E2048" s="74">
        <v>41383</v>
      </c>
      <c r="F2048">
        <v>24.21</v>
      </c>
      <c r="G2048" t="s">
        <v>17</v>
      </c>
      <c r="H2048" t="s">
        <v>17315</v>
      </c>
      <c r="I2048" s="74">
        <v>41389</v>
      </c>
      <c r="J2048" t="s">
        <v>19</v>
      </c>
      <c r="K2048" t="s">
        <v>19</v>
      </c>
    </row>
    <row r="2049" spans="1:11" hidden="1" x14ac:dyDescent="0.3">
      <c r="A2049" t="s">
        <v>1749</v>
      </c>
      <c r="B2049" t="s">
        <v>12613</v>
      </c>
      <c r="C2049" t="s">
        <v>21932</v>
      </c>
      <c r="D2049" t="s">
        <v>21933</v>
      </c>
      <c r="E2049" s="74">
        <v>41414</v>
      </c>
      <c r="F2049">
        <v>22.95</v>
      </c>
      <c r="G2049" t="s">
        <v>17</v>
      </c>
      <c r="H2049" t="s">
        <v>17315</v>
      </c>
      <c r="I2049" s="74">
        <v>41428</v>
      </c>
      <c r="J2049" t="s">
        <v>19</v>
      </c>
      <c r="K2049" t="s">
        <v>19</v>
      </c>
    </row>
    <row r="2050" spans="1:11" hidden="1" x14ac:dyDescent="0.3">
      <c r="A2050" t="s">
        <v>1733</v>
      </c>
      <c r="B2050" t="s">
        <v>12613</v>
      </c>
      <c r="C2050" t="s">
        <v>21932</v>
      </c>
      <c r="D2050" t="s">
        <v>21933</v>
      </c>
      <c r="E2050" s="74">
        <v>41453</v>
      </c>
      <c r="F2050">
        <v>35.69</v>
      </c>
      <c r="G2050" t="s">
        <v>17</v>
      </c>
      <c r="H2050" t="s">
        <v>17315</v>
      </c>
      <c r="I2050" s="74">
        <v>41464</v>
      </c>
      <c r="J2050" t="s">
        <v>19</v>
      </c>
      <c r="K2050" t="s">
        <v>19</v>
      </c>
    </row>
    <row r="2051" spans="1:11" hidden="1" x14ac:dyDescent="0.3">
      <c r="A2051" t="s">
        <v>1715</v>
      </c>
      <c r="B2051" t="s">
        <v>12613</v>
      </c>
      <c r="C2051" t="s">
        <v>21932</v>
      </c>
      <c r="D2051" t="s">
        <v>21933</v>
      </c>
      <c r="E2051" s="74">
        <v>41484</v>
      </c>
      <c r="F2051">
        <v>19.12</v>
      </c>
      <c r="G2051" t="s">
        <v>17</v>
      </c>
      <c r="H2051" t="s">
        <v>17315</v>
      </c>
      <c r="I2051" s="74">
        <v>41487</v>
      </c>
      <c r="J2051" t="s">
        <v>19</v>
      </c>
      <c r="K2051" t="s">
        <v>19</v>
      </c>
    </row>
    <row r="2052" spans="1:11" hidden="1" x14ac:dyDescent="0.3">
      <c r="A2052" t="s">
        <v>1662</v>
      </c>
      <c r="B2052" t="s">
        <v>12613</v>
      </c>
      <c r="C2052" t="s">
        <v>21932</v>
      </c>
      <c r="D2052" t="s">
        <v>21933</v>
      </c>
      <c r="E2052" s="74">
        <v>41509</v>
      </c>
      <c r="F2052">
        <v>28.03</v>
      </c>
      <c r="G2052" t="s">
        <v>17</v>
      </c>
      <c r="H2052" t="s">
        <v>17315</v>
      </c>
      <c r="I2052" s="74">
        <v>41515</v>
      </c>
      <c r="J2052" t="s">
        <v>19</v>
      </c>
      <c r="K2052" t="s">
        <v>19</v>
      </c>
    </row>
    <row r="2053" spans="1:11" hidden="1" x14ac:dyDescent="0.3">
      <c r="A2053" t="s">
        <v>937</v>
      </c>
      <c r="B2053" t="s">
        <v>11958</v>
      </c>
      <c r="C2053" t="s">
        <v>22043</v>
      </c>
      <c r="D2053" t="s">
        <v>22044</v>
      </c>
      <c r="E2053" s="74">
        <v>42090</v>
      </c>
      <c r="F2053">
        <v>1.56</v>
      </c>
      <c r="G2053" t="s">
        <v>17</v>
      </c>
      <c r="H2053" t="s">
        <v>17315</v>
      </c>
      <c r="I2053" s="74">
        <v>42104</v>
      </c>
      <c r="J2053" t="s">
        <v>19</v>
      </c>
      <c r="K2053" t="s">
        <v>19</v>
      </c>
    </row>
    <row r="2054" spans="1:11" hidden="1" x14ac:dyDescent="0.3">
      <c r="A2054" t="s">
        <v>737</v>
      </c>
      <c r="B2054" t="s">
        <v>11958</v>
      </c>
      <c r="C2054" t="s">
        <v>22043</v>
      </c>
      <c r="D2054" t="s">
        <v>22044</v>
      </c>
      <c r="E2054" s="74">
        <v>42179</v>
      </c>
      <c r="F2054">
        <v>18.75</v>
      </c>
      <c r="G2054" t="s">
        <v>17</v>
      </c>
      <c r="H2054" t="s">
        <v>17315</v>
      </c>
      <c r="I2054" s="74">
        <v>42193</v>
      </c>
      <c r="J2054" t="s">
        <v>19</v>
      </c>
      <c r="K2054" t="s">
        <v>19</v>
      </c>
    </row>
    <row r="2055" spans="1:11" hidden="1" x14ac:dyDescent="0.3">
      <c r="A2055" t="s">
        <v>596</v>
      </c>
      <c r="B2055" t="s">
        <v>11958</v>
      </c>
      <c r="C2055" t="s">
        <v>22043</v>
      </c>
      <c r="D2055" t="s">
        <v>22044</v>
      </c>
      <c r="E2055" s="74">
        <v>42355</v>
      </c>
      <c r="F2055">
        <v>98.44</v>
      </c>
      <c r="G2055" t="s">
        <v>17</v>
      </c>
      <c r="H2055" t="s">
        <v>17315</v>
      </c>
      <c r="I2055" s="74">
        <v>42361</v>
      </c>
      <c r="J2055" t="s">
        <v>19</v>
      </c>
      <c r="K2055" t="s">
        <v>19</v>
      </c>
    </row>
    <row r="2056" spans="1:11" hidden="1" x14ac:dyDescent="0.3">
      <c r="A2056" t="s">
        <v>579</v>
      </c>
      <c r="B2056" t="s">
        <v>11958</v>
      </c>
      <c r="C2056" t="s">
        <v>22043</v>
      </c>
      <c r="D2056" t="s">
        <v>22044</v>
      </c>
      <c r="E2056" s="74">
        <v>42324</v>
      </c>
      <c r="F2056">
        <v>31.25</v>
      </c>
      <c r="G2056" t="s">
        <v>17</v>
      </c>
      <c r="H2056" t="s">
        <v>17315</v>
      </c>
      <c r="I2056" s="74">
        <v>42383</v>
      </c>
      <c r="J2056" t="s">
        <v>19</v>
      </c>
      <c r="K2056" t="s">
        <v>19</v>
      </c>
    </row>
    <row r="2057" spans="1:11" hidden="1" x14ac:dyDescent="0.3">
      <c r="A2057" t="s">
        <v>22401</v>
      </c>
      <c r="B2057" t="s">
        <v>22402</v>
      </c>
      <c r="C2057" t="s">
        <v>17587</v>
      </c>
      <c r="D2057" t="s">
        <v>17588</v>
      </c>
      <c r="E2057" s="74">
        <v>43606</v>
      </c>
      <c r="F2057">
        <v>1.33</v>
      </c>
      <c r="G2057" t="s">
        <v>17</v>
      </c>
      <c r="H2057" t="s">
        <v>17315</v>
      </c>
      <c r="I2057" s="74">
        <v>45359</v>
      </c>
      <c r="J2057" t="s">
        <v>19</v>
      </c>
      <c r="K2057" t="s">
        <v>19</v>
      </c>
    </row>
    <row r="2058" spans="1:11" hidden="1" x14ac:dyDescent="0.3">
      <c r="A2058" t="s">
        <v>21614</v>
      </c>
      <c r="B2058" t="s">
        <v>21615</v>
      </c>
      <c r="C2058" t="s">
        <v>17587</v>
      </c>
      <c r="D2058" t="s">
        <v>17588</v>
      </c>
      <c r="E2058" s="74">
        <v>44720</v>
      </c>
      <c r="F2058">
        <v>2.4</v>
      </c>
      <c r="G2058" t="s">
        <v>17</v>
      </c>
      <c r="H2058" t="s">
        <v>17315</v>
      </c>
      <c r="I2058" s="74">
        <v>45317</v>
      </c>
      <c r="J2058" t="s">
        <v>19</v>
      </c>
      <c r="K2058" t="s">
        <v>19</v>
      </c>
    </row>
    <row r="2059" spans="1:11" hidden="1" x14ac:dyDescent="0.3">
      <c r="A2059" t="s">
        <v>2544</v>
      </c>
      <c r="B2059" t="s">
        <v>13294</v>
      </c>
      <c r="C2059" t="s">
        <v>17824</v>
      </c>
      <c r="D2059" t="s">
        <v>17825</v>
      </c>
      <c r="E2059" s="74">
        <v>40659</v>
      </c>
      <c r="F2059">
        <v>5.5</v>
      </c>
      <c r="G2059" t="s">
        <v>17</v>
      </c>
      <c r="H2059" t="s">
        <v>17441</v>
      </c>
      <c r="I2059" s="74">
        <v>40687</v>
      </c>
      <c r="J2059" t="s">
        <v>19</v>
      </c>
      <c r="K2059" t="s">
        <v>19</v>
      </c>
    </row>
    <row r="2060" spans="1:11" hidden="1" x14ac:dyDescent="0.3">
      <c r="A2060" t="s">
        <v>19774</v>
      </c>
      <c r="B2060" t="s">
        <v>19775</v>
      </c>
      <c r="C2060" t="s">
        <v>17581</v>
      </c>
      <c r="D2060" t="s">
        <v>17582</v>
      </c>
      <c r="E2060" s="74">
        <v>44813</v>
      </c>
      <c r="F2060">
        <v>0.3</v>
      </c>
      <c r="G2060" t="s">
        <v>17</v>
      </c>
      <c r="H2060" t="s">
        <v>17441</v>
      </c>
      <c r="I2060" s="74">
        <v>45057</v>
      </c>
      <c r="J2060" t="s">
        <v>19</v>
      </c>
      <c r="K2060" t="s">
        <v>19</v>
      </c>
    </row>
    <row r="2061" spans="1:11" hidden="1" x14ac:dyDescent="0.3">
      <c r="A2061" t="s">
        <v>24617</v>
      </c>
      <c r="B2061" t="s">
        <v>24618</v>
      </c>
      <c r="C2061" t="s">
        <v>17581</v>
      </c>
      <c r="D2061" t="s">
        <v>17582</v>
      </c>
      <c r="E2061" s="74">
        <v>45231</v>
      </c>
      <c r="F2061">
        <v>0.3</v>
      </c>
      <c r="G2061" t="s">
        <v>17</v>
      </c>
      <c r="H2061" t="s">
        <v>17441</v>
      </c>
      <c r="I2061" s="74">
        <v>45407</v>
      </c>
      <c r="J2061" t="s">
        <v>19</v>
      </c>
      <c r="K2061" t="s">
        <v>19</v>
      </c>
    </row>
    <row r="2062" spans="1:11" hidden="1" x14ac:dyDescent="0.3">
      <c r="A2062" t="s">
        <v>13594</v>
      </c>
      <c r="B2062" t="s">
        <v>13593</v>
      </c>
      <c r="C2062" t="s">
        <v>17581</v>
      </c>
      <c r="D2062" t="s">
        <v>17582</v>
      </c>
      <c r="E2062" s="74">
        <v>44796</v>
      </c>
      <c r="F2062">
        <v>0.11</v>
      </c>
      <c r="G2062" t="s">
        <v>17</v>
      </c>
      <c r="H2062" t="s">
        <v>17441</v>
      </c>
      <c r="I2062" s="74">
        <v>45015</v>
      </c>
      <c r="J2062" t="s">
        <v>19</v>
      </c>
      <c r="K2062" t="s">
        <v>19</v>
      </c>
    </row>
    <row r="2063" spans="1:11" hidden="1" x14ac:dyDescent="0.3">
      <c r="A2063" t="s">
        <v>13598</v>
      </c>
      <c r="B2063" t="s">
        <v>13597</v>
      </c>
      <c r="C2063" t="s">
        <v>17581</v>
      </c>
      <c r="D2063" t="s">
        <v>17582</v>
      </c>
      <c r="E2063" s="74">
        <v>44796</v>
      </c>
      <c r="F2063">
        <v>0.1</v>
      </c>
      <c r="G2063" t="s">
        <v>17</v>
      </c>
      <c r="H2063" t="s">
        <v>17441</v>
      </c>
      <c r="I2063" s="74">
        <v>45015</v>
      </c>
      <c r="J2063" t="s">
        <v>19</v>
      </c>
      <c r="K2063" t="s">
        <v>19</v>
      </c>
    </row>
    <row r="2064" spans="1:11" hidden="1" x14ac:dyDescent="0.3">
      <c r="A2064" t="s">
        <v>19776</v>
      </c>
      <c r="B2064" t="s">
        <v>19777</v>
      </c>
      <c r="C2064" t="s">
        <v>17581</v>
      </c>
      <c r="D2064" t="s">
        <v>17582</v>
      </c>
      <c r="E2064" s="74">
        <v>45001</v>
      </c>
      <c r="F2064">
        <v>0.3</v>
      </c>
      <c r="G2064" t="s">
        <v>17</v>
      </c>
      <c r="H2064" t="s">
        <v>17441</v>
      </c>
      <c r="I2064" s="74">
        <v>45049</v>
      </c>
      <c r="J2064" t="s">
        <v>19</v>
      </c>
      <c r="K2064" t="s">
        <v>19</v>
      </c>
    </row>
    <row r="2065" spans="1:11" hidden="1" x14ac:dyDescent="0.3">
      <c r="A2065" t="s">
        <v>13592</v>
      </c>
      <c r="B2065" t="s">
        <v>13591</v>
      </c>
      <c r="C2065" t="s">
        <v>17581</v>
      </c>
      <c r="D2065" t="s">
        <v>17582</v>
      </c>
      <c r="E2065" s="74">
        <v>44796</v>
      </c>
      <c r="F2065">
        <v>0.46</v>
      </c>
      <c r="G2065" t="s">
        <v>17</v>
      </c>
      <c r="H2065" t="s">
        <v>17441</v>
      </c>
      <c r="I2065" s="74">
        <v>45015</v>
      </c>
      <c r="J2065" t="s">
        <v>19</v>
      </c>
      <c r="K2065" t="s">
        <v>19</v>
      </c>
    </row>
    <row r="2066" spans="1:11" hidden="1" x14ac:dyDescent="0.3">
      <c r="A2066" t="s">
        <v>13596</v>
      </c>
      <c r="B2066" t="s">
        <v>13595</v>
      </c>
      <c r="C2066" t="s">
        <v>17581</v>
      </c>
      <c r="D2066" t="s">
        <v>17582</v>
      </c>
      <c r="E2066" s="74">
        <v>44796</v>
      </c>
      <c r="F2066">
        <v>0.18</v>
      </c>
      <c r="G2066" t="s">
        <v>17</v>
      </c>
      <c r="H2066" t="s">
        <v>17441</v>
      </c>
      <c r="I2066" s="74">
        <v>45015</v>
      </c>
      <c r="J2066" t="s">
        <v>19</v>
      </c>
      <c r="K2066" t="s">
        <v>19</v>
      </c>
    </row>
    <row r="2067" spans="1:11" hidden="1" x14ac:dyDescent="0.3">
      <c r="A2067" t="s">
        <v>19788</v>
      </c>
      <c r="B2067" t="s">
        <v>19789</v>
      </c>
      <c r="C2067" t="s">
        <v>17581</v>
      </c>
      <c r="D2067" t="s">
        <v>17582</v>
      </c>
      <c r="E2067" s="74">
        <v>44826</v>
      </c>
      <c r="F2067">
        <v>0.15</v>
      </c>
      <c r="G2067" t="s">
        <v>17</v>
      </c>
      <c r="H2067" t="s">
        <v>17441</v>
      </c>
      <c r="I2067" s="74">
        <v>45043</v>
      </c>
      <c r="J2067" t="s">
        <v>19</v>
      </c>
      <c r="K2067" t="s">
        <v>19</v>
      </c>
    </row>
    <row r="2068" spans="1:11" hidden="1" x14ac:dyDescent="0.3">
      <c r="A2068" t="s">
        <v>19782</v>
      </c>
      <c r="B2068" t="s">
        <v>19783</v>
      </c>
      <c r="C2068" t="s">
        <v>17581</v>
      </c>
      <c r="D2068" t="s">
        <v>17582</v>
      </c>
      <c r="E2068" s="74">
        <v>44803</v>
      </c>
      <c r="F2068">
        <v>0.05</v>
      </c>
      <c r="G2068" t="s">
        <v>17</v>
      </c>
      <c r="H2068" t="s">
        <v>17441</v>
      </c>
      <c r="I2068" s="74">
        <v>45043</v>
      </c>
      <c r="J2068" t="s">
        <v>19</v>
      </c>
      <c r="K2068" t="s">
        <v>19</v>
      </c>
    </row>
    <row r="2069" spans="1:11" hidden="1" x14ac:dyDescent="0.3">
      <c r="A2069" t="s">
        <v>19780</v>
      </c>
      <c r="B2069" t="s">
        <v>19781</v>
      </c>
      <c r="C2069" t="s">
        <v>17581</v>
      </c>
      <c r="D2069" t="s">
        <v>17582</v>
      </c>
      <c r="E2069" s="74">
        <v>45001</v>
      </c>
      <c r="F2069">
        <v>0.18</v>
      </c>
      <c r="G2069" t="s">
        <v>17</v>
      </c>
      <c r="H2069" t="s">
        <v>17441</v>
      </c>
      <c r="I2069" s="74">
        <v>45049</v>
      </c>
      <c r="J2069" t="s">
        <v>19</v>
      </c>
      <c r="K2069" t="s">
        <v>19</v>
      </c>
    </row>
    <row r="2070" spans="1:11" hidden="1" x14ac:dyDescent="0.3">
      <c r="A2070" t="s">
        <v>19784</v>
      </c>
      <c r="B2070" t="s">
        <v>19785</v>
      </c>
      <c r="C2070" t="s">
        <v>17581</v>
      </c>
      <c r="D2070" t="s">
        <v>17582</v>
      </c>
      <c r="E2070" s="74">
        <v>44826</v>
      </c>
      <c r="F2070">
        <v>0.15</v>
      </c>
      <c r="G2070" t="s">
        <v>17</v>
      </c>
      <c r="H2070" t="s">
        <v>17441</v>
      </c>
      <c r="I2070" s="74">
        <v>45043</v>
      </c>
      <c r="J2070" t="s">
        <v>19</v>
      </c>
      <c r="K2070" t="s">
        <v>19</v>
      </c>
    </row>
    <row r="2071" spans="1:11" hidden="1" x14ac:dyDescent="0.3">
      <c r="A2071" t="s">
        <v>19792</v>
      </c>
      <c r="B2071" t="s">
        <v>19793</v>
      </c>
      <c r="C2071" t="s">
        <v>17581</v>
      </c>
      <c r="D2071" t="s">
        <v>17582</v>
      </c>
      <c r="E2071" s="74">
        <v>44900</v>
      </c>
      <c r="F2071">
        <v>0.06</v>
      </c>
      <c r="G2071" t="s">
        <v>17</v>
      </c>
      <c r="H2071" t="s">
        <v>17441</v>
      </c>
      <c r="I2071" s="74">
        <v>45043</v>
      </c>
      <c r="J2071" t="s">
        <v>19</v>
      </c>
      <c r="K2071" t="s">
        <v>19</v>
      </c>
    </row>
    <row r="2072" spans="1:11" hidden="1" x14ac:dyDescent="0.3">
      <c r="A2072" t="s">
        <v>19778</v>
      </c>
      <c r="B2072" t="s">
        <v>19779</v>
      </c>
      <c r="C2072" t="s">
        <v>17581</v>
      </c>
      <c r="D2072" t="s">
        <v>17582</v>
      </c>
      <c r="E2072" s="74">
        <v>44826</v>
      </c>
      <c r="F2072">
        <v>0.05</v>
      </c>
      <c r="G2072" t="s">
        <v>17</v>
      </c>
      <c r="H2072" t="s">
        <v>17441</v>
      </c>
      <c r="I2072" s="74">
        <v>45043</v>
      </c>
      <c r="J2072" t="s">
        <v>19</v>
      </c>
      <c r="K2072" t="s">
        <v>19</v>
      </c>
    </row>
    <row r="2073" spans="1:11" hidden="1" x14ac:dyDescent="0.3">
      <c r="A2073" t="s">
        <v>13590</v>
      </c>
      <c r="B2073" t="s">
        <v>13589</v>
      </c>
      <c r="C2073" t="s">
        <v>17581</v>
      </c>
      <c r="D2073" t="s">
        <v>17582</v>
      </c>
      <c r="E2073" s="74">
        <v>44796</v>
      </c>
      <c r="F2073">
        <v>0.12</v>
      </c>
      <c r="G2073" t="s">
        <v>17</v>
      </c>
      <c r="H2073" t="s">
        <v>17441</v>
      </c>
      <c r="I2073" s="74">
        <v>45015</v>
      </c>
      <c r="J2073" t="s">
        <v>19</v>
      </c>
      <c r="K2073" t="s">
        <v>19</v>
      </c>
    </row>
    <row r="2074" spans="1:11" hidden="1" x14ac:dyDescent="0.3">
      <c r="A2074" t="s">
        <v>13588</v>
      </c>
      <c r="B2074" t="s">
        <v>13587</v>
      </c>
      <c r="C2074" t="s">
        <v>17581</v>
      </c>
      <c r="D2074" t="s">
        <v>17582</v>
      </c>
      <c r="E2074" s="74">
        <v>44796</v>
      </c>
      <c r="F2074">
        <v>0.05</v>
      </c>
      <c r="G2074" t="s">
        <v>17</v>
      </c>
      <c r="H2074" t="s">
        <v>17441</v>
      </c>
      <c r="I2074" s="74">
        <v>45015</v>
      </c>
      <c r="J2074" t="s">
        <v>19</v>
      </c>
      <c r="K2074" t="s">
        <v>19</v>
      </c>
    </row>
    <row r="2075" spans="1:11" hidden="1" x14ac:dyDescent="0.3">
      <c r="A2075" t="s">
        <v>13584</v>
      </c>
      <c r="B2075" t="s">
        <v>13583</v>
      </c>
      <c r="C2075" t="s">
        <v>17581</v>
      </c>
      <c r="D2075" t="s">
        <v>17582</v>
      </c>
      <c r="E2075" s="74">
        <v>44796</v>
      </c>
      <c r="F2075">
        <v>0.2</v>
      </c>
      <c r="G2075" t="s">
        <v>17</v>
      </c>
      <c r="H2075" t="s">
        <v>17441</v>
      </c>
      <c r="I2075" s="74">
        <v>45015</v>
      </c>
      <c r="J2075" t="s">
        <v>19</v>
      </c>
      <c r="K2075" t="s">
        <v>19</v>
      </c>
    </row>
    <row r="2076" spans="1:11" hidden="1" x14ac:dyDescent="0.3">
      <c r="A2076" t="s">
        <v>19790</v>
      </c>
      <c r="B2076" t="s">
        <v>19791</v>
      </c>
      <c r="C2076" t="s">
        <v>17581</v>
      </c>
      <c r="D2076" t="s">
        <v>17582</v>
      </c>
      <c r="E2076" s="74">
        <v>44915</v>
      </c>
      <c r="F2076">
        <v>0.15</v>
      </c>
      <c r="G2076" t="s">
        <v>17</v>
      </c>
      <c r="H2076" t="s">
        <v>17441</v>
      </c>
      <c r="I2076" s="74">
        <v>45043</v>
      </c>
      <c r="J2076" t="s">
        <v>19</v>
      </c>
      <c r="K2076" t="s">
        <v>19</v>
      </c>
    </row>
    <row r="2077" spans="1:11" hidden="1" x14ac:dyDescent="0.3">
      <c r="A2077" t="s">
        <v>13586</v>
      </c>
      <c r="B2077" t="s">
        <v>13585</v>
      </c>
      <c r="C2077" t="s">
        <v>17581</v>
      </c>
      <c r="D2077" t="s">
        <v>17582</v>
      </c>
      <c r="E2077" s="74">
        <v>44796</v>
      </c>
      <c r="F2077">
        <v>0.12</v>
      </c>
      <c r="G2077" t="s">
        <v>17</v>
      </c>
      <c r="H2077" t="s">
        <v>17441</v>
      </c>
      <c r="I2077" s="74">
        <v>45015</v>
      </c>
      <c r="J2077" t="s">
        <v>19</v>
      </c>
      <c r="K2077" t="s">
        <v>19</v>
      </c>
    </row>
    <row r="2078" spans="1:11" hidden="1" x14ac:dyDescent="0.3">
      <c r="A2078" t="s">
        <v>3723</v>
      </c>
      <c r="B2078" t="s">
        <v>14979</v>
      </c>
      <c r="C2078" t="s">
        <v>17313</v>
      </c>
      <c r="D2078" t="s">
        <v>17314</v>
      </c>
      <c r="E2078" s="74">
        <v>39021</v>
      </c>
      <c r="F2078">
        <v>0.34200000000000003</v>
      </c>
      <c r="G2078" t="s">
        <v>17</v>
      </c>
      <c r="H2078" t="s">
        <v>17315</v>
      </c>
      <c r="I2078" s="74">
        <v>39414</v>
      </c>
      <c r="J2078" t="s">
        <v>19</v>
      </c>
      <c r="K2078" t="s">
        <v>19</v>
      </c>
    </row>
    <row r="2079" spans="1:11" hidden="1" x14ac:dyDescent="0.3">
      <c r="A2079" t="s">
        <v>3886</v>
      </c>
      <c r="B2079" t="s">
        <v>11643</v>
      </c>
      <c r="C2079" t="s">
        <v>17664</v>
      </c>
      <c r="D2079" t="s">
        <v>17665</v>
      </c>
      <c r="E2079" s="74">
        <v>43124</v>
      </c>
      <c r="F2079">
        <v>3.0419999999999998</v>
      </c>
      <c r="G2079" t="s">
        <v>17</v>
      </c>
      <c r="H2079" t="s">
        <v>17315</v>
      </c>
      <c r="I2079" s="74">
        <v>43140</v>
      </c>
      <c r="J2079" t="s">
        <v>19</v>
      </c>
      <c r="K2079" t="s">
        <v>19</v>
      </c>
    </row>
    <row r="2080" spans="1:11" hidden="1" x14ac:dyDescent="0.3">
      <c r="A2080" t="s">
        <v>1225</v>
      </c>
      <c r="B2080" t="s">
        <v>1226</v>
      </c>
      <c r="C2080" t="s">
        <v>17352</v>
      </c>
      <c r="D2080" t="s">
        <v>17293</v>
      </c>
      <c r="E2080" s="74">
        <v>41674</v>
      </c>
      <c r="F2080">
        <v>0.254</v>
      </c>
      <c r="G2080" t="s">
        <v>17</v>
      </c>
      <c r="H2080" t="s">
        <v>17339</v>
      </c>
      <c r="I2080" s="74">
        <v>41796</v>
      </c>
      <c r="J2080" t="s">
        <v>19</v>
      </c>
      <c r="K2080" t="s">
        <v>19</v>
      </c>
    </row>
    <row r="2081" spans="1:11" hidden="1" x14ac:dyDescent="0.3">
      <c r="A2081" t="s">
        <v>15026</v>
      </c>
      <c r="B2081" t="s">
        <v>15025</v>
      </c>
      <c r="C2081" t="s">
        <v>17365</v>
      </c>
      <c r="D2081" t="s">
        <v>17366</v>
      </c>
      <c r="E2081" s="74">
        <v>44617</v>
      </c>
      <c r="F2081">
        <v>2.5</v>
      </c>
      <c r="G2081" t="s">
        <v>17</v>
      </c>
      <c r="H2081" t="s">
        <v>17324</v>
      </c>
      <c r="I2081" s="74">
        <v>44705</v>
      </c>
      <c r="J2081" t="s">
        <v>19</v>
      </c>
      <c r="K2081" t="s">
        <v>19</v>
      </c>
    </row>
    <row r="2082" spans="1:11" hidden="1" x14ac:dyDescent="0.3">
      <c r="A2082" t="s">
        <v>4125</v>
      </c>
      <c r="B2082" t="s">
        <v>4124</v>
      </c>
      <c r="C2082" t="s">
        <v>17328</v>
      </c>
      <c r="D2082" t="s">
        <v>17329</v>
      </c>
      <c r="E2082" s="74">
        <v>42886</v>
      </c>
      <c r="F2082">
        <v>0.124</v>
      </c>
      <c r="G2082" t="s">
        <v>17</v>
      </c>
      <c r="H2082" t="s">
        <v>17315</v>
      </c>
      <c r="I2082" s="74">
        <v>42979</v>
      </c>
      <c r="J2082" t="s">
        <v>19</v>
      </c>
      <c r="K2082" t="s">
        <v>19</v>
      </c>
    </row>
    <row r="2083" spans="1:11" hidden="1" x14ac:dyDescent="0.3">
      <c r="A2083" t="s">
        <v>4126</v>
      </c>
      <c r="B2083" t="s">
        <v>4124</v>
      </c>
      <c r="C2083" t="s">
        <v>17328</v>
      </c>
      <c r="D2083" t="s">
        <v>17329</v>
      </c>
      <c r="E2083" s="74">
        <v>42878</v>
      </c>
      <c r="F2083">
        <v>0.157</v>
      </c>
      <c r="G2083" t="s">
        <v>17</v>
      </c>
      <c r="H2083" t="s">
        <v>17315</v>
      </c>
      <c r="I2083" s="74">
        <v>42979</v>
      </c>
      <c r="J2083" t="s">
        <v>19</v>
      </c>
      <c r="K2083" t="s">
        <v>19</v>
      </c>
    </row>
    <row r="2084" spans="1:11" hidden="1" x14ac:dyDescent="0.3">
      <c r="A2084" t="s">
        <v>4127</v>
      </c>
      <c r="B2084" t="s">
        <v>4124</v>
      </c>
      <c r="C2084" t="s">
        <v>17328</v>
      </c>
      <c r="D2084" t="s">
        <v>17329</v>
      </c>
      <c r="E2084" s="74">
        <v>42921</v>
      </c>
      <c r="F2084">
        <v>0.19900000000000001</v>
      </c>
      <c r="G2084" t="s">
        <v>17</v>
      </c>
      <c r="H2084" t="s">
        <v>17315</v>
      </c>
      <c r="I2084" s="74">
        <v>42992</v>
      </c>
      <c r="J2084" t="s">
        <v>19</v>
      </c>
      <c r="K2084" t="s">
        <v>19</v>
      </c>
    </row>
    <row r="2085" spans="1:11" hidden="1" x14ac:dyDescent="0.3">
      <c r="A2085" t="s">
        <v>4128</v>
      </c>
      <c r="B2085" t="s">
        <v>4124</v>
      </c>
      <c r="C2085" t="s">
        <v>17328</v>
      </c>
      <c r="D2085" t="s">
        <v>17329</v>
      </c>
      <c r="E2085" s="74">
        <v>42880</v>
      </c>
      <c r="F2085">
        <v>7.0999999999999994E-2</v>
      </c>
      <c r="G2085" t="s">
        <v>17</v>
      </c>
      <c r="H2085" t="s">
        <v>17315</v>
      </c>
      <c r="I2085" s="74">
        <v>42992</v>
      </c>
      <c r="J2085" t="s">
        <v>19</v>
      </c>
      <c r="K2085" t="s">
        <v>19</v>
      </c>
    </row>
    <row r="2086" spans="1:11" hidden="1" x14ac:dyDescent="0.3">
      <c r="A2086" t="s">
        <v>4129</v>
      </c>
      <c r="B2086" t="s">
        <v>4124</v>
      </c>
      <c r="C2086" t="s">
        <v>17328</v>
      </c>
      <c r="D2086" t="s">
        <v>17329</v>
      </c>
      <c r="E2086" s="74">
        <v>42886</v>
      </c>
      <c r="F2086">
        <v>0.19</v>
      </c>
      <c r="G2086" t="s">
        <v>17</v>
      </c>
      <c r="H2086" t="s">
        <v>17315</v>
      </c>
      <c r="I2086" s="74">
        <v>42979</v>
      </c>
      <c r="J2086" t="s">
        <v>19</v>
      </c>
      <c r="K2086" t="s">
        <v>19</v>
      </c>
    </row>
    <row r="2087" spans="1:11" hidden="1" x14ac:dyDescent="0.3">
      <c r="A2087" t="s">
        <v>1998</v>
      </c>
      <c r="B2087" t="s">
        <v>12869</v>
      </c>
      <c r="C2087" t="s">
        <v>17350</v>
      </c>
      <c r="D2087" t="s">
        <v>17351</v>
      </c>
      <c r="E2087" s="74">
        <v>40800</v>
      </c>
      <c r="F2087">
        <v>0.52500000000000002</v>
      </c>
      <c r="G2087" t="s">
        <v>17</v>
      </c>
      <c r="H2087" t="s">
        <v>17315</v>
      </c>
      <c r="I2087" s="74">
        <v>41428</v>
      </c>
      <c r="J2087" t="s">
        <v>19</v>
      </c>
      <c r="K2087" t="s">
        <v>19</v>
      </c>
    </row>
    <row r="2088" spans="1:11" hidden="1" x14ac:dyDescent="0.3">
      <c r="A2088" t="s">
        <v>2862</v>
      </c>
      <c r="B2088" t="s">
        <v>13767</v>
      </c>
      <c r="C2088" t="s">
        <v>17393</v>
      </c>
      <c r="D2088" t="s">
        <v>17394</v>
      </c>
      <c r="E2088" s="74">
        <v>39575</v>
      </c>
      <c r="F2088">
        <v>0.48699999999999999</v>
      </c>
      <c r="G2088" t="s">
        <v>17</v>
      </c>
      <c r="H2088" t="s">
        <v>17315</v>
      </c>
      <c r="I2088" s="74">
        <v>40205</v>
      </c>
      <c r="J2088" t="s">
        <v>19</v>
      </c>
      <c r="K2088" t="s">
        <v>19</v>
      </c>
    </row>
    <row r="2089" spans="1:11" hidden="1" x14ac:dyDescent="0.3">
      <c r="A2089" t="s">
        <v>25704</v>
      </c>
      <c r="B2089" t="s">
        <v>25705</v>
      </c>
      <c r="C2089" t="s">
        <v>17538</v>
      </c>
      <c r="D2089" t="s">
        <v>17539</v>
      </c>
      <c r="E2089" s="74">
        <v>45614</v>
      </c>
      <c r="F2089">
        <v>0.81558600000000003</v>
      </c>
      <c r="G2089" t="s">
        <v>17</v>
      </c>
      <c r="H2089" t="s">
        <v>17315</v>
      </c>
      <c r="I2089" s="74">
        <v>45709</v>
      </c>
      <c r="J2089" t="s">
        <v>19</v>
      </c>
      <c r="K2089" t="s">
        <v>19</v>
      </c>
    </row>
    <row r="2090" spans="1:11" hidden="1" x14ac:dyDescent="0.3">
      <c r="A2090" t="s">
        <v>25702</v>
      </c>
      <c r="B2090" t="s">
        <v>25703</v>
      </c>
      <c r="C2090" t="s">
        <v>17538</v>
      </c>
      <c r="D2090" t="s">
        <v>17539</v>
      </c>
      <c r="E2090" s="74">
        <v>45644</v>
      </c>
      <c r="F2090">
        <v>0.81547400000000003</v>
      </c>
      <c r="G2090" t="s">
        <v>17</v>
      </c>
      <c r="H2090" t="s">
        <v>17315</v>
      </c>
      <c r="I2090" s="74">
        <v>45709</v>
      </c>
      <c r="J2090" t="s">
        <v>19</v>
      </c>
      <c r="K2090" t="s">
        <v>19</v>
      </c>
    </row>
    <row r="2091" spans="1:11" hidden="1" x14ac:dyDescent="0.3">
      <c r="A2091" t="s">
        <v>6901</v>
      </c>
      <c r="B2091" t="s">
        <v>10570</v>
      </c>
      <c r="C2091" t="s">
        <v>17342</v>
      </c>
      <c r="D2091" t="s">
        <v>17343</v>
      </c>
      <c r="E2091" s="74">
        <v>42654</v>
      </c>
      <c r="F2091">
        <v>0.628</v>
      </c>
      <c r="G2091" t="s">
        <v>17</v>
      </c>
      <c r="H2091" t="s">
        <v>17315</v>
      </c>
      <c r="I2091" s="74">
        <v>43843</v>
      </c>
      <c r="J2091" t="s">
        <v>19</v>
      </c>
      <c r="K2091" t="s">
        <v>19</v>
      </c>
    </row>
    <row r="2092" spans="1:11" hidden="1" x14ac:dyDescent="0.3">
      <c r="A2092" t="s">
        <v>16836</v>
      </c>
      <c r="B2092" t="s">
        <v>16835</v>
      </c>
      <c r="C2092" t="s">
        <v>17522</v>
      </c>
      <c r="D2092" t="s">
        <v>16835</v>
      </c>
      <c r="E2092" s="74">
        <v>42782</v>
      </c>
      <c r="F2092">
        <v>0.55000000000000004</v>
      </c>
      <c r="G2092" t="s">
        <v>17</v>
      </c>
      <c r="H2092" t="s">
        <v>17315</v>
      </c>
      <c r="I2092" s="74">
        <v>44295</v>
      </c>
      <c r="J2092" t="s">
        <v>19</v>
      </c>
      <c r="K2092" t="s">
        <v>19</v>
      </c>
    </row>
    <row r="2093" spans="1:11" hidden="1" x14ac:dyDescent="0.3">
      <c r="A2093" t="s">
        <v>2821</v>
      </c>
      <c r="B2093" t="s">
        <v>13567</v>
      </c>
      <c r="C2093" t="s">
        <v>19730</v>
      </c>
      <c r="D2093" t="s">
        <v>19731</v>
      </c>
      <c r="E2093" s="74">
        <v>39814</v>
      </c>
      <c r="F2093">
        <v>0.13500000000000001</v>
      </c>
      <c r="G2093" t="s">
        <v>17</v>
      </c>
      <c r="H2093" t="s">
        <v>17315</v>
      </c>
      <c r="I2093" s="74">
        <v>40340</v>
      </c>
      <c r="J2093" t="s">
        <v>19</v>
      </c>
      <c r="K2093" t="s">
        <v>19</v>
      </c>
    </row>
    <row r="2094" spans="1:11" hidden="1" x14ac:dyDescent="0.3">
      <c r="A2094" t="s">
        <v>19868</v>
      </c>
      <c r="B2094" t="s">
        <v>19869</v>
      </c>
      <c r="C2094" t="s">
        <v>17408</v>
      </c>
      <c r="D2094" t="s">
        <v>17409</v>
      </c>
      <c r="E2094" s="74">
        <v>42944</v>
      </c>
      <c r="F2094">
        <v>0.30199999999999999</v>
      </c>
      <c r="G2094" t="s">
        <v>17</v>
      </c>
      <c r="H2094" t="s">
        <v>17315</v>
      </c>
      <c r="I2094" s="74">
        <v>45049</v>
      </c>
      <c r="J2094" t="s">
        <v>19</v>
      </c>
      <c r="K2094" t="s">
        <v>19</v>
      </c>
    </row>
    <row r="2095" spans="1:11" hidden="1" x14ac:dyDescent="0.3">
      <c r="A2095" t="s">
        <v>26269</v>
      </c>
      <c r="B2095" t="s">
        <v>26270</v>
      </c>
      <c r="C2095" t="s">
        <v>17408</v>
      </c>
      <c r="D2095" t="s">
        <v>17409</v>
      </c>
      <c r="E2095" s="74">
        <v>45540</v>
      </c>
      <c r="F2095">
        <v>0.13675100000000001</v>
      </c>
      <c r="G2095" t="s">
        <v>17</v>
      </c>
      <c r="H2095" t="s">
        <v>17315</v>
      </c>
      <c r="I2095" s="74">
        <v>45583</v>
      </c>
      <c r="J2095" t="s">
        <v>19</v>
      </c>
      <c r="K2095" t="s">
        <v>19</v>
      </c>
    </row>
    <row r="2096" spans="1:11" hidden="1" x14ac:dyDescent="0.3">
      <c r="A2096" t="s">
        <v>8985</v>
      </c>
      <c r="B2096" t="s">
        <v>17122</v>
      </c>
      <c r="C2096" t="s">
        <v>17389</v>
      </c>
      <c r="D2096" t="s">
        <v>3810</v>
      </c>
      <c r="E2096" s="74">
        <v>41312</v>
      </c>
      <c r="F2096">
        <v>1.8</v>
      </c>
      <c r="G2096" t="s">
        <v>17390</v>
      </c>
      <c r="H2096" t="s">
        <v>17391</v>
      </c>
      <c r="I2096" s="74">
        <v>44035</v>
      </c>
      <c r="J2096" t="s">
        <v>19</v>
      </c>
      <c r="K2096" t="s">
        <v>19</v>
      </c>
    </row>
    <row r="2097" spans="1:11" hidden="1" x14ac:dyDescent="0.3">
      <c r="A2097" t="s">
        <v>8987</v>
      </c>
      <c r="B2097" t="s">
        <v>17120</v>
      </c>
      <c r="C2097" t="s">
        <v>17389</v>
      </c>
      <c r="D2097" t="s">
        <v>3810</v>
      </c>
      <c r="E2097" s="74">
        <v>41312</v>
      </c>
      <c r="F2097">
        <v>1.8</v>
      </c>
      <c r="G2097" t="s">
        <v>17390</v>
      </c>
      <c r="H2097" t="s">
        <v>17391</v>
      </c>
      <c r="I2097" s="74">
        <v>44039</v>
      </c>
      <c r="J2097" t="s">
        <v>19</v>
      </c>
      <c r="K2097" t="s">
        <v>19</v>
      </c>
    </row>
    <row r="2098" spans="1:11" hidden="1" x14ac:dyDescent="0.3">
      <c r="A2098" t="s">
        <v>3708</v>
      </c>
      <c r="B2098" t="s">
        <v>13667</v>
      </c>
      <c r="C2098" t="s">
        <v>17352</v>
      </c>
      <c r="D2098" t="s">
        <v>17293</v>
      </c>
      <c r="E2098" s="74">
        <v>9863</v>
      </c>
      <c r="F2098">
        <v>30</v>
      </c>
      <c r="G2098" t="s">
        <v>17369</v>
      </c>
      <c r="H2098" t="s">
        <v>17397</v>
      </c>
      <c r="I2098" s="74">
        <v>39451</v>
      </c>
      <c r="J2098" t="s">
        <v>17325</v>
      </c>
      <c r="K2098" t="s">
        <v>19</v>
      </c>
    </row>
    <row r="2099" spans="1:11" hidden="1" x14ac:dyDescent="0.3">
      <c r="A2099" t="s">
        <v>3708</v>
      </c>
      <c r="B2099" t="s">
        <v>13667</v>
      </c>
      <c r="C2099" t="s">
        <v>17352</v>
      </c>
      <c r="D2099" t="s">
        <v>17293</v>
      </c>
      <c r="E2099" s="74">
        <v>9863</v>
      </c>
      <c r="F2099">
        <v>30</v>
      </c>
      <c r="G2099" t="s">
        <v>17390</v>
      </c>
      <c r="H2099" t="s">
        <v>17397</v>
      </c>
      <c r="I2099" s="74">
        <v>39451</v>
      </c>
      <c r="J2099" t="s">
        <v>17325</v>
      </c>
      <c r="K2099" t="s">
        <v>19</v>
      </c>
    </row>
    <row r="2100" spans="1:11" hidden="1" x14ac:dyDescent="0.3">
      <c r="A2100" t="s">
        <v>3708</v>
      </c>
      <c r="B2100" t="s">
        <v>13667</v>
      </c>
      <c r="C2100" t="s">
        <v>17352</v>
      </c>
      <c r="D2100" t="s">
        <v>17293</v>
      </c>
      <c r="E2100" s="74">
        <v>9863</v>
      </c>
      <c r="F2100">
        <v>30</v>
      </c>
      <c r="G2100" t="s">
        <v>17392</v>
      </c>
      <c r="H2100" t="s">
        <v>17397</v>
      </c>
      <c r="I2100" s="74">
        <v>39451</v>
      </c>
      <c r="J2100" t="s">
        <v>17325</v>
      </c>
      <c r="K2100" t="s">
        <v>19</v>
      </c>
    </row>
    <row r="2101" spans="1:11" hidden="1" x14ac:dyDescent="0.3">
      <c r="A2101" t="s">
        <v>20994</v>
      </c>
      <c r="B2101" t="s">
        <v>20995</v>
      </c>
      <c r="C2101" t="s">
        <v>20046</v>
      </c>
      <c r="D2101" t="s">
        <v>20047</v>
      </c>
      <c r="E2101" s="74">
        <v>43412</v>
      </c>
      <c r="F2101">
        <v>0.27300000000000002</v>
      </c>
      <c r="G2101" t="s">
        <v>17</v>
      </c>
      <c r="H2101" t="s">
        <v>17315</v>
      </c>
      <c r="I2101" s="74">
        <v>45247</v>
      </c>
      <c r="J2101" t="s">
        <v>19</v>
      </c>
      <c r="K2101" t="s">
        <v>19</v>
      </c>
    </row>
    <row r="2102" spans="1:11" hidden="1" x14ac:dyDescent="0.3">
      <c r="A2102" t="s">
        <v>20996</v>
      </c>
      <c r="B2102" t="s">
        <v>20997</v>
      </c>
      <c r="C2102" t="s">
        <v>20046</v>
      </c>
      <c r="D2102" t="s">
        <v>20047</v>
      </c>
      <c r="E2102" s="74">
        <v>43420</v>
      </c>
      <c r="F2102">
        <v>0.108</v>
      </c>
      <c r="G2102" t="s">
        <v>17</v>
      </c>
      <c r="H2102" t="s">
        <v>17315</v>
      </c>
      <c r="I2102" s="74">
        <v>45247</v>
      </c>
      <c r="J2102" t="s">
        <v>19</v>
      </c>
      <c r="K2102" t="s">
        <v>19</v>
      </c>
    </row>
    <row r="2103" spans="1:11" hidden="1" x14ac:dyDescent="0.3">
      <c r="A2103" t="s">
        <v>20998</v>
      </c>
      <c r="B2103" t="s">
        <v>20999</v>
      </c>
      <c r="C2103" t="s">
        <v>20046</v>
      </c>
      <c r="D2103" t="s">
        <v>20047</v>
      </c>
      <c r="E2103" s="74">
        <v>43410</v>
      </c>
      <c r="F2103">
        <v>0.27200000000000002</v>
      </c>
      <c r="G2103" t="s">
        <v>17</v>
      </c>
      <c r="H2103" t="s">
        <v>17315</v>
      </c>
      <c r="I2103" s="74">
        <v>45247</v>
      </c>
      <c r="J2103" t="s">
        <v>19</v>
      </c>
      <c r="K2103" t="s">
        <v>19</v>
      </c>
    </row>
    <row r="2104" spans="1:11" hidden="1" x14ac:dyDescent="0.3">
      <c r="A2104" t="s">
        <v>21000</v>
      </c>
      <c r="B2104" t="s">
        <v>21001</v>
      </c>
      <c r="C2104" t="s">
        <v>20046</v>
      </c>
      <c r="D2104" t="s">
        <v>20047</v>
      </c>
      <c r="E2104" s="74">
        <v>43819</v>
      </c>
      <c r="F2104">
        <v>0.24399999999999999</v>
      </c>
      <c r="G2104" t="s">
        <v>17</v>
      </c>
      <c r="H2104" t="s">
        <v>17315</v>
      </c>
      <c r="I2104" s="74">
        <v>45209</v>
      </c>
      <c r="J2104" t="s">
        <v>19</v>
      </c>
      <c r="K2104" t="s">
        <v>19</v>
      </c>
    </row>
    <row r="2105" spans="1:11" hidden="1" x14ac:dyDescent="0.3">
      <c r="A2105" t="s">
        <v>21002</v>
      </c>
      <c r="B2105" t="s">
        <v>21003</v>
      </c>
      <c r="C2105" t="s">
        <v>20046</v>
      </c>
      <c r="D2105" t="s">
        <v>20047</v>
      </c>
      <c r="E2105" s="74">
        <v>43517</v>
      </c>
      <c r="F2105">
        <v>0.502</v>
      </c>
      <c r="G2105" t="s">
        <v>17</v>
      </c>
      <c r="H2105" t="s">
        <v>17315</v>
      </c>
      <c r="I2105" s="74">
        <v>45209</v>
      </c>
      <c r="J2105" t="s">
        <v>19</v>
      </c>
      <c r="K2105" t="s">
        <v>19</v>
      </c>
    </row>
    <row r="2106" spans="1:11" hidden="1" x14ac:dyDescent="0.3">
      <c r="A2106" t="s">
        <v>21004</v>
      </c>
      <c r="B2106" t="s">
        <v>21005</v>
      </c>
      <c r="C2106" t="s">
        <v>20046</v>
      </c>
      <c r="D2106" t="s">
        <v>20047</v>
      </c>
      <c r="E2106" s="74">
        <v>43420</v>
      </c>
      <c r="F2106">
        <v>0.15</v>
      </c>
      <c r="G2106" t="s">
        <v>17</v>
      </c>
      <c r="H2106" t="s">
        <v>17315</v>
      </c>
      <c r="I2106" s="74">
        <v>45209</v>
      </c>
      <c r="J2106" t="s">
        <v>19</v>
      </c>
      <c r="K2106" t="s">
        <v>19</v>
      </c>
    </row>
    <row r="2107" spans="1:11" hidden="1" x14ac:dyDescent="0.3">
      <c r="A2107" t="s">
        <v>4072</v>
      </c>
      <c r="B2107" t="s">
        <v>11580</v>
      </c>
      <c r="C2107" t="s">
        <v>17461</v>
      </c>
      <c r="D2107" t="s">
        <v>17462</v>
      </c>
      <c r="E2107" s="74">
        <v>43068</v>
      </c>
      <c r="F2107">
        <v>40</v>
      </c>
      <c r="G2107" t="s">
        <v>17</v>
      </c>
      <c r="H2107" t="s">
        <v>17315</v>
      </c>
      <c r="I2107" s="74">
        <v>43090</v>
      </c>
      <c r="J2107" t="s">
        <v>19</v>
      </c>
      <c r="K2107" t="s">
        <v>19</v>
      </c>
    </row>
    <row r="2108" spans="1:11" hidden="1" x14ac:dyDescent="0.3">
      <c r="A2108" t="s">
        <v>3235</v>
      </c>
      <c r="B2108" t="s">
        <v>10800</v>
      </c>
      <c r="C2108" t="s">
        <v>17428</v>
      </c>
      <c r="D2108" t="s">
        <v>17429</v>
      </c>
      <c r="E2108" s="74">
        <v>34983</v>
      </c>
      <c r="F2108">
        <v>125</v>
      </c>
      <c r="G2108" t="s">
        <v>17334</v>
      </c>
      <c r="H2108" t="s">
        <v>17315</v>
      </c>
      <c r="I2108" s="74">
        <v>39811</v>
      </c>
      <c r="J2108" t="s">
        <v>17325</v>
      </c>
      <c r="K2108" t="s">
        <v>19</v>
      </c>
    </row>
    <row r="2109" spans="1:11" hidden="1" x14ac:dyDescent="0.3">
      <c r="A2109" t="s">
        <v>3235</v>
      </c>
      <c r="B2109" t="s">
        <v>10800</v>
      </c>
      <c r="C2109" t="s">
        <v>17428</v>
      </c>
      <c r="D2109" t="s">
        <v>17429</v>
      </c>
      <c r="E2109" s="74">
        <v>34983</v>
      </c>
      <c r="F2109">
        <v>125</v>
      </c>
      <c r="G2109" t="s">
        <v>17430</v>
      </c>
      <c r="H2109" t="s">
        <v>17315</v>
      </c>
      <c r="I2109" s="74">
        <v>39811</v>
      </c>
      <c r="J2109" t="s">
        <v>17325</v>
      </c>
      <c r="K2109" t="s">
        <v>19</v>
      </c>
    </row>
    <row r="2110" spans="1:11" hidden="1" x14ac:dyDescent="0.3">
      <c r="A2110" t="s">
        <v>9264</v>
      </c>
      <c r="B2110" t="s">
        <v>17063</v>
      </c>
      <c r="C2110" t="s">
        <v>17410</v>
      </c>
      <c r="D2110" t="s">
        <v>17411</v>
      </c>
      <c r="E2110" s="74">
        <v>43907</v>
      </c>
      <c r="F2110">
        <v>0.112</v>
      </c>
      <c r="G2110" t="s">
        <v>17</v>
      </c>
      <c r="H2110" t="s">
        <v>17315</v>
      </c>
      <c r="I2110" s="74">
        <v>44075</v>
      </c>
      <c r="J2110" t="s">
        <v>19</v>
      </c>
      <c r="K2110" t="s">
        <v>19</v>
      </c>
    </row>
    <row r="2111" spans="1:11" hidden="1" x14ac:dyDescent="0.3">
      <c r="A2111" t="s">
        <v>9263</v>
      </c>
      <c r="B2111" t="s">
        <v>17064</v>
      </c>
      <c r="C2111" t="s">
        <v>17410</v>
      </c>
      <c r="D2111" t="s">
        <v>17411</v>
      </c>
      <c r="E2111" s="74">
        <v>43920</v>
      </c>
      <c r="F2111">
        <v>0.127</v>
      </c>
      <c r="G2111" t="s">
        <v>17</v>
      </c>
      <c r="H2111" t="s">
        <v>17315</v>
      </c>
      <c r="I2111" s="74">
        <v>44075</v>
      </c>
      <c r="J2111" t="s">
        <v>19</v>
      </c>
      <c r="K2111" t="s">
        <v>19</v>
      </c>
    </row>
    <row r="2112" spans="1:11" hidden="1" x14ac:dyDescent="0.3">
      <c r="A2112" t="s">
        <v>2828</v>
      </c>
      <c r="B2112" t="s">
        <v>13608</v>
      </c>
      <c r="C2112" t="s">
        <v>17393</v>
      </c>
      <c r="D2112" t="s">
        <v>17394</v>
      </c>
      <c r="E2112" s="74">
        <v>40248</v>
      </c>
      <c r="F2112">
        <v>0.51300000000000001</v>
      </c>
      <c r="G2112" t="s">
        <v>17</v>
      </c>
      <c r="H2112" t="s">
        <v>17315</v>
      </c>
      <c r="I2112" s="74">
        <v>40262</v>
      </c>
      <c r="J2112" t="s">
        <v>19</v>
      </c>
      <c r="K2112" t="s">
        <v>19</v>
      </c>
    </row>
    <row r="2113" spans="1:11" hidden="1" x14ac:dyDescent="0.3">
      <c r="A2113" t="s">
        <v>20336</v>
      </c>
      <c r="B2113" t="s">
        <v>20337</v>
      </c>
      <c r="C2113" t="s">
        <v>20338</v>
      </c>
      <c r="D2113" t="s">
        <v>20339</v>
      </c>
      <c r="E2113" s="74">
        <v>45085</v>
      </c>
      <c r="F2113">
        <v>200.4</v>
      </c>
      <c r="G2113" t="s">
        <v>6</v>
      </c>
      <c r="H2113" t="s">
        <v>17386</v>
      </c>
      <c r="I2113" s="74">
        <v>45183</v>
      </c>
      <c r="J2113" t="s">
        <v>19</v>
      </c>
      <c r="K2113" t="s">
        <v>19</v>
      </c>
    </row>
    <row r="2114" spans="1:11" hidden="1" x14ac:dyDescent="0.3">
      <c r="A2114" t="s">
        <v>16754</v>
      </c>
      <c r="B2114" t="s">
        <v>16753</v>
      </c>
      <c r="C2114" t="s">
        <v>17538</v>
      </c>
      <c r="D2114" t="s">
        <v>17539</v>
      </c>
      <c r="E2114" s="74">
        <v>44183</v>
      </c>
      <c r="F2114">
        <v>0.98599999999999999</v>
      </c>
      <c r="G2114" t="s">
        <v>17</v>
      </c>
      <c r="H2114" t="s">
        <v>17315</v>
      </c>
      <c r="I2114" s="74">
        <v>44302</v>
      </c>
      <c r="J2114" t="s">
        <v>19</v>
      </c>
      <c r="K2114" t="s">
        <v>19</v>
      </c>
    </row>
    <row r="2115" spans="1:11" hidden="1" x14ac:dyDescent="0.3">
      <c r="A2115" t="s">
        <v>15130</v>
      </c>
      <c r="B2115" t="s">
        <v>15129</v>
      </c>
      <c r="C2115" t="s">
        <v>17361</v>
      </c>
      <c r="D2115" t="s">
        <v>17362</v>
      </c>
      <c r="E2115" s="74">
        <v>41355</v>
      </c>
      <c r="F2115">
        <v>0.22600000000000001</v>
      </c>
      <c r="G2115" t="s">
        <v>17</v>
      </c>
      <c r="H2115" t="s">
        <v>17315</v>
      </c>
      <c r="I2115" s="74">
        <v>44631</v>
      </c>
      <c r="J2115" t="s">
        <v>19</v>
      </c>
      <c r="K2115" t="s">
        <v>19</v>
      </c>
    </row>
    <row r="2116" spans="1:11" hidden="1" x14ac:dyDescent="0.3">
      <c r="A2116" t="s">
        <v>20368</v>
      </c>
      <c r="B2116" t="s">
        <v>20369</v>
      </c>
      <c r="C2116" t="s">
        <v>19658</v>
      </c>
      <c r="D2116" t="s">
        <v>19659</v>
      </c>
      <c r="E2116" s="74">
        <v>43109</v>
      </c>
      <c r="F2116">
        <v>0.627</v>
      </c>
      <c r="G2116" t="s">
        <v>17</v>
      </c>
      <c r="H2116" t="s">
        <v>17315</v>
      </c>
      <c r="I2116" s="74">
        <v>45209</v>
      </c>
      <c r="J2116" t="s">
        <v>19</v>
      </c>
      <c r="K2116" t="s">
        <v>19</v>
      </c>
    </row>
    <row r="2117" spans="1:11" hidden="1" x14ac:dyDescent="0.3">
      <c r="A2117" t="s">
        <v>9680</v>
      </c>
      <c r="B2117" t="s">
        <v>9679</v>
      </c>
      <c r="C2117" t="s">
        <v>17433</v>
      </c>
      <c r="D2117" t="s">
        <v>17434</v>
      </c>
      <c r="E2117" s="74">
        <v>43463</v>
      </c>
      <c r="F2117">
        <v>2.72</v>
      </c>
      <c r="G2117" t="s">
        <v>6</v>
      </c>
      <c r="H2117" t="s">
        <v>17435</v>
      </c>
      <c r="I2117" s="74">
        <v>44075</v>
      </c>
      <c r="J2117" t="s">
        <v>19</v>
      </c>
      <c r="K2117" t="s">
        <v>19</v>
      </c>
    </row>
    <row r="2118" spans="1:11" hidden="1" x14ac:dyDescent="0.3">
      <c r="A2118" t="s">
        <v>20020</v>
      </c>
      <c r="B2118" t="s">
        <v>20021</v>
      </c>
      <c r="C2118" t="s">
        <v>17486</v>
      </c>
      <c r="D2118" t="s">
        <v>17487</v>
      </c>
      <c r="E2118" s="74">
        <v>45252</v>
      </c>
      <c r="F2118">
        <v>65</v>
      </c>
      <c r="G2118" t="s">
        <v>17</v>
      </c>
      <c r="H2118" t="s">
        <v>17315</v>
      </c>
      <c r="I2118" s="74">
        <v>45266</v>
      </c>
      <c r="J2118" t="s">
        <v>19</v>
      </c>
      <c r="K2118" t="s">
        <v>19</v>
      </c>
    </row>
    <row r="2119" spans="1:11" hidden="1" x14ac:dyDescent="0.3">
      <c r="A2119" t="s">
        <v>20022</v>
      </c>
      <c r="B2119" t="s">
        <v>20021</v>
      </c>
      <c r="C2119" t="s">
        <v>17486</v>
      </c>
      <c r="D2119" t="s">
        <v>17487</v>
      </c>
      <c r="E2119" s="74">
        <v>45240</v>
      </c>
      <c r="F2119">
        <v>65</v>
      </c>
      <c r="G2119" t="s">
        <v>17</v>
      </c>
      <c r="H2119" t="s">
        <v>17315</v>
      </c>
      <c r="I2119" s="74">
        <v>45266</v>
      </c>
      <c r="J2119" t="s">
        <v>19</v>
      </c>
      <c r="K2119" t="s">
        <v>19</v>
      </c>
    </row>
    <row r="2120" spans="1:11" hidden="1" x14ac:dyDescent="0.3">
      <c r="A2120" t="s">
        <v>20023</v>
      </c>
      <c r="B2120" t="s">
        <v>20021</v>
      </c>
      <c r="C2120" t="s">
        <v>17486</v>
      </c>
      <c r="D2120" t="s">
        <v>17487</v>
      </c>
      <c r="E2120" s="74">
        <v>45261</v>
      </c>
      <c r="F2120">
        <v>52</v>
      </c>
      <c r="G2120" t="s">
        <v>17</v>
      </c>
      <c r="H2120" t="s">
        <v>17315</v>
      </c>
      <c r="I2120" s="74">
        <v>45278</v>
      </c>
      <c r="J2120" t="s">
        <v>19</v>
      </c>
      <c r="K2120" t="s">
        <v>19</v>
      </c>
    </row>
    <row r="2121" spans="1:11" hidden="1" x14ac:dyDescent="0.3">
      <c r="A2121" t="s">
        <v>19503</v>
      </c>
      <c r="B2121" t="s">
        <v>19504</v>
      </c>
      <c r="C2121" t="s">
        <v>17486</v>
      </c>
      <c r="D2121" t="s">
        <v>17487</v>
      </c>
      <c r="E2121" s="74">
        <v>45162</v>
      </c>
      <c r="F2121">
        <v>110</v>
      </c>
      <c r="G2121" t="s">
        <v>17</v>
      </c>
      <c r="H2121" t="s">
        <v>17315</v>
      </c>
      <c r="I2121" s="74">
        <v>45174</v>
      </c>
      <c r="J2121" t="s">
        <v>19</v>
      </c>
      <c r="K2121" t="s">
        <v>19</v>
      </c>
    </row>
    <row r="2122" spans="1:11" hidden="1" x14ac:dyDescent="0.3">
      <c r="A2122" t="s">
        <v>19517</v>
      </c>
      <c r="B2122" t="s">
        <v>19504</v>
      </c>
      <c r="C2122" t="s">
        <v>17486</v>
      </c>
      <c r="D2122" t="s">
        <v>17487</v>
      </c>
      <c r="E2122" s="74">
        <v>45223</v>
      </c>
      <c r="F2122">
        <v>123</v>
      </c>
      <c r="G2122" t="s">
        <v>17</v>
      </c>
      <c r="H2122" t="s">
        <v>17315</v>
      </c>
      <c r="I2122" s="74">
        <v>45246</v>
      </c>
      <c r="J2122" t="s">
        <v>19</v>
      </c>
      <c r="K2122" t="s">
        <v>19</v>
      </c>
    </row>
    <row r="2123" spans="1:11" hidden="1" x14ac:dyDescent="0.3">
      <c r="A2123" t="s">
        <v>19551</v>
      </c>
      <c r="B2123" t="s">
        <v>19504</v>
      </c>
      <c r="C2123" t="s">
        <v>17486</v>
      </c>
      <c r="D2123" t="s">
        <v>17487</v>
      </c>
      <c r="E2123" s="74">
        <v>45121</v>
      </c>
      <c r="F2123">
        <v>17</v>
      </c>
      <c r="G2123" t="s">
        <v>17</v>
      </c>
      <c r="H2123" t="s">
        <v>17315</v>
      </c>
      <c r="I2123" s="74">
        <v>45174</v>
      </c>
      <c r="J2123" t="s">
        <v>19</v>
      </c>
      <c r="K2123" t="s">
        <v>19</v>
      </c>
    </row>
    <row r="2124" spans="1:11" hidden="1" x14ac:dyDescent="0.3">
      <c r="A2124" t="s">
        <v>19762</v>
      </c>
      <c r="B2124" t="s">
        <v>19504</v>
      </c>
      <c r="C2124" t="s">
        <v>17486</v>
      </c>
      <c r="D2124" t="s">
        <v>17487</v>
      </c>
      <c r="E2124" s="74">
        <v>45174</v>
      </c>
      <c r="F2124">
        <v>50</v>
      </c>
      <c r="G2124" t="s">
        <v>17</v>
      </c>
      <c r="H2124" t="s">
        <v>17315</v>
      </c>
      <c r="I2124" s="74">
        <v>45195</v>
      </c>
      <c r="J2124" t="s">
        <v>19</v>
      </c>
      <c r="K2124" t="s">
        <v>19</v>
      </c>
    </row>
    <row r="2125" spans="1:11" hidden="1" x14ac:dyDescent="0.3">
      <c r="A2125" t="s">
        <v>15643</v>
      </c>
      <c r="B2125" t="s">
        <v>15642</v>
      </c>
      <c r="C2125" t="s">
        <v>17348</v>
      </c>
      <c r="D2125" t="s">
        <v>17349</v>
      </c>
      <c r="E2125" s="74">
        <v>42606</v>
      </c>
      <c r="F2125">
        <v>0.996</v>
      </c>
      <c r="G2125" t="s">
        <v>17</v>
      </c>
      <c r="H2125" t="s">
        <v>17315</v>
      </c>
      <c r="I2125" s="74">
        <v>44517</v>
      </c>
      <c r="J2125" t="s">
        <v>19</v>
      </c>
      <c r="K2125" t="s">
        <v>19</v>
      </c>
    </row>
    <row r="2126" spans="1:11" hidden="1" x14ac:dyDescent="0.3">
      <c r="A2126" t="s">
        <v>15190</v>
      </c>
      <c r="B2126" t="s">
        <v>15189</v>
      </c>
      <c r="C2126" t="s">
        <v>17361</v>
      </c>
      <c r="D2126" t="s">
        <v>17362</v>
      </c>
      <c r="E2126" s="74">
        <v>44217</v>
      </c>
      <c r="F2126">
        <v>0.433</v>
      </c>
      <c r="G2126" t="s">
        <v>17</v>
      </c>
      <c r="H2126" t="s">
        <v>17315</v>
      </c>
      <c r="I2126" s="74">
        <v>44636</v>
      </c>
      <c r="J2126" t="s">
        <v>19</v>
      </c>
      <c r="K2126" t="s">
        <v>19</v>
      </c>
    </row>
    <row r="2127" spans="1:11" hidden="1" x14ac:dyDescent="0.3">
      <c r="A2127" t="s">
        <v>14409</v>
      </c>
      <c r="B2127" t="s">
        <v>14408</v>
      </c>
      <c r="C2127" t="s">
        <v>18694</v>
      </c>
      <c r="D2127" t="s">
        <v>18695</v>
      </c>
      <c r="E2127" s="74">
        <v>43993</v>
      </c>
      <c r="F2127">
        <v>0.21</v>
      </c>
      <c r="G2127" t="s">
        <v>17</v>
      </c>
      <c r="H2127" t="s">
        <v>17315</v>
      </c>
      <c r="I2127" s="74">
        <v>44879</v>
      </c>
      <c r="J2127" t="s">
        <v>19</v>
      </c>
      <c r="K2127" t="s">
        <v>19</v>
      </c>
    </row>
    <row r="2128" spans="1:11" hidden="1" x14ac:dyDescent="0.3">
      <c r="A2128" t="s">
        <v>9700</v>
      </c>
      <c r="B2128" t="s">
        <v>16998</v>
      </c>
      <c r="C2128" t="s">
        <v>17342</v>
      </c>
      <c r="D2128" t="s">
        <v>17343</v>
      </c>
      <c r="E2128" s="74">
        <v>42405</v>
      </c>
      <c r="F2128">
        <v>0.999</v>
      </c>
      <c r="G2128" t="s">
        <v>17</v>
      </c>
      <c r="H2128" t="s">
        <v>17315</v>
      </c>
      <c r="I2128" s="74">
        <v>44082</v>
      </c>
      <c r="J2128" t="s">
        <v>19</v>
      </c>
      <c r="K2128" t="s">
        <v>19</v>
      </c>
    </row>
    <row r="2129" spans="1:11" hidden="1" x14ac:dyDescent="0.3">
      <c r="A2129" t="s">
        <v>19893</v>
      </c>
      <c r="B2129" t="s">
        <v>19894</v>
      </c>
      <c r="C2129" t="s">
        <v>17359</v>
      </c>
      <c r="D2129" t="s">
        <v>17360</v>
      </c>
      <c r="E2129" s="74">
        <v>45034</v>
      </c>
      <c r="F2129">
        <v>4.4999999999999997E-3</v>
      </c>
      <c r="G2129" t="s">
        <v>17</v>
      </c>
      <c r="H2129" t="s">
        <v>17324</v>
      </c>
      <c r="I2129" s="74">
        <v>45103</v>
      </c>
      <c r="J2129" t="s">
        <v>19</v>
      </c>
      <c r="K2129" t="s">
        <v>19</v>
      </c>
    </row>
    <row r="2130" spans="1:11" hidden="1" x14ac:dyDescent="0.3">
      <c r="A2130" t="s">
        <v>15302</v>
      </c>
      <c r="B2130" t="s">
        <v>15301</v>
      </c>
      <c r="C2130" t="s">
        <v>17538</v>
      </c>
      <c r="D2130" t="s">
        <v>17539</v>
      </c>
      <c r="E2130" s="74">
        <v>44455</v>
      </c>
      <c r="F2130">
        <v>2.625</v>
      </c>
      <c r="G2130" t="s">
        <v>17</v>
      </c>
      <c r="H2130" t="s">
        <v>17315</v>
      </c>
      <c r="I2130" s="74">
        <v>44657</v>
      </c>
      <c r="J2130" t="s">
        <v>19</v>
      </c>
      <c r="K2130" t="s">
        <v>19</v>
      </c>
    </row>
    <row r="2131" spans="1:11" hidden="1" x14ac:dyDescent="0.3">
      <c r="A2131" t="s">
        <v>7816</v>
      </c>
      <c r="B2131" t="s">
        <v>22398</v>
      </c>
      <c r="C2131" t="s">
        <v>22353</v>
      </c>
      <c r="D2131" t="s">
        <v>22354</v>
      </c>
      <c r="E2131" s="74">
        <v>43097</v>
      </c>
      <c r="F2131">
        <v>0.184</v>
      </c>
      <c r="G2131" t="s">
        <v>17</v>
      </c>
      <c r="H2131" t="s">
        <v>17315</v>
      </c>
      <c r="I2131" s="74">
        <v>43916</v>
      </c>
      <c r="J2131" t="s">
        <v>19</v>
      </c>
      <c r="K2131" t="s">
        <v>19</v>
      </c>
    </row>
    <row r="2132" spans="1:11" hidden="1" x14ac:dyDescent="0.3">
      <c r="A2132" t="s">
        <v>9646</v>
      </c>
      <c r="B2132" t="s">
        <v>9645</v>
      </c>
      <c r="C2132" t="s">
        <v>17359</v>
      </c>
      <c r="D2132" t="s">
        <v>17360</v>
      </c>
      <c r="E2132" s="74">
        <v>44075</v>
      </c>
      <c r="F2132">
        <v>15.2</v>
      </c>
      <c r="G2132" t="s">
        <v>17</v>
      </c>
      <c r="H2132" t="s">
        <v>17324</v>
      </c>
      <c r="I2132" s="74">
        <v>44098</v>
      </c>
      <c r="J2132" t="s">
        <v>19</v>
      </c>
      <c r="K2132" t="s">
        <v>19</v>
      </c>
    </row>
    <row r="2133" spans="1:11" hidden="1" x14ac:dyDescent="0.3">
      <c r="A2133" t="s">
        <v>19977</v>
      </c>
      <c r="B2133" t="s">
        <v>19978</v>
      </c>
      <c r="C2133" t="s">
        <v>17412</v>
      </c>
      <c r="D2133" t="s">
        <v>17413</v>
      </c>
      <c r="E2133" s="74">
        <v>42488</v>
      </c>
      <c r="F2133">
        <v>0.996</v>
      </c>
      <c r="G2133" t="s">
        <v>17</v>
      </c>
      <c r="H2133" t="s">
        <v>17315</v>
      </c>
      <c r="I2133" s="74">
        <v>45104</v>
      </c>
      <c r="J2133" t="s">
        <v>19</v>
      </c>
      <c r="K2133" t="s">
        <v>19</v>
      </c>
    </row>
    <row r="2134" spans="1:11" hidden="1" x14ac:dyDescent="0.3">
      <c r="A2134" t="s">
        <v>19979</v>
      </c>
      <c r="B2134" t="s">
        <v>19980</v>
      </c>
      <c r="C2134" t="s">
        <v>17412</v>
      </c>
      <c r="D2134" t="s">
        <v>17413</v>
      </c>
      <c r="E2134" s="74">
        <v>42487</v>
      </c>
      <c r="F2134">
        <v>0.996</v>
      </c>
      <c r="G2134" t="s">
        <v>17</v>
      </c>
      <c r="H2134" t="s">
        <v>17315</v>
      </c>
      <c r="I2134" s="74">
        <v>45104</v>
      </c>
      <c r="J2134" t="s">
        <v>19</v>
      </c>
      <c r="K2134" t="s">
        <v>19</v>
      </c>
    </row>
    <row r="2135" spans="1:11" hidden="1" x14ac:dyDescent="0.3">
      <c r="A2135" t="s">
        <v>19975</v>
      </c>
      <c r="B2135" t="s">
        <v>19976</v>
      </c>
      <c r="C2135" t="s">
        <v>17412</v>
      </c>
      <c r="D2135" t="s">
        <v>17413</v>
      </c>
      <c r="E2135" s="74">
        <v>43187</v>
      </c>
      <c r="F2135">
        <v>0.9</v>
      </c>
      <c r="G2135" t="s">
        <v>17</v>
      </c>
      <c r="H2135" t="s">
        <v>17315</v>
      </c>
      <c r="I2135" s="74">
        <v>45090</v>
      </c>
      <c r="J2135" t="s">
        <v>19</v>
      </c>
      <c r="K2135" t="s">
        <v>19</v>
      </c>
    </row>
    <row r="2136" spans="1:11" hidden="1" x14ac:dyDescent="0.3">
      <c r="A2136" t="s">
        <v>19981</v>
      </c>
      <c r="B2136" t="s">
        <v>19982</v>
      </c>
      <c r="C2136" t="s">
        <v>17412</v>
      </c>
      <c r="D2136" t="s">
        <v>17413</v>
      </c>
      <c r="E2136" s="74">
        <v>43663</v>
      </c>
      <c r="F2136">
        <v>1.978</v>
      </c>
      <c r="G2136" t="s">
        <v>17</v>
      </c>
      <c r="H2136" t="s">
        <v>17315</v>
      </c>
      <c r="I2136" s="74">
        <v>45159</v>
      </c>
      <c r="J2136" t="s">
        <v>19</v>
      </c>
      <c r="K2136" t="s">
        <v>19</v>
      </c>
    </row>
    <row r="2137" spans="1:11" hidden="1" x14ac:dyDescent="0.3">
      <c r="A2137" t="s">
        <v>27074</v>
      </c>
      <c r="B2137" t="s">
        <v>27075</v>
      </c>
      <c r="C2137" t="s">
        <v>17412</v>
      </c>
      <c r="D2137" t="s">
        <v>17413</v>
      </c>
      <c r="E2137" s="74">
        <v>45498</v>
      </c>
      <c r="F2137">
        <v>0.60433199999999998</v>
      </c>
      <c r="G2137" t="s">
        <v>17</v>
      </c>
      <c r="H2137" t="s">
        <v>17315</v>
      </c>
      <c r="I2137" s="74">
        <v>45559</v>
      </c>
      <c r="J2137" t="s">
        <v>19</v>
      </c>
      <c r="K2137" t="s">
        <v>19</v>
      </c>
    </row>
    <row r="2138" spans="1:11" hidden="1" x14ac:dyDescent="0.3">
      <c r="A2138" t="s">
        <v>25108</v>
      </c>
      <c r="B2138" t="s">
        <v>25109</v>
      </c>
      <c r="C2138" t="s">
        <v>17412</v>
      </c>
      <c r="D2138" t="s">
        <v>17413</v>
      </c>
      <c r="E2138" s="74">
        <v>45161</v>
      </c>
      <c r="F2138">
        <v>0.44465399999999999</v>
      </c>
      <c r="G2138" t="s">
        <v>17</v>
      </c>
      <c r="H2138" t="s">
        <v>17315</v>
      </c>
      <c r="I2138" s="74">
        <v>45579</v>
      </c>
      <c r="J2138" t="s">
        <v>19</v>
      </c>
      <c r="K2138" t="s">
        <v>19</v>
      </c>
    </row>
    <row r="2139" spans="1:11" hidden="1" x14ac:dyDescent="0.3">
      <c r="A2139" t="s">
        <v>21728</v>
      </c>
      <c r="B2139" t="s">
        <v>21729</v>
      </c>
      <c r="C2139" t="s">
        <v>17412</v>
      </c>
      <c r="D2139" t="s">
        <v>17413</v>
      </c>
      <c r="E2139" s="74">
        <v>45238</v>
      </c>
      <c r="F2139">
        <v>0.25700000000000001</v>
      </c>
      <c r="G2139" t="s">
        <v>17</v>
      </c>
      <c r="H2139" t="s">
        <v>17315</v>
      </c>
      <c r="I2139" s="74">
        <v>45337</v>
      </c>
      <c r="J2139" t="s">
        <v>19</v>
      </c>
      <c r="K2139" t="s">
        <v>19</v>
      </c>
    </row>
    <row r="2140" spans="1:11" hidden="1" x14ac:dyDescent="0.3">
      <c r="A2140" t="s">
        <v>20483</v>
      </c>
      <c r="B2140" t="s">
        <v>20484</v>
      </c>
      <c r="C2140" t="s">
        <v>17412</v>
      </c>
      <c r="D2140" t="s">
        <v>17413</v>
      </c>
      <c r="E2140" s="74">
        <v>44901</v>
      </c>
      <c r="F2140">
        <v>0.18</v>
      </c>
      <c r="G2140" t="s">
        <v>17</v>
      </c>
      <c r="H2140" t="s">
        <v>17315</v>
      </c>
      <c r="I2140" s="74">
        <v>45224</v>
      </c>
      <c r="J2140" t="s">
        <v>19</v>
      </c>
      <c r="K2140" t="s">
        <v>19</v>
      </c>
    </row>
    <row r="2141" spans="1:11" hidden="1" x14ac:dyDescent="0.3">
      <c r="A2141" t="s">
        <v>20485</v>
      </c>
      <c r="B2141" t="s">
        <v>20486</v>
      </c>
      <c r="C2141" t="s">
        <v>17412</v>
      </c>
      <c r="D2141" t="s">
        <v>17413</v>
      </c>
      <c r="E2141" s="74">
        <v>44903</v>
      </c>
      <c r="F2141">
        <v>0.26500000000000001</v>
      </c>
      <c r="G2141" t="s">
        <v>17</v>
      </c>
      <c r="H2141" t="s">
        <v>17315</v>
      </c>
      <c r="I2141" s="74">
        <v>45209</v>
      </c>
      <c r="J2141" t="s">
        <v>19</v>
      </c>
      <c r="K2141" t="s">
        <v>19</v>
      </c>
    </row>
    <row r="2142" spans="1:11" hidden="1" x14ac:dyDescent="0.3">
      <c r="A2142" t="s">
        <v>20479</v>
      </c>
      <c r="B2142" t="s">
        <v>20480</v>
      </c>
      <c r="C2142" t="s">
        <v>17412</v>
      </c>
      <c r="D2142" t="s">
        <v>17413</v>
      </c>
      <c r="E2142" s="74">
        <v>44909</v>
      </c>
      <c r="F2142">
        <v>0.13600000000000001</v>
      </c>
      <c r="G2142" t="s">
        <v>17</v>
      </c>
      <c r="H2142" t="s">
        <v>17315</v>
      </c>
      <c r="I2142" s="74">
        <v>45177</v>
      </c>
      <c r="J2142" t="s">
        <v>19</v>
      </c>
      <c r="K2142" t="s">
        <v>19</v>
      </c>
    </row>
    <row r="2143" spans="1:11" hidden="1" x14ac:dyDescent="0.3">
      <c r="A2143" t="s">
        <v>2227</v>
      </c>
      <c r="B2143" t="s">
        <v>13043</v>
      </c>
      <c r="C2143" t="s">
        <v>21877</v>
      </c>
      <c r="D2143" t="s">
        <v>21878</v>
      </c>
      <c r="E2143" s="74">
        <v>39114</v>
      </c>
      <c r="F2143">
        <v>4.5</v>
      </c>
      <c r="G2143" t="s">
        <v>17479</v>
      </c>
      <c r="H2143" t="s">
        <v>17391</v>
      </c>
      <c r="I2143" s="74">
        <v>41046</v>
      </c>
      <c r="J2143" t="s">
        <v>19</v>
      </c>
      <c r="K2143" t="s">
        <v>19</v>
      </c>
    </row>
    <row r="2144" spans="1:11" hidden="1" x14ac:dyDescent="0.3">
      <c r="A2144" t="s">
        <v>15749</v>
      </c>
      <c r="B2144" t="s">
        <v>15748</v>
      </c>
      <c r="C2144" t="s">
        <v>17661</v>
      </c>
      <c r="D2144" t="s">
        <v>3323</v>
      </c>
      <c r="E2144" s="74">
        <v>41474</v>
      </c>
      <c r="F2144">
        <v>0.746</v>
      </c>
      <c r="G2144" t="s">
        <v>17369</v>
      </c>
      <c r="H2144" t="s">
        <v>17315</v>
      </c>
      <c r="I2144" s="74">
        <v>44456</v>
      </c>
      <c r="J2144" t="s">
        <v>19</v>
      </c>
      <c r="K2144" t="s">
        <v>19</v>
      </c>
    </row>
    <row r="2145" spans="1:11" hidden="1" x14ac:dyDescent="0.3">
      <c r="A2145" t="s">
        <v>7793</v>
      </c>
      <c r="B2145" t="s">
        <v>10550</v>
      </c>
      <c r="C2145" t="s">
        <v>17342</v>
      </c>
      <c r="D2145" t="s">
        <v>17343</v>
      </c>
      <c r="E2145" s="74">
        <v>43446</v>
      </c>
      <c r="F2145">
        <v>0.99099999999999999</v>
      </c>
      <c r="G2145" t="s">
        <v>17</v>
      </c>
      <c r="H2145" t="s">
        <v>17315</v>
      </c>
      <c r="I2145" s="74">
        <v>44082</v>
      </c>
      <c r="J2145" t="s">
        <v>19</v>
      </c>
      <c r="K2145" t="s">
        <v>19</v>
      </c>
    </row>
    <row r="2146" spans="1:11" hidden="1" x14ac:dyDescent="0.3">
      <c r="A2146" t="s">
        <v>26085</v>
      </c>
      <c r="B2146" t="s">
        <v>26086</v>
      </c>
      <c r="C2146" t="s">
        <v>17361</v>
      </c>
      <c r="D2146" t="s">
        <v>17362</v>
      </c>
      <c r="E2146" s="74">
        <v>44757</v>
      </c>
      <c r="F2146">
        <v>0.63776900000000003</v>
      </c>
      <c r="G2146" t="s">
        <v>17</v>
      </c>
      <c r="H2146" t="s">
        <v>17315</v>
      </c>
      <c r="I2146" s="74">
        <v>45545</v>
      </c>
      <c r="J2146" t="s">
        <v>19</v>
      </c>
      <c r="K2146" t="s">
        <v>19</v>
      </c>
    </row>
    <row r="2147" spans="1:11" hidden="1" x14ac:dyDescent="0.3">
      <c r="A2147" t="s">
        <v>1881</v>
      </c>
      <c r="B2147" t="s">
        <v>12781</v>
      </c>
      <c r="C2147" t="s">
        <v>21775</v>
      </c>
      <c r="D2147" t="s">
        <v>21776</v>
      </c>
      <c r="E2147" s="74">
        <v>41254</v>
      </c>
      <c r="F2147">
        <v>0.98499000000000003</v>
      </c>
      <c r="G2147" t="s">
        <v>17</v>
      </c>
      <c r="H2147" t="s">
        <v>17315</v>
      </c>
      <c r="I2147" s="74">
        <v>41498</v>
      </c>
      <c r="J2147" t="s">
        <v>19</v>
      </c>
      <c r="K2147" t="s">
        <v>19</v>
      </c>
    </row>
    <row r="2148" spans="1:11" hidden="1" x14ac:dyDescent="0.3">
      <c r="A2148" t="s">
        <v>16021</v>
      </c>
      <c r="B2148" t="s">
        <v>16019</v>
      </c>
      <c r="C2148" t="s">
        <v>17332</v>
      </c>
      <c r="D2148" t="s">
        <v>17333</v>
      </c>
      <c r="E2148" s="74">
        <v>43406</v>
      </c>
      <c r="F2148">
        <v>0.89</v>
      </c>
      <c r="G2148" t="s">
        <v>17</v>
      </c>
      <c r="H2148" t="s">
        <v>17315</v>
      </c>
      <c r="I2148" s="74">
        <v>44323</v>
      </c>
      <c r="J2148" t="s">
        <v>19</v>
      </c>
      <c r="K2148" t="s">
        <v>19</v>
      </c>
    </row>
    <row r="2149" spans="1:11" hidden="1" x14ac:dyDescent="0.3">
      <c r="A2149" t="s">
        <v>16020</v>
      </c>
      <c r="B2149" t="s">
        <v>16019</v>
      </c>
      <c r="C2149" t="s">
        <v>17332</v>
      </c>
      <c r="D2149" t="s">
        <v>17333</v>
      </c>
      <c r="E2149" s="74">
        <v>43916</v>
      </c>
      <c r="F2149">
        <v>0.98199999999999998</v>
      </c>
      <c r="G2149" t="s">
        <v>17</v>
      </c>
      <c r="H2149" t="s">
        <v>17315</v>
      </c>
      <c r="I2149" s="74">
        <v>44323</v>
      </c>
      <c r="J2149" t="s">
        <v>19</v>
      </c>
      <c r="K2149" t="s">
        <v>19</v>
      </c>
    </row>
    <row r="2150" spans="1:11" hidden="1" x14ac:dyDescent="0.3">
      <c r="A2150" t="s">
        <v>1244</v>
      </c>
      <c r="B2150" t="s">
        <v>11661</v>
      </c>
      <c r="C2150" t="s">
        <v>17557</v>
      </c>
      <c r="D2150" t="s">
        <v>17558</v>
      </c>
      <c r="E2150" s="74">
        <v>41711</v>
      </c>
      <c r="F2150">
        <v>0.16600000000000001</v>
      </c>
      <c r="G2150" t="s">
        <v>17</v>
      </c>
      <c r="H2150" t="s">
        <v>17315</v>
      </c>
      <c r="I2150" s="74">
        <v>41757</v>
      </c>
      <c r="J2150" t="s">
        <v>19</v>
      </c>
      <c r="K2150" t="s">
        <v>19</v>
      </c>
    </row>
    <row r="2151" spans="1:11" hidden="1" x14ac:dyDescent="0.3">
      <c r="A2151" t="s">
        <v>3876</v>
      </c>
      <c r="B2151" t="s">
        <v>11661</v>
      </c>
      <c r="C2151" t="s">
        <v>17557</v>
      </c>
      <c r="D2151" t="s">
        <v>17558</v>
      </c>
      <c r="E2151" s="74">
        <v>42733</v>
      </c>
      <c r="F2151">
        <v>5.5E-2</v>
      </c>
      <c r="G2151" t="s">
        <v>17</v>
      </c>
      <c r="H2151" t="s">
        <v>17315</v>
      </c>
      <c r="I2151" s="74">
        <v>42828</v>
      </c>
      <c r="J2151" t="s">
        <v>19</v>
      </c>
      <c r="K2151" t="s">
        <v>19</v>
      </c>
    </row>
    <row r="2152" spans="1:11" hidden="1" x14ac:dyDescent="0.3">
      <c r="A2152" t="s">
        <v>25755</v>
      </c>
      <c r="B2152" t="s">
        <v>25756</v>
      </c>
      <c r="C2152" t="s">
        <v>17552</v>
      </c>
      <c r="D2152" t="s">
        <v>17553</v>
      </c>
      <c r="E2152" s="74">
        <v>18633</v>
      </c>
      <c r="F2152">
        <v>51.75</v>
      </c>
      <c r="G2152" t="s">
        <v>17369</v>
      </c>
      <c r="H2152" t="s">
        <v>17379</v>
      </c>
      <c r="I2152" s="74">
        <v>45532</v>
      </c>
      <c r="J2152" t="s">
        <v>19</v>
      </c>
      <c r="K2152" t="s">
        <v>19</v>
      </c>
    </row>
    <row r="2153" spans="1:11" hidden="1" x14ac:dyDescent="0.3">
      <c r="A2153" t="s">
        <v>25757</v>
      </c>
      <c r="B2153" t="s">
        <v>25756</v>
      </c>
      <c r="C2153" t="s">
        <v>17552</v>
      </c>
      <c r="D2153" t="s">
        <v>17553</v>
      </c>
      <c r="E2153" s="74">
        <v>18731</v>
      </c>
      <c r="F2153">
        <v>51.75</v>
      </c>
      <c r="G2153" t="s">
        <v>17369</v>
      </c>
      <c r="H2153" t="s">
        <v>17379</v>
      </c>
      <c r="I2153" s="74">
        <v>45532</v>
      </c>
      <c r="J2153" t="s">
        <v>19</v>
      </c>
      <c r="K2153" t="s">
        <v>19</v>
      </c>
    </row>
    <row r="2154" spans="1:11" hidden="1" x14ac:dyDescent="0.3">
      <c r="A2154" t="s">
        <v>25767</v>
      </c>
      <c r="B2154" t="s">
        <v>25756</v>
      </c>
      <c r="C2154" t="s">
        <v>17552</v>
      </c>
      <c r="D2154" t="s">
        <v>17553</v>
      </c>
      <c r="E2154" s="74">
        <v>18739</v>
      </c>
      <c r="F2154">
        <v>48</v>
      </c>
      <c r="G2154" t="s">
        <v>17369</v>
      </c>
      <c r="H2154" t="s">
        <v>17379</v>
      </c>
      <c r="I2154" s="74">
        <v>45532</v>
      </c>
      <c r="J2154" t="s">
        <v>19</v>
      </c>
      <c r="K2154" t="s">
        <v>19</v>
      </c>
    </row>
    <row r="2155" spans="1:11" hidden="1" x14ac:dyDescent="0.3">
      <c r="A2155" t="s">
        <v>25768</v>
      </c>
      <c r="B2155" t="s">
        <v>25756</v>
      </c>
      <c r="C2155" t="s">
        <v>17552</v>
      </c>
      <c r="D2155" t="s">
        <v>17553</v>
      </c>
      <c r="E2155" s="74">
        <v>18760</v>
      </c>
      <c r="F2155">
        <v>51.75</v>
      </c>
      <c r="G2155" t="s">
        <v>17369</v>
      </c>
      <c r="H2155" t="s">
        <v>17379</v>
      </c>
      <c r="I2155" s="74">
        <v>45532</v>
      </c>
      <c r="J2155" t="s">
        <v>19</v>
      </c>
      <c r="K2155" t="s">
        <v>19</v>
      </c>
    </row>
    <row r="2156" spans="1:11" hidden="1" x14ac:dyDescent="0.3">
      <c r="A2156" t="s">
        <v>25769</v>
      </c>
      <c r="B2156" t="s">
        <v>25756</v>
      </c>
      <c r="C2156" t="s">
        <v>17552</v>
      </c>
      <c r="D2156" t="s">
        <v>17553</v>
      </c>
      <c r="E2156" s="74">
        <v>18797</v>
      </c>
      <c r="F2156">
        <v>51.75</v>
      </c>
      <c r="G2156" t="s">
        <v>17369</v>
      </c>
      <c r="H2156" t="s">
        <v>17379</v>
      </c>
      <c r="I2156" s="74">
        <v>45532</v>
      </c>
      <c r="J2156" t="s">
        <v>19</v>
      </c>
      <c r="K2156" t="s">
        <v>19</v>
      </c>
    </row>
    <row r="2157" spans="1:11" hidden="1" x14ac:dyDescent="0.3">
      <c r="A2157" t="s">
        <v>1878</v>
      </c>
      <c r="B2157" t="s">
        <v>4832</v>
      </c>
      <c r="C2157" t="s">
        <v>17410</v>
      </c>
      <c r="D2157" t="s">
        <v>17411</v>
      </c>
      <c r="E2157" s="74">
        <v>40815</v>
      </c>
      <c r="F2157">
        <v>0.20200000000000001</v>
      </c>
      <c r="G2157" t="s">
        <v>17</v>
      </c>
      <c r="H2157" t="s">
        <v>17315</v>
      </c>
      <c r="I2157" s="74">
        <v>41346</v>
      </c>
      <c r="J2157" t="s">
        <v>19</v>
      </c>
      <c r="K2157" t="s">
        <v>19</v>
      </c>
    </row>
    <row r="2158" spans="1:11" hidden="1" x14ac:dyDescent="0.3">
      <c r="A2158" t="s">
        <v>1874</v>
      </c>
      <c r="B2158" t="s">
        <v>4832</v>
      </c>
      <c r="C2158" t="s">
        <v>17410</v>
      </c>
      <c r="D2158" t="s">
        <v>17411</v>
      </c>
      <c r="E2158" s="74">
        <v>40814</v>
      </c>
      <c r="F2158">
        <v>0.10299999999999999</v>
      </c>
      <c r="G2158" t="s">
        <v>17</v>
      </c>
      <c r="H2158" t="s">
        <v>17315</v>
      </c>
      <c r="I2158" s="74">
        <v>41347</v>
      </c>
      <c r="J2158" t="s">
        <v>19</v>
      </c>
      <c r="K2158" t="s">
        <v>19</v>
      </c>
    </row>
    <row r="2159" spans="1:11" hidden="1" x14ac:dyDescent="0.3">
      <c r="A2159" t="s">
        <v>1765</v>
      </c>
      <c r="B2159" t="s">
        <v>4832</v>
      </c>
      <c r="C2159" t="s">
        <v>17410</v>
      </c>
      <c r="D2159" t="s">
        <v>17411</v>
      </c>
      <c r="E2159" s="74">
        <v>41102</v>
      </c>
      <c r="F2159">
        <v>0.50800000000000001</v>
      </c>
      <c r="G2159" t="s">
        <v>17</v>
      </c>
      <c r="H2159" t="s">
        <v>17315</v>
      </c>
      <c r="I2159" s="74">
        <v>41386</v>
      </c>
      <c r="J2159" t="s">
        <v>19</v>
      </c>
      <c r="K2159" t="s">
        <v>19</v>
      </c>
    </row>
    <row r="2160" spans="1:11" hidden="1" x14ac:dyDescent="0.3">
      <c r="A2160" t="s">
        <v>9995</v>
      </c>
      <c r="B2160" t="s">
        <v>16912</v>
      </c>
      <c r="C2160" t="s">
        <v>17463</v>
      </c>
      <c r="D2160" t="s">
        <v>17464</v>
      </c>
      <c r="E2160" s="74">
        <v>44063</v>
      </c>
      <c r="F2160">
        <v>2.25</v>
      </c>
      <c r="G2160" t="s">
        <v>17</v>
      </c>
      <c r="H2160" t="s">
        <v>17339</v>
      </c>
      <c r="I2160" s="74">
        <v>44187</v>
      </c>
      <c r="J2160" t="s">
        <v>19</v>
      </c>
      <c r="K2160" t="s">
        <v>19</v>
      </c>
    </row>
    <row r="2161" spans="1:11" hidden="1" x14ac:dyDescent="0.3">
      <c r="A2161" t="s">
        <v>25512</v>
      </c>
      <c r="B2161" t="s">
        <v>25513</v>
      </c>
      <c r="C2161" t="s">
        <v>17529</v>
      </c>
      <c r="D2161" t="s">
        <v>17530</v>
      </c>
      <c r="E2161" s="74">
        <v>45679</v>
      </c>
      <c r="F2161">
        <v>151.69999999999999</v>
      </c>
      <c r="G2161" t="s">
        <v>17</v>
      </c>
      <c r="H2161" t="s">
        <v>17339</v>
      </c>
      <c r="I2161" s="74">
        <v>45709</v>
      </c>
      <c r="J2161" t="s">
        <v>19</v>
      </c>
      <c r="K2161" t="s">
        <v>19</v>
      </c>
    </row>
    <row r="2162" spans="1:11" hidden="1" x14ac:dyDescent="0.3">
      <c r="A2162" t="s">
        <v>4411</v>
      </c>
      <c r="B2162" t="s">
        <v>11444</v>
      </c>
      <c r="C2162" t="s">
        <v>17453</v>
      </c>
      <c r="D2162" t="s">
        <v>17454</v>
      </c>
      <c r="E2162" s="74">
        <v>43189</v>
      </c>
      <c r="F2162">
        <v>2.2000000000000002</v>
      </c>
      <c r="G2162" t="s">
        <v>17</v>
      </c>
      <c r="H2162" t="s">
        <v>17339</v>
      </c>
      <c r="I2162" s="74">
        <v>43314</v>
      </c>
      <c r="J2162" t="s">
        <v>19</v>
      </c>
      <c r="K2162" t="s">
        <v>19</v>
      </c>
    </row>
    <row r="2163" spans="1:11" hidden="1" x14ac:dyDescent="0.3">
      <c r="A2163" t="s">
        <v>9230</v>
      </c>
      <c r="B2163" t="s">
        <v>17072</v>
      </c>
      <c r="C2163" t="s">
        <v>17342</v>
      </c>
      <c r="D2163" t="s">
        <v>17343</v>
      </c>
      <c r="E2163" s="74">
        <v>43179</v>
      </c>
      <c r="F2163">
        <v>0.995</v>
      </c>
      <c r="G2163" t="s">
        <v>17</v>
      </c>
      <c r="H2163" t="s">
        <v>17315</v>
      </c>
      <c r="I2163" s="74">
        <v>44035</v>
      </c>
      <c r="J2163" t="s">
        <v>19</v>
      </c>
      <c r="K2163" t="s">
        <v>19</v>
      </c>
    </row>
    <row r="2164" spans="1:11" hidden="1" x14ac:dyDescent="0.3">
      <c r="A2164" t="s">
        <v>25716</v>
      </c>
      <c r="B2164" t="s">
        <v>25717</v>
      </c>
      <c r="C2164" t="s">
        <v>17538</v>
      </c>
      <c r="D2164" t="s">
        <v>17539</v>
      </c>
      <c r="E2164" s="74">
        <v>45488</v>
      </c>
      <c r="F2164">
        <v>0.84</v>
      </c>
      <c r="G2164" t="s">
        <v>17</v>
      </c>
      <c r="H2164" t="s">
        <v>17315</v>
      </c>
      <c r="I2164" s="74">
        <v>45526</v>
      </c>
      <c r="J2164" t="s">
        <v>19</v>
      </c>
      <c r="K2164" t="s">
        <v>19</v>
      </c>
    </row>
    <row r="2165" spans="1:11" hidden="1" x14ac:dyDescent="0.3">
      <c r="A2165" t="s">
        <v>9265</v>
      </c>
      <c r="B2165" t="s">
        <v>17061</v>
      </c>
      <c r="C2165" t="s">
        <v>17332</v>
      </c>
      <c r="D2165" t="s">
        <v>17333</v>
      </c>
      <c r="E2165" s="74">
        <v>43234</v>
      </c>
      <c r="F2165">
        <v>0.9</v>
      </c>
      <c r="G2165" t="s">
        <v>17</v>
      </c>
      <c r="H2165" t="s">
        <v>17315</v>
      </c>
      <c r="I2165" s="74">
        <v>44039</v>
      </c>
      <c r="J2165" t="s">
        <v>19</v>
      </c>
      <c r="K2165" t="s">
        <v>19</v>
      </c>
    </row>
    <row r="2166" spans="1:11" hidden="1" x14ac:dyDescent="0.3">
      <c r="A2166" t="s">
        <v>17746</v>
      </c>
      <c r="B2166" t="s">
        <v>17747</v>
      </c>
      <c r="C2166" t="s">
        <v>17696</v>
      </c>
      <c r="D2166" t="s">
        <v>17697</v>
      </c>
      <c r="E2166" s="74">
        <v>44614</v>
      </c>
      <c r="F2166">
        <v>0.34599999999999997</v>
      </c>
      <c r="G2166" t="s">
        <v>17</v>
      </c>
      <c r="H2166" t="s">
        <v>17315</v>
      </c>
      <c r="I2166" s="74">
        <v>45128</v>
      </c>
      <c r="J2166" t="s">
        <v>19</v>
      </c>
      <c r="K2166" t="s">
        <v>19</v>
      </c>
    </row>
    <row r="2167" spans="1:11" hidden="1" x14ac:dyDescent="0.3">
      <c r="A2167" t="s">
        <v>3585</v>
      </c>
      <c r="B2167" t="s">
        <v>12682</v>
      </c>
      <c r="C2167" t="s">
        <v>17418</v>
      </c>
      <c r="D2167" t="s">
        <v>17419</v>
      </c>
      <c r="E2167" s="74">
        <v>23070</v>
      </c>
      <c r="F2167">
        <v>18.399999999999999</v>
      </c>
      <c r="G2167" t="s">
        <v>17369</v>
      </c>
      <c r="H2167" t="s">
        <v>17315</v>
      </c>
      <c r="I2167" s="74">
        <v>39608</v>
      </c>
      <c r="J2167" t="s">
        <v>19</v>
      </c>
      <c r="K2167" t="s">
        <v>19</v>
      </c>
    </row>
    <row r="2168" spans="1:11" hidden="1" x14ac:dyDescent="0.3">
      <c r="A2168" t="s">
        <v>4919</v>
      </c>
      <c r="B2168" t="s">
        <v>11143</v>
      </c>
      <c r="C2168" t="s">
        <v>17370</v>
      </c>
      <c r="D2168" t="s">
        <v>17371</v>
      </c>
      <c r="E2168" s="74">
        <v>43645</v>
      </c>
      <c r="F2168">
        <v>1.1559999999999999</v>
      </c>
      <c r="G2168" t="s">
        <v>17</v>
      </c>
      <c r="H2168" t="s">
        <v>17315</v>
      </c>
      <c r="I2168" s="74">
        <v>43683</v>
      </c>
      <c r="J2168" t="s">
        <v>19</v>
      </c>
      <c r="K2168" t="s">
        <v>19</v>
      </c>
    </row>
    <row r="2169" spans="1:11" hidden="1" x14ac:dyDescent="0.3">
      <c r="A2169" t="s">
        <v>7658</v>
      </c>
      <c r="B2169" t="s">
        <v>10439</v>
      </c>
      <c r="C2169" t="s">
        <v>17342</v>
      </c>
      <c r="D2169" t="s">
        <v>17343</v>
      </c>
      <c r="E2169" s="74">
        <v>42902</v>
      </c>
      <c r="F2169">
        <v>0.83599999999999997</v>
      </c>
      <c r="G2169" t="s">
        <v>17</v>
      </c>
      <c r="H2169" t="s">
        <v>17315</v>
      </c>
      <c r="I2169" s="74">
        <v>43892</v>
      </c>
      <c r="J2169" t="s">
        <v>19</v>
      </c>
      <c r="K2169" t="s">
        <v>19</v>
      </c>
    </row>
    <row r="2170" spans="1:11" hidden="1" x14ac:dyDescent="0.3">
      <c r="A2170" t="s">
        <v>18597</v>
      </c>
      <c r="B2170" t="s">
        <v>18598</v>
      </c>
      <c r="C2170" t="s">
        <v>17456</v>
      </c>
      <c r="D2170" t="s">
        <v>17457</v>
      </c>
      <c r="E2170" s="74">
        <v>43311</v>
      </c>
      <c r="F2170">
        <v>0.35</v>
      </c>
      <c r="G2170" t="s">
        <v>17</v>
      </c>
      <c r="H2170" t="s">
        <v>17391</v>
      </c>
      <c r="I2170" s="74">
        <v>45022</v>
      </c>
      <c r="J2170" t="s">
        <v>19</v>
      </c>
      <c r="K2170" t="s">
        <v>19</v>
      </c>
    </row>
    <row r="2171" spans="1:11" hidden="1" x14ac:dyDescent="0.3">
      <c r="A2171" t="s">
        <v>14987</v>
      </c>
      <c r="B2171" t="s">
        <v>14986</v>
      </c>
      <c r="C2171" t="s">
        <v>17750</v>
      </c>
      <c r="D2171" t="s">
        <v>17751</v>
      </c>
      <c r="E2171" s="74">
        <v>44600</v>
      </c>
      <c r="F2171">
        <v>4.1000000000000002E-2</v>
      </c>
      <c r="G2171" t="s">
        <v>17</v>
      </c>
      <c r="H2171" t="s">
        <v>17315</v>
      </c>
      <c r="I2171" s="74">
        <v>44729</v>
      </c>
      <c r="J2171" t="s">
        <v>19</v>
      </c>
      <c r="K2171" t="s">
        <v>19</v>
      </c>
    </row>
    <row r="2172" spans="1:11" hidden="1" x14ac:dyDescent="0.3">
      <c r="A2172" t="s">
        <v>7797</v>
      </c>
      <c r="B2172" t="s">
        <v>10532</v>
      </c>
      <c r="C2172" t="s">
        <v>17370</v>
      </c>
      <c r="D2172" t="s">
        <v>17371</v>
      </c>
      <c r="E2172" s="74">
        <v>43826</v>
      </c>
      <c r="F2172">
        <v>1.218</v>
      </c>
      <c r="G2172" t="s">
        <v>17</v>
      </c>
      <c r="H2172" t="s">
        <v>17315</v>
      </c>
      <c r="I2172" s="74">
        <v>43973</v>
      </c>
      <c r="J2172" t="s">
        <v>19</v>
      </c>
      <c r="K2172" t="s">
        <v>19</v>
      </c>
    </row>
    <row r="2173" spans="1:11" hidden="1" x14ac:dyDescent="0.3">
      <c r="A2173" t="s">
        <v>3586</v>
      </c>
      <c r="B2173" t="s">
        <v>12683</v>
      </c>
      <c r="C2173" t="s">
        <v>21946</v>
      </c>
      <c r="D2173" t="s">
        <v>3329</v>
      </c>
      <c r="E2173" s="74">
        <v>3049</v>
      </c>
      <c r="F2173">
        <v>5.7</v>
      </c>
      <c r="G2173" t="s">
        <v>17369</v>
      </c>
      <c r="H2173" t="s">
        <v>17315</v>
      </c>
      <c r="I2173" s="74">
        <v>39608</v>
      </c>
      <c r="J2173" t="s">
        <v>19</v>
      </c>
      <c r="K2173" t="s">
        <v>19</v>
      </c>
    </row>
    <row r="2174" spans="1:11" hidden="1" x14ac:dyDescent="0.3">
      <c r="A2174" t="s">
        <v>21032</v>
      </c>
      <c r="B2174" t="s">
        <v>21033</v>
      </c>
      <c r="C2174" t="s">
        <v>19838</v>
      </c>
      <c r="D2174" t="s">
        <v>19839</v>
      </c>
      <c r="E2174" s="74">
        <v>45224</v>
      </c>
      <c r="F2174">
        <v>37</v>
      </c>
      <c r="G2174" t="s">
        <v>17</v>
      </c>
      <c r="H2174" t="s">
        <v>17386</v>
      </c>
      <c r="I2174" s="74">
        <v>45309</v>
      </c>
      <c r="J2174" t="s">
        <v>17325</v>
      </c>
      <c r="K2174" t="s">
        <v>19</v>
      </c>
    </row>
    <row r="2175" spans="1:11" hidden="1" x14ac:dyDescent="0.3">
      <c r="A2175" t="s">
        <v>21032</v>
      </c>
      <c r="B2175" t="s">
        <v>21033</v>
      </c>
      <c r="C2175" t="s">
        <v>19838</v>
      </c>
      <c r="D2175" t="s">
        <v>19839</v>
      </c>
      <c r="E2175" s="74">
        <v>45224</v>
      </c>
      <c r="F2175">
        <v>37</v>
      </c>
      <c r="G2175" t="s">
        <v>18641</v>
      </c>
      <c r="H2175" t="s">
        <v>17386</v>
      </c>
      <c r="I2175" s="74">
        <v>45309</v>
      </c>
      <c r="J2175" t="s">
        <v>17325</v>
      </c>
      <c r="K2175" t="s">
        <v>19</v>
      </c>
    </row>
    <row r="2176" spans="1:11" hidden="1" x14ac:dyDescent="0.3">
      <c r="A2176" t="s">
        <v>19490</v>
      </c>
      <c r="B2176" t="s">
        <v>19491</v>
      </c>
      <c r="C2176" t="s">
        <v>17318</v>
      </c>
      <c r="D2176" t="s">
        <v>17319</v>
      </c>
      <c r="E2176" s="74">
        <v>44908</v>
      </c>
      <c r="F2176">
        <v>0.4</v>
      </c>
      <c r="G2176" t="s">
        <v>17334</v>
      </c>
      <c r="H2176" t="s">
        <v>17315</v>
      </c>
      <c r="I2176" s="74">
        <v>45063</v>
      </c>
      <c r="J2176" t="s">
        <v>19</v>
      </c>
      <c r="K2176" t="s">
        <v>19</v>
      </c>
    </row>
    <row r="2177" spans="1:11" hidden="1" x14ac:dyDescent="0.3">
      <c r="A2177" t="s">
        <v>14994</v>
      </c>
      <c r="B2177" t="s">
        <v>14993</v>
      </c>
      <c r="C2177" t="s">
        <v>17348</v>
      </c>
      <c r="D2177" t="s">
        <v>17349</v>
      </c>
      <c r="E2177" s="74">
        <v>44644</v>
      </c>
      <c r="F2177">
        <v>0.98599999999999999</v>
      </c>
      <c r="G2177" t="s">
        <v>17</v>
      </c>
      <c r="H2177" t="s">
        <v>17315</v>
      </c>
      <c r="I2177" s="74">
        <v>44676</v>
      </c>
      <c r="J2177" t="s">
        <v>19</v>
      </c>
      <c r="K2177" t="s">
        <v>19</v>
      </c>
    </row>
    <row r="2178" spans="1:11" hidden="1" x14ac:dyDescent="0.3">
      <c r="A2178" t="s">
        <v>3531</v>
      </c>
      <c r="B2178" t="s">
        <v>12140</v>
      </c>
      <c r="C2178" t="s">
        <v>18579</v>
      </c>
      <c r="D2178" t="s">
        <v>18580</v>
      </c>
      <c r="E2178" s="74">
        <v>32431</v>
      </c>
      <c r="F2178">
        <v>42</v>
      </c>
      <c r="G2178" t="s">
        <v>17623</v>
      </c>
      <c r="H2178" t="s">
        <v>17315</v>
      </c>
      <c r="I2178" s="74">
        <v>39665</v>
      </c>
      <c r="J2178" t="s">
        <v>19</v>
      </c>
      <c r="K2178" t="s">
        <v>19</v>
      </c>
    </row>
    <row r="2179" spans="1:11" hidden="1" x14ac:dyDescent="0.3">
      <c r="A2179" t="s">
        <v>25096</v>
      </c>
      <c r="B2179" t="s">
        <v>25097</v>
      </c>
      <c r="C2179" t="s">
        <v>25092</v>
      </c>
      <c r="D2179" t="s">
        <v>25093</v>
      </c>
      <c r="E2179" s="74">
        <v>40970</v>
      </c>
      <c r="F2179">
        <v>0.04</v>
      </c>
      <c r="G2179" t="s">
        <v>17</v>
      </c>
      <c r="H2179" t="s">
        <v>17315</v>
      </c>
      <c r="I2179" s="74">
        <v>45378</v>
      </c>
      <c r="J2179" t="s">
        <v>19</v>
      </c>
      <c r="K2179" t="s">
        <v>19</v>
      </c>
    </row>
    <row r="2180" spans="1:11" hidden="1" x14ac:dyDescent="0.3">
      <c r="A2180" t="s">
        <v>4246</v>
      </c>
      <c r="B2180" t="s">
        <v>11493</v>
      </c>
      <c r="C2180" t="s">
        <v>17816</v>
      </c>
      <c r="D2180" t="s">
        <v>17817</v>
      </c>
      <c r="E2180" s="74">
        <v>43096</v>
      </c>
      <c r="F2180">
        <v>1</v>
      </c>
      <c r="G2180" t="s">
        <v>17</v>
      </c>
      <c r="H2180" t="s">
        <v>17315</v>
      </c>
      <c r="I2180" s="74">
        <v>43126</v>
      </c>
      <c r="J2180" t="s">
        <v>19</v>
      </c>
      <c r="K2180" t="s">
        <v>19</v>
      </c>
    </row>
    <row r="2181" spans="1:11" hidden="1" x14ac:dyDescent="0.3">
      <c r="A2181" t="s">
        <v>13791</v>
      </c>
      <c r="B2181" t="s">
        <v>13790</v>
      </c>
      <c r="C2181" t="s">
        <v>17766</v>
      </c>
      <c r="D2181" t="s">
        <v>17767</v>
      </c>
      <c r="E2181" s="74">
        <v>44512</v>
      </c>
      <c r="F2181">
        <v>0.47</v>
      </c>
      <c r="G2181" t="s">
        <v>17</v>
      </c>
      <c r="H2181" t="s">
        <v>17315</v>
      </c>
      <c r="I2181" s="74">
        <v>44971</v>
      </c>
      <c r="J2181" t="s">
        <v>19</v>
      </c>
      <c r="K2181" t="s">
        <v>19</v>
      </c>
    </row>
    <row r="2182" spans="1:11" hidden="1" x14ac:dyDescent="0.3">
      <c r="A2182" t="s">
        <v>2508</v>
      </c>
      <c r="B2182" t="s">
        <v>12470</v>
      </c>
      <c r="C2182" t="s">
        <v>17335</v>
      </c>
      <c r="D2182" t="s">
        <v>17336</v>
      </c>
      <c r="E2182" s="74">
        <v>40758</v>
      </c>
      <c r="F2182">
        <v>5</v>
      </c>
      <c r="G2182" t="s">
        <v>17</v>
      </c>
      <c r="H2182" t="s">
        <v>17324</v>
      </c>
      <c r="I2182" s="74">
        <v>40808</v>
      </c>
      <c r="J2182" t="s">
        <v>19</v>
      </c>
      <c r="K2182" t="s">
        <v>19</v>
      </c>
    </row>
    <row r="2183" spans="1:11" hidden="1" x14ac:dyDescent="0.3">
      <c r="A2183" t="s">
        <v>1475</v>
      </c>
      <c r="B2183" t="s">
        <v>12470</v>
      </c>
      <c r="C2183" t="s">
        <v>17335</v>
      </c>
      <c r="D2183" t="s">
        <v>17336</v>
      </c>
      <c r="E2183" s="74">
        <v>41586</v>
      </c>
      <c r="F2183">
        <v>4</v>
      </c>
      <c r="G2183" t="s">
        <v>17</v>
      </c>
      <c r="H2183" t="s">
        <v>17324</v>
      </c>
      <c r="I2183" s="74">
        <v>41600</v>
      </c>
      <c r="J2183" t="s">
        <v>19</v>
      </c>
      <c r="K2183" t="s">
        <v>19</v>
      </c>
    </row>
    <row r="2184" spans="1:11" hidden="1" x14ac:dyDescent="0.3">
      <c r="A2184" t="s">
        <v>28031</v>
      </c>
      <c r="B2184" t="s">
        <v>28032</v>
      </c>
      <c r="C2184" t="s">
        <v>28033</v>
      </c>
      <c r="D2184" t="s">
        <v>28034</v>
      </c>
      <c r="E2184" s="74">
        <v>45372</v>
      </c>
      <c r="F2184">
        <v>0.3</v>
      </c>
      <c r="G2184" t="s">
        <v>17</v>
      </c>
      <c r="H2184" t="s">
        <v>17441</v>
      </c>
      <c r="I2184" s="74">
        <v>45629</v>
      </c>
      <c r="J2184" t="s">
        <v>19</v>
      </c>
      <c r="K2184" t="s">
        <v>19</v>
      </c>
    </row>
    <row r="2185" spans="1:11" hidden="1" x14ac:dyDescent="0.3">
      <c r="A2185" t="s">
        <v>8899</v>
      </c>
      <c r="B2185" t="s">
        <v>17179</v>
      </c>
      <c r="C2185" t="s">
        <v>17346</v>
      </c>
      <c r="D2185" t="s">
        <v>17347</v>
      </c>
      <c r="E2185" s="74">
        <v>43665</v>
      </c>
      <c r="F2185">
        <v>0.20200000000000001</v>
      </c>
      <c r="G2185" t="s">
        <v>17</v>
      </c>
      <c r="H2185" t="s">
        <v>17315</v>
      </c>
      <c r="I2185" s="74">
        <v>44062</v>
      </c>
      <c r="J2185" t="s">
        <v>19</v>
      </c>
      <c r="K2185" t="s">
        <v>19</v>
      </c>
    </row>
    <row r="2186" spans="1:11" hidden="1" x14ac:dyDescent="0.3">
      <c r="A2186" t="s">
        <v>1933</v>
      </c>
      <c r="B2186" t="s">
        <v>12819</v>
      </c>
      <c r="C2186" t="s">
        <v>17428</v>
      </c>
      <c r="D2186" t="s">
        <v>17429</v>
      </c>
      <c r="E2186" s="74">
        <v>41190</v>
      </c>
      <c r="F2186">
        <v>0.42399999999999999</v>
      </c>
      <c r="G2186" t="s">
        <v>17</v>
      </c>
      <c r="H2186" t="s">
        <v>17315</v>
      </c>
      <c r="I2186" s="74">
        <v>41331</v>
      </c>
      <c r="J2186" t="s">
        <v>19</v>
      </c>
      <c r="K2186" t="s">
        <v>19</v>
      </c>
    </row>
    <row r="2187" spans="1:11" hidden="1" x14ac:dyDescent="0.3">
      <c r="A2187" t="s">
        <v>14407</v>
      </c>
      <c r="B2187" t="s">
        <v>14406</v>
      </c>
      <c r="C2187" t="s">
        <v>18694</v>
      </c>
      <c r="D2187" t="s">
        <v>18695</v>
      </c>
      <c r="E2187" s="74">
        <v>43992</v>
      </c>
      <c r="F2187">
        <v>0.29499999999999998</v>
      </c>
      <c r="G2187" t="s">
        <v>17</v>
      </c>
      <c r="H2187" t="s">
        <v>17315</v>
      </c>
      <c r="I2187" s="74">
        <v>44879</v>
      </c>
      <c r="J2187" t="s">
        <v>19</v>
      </c>
      <c r="K2187" t="s">
        <v>19</v>
      </c>
    </row>
    <row r="2188" spans="1:11" hidden="1" x14ac:dyDescent="0.3">
      <c r="A2188" t="s">
        <v>25490</v>
      </c>
      <c r="B2188" t="s">
        <v>25491</v>
      </c>
      <c r="C2188" t="s">
        <v>25318</v>
      </c>
      <c r="D2188" t="s">
        <v>25319</v>
      </c>
      <c r="E2188" s="74">
        <v>44330</v>
      </c>
      <c r="F2188">
        <v>0.79578099999999996</v>
      </c>
      <c r="G2188" t="s">
        <v>17</v>
      </c>
      <c r="H2188" t="s">
        <v>17315</v>
      </c>
      <c r="I2188" s="74">
        <v>45540</v>
      </c>
      <c r="J2188" t="s">
        <v>19</v>
      </c>
      <c r="K2188" t="s">
        <v>19</v>
      </c>
    </row>
    <row r="2189" spans="1:11" hidden="1" x14ac:dyDescent="0.3">
      <c r="A2189" t="s">
        <v>3975</v>
      </c>
      <c r="B2189" t="s">
        <v>3974</v>
      </c>
      <c r="C2189" t="s">
        <v>17328</v>
      </c>
      <c r="D2189" t="s">
        <v>17329</v>
      </c>
      <c r="E2189" s="74">
        <v>42642</v>
      </c>
      <c r="F2189">
        <v>0.48699999999999999</v>
      </c>
      <c r="G2189" t="s">
        <v>17</v>
      </c>
      <c r="H2189" t="s">
        <v>17315</v>
      </c>
      <c r="I2189" s="74">
        <v>42863</v>
      </c>
      <c r="J2189" t="s">
        <v>19</v>
      </c>
      <c r="K2189" t="s">
        <v>19</v>
      </c>
    </row>
    <row r="2190" spans="1:11" hidden="1" x14ac:dyDescent="0.3">
      <c r="A2190" t="s">
        <v>3976</v>
      </c>
      <c r="B2190" t="s">
        <v>3974</v>
      </c>
      <c r="C2190" t="s">
        <v>17328</v>
      </c>
      <c r="D2190" t="s">
        <v>17329</v>
      </c>
      <c r="E2190" s="74">
        <v>42628</v>
      </c>
      <c r="F2190">
        <v>0.43099999999999999</v>
      </c>
      <c r="G2190" t="s">
        <v>17</v>
      </c>
      <c r="H2190" t="s">
        <v>17315</v>
      </c>
      <c r="I2190" s="74">
        <v>42863</v>
      </c>
      <c r="J2190" t="s">
        <v>19</v>
      </c>
      <c r="K2190" t="s">
        <v>19</v>
      </c>
    </row>
    <row r="2191" spans="1:11" hidden="1" x14ac:dyDescent="0.3">
      <c r="A2191" t="s">
        <v>3977</v>
      </c>
      <c r="B2191" t="s">
        <v>3974</v>
      </c>
      <c r="C2191" t="s">
        <v>17328</v>
      </c>
      <c r="D2191" t="s">
        <v>17329</v>
      </c>
      <c r="E2191" s="74">
        <v>42628</v>
      </c>
      <c r="F2191">
        <v>0.55400000000000005</v>
      </c>
      <c r="G2191" t="s">
        <v>17</v>
      </c>
      <c r="H2191" t="s">
        <v>17315</v>
      </c>
      <c r="I2191" s="74">
        <v>42863</v>
      </c>
      <c r="J2191" t="s">
        <v>19</v>
      </c>
      <c r="K2191" t="s">
        <v>19</v>
      </c>
    </row>
    <row r="2192" spans="1:11" hidden="1" x14ac:dyDescent="0.3">
      <c r="A2192" t="s">
        <v>3978</v>
      </c>
      <c r="B2192" t="s">
        <v>3974</v>
      </c>
      <c r="C2192" t="s">
        <v>17328</v>
      </c>
      <c r="D2192" t="s">
        <v>17329</v>
      </c>
      <c r="E2192" s="74">
        <v>42712</v>
      </c>
      <c r="F2192">
        <v>0.99299999999999999</v>
      </c>
      <c r="G2192" t="s">
        <v>17</v>
      </c>
      <c r="H2192" t="s">
        <v>17315</v>
      </c>
      <c r="I2192" s="74">
        <v>42893</v>
      </c>
      <c r="J2192" t="s">
        <v>19</v>
      </c>
      <c r="K2192" t="s">
        <v>19</v>
      </c>
    </row>
    <row r="2193" spans="1:11" hidden="1" x14ac:dyDescent="0.3">
      <c r="A2193" t="s">
        <v>4130</v>
      </c>
      <c r="B2193" t="s">
        <v>3974</v>
      </c>
      <c r="C2193" t="s">
        <v>17328</v>
      </c>
      <c r="D2193" t="s">
        <v>17329</v>
      </c>
      <c r="E2193" s="74">
        <v>42818</v>
      </c>
      <c r="F2193">
        <v>2.66</v>
      </c>
      <c r="G2193" t="s">
        <v>17</v>
      </c>
      <c r="H2193" t="s">
        <v>17315</v>
      </c>
      <c r="I2193" s="74">
        <v>43000</v>
      </c>
      <c r="J2193" t="s">
        <v>19</v>
      </c>
      <c r="K2193" t="s">
        <v>19</v>
      </c>
    </row>
    <row r="2194" spans="1:11" hidden="1" x14ac:dyDescent="0.3">
      <c r="A2194" t="s">
        <v>15009</v>
      </c>
      <c r="B2194" t="s">
        <v>15008</v>
      </c>
      <c r="C2194" t="s">
        <v>17361</v>
      </c>
      <c r="D2194" t="s">
        <v>17362</v>
      </c>
      <c r="E2194" s="74">
        <v>40170</v>
      </c>
      <c r="F2194">
        <v>0.99299999999999999</v>
      </c>
      <c r="G2194" t="s">
        <v>17</v>
      </c>
      <c r="H2194" t="s">
        <v>17315</v>
      </c>
      <c r="I2194" s="74">
        <v>44685</v>
      </c>
      <c r="J2194" t="s">
        <v>19</v>
      </c>
      <c r="K2194" t="s">
        <v>19</v>
      </c>
    </row>
    <row r="2195" spans="1:11" hidden="1" x14ac:dyDescent="0.3">
      <c r="A2195" t="s">
        <v>14549</v>
      </c>
      <c r="B2195" t="s">
        <v>14548</v>
      </c>
      <c r="C2195" t="s">
        <v>17361</v>
      </c>
      <c r="D2195" t="s">
        <v>17362</v>
      </c>
      <c r="E2195" s="74">
        <v>41600</v>
      </c>
      <c r="F2195">
        <v>0.109</v>
      </c>
      <c r="G2195" t="s">
        <v>17</v>
      </c>
      <c r="H2195" t="s">
        <v>17315</v>
      </c>
      <c r="I2195" s="74">
        <v>44806</v>
      </c>
      <c r="J2195" t="s">
        <v>19</v>
      </c>
      <c r="K2195" t="s">
        <v>19</v>
      </c>
    </row>
    <row r="2196" spans="1:11" hidden="1" x14ac:dyDescent="0.3">
      <c r="A2196" t="s">
        <v>4285</v>
      </c>
      <c r="B2196" t="s">
        <v>4284</v>
      </c>
      <c r="C2196" t="s">
        <v>17410</v>
      </c>
      <c r="D2196" t="s">
        <v>17411</v>
      </c>
      <c r="E2196" s="74">
        <v>40984</v>
      </c>
      <c r="F2196">
        <v>0.35199999999999998</v>
      </c>
      <c r="G2196" t="s">
        <v>17</v>
      </c>
      <c r="H2196" t="s">
        <v>17315</v>
      </c>
      <c r="I2196" s="74">
        <v>43082</v>
      </c>
      <c r="J2196" t="s">
        <v>19</v>
      </c>
      <c r="K2196" t="s">
        <v>19</v>
      </c>
    </row>
    <row r="2197" spans="1:11" hidden="1" x14ac:dyDescent="0.3">
      <c r="A2197" t="s">
        <v>1027</v>
      </c>
      <c r="B2197" t="s">
        <v>12203</v>
      </c>
      <c r="C2197" t="s">
        <v>22038</v>
      </c>
      <c r="D2197" t="s">
        <v>22039</v>
      </c>
      <c r="E2197" s="74">
        <v>41969</v>
      </c>
      <c r="F2197">
        <v>6.5</v>
      </c>
      <c r="G2197" t="s">
        <v>17</v>
      </c>
      <c r="H2197" t="s">
        <v>17315</v>
      </c>
      <c r="I2197" s="74">
        <v>41988</v>
      </c>
      <c r="J2197" t="s">
        <v>19</v>
      </c>
      <c r="K2197" t="s">
        <v>19</v>
      </c>
    </row>
    <row r="2198" spans="1:11" hidden="1" x14ac:dyDescent="0.3">
      <c r="A2198" t="s">
        <v>9682</v>
      </c>
      <c r="B2198" t="s">
        <v>17003</v>
      </c>
      <c r="C2198" t="s">
        <v>17436</v>
      </c>
      <c r="D2198" t="s">
        <v>17437</v>
      </c>
      <c r="E2198" s="74">
        <v>44176</v>
      </c>
      <c r="F2198">
        <v>80</v>
      </c>
      <c r="G2198" t="s">
        <v>17</v>
      </c>
      <c r="H2198" t="s">
        <v>17315</v>
      </c>
      <c r="I2198" s="74">
        <v>44187</v>
      </c>
      <c r="J2198" t="s">
        <v>19</v>
      </c>
      <c r="K2198" t="s">
        <v>19</v>
      </c>
    </row>
    <row r="2199" spans="1:11" hidden="1" x14ac:dyDescent="0.3">
      <c r="A2199" t="s">
        <v>9684</v>
      </c>
      <c r="B2199" t="s">
        <v>17001</v>
      </c>
      <c r="C2199" t="s">
        <v>17436</v>
      </c>
      <c r="D2199" t="s">
        <v>17437</v>
      </c>
      <c r="E2199" s="74">
        <v>44176</v>
      </c>
      <c r="F2199">
        <v>70</v>
      </c>
      <c r="G2199" t="s">
        <v>17</v>
      </c>
      <c r="H2199" t="s">
        <v>17315</v>
      </c>
      <c r="I2199" s="74">
        <v>44187</v>
      </c>
      <c r="J2199" t="s">
        <v>19</v>
      </c>
      <c r="K2199" t="s">
        <v>19</v>
      </c>
    </row>
    <row r="2200" spans="1:11" hidden="1" x14ac:dyDescent="0.3">
      <c r="A2200" t="s">
        <v>7842</v>
      </c>
      <c r="B2200" t="s">
        <v>10360</v>
      </c>
      <c r="C2200" t="s">
        <v>17591</v>
      </c>
      <c r="D2200" t="s">
        <v>17592</v>
      </c>
      <c r="E2200" s="74">
        <v>43391</v>
      </c>
      <c r="F2200">
        <v>0.56999999999999995</v>
      </c>
      <c r="G2200" t="s">
        <v>17</v>
      </c>
      <c r="H2200" t="s">
        <v>17315</v>
      </c>
      <c r="I2200" s="74">
        <v>44109</v>
      </c>
      <c r="J2200" t="s">
        <v>19</v>
      </c>
      <c r="K2200" t="s">
        <v>19</v>
      </c>
    </row>
    <row r="2201" spans="1:11" hidden="1" x14ac:dyDescent="0.3">
      <c r="A2201" t="s">
        <v>1253</v>
      </c>
      <c r="B2201" t="s">
        <v>12343</v>
      </c>
      <c r="C2201" t="s">
        <v>17468</v>
      </c>
      <c r="D2201" t="s">
        <v>17469</v>
      </c>
      <c r="E2201" s="74">
        <v>39198</v>
      </c>
      <c r="F2201">
        <v>25</v>
      </c>
      <c r="G2201" t="s">
        <v>17623</v>
      </c>
      <c r="H2201" t="s">
        <v>17465</v>
      </c>
      <c r="I2201" s="74">
        <v>41757</v>
      </c>
      <c r="J2201" t="s">
        <v>19</v>
      </c>
      <c r="K2201" t="s">
        <v>19</v>
      </c>
    </row>
    <row r="2202" spans="1:11" hidden="1" x14ac:dyDescent="0.3">
      <c r="A2202" t="s">
        <v>3619</v>
      </c>
      <c r="B2202" t="s">
        <v>3620</v>
      </c>
      <c r="C2202" t="s">
        <v>17372</v>
      </c>
      <c r="D2202" t="s">
        <v>17373</v>
      </c>
      <c r="E2202" s="74">
        <v>30511</v>
      </c>
      <c r="F2202">
        <v>0.94799999999999995</v>
      </c>
      <c r="G2202" t="s">
        <v>17369</v>
      </c>
      <c r="H2202" t="s">
        <v>17315</v>
      </c>
      <c r="I2202" s="74">
        <v>39659</v>
      </c>
      <c r="J2202" t="s">
        <v>19</v>
      </c>
      <c r="K2202" t="s">
        <v>19</v>
      </c>
    </row>
    <row r="2203" spans="1:11" hidden="1" x14ac:dyDescent="0.3">
      <c r="A2203" t="s">
        <v>287</v>
      </c>
      <c r="B2203" t="s">
        <v>288</v>
      </c>
      <c r="C2203" t="s">
        <v>17468</v>
      </c>
      <c r="D2203" t="s">
        <v>17469</v>
      </c>
      <c r="E2203" s="74">
        <v>41621</v>
      </c>
      <c r="F2203">
        <v>0.436</v>
      </c>
      <c r="G2203" t="s">
        <v>17</v>
      </c>
      <c r="H2203" t="s">
        <v>17465</v>
      </c>
      <c r="I2203" s="74">
        <v>42667</v>
      </c>
      <c r="J2203" t="s">
        <v>19</v>
      </c>
      <c r="K2203" t="s">
        <v>19</v>
      </c>
    </row>
    <row r="2204" spans="1:11" hidden="1" x14ac:dyDescent="0.3">
      <c r="A2204" t="s">
        <v>291</v>
      </c>
      <c r="B2204" t="s">
        <v>292</v>
      </c>
      <c r="C2204" t="s">
        <v>17468</v>
      </c>
      <c r="D2204" t="s">
        <v>17469</v>
      </c>
      <c r="E2204" s="74">
        <v>41836</v>
      </c>
      <c r="F2204">
        <v>0.999</v>
      </c>
      <c r="G2204" t="s">
        <v>17</v>
      </c>
      <c r="H2204" t="s">
        <v>17465</v>
      </c>
      <c r="I2204" s="74">
        <v>42682</v>
      </c>
      <c r="J2204" t="s">
        <v>19</v>
      </c>
      <c r="K2204" t="s">
        <v>19</v>
      </c>
    </row>
    <row r="2205" spans="1:11" hidden="1" x14ac:dyDescent="0.3">
      <c r="A2205" t="s">
        <v>575</v>
      </c>
      <c r="B2205" t="s">
        <v>352</v>
      </c>
      <c r="C2205" t="s">
        <v>17372</v>
      </c>
      <c r="D2205" t="s">
        <v>17373</v>
      </c>
      <c r="E2205" s="74">
        <v>42356</v>
      </c>
      <c r="F2205">
        <v>37.97</v>
      </c>
      <c r="G2205" t="s">
        <v>17</v>
      </c>
      <c r="H2205" t="s">
        <v>17315</v>
      </c>
      <c r="I2205" s="74">
        <v>42419</v>
      </c>
      <c r="J2205" t="s">
        <v>19</v>
      </c>
      <c r="K2205" t="s">
        <v>19</v>
      </c>
    </row>
    <row r="2206" spans="1:11" hidden="1" x14ac:dyDescent="0.3">
      <c r="A2206" t="s">
        <v>545</v>
      </c>
      <c r="B2206" t="s">
        <v>352</v>
      </c>
      <c r="C2206" t="s">
        <v>17372</v>
      </c>
      <c r="D2206" t="s">
        <v>17373</v>
      </c>
      <c r="E2206" s="74">
        <v>42360</v>
      </c>
      <c r="F2206">
        <v>37.97</v>
      </c>
      <c r="G2206" t="s">
        <v>17</v>
      </c>
      <c r="H2206" t="s">
        <v>17315</v>
      </c>
      <c r="I2206" s="74">
        <v>42440</v>
      </c>
      <c r="J2206" t="s">
        <v>19</v>
      </c>
      <c r="K2206" t="s">
        <v>19</v>
      </c>
    </row>
    <row r="2207" spans="1:11" hidden="1" x14ac:dyDescent="0.3">
      <c r="A2207" t="s">
        <v>544</v>
      </c>
      <c r="B2207" t="s">
        <v>352</v>
      </c>
      <c r="C2207" t="s">
        <v>17372</v>
      </c>
      <c r="D2207" t="s">
        <v>17373</v>
      </c>
      <c r="E2207" s="74">
        <v>42369</v>
      </c>
      <c r="F2207">
        <v>34.18</v>
      </c>
      <c r="G2207" t="s">
        <v>17</v>
      </c>
      <c r="H2207" t="s">
        <v>17315</v>
      </c>
      <c r="I2207" s="74">
        <v>42454</v>
      </c>
      <c r="J2207" t="s">
        <v>19</v>
      </c>
      <c r="K2207" t="s">
        <v>19</v>
      </c>
    </row>
    <row r="2208" spans="1:11" hidden="1" x14ac:dyDescent="0.3">
      <c r="A2208" t="s">
        <v>516</v>
      </c>
      <c r="B2208" t="s">
        <v>352</v>
      </c>
      <c r="C2208" t="s">
        <v>17372</v>
      </c>
      <c r="D2208" t="s">
        <v>17373</v>
      </c>
      <c r="E2208" s="74">
        <v>42395</v>
      </c>
      <c r="F2208">
        <v>37.97</v>
      </c>
      <c r="G2208" t="s">
        <v>17</v>
      </c>
      <c r="H2208" t="s">
        <v>17315</v>
      </c>
      <c r="I2208" s="74">
        <v>42468</v>
      </c>
      <c r="J2208" t="s">
        <v>19</v>
      </c>
      <c r="K2208" t="s">
        <v>19</v>
      </c>
    </row>
    <row r="2209" spans="1:11" hidden="1" x14ac:dyDescent="0.3">
      <c r="A2209" t="s">
        <v>479</v>
      </c>
      <c r="B2209" t="s">
        <v>352</v>
      </c>
      <c r="C2209" t="s">
        <v>17372</v>
      </c>
      <c r="D2209" t="s">
        <v>17373</v>
      </c>
      <c r="E2209" s="74">
        <v>42423</v>
      </c>
      <c r="F2209">
        <v>37.97</v>
      </c>
      <c r="G2209" t="s">
        <v>17</v>
      </c>
      <c r="H2209" t="s">
        <v>17315</v>
      </c>
      <c r="I2209" s="74">
        <v>42494</v>
      </c>
      <c r="J2209" t="s">
        <v>19</v>
      </c>
      <c r="K2209" t="s">
        <v>19</v>
      </c>
    </row>
    <row r="2210" spans="1:11" hidden="1" x14ac:dyDescent="0.3">
      <c r="A2210" t="s">
        <v>461</v>
      </c>
      <c r="B2210" t="s">
        <v>352</v>
      </c>
      <c r="C2210" t="s">
        <v>17372</v>
      </c>
      <c r="D2210" t="s">
        <v>17373</v>
      </c>
      <c r="E2210" s="74">
        <v>42479</v>
      </c>
      <c r="F2210">
        <v>37.979999999999997</v>
      </c>
      <c r="G2210" t="s">
        <v>17</v>
      </c>
      <c r="H2210" t="s">
        <v>17315</v>
      </c>
      <c r="I2210" s="74">
        <v>42513</v>
      </c>
      <c r="J2210" t="s">
        <v>19</v>
      </c>
      <c r="K2210" t="s">
        <v>19</v>
      </c>
    </row>
    <row r="2211" spans="1:11" hidden="1" x14ac:dyDescent="0.3">
      <c r="A2211" t="s">
        <v>400</v>
      </c>
      <c r="B2211" t="s">
        <v>352</v>
      </c>
      <c r="C2211" t="s">
        <v>17372</v>
      </c>
      <c r="D2211" t="s">
        <v>17373</v>
      </c>
      <c r="E2211" s="74">
        <v>42535</v>
      </c>
      <c r="F2211">
        <v>24.97</v>
      </c>
      <c r="G2211" t="s">
        <v>17</v>
      </c>
      <c r="H2211" t="s">
        <v>17315</v>
      </c>
      <c r="I2211" s="74">
        <v>42576</v>
      </c>
      <c r="J2211" t="s">
        <v>19</v>
      </c>
      <c r="K2211" t="s">
        <v>19</v>
      </c>
    </row>
    <row r="2212" spans="1:11" hidden="1" x14ac:dyDescent="0.3">
      <c r="A2212" t="s">
        <v>353</v>
      </c>
      <c r="B2212" t="s">
        <v>352</v>
      </c>
      <c r="C2212" t="s">
        <v>17372</v>
      </c>
      <c r="D2212" t="s">
        <v>17373</v>
      </c>
      <c r="E2212" s="74">
        <v>42572</v>
      </c>
      <c r="F2212">
        <v>13.02</v>
      </c>
      <c r="G2212" t="s">
        <v>17</v>
      </c>
      <c r="H2212" t="s">
        <v>17315</v>
      </c>
      <c r="I2212" s="74">
        <v>42626</v>
      </c>
      <c r="J2212" t="s">
        <v>19</v>
      </c>
      <c r="K2212" t="s">
        <v>19</v>
      </c>
    </row>
    <row r="2213" spans="1:11" hidden="1" x14ac:dyDescent="0.3">
      <c r="A2213" t="s">
        <v>351</v>
      </c>
      <c r="B2213" t="s">
        <v>352</v>
      </c>
      <c r="C2213" t="s">
        <v>17372</v>
      </c>
      <c r="D2213" t="s">
        <v>17373</v>
      </c>
      <c r="E2213" s="74">
        <v>42612</v>
      </c>
      <c r="F2213">
        <v>34.174999999999997</v>
      </c>
      <c r="G2213" t="s">
        <v>17</v>
      </c>
      <c r="H2213" t="s">
        <v>17315</v>
      </c>
      <c r="I2213" s="74">
        <v>42626</v>
      </c>
      <c r="J2213" t="s">
        <v>19</v>
      </c>
      <c r="K2213" t="s">
        <v>19</v>
      </c>
    </row>
    <row r="2214" spans="1:11" hidden="1" x14ac:dyDescent="0.3">
      <c r="A2214" t="s">
        <v>1432</v>
      </c>
      <c r="B2214" t="s">
        <v>12165</v>
      </c>
      <c r="C2214" t="s">
        <v>17372</v>
      </c>
      <c r="D2214" t="s">
        <v>17373</v>
      </c>
      <c r="E2214" s="74">
        <v>41559</v>
      </c>
      <c r="F2214">
        <v>76.86</v>
      </c>
      <c r="G2214" t="s">
        <v>17</v>
      </c>
      <c r="H2214" t="s">
        <v>17315</v>
      </c>
      <c r="I2214" s="74">
        <v>41631</v>
      </c>
      <c r="J2214" t="s">
        <v>19</v>
      </c>
      <c r="K2214" t="s">
        <v>19</v>
      </c>
    </row>
    <row r="2215" spans="1:11" hidden="1" x14ac:dyDescent="0.3">
      <c r="A2215" t="s">
        <v>1356</v>
      </c>
      <c r="B2215" t="s">
        <v>12165</v>
      </c>
      <c r="C2215" t="s">
        <v>17372</v>
      </c>
      <c r="D2215" t="s">
        <v>17373</v>
      </c>
      <c r="E2215" s="74">
        <v>41636</v>
      </c>
      <c r="F2215">
        <v>39.06</v>
      </c>
      <c r="G2215" t="s">
        <v>17</v>
      </c>
      <c r="H2215" t="s">
        <v>17315</v>
      </c>
      <c r="I2215" s="74">
        <v>41717</v>
      </c>
      <c r="J2215" t="s">
        <v>19</v>
      </c>
      <c r="K2215" t="s">
        <v>19</v>
      </c>
    </row>
    <row r="2216" spans="1:11" hidden="1" x14ac:dyDescent="0.3">
      <c r="A2216" t="s">
        <v>1355</v>
      </c>
      <c r="B2216" t="s">
        <v>12165</v>
      </c>
      <c r="C2216" t="s">
        <v>17372</v>
      </c>
      <c r="D2216" t="s">
        <v>17373</v>
      </c>
      <c r="E2216" s="74">
        <v>41660</v>
      </c>
      <c r="F2216">
        <v>39.06</v>
      </c>
      <c r="G2216" t="s">
        <v>17</v>
      </c>
      <c r="H2216" t="s">
        <v>17315</v>
      </c>
      <c r="I2216" s="74">
        <v>41737</v>
      </c>
      <c r="J2216" t="s">
        <v>19</v>
      </c>
      <c r="K2216" t="s">
        <v>19</v>
      </c>
    </row>
    <row r="2217" spans="1:11" hidden="1" x14ac:dyDescent="0.3">
      <c r="A2217" t="s">
        <v>1234</v>
      </c>
      <c r="B2217" t="s">
        <v>12165</v>
      </c>
      <c r="C2217" t="s">
        <v>17372</v>
      </c>
      <c r="D2217" t="s">
        <v>17373</v>
      </c>
      <c r="E2217" s="74">
        <v>41725</v>
      </c>
      <c r="F2217">
        <v>26.46</v>
      </c>
      <c r="G2217" t="s">
        <v>17</v>
      </c>
      <c r="H2217" t="s">
        <v>17315</v>
      </c>
      <c r="I2217" s="74">
        <v>41786</v>
      </c>
      <c r="J2217" t="s">
        <v>19</v>
      </c>
      <c r="K2217" t="s">
        <v>19</v>
      </c>
    </row>
    <row r="2218" spans="1:11" hidden="1" x14ac:dyDescent="0.3">
      <c r="A2218" t="s">
        <v>1233</v>
      </c>
      <c r="B2218" t="s">
        <v>12165</v>
      </c>
      <c r="C2218" t="s">
        <v>17372</v>
      </c>
      <c r="D2218" t="s">
        <v>17373</v>
      </c>
      <c r="E2218" s="74">
        <v>41747</v>
      </c>
      <c r="F2218">
        <v>13.86</v>
      </c>
      <c r="G2218" t="s">
        <v>17</v>
      </c>
      <c r="H2218" t="s">
        <v>17315</v>
      </c>
      <c r="I2218" s="74">
        <v>41786</v>
      </c>
      <c r="J2218" t="s">
        <v>19</v>
      </c>
      <c r="K2218" t="s">
        <v>19</v>
      </c>
    </row>
    <row r="2219" spans="1:11" hidden="1" x14ac:dyDescent="0.3">
      <c r="A2219" t="s">
        <v>1164</v>
      </c>
      <c r="B2219" t="s">
        <v>12165</v>
      </c>
      <c r="C2219" t="s">
        <v>17372</v>
      </c>
      <c r="D2219" t="s">
        <v>17373</v>
      </c>
      <c r="E2219" s="74">
        <v>41790</v>
      </c>
      <c r="F2219">
        <v>28.98</v>
      </c>
      <c r="G2219" t="s">
        <v>17</v>
      </c>
      <c r="H2219" t="s">
        <v>17315</v>
      </c>
      <c r="I2219" s="74">
        <v>41862</v>
      </c>
      <c r="J2219" t="s">
        <v>19</v>
      </c>
      <c r="K2219" t="s">
        <v>19</v>
      </c>
    </row>
    <row r="2220" spans="1:11" hidden="1" x14ac:dyDescent="0.3">
      <c r="A2220" t="s">
        <v>933</v>
      </c>
      <c r="B2220" t="s">
        <v>12165</v>
      </c>
      <c r="C2220" t="s">
        <v>17372</v>
      </c>
      <c r="D2220" t="s">
        <v>17373</v>
      </c>
      <c r="E2220" s="74">
        <v>41990</v>
      </c>
      <c r="F2220">
        <v>25.2</v>
      </c>
      <c r="G2220" t="s">
        <v>17</v>
      </c>
      <c r="H2220" t="s">
        <v>17315</v>
      </c>
      <c r="I2220" s="74">
        <v>42065</v>
      </c>
      <c r="J2220" t="s">
        <v>19</v>
      </c>
      <c r="K2220" t="s">
        <v>19</v>
      </c>
    </row>
    <row r="2221" spans="1:11" hidden="1" x14ac:dyDescent="0.3">
      <c r="A2221" t="s">
        <v>1525</v>
      </c>
      <c r="B2221" t="s">
        <v>1511</v>
      </c>
      <c r="C2221" t="s">
        <v>21986</v>
      </c>
      <c r="D2221" t="s">
        <v>21987</v>
      </c>
      <c r="E2221" s="74">
        <v>41562</v>
      </c>
      <c r="F2221">
        <v>54.2</v>
      </c>
      <c r="G2221" t="s">
        <v>17</v>
      </c>
      <c r="H2221" t="s">
        <v>17315</v>
      </c>
      <c r="I2221" s="74">
        <v>41598</v>
      </c>
      <c r="J2221" t="s">
        <v>19</v>
      </c>
      <c r="K2221" t="s">
        <v>19</v>
      </c>
    </row>
    <row r="2222" spans="1:11" hidden="1" x14ac:dyDescent="0.3">
      <c r="A2222" t="s">
        <v>1514</v>
      </c>
      <c r="B2222" t="s">
        <v>1511</v>
      </c>
      <c r="C2222" t="s">
        <v>21986</v>
      </c>
      <c r="D2222" t="s">
        <v>21987</v>
      </c>
      <c r="E2222" s="74">
        <v>41570</v>
      </c>
      <c r="F2222">
        <v>165.48</v>
      </c>
      <c r="G2222" t="s">
        <v>17</v>
      </c>
      <c r="H2222" t="s">
        <v>17315</v>
      </c>
      <c r="I2222" s="74">
        <v>41619</v>
      </c>
      <c r="J2222" t="s">
        <v>19</v>
      </c>
      <c r="K2222" t="s">
        <v>19</v>
      </c>
    </row>
    <row r="2223" spans="1:11" hidden="1" x14ac:dyDescent="0.3">
      <c r="A2223" t="s">
        <v>1513</v>
      </c>
      <c r="B2223" t="s">
        <v>1511</v>
      </c>
      <c r="C2223" t="s">
        <v>21986</v>
      </c>
      <c r="D2223" t="s">
        <v>21987</v>
      </c>
      <c r="E2223" s="74">
        <v>41819</v>
      </c>
      <c r="F2223">
        <v>54.2</v>
      </c>
      <c r="G2223" t="s">
        <v>17</v>
      </c>
      <c r="H2223" t="s">
        <v>17315</v>
      </c>
      <c r="I2223" s="74">
        <v>41920</v>
      </c>
      <c r="J2223" t="s">
        <v>19</v>
      </c>
      <c r="K2223" t="s">
        <v>19</v>
      </c>
    </row>
    <row r="2224" spans="1:11" hidden="1" x14ac:dyDescent="0.3">
      <c r="A2224" t="s">
        <v>1512</v>
      </c>
      <c r="B2224" t="s">
        <v>1511</v>
      </c>
      <c r="C2224" t="s">
        <v>21986</v>
      </c>
      <c r="D2224" t="s">
        <v>21987</v>
      </c>
      <c r="E2224" s="74">
        <v>41873</v>
      </c>
      <c r="F2224">
        <v>26.1</v>
      </c>
      <c r="G2224" t="s">
        <v>17</v>
      </c>
      <c r="H2224" t="s">
        <v>17315</v>
      </c>
      <c r="I2224" s="74">
        <v>41920</v>
      </c>
      <c r="J2224" t="s">
        <v>19</v>
      </c>
      <c r="K2224" t="s">
        <v>19</v>
      </c>
    </row>
    <row r="2225" spans="1:11" hidden="1" x14ac:dyDescent="0.3">
      <c r="A2225" t="s">
        <v>1510</v>
      </c>
      <c r="B2225" t="s">
        <v>1511</v>
      </c>
      <c r="C2225" t="s">
        <v>21986</v>
      </c>
      <c r="D2225" t="s">
        <v>21987</v>
      </c>
      <c r="E2225" s="74">
        <v>41899</v>
      </c>
      <c r="F2225">
        <v>27.12</v>
      </c>
      <c r="G2225" t="s">
        <v>17</v>
      </c>
      <c r="H2225" t="s">
        <v>17315</v>
      </c>
      <c r="I2225" s="74">
        <v>42025</v>
      </c>
      <c r="J2225" t="s">
        <v>19</v>
      </c>
      <c r="K2225" t="s">
        <v>19</v>
      </c>
    </row>
    <row r="2226" spans="1:11" hidden="1" x14ac:dyDescent="0.3">
      <c r="A2226" t="s">
        <v>3559</v>
      </c>
      <c r="B2226" t="s">
        <v>12364</v>
      </c>
      <c r="C2226" t="s">
        <v>22016</v>
      </c>
      <c r="D2226" t="s">
        <v>22017</v>
      </c>
      <c r="E2226" s="74">
        <v>33592</v>
      </c>
      <c r="F2226">
        <v>55.5</v>
      </c>
      <c r="G2226" t="s">
        <v>17479</v>
      </c>
      <c r="H2226" t="s">
        <v>17315</v>
      </c>
      <c r="I2226" s="74">
        <v>41122</v>
      </c>
      <c r="J2226" t="s">
        <v>17325</v>
      </c>
      <c r="K2226" t="s">
        <v>19</v>
      </c>
    </row>
    <row r="2227" spans="1:11" hidden="1" x14ac:dyDescent="0.3">
      <c r="A2227" t="s">
        <v>3559</v>
      </c>
      <c r="B2227" t="s">
        <v>12364</v>
      </c>
      <c r="C2227" t="s">
        <v>22016</v>
      </c>
      <c r="D2227" t="s">
        <v>22017</v>
      </c>
      <c r="E2227" s="74">
        <v>33592</v>
      </c>
      <c r="F2227">
        <v>55.5</v>
      </c>
      <c r="G2227" t="s">
        <v>17711</v>
      </c>
      <c r="H2227" t="s">
        <v>17315</v>
      </c>
      <c r="I2227" s="74">
        <v>41122</v>
      </c>
      <c r="J2227" t="s">
        <v>17325</v>
      </c>
      <c r="K2227" t="s">
        <v>19</v>
      </c>
    </row>
    <row r="2228" spans="1:11" hidden="1" x14ac:dyDescent="0.3">
      <c r="A2228" t="s">
        <v>3479</v>
      </c>
      <c r="B2228" t="s">
        <v>11747</v>
      </c>
      <c r="C2228" t="s">
        <v>17726</v>
      </c>
      <c r="D2228" t="s">
        <v>17727</v>
      </c>
      <c r="E2228" s="74">
        <v>32814</v>
      </c>
      <c r="F2228">
        <v>48</v>
      </c>
      <c r="G2228" t="s">
        <v>6</v>
      </c>
      <c r="H2228" t="s">
        <v>17315</v>
      </c>
      <c r="I2228" s="74">
        <v>39661</v>
      </c>
      <c r="J2228" t="s">
        <v>19</v>
      </c>
      <c r="K2228" t="s">
        <v>19</v>
      </c>
    </row>
    <row r="2229" spans="1:11" hidden="1" x14ac:dyDescent="0.3">
      <c r="A2229" t="s">
        <v>3477</v>
      </c>
      <c r="B2229" t="s">
        <v>3478</v>
      </c>
      <c r="C2229" t="s">
        <v>17726</v>
      </c>
      <c r="D2229" t="s">
        <v>17727</v>
      </c>
      <c r="E2229" s="74">
        <v>32813</v>
      </c>
      <c r="F2229">
        <v>67</v>
      </c>
      <c r="G2229" t="s">
        <v>6</v>
      </c>
      <c r="H2229" t="s">
        <v>17315</v>
      </c>
      <c r="I2229" s="74">
        <v>39661</v>
      </c>
      <c r="J2229" t="s">
        <v>19</v>
      </c>
      <c r="K2229" t="s">
        <v>19</v>
      </c>
    </row>
    <row r="2230" spans="1:11" hidden="1" x14ac:dyDescent="0.3">
      <c r="A2230" t="s">
        <v>3476</v>
      </c>
      <c r="B2230" t="s">
        <v>11732</v>
      </c>
      <c r="C2230" t="s">
        <v>17726</v>
      </c>
      <c r="D2230" t="s">
        <v>17727</v>
      </c>
      <c r="E2230" s="74">
        <v>32843</v>
      </c>
      <c r="F2230">
        <v>40.5</v>
      </c>
      <c r="G2230" t="s">
        <v>6</v>
      </c>
      <c r="H2230" t="s">
        <v>17315</v>
      </c>
      <c r="I2230" s="74">
        <v>39661</v>
      </c>
      <c r="J2230" t="s">
        <v>19</v>
      </c>
      <c r="K2230" t="s">
        <v>19</v>
      </c>
    </row>
    <row r="2231" spans="1:11" hidden="1" x14ac:dyDescent="0.3">
      <c r="A2231" t="s">
        <v>1026</v>
      </c>
      <c r="B2231" t="s">
        <v>12202</v>
      </c>
      <c r="C2231" t="s">
        <v>21883</v>
      </c>
      <c r="D2231" t="s">
        <v>21884</v>
      </c>
      <c r="E2231" s="74">
        <v>41989</v>
      </c>
      <c r="F2231">
        <v>17.5</v>
      </c>
      <c r="G2231" t="s">
        <v>17</v>
      </c>
      <c r="H2231" t="s">
        <v>17465</v>
      </c>
      <c r="I2231" s="74">
        <v>42020</v>
      </c>
      <c r="J2231" t="s">
        <v>19</v>
      </c>
      <c r="K2231" t="s">
        <v>19</v>
      </c>
    </row>
    <row r="2232" spans="1:11" hidden="1" x14ac:dyDescent="0.3">
      <c r="A2232" t="s">
        <v>14650</v>
      </c>
      <c r="B2232" t="s">
        <v>14649</v>
      </c>
      <c r="C2232" t="s">
        <v>17361</v>
      </c>
      <c r="D2232" t="s">
        <v>17362</v>
      </c>
      <c r="E2232" s="74">
        <v>44316</v>
      </c>
      <c r="F2232">
        <v>0.53</v>
      </c>
      <c r="G2232" t="s">
        <v>17</v>
      </c>
      <c r="H2232" t="s">
        <v>17315</v>
      </c>
      <c r="I2232" s="74">
        <v>44757</v>
      </c>
      <c r="J2232" t="s">
        <v>19</v>
      </c>
      <c r="K2232" t="s">
        <v>19</v>
      </c>
    </row>
    <row r="2233" spans="1:11" hidden="1" x14ac:dyDescent="0.3">
      <c r="A2233" t="s">
        <v>871</v>
      </c>
      <c r="B2233" t="s">
        <v>12138</v>
      </c>
      <c r="C2233" t="s">
        <v>17372</v>
      </c>
      <c r="D2233" t="s">
        <v>17373</v>
      </c>
      <c r="E2233" s="74">
        <v>42040</v>
      </c>
      <c r="F2233">
        <v>8</v>
      </c>
      <c r="G2233" t="s">
        <v>17</v>
      </c>
      <c r="H2233" t="s">
        <v>17315</v>
      </c>
      <c r="I2233" s="74">
        <v>42068</v>
      </c>
      <c r="J2233" t="s">
        <v>19</v>
      </c>
      <c r="K2233" t="s">
        <v>19</v>
      </c>
    </row>
    <row r="2234" spans="1:11" hidden="1" x14ac:dyDescent="0.3">
      <c r="A2234" t="s">
        <v>17169</v>
      </c>
      <c r="B2234" t="s">
        <v>17168</v>
      </c>
      <c r="C2234" t="s">
        <v>17361</v>
      </c>
      <c r="D2234" t="s">
        <v>17362</v>
      </c>
      <c r="E2234" s="74">
        <v>42180</v>
      </c>
      <c r="F2234">
        <v>0.999</v>
      </c>
      <c r="G2234" t="s">
        <v>17</v>
      </c>
      <c r="H2234" t="s">
        <v>17315</v>
      </c>
      <c r="I2234" s="74">
        <v>44294</v>
      </c>
      <c r="J2234" t="s">
        <v>19</v>
      </c>
      <c r="K2234" t="s">
        <v>19</v>
      </c>
    </row>
    <row r="2235" spans="1:11" hidden="1" x14ac:dyDescent="0.3">
      <c r="A2235" t="s">
        <v>506</v>
      </c>
      <c r="B2235" t="s">
        <v>11912</v>
      </c>
      <c r="C2235" t="s">
        <v>17372</v>
      </c>
      <c r="D2235" t="s">
        <v>17373</v>
      </c>
      <c r="E2235" s="74">
        <v>42451</v>
      </c>
      <c r="F2235">
        <v>1</v>
      </c>
      <c r="G2235" t="s">
        <v>17</v>
      </c>
      <c r="H2235" t="s">
        <v>17315</v>
      </c>
      <c r="I2235" s="74">
        <v>42486</v>
      </c>
      <c r="J2235" t="s">
        <v>19</v>
      </c>
      <c r="K2235" t="s">
        <v>19</v>
      </c>
    </row>
    <row r="2236" spans="1:11" hidden="1" x14ac:dyDescent="0.3">
      <c r="A2236" t="s">
        <v>4374</v>
      </c>
      <c r="B2236" t="s">
        <v>12823</v>
      </c>
      <c r="C2236" t="s">
        <v>21863</v>
      </c>
      <c r="D2236" t="s">
        <v>21864</v>
      </c>
      <c r="E2236" s="74">
        <v>40897</v>
      </c>
      <c r="F2236">
        <v>0.999</v>
      </c>
      <c r="G2236" t="s">
        <v>17</v>
      </c>
      <c r="H2236" t="s">
        <v>17315</v>
      </c>
      <c r="I2236" s="74">
        <v>41301</v>
      </c>
      <c r="J2236" t="s">
        <v>19</v>
      </c>
      <c r="K2236" t="s">
        <v>19</v>
      </c>
    </row>
    <row r="2237" spans="1:11" hidden="1" x14ac:dyDescent="0.3">
      <c r="A2237" t="s">
        <v>4375</v>
      </c>
      <c r="B2237" t="s">
        <v>12822</v>
      </c>
      <c r="C2237" t="s">
        <v>21863</v>
      </c>
      <c r="D2237" t="s">
        <v>21864</v>
      </c>
      <c r="E2237" s="74">
        <v>40905</v>
      </c>
      <c r="F2237">
        <v>0.999</v>
      </c>
      <c r="G2237" t="s">
        <v>17</v>
      </c>
      <c r="H2237" t="s">
        <v>17315</v>
      </c>
      <c r="I2237" s="74">
        <v>41316</v>
      </c>
      <c r="J2237" t="s">
        <v>19</v>
      </c>
      <c r="K2237" t="s">
        <v>19</v>
      </c>
    </row>
    <row r="2238" spans="1:11" hidden="1" x14ac:dyDescent="0.3">
      <c r="A2238" t="s">
        <v>27879</v>
      </c>
      <c r="B2238" t="s">
        <v>27880</v>
      </c>
      <c r="C2238" t="s">
        <v>17534</v>
      </c>
      <c r="D2238" t="s">
        <v>17535</v>
      </c>
      <c r="E2238" s="74">
        <v>45400</v>
      </c>
      <c r="F2238">
        <v>9.1763999999999998E-2</v>
      </c>
      <c r="G2238" t="s">
        <v>17</v>
      </c>
      <c r="H2238" t="s">
        <v>17315</v>
      </c>
      <c r="I2238" s="74">
        <v>45639</v>
      </c>
      <c r="J2238" t="s">
        <v>19</v>
      </c>
      <c r="K2238" t="s">
        <v>19</v>
      </c>
    </row>
    <row r="2239" spans="1:11" hidden="1" x14ac:dyDescent="0.3">
      <c r="A2239" t="s">
        <v>3288</v>
      </c>
      <c r="B2239" t="s">
        <v>3287</v>
      </c>
      <c r="C2239" t="s">
        <v>22331</v>
      </c>
      <c r="D2239" t="s">
        <v>3287</v>
      </c>
      <c r="E2239" s="74">
        <v>38322</v>
      </c>
      <c r="F2239">
        <v>18</v>
      </c>
      <c r="G2239" t="s">
        <v>6</v>
      </c>
      <c r="H2239" t="s">
        <v>17315</v>
      </c>
      <c r="I2239" s="74">
        <v>39671</v>
      </c>
      <c r="J2239" t="s">
        <v>19</v>
      </c>
      <c r="K2239" t="s">
        <v>19</v>
      </c>
    </row>
    <row r="2240" spans="1:11" hidden="1" x14ac:dyDescent="0.3">
      <c r="A2240" t="s">
        <v>19901</v>
      </c>
      <c r="B2240" t="s">
        <v>19902</v>
      </c>
      <c r="C2240" t="s">
        <v>17350</v>
      </c>
      <c r="D2240" t="s">
        <v>17351</v>
      </c>
      <c r="E2240" s="74">
        <v>44853</v>
      </c>
      <c r="F2240">
        <v>0.51500000000000001</v>
      </c>
      <c r="G2240" t="s">
        <v>17</v>
      </c>
      <c r="H2240" t="s">
        <v>17315</v>
      </c>
      <c r="I2240" s="74">
        <v>45050</v>
      </c>
      <c r="J2240" t="s">
        <v>19</v>
      </c>
      <c r="K2240" t="s">
        <v>19</v>
      </c>
    </row>
    <row r="2241" spans="1:11" hidden="1" x14ac:dyDescent="0.3">
      <c r="A2241" t="s">
        <v>14270</v>
      </c>
      <c r="B2241" t="s">
        <v>14269</v>
      </c>
      <c r="C2241" t="s">
        <v>17361</v>
      </c>
      <c r="D2241" t="s">
        <v>17362</v>
      </c>
      <c r="E2241" s="74">
        <v>42178</v>
      </c>
      <c r="F2241">
        <v>0.996</v>
      </c>
      <c r="G2241" t="s">
        <v>17</v>
      </c>
      <c r="H2241" t="s">
        <v>17315</v>
      </c>
      <c r="I2241" s="74">
        <v>44980</v>
      </c>
      <c r="J2241" t="s">
        <v>19</v>
      </c>
      <c r="K2241" t="s">
        <v>19</v>
      </c>
    </row>
    <row r="2242" spans="1:11" hidden="1" x14ac:dyDescent="0.3">
      <c r="A2242" t="s">
        <v>14268</v>
      </c>
      <c r="B2242" t="s">
        <v>14267</v>
      </c>
      <c r="C2242" t="s">
        <v>17361</v>
      </c>
      <c r="D2242" t="s">
        <v>17362</v>
      </c>
      <c r="E2242" s="74">
        <v>44159</v>
      </c>
      <c r="F2242">
        <v>0.98756999999999995</v>
      </c>
      <c r="G2242" t="s">
        <v>17</v>
      </c>
      <c r="H2242" t="s">
        <v>17315</v>
      </c>
      <c r="I2242" s="74">
        <v>44896</v>
      </c>
      <c r="J2242" t="s">
        <v>19</v>
      </c>
      <c r="K2242" t="s">
        <v>19</v>
      </c>
    </row>
    <row r="2243" spans="1:11" hidden="1" x14ac:dyDescent="0.3">
      <c r="A2243" t="s">
        <v>10206</v>
      </c>
      <c r="B2243" t="s">
        <v>10205</v>
      </c>
      <c r="C2243" t="s">
        <v>22415</v>
      </c>
      <c r="D2243" t="s">
        <v>22416</v>
      </c>
      <c r="E2243" s="74">
        <v>44340</v>
      </c>
      <c r="F2243">
        <v>2</v>
      </c>
      <c r="G2243" t="s">
        <v>17334</v>
      </c>
      <c r="H2243" t="s">
        <v>17315</v>
      </c>
      <c r="I2243" s="74">
        <v>44427</v>
      </c>
      <c r="J2243" t="s">
        <v>19</v>
      </c>
      <c r="K2243" t="s">
        <v>19</v>
      </c>
    </row>
    <row r="2244" spans="1:11" hidden="1" x14ac:dyDescent="0.3">
      <c r="A2244" t="s">
        <v>2051</v>
      </c>
      <c r="B2244" t="s">
        <v>12904</v>
      </c>
      <c r="C2244" t="s">
        <v>21778</v>
      </c>
      <c r="D2244" t="s">
        <v>21779</v>
      </c>
      <c r="E2244" s="74">
        <v>40899</v>
      </c>
      <c r="F2244">
        <v>0.94299999999999995</v>
      </c>
      <c r="G2244" t="s">
        <v>17</v>
      </c>
      <c r="H2244" t="s">
        <v>17315</v>
      </c>
      <c r="I2244" s="74">
        <v>41189</v>
      </c>
      <c r="J2244" t="s">
        <v>19</v>
      </c>
      <c r="K2244" t="s">
        <v>19</v>
      </c>
    </row>
    <row r="2245" spans="1:11" hidden="1" x14ac:dyDescent="0.3">
      <c r="A2245" t="s">
        <v>2977</v>
      </c>
      <c r="B2245" t="s">
        <v>15043</v>
      </c>
      <c r="C2245" t="s">
        <v>17784</v>
      </c>
      <c r="D2245" t="s">
        <v>17785</v>
      </c>
      <c r="E2245" s="74">
        <v>37226</v>
      </c>
      <c r="F2245">
        <v>29.7</v>
      </c>
      <c r="G2245" t="s">
        <v>17369</v>
      </c>
      <c r="H2245" t="s">
        <v>17315</v>
      </c>
      <c r="I2245" s="74">
        <v>41705</v>
      </c>
      <c r="J2245" t="s">
        <v>19</v>
      </c>
      <c r="K2245" t="s">
        <v>19</v>
      </c>
    </row>
    <row r="2246" spans="1:11" hidden="1" x14ac:dyDescent="0.3">
      <c r="A2246" t="s">
        <v>842</v>
      </c>
      <c r="B2246" t="s">
        <v>843</v>
      </c>
      <c r="C2246" t="s">
        <v>17372</v>
      </c>
      <c r="D2246" t="s">
        <v>17373</v>
      </c>
      <c r="E2246" s="74">
        <v>42017</v>
      </c>
      <c r="F2246">
        <v>1.25</v>
      </c>
      <c r="G2246" t="s">
        <v>17</v>
      </c>
      <c r="H2246" t="s">
        <v>17315</v>
      </c>
      <c r="I2246" s="74">
        <v>42115</v>
      </c>
      <c r="J2246" t="s">
        <v>19</v>
      </c>
      <c r="K2246" t="s">
        <v>19</v>
      </c>
    </row>
    <row r="2247" spans="1:11" hidden="1" x14ac:dyDescent="0.3">
      <c r="A2247" t="s">
        <v>21297</v>
      </c>
      <c r="B2247" t="s">
        <v>21298</v>
      </c>
      <c r="C2247" t="s">
        <v>19658</v>
      </c>
      <c r="D2247" t="s">
        <v>19659</v>
      </c>
      <c r="E2247" s="74">
        <v>44501</v>
      </c>
      <c r="F2247">
        <v>0.25</v>
      </c>
      <c r="G2247" t="s">
        <v>17</v>
      </c>
      <c r="H2247" t="s">
        <v>17315</v>
      </c>
      <c r="I2247" s="74">
        <v>45321</v>
      </c>
      <c r="J2247" t="s">
        <v>19</v>
      </c>
      <c r="K2247" t="s">
        <v>19</v>
      </c>
    </row>
    <row r="2248" spans="1:11" hidden="1" x14ac:dyDescent="0.3">
      <c r="A2248" t="s">
        <v>15502</v>
      </c>
      <c r="B2248" t="s">
        <v>15501</v>
      </c>
      <c r="C2248" t="s">
        <v>17342</v>
      </c>
      <c r="D2248" t="s">
        <v>17343</v>
      </c>
      <c r="E2248" s="74">
        <v>44496</v>
      </c>
      <c r="F2248">
        <v>0.98599999999999999</v>
      </c>
      <c r="G2248" t="s">
        <v>17</v>
      </c>
      <c r="H2248" t="s">
        <v>17315</v>
      </c>
      <c r="I2248" s="74">
        <v>44546</v>
      </c>
      <c r="J2248" t="s">
        <v>19</v>
      </c>
      <c r="K2248" t="s">
        <v>19</v>
      </c>
    </row>
    <row r="2249" spans="1:11" hidden="1" x14ac:dyDescent="0.3">
      <c r="A2249" t="s">
        <v>15760</v>
      </c>
      <c r="B2249" t="s">
        <v>15759</v>
      </c>
      <c r="C2249" t="s">
        <v>17342</v>
      </c>
      <c r="D2249" t="s">
        <v>17343</v>
      </c>
      <c r="E2249" s="74">
        <v>42731</v>
      </c>
      <c r="F2249">
        <v>0.99299999999999999</v>
      </c>
      <c r="G2249" t="s">
        <v>17</v>
      </c>
      <c r="H2249" t="s">
        <v>17315</v>
      </c>
      <c r="I2249" s="74">
        <v>44538</v>
      </c>
      <c r="J2249" t="s">
        <v>19</v>
      </c>
      <c r="K2249" t="s">
        <v>19</v>
      </c>
    </row>
    <row r="2250" spans="1:11" hidden="1" x14ac:dyDescent="0.3">
      <c r="A2250" t="s">
        <v>4775</v>
      </c>
      <c r="B2250" t="s">
        <v>11161</v>
      </c>
      <c r="C2250" t="s">
        <v>22308</v>
      </c>
      <c r="D2250" t="s">
        <v>28438</v>
      </c>
      <c r="E2250" s="74">
        <v>33619</v>
      </c>
      <c r="F2250">
        <v>15</v>
      </c>
      <c r="G2250" t="s">
        <v>17369</v>
      </c>
      <c r="H2250" t="s">
        <v>17386</v>
      </c>
      <c r="I2250" s="74">
        <v>43501</v>
      </c>
      <c r="J2250" t="s">
        <v>19</v>
      </c>
      <c r="K2250" t="s">
        <v>19</v>
      </c>
    </row>
    <row r="2251" spans="1:11" hidden="1" x14ac:dyDescent="0.3">
      <c r="A2251" t="s">
        <v>3433</v>
      </c>
      <c r="B2251" t="s">
        <v>3434</v>
      </c>
      <c r="C2251" t="s">
        <v>22231</v>
      </c>
      <c r="D2251" t="s">
        <v>22232</v>
      </c>
      <c r="E2251" s="74">
        <v>30454</v>
      </c>
      <c r="F2251">
        <v>0.75</v>
      </c>
      <c r="G2251" t="s">
        <v>17369</v>
      </c>
      <c r="H2251" t="s">
        <v>17315</v>
      </c>
      <c r="I2251" s="74">
        <v>39689</v>
      </c>
      <c r="J2251" t="s">
        <v>19</v>
      </c>
      <c r="K2251" t="s">
        <v>19</v>
      </c>
    </row>
    <row r="2252" spans="1:11" hidden="1" x14ac:dyDescent="0.3">
      <c r="A2252" t="s">
        <v>17506</v>
      </c>
      <c r="B2252" t="s">
        <v>10474</v>
      </c>
      <c r="C2252" t="s">
        <v>17507</v>
      </c>
      <c r="D2252" t="s">
        <v>17508</v>
      </c>
      <c r="E2252" s="74">
        <v>20090</v>
      </c>
      <c r="F2252">
        <v>31.5</v>
      </c>
      <c r="G2252" t="s">
        <v>17479</v>
      </c>
      <c r="H2252" t="s">
        <v>17339</v>
      </c>
      <c r="I2252" s="74">
        <v>44183</v>
      </c>
      <c r="J2252" t="s">
        <v>17325</v>
      </c>
      <c r="K2252" t="s">
        <v>19</v>
      </c>
    </row>
    <row r="2253" spans="1:11" hidden="1" x14ac:dyDescent="0.3">
      <c r="A2253" t="s">
        <v>17506</v>
      </c>
      <c r="B2253" t="s">
        <v>10474</v>
      </c>
      <c r="C2253" t="s">
        <v>17507</v>
      </c>
      <c r="D2253" t="s">
        <v>17508</v>
      </c>
      <c r="E2253" s="74">
        <v>20090</v>
      </c>
      <c r="F2253">
        <v>31.5</v>
      </c>
      <c r="G2253" t="s">
        <v>17430</v>
      </c>
      <c r="H2253" t="s">
        <v>17339</v>
      </c>
      <c r="I2253" s="74">
        <v>44183</v>
      </c>
      <c r="J2253" t="s">
        <v>17325</v>
      </c>
      <c r="K2253" t="s">
        <v>19</v>
      </c>
    </row>
    <row r="2254" spans="1:11" hidden="1" x14ac:dyDescent="0.3">
      <c r="A2254" t="s">
        <v>3187</v>
      </c>
      <c r="B2254" t="s">
        <v>10474</v>
      </c>
      <c r="C2254" t="s">
        <v>17507</v>
      </c>
      <c r="D2254" t="s">
        <v>17508</v>
      </c>
      <c r="E2254" s="74">
        <v>20090</v>
      </c>
      <c r="F2254">
        <v>20</v>
      </c>
      <c r="G2254" t="s">
        <v>17479</v>
      </c>
      <c r="H2254" t="s">
        <v>17339</v>
      </c>
      <c r="I2254" s="74">
        <v>39839</v>
      </c>
      <c r="J2254" t="s">
        <v>17325</v>
      </c>
      <c r="K2254" t="s">
        <v>19</v>
      </c>
    </row>
    <row r="2255" spans="1:11" hidden="1" x14ac:dyDescent="0.3">
      <c r="A2255" t="s">
        <v>3187</v>
      </c>
      <c r="B2255" t="s">
        <v>10474</v>
      </c>
      <c r="C2255" t="s">
        <v>17507</v>
      </c>
      <c r="D2255" t="s">
        <v>17508</v>
      </c>
      <c r="E2255" s="74">
        <v>20090</v>
      </c>
      <c r="F2255">
        <v>20</v>
      </c>
      <c r="G2255" t="s">
        <v>17430</v>
      </c>
      <c r="H2255" t="s">
        <v>17339</v>
      </c>
      <c r="I2255" s="74">
        <v>39839</v>
      </c>
      <c r="J2255" t="s">
        <v>17325</v>
      </c>
      <c r="K2255" t="s">
        <v>19</v>
      </c>
    </row>
    <row r="2256" spans="1:11" hidden="1" x14ac:dyDescent="0.3">
      <c r="A2256" t="s">
        <v>3308</v>
      </c>
      <c r="B2256" t="s">
        <v>11213</v>
      </c>
      <c r="C2256" t="s">
        <v>17529</v>
      </c>
      <c r="D2256" t="s">
        <v>17530</v>
      </c>
      <c r="E2256" s="74">
        <v>39522</v>
      </c>
      <c r="F2256">
        <v>45</v>
      </c>
      <c r="G2256" t="s">
        <v>6</v>
      </c>
      <c r="H2256" t="s">
        <v>17315</v>
      </c>
      <c r="I2256" s="74">
        <v>39666</v>
      </c>
      <c r="J2256" t="s">
        <v>19</v>
      </c>
      <c r="K2256" t="s">
        <v>19</v>
      </c>
    </row>
    <row r="2257" spans="1:11" hidden="1" x14ac:dyDescent="0.3">
      <c r="A2257" t="s">
        <v>3414</v>
      </c>
      <c r="B2257" t="s">
        <v>11403</v>
      </c>
      <c r="C2257" t="s">
        <v>22251</v>
      </c>
      <c r="D2257" t="s">
        <v>22252</v>
      </c>
      <c r="E2257" s="74">
        <v>32308</v>
      </c>
      <c r="F2257">
        <v>18.399999999999999</v>
      </c>
      <c r="G2257" t="s">
        <v>6</v>
      </c>
      <c r="H2257" t="s">
        <v>17315</v>
      </c>
      <c r="I2257" s="74">
        <v>39673</v>
      </c>
      <c r="J2257" t="s">
        <v>19</v>
      </c>
      <c r="K2257" t="s">
        <v>19</v>
      </c>
    </row>
    <row r="2258" spans="1:11" hidden="1" x14ac:dyDescent="0.3">
      <c r="A2258" t="s">
        <v>2407</v>
      </c>
      <c r="B2258" t="s">
        <v>13180</v>
      </c>
      <c r="C2258" t="s">
        <v>17514</v>
      </c>
      <c r="D2258" t="s">
        <v>17515</v>
      </c>
      <c r="E2258" s="74">
        <v>40863</v>
      </c>
      <c r="F2258">
        <v>0.5</v>
      </c>
      <c r="G2258" t="s">
        <v>17</v>
      </c>
      <c r="H2258" t="s">
        <v>17315</v>
      </c>
      <c r="I2258" s="74">
        <v>40947</v>
      </c>
      <c r="J2258" t="s">
        <v>19</v>
      </c>
      <c r="K2258" t="s">
        <v>19</v>
      </c>
    </row>
    <row r="2259" spans="1:11" hidden="1" x14ac:dyDescent="0.3">
      <c r="A2259" t="s">
        <v>2406</v>
      </c>
      <c r="B2259" t="s">
        <v>13180</v>
      </c>
      <c r="C2259" t="s">
        <v>17514</v>
      </c>
      <c r="D2259" t="s">
        <v>17515</v>
      </c>
      <c r="E2259" s="74">
        <v>40863</v>
      </c>
      <c r="F2259">
        <v>0.5</v>
      </c>
      <c r="G2259" t="s">
        <v>17</v>
      </c>
      <c r="H2259" t="s">
        <v>17315</v>
      </c>
      <c r="I2259" s="74">
        <v>40947</v>
      </c>
      <c r="J2259" t="s">
        <v>19</v>
      </c>
      <c r="K2259" t="s">
        <v>19</v>
      </c>
    </row>
    <row r="2260" spans="1:11" hidden="1" x14ac:dyDescent="0.3">
      <c r="A2260" t="s">
        <v>882</v>
      </c>
      <c r="B2260" t="s">
        <v>12143</v>
      </c>
      <c r="C2260" t="s">
        <v>17557</v>
      </c>
      <c r="D2260" t="s">
        <v>17558</v>
      </c>
      <c r="E2260" s="74">
        <v>22129</v>
      </c>
      <c r="F2260">
        <v>78.400000000000006</v>
      </c>
      <c r="G2260" t="s">
        <v>17369</v>
      </c>
      <c r="H2260" t="s">
        <v>17315</v>
      </c>
      <c r="I2260" s="74">
        <v>42048</v>
      </c>
      <c r="J2260" t="s">
        <v>19</v>
      </c>
      <c r="K2260" t="s">
        <v>19</v>
      </c>
    </row>
    <row r="2261" spans="1:11" hidden="1" x14ac:dyDescent="0.3">
      <c r="A2261" t="s">
        <v>881</v>
      </c>
      <c r="B2261" t="s">
        <v>12143</v>
      </c>
      <c r="C2261" t="s">
        <v>17557</v>
      </c>
      <c r="D2261" t="s">
        <v>17558</v>
      </c>
      <c r="E2261" s="74">
        <v>22129</v>
      </c>
      <c r="F2261">
        <v>78.400000000000006</v>
      </c>
      <c r="G2261" t="s">
        <v>17369</v>
      </c>
      <c r="H2261" t="s">
        <v>17315</v>
      </c>
      <c r="I2261" s="74">
        <v>42048</v>
      </c>
      <c r="J2261" t="s">
        <v>19</v>
      </c>
      <c r="K2261" t="s">
        <v>19</v>
      </c>
    </row>
    <row r="2262" spans="1:11" hidden="1" x14ac:dyDescent="0.3">
      <c r="A2262" t="s">
        <v>5307</v>
      </c>
      <c r="B2262" t="s">
        <v>11033</v>
      </c>
      <c r="C2262" t="s">
        <v>17410</v>
      </c>
      <c r="D2262" t="s">
        <v>17411</v>
      </c>
      <c r="E2262" s="74">
        <v>43460</v>
      </c>
      <c r="F2262">
        <v>0.63600000000000001</v>
      </c>
      <c r="G2262" t="s">
        <v>17</v>
      </c>
      <c r="H2262" t="s">
        <v>17315</v>
      </c>
      <c r="I2262" s="74">
        <v>43711</v>
      </c>
      <c r="J2262" t="s">
        <v>19</v>
      </c>
      <c r="K2262" t="s">
        <v>19</v>
      </c>
    </row>
    <row r="2263" spans="1:11" hidden="1" x14ac:dyDescent="0.3">
      <c r="A2263" t="s">
        <v>10136</v>
      </c>
      <c r="B2263" t="s">
        <v>16726</v>
      </c>
      <c r="C2263" t="s">
        <v>17547</v>
      </c>
      <c r="D2263" t="s">
        <v>17548</v>
      </c>
      <c r="E2263" s="74">
        <v>44195</v>
      </c>
      <c r="F2263">
        <v>3</v>
      </c>
      <c r="G2263" t="s">
        <v>17</v>
      </c>
      <c r="H2263" t="s">
        <v>17315</v>
      </c>
      <c r="I2263" s="74">
        <v>44249</v>
      </c>
      <c r="J2263" t="s">
        <v>19</v>
      </c>
      <c r="K2263" t="s">
        <v>19</v>
      </c>
    </row>
    <row r="2264" spans="1:11" hidden="1" x14ac:dyDescent="0.3">
      <c r="A2264" t="s">
        <v>25098</v>
      </c>
      <c r="B2264" t="s">
        <v>25099</v>
      </c>
      <c r="C2264" t="s">
        <v>25092</v>
      </c>
      <c r="D2264" t="s">
        <v>25093</v>
      </c>
      <c r="E2264" s="74">
        <v>40991</v>
      </c>
      <c r="F2264">
        <v>0.123</v>
      </c>
      <c r="G2264" t="s">
        <v>17</v>
      </c>
      <c r="H2264" t="s">
        <v>17315</v>
      </c>
      <c r="I2264" s="74">
        <v>45378</v>
      </c>
      <c r="J2264" t="s">
        <v>19</v>
      </c>
      <c r="K2264" t="s">
        <v>19</v>
      </c>
    </row>
    <row r="2265" spans="1:11" hidden="1" x14ac:dyDescent="0.3">
      <c r="A2265" t="s">
        <v>14736</v>
      </c>
      <c r="B2265" t="s">
        <v>14735</v>
      </c>
      <c r="C2265" t="s">
        <v>17680</v>
      </c>
      <c r="D2265" t="s">
        <v>17681</v>
      </c>
      <c r="E2265" s="74">
        <v>44664</v>
      </c>
      <c r="F2265">
        <v>0.32300000000000001</v>
      </c>
      <c r="G2265" t="s">
        <v>17</v>
      </c>
      <c r="H2265" t="s">
        <v>17315</v>
      </c>
      <c r="I2265" s="74">
        <v>44739</v>
      </c>
      <c r="J2265" t="s">
        <v>19</v>
      </c>
      <c r="K2265" t="s">
        <v>19</v>
      </c>
    </row>
    <row r="2266" spans="1:11" hidden="1" x14ac:dyDescent="0.3">
      <c r="A2266" t="s">
        <v>2450</v>
      </c>
      <c r="B2266" t="s">
        <v>13228</v>
      </c>
      <c r="C2266" t="s">
        <v>17370</v>
      </c>
      <c r="D2266" t="s">
        <v>17371</v>
      </c>
      <c r="E2266" s="74">
        <v>3369</v>
      </c>
      <c r="F2266">
        <v>0.68</v>
      </c>
      <c r="G2266" t="s">
        <v>17369</v>
      </c>
      <c r="H2266" t="s">
        <v>17315</v>
      </c>
      <c r="I2266" s="74">
        <v>41479</v>
      </c>
      <c r="J2266" t="s">
        <v>19</v>
      </c>
      <c r="K2266" t="s">
        <v>19</v>
      </c>
    </row>
    <row r="2267" spans="1:11" hidden="1" x14ac:dyDescent="0.3">
      <c r="A2267" t="s">
        <v>14401</v>
      </c>
      <c r="B2267" t="s">
        <v>14400</v>
      </c>
      <c r="C2267" t="s">
        <v>17658</v>
      </c>
      <c r="D2267" t="s">
        <v>17659</v>
      </c>
      <c r="E2267" s="74">
        <v>44111</v>
      </c>
      <c r="F2267">
        <v>0.245</v>
      </c>
      <c r="G2267" t="s">
        <v>17</v>
      </c>
      <c r="H2267" t="s">
        <v>17315</v>
      </c>
      <c r="I2267" s="74">
        <v>44848</v>
      </c>
      <c r="J2267" t="s">
        <v>19</v>
      </c>
      <c r="K2267" t="s">
        <v>19</v>
      </c>
    </row>
    <row r="2268" spans="1:11" hidden="1" x14ac:dyDescent="0.3">
      <c r="A2268" t="s">
        <v>24980</v>
      </c>
      <c r="B2268" t="s">
        <v>24981</v>
      </c>
      <c r="C2268" t="s">
        <v>18696</v>
      </c>
      <c r="D2268" t="s">
        <v>18697</v>
      </c>
      <c r="E2268" s="74">
        <v>45189</v>
      </c>
      <c r="F2268">
        <v>6.8000000000000005E-2</v>
      </c>
      <c r="G2268" t="s">
        <v>17</v>
      </c>
      <c r="H2268" t="s">
        <v>17315</v>
      </c>
      <c r="I2268" s="74">
        <v>45378</v>
      </c>
      <c r="J2268" t="s">
        <v>19</v>
      </c>
      <c r="K2268" t="s">
        <v>19</v>
      </c>
    </row>
    <row r="2269" spans="1:11" hidden="1" x14ac:dyDescent="0.3">
      <c r="A2269" t="s">
        <v>3856</v>
      </c>
      <c r="B2269" t="s">
        <v>11683</v>
      </c>
      <c r="C2269" t="s">
        <v>17816</v>
      </c>
      <c r="D2269" t="s">
        <v>17817</v>
      </c>
      <c r="E2269" s="74">
        <v>42735</v>
      </c>
      <c r="F2269">
        <v>2</v>
      </c>
      <c r="G2269" t="s">
        <v>17</v>
      </c>
      <c r="H2269" t="s">
        <v>17315</v>
      </c>
      <c r="I2269" s="74">
        <v>42893</v>
      </c>
      <c r="J2269" t="s">
        <v>19</v>
      </c>
      <c r="K2269" t="s">
        <v>19</v>
      </c>
    </row>
    <row r="2270" spans="1:11" hidden="1" x14ac:dyDescent="0.3">
      <c r="A2270" t="s">
        <v>3857</v>
      </c>
      <c r="B2270" t="s">
        <v>11682</v>
      </c>
      <c r="C2270" t="s">
        <v>17816</v>
      </c>
      <c r="D2270" t="s">
        <v>17817</v>
      </c>
      <c r="E2270" s="74">
        <v>42735</v>
      </c>
      <c r="F2270">
        <v>3</v>
      </c>
      <c r="G2270" t="s">
        <v>17</v>
      </c>
      <c r="H2270" t="s">
        <v>17315</v>
      </c>
      <c r="I2270" s="74">
        <v>42893</v>
      </c>
      <c r="J2270" t="s">
        <v>19</v>
      </c>
      <c r="K2270" t="s">
        <v>19</v>
      </c>
    </row>
    <row r="2271" spans="1:11" hidden="1" x14ac:dyDescent="0.3">
      <c r="A2271" t="s">
        <v>20606</v>
      </c>
      <c r="B2271" t="s">
        <v>20607</v>
      </c>
      <c r="C2271" t="s">
        <v>17673</v>
      </c>
      <c r="D2271" t="s">
        <v>17674</v>
      </c>
      <c r="E2271" s="74">
        <v>45097</v>
      </c>
      <c r="F2271">
        <v>0.124</v>
      </c>
      <c r="G2271" t="s">
        <v>17</v>
      </c>
      <c r="H2271" t="s">
        <v>17315</v>
      </c>
      <c r="I2271" s="74">
        <v>45247</v>
      </c>
      <c r="J2271" t="s">
        <v>19</v>
      </c>
      <c r="K2271" t="s">
        <v>19</v>
      </c>
    </row>
    <row r="2272" spans="1:11" hidden="1" x14ac:dyDescent="0.3">
      <c r="A2272" t="s">
        <v>25530</v>
      </c>
      <c r="B2272" t="s">
        <v>25531</v>
      </c>
      <c r="C2272" t="s">
        <v>17342</v>
      </c>
      <c r="D2272" t="s">
        <v>17343</v>
      </c>
      <c r="E2272" s="74">
        <v>45401</v>
      </c>
      <c r="F2272">
        <v>0.99909999999999999</v>
      </c>
      <c r="G2272" t="s">
        <v>17</v>
      </c>
      <c r="H2272" t="s">
        <v>17315</v>
      </c>
      <c r="I2272" s="74">
        <v>45442</v>
      </c>
      <c r="J2272" t="s">
        <v>19</v>
      </c>
      <c r="K2272" t="s">
        <v>19</v>
      </c>
    </row>
    <row r="2273" spans="1:11" hidden="1" x14ac:dyDescent="0.3">
      <c r="A2273" t="s">
        <v>2595</v>
      </c>
      <c r="B2273" t="s">
        <v>13338</v>
      </c>
      <c r="C2273" t="s">
        <v>21778</v>
      </c>
      <c r="D2273" t="s">
        <v>21779</v>
      </c>
      <c r="E2273" s="74">
        <v>40165</v>
      </c>
      <c r="F2273">
        <v>0.14199999999999999</v>
      </c>
      <c r="G2273" t="s">
        <v>17</v>
      </c>
      <c r="H2273" t="s">
        <v>17315</v>
      </c>
      <c r="I2273" s="74">
        <v>40631</v>
      </c>
      <c r="J2273" t="s">
        <v>19</v>
      </c>
      <c r="K2273" t="s">
        <v>19</v>
      </c>
    </row>
    <row r="2274" spans="1:11" hidden="1" x14ac:dyDescent="0.3">
      <c r="A2274" t="s">
        <v>15756</v>
      </c>
      <c r="B2274" t="s">
        <v>15755</v>
      </c>
      <c r="C2274" t="s">
        <v>17656</v>
      </c>
      <c r="D2274" t="s">
        <v>15755</v>
      </c>
      <c r="E2274" s="74">
        <v>44622</v>
      </c>
      <c r="F2274">
        <v>200</v>
      </c>
      <c r="G2274" t="s">
        <v>17</v>
      </c>
      <c r="H2274" t="s">
        <v>17465</v>
      </c>
      <c r="I2274" s="74">
        <v>44694</v>
      </c>
      <c r="J2274" t="s">
        <v>19</v>
      </c>
      <c r="K2274" t="s">
        <v>19</v>
      </c>
    </row>
    <row r="2275" spans="1:11" hidden="1" x14ac:dyDescent="0.3">
      <c r="A2275" t="s">
        <v>22486</v>
      </c>
      <c r="B2275" t="s">
        <v>22487</v>
      </c>
      <c r="C2275" t="s">
        <v>17587</v>
      </c>
      <c r="D2275" t="s">
        <v>17588</v>
      </c>
      <c r="E2275" s="74">
        <v>43956</v>
      </c>
      <c r="F2275">
        <v>2.4420000000000002</v>
      </c>
      <c r="G2275" t="s">
        <v>17</v>
      </c>
      <c r="H2275" t="s">
        <v>17315</v>
      </c>
      <c r="I2275" s="74">
        <v>45434</v>
      </c>
      <c r="J2275" t="s">
        <v>19</v>
      </c>
      <c r="K2275" t="s">
        <v>19</v>
      </c>
    </row>
    <row r="2276" spans="1:11" hidden="1" x14ac:dyDescent="0.3">
      <c r="A2276" t="s">
        <v>2630</v>
      </c>
      <c r="B2276" t="s">
        <v>13368</v>
      </c>
      <c r="C2276" t="s">
        <v>17626</v>
      </c>
      <c r="D2276" t="s">
        <v>17627</v>
      </c>
      <c r="E2276" s="74">
        <v>40591</v>
      </c>
      <c r="F2276">
        <v>144</v>
      </c>
      <c r="G2276" t="s">
        <v>6</v>
      </c>
      <c r="H2276" t="s">
        <v>17628</v>
      </c>
      <c r="I2276" s="74">
        <v>40704</v>
      </c>
      <c r="J2276" t="s">
        <v>19</v>
      </c>
      <c r="K2276" t="s">
        <v>19</v>
      </c>
    </row>
    <row r="2277" spans="1:11" hidden="1" x14ac:dyDescent="0.3">
      <c r="A2277" t="s">
        <v>14533</v>
      </c>
      <c r="B2277" t="s">
        <v>14532</v>
      </c>
      <c r="C2277" t="s">
        <v>18660</v>
      </c>
      <c r="D2277" t="s">
        <v>18661</v>
      </c>
      <c r="E2277" s="74">
        <v>44785</v>
      </c>
      <c r="F2277">
        <v>5.6</v>
      </c>
      <c r="G2277" t="s">
        <v>6</v>
      </c>
      <c r="H2277" t="s">
        <v>17315</v>
      </c>
      <c r="I2277" s="74">
        <v>44806</v>
      </c>
      <c r="J2277" t="s">
        <v>19</v>
      </c>
      <c r="K2277" t="s">
        <v>19</v>
      </c>
    </row>
    <row r="2278" spans="1:11" hidden="1" x14ac:dyDescent="0.3">
      <c r="A2278" t="s">
        <v>15354</v>
      </c>
      <c r="B2278" t="s">
        <v>15353</v>
      </c>
      <c r="C2278" t="s">
        <v>17361</v>
      </c>
      <c r="D2278" t="s">
        <v>17362</v>
      </c>
      <c r="E2278" s="74">
        <v>43243</v>
      </c>
      <c r="F2278">
        <v>0.6</v>
      </c>
      <c r="G2278" t="s">
        <v>17</v>
      </c>
      <c r="H2278" t="s">
        <v>17315</v>
      </c>
      <c r="I2278" s="74">
        <v>44557</v>
      </c>
      <c r="J2278" t="s">
        <v>19</v>
      </c>
      <c r="K2278" t="s">
        <v>19</v>
      </c>
    </row>
    <row r="2279" spans="1:11" hidden="1" x14ac:dyDescent="0.3">
      <c r="A2279" t="s">
        <v>450</v>
      </c>
      <c r="B2279" t="s">
        <v>11896</v>
      </c>
      <c r="C2279" t="s">
        <v>22122</v>
      </c>
      <c r="D2279" t="s">
        <v>22123</v>
      </c>
      <c r="E2279" s="74">
        <v>41987</v>
      </c>
      <c r="F2279">
        <v>7.51</v>
      </c>
      <c r="G2279" t="s">
        <v>17369</v>
      </c>
      <c r="H2279" t="s">
        <v>17339</v>
      </c>
      <c r="I2279" s="74">
        <v>42543</v>
      </c>
      <c r="J2279" t="s">
        <v>19</v>
      </c>
      <c r="K2279" t="s">
        <v>19</v>
      </c>
    </row>
    <row r="2280" spans="1:11" hidden="1" x14ac:dyDescent="0.3">
      <c r="A2280" t="s">
        <v>14482</v>
      </c>
      <c r="B2280" t="s">
        <v>14481</v>
      </c>
      <c r="C2280" t="s">
        <v>17346</v>
      </c>
      <c r="D2280" t="s">
        <v>17347</v>
      </c>
      <c r="E2280" s="74">
        <v>44330</v>
      </c>
      <c r="F2280">
        <v>0.16</v>
      </c>
      <c r="G2280" t="s">
        <v>17</v>
      </c>
      <c r="H2280" t="s">
        <v>17315</v>
      </c>
      <c r="I2280" s="74">
        <v>44848</v>
      </c>
      <c r="J2280" t="s">
        <v>19</v>
      </c>
      <c r="K2280" t="s">
        <v>19</v>
      </c>
    </row>
    <row r="2281" spans="1:11" hidden="1" x14ac:dyDescent="0.3">
      <c r="A2281" t="s">
        <v>14484</v>
      </c>
      <c r="B2281" t="s">
        <v>14483</v>
      </c>
      <c r="C2281" t="s">
        <v>17346</v>
      </c>
      <c r="D2281" t="s">
        <v>17347</v>
      </c>
      <c r="E2281" s="74">
        <v>44335</v>
      </c>
      <c r="F2281">
        <v>0.36599999999999999</v>
      </c>
      <c r="G2281" t="s">
        <v>17</v>
      </c>
      <c r="H2281" t="s">
        <v>17315</v>
      </c>
      <c r="I2281" s="74">
        <v>44848</v>
      </c>
      <c r="J2281" t="s">
        <v>19</v>
      </c>
      <c r="K2281" t="s">
        <v>19</v>
      </c>
    </row>
    <row r="2282" spans="1:11" hidden="1" x14ac:dyDescent="0.3">
      <c r="A2282" t="s">
        <v>14480</v>
      </c>
      <c r="B2282" t="s">
        <v>14479</v>
      </c>
      <c r="C2282" t="s">
        <v>17346</v>
      </c>
      <c r="D2282" t="s">
        <v>17347</v>
      </c>
      <c r="E2282" s="74">
        <v>44330</v>
      </c>
      <c r="F2282">
        <v>0.46700000000000003</v>
      </c>
      <c r="G2282" t="s">
        <v>17</v>
      </c>
      <c r="H2282" t="s">
        <v>17315</v>
      </c>
      <c r="I2282" s="74">
        <v>44848</v>
      </c>
      <c r="J2282" t="s">
        <v>19</v>
      </c>
      <c r="K2282" t="s">
        <v>19</v>
      </c>
    </row>
    <row r="2283" spans="1:11" hidden="1" x14ac:dyDescent="0.3">
      <c r="A2283" t="s">
        <v>570</v>
      </c>
      <c r="B2283" t="s">
        <v>11948</v>
      </c>
      <c r="C2283" t="s">
        <v>22098</v>
      </c>
      <c r="D2283" t="s">
        <v>22099</v>
      </c>
      <c r="E2283" s="74">
        <v>41614</v>
      </c>
      <c r="F2283">
        <v>0.13600000000000001</v>
      </c>
      <c r="G2283" t="s">
        <v>17</v>
      </c>
      <c r="H2283" t="s">
        <v>17315</v>
      </c>
      <c r="I2283" s="74">
        <v>42402</v>
      </c>
      <c r="J2283" t="s">
        <v>19</v>
      </c>
      <c r="K2283" t="s">
        <v>19</v>
      </c>
    </row>
    <row r="2284" spans="1:11" hidden="1" x14ac:dyDescent="0.3">
      <c r="A2284" t="s">
        <v>10367</v>
      </c>
      <c r="B2284" t="s">
        <v>10366</v>
      </c>
      <c r="C2284" t="s">
        <v>17587</v>
      </c>
      <c r="D2284" t="s">
        <v>17588</v>
      </c>
      <c r="E2284" s="74">
        <v>43335</v>
      </c>
      <c r="F2284">
        <v>0.99199999999999999</v>
      </c>
      <c r="G2284" t="s">
        <v>17</v>
      </c>
      <c r="H2284" t="s">
        <v>17315</v>
      </c>
      <c r="I2284" s="74">
        <v>44267</v>
      </c>
      <c r="J2284" t="s">
        <v>19</v>
      </c>
      <c r="K2284" t="s">
        <v>19</v>
      </c>
    </row>
    <row r="2285" spans="1:11" hidden="1" x14ac:dyDescent="0.3">
      <c r="A2285" t="s">
        <v>10371</v>
      </c>
      <c r="B2285" t="s">
        <v>10370</v>
      </c>
      <c r="C2285" t="s">
        <v>17587</v>
      </c>
      <c r="D2285" t="s">
        <v>17588</v>
      </c>
      <c r="E2285" s="74">
        <v>43173</v>
      </c>
      <c r="F2285">
        <v>0.44800000000000001</v>
      </c>
      <c r="G2285" t="s">
        <v>17</v>
      </c>
      <c r="H2285" t="s">
        <v>17315</v>
      </c>
      <c r="I2285" s="74">
        <v>44267</v>
      </c>
      <c r="J2285" t="s">
        <v>19</v>
      </c>
      <c r="K2285" t="s">
        <v>19</v>
      </c>
    </row>
    <row r="2286" spans="1:11" hidden="1" x14ac:dyDescent="0.3">
      <c r="A2286" t="s">
        <v>15090</v>
      </c>
      <c r="B2286" t="s">
        <v>15089</v>
      </c>
      <c r="C2286" t="s">
        <v>17361</v>
      </c>
      <c r="D2286" t="s">
        <v>17362</v>
      </c>
      <c r="E2286" s="74">
        <v>44244</v>
      </c>
      <c r="F2286">
        <v>0.57899999999999996</v>
      </c>
      <c r="G2286" t="s">
        <v>17</v>
      </c>
      <c r="H2286" t="s">
        <v>17315</v>
      </c>
      <c r="I2286" s="74">
        <v>44631</v>
      </c>
      <c r="J2286" t="s">
        <v>19</v>
      </c>
      <c r="K2286" t="s">
        <v>19</v>
      </c>
    </row>
    <row r="2287" spans="1:11" hidden="1" x14ac:dyDescent="0.3">
      <c r="A2287" t="s">
        <v>15154</v>
      </c>
      <c r="B2287" t="s">
        <v>15153</v>
      </c>
      <c r="C2287" t="s">
        <v>17361</v>
      </c>
      <c r="D2287" t="s">
        <v>17362</v>
      </c>
      <c r="E2287" s="74">
        <v>42908</v>
      </c>
      <c r="F2287">
        <v>0.59799999999999998</v>
      </c>
      <c r="G2287" t="s">
        <v>17</v>
      </c>
      <c r="H2287" t="s">
        <v>17315</v>
      </c>
      <c r="I2287" s="74">
        <v>44628</v>
      </c>
      <c r="J2287" t="s">
        <v>19</v>
      </c>
      <c r="K2287" t="s">
        <v>19</v>
      </c>
    </row>
    <row r="2288" spans="1:11" hidden="1" x14ac:dyDescent="0.3">
      <c r="A2288" t="s">
        <v>16055</v>
      </c>
      <c r="B2288" t="s">
        <v>16054</v>
      </c>
      <c r="C2288" t="s">
        <v>17599</v>
      </c>
      <c r="D2288" t="s">
        <v>17600</v>
      </c>
      <c r="E2288" s="74">
        <v>38299</v>
      </c>
      <c r="F2288">
        <v>0.22500000000000001</v>
      </c>
      <c r="G2288" t="s">
        <v>17</v>
      </c>
      <c r="H2288" t="s">
        <v>17315</v>
      </c>
      <c r="I2288" s="74">
        <v>44320</v>
      </c>
      <c r="J2288" t="s">
        <v>19</v>
      </c>
      <c r="K2288" t="s">
        <v>19</v>
      </c>
    </row>
    <row r="2289" spans="1:11" hidden="1" x14ac:dyDescent="0.3">
      <c r="A2289" t="s">
        <v>9266</v>
      </c>
      <c r="B2289" t="s">
        <v>17060</v>
      </c>
      <c r="C2289" t="s">
        <v>17332</v>
      </c>
      <c r="D2289" t="s">
        <v>17333</v>
      </c>
      <c r="E2289" s="74">
        <v>42851</v>
      </c>
      <c r="F2289">
        <v>0.99399999999999999</v>
      </c>
      <c r="G2289" t="s">
        <v>17</v>
      </c>
      <c r="H2289" t="s">
        <v>17315</v>
      </c>
      <c r="I2289" s="74">
        <v>44039</v>
      </c>
      <c r="J2289" t="s">
        <v>19</v>
      </c>
      <c r="K2289" t="s">
        <v>19</v>
      </c>
    </row>
    <row r="2290" spans="1:11" hidden="1" x14ac:dyDescent="0.3">
      <c r="A2290" t="s">
        <v>9267</v>
      </c>
      <c r="B2290" t="s">
        <v>17060</v>
      </c>
      <c r="C2290" t="s">
        <v>17332</v>
      </c>
      <c r="D2290" t="s">
        <v>17333</v>
      </c>
      <c r="E2290" s="74">
        <v>42851</v>
      </c>
      <c r="F2290">
        <v>0.99399999999999999</v>
      </c>
      <c r="G2290" t="s">
        <v>17</v>
      </c>
      <c r="H2290" t="s">
        <v>17315</v>
      </c>
      <c r="I2290" s="74">
        <v>44039</v>
      </c>
      <c r="J2290" t="s">
        <v>19</v>
      </c>
      <c r="K2290" t="s">
        <v>19</v>
      </c>
    </row>
    <row r="2291" spans="1:11" hidden="1" x14ac:dyDescent="0.3">
      <c r="A2291" t="s">
        <v>20294</v>
      </c>
      <c r="B2291" t="s">
        <v>20295</v>
      </c>
      <c r="C2291" t="s">
        <v>17361</v>
      </c>
      <c r="D2291" t="s">
        <v>17362</v>
      </c>
      <c r="E2291" s="74">
        <v>44595</v>
      </c>
      <c r="F2291">
        <v>0.86</v>
      </c>
      <c r="G2291" t="s">
        <v>17</v>
      </c>
      <c r="H2291" t="s">
        <v>17315</v>
      </c>
      <c r="I2291" s="74">
        <v>45113</v>
      </c>
      <c r="J2291" t="s">
        <v>19</v>
      </c>
      <c r="K2291" t="s">
        <v>19</v>
      </c>
    </row>
    <row r="2292" spans="1:11" hidden="1" x14ac:dyDescent="0.3">
      <c r="A2292" t="s">
        <v>25172</v>
      </c>
      <c r="B2292" t="s">
        <v>25173</v>
      </c>
      <c r="C2292" t="s">
        <v>17348</v>
      </c>
      <c r="D2292" t="s">
        <v>17349</v>
      </c>
      <c r="E2292" s="74">
        <v>44075</v>
      </c>
      <c r="F2292">
        <v>0.192</v>
      </c>
      <c r="G2292" t="s">
        <v>17</v>
      </c>
      <c r="H2292" t="s">
        <v>17315</v>
      </c>
      <c r="I2292" s="74">
        <v>45365</v>
      </c>
      <c r="J2292" t="s">
        <v>19</v>
      </c>
      <c r="K2292" t="s">
        <v>19</v>
      </c>
    </row>
    <row r="2293" spans="1:11" hidden="1" x14ac:dyDescent="0.3">
      <c r="A2293" t="s">
        <v>21732</v>
      </c>
      <c r="B2293" t="s">
        <v>21733</v>
      </c>
      <c r="C2293" t="s">
        <v>17348</v>
      </c>
      <c r="D2293" t="s">
        <v>17349</v>
      </c>
      <c r="E2293" s="74">
        <v>44117</v>
      </c>
      <c r="F2293">
        <v>0.308</v>
      </c>
      <c r="G2293" t="s">
        <v>17</v>
      </c>
      <c r="H2293" t="s">
        <v>17315</v>
      </c>
      <c r="I2293" s="74">
        <v>45355</v>
      </c>
      <c r="J2293" t="s">
        <v>19</v>
      </c>
      <c r="K2293" t="s">
        <v>19</v>
      </c>
    </row>
    <row r="2294" spans="1:11" hidden="1" x14ac:dyDescent="0.3">
      <c r="A2294" t="s">
        <v>1952</v>
      </c>
      <c r="B2294" t="s">
        <v>12834</v>
      </c>
      <c r="C2294" t="s">
        <v>21515</v>
      </c>
      <c r="D2294" t="s">
        <v>21516</v>
      </c>
      <c r="E2294" s="74">
        <v>38431</v>
      </c>
      <c r="F2294">
        <v>0.39600000000000002</v>
      </c>
      <c r="G2294" t="s">
        <v>17369</v>
      </c>
      <c r="H2294" t="s">
        <v>17315</v>
      </c>
      <c r="I2294" s="74">
        <v>41375</v>
      </c>
      <c r="J2294" t="s">
        <v>19</v>
      </c>
      <c r="K2294" t="s">
        <v>19</v>
      </c>
    </row>
    <row r="2295" spans="1:11" hidden="1" x14ac:dyDescent="0.3">
      <c r="A2295" t="s">
        <v>15098</v>
      </c>
      <c r="B2295" t="s">
        <v>15097</v>
      </c>
      <c r="C2295" t="s">
        <v>17456</v>
      </c>
      <c r="D2295" t="s">
        <v>17457</v>
      </c>
      <c r="E2295" s="74">
        <v>43866</v>
      </c>
      <c r="F2295">
        <v>0.23760999999999999</v>
      </c>
      <c r="G2295" t="s">
        <v>17</v>
      </c>
      <c r="H2295" t="s">
        <v>17339</v>
      </c>
      <c r="I2295" s="74">
        <v>44635</v>
      </c>
      <c r="J2295" t="s">
        <v>19</v>
      </c>
      <c r="K2295" t="s">
        <v>17325</v>
      </c>
    </row>
    <row r="2296" spans="1:11" hidden="1" x14ac:dyDescent="0.3">
      <c r="A2296" t="s">
        <v>1888</v>
      </c>
      <c r="B2296" t="s">
        <v>1887</v>
      </c>
      <c r="C2296" t="s">
        <v>17456</v>
      </c>
      <c r="D2296" t="s">
        <v>17457</v>
      </c>
      <c r="E2296" s="74">
        <v>39229</v>
      </c>
      <c r="F2296">
        <v>0.24659800000000001</v>
      </c>
      <c r="G2296" t="s">
        <v>17</v>
      </c>
      <c r="H2296" t="s">
        <v>17339</v>
      </c>
      <c r="I2296" s="74">
        <v>41341</v>
      </c>
      <c r="J2296" t="s">
        <v>19</v>
      </c>
      <c r="K2296" t="s">
        <v>17325</v>
      </c>
    </row>
    <row r="2297" spans="1:11" hidden="1" x14ac:dyDescent="0.3">
      <c r="A2297" t="s">
        <v>6501</v>
      </c>
      <c r="B2297" t="s">
        <v>6502</v>
      </c>
      <c r="C2297" t="s">
        <v>17456</v>
      </c>
      <c r="D2297" t="s">
        <v>17457</v>
      </c>
      <c r="E2297" s="74">
        <v>43195</v>
      </c>
      <c r="F2297">
        <v>0.24629599999999999</v>
      </c>
      <c r="G2297" t="s">
        <v>17</v>
      </c>
      <c r="H2297" t="s">
        <v>17339</v>
      </c>
      <c r="I2297" s="74">
        <v>43801</v>
      </c>
      <c r="J2297" t="s">
        <v>19</v>
      </c>
      <c r="K2297" t="s">
        <v>17325</v>
      </c>
    </row>
    <row r="2298" spans="1:11" hidden="1" x14ac:dyDescent="0.3">
      <c r="A2298" t="s">
        <v>3131</v>
      </c>
      <c r="B2298" t="s">
        <v>7710</v>
      </c>
      <c r="C2298" t="s">
        <v>22412</v>
      </c>
      <c r="D2298" t="s">
        <v>7710</v>
      </c>
      <c r="E2298" s="74">
        <v>38957</v>
      </c>
      <c r="F2298">
        <v>6.25</v>
      </c>
      <c r="G2298" t="s">
        <v>17479</v>
      </c>
      <c r="H2298" t="s">
        <v>17339</v>
      </c>
      <c r="I2298" s="74">
        <v>39884</v>
      </c>
      <c r="J2298" t="s">
        <v>19</v>
      </c>
      <c r="K2298" t="s">
        <v>19</v>
      </c>
    </row>
    <row r="2299" spans="1:11" hidden="1" x14ac:dyDescent="0.3">
      <c r="A2299" t="s">
        <v>14634</v>
      </c>
      <c r="B2299" t="s">
        <v>14633</v>
      </c>
      <c r="C2299" t="s">
        <v>17538</v>
      </c>
      <c r="D2299" t="s">
        <v>17539</v>
      </c>
      <c r="E2299" s="74">
        <v>44686</v>
      </c>
      <c r="F2299">
        <v>1.1000000000000001</v>
      </c>
      <c r="G2299" t="s">
        <v>17</v>
      </c>
      <c r="H2299" t="s">
        <v>17315</v>
      </c>
      <c r="I2299" s="74">
        <v>44848</v>
      </c>
      <c r="J2299" t="s">
        <v>19</v>
      </c>
      <c r="K2299" t="s">
        <v>19</v>
      </c>
    </row>
    <row r="2300" spans="1:11" hidden="1" x14ac:dyDescent="0.3">
      <c r="A2300" t="s">
        <v>21337</v>
      </c>
      <c r="B2300" t="s">
        <v>21338</v>
      </c>
      <c r="C2300" t="s">
        <v>17316</v>
      </c>
      <c r="D2300" t="s">
        <v>17317</v>
      </c>
      <c r="E2300" s="74">
        <v>45201</v>
      </c>
      <c r="F2300">
        <v>0.26</v>
      </c>
      <c r="G2300" t="s">
        <v>17</v>
      </c>
      <c r="H2300" t="s">
        <v>17315</v>
      </c>
      <c r="I2300" s="74">
        <v>45280</v>
      </c>
      <c r="J2300" t="s">
        <v>19</v>
      </c>
      <c r="K2300" t="s">
        <v>19</v>
      </c>
    </row>
    <row r="2301" spans="1:11" hidden="1" x14ac:dyDescent="0.3">
      <c r="A2301" t="s">
        <v>20549</v>
      </c>
      <c r="B2301" t="s">
        <v>20550</v>
      </c>
      <c r="C2301" t="s">
        <v>17316</v>
      </c>
      <c r="D2301" t="s">
        <v>17317</v>
      </c>
      <c r="E2301" s="74">
        <v>45126</v>
      </c>
      <c r="F2301">
        <v>0.115</v>
      </c>
      <c r="G2301" t="s">
        <v>17</v>
      </c>
      <c r="H2301" t="s">
        <v>17315</v>
      </c>
      <c r="I2301" s="74">
        <v>45195</v>
      </c>
      <c r="J2301" t="s">
        <v>19</v>
      </c>
      <c r="K2301" t="s">
        <v>19</v>
      </c>
    </row>
    <row r="2302" spans="1:11" hidden="1" x14ac:dyDescent="0.3">
      <c r="A2302" t="s">
        <v>20352</v>
      </c>
      <c r="B2302" t="s">
        <v>20353</v>
      </c>
      <c r="C2302" t="s">
        <v>17316</v>
      </c>
      <c r="D2302" t="s">
        <v>17317</v>
      </c>
      <c r="E2302" s="74">
        <v>45026</v>
      </c>
      <c r="F2302">
        <v>0.19900000000000001</v>
      </c>
      <c r="G2302" t="s">
        <v>17</v>
      </c>
      <c r="H2302" t="s">
        <v>17315</v>
      </c>
      <c r="I2302" s="74">
        <v>45174</v>
      </c>
      <c r="J2302" t="s">
        <v>19</v>
      </c>
      <c r="K2302" t="s">
        <v>19</v>
      </c>
    </row>
    <row r="2303" spans="1:11" hidden="1" x14ac:dyDescent="0.3">
      <c r="A2303" t="s">
        <v>21321</v>
      </c>
      <c r="B2303" t="s">
        <v>21322</v>
      </c>
      <c r="C2303" t="s">
        <v>17316</v>
      </c>
      <c r="D2303" t="s">
        <v>17317</v>
      </c>
      <c r="E2303" s="74">
        <v>45189</v>
      </c>
      <c r="F2303">
        <v>0.432</v>
      </c>
      <c r="G2303" t="s">
        <v>17</v>
      </c>
      <c r="H2303" t="s">
        <v>17315</v>
      </c>
      <c r="I2303" s="74">
        <v>45280</v>
      </c>
      <c r="J2303" t="s">
        <v>19</v>
      </c>
      <c r="K2303" t="s">
        <v>19</v>
      </c>
    </row>
    <row r="2304" spans="1:11" hidden="1" x14ac:dyDescent="0.3">
      <c r="A2304" t="s">
        <v>21752</v>
      </c>
      <c r="B2304" t="s">
        <v>21753</v>
      </c>
      <c r="C2304" t="s">
        <v>17316</v>
      </c>
      <c r="D2304" t="s">
        <v>17317</v>
      </c>
      <c r="E2304" s="74">
        <v>45288</v>
      </c>
      <c r="F2304">
        <v>0.46500000000000002</v>
      </c>
      <c r="G2304" t="s">
        <v>17</v>
      </c>
      <c r="H2304" t="s">
        <v>17315</v>
      </c>
      <c r="I2304" s="74">
        <v>45345</v>
      </c>
      <c r="J2304" t="s">
        <v>19</v>
      </c>
      <c r="K2304" t="s">
        <v>19</v>
      </c>
    </row>
    <row r="2305" spans="1:11" hidden="1" x14ac:dyDescent="0.3">
      <c r="A2305" t="s">
        <v>538</v>
      </c>
      <c r="B2305" t="s">
        <v>11932</v>
      </c>
      <c r="C2305" t="s">
        <v>17557</v>
      </c>
      <c r="D2305" t="s">
        <v>17558</v>
      </c>
      <c r="E2305" s="74">
        <v>42236</v>
      </c>
      <c r="F2305">
        <v>4.7E-2</v>
      </c>
      <c r="G2305" t="s">
        <v>17</v>
      </c>
      <c r="H2305" t="s">
        <v>17315</v>
      </c>
      <c r="I2305" s="74">
        <v>42471</v>
      </c>
      <c r="J2305" t="s">
        <v>19</v>
      </c>
      <c r="K2305" t="s">
        <v>19</v>
      </c>
    </row>
    <row r="2306" spans="1:11" hidden="1" x14ac:dyDescent="0.3">
      <c r="A2306" t="s">
        <v>20981</v>
      </c>
      <c r="B2306" t="s">
        <v>20982</v>
      </c>
      <c r="C2306" t="s">
        <v>19658</v>
      </c>
      <c r="D2306" t="s">
        <v>19659</v>
      </c>
      <c r="E2306" s="74">
        <v>45127</v>
      </c>
      <c r="F2306">
        <v>0.23200000000000001</v>
      </c>
      <c r="G2306" t="s">
        <v>17</v>
      </c>
      <c r="H2306" t="s">
        <v>17315</v>
      </c>
      <c r="I2306" s="74">
        <v>45224</v>
      </c>
      <c r="J2306" t="s">
        <v>19</v>
      </c>
      <c r="K2306" t="s">
        <v>19</v>
      </c>
    </row>
    <row r="2307" spans="1:11" hidden="1" x14ac:dyDescent="0.3">
      <c r="A2307" t="s">
        <v>25784</v>
      </c>
      <c r="B2307" t="s">
        <v>25785</v>
      </c>
      <c r="C2307" t="s">
        <v>25760</v>
      </c>
      <c r="D2307" t="s">
        <v>25761</v>
      </c>
      <c r="E2307" s="74">
        <v>44176</v>
      </c>
      <c r="F2307">
        <v>0.13483100000000001</v>
      </c>
      <c r="G2307" t="s">
        <v>17</v>
      </c>
      <c r="H2307" t="s">
        <v>17315</v>
      </c>
      <c r="I2307" s="74">
        <v>45660</v>
      </c>
      <c r="J2307" t="s">
        <v>19</v>
      </c>
      <c r="K2307" t="s">
        <v>19</v>
      </c>
    </row>
    <row r="2308" spans="1:11" hidden="1" x14ac:dyDescent="0.3">
      <c r="A2308" t="s">
        <v>4111</v>
      </c>
      <c r="B2308" t="s">
        <v>11568</v>
      </c>
      <c r="C2308" t="s">
        <v>17466</v>
      </c>
      <c r="D2308" t="s">
        <v>17467</v>
      </c>
      <c r="E2308" s="74">
        <v>42919</v>
      </c>
      <c r="F2308">
        <v>0.99</v>
      </c>
      <c r="G2308" t="s">
        <v>17</v>
      </c>
      <c r="H2308" t="s">
        <v>17315</v>
      </c>
      <c r="I2308" s="74">
        <v>42964</v>
      </c>
      <c r="J2308" t="s">
        <v>19</v>
      </c>
      <c r="K2308" t="s">
        <v>19</v>
      </c>
    </row>
    <row r="2309" spans="1:11" hidden="1" x14ac:dyDescent="0.3">
      <c r="A2309" t="s">
        <v>4983</v>
      </c>
      <c r="B2309" t="s">
        <v>11114</v>
      </c>
      <c r="C2309" t="s">
        <v>17466</v>
      </c>
      <c r="D2309" t="s">
        <v>17467</v>
      </c>
      <c r="E2309" s="74">
        <v>43501</v>
      </c>
      <c r="F2309">
        <v>9.2999999999999999E-2</v>
      </c>
      <c r="G2309" t="s">
        <v>17</v>
      </c>
      <c r="H2309" t="s">
        <v>17315</v>
      </c>
      <c r="I2309" s="74">
        <v>43606</v>
      </c>
      <c r="J2309" t="s">
        <v>19</v>
      </c>
      <c r="K2309" t="s">
        <v>19</v>
      </c>
    </row>
    <row r="2310" spans="1:11" hidden="1" x14ac:dyDescent="0.3">
      <c r="A2310" t="s">
        <v>15764</v>
      </c>
      <c r="B2310" t="s">
        <v>15763</v>
      </c>
      <c r="C2310" t="s">
        <v>17461</v>
      </c>
      <c r="D2310" t="s">
        <v>17462</v>
      </c>
      <c r="E2310" s="74">
        <v>44869</v>
      </c>
      <c r="F2310">
        <v>100</v>
      </c>
      <c r="G2310" t="s">
        <v>17</v>
      </c>
      <c r="H2310" t="s">
        <v>17315</v>
      </c>
      <c r="I2310" s="74">
        <v>44893</v>
      </c>
      <c r="J2310" t="s">
        <v>19</v>
      </c>
      <c r="K2310" t="s">
        <v>19</v>
      </c>
    </row>
    <row r="2311" spans="1:11" hidden="1" x14ac:dyDescent="0.3">
      <c r="A2311" t="s">
        <v>9971</v>
      </c>
      <c r="B2311" t="s">
        <v>16940</v>
      </c>
      <c r="C2311" t="s">
        <v>17453</v>
      </c>
      <c r="D2311" t="s">
        <v>17454</v>
      </c>
      <c r="E2311" s="74">
        <v>43959</v>
      </c>
      <c r="F2311">
        <v>2.2000000000000002</v>
      </c>
      <c r="G2311" t="s">
        <v>17</v>
      </c>
      <c r="H2311" t="s">
        <v>17339</v>
      </c>
      <c r="I2311" s="74">
        <v>44130</v>
      </c>
      <c r="J2311" t="s">
        <v>19</v>
      </c>
      <c r="K2311" t="s">
        <v>19</v>
      </c>
    </row>
    <row r="2312" spans="1:11" hidden="1" x14ac:dyDescent="0.3">
      <c r="A2312" t="s">
        <v>2712</v>
      </c>
      <c r="B2312" t="s">
        <v>13451</v>
      </c>
      <c r="C2312" t="s">
        <v>21515</v>
      </c>
      <c r="D2312" t="s">
        <v>21516</v>
      </c>
      <c r="E2312" s="74">
        <v>31002</v>
      </c>
      <c r="F2312">
        <v>5.85</v>
      </c>
      <c r="G2312" t="s">
        <v>17369</v>
      </c>
      <c r="H2312" t="s">
        <v>17315</v>
      </c>
      <c r="I2312" s="74">
        <v>40528</v>
      </c>
      <c r="J2312" t="s">
        <v>19</v>
      </c>
      <c r="K2312" t="s">
        <v>19</v>
      </c>
    </row>
    <row r="2313" spans="1:11" hidden="1" x14ac:dyDescent="0.3">
      <c r="A2313" t="s">
        <v>2711</v>
      </c>
      <c r="B2313" t="s">
        <v>13449</v>
      </c>
      <c r="C2313" t="s">
        <v>21515</v>
      </c>
      <c r="D2313" t="s">
        <v>21516</v>
      </c>
      <c r="E2313" s="74">
        <v>19723</v>
      </c>
      <c r="F2313">
        <v>10</v>
      </c>
      <c r="G2313" t="s">
        <v>17369</v>
      </c>
      <c r="H2313" t="s">
        <v>17315</v>
      </c>
      <c r="I2313" s="74">
        <v>40528</v>
      </c>
      <c r="J2313" t="s">
        <v>19</v>
      </c>
      <c r="K2313" t="s">
        <v>19</v>
      </c>
    </row>
    <row r="2314" spans="1:11" hidden="1" x14ac:dyDescent="0.3">
      <c r="A2314" t="s">
        <v>2710</v>
      </c>
      <c r="B2314" t="s">
        <v>13424</v>
      </c>
      <c r="C2314" t="s">
        <v>21515</v>
      </c>
      <c r="D2314" t="s">
        <v>21516</v>
      </c>
      <c r="E2314" s="74">
        <v>15008</v>
      </c>
      <c r="F2314">
        <v>4.8</v>
      </c>
      <c r="G2314" t="s">
        <v>17369</v>
      </c>
      <c r="H2314" t="s">
        <v>17315</v>
      </c>
      <c r="I2314" s="74">
        <v>40528</v>
      </c>
      <c r="J2314" t="s">
        <v>19</v>
      </c>
      <c r="K2314" t="s">
        <v>19</v>
      </c>
    </row>
    <row r="2315" spans="1:11" hidden="1" x14ac:dyDescent="0.3">
      <c r="A2315" t="s">
        <v>2690</v>
      </c>
      <c r="B2315" t="s">
        <v>13424</v>
      </c>
      <c r="C2315" t="s">
        <v>21515</v>
      </c>
      <c r="D2315" t="s">
        <v>21516</v>
      </c>
      <c r="E2315" s="74">
        <v>24412</v>
      </c>
      <c r="F2315">
        <v>4.4000000000000004</v>
      </c>
      <c r="G2315" t="s">
        <v>17369</v>
      </c>
      <c r="H2315" t="s">
        <v>17315</v>
      </c>
      <c r="I2315" s="74">
        <v>40528</v>
      </c>
      <c r="J2315" t="s">
        <v>19</v>
      </c>
      <c r="K2315" t="s">
        <v>19</v>
      </c>
    </row>
    <row r="2316" spans="1:11" hidden="1" x14ac:dyDescent="0.3">
      <c r="A2316" t="s">
        <v>2709</v>
      </c>
      <c r="B2316" t="s">
        <v>13423</v>
      </c>
      <c r="C2316" t="s">
        <v>21515</v>
      </c>
      <c r="D2316" t="s">
        <v>21516</v>
      </c>
      <c r="E2316" s="74">
        <v>15008</v>
      </c>
      <c r="F2316">
        <v>9.6</v>
      </c>
      <c r="G2316" t="s">
        <v>17369</v>
      </c>
      <c r="H2316" t="s">
        <v>17315</v>
      </c>
      <c r="I2316" s="74">
        <v>40528</v>
      </c>
      <c r="J2316" t="s">
        <v>19</v>
      </c>
      <c r="K2316" t="s">
        <v>19</v>
      </c>
    </row>
    <row r="2317" spans="1:11" hidden="1" x14ac:dyDescent="0.3">
      <c r="A2317" t="s">
        <v>4990</v>
      </c>
      <c r="B2317" t="s">
        <v>11111</v>
      </c>
      <c r="C2317" t="s">
        <v>22323</v>
      </c>
      <c r="D2317" t="s">
        <v>28441</v>
      </c>
      <c r="E2317" s="74">
        <v>38180</v>
      </c>
      <c r="F2317">
        <v>7</v>
      </c>
      <c r="G2317" t="s">
        <v>17369</v>
      </c>
      <c r="H2317" t="s">
        <v>17386</v>
      </c>
      <c r="I2317" s="74">
        <v>43600</v>
      </c>
      <c r="J2317" t="s">
        <v>19</v>
      </c>
      <c r="K2317" t="s">
        <v>19</v>
      </c>
    </row>
    <row r="2318" spans="1:11" hidden="1" x14ac:dyDescent="0.3">
      <c r="A2318" t="s">
        <v>17810</v>
      </c>
      <c r="B2318" t="s">
        <v>17811</v>
      </c>
      <c r="C2318" t="s">
        <v>17773</v>
      </c>
      <c r="D2318" t="s">
        <v>17774</v>
      </c>
      <c r="E2318" s="74">
        <v>42819</v>
      </c>
      <c r="F2318">
        <v>2.4</v>
      </c>
      <c r="G2318" t="s">
        <v>17369</v>
      </c>
      <c r="H2318" t="s">
        <v>17441</v>
      </c>
      <c r="I2318" s="74">
        <v>45135</v>
      </c>
      <c r="J2318" t="s">
        <v>19</v>
      </c>
      <c r="K2318" t="s">
        <v>19</v>
      </c>
    </row>
    <row r="2319" spans="1:11" hidden="1" x14ac:dyDescent="0.3">
      <c r="A2319" t="s">
        <v>2679</v>
      </c>
      <c r="B2319" t="s">
        <v>13413</v>
      </c>
      <c r="C2319" t="s">
        <v>21769</v>
      </c>
      <c r="D2319" t="s">
        <v>21770</v>
      </c>
      <c r="E2319" s="74">
        <v>39264</v>
      </c>
      <c r="F2319">
        <v>3.2</v>
      </c>
      <c r="G2319" t="s">
        <v>17334</v>
      </c>
      <c r="H2319" t="s">
        <v>17339</v>
      </c>
      <c r="I2319" s="74">
        <v>40557</v>
      </c>
      <c r="J2319" t="s">
        <v>19</v>
      </c>
      <c r="K2319" t="s">
        <v>19</v>
      </c>
    </row>
    <row r="2320" spans="1:11" hidden="1" x14ac:dyDescent="0.3">
      <c r="A2320" t="s">
        <v>2614</v>
      </c>
      <c r="B2320" t="s">
        <v>13357</v>
      </c>
      <c r="C2320" t="s">
        <v>17606</v>
      </c>
      <c r="D2320" t="s">
        <v>17607</v>
      </c>
      <c r="E2320" s="74">
        <v>32112</v>
      </c>
      <c r="F2320">
        <v>3.6</v>
      </c>
      <c r="G2320" t="s">
        <v>17369</v>
      </c>
      <c r="H2320" t="s">
        <v>17458</v>
      </c>
      <c r="I2320" s="74">
        <v>41033</v>
      </c>
      <c r="J2320" t="s">
        <v>19</v>
      </c>
      <c r="K2320" t="s">
        <v>19</v>
      </c>
    </row>
    <row r="2321" spans="1:11" hidden="1" x14ac:dyDescent="0.3">
      <c r="A2321" t="s">
        <v>24939</v>
      </c>
      <c r="B2321" t="s">
        <v>24940</v>
      </c>
      <c r="C2321" t="s">
        <v>17468</v>
      </c>
      <c r="D2321" t="s">
        <v>17469</v>
      </c>
      <c r="E2321" s="74">
        <v>45401</v>
      </c>
      <c r="F2321">
        <v>150</v>
      </c>
      <c r="G2321" t="s">
        <v>17</v>
      </c>
      <c r="H2321" t="s">
        <v>17465</v>
      </c>
      <c r="I2321" s="74">
        <v>45419</v>
      </c>
      <c r="J2321" t="s">
        <v>19</v>
      </c>
      <c r="K2321" t="s">
        <v>19</v>
      </c>
    </row>
    <row r="2322" spans="1:11" hidden="1" x14ac:dyDescent="0.3">
      <c r="A2322" t="s">
        <v>3972</v>
      </c>
      <c r="B2322" t="s">
        <v>11604</v>
      </c>
      <c r="C2322" t="s">
        <v>17529</v>
      </c>
      <c r="D2322" t="s">
        <v>17530</v>
      </c>
      <c r="E2322" s="74">
        <v>40084</v>
      </c>
      <c r="F2322">
        <v>63</v>
      </c>
      <c r="G2322" t="s">
        <v>6</v>
      </c>
      <c r="H2322" t="s">
        <v>17379</v>
      </c>
      <c r="I2322" s="74">
        <v>42937</v>
      </c>
      <c r="J2322" t="s">
        <v>19</v>
      </c>
      <c r="K2322" t="s">
        <v>19</v>
      </c>
    </row>
    <row r="2323" spans="1:11" hidden="1" x14ac:dyDescent="0.3">
      <c r="A2323" t="s">
        <v>3973</v>
      </c>
      <c r="B2323" t="s">
        <v>11603</v>
      </c>
      <c r="C2323" t="s">
        <v>17377</v>
      </c>
      <c r="D2323" t="s">
        <v>17378</v>
      </c>
      <c r="E2323" s="74">
        <v>40534</v>
      </c>
      <c r="F2323">
        <v>65.099999999999994</v>
      </c>
      <c r="G2323" t="s">
        <v>6</v>
      </c>
      <c r="H2323" t="s">
        <v>17379</v>
      </c>
      <c r="I2323" s="74">
        <v>42949</v>
      </c>
      <c r="J2323" t="s">
        <v>19</v>
      </c>
      <c r="K2323" t="s">
        <v>19</v>
      </c>
    </row>
    <row r="2324" spans="1:11" hidden="1" x14ac:dyDescent="0.3">
      <c r="A2324" t="s">
        <v>4328</v>
      </c>
      <c r="B2324" t="s">
        <v>11427</v>
      </c>
      <c r="C2324" t="s">
        <v>17370</v>
      </c>
      <c r="D2324" t="s">
        <v>17371</v>
      </c>
      <c r="E2324" s="74">
        <v>43097</v>
      </c>
      <c r="F2324">
        <v>0.23300000000000001</v>
      </c>
      <c r="G2324" t="s">
        <v>17</v>
      </c>
      <c r="H2324" t="s">
        <v>17315</v>
      </c>
      <c r="I2324" s="74">
        <v>43158</v>
      </c>
      <c r="J2324" t="s">
        <v>19</v>
      </c>
      <c r="K2324" t="s">
        <v>19</v>
      </c>
    </row>
    <row r="2325" spans="1:11" hidden="1" x14ac:dyDescent="0.3">
      <c r="A2325" t="s">
        <v>4327</v>
      </c>
      <c r="B2325" t="s">
        <v>11428</v>
      </c>
      <c r="C2325" t="s">
        <v>17370</v>
      </c>
      <c r="D2325" t="s">
        <v>17371</v>
      </c>
      <c r="E2325" s="74">
        <v>43097</v>
      </c>
      <c r="F2325">
        <v>0.496</v>
      </c>
      <c r="G2325" t="s">
        <v>17</v>
      </c>
      <c r="H2325" t="s">
        <v>17315</v>
      </c>
      <c r="I2325" s="74">
        <v>43158</v>
      </c>
      <c r="J2325" t="s">
        <v>19</v>
      </c>
      <c r="K2325" t="s">
        <v>19</v>
      </c>
    </row>
    <row r="2326" spans="1:11" hidden="1" x14ac:dyDescent="0.3">
      <c r="A2326" t="s">
        <v>4447</v>
      </c>
      <c r="B2326" t="s">
        <v>11367</v>
      </c>
      <c r="C2326" t="s">
        <v>17781</v>
      </c>
      <c r="D2326" t="s">
        <v>17782</v>
      </c>
      <c r="E2326" s="74">
        <v>41831</v>
      </c>
      <c r="F2326">
        <v>2</v>
      </c>
      <c r="G2326" t="s">
        <v>17</v>
      </c>
      <c r="H2326" t="s">
        <v>17315</v>
      </c>
      <c r="I2326" s="74">
        <v>43234</v>
      </c>
      <c r="J2326" t="s">
        <v>19</v>
      </c>
      <c r="K2326" t="s">
        <v>19</v>
      </c>
    </row>
    <row r="2327" spans="1:11" hidden="1" x14ac:dyDescent="0.3">
      <c r="A2327" t="s">
        <v>15941</v>
      </c>
      <c r="B2327" t="s">
        <v>15940</v>
      </c>
      <c r="C2327" t="s">
        <v>17361</v>
      </c>
      <c r="D2327" t="s">
        <v>17362</v>
      </c>
      <c r="E2327" s="74">
        <v>43398</v>
      </c>
      <c r="F2327">
        <v>0.15</v>
      </c>
      <c r="G2327" t="s">
        <v>17</v>
      </c>
      <c r="H2327" t="s">
        <v>17315</v>
      </c>
      <c r="I2327" s="74">
        <v>44386</v>
      </c>
      <c r="J2327" t="s">
        <v>19</v>
      </c>
      <c r="K2327" t="s">
        <v>19</v>
      </c>
    </row>
    <row r="2328" spans="1:11" hidden="1" x14ac:dyDescent="0.3">
      <c r="A2328" t="s">
        <v>15933</v>
      </c>
      <c r="B2328" t="s">
        <v>15932</v>
      </c>
      <c r="C2328" t="s">
        <v>17361</v>
      </c>
      <c r="D2328" t="s">
        <v>17362</v>
      </c>
      <c r="E2328" s="74">
        <v>43404</v>
      </c>
      <c r="F2328">
        <v>0.24</v>
      </c>
      <c r="G2328" t="s">
        <v>17</v>
      </c>
      <c r="H2328" t="s">
        <v>17315</v>
      </c>
      <c r="I2328" s="74">
        <v>44386</v>
      </c>
      <c r="J2328" t="s">
        <v>19</v>
      </c>
      <c r="K2328" t="s">
        <v>19</v>
      </c>
    </row>
    <row r="2329" spans="1:11" hidden="1" x14ac:dyDescent="0.3">
      <c r="A2329" t="s">
        <v>15931</v>
      </c>
      <c r="B2329" t="s">
        <v>15930</v>
      </c>
      <c r="C2329" t="s">
        <v>17361</v>
      </c>
      <c r="D2329" t="s">
        <v>17362</v>
      </c>
      <c r="E2329" s="74">
        <v>43402</v>
      </c>
      <c r="F2329">
        <v>0.24</v>
      </c>
      <c r="G2329" t="s">
        <v>17</v>
      </c>
      <c r="H2329" t="s">
        <v>17315</v>
      </c>
      <c r="I2329" s="74">
        <v>44386</v>
      </c>
      <c r="J2329" t="s">
        <v>19</v>
      </c>
      <c r="K2329" t="s">
        <v>19</v>
      </c>
    </row>
    <row r="2330" spans="1:11" hidden="1" x14ac:dyDescent="0.3">
      <c r="A2330" t="s">
        <v>2767</v>
      </c>
      <c r="B2330" t="s">
        <v>13482</v>
      </c>
      <c r="C2330" t="s">
        <v>17352</v>
      </c>
      <c r="D2330" t="s">
        <v>17293</v>
      </c>
      <c r="E2330" s="74">
        <v>40452</v>
      </c>
      <c r="F2330">
        <v>111</v>
      </c>
      <c r="G2330" t="s">
        <v>6</v>
      </c>
      <c r="H2330" t="s">
        <v>17376</v>
      </c>
      <c r="I2330" s="74">
        <v>40464</v>
      </c>
      <c r="J2330" t="s">
        <v>19</v>
      </c>
      <c r="K2330" t="s">
        <v>19</v>
      </c>
    </row>
    <row r="2331" spans="1:11" hidden="1" x14ac:dyDescent="0.3">
      <c r="A2331" t="s">
        <v>8383</v>
      </c>
      <c r="B2331" t="s">
        <v>10233</v>
      </c>
      <c r="C2331" t="s">
        <v>17337</v>
      </c>
      <c r="D2331" t="s">
        <v>17338</v>
      </c>
      <c r="E2331" s="74">
        <v>44103</v>
      </c>
      <c r="F2331">
        <v>1.85</v>
      </c>
      <c r="G2331" t="s">
        <v>17</v>
      </c>
      <c r="H2331" t="s">
        <v>17339</v>
      </c>
      <c r="I2331" s="74">
        <v>44252</v>
      </c>
      <c r="J2331" t="s">
        <v>19</v>
      </c>
      <c r="K2331" t="s">
        <v>19</v>
      </c>
    </row>
    <row r="2332" spans="1:11" hidden="1" x14ac:dyDescent="0.3">
      <c r="A2332" t="s">
        <v>25233</v>
      </c>
      <c r="B2332" t="s">
        <v>25234</v>
      </c>
      <c r="C2332" t="s">
        <v>25084</v>
      </c>
      <c r="D2332" t="s">
        <v>25085</v>
      </c>
      <c r="E2332" s="74">
        <v>45245</v>
      </c>
      <c r="F2332">
        <v>0.78</v>
      </c>
      <c r="G2332" t="s">
        <v>17</v>
      </c>
      <c r="H2332" t="s">
        <v>17315</v>
      </c>
      <c r="I2332" s="74">
        <v>45419</v>
      </c>
      <c r="J2332" t="s">
        <v>19</v>
      </c>
      <c r="K2332" t="s">
        <v>19</v>
      </c>
    </row>
    <row r="2333" spans="1:11" hidden="1" x14ac:dyDescent="0.3">
      <c r="A2333" t="s">
        <v>15670</v>
      </c>
      <c r="B2333" t="s">
        <v>15669</v>
      </c>
      <c r="C2333" t="s">
        <v>17683</v>
      </c>
      <c r="D2333" t="s">
        <v>15669</v>
      </c>
      <c r="E2333" s="74">
        <v>44530</v>
      </c>
      <c r="F2333">
        <v>105.08</v>
      </c>
      <c r="G2333" t="s">
        <v>6</v>
      </c>
      <c r="H2333" t="s">
        <v>17324</v>
      </c>
      <c r="I2333" s="74">
        <v>44557</v>
      </c>
      <c r="J2333" t="s">
        <v>19</v>
      </c>
      <c r="K2333" t="s">
        <v>19</v>
      </c>
    </row>
    <row r="2334" spans="1:11" hidden="1" x14ac:dyDescent="0.3">
      <c r="A2334" t="s">
        <v>833</v>
      </c>
      <c r="B2334" t="s">
        <v>12110</v>
      </c>
      <c r="C2334" t="s">
        <v>17365</v>
      </c>
      <c r="D2334" t="s">
        <v>17366</v>
      </c>
      <c r="E2334" s="74">
        <v>41961</v>
      </c>
      <c r="F2334">
        <v>0.19</v>
      </c>
      <c r="G2334" t="s">
        <v>17</v>
      </c>
      <c r="H2334" t="s">
        <v>17441</v>
      </c>
      <c r="I2334" s="74">
        <v>42136</v>
      </c>
      <c r="J2334" t="s">
        <v>19</v>
      </c>
      <c r="K2334" t="s">
        <v>19</v>
      </c>
    </row>
    <row r="2335" spans="1:11" hidden="1" x14ac:dyDescent="0.3">
      <c r="A2335" t="s">
        <v>832</v>
      </c>
      <c r="B2335" t="s">
        <v>12109</v>
      </c>
      <c r="C2335" t="s">
        <v>17365</v>
      </c>
      <c r="D2335" t="s">
        <v>17366</v>
      </c>
      <c r="E2335" s="74">
        <v>42016</v>
      </c>
      <c r="F2335">
        <v>0.04</v>
      </c>
      <c r="G2335" t="s">
        <v>17</v>
      </c>
      <c r="H2335" t="s">
        <v>17441</v>
      </c>
      <c r="I2335" s="74">
        <v>42136</v>
      </c>
      <c r="J2335" t="s">
        <v>19</v>
      </c>
      <c r="K2335" t="s">
        <v>19</v>
      </c>
    </row>
    <row r="2336" spans="1:11" hidden="1" x14ac:dyDescent="0.3">
      <c r="A2336" t="s">
        <v>3847</v>
      </c>
      <c r="B2336" t="s">
        <v>11707</v>
      </c>
      <c r="C2336" t="s">
        <v>17461</v>
      </c>
      <c r="D2336" t="s">
        <v>17462</v>
      </c>
      <c r="E2336" s="74">
        <v>42817</v>
      </c>
      <c r="F2336">
        <v>10</v>
      </c>
      <c r="G2336" t="s">
        <v>6</v>
      </c>
      <c r="H2336" t="s">
        <v>17339</v>
      </c>
      <c r="I2336" s="74">
        <v>42838</v>
      </c>
      <c r="J2336" t="s">
        <v>19</v>
      </c>
      <c r="K2336" t="s">
        <v>19</v>
      </c>
    </row>
    <row r="2337" spans="1:11" hidden="1" x14ac:dyDescent="0.3">
      <c r="A2337" t="s">
        <v>555</v>
      </c>
      <c r="B2337" t="s">
        <v>11940</v>
      </c>
      <c r="C2337" t="s">
        <v>17482</v>
      </c>
      <c r="D2337" t="s">
        <v>17483</v>
      </c>
      <c r="E2337" s="74">
        <v>42114</v>
      </c>
      <c r="F2337">
        <v>1.696</v>
      </c>
      <c r="G2337" t="s">
        <v>17334</v>
      </c>
      <c r="H2337" t="s">
        <v>17339</v>
      </c>
      <c r="I2337" s="74">
        <v>42494</v>
      </c>
      <c r="J2337" t="s">
        <v>19</v>
      </c>
      <c r="K2337" t="s">
        <v>19</v>
      </c>
    </row>
    <row r="2338" spans="1:11" hidden="1" x14ac:dyDescent="0.3">
      <c r="A2338" t="s">
        <v>9383</v>
      </c>
      <c r="B2338" t="s">
        <v>17036</v>
      </c>
      <c r="C2338" t="s">
        <v>17348</v>
      </c>
      <c r="D2338" t="s">
        <v>17349</v>
      </c>
      <c r="E2338" s="74">
        <v>42830</v>
      </c>
      <c r="F2338">
        <v>0.93600000000000005</v>
      </c>
      <c r="G2338" t="s">
        <v>17</v>
      </c>
      <c r="H2338" t="s">
        <v>17315</v>
      </c>
      <c r="I2338" s="74">
        <v>44061</v>
      </c>
      <c r="J2338" t="s">
        <v>19</v>
      </c>
      <c r="K2338" t="s">
        <v>19</v>
      </c>
    </row>
    <row r="2339" spans="1:11" hidden="1" x14ac:dyDescent="0.3">
      <c r="A2339" t="s">
        <v>7810</v>
      </c>
      <c r="B2339" t="s">
        <v>7809</v>
      </c>
      <c r="C2339" t="s">
        <v>17359</v>
      </c>
      <c r="D2339" t="s">
        <v>17360</v>
      </c>
      <c r="E2339" s="74">
        <v>44125</v>
      </c>
      <c r="F2339">
        <v>0.01</v>
      </c>
      <c r="G2339" t="s">
        <v>17</v>
      </c>
      <c r="H2339" t="s">
        <v>17324</v>
      </c>
      <c r="I2339" s="74">
        <v>44167</v>
      </c>
      <c r="J2339" t="s">
        <v>19</v>
      </c>
      <c r="K2339" t="s">
        <v>19</v>
      </c>
    </row>
    <row r="2340" spans="1:11" hidden="1" x14ac:dyDescent="0.3">
      <c r="A2340" t="s">
        <v>3500</v>
      </c>
      <c r="B2340" t="s">
        <v>11938</v>
      </c>
      <c r="C2340" t="s">
        <v>21946</v>
      </c>
      <c r="D2340" t="s">
        <v>3329</v>
      </c>
      <c r="E2340" s="74">
        <v>24047</v>
      </c>
      <c r="F2340">
        <v>26</v>
      </c>
      <c r="G2340" t="s">
        <v>17369</v>
      </c>
      <c r="H2340" t="s">
        <v>17315</v>
      </c>
      <c r="I2340" s="74">
        <v>41795</v>
      </c>
      <c r="J2340" t="s">
        <v>19</v>
      </c>
      <c r="K2340" t="s">
        <v>19</v>
      </c>
    </row>
    <row r="2341" spans="1:11" hidden="1" x14ac:dyDescent="0.3">
      <c r="A2341" t="s">
        <v>3584</v>
      </c>
      <c r="B2341" t="s">
        <v>12679</v>
      </c>
      <c r="C2341" t="s">
        <v>17418</v>
      </c>
      <c r="D2341" t="s">
        <v>17419</v>
      </c>
      <c r="E2341" s="74">
        <v>15794</v>
      </c>
      <c r="F2341">
        <v>22</v>
      </c>
      <c r="G2341" t="s">
        <v>17369</v>
      </c>
      <c r="H2341" t="s">
        <v>17315</v>
      </c>
      <c r="I2341" s="74">
        <v>39608</v>
      </c>
      <c r="J2341" t="s">
        <v>19</v>
      </c>
      <c r="K2341" t="s">
        <v>19</v>
      </c>
    </row>
    <row r="2342" spans="1:11" hidden="1" x14ac:dyDescent="0.3">
      <c r="A2342" t="s">
        <v>7660</v>
      </c>
      <c r="B2342" t="s">
        <v>10437</v>
      </c>
      <c r="C2342" t="s">
        <v>22394</v>
      </c>
      <c r="D2342" t="s">
        <v>22395</v>
      </c>
      <c r="E2342" s="74">
        <v>43839</v>
      </c>
      <c r="F2342">
        <v>10</v>
      </c>
      <c r="G2342" t="s">
        <v>17</v>
      </c>
      <c r="H2342" t="s">
        <v>17339</v>
      </c>
      <c r="I2342" s="74">
        <v>43868</v>
      </c>
      <c r="J2342" t="s">
        <v>19</v>
      </c>
      <c r="K2342" t="s">
        <v>19</v>
      </c>
    </row>
    <row r="2343" spans="1:11" hidden="1" x14ac:dyDescent="0.3">
      <c r="A2343" t="s">
        <v>8477</v>
      </c>
      <c r="B2343" t="s">
        <v>10223</v>
      </c>
      <c r="C2343" t="s">
        <v>17342</v>
      </c>
      <c r="D2343" t="s">
        <v>17343</v>
      </c>
      <c r="E2343" s="74">
        <v>42543</v>
      </c>
      <c r="F2343">
        <v>0.86699999999999999</v>
      </c>
      <c r="G2343" t="s">
        <v>17</v>
      </c>
      <c r="H2343" t="s">
        <v>17315</v>
      </c>
      <c r="I2343" s="74">
        <v>44063</v>
      </c>
      <c r="J2343" t="s">
        <v>19</v>
      </c>
      <c r="K2343" t="s">
        <v>19</v>
      </c>
    </row>
    <row r="2344" spans="1:11" hidden="1" x14ac:dyDescent="0.3">
      <c r="A2344" t="s">
        <v>3432</v>
      </c>
      <c r="B2344" t="s">
        <v>11460</v>
      </c>
      <c r="C2344" t="s">
        <v>22233</v>
      </c>
      <c r="D2344" t="s">
        <v>22234</v>
      </c>
      <c r="E2344" s="74">
        <v>30498</v>
      </c>
      <c r="F2344">
        <v>0.35</v>
      </c>
      <c r="G2344" t="s">
        <v>17369</v>
      </c>
      <c r="H2344" t="s">
        <v>17315</v>
      </c>
      <c r="I2344" s="74">
        <v>41523</v>
      </c>
      <c r="J2344" t="s">
        <v>19</v>
      </c>
      <c r="K2344" t="s">
        <v>19</v>
      </c>
    </row>
    <row r="2345" spans="1:11" hidden="1" x14ac:dyDescent="0.3">
      <c r="A2345" t="s">
        <v>5333</v>
      </c>
      <c r="B2345" t="s">
        <v>11030</v>
      </c>
      <c r="C2345" t="s">
        <v>17518</v>
      </c>
      <c r="D2345" t="s">
        <v>17519</v>
      </c>
      <c r="E2345" s="74">
        <v>43820</v>
      </c>
      <c r="F2345">
        <v>3</v>
      </c>
      <c r="G2345" t="s">
        <v>17</v>
      </c>
      <c r="H2345" t="s">
        <v>17315</v>
      </c>
      <c r="I2345" s="74">
        <v>43838</v>
      </c>
      <c r="J2345" t="s">
        <v>19</v>
      </c>
      <c r="K2345" t="s">
        <v>19</v>
      </c>
    </row>
    <row r="2346" spans="1:11" hidden="1" x14ac:dyDescent="0.3">
      <c r="A2346" t="s">
        <v>3430</v>
      </c>
      <c r="B2346" t="s">
        <v>3431</v>
      </c>
      <c r="C2346" t="s">
        <v>17418</v>
      </c>
      <c r="D2346" t="s">
        <v>17419</v>
      </c>
      <c r="E2346" s="74">
        <v>31404</v>
      </c>
      <c r="F2346">
        <v>0.55000000000000004</v>
      </c>
      <c r="G2346" t="s">
        <v>17369</v>
      </c>
      <c r="H2346" t="s">
        <v>17315</v>
      </c>
      <c r="I2346" s="74">
        <v>39667</v>
      </c>
      <c r="J2346" t="s">
        <v>19</v>
      </c>
      <c r="K2346" t="s">
        <v>19</v>
      </c>
    </row>
    <row r="2347" spans="1:11" hidden="1" x14ac:dyDescent="0.3">
      <c r="A2347" t="s">
        <v>3684</v>
      </c>
      <c r="B2347" t="s">
        <v>13446</v>
      </c>
      <c r="C2347" t="s">
        <v>17352</v>
      </c>
      <c r="D2347" t="s">
        <v>17293</v>
      </c>
      <c r="E2347" s="74">
        <v>21125</v>
      </c>
      <c r="F2347">
        <v>2.8</v>
      </c>
      <c r="G2347" t="s">
        <v>17369</v>
      </c>
      <c r="H2347" t="s">
        <v>17339</v>
      </c>
      <c r="I2347" s="74">
        <v>39451</v>
      </c>
      <c r="J2347" t="s">
        <v>19</v>
      </c>
      <c r="K2347" t="s">
        <v>19</v>
      </c>
    </row>
    <row r="2348" spans="1:11" hidden="1" x14ac:dyDescent="0.3">
      <c r="A2348" t="s">
        <v>15152</v>
      </c>
      <c r="B2348" t="s">
        <v>15151</v>
      </c>
      <c r="C2348" t="s">
        <v>17756</v>
      </c>
      <c r="D2348" t="s">
        <v>17757</v>
      </c>
      <c r="E2348" s="74">
        <v>44557</v>
      </c>
      <c r="F2348">
        <v>249</v>
      </c>
      <c r="G2348" t="s">
        <v>17</v>
      </c>
      <c r="H2348" t="s">
        <v>17465</v>
      </c>
      <c r="I2348" s="74">
        <v>44617</v>
      </c>
      <c r="J2348" t="s">
        <v>19</v>
      </c>
      <c r="K2348" t="s">
        <v>19</v>
      </c>
    </row>
    <row r="2349" spans="1:11" hidden="1" x14ac:dyDescent="0.3">
      <c r="A2349" t="s">
        <v>21312</v>
      </c>
      <c r="B2349" t="s">
        <v>15151</v>
      </c>
      <c r="C2349" t="s">
        <v>17756</v>
      </c>
      <c r="D2349" t="s">
        <v>17757</v>
      </c>
      <c r="E2349" s="74">
        <v>45055</v>
      </c>
      <c r="F2349">
        <v>51</v>
      </c>
      <c r="G2349" t="s">
        <v>17</v>
      </c>
      <c r="H2349" t="s">
        <v>17465</v>
      </c>
      <c r="I2349" s="74">
        <v>45278</v>
      </c>
      <c r="J2349" t="s">
        <v>19</v>
      </c>
      <c r="K2349" t="s">
        <v>19</v>
      </c>
    </row>
    <row r="2350" spans="1:11" hidden="1" x14ac:dyDescent="0.3">
      <c r="A2350" t="s">
        <v>28404</v>
      </c>
      <c r="B2350" t="s">
        <v>28405</v>
      </c>
      <c r="C2350" t="s">
        <v>28401</v>
      </c>
      <c r="D2350" t="s">
        <v>28402</v>
      </c>
      <c r="E2350" s="74">
        <v>41504</v>
      </c>
      <c r="F2350">
        <v>1.0860000000000001</v>
      </c>
      <c r="G2350" t="s">
        <v>17</v>
      </c>
      <c r="H2350" t="s">
        <v>17441</v>
      </c>
      <c r="I2350" s="74">
        <v>41961</v>
      </c>
      <c r="J2350" t="s">
        <v>19</v>
      </c>
      <c r="K2350" t="s">
        <v>19</v>
      </c>
    </row>
    <row r="2351" spans="1:11" hidden="1" x14ac:dyDescent="0.3">
      <c r="A2351" t="s">
        <v>28399</v>
      </c>
      <c r="B2351" t="s">
        <v>28400</v>
      </c>
      <c r="C2351" t="s">
        <v>28401</v>
      </c>
      <c r="D2351" t="s">
        <v>28402</v>
      </c>
      <c r="E2351" s="74">
        <v>41633</v>
      </c>
      <c r="F2351">
        <v>11.5</v>
      </c>
      <c r="G2351" t="s">
        <v>17479</v>
      </c>
      <c r="H2351" t="s">
        <v>17441</v>
      </c>
      <c r="I2351" s="74">
        <v>41751</v>
      </c>
      <c r="J2351" t="s">
        <v>19</v>
      </c>
      <c r="K2351" t="s">
        <v>19</v>
      </c>
    </row>
    <row r="2352" spans="1:11" hidden="1" x14ac:dyDescent="0.3">
      <c r="A2352" t="s">
        <v>4694</v>
      </c>
      <c r="B2352" t="s">
        <v>11222</v>
      </c>
      <c r="C2352" t="s">
        <v>21782</v>
      </c>
      <c r="D2352" t="s">
        <v>21783</v>
      </c>
      <c r="E2352" s="74">
        <v>43383</v>
      </c>
      <c r="F2352">
        <v>1.04</v>
      </c>
      <c r="G2352" t="s">
        <v>17</v>
      </c>
      <c r="H2352" t="s">
        <v>17441</v>
      </c>
      <c r="I2352" s="74">
        <v>43536</v>
      </c>
      <c r="J2352" t="s">
        <v>19</v>
      </c>
      <c r="K2352" t="s">
        <v>19</v>
      </c>
    </row>
    <row r="2353" spans="1:11" hidden="1" x14ac:dyDescent="0.3">
      <c r="A2353" t="s">
        <v>24375</v>
      </c>
      <c r="B2353" t="s">
        <v>24376</v>
      </c>
      <c r="C2353" t="s">
        <v>17387</v>
      </c>
      <c r="D2353" t="s">
        <v>17388</v>
      </c>
      <c r="E2353" s="74">
        <v>44756</v>
      </c>
      <c r="F2353">
        <v>4.2055000000000002E-2</v>
      </c>
      <c r="G2353" t="s">
        <v>17</v>
      </c>
      <c r="H2353" t="s">
        <v>17315</v>
      </c>
      <c r="I2353" s="74">
        <v>45660</v>
      </c>
      <c r="J2353" t="s">
        <v>19</v>
      </c>
      <c r="K2353" t="s">
        <v>19</v>
      </c>
    </row>
    <row r="2354" spans="1:11" hidden="1" x14ac:dyDescent="0.3">
      <c r="A2354" t="s">
        <v>27667</v>
      </c>
      <c r="B2354" t="s">
        <v>27668</v>
      </c>
      <c r="C2354" t="s">
        <v>20026</v>
      </c>
      <c r="D2354" t="s">
        <v>20027</v>
      </c>
      <c r="E2354" s="74">
        <v>45566</v>
      </c>
      <c r="F2354">
        <v>9.4450000000000006E-2</v>
      </c>
      <c r="G2354" t="s">
        <v>17</v>
      </c>
      <c r="H2354" t="s">
        <v>17315</v>
      </c>
      <c r="I2354" s="74">
        <v>45672</v>
      </c>
      <c r="J2354" t="s">
        <v>19</v>
      </c>
      <c r="K2354" t="s">
        <v>19</v>
      </c>
    </row>
    <row r="2355" spans="1:11" hidden="1" x14ac:dyDescent="0.3">
      <c r="A2355" t="s">
        <v>1133</v>
      </c>
      <c r="B2355" t="s">
        <v>12245</v>
      </c>
      <c r="C2355" t="s">
        <v>17410</v>
      </c>
      <c r="D2355" t="s">
        <v>17411</v>
      </c>
      <c r="E2355" s="74">
        <v>40752</v>
      </c>
      <c r="F2355">
        <v>0.17599999999999999</v>
      </c>
      <c r="G2355" t="s">
        <v>17</v>
      </c>
      <c r="H2355" t="s">
        <v>17315</v>
      </c>
      <c r="I2355" s="74">
        <v>41862</v>
      </c>
      <c r="J2355" t="s">
        <v>19</v>
      </c>
      <c r="K2355" t="s">
        <v>19</v>
      </c>
    </row>
    <row r="2356" spans="1:11" hidden="1" x14ac:dyDescent="0.3">
      <c r="A2356" t="s">
        <v>1768</v>
      </c>
      <c r="B2356" t="s">
        <v>2193</v>
      </c>
      <c r="C2356" t="s">
        <v>17410</v>
      </c>
      <c r="D2356" t="s">
        <v>17411</v>
      </c>
      <c r="E2356" s="74">
        <v>40912</v>
      </c>
      <c r="F2356">
        <v>0.51100000000000001</v>
      </c>
      <c r="G2356" t="s">
        <v>17</v>
      </c>
      <c r="H2356" t="s">
        <v>17315</v>
      </c>
      <c r="I2356" s="74">
        <v>41386</v>
      </c>
      <c r="J2356" t="s">
        <v>19</v>
      </c>
      <c r="K2356" t="s">
        <v>19</v>
      </c>
    </row>
    <row r="2357" spans="1:11" hidden="1" x14ac:dyDescent="0.3">
      <c r="A2357" t="s">
        <v>3937</v>
      </c>
      <c r="B2357" t="s">
        <v>2193</v>
      </c>
      <c r="C2357" t="s">
        <v>17410</v>
      </c>
      <c r="D2357" t="s">
        <v>17411</v>
      </c>
      <c r="E2357" s="74">
        <v>40757</v>
      </c>
      <c r="F2357">
        <v>4.2999999999999997E-2</v>
      </c>
      <c r="G2357" t="s">
        <v>17</v>
      </c>
      <c r="H2357" t="s">
        <v>17315</v>
      </c>
      <c r="I2357" s="74">
        <v>42837</v>
      </c>
      <c r="J2357" t="s">
        <v>19</v>
      </c>
      <c r="K2357" t="s">
        <v>19</v>
      </c>
    </row>
    <row r="2358" spans="1:11" hidden="1" x14ac:dyDescent="0.3">
      <c r="A2358" t="s">
        <v>3938</v>
      </c>
      <c r="B2358" t="s">
        <v>2193</v>
      </c>
      <c r="C2358" t="s">
        <v>17410</v>
      </c>
      <c r="D2358" t="s">
        <v>17411</v>
      </c>
      <c r="E2358" s="74">
        <v>40752</v>
      </c>
      <c r="F2358">
        <v>4.5999999999999999E-2</v>
      </c>
      <c r="G2358" t="s">
        <v>17</v>
      </c>
      <c r="H2358" t="s">
        <v>17315</v>
      </c>
      <c r="I2358" s="74">
        <v>42837</v>
      </c>
      <c r="J2358" t="s">
        <v>19</v>
      </c>
      <c r="K2358" t="s">
        <v>19</v>
      </c>
    </row>
    <row r="2359" spans="1:11" hidden="1" x14ac:dyDescent="0.3">
      <c r="A2359" t="s">
        <v>3939</v>
      </c>
      <c r="B2359" t="s">
        <v>2193</v>
      </c>
      <c r="C2359" t="s">
        <v>17410</v>
      </c>
      <c r="D2359" t="s">
        <v>17411</v>
      </c>
      <c r="E2359" s="74">
        <v>40793</v>
      </c>
      <c r="F2359">
        <v>2.8000000000000001E-2</v>
      </c>
      <c r="G2359" t="s">
        <v>17</v>
      </c>
      <c r="H2359" t="s">
        <v>17315</v>
      </c>
      <c r="I2359" s="74">
        <v>42837</v>
      </c>
      <c r="J2359" t="s">
        <v>19</v>
      </c>
      <c r="K2359" t="s">
        <v>19</v>
      </c>
    </row>
    <row r="2360" spans="1:11" hidden="1" x14ac:dyDescent="0.3">
      <c r="A2360" t="s">
        <v>2703</v>
      </c>
      <c r="B2360" t="s">
        <v>13444</v>
      </c>
      <c r="C2360" t="s">
        <v>21515</v>
      </c>
      <c r="D2360" t="s">
        <v>21516</v>
      </c>
      <c r="E2360" s="74">
        <v>30937</v>
      </c>
      <c r="F2360">
        <v>2.42</v>
      </c>
      <c r="G2360" t="s">
        <v>17369</v>
      </c>
      <c r="H2360" t="s">
        <v>17315</v>
      </c>
      <c r="I2360" s="74">
        <v>40528</v>
      </c>
      <c r="J2360" t="s">
        <v>19</v>
      </c>
      <c r="K2360" t="s">
        <v>19</v>
      </c>
    </row>
    <row r="2361" spans="1:11" hidden="1" x14ac:dyDescent="0.3">
      <c r="A2361" t="s">
        <v>10103</v>
      </c>
      <c r="B2361" t="s">
        <v>16781</v>
      </c>
      <c r="C2361" t="s">
        <v>17514</v>
      </c>
      <c r="D2361" t="s">
        <v>17515</v>
      </c>
      <c r="E2361" s="74">
        <v>44183</v>
      </c>
      <c r="F2361">
        <v>100</v>
      </c>
      <c r="G2361" t="s">
        <v>17</v>
      </c>
      <c r="H2361" t="s">
        <v>17379</v>
      </c>
      <c r="I2361" s="74">
        <v>44223</v>
      </c>
      <c r="J2361" t="s">
        <v>19</v>
      </c>
      <c r="K2361" t="s">
        <v>19</v>
      </c>
    </row>
    <row r="2362" spans="1:11" hidden="1" x14ac:dyDescent="0.3">
      <c r="A2362" t="s">
        <v>3621</v>
      </c>
      <c r="B2362" t="s">
        <v>12916</v>
      </c>
      <c r="C2362" t="s">
        <v>17372</v>
      </c>
      <c r="D2362" t="s">
        <v>17373</v>
      </c>
      <c r="E2362" s="74">
        <v>30956</v>
      </c>
      <c r="F2362">
        <v>1.25</v>
      </c>
      <c r="G2362" t="s">
        <v>17369</v>
      </c>
      <c r="H2362" t="s">
        <v>17315</v>
      </c>
      <c r="I2362" s="74">
        <v>39651</v>
      </c>
      <c r="J2362" t="s">
        <v>19</v>
      </c>
      <c r="K2362" t="s">
        <v>19</v>
      </c>
    </row>
    <row r="2363" spans="1:11" hidden="1" x14ac:dyDescent="0.3">
      <c r="A2363" t="s">
        <v>3707</v>
      </c>
      <c r="B2363" t="s">
        <v>13625</v>
      </c>
      <c r="C2363" t="s">
        <v>17352</v>
      </c>
      <c r="D2363" t="s">
        <v>17293</v>
      </c>
      <c r="E2363" s="74">
        <v>8980</v>
      </c>
      <c r="F2363">
        <v>3.2</v>
      </c>
      <c r="G2363" t="s">
        <v>17369</v>
      </c>
      <c r="H2363" t="s">
        <v>17339</v>
      </c>
      <c r="I2363" s="74">
        <v>39451</v>
      </c>
      <c r="J2363" t="s">
        <v>19</v>
      </c>
      <c r="K2363" t="s">
        <v>19</v>
      </c>
    </row>
    <row r="2364" spans="1:11" hidden="1" x14ac:dyDescent="0.3">
      <c r="A2364" t="s">
        <v>1738</v>
      </c>
      <c r="B2364" t="s">
        <v>12678</v>
      </c>
      <c r="C2364" t="s">
        <v>21916</v>
      </c>
      <c r="D2364" t="s">
        <v>21917</v>
      </c>
      <c r="E2364" s="74">
        <v>41019</v>
      </c>
      <c r="F2364">
        <v>0.85099999999999998</v>
      </c>
      <c r="G2364" t="s">
        <v>17</v>
      </c>
      <c r="H2364" t="s">
        <v>17315</v>
      </c>
      <c r="I2364" s="74">
        <v>41436</v>
      </c>
      <c r="J2364" t="s">
        <v>19</v>
      </c>
      <c r="K2364" t="s">
        <v>19</v>
      </c>
    </row>
    <row r="2365" spans="1:11" hidden="1" x14ac:dyDescent="0.3">
      <c r="A2365" t="s">
        <v>21088</v>
      </c>
      <c r="B2365" t="s">
        <v>21089</v>
      </c>
      <c r="C2365" t="s">
        <v>21090</v>
      </c>
      <c r="D2365" t="s">
        <v>21091</v>
      </c>
      <c r="E2365" s="74">
        <v>45199</v>
      </c>
      <c r="F2365">
        <v>4</v>
      </c>
      <c r="G2365" t="s">
        <v>17</v>
      </c>
      <c r="H2365" t="s">
        <v>17441</v>
      </c>
      <c r="I2365" s="74">
        <v>45303</v>
      </c>
      <c r="J2365" t="s">
        <v>19</v>
      </c>
      <c r="K2365" t="s">
        <v>19</v>
      </c>
    </row>
    <row r="2366" spans="1:11" hidden="1" x14ac:dyDescent="0.3">
      <c r="A2366" t="s">
        <v>3484</v>
      </c>
      <c r="B2366" t="s">
        <v>11807</v>
      </c>
      <c r="C2366" t="s">
        <v>17372</v>
      </c>
      <c r="D2366" t="s">
        <v>17373</v>
      </c>
      <c r="E2366" s="74">
        <v>31054</v>
      </c>
      <c r="F2366">
        <v>3</v>
      </c>
      <c r="G2366" t="s">
        <v>6</v>
      </c>
      <c r="H2366" t="s">
        <v>17315</v>
      </c>
      <c r="I2366" s="74">
        <v>39665</v>
      </c>
      <c r="J2366" t="s">
        <v>19</v>
      </c>
      <c r="K2366" t="s">
        <v>19</v>
      </c>
    </row>
    <row r="2367" spans="1:11" hidden="1" x14ac:dyDescent="0.3">
      <c r="A2367" t="s">
        <v>4963</v>
      </c>
      <c r="B2367" t="s">
        <v>1723</v>
      </c>
      <c r="C2367" t="s">
        <v>17346</v>
      </c>
      <c r="D2367" t="s">
        <v>17347</v>
      </c>
      <c r="E2367" s="74">
        <v>42432</v>
      </c>
      <c r="F2367">
        <v>0.86799999999999999</v>
      </c>
      <c r="G2367" t="s">
        <v>17</v>
      </c>
      <c r="H2367" t="s">
        <v>17315</v>
      </c>
      <c r="I2367" s="74">
        <v>43598</v>
      </c>
      <c r="J2367" t="s">
        <v>19</v>
      </c>
      <c r="K2367" t="s">
        <v>19</v>
      </c>
    </row>
    <row r="2368" spans="1:11" hidden="1" x14ac:dyDescent="0.3">
      <c r="A2368" t="s">
        <v>4964</v>
      </c>
      <c r="B2368" t="s">
        <v>1723</v>
      </c>
      <c r="C2368" t="s">
        <v>17346</v>
      </c>
      <c r="D2368" t="s">
        <v>17347</v>
      </c>
      <c r="E2368" s="74">
        <v>42429</v>
      </c>
      <c r="F2368">
        <v>0.89600000000000002</v>
      </c>
      <c r="G2368" t="s">
        <v>17</v>
      </c>
      <c r="H2368" t="s">
        <v>17315</v>
      </c>
      <c r="I2368" s="74">
        <v>43598</v>
      </c>
      <c r="J2368" t="s">
        <v>19</v>
      </c>
      <c r="K2368" t="s">
        <v>19</v>
      </c>
    </row>
    <row r="2369" spans="1:11" hidden="1" x14ac:dyDescent="0.3">
      <c r="A2369" t="s">
        <v>4965</v>
      </c>
      <c r="B2369" t="s">
        <v>1723</v>
      </c>
      <c r="C2369" t="s">
        <v>17346</v>
      </c>
      <c r="D2369" t="s">
        <v>17347</v>
      </c>
      <c r="E2369" s="74">
        <v>42411</v>
      </c>
      <c r="F2369">
        <v>0.99399999999999999</v>
      </c>
      <c r="G2369" t="s">
        <v>17</v>
      </c>
      <c r="H2369" t="s">
        <v>17315</v>
      </c>
      <c r="I2369" s="74">
        <v>43623</v>
      </c>
      <c r="J2369" t="s">
        <v>19</v>
      </c>
      <c r="K2369" t="s">
        <v>19</v>
      </c>
    </row>
    <row r="2370" spans="1:11" hidden="1" x14ac:dyDescent="0.3">
      <c r="A2370" t="s">
        <v>4966</v>
      </c>
      <c r="B2370" t="s">
        <v>1723</v>
      </c>
      <c r="C2370" t="s">
        <v>17346</v>
      </c>
      <c r="D2370" t="s">
        <v>17347</v>
      </c>
      <c r="E2370" s="74">
        <v>42496</v>
      </c>
      <c r="F2370">
        <v>1</v>
      </c>
      <c r="G2370" t="s">
        <v>17</v>
      </c>
      <c r="H2370" t="s">
        <v>17315</v>
      </c>
      <c r="I2370" s="74">
        <v>43623</v>
      </c>
      <c r="J2370" t="s">
        <v>19</v>
      </c>
      <c r="K2370" t="s">
        <v>19</v>
      </c>
    </row>
    <row r="2371" spans="1:11" hidden="1" x14ac:dyDescent="0.3">
      <c r="A2371" t="s">
        <v>4967</v>
      </c>
      <c r="B2371" t="s">
        <v>1723</v>
      </c>
      <c r="C2371" t="s">
        <v>17346</v>
      </c>
      <c r="D2371" t="s">
        <v>17347</v>
      </c>
      <c r="E2371" s="74">
        <v>42272</v>
      </c>
      <c r="F2371">
        <v>0.5</v>
      </c>
      <c r="G2371" t="s">
        <v>17</v>
      </c>
      <c r="H2371" t="s">
        <v>17315</v>
      </c>
      <c r="I2371" s="74">
        <v>43665</v>
      </c>
      <c r="J2371" t="s">
        <v>19</v>
      </c>
      <c r="K2371" t="s">
        <v>19</v>
      </c>
    </row>
    <row r="2372" spans="1:11" hidden="1" x14ac:dyDescent="0.3">
      <c r="A2372" t="s">
        <v>4968</v>
      </c>
      <c r="B2372" t="s">
        <v>1723</v>
      </c>
      <c r="C2372" t="s">
        <v>17346</v>
      </c>
      <c r="D2372" t="s">
        <v>17347</v>
      </c>
      <c r="E2372" s="74">
        <v>42472</v>
      </c>
      <c r="F2372">
        <v>0.998</v>
      </c>
      <c r="G2372" t="s">
        <v>17</v>
      </c>
      <c r="H2372" t="s">
        <v>17315</v>
      </c>
      <c r="I2372" s="74">
        <v>43623</v>
      </c>
      <c r="J2372" t="s">
        <v>19</v>
      </c>
      <c r="K2372" t="s">
        <v>19</v>
      </c>
    </row>
    <row r="2373" spans="1:11" hidden="1" x14ac:dyDescent="0.3">
      <c r="A2373" t="s">
        <v>21008</v>
      </c>
      <c r="B2373" t="s">
        <v>21009</v>
      </c>
      <c r="C2373" t="s">
        <v>18696</v>
      </c>
      <c r="D2373" t="s">
        <v>18697</v>
      </c>
      <c r="E2373" s="74">
        <v>45105</v>
      </c>
      <c r="F2373">
        <v>8.7999999999999995E-2</v>
      </c>
      <c r="G2373" t="s">
        <v>17</v>
      </c>
      <c r="H2373" t="s">
        <v>17315</v>
      </c>
      <c r="I2373" s="74">
        <v>45209</v>
      </c>
      <c r="J2373" t="s">
        <v>19</v>
      </c>
      <c r="K2373" t="s">
        <v>19</v>
      </c>
    </row>
    <row r="2374" spans="1:11" hidden="1" x14ac:dyDescent="0.3">
      <c r="A2374" t="s">
        <v>4291</v>
      </c>
      <c r="B2374" t="s">
        <v>4858</v>
      </c>
      <c r="C2374" t="s">
        <v>17410</v>
      </c>
      <c r="D2374" t="s">
        <v>17411</v>
      </c>
      <c r="E2374" s="74">
        <v>40906</v>
      </c>
      <c r="F2374">
        <v>0.437</v>
      </c>
      <c r="G2374" t="s">
        <v>17</v>
      </c>
      <c r="H2374" t="s">
        <v>17315</v>
      </c>
      <c r="I2374" s="74">
        <v>43104</v>
      </c>
      <c r="J2374" t="s">
        <v>19</v>
      </c>
      <c r="K2374" t="s">
        <v>19</v>
      </c>
    </row>
    <row r="2375" spans="1:11" hidden="1" x14ac:dyDescent="0.3">
      <c r="A2375" t="s">
        <v>5956</v>
      </c>
      <c r="B2375" t="s">
        <v>10975</v>
      </c>
      <c r="C2375" t="s">
        <v>17410</v>
      </c>
      <c r="D2375" t="s">
        <v>17411</v>
      </c>
      <c r="E2375" s="74">
        <v>40879</v>
      </c>
      <c r="F2375">
        <v>0.25600000000000001</v>
      </c>
      <c r="G2375" t="s">
        <v>17</v>
      </c>
      <c r="H2375" t="s">
        <v>17315</v>
      </c>
      <c r="I2375" s="74">
        <v>43742</v>
      </c>
      <c r="J2375" t="s">
        <v>19</v>
      </c>
      <c r="K2375" t="s">
        <v>19</v>
      </c>
    </row>
    <row r="2376" spans="1:11" hidden="1" x14ac:dyDescent="0.3">
      <c r="A2376" t="s">
        <v>5957</v>
      </c>
      <c r="B2376" t="s">
        <v>10975</v>
      </c>
      <c r="C2376" t="s">
        <v>17410</v>
      </c>
      <c r="D2376" t="s">
        <v>17411</v>
      </c>
      <c r="E2376" s="74">
        <v>40878</v>
      </c>
      <c r="F2376">
        <v>0.13100000000000001</v>
      </c>
      <c r="G2376" t="s">
        <v>17</v>
      </c>
      <c r="H2376" t="s">
        <v>17315</v>
      </c>
      <c r="I2376" s="74">
        <v>43742</v>
      </c>
      <c r="J2376" t="s">
        <v>19</v>
      </c>
      <c r="K2376" t="s">
        <v>19</v>
      </c>
    </row>
    <row r="2377" spans="1:11" hidden="1" x14ac:dyDescent="0.3">
      <c r="A2377" t="s">
        <v>2194</v>
      </c>
      <c r="B2377" t="s">
        <v>11923</v>
      </c>
      <c r="C2377" t="s">
        <v>21833</v>
      </c>
      <c r="D2377" t="s">
        <v>2193</v>
      </c>
      <c r="E2377" s="74">
        <v>31260</v>
      </c>
      <c r="F2377">
        <v>3.3</v>
      </c>
      <c r="G2377" t="s">
        <v>17334</v>
      </c>
      <c r="H2377" t="s">
        <v>17315</v>
      </c>
      <c r="I2377" s="74">
        <v>41082</v>
      </c>
      <c r="J2377" t="s">
        <v>19</v>
      </c>
      <c r="K2377" t="s">
        <v>19</v>
      </c>
    </row>
    <row r="2378" spans="1:11" hidden="1" x14ac:dyDescent="0.3">
      <c r="A2378" t="s">
        <v>3498</v>
      </c>
      <c r="B2378" t="s">
        <v>11923</v>
      </c>
      <c r="C2378" t="s">
        <v>21833</v>
      </c>
      <c r="D2378" t="s">
        <v>2193</v>
      </c>
      <c r="E2378" s="74">
        <v>31260</v>
      </c>
      <c r="F2378">
        <v>3.3</v>
      </c>
      <c r="G2378" t="s">
        <v>17334</v>
      </c>
      <c r="H2378" t="s">
        <v>17315</v>
      </c>
      <c r="I2378" s="74">
        <v>41373</v>
      </c>
      <c r="J2378" t="s">
        <v>19</v>
      </c>
      <c r="K2378" t="s">
        <v>19</v>
      </c>
    </row>
    <row r="2379" spans="1:11" hidden="1" x14ac:dyDescent="0.3">
      <c r="A2379" t="s">
        <v>25798</v>
      </c>
      <c r="B2379" t="s">
        <v>25799</v>
      </c>
      <c r="C2379" t="s">
        <v>17318</v>
      </c>
      <c r="D2379" t="s">
        <v>17319</v>
      </c>
      <c r="E2379" s="74">
        <v>45376</v>
      </c>
      <c r="F2379">
        <v>0.7</v>
      </c>
      <c r="G2379" t="s">
        <v>17</v>
      </c>
      <c r="H2379" t="s">
        <v>17315</v>
      </c>
      <c r="I2379" s="74">
        <v>45601</v>
      </c>
      <c r="J2379" t="s">
        <v>19</v>
      </c>
      <c r="K2379" t="s">
        <v>19</v>
      </c>
    </row>
    <row r="2380" spans="1:11" hidden="1" x14ac:dyDescent="0.3">
      <c r="A2380" t="s">
        <v>28029</v>
      </c>
      <c r="B2380" t="s">
        <v>28030</v>
      </c>
      <c r="C2380" t="s">
        <v>17342</v>
      </c>
      <c r="D2380" t="s">
        <v>17343</v>
      </c>
      <c r="E2380" s="74">
        <v>45467</v>
      </c>
      <c r="F2380">
        <v>0.89949299999999999</v>
      </c>
      <c r="G2380" t="s">
        <v>17</v>
      </c>
      <c r="H2380" t="s">
        <v>17315</v>
      </c>
      <c r="I2380" s="74">
        <v>45615</v>
      </c>
      <c r="J2380" t="s">
        <v>19</v>
      </c>
      <c r="K2380" t="s">
        <v>19</v>
      </c>
    </row>
    <row r="2381" spans="1:11" hidden="1" x14ac:dyDescent="0.3">
      <c r="A2381" t="s">
        <v>6877</v>
      </c>
      <c r="B2381" t="s">
        <v>10591</v>
      </c>
      <c r="C2381" t="s">
        <v>17342</v>
      </c>
      <c r="D2381" t="s">
        <v>17343</v>
      </c>
      <c r="E2381" s="74">
        <v>43041</v>
      </c>
      <c r="F2381">
        <v>1.0029999999999999</v>
      </c>
      <c r="G2381" t="s">
        <v>17</v>
      </c>
      <c r="H2381" t="s">
        <v>17315</v>
      </c>
      <c r="I2381" s="74">
        <v>43795</v>
      </c>
      <c r="J2381" t="s">
        <v>19</v>
      </c>
      <c r="K2381" t="s">
        <v>19</v>
      </c>
    </row>
    <row r="2382" spans="1:11" hidden="1" x14ac:dyDescent="0.3">
      <c r="A2382" t="s">
        <v>14753</v>
      </c>
      <c r="B2382" t="s">
        <v>14752</v>
      </c>
      <c r="C2382" t="s">
        <v>18575</v>
      </c>
      <c r="D2382" t="s">
        <v>18576</v>
      </c>
      <c r="E2382" s="74">
        <v>41142</v>
      </c>
      <c r="F2382">
        <v>0.75</v>
      </c>
      <c r="G2382" t="s">
        <v>17334</v>
      </c>
      <c r="H2382" t="s">
        <v>17391</v>
      </c>
      <c r="I2382" s="74">
        <v>44753</v>
      </c>
      <c r="J2382" t="s">
        <v>19</v>
      </c>
      <c r="K2382" t="s">
        <v>19</v>
      </c>
    </row>
    <row r="2383" spans="1:11" hidden="1" x14ac:dyDescent="0.3">
      <c r="A2383" t="s">
        <v>16068</v>
      </c>
      <c r="B2383" t="s">
        <v>16067</v>
      </c>
      <c r="C2383" t="s">
        <v>17361</v>
      </c>
      <c r="D2383" t="s">
        <v>17362</v>
      </c>
      <c r="E2383" s="74">
        <v>43151</v>
      </c>
      <c r="F2383">
        <v>0.9</v>
      </c>
      <c r="G2383" t="s">
        <v>17</v>
      </c>
      <c r="H2383" t="s">
        <v>17315</v>
      </c>
      <c r="I2383" s="74">
        <v>44343</v>
      </c>
      <c r="J2383" t="s">
        <v>19</v>
      </c>
      <c r="K2383" t="s">
        <v>19</v>
      </c>
    </row>
    <row r="2384" spans="1:11" hidden="1" x14ac:dyDescent="0.3">
      <c r="A2384" t="s">
        <v>20370</v>
      </c>
      <c r="B2384" t="s">
        <v>20371</v>
      </c>
      <c r="C2384" t="s">
        <v>19658</v>
      </c>
      <c r="D2384" t="s">
        <v>19659</v>
      </c>
      <c r="E2384" s="74">
        <v>45028</v>
      </c>
      <c r="F2384">
        <v>0.8125</v>
      </c>
      <c r="G2384" t="s">
        <v>17</v>
      </c>
      <c r="H2384" t="s">
        <v>17315</v>
      </c>
      <c r="I2384" s="74">
        <v>45194</v>
      </c>
      <c r="J2384" t="s">
        <v>19</v>
      </c>
      <c r="K2384" t="s">
        <v>19</v>
      </c>
    </row>
    <row r="2385" spans="1:11" hidden="1" x14ac:dyDescent="0.3">
      <c r="A2385" t="s">
        <v>3304</v>
      </c>
      <c r="B2385" t="s">
        <v>4825</v>
      </c>
      <c r="C2385" t="s">
        <v>17436</v>
      </c>
      <c r="D2385" t="s">
        <v>17437</v>
      </c>
      <c r="E2385" s="74">
        <v>32874</v>
      </c>
      <c r="F2385">
        <v>9</v>
      </c>
      <c r="G2385" t="s">
        <v>6</v>
      </c>
      <c r="H2385" t="s">
        <v>17315</v>
      </c>
      <c r="I2385" s="74">
        <v>39675</v>
      </c>
      <c r="J2385" t="s">
        <v>19</v>
      </c>
      <c r="K2385" t="s">
        <v>19</v>
      </c>
    </row>
    <row r="2386" spans="1:11" hidden="1" x14ac:dyDescent="0.3">
      <c r="A2386" t="s">
        <v>26906</v>
      </c>
      <c r="B2386" t="s">
        <v>26907</v>
      </c>
      <c r="C2386" t="s">
        <v>17754</v>
      </c>
      <c r="D2386" t="s">
        <v>17755</v>
      </c>
      <c r="E2386" s="74">
        <v>45024</v>
      </c>
      <c r="F2386">
        <v>0.24405299999999999</v>
      </c>
      <c r="G2386" t="s">
        <v>17</v>
      </c>
      <c r="H2386" t="s">
        <v>17315</v>
      </c>
      <c r="I2386" s="74">
        <v>45563</v>
      </c>
      <c r="J2386" t="s">
        <v>19</v>
      </c>
      <c r="K2386" t="s">
        <v>17325</v>
      </c>
    </row>
    <row r="2387" spans="1:11" hidden="1" x14ac:dyDescent="0.3">
      <c r="A2387" t="s">
        <v>27042</v>
      </c>
      <c r="B2387" t="s">
        <v>27043</v>
      </c>
      <c r="C2387" t="s">
        <v>17754</v>
      </c>
      <c r="D2387" t="s">
        <v>17755</v>
      </c>
      <c r="E2387" s="74">
        <v>44951</v>
      </c>
      <c r="F2387">
        <v>0.230628</v>
      </c>
      <c r="G2387" t="s">
        <v>17</v>
      </c>
      <c r="H2387" t="s">
        <v>17315</v>
      </c>
      <c r="I2387" s="74">
        <v>45563</v>
      </c>
      <c r="J2387" t="s">
        <v>19</v>
      </c>
      <c r="K2387" t="s">
        <v>17325</v>
      </c>
    </row>
    <row r="2388" spans="1:11" hidden="1" x14ac:dyDescent="0.3">
      <c r="A2388" t="s">
        <v>27054</v>
      </c>
      <c r="B2388" t="s">
        <v>27055</v>
      </c>
      <c r="C2388" t="s">
        <v>17754</v>
      </c>
      <c r="D2388" t="s">
        <v>17755</v>
      </c>
      <c r="E2388" s="74">
        <v>45015</v>
      </c>
      <c r="F2388">
        <v>0.243698</v>
      </c>
      <c r="G2388" t="s">
        <v>17</v>
      </c>
      <c r="H2388" t="s">
        <v>17315</v>
      </c>
      <c r="I2388" s="74">
        <v>45563</v>
      </c>
      <c r="J2388" t="s">
        <v>19</v>
      </c>
      <c r="K2388" t="s">
        <v>17325</v>
      </c>
    </row>
    <row r="2389" spans="1:11" hidden="1" x14ac:dyDescent="0.3">
      <c r="A2389" t="s">
        <v>27070</v>
      </c>
      <c r="B2389" t="s">
        <v>27071</v>
      </c>
      <c r="C2389" t="s">
        <v>17754</v>
      </c>
      <c r="D2389" t="s">
        <v>17755</v>
      </c>
      <c r="E2389" s="74">
        <v>45012</v>
      </c>
      <c r="F2389">
        <v>0.23910100000000001</v>
      </c>
      <c r="G2389" t="s">
        <v>17</v>
      </c>
      <c r="H2389" t="s">
        <v>17315</v>
      </c>
      <c r="I2389" s="74">
        <v>45563</v>
      </c>
      <c r="J2389" t="s">
        <v>19</v>
      </c>
      <c r="K2389" t="s">
        <v>17325</v>
      </c>
    </row>
    <row r="2390" spans="1:11" hidden="1" x14ac:dyDescent="0.3">
      <c r="A2390" t="s">
        <v>27076</v>
      </c>
      <c r="B2390" t="s">
        <v>27077</v>
      </c>
      <c r="C2390" t="s">
        <v>17754</v>
      </c>
      <c r="D2390" t="s">
        <v>17755</v>
      </c>
      <c r="E2390" s="74">
        <v>45015</v>
      </c>
      <c r="F2390">
        <v>0.23239099999999999</v>
      </c>
      <c r="G2390" t="s">
        <v>17</v>
      </c>
      <c r="H2390" t="s">
        <v>17315</v>
      </c>
      <c r="I2390" s="74">
        <v>45563</v>
      </c>
      <c r="J2390" t="s">
        <v>19</v>
      </c>
      <c r="K2390" t="s">
        <v>17325</v>
      </c>
    </row>
    <row r="2391" spans="1:11" hidden="1" x14ac:dyDescent="0.3">
      <c r="A2391" t="s">
        <v>27098</v>
      </c>
      <c r="B2391" t="s">
        <v>27099</v>
      </c>
      <c r="C2391" t="s">
        <v>17754</v>
      </c>
      <c r="D2391" t="s">
        <v>17755</v>
      </c>
      <c r="E2391" s="74">
        <v>45107</v>
      </c>
      <c r="F2391">
        <v>0.15928400000000001</v>
      </c>
      <c r="G2391" t="s">
        <v>17</v>
      </c>
      <c r="H2391" t="s">
        <v>17315</v>
      </c>
      <c r="I2391" s="74">
        <v>45563</v>
      </c>
      <c r="J2391" t="s">
        <v>19</v>
      </c>
      <c r="K2391" t="s">
        <v>17325</v>
      </c>
    </row>
    <row r="2392" spans="1:11" hidden="1" x14ac:dyDescent="0.3">
      <c r="A2392" t="s">
        <v>3482</v>
      </c>
      <c r="B2392" t="s">
        <v>3483</v>
      </c>
      <c r="C2392" t="s">
        <v>18650</v>
      </c>
      <c r="D2392" t="s">
        <v>18651</v>
      </c>
      <c r="E2392" s="74">
        <v>31382</v>
      </c>
      <c r="F2392">
        <v>20</v>
      </c>
      <c r="G2392" t="s">
        <v>6</v>
      </c>
      <c r="H2392" t="s">
        <v>17315</v>
      </c>
      <c r="I2392" s="74">
        <v>39659</v>
      </c>
      <c r="J2392" t="s">
        <v>19</v>
      </c>
      <c r="K2392" t="s">
        <v>19</v>
      </c>
    </row>
    <row r="2393" spans="1:11" hidden="1" x14ac:dyDescent="0.3">
      <c r="A2393" t="s">
        <v>25040</v>
      </c>
      <c r="B2393" t="s">
        <v>25041</v>
      </c>
      <c r="C2393" t="s">
        <v>25042</v>
      </c>
      <c r="D2393" t="s">
        <v>25041</v>
      </c>
      <c r="E2393" s="74">
        <v>45358</v>
      </c>
      <c r="F2393">
        <v>297.10000000000002</v>
      </c>
      <c r="G2393" t="s">
        <v>6</v>
      </c>
      <c r="H2393" t="s">
        <v>17386</v>
      </c>
      <c r="I2393" s="74">
        <v>45628</v>
      </c>
      <c r="J2393" t="s">
        <v>17325</v>
      </c>
      <c r="K2393" t="s">
        <v>19</v>
      </c>
    </row>
    <row r="2394" spans="1:11" hidden="1" x14ac:dyDescent="0.3">
      <c r="A2394" t="s">
        <v>25040</v>
      </c>
      <c r="B2394" t="s">
        <v>25041</v>
      </c>
      <c r="C2394" t="s">
        <v>25042</v>
      </c>
      <c r="D2394" t="s">
        <v>25041</v>
      </c>
      <c r="E2394" s="74">
        <v>45358</v>
      </c>
      <c r="F2394">
        <v>297.10000000000002</v>
      </c>
      <c r="G2394" t="s">
        <v>18641</v>
      </c>
      <c r="H2394" t="s">
        <v>17386</v>
      </c>
      <c r="I2394" s="74">
        <v>45628</v>
      </c>
      <c r="J2394" t="s">
        <v>17325</v>
      </c>
      <c r="K2394" t="s">
        <v>19</v>
      </c>
    </row>
    <row r="2395" spans="1:11" hidden="1" x14ac:dyDescent="0.3">
      <c r="A2395" t="s">
        <v>6068</v>
      </c>
      <c r="B2395" t="s">
        <v>10953</v>
      </c>
      <c r="C2395" t="s">
        <v>21823</v>
      </c>
      <c r="D2395" t="s">
        <v>21824</v>
      </c>
      <c r="E2395" s="74">
        <v>40935</v>
      </c>
      <c r="F2395">
        <v>1.1319999999999999</v>
      </c>
      <c r="G2395" t="s">
        <v>17</v>
      </c>
      <c r="H2395" t="s">
        <v>17315</v>
      </c>
      <c r="I2395" s="74">
        <v>43833</v>
      </c>
      <c r="J2395" t="s">
        <v>19</v>
      </c>
      <c r="K2395" t="s">
        <v>19</v>
      </c>
    </row>
    <row r="2396" spans="1:11" hidden="1" x14ac:dyDescent="0.3">
      <c r="A2396" t="s">
        <v>6069</v>
      </c>
      <c r="B2396" t="s">
        <v>10953</v>
      </c>
      <c r="C2396" t="s">
        <v>21823</v>
      </c>
      <c r="D2396" t="s">
        <v>21824</v>
      </c>
      <c r="E2396" s="74">
        <v>40935</v>
      </c>
      <c r="F2396">
        <v>1.1319999999999999</v>
      </c>
      <c r="G2396" t="s">
        <v>17</v>
      </c>
      <c r="H2396" t="s">
        <v>17315</v>
      </c>
      <c r="I2396" s="74">
        <v>43833</v>
      </c>
      <c r="J2396" t="s">
        <v>19</v>
      </c>
      <c r="K2396" t="s">
        <v>19</v>
      </c>
    </row>
    <row r="2397" spans="1:11" hidden="1" x14ac:dyDescent="0.3">
      <c r="A2397" t="s">
        <v>6070</v>
      </c>
      <c r="B2397" t="s">
        <v>10953</v>
      </c>
      <c r="C2397" t="s">
        <v>21823</v>
      </c>
      <c r="D2397" t="s">
        <v>21824</v>
      </c>
      <c r="E2397" s="74">
        <v>40935</v>
      </c>
      <c r="F2397">
        <v>1.1319999999999999</v>
      </c>
      <c r="G2397" t="s">
        <v>17</v>
      </c>
      <c r="H2397" t="s">
        <v>17315</v>
      </c>
      <c r="I2397" s="74">
        <v>43833</v>
      </c>
      <c r="J2397" t="s">
        <v>19</v>
      </c>
      <c r="K2397" t="s">
        <v>19</v>
      </c>
    </row>
    <row r="2398" spans="1:11" hidden="1" x14ac:dyDescent="0.3">
      <c r="A2398" t="s">
        <v>15162</v>
      </c>
      <c r="B2398" t="s">
        <v>15161</v>
      </c>
      <c r="C2398" t="s">
        <v>17726</v>
      </c>
      <c r="D2398" t="s">
        <v>17727</v>
      </c>
      <c r="E2398" s="74">
        <v>44800</v>
      </c>
      <c r="F2398">
        <v>149.30000000000001</v>
      </c>
      <c r="G2398" t="s">
        <v>17</v>
      </c>
      <c r="H2398" t="s">
        <v>17315</v>
      </c>
      <c r="I2398" s="74">
        <v>44810</v>
      </c>
      <c r="J2398" t="s">
        <v>19</v>
      </c>
      <c r="K2398" t="s">
        <v>19</v>
      </c>
    </row>
    <row r="2399" spans="1:11" hidden="1" x14ac:dyDescent="0.3">
      <c r="A2399" t="s">
        <v>15382</v>
      </c>
      <c r="B2399" t="s">
        <v>15381</v>
      </c>
      <c r="C2399" t="s">
        <v>17726</v>
      </c>
      <c r="D2399" t="s">
        <v>17727</v>
      </c>
      <c r="E2399" s="74">
        <v>44560</v>
      </c>
      <c r="F2399">
        <v>140.6</v>
      </c>
      <c r="G2399" t="s">
        <v>17</v>
      </c>
      <c r="H2399" t="s">
        <v>17315</v>
      </c>
      <c r="I2399" s="74">
        <v>44678</v>
      </c>
      <c r="J2399" t="s">
        <v>19</v>
      </c>
      <c r="K2399" t="s">
        <v>19</v>
      </c>
    </row>
    <row r="2400" spans="1:11" hidden="1" x14ac:dyDescent="0.3">
      <c r="A2400" t="s">
        <v>15380</v>
      </c>
      <c r="B2400" t="s">
        <v>15379</v>
      </c>
      <c r="C2400" t="s">
        <v>17726</v>
      </c>
      <c r="D2400" t="s">
        <v>17727</v>
      </c>
      <c r="E2400" s="74">
        <v>44560</v>
      </c>
      <c r="F2400">
        <v>27.4</v>
      </c>
      <c r="G2400" t="s">
        <v>17</v>
      </c>
      <c r="H2400" t="s">
        <v>17315</v>
      </c>
      <c r="I2400" s="74">
        <v>44587</v>
      </c>
      <c r="J2400" t="s">
        <v>19</v>
      </c>
      <c r="K2400" t="s">
        <v>19</v>
      </c>
    </row>
    <row r="2401" spans="1:11" hidden="1" x14ac:dyDescent="0.3">
      <c r="A2401" t="s">
        <v>14857</v>
      </c>
      <c r="B2401" t="s">
        <v>14856</v>
      </c>
      <c r="C2401" t="s">
        <v>17726</v>
      </c>
      <c r="D2401" t="s">
        <v>17727</v>
      </c>
      <c r="E2401" s="74">
        <v>44895</v>
      </c>
      <c r="F2401">
        <v>130</v>
      </c>
      <c r="G2401" t="s">
        <v>17</v>
      </c>
      <c r="H2401" t="s">
        <v>17315</v>
      </c>
      <c r="I2401" s="74">
        <v>44995</v>
      </c>
      <c r="J2401" t="s">
        <v>19</v>
      </c>
      <c r="K2401" t="s">
        <v>19</v>
      </c>
    </row>
    <row r="2402" spans="1:11" hidden="1" x14ac:dyDescent="0.3">
      <c r="A2402" t="s">
        <v>18662</v>
      </c>
      <c r="B2402" t="s">
        <v>18663</v>
      </c>
      <c r="C2402" t="s">
        <v>17726</v>
      </c>
      <c r="D2402" t="s">
        <v>17727</v>
      </c>
      <c r="E2402" s="74">
        <v>44911</v>
      </c>
      <c r="F2402">
        <v>131.97999999999999</v>
      </c>
      <c r="G2402" t="s">
        <v>17</v>
      </c>
      <c r="H2402" t="s">
        <v>17315</v>
      </c>
      <c r="I2402" s="74">
        <v>45042</v>
      </c>
      <c r="J2402" t="s">
        <v>19</v>
      </c>
      <c r="K2402" t="s">
        <v>19</v>
      </c>
    </row>
    <row r="2403" spans="1:11" hidden="1" x14ac:dyDescent="0.3">
      <c r="A2403" t="s">
        <v>18664</v>
      </c>
      <c r="B2403" t="s">
        <v>18665</v>
      </c>
      <c r="C2403" t="s">
        <v>17726</v>
      </c>
      <c r="D2403" t="s">
        <v>17727</v>
      </c>
      <c r="E2403" s="74">
        <v>44915</v>
      </c>
      <c r="F2403">
        <v>60</v>
      </c>
      <c r="G2403" t="s">
        <v>17</v>
      </c>
      <c r="H2403" t="s">
        <v>17315</v>
      </c>
      <c r="I2403" s="74">
        <v>45042</v>
      </c>
      <c r="J2403" t="s">
        <v>19</v>
      </c>
      <c r="K2403" t="s">
        <v>19</v>
      </c>
    </row>
    <row r="2404" spans="1:11" hidden="1" x14ac:dyDescent="0.3">
      <c r="A2404" t="s">
        <v>709</v>
      </c>
      <c r="B2404" t="s">
        <v>12033</v>
      </c>
      <c r="C2404" t="s">
        <v>22078</v>
      </c>
      <c r="D2404" t="s">
        <v>22079</v>
      </c>
      <c r="E2404" s="74">
        <v>42227</v>
      </c>
      <c r="F2404">
        <v>20</v>
      </c>
      <c r="G2404" t="s">
        <v>17</v>
      </c>
      <c r="H2404" t="s">
        <v>17315</v>
      </c>
      <c r="I2404" s="74">
        <v>42270</v>
      </c>
      <c r="J2404" t="s">
        <v>19</v>
      </c>
      <c r="K2404" t="s">
        <v>19</v>
      </c>
    </row>
    <row r="2405" spans="1:11" hidden="1" x14ac:dyDescent="0.3">
      <c r="A2405" t="s">
        <v>16014</v>
      </c>
      <c r="B2405" t="s">
        <v>16013</v>
      </c>
      <c r="C2405" t="s">
        <v>17352</v>
      </c>
      <c r="D2405" t="s">
        <v>17293</v>
      </c>
      <c r="E2405" s="74">
        <v>44287</v>
      </c>
      <c r="F2405">
        <v>250.9</v>
      </c>
      <c r="G2405" t="s">
        <v>6</v>
      </c>
      <c r="H2405" t="s">
        <v>17376</v>
      </c>
      <c r="I2405" s="74">
        <v>44330</v>
      </c>
      <c r="J2405" t="s">
        <v>19</v>
      </c>
      <c r="K2405" t="s">
        <v>19</v>
      </c>
    </row>
    <row r="2406" spans="1:11" hidden="1" x14ac:dyDescent="0.3">
      <c r="A2406" t="s">
        <v>4237</v>
      </c>
      <c r="B2406" t="s">
        <v>11501</v>
      </c>
      <c r="C2406" t="s">
        <v>17529</v>
      </c>
      <c r="D2406" t="s">
        <v>17530</v>
      </c>
      <c r="E2406" s="74">
        <v>43069</v>
      </c>
      <c r="F2406">
        <v>298</v>
      </c>
      <c r="G2406" t="s">
        <v>6</v>
      </c>
      <c r="H2406" t="s">
        <v>17324</v>
      </c>
      <c r="I2406" s="74">
        <v>43110</v>
      </c>
      <c r="J2406" t="s">
        <v>19</v>
      </c>
      <c r="K2406" t="s">
        <v>19</v>
      </c>
    </row>
    <row r="2407" spans="1:11" hidden="1" x14ac:dyDescent="0.3">
      <c r="A2407" t="s">
        <v>3039</v>
      </c>
      <c r="B2407" t="s">
        <v>15808</v>
      </c>
      <c r="C2407" t="s">
        <v>17639</v>
      </c>
      <c r="D2407" t="s">
        <v>17640</v>
      </c>
      <c r="E2407" s="74">
        <v>39800</v>
      </c>
      <c r="F2407">
        <v>0.34899999999999998</v>
      </c>
      <c r="G2407" t="s">
        <v>17</v>
      </c>
      <c r="H2407" t="s">
        <v>17315</v>
      </c>
      <c r="I2407" s="74">
        <v>39955</v>
      </c>
      <c r="J2407" t="s">
        <v>19</v>
      </c>
      <c r="K2407" t="s">
        <v>19</v>
      </c>
    </row>
    <row r="2408" spans="1:11" hidden="1" x14ac:dyDescent="0.3">
      <c r="A2408" t="s">
        <v>1530</v>
      </c>
      <c r="B2408" t="s">
        <v>12497</v>
      </c>
      <c r="C2408" t="s">
        <v>17393</v>
      </c>
      <c r="D2408" t="s">
        <v>17394</v>
      </c>
      <c r="E2408" s="74">
        <v>41206</v>
      </c>
      <c r="F2408">
        <v>0.503</v>
      </c>
      <c r="G2408" t="s">
        <v>17</v>
      </c>
      <c r="H2408" t="s">
        <v>17315</v>
      </c>
      <c r="I2408" s="74">
        <v>41605</v>
      </c>
      <c r="J2408" t="s">
        <v>19</v>
      </c>
      <c r="K2408" t="s">
        <v>19</v>
      </c>
    </row>
    <row r="2409" spans="1:11" hidden="1" x14ac:dyDescent="0.3">
      <c r="A2409" t="s">
        <v>3429</v>
      </c>
      <c r="B2409" t="s">
        <v>11437</v>
      </c>
      <c r="C2409" t="s">
        <v>22235</v>
      </c>
      <c r="D2409" t="s">
        <v>22236</v>
      </c>
      <c r="E2409" s="74">
        <v>31778</v>
      </c>
      <c r="F2409">
        <v>2.6</v>
      </c>
      <c r="G2409" t="s">
        <v>17369</v>
      </c>
      <c r="H2409" t="s">
        <v>17315</v>
      </c>
      <c r="I2409" s="74">
        <v>39671</v>
      </c>
      <c r="J2409" t="s">
        <v>19</v>
      </c>
      <c r="K2409" t="s">
        <v>19</v>
      </c>
    </row>
    <row r="2410" spans="1:11" hidden="1" x14ac:dyDescent="0.3">
      <c r="A2410" t="s">
        <v>165</v>
      </c>
      <c r="B2410" t="s">
        <v>11715</v>
      </c>
      <c r="C2410" t="s">
        <v>22160</v>
      </c>
      <c r="D2410" t="s">
        <v>22161</v>
      </c>
      <c r="E2410" s="74">
        <v>38932</v>
      </c>
      <c r="F2410">
        <v>0.9</v>
      </c>
      <c r="G2410" t="s">
        <v>17</v>
      </c>
      <c r="H2410" t="s">
        <v>17315</v>
      </c>
      <c r="I2410" s="74">
        <v>42710</v>
      </c>
      <c r="J2410" t="s">
        <v>19</v>
      </c>
      <c r="K2410" t="s">
        <v>19</v>
      </c>
    </row>
    <row r="2411" spans="1:11" hidden="1" x14ac:dyDescent="0.3">
      <c r="A2411" t="s">
        <v>14751</v>
      </c>
      <c r="B2411" t="s">
        <v>14750</v>
      </c>
      <c r="C2411" t="s">
        <v>18577</v>
      </c>
      <c r="D2411" t="s">
        <v>18578</v>
      </c>
      <c r="E2411" s="74">
        <v>44452</v>
      </c>
      <c r="F2411">
        <v>0.68200000000000005</v>
      </c>
      <c r="G2411" t="s">
        <v>17</v>
      </c>
      <c r="H2411" t="s">
        <v>17315</v>
      </c>
      <c r="I2411" s="74">
        <v>44806</v>
      </c>
      <c r="J2411" t="s">
        <v>19</v>
      </c>
      <c r="K2411" t="s">
        <v>19</v>
      </c>
    </row>
    <row r="2412" spans="1:11" hidden="1" x14ac:dyDescent="0.3">
      <c r="A2412" t="s">
        <v>14749</v>
      </c>
      <c r="B2412" t="s">
        <v>14748</v>
      </c>
      <c r="C2412" t="s">
        <v>18577</v>
      </c>
      <c r="D2412" t="s">
        <v>18578</v>
      </c>
      <c r="E2412" s="74">
        <v>44453</v>
      </c>
      <c r="F2412">
        <v>1.5</v>
      </c>
      <c r="G2412" t="s">
        <v>17</v>
      </c>
      <c r="H2412" t="s">
        <v>17315</v>
      </c>
      <c r="I2412" s="74">
        <v>44806</v>
      </c>
      <c r="J2412" t="s">
        <v>19</v>
      </c>
      <c r="K2412" t="s">
        <v>19</v>
      </c>
    </row>
    <row r="2413" spans="1:11" hidden="1" x14ac:dyDescent="0.3">
      <c r="A2413" t="s">
        <v>14746</v>
      </c>
      <c r="B2413" t="s">
        <v>14745</v>
      </c>
      <c r="C2413" t="s">
        <v>18577</v>
      </c>
      <c r="D2413" t="s">
        <v>18578</v>
      </c>
      <c r="E2413" s="74">
        <v>44372</v>
      </c>
      <c r="F2413">
        <v>1.752</v>
      </c>
      <c r="G2413" t="s">
        <v>17</v>
      </c>
      <c r="H2413" t="s">
        <v>17315</v>
      </c>
      <c r="I2413" s="74">
        <v>44806</v>
      </c>
      <c r="J2413" t="s">
        <v>19</v>
      </c>
      <c r="K2413" t="s">
        <v>19</v>
      </c>
    </row>
    <row r="2414" spans="1:11" hidden="1" x14ac:dyDescent="0.3">
      <c r="A2414" t="s">
        <v>3190</v>
      </c>
      <c r="B2414" t="s">
        <v>10480</v>
      </c>
      <c r="C2414" t="s">
        <v>18577</v>
      </c>
      <c r="D2414" t="s">
        <v>18578</v>
      </c>
      <c r="E2414" s="74">
        <v>38493</v>
      </c>
      <c r="F2414">
        <v>10</v>
      </c>
      <c r="G2414" t="s">
        <v>17369</v>
      </c>
      <c r="H2414" t="s">
        <v>17315</v>
      </c>
      <c r="I2414" s="74">
        <v>39850</v>
      </c>
      <c r="J2414" t="s">
        <v>19</v>
      </c>
      <c r="K2414" t="s">
        <v>19</v>
      </c>
    </row>
    <row r="2415" spans="1:11" hidden="1" x14ac:dyDescent="0.3">
      <c r="A2415" t="s">
        <v>1251</v>
      </c>
      <c r="B2415" t="s">
        <v>12341</v>
      </c>
      <c r="C2415" t="s">
        <v>17468</v>
      </c>
      <c r="D2415" t="s">
        <v>17469</v>
      </c>
      <c r="E2415" s="74">
        <v>39260</v>
      </c>
      <c r="F2415">
        <v>75.7</v>
      </c>
      <c r="G2415" t="s">
        <v>17</v>
      </c>
      <c r="H2415" t="s">
        <v>17465</v>
      </c>
      <c r="I2415" s="74">
        <v>41757</v>
      </c>
      <c r="J2415" t="s">
        <v>19</v>
      </c>
      <c r="K2415" t="s">
        <v>19</v>
      </c>
    </row>
    <row r="2416" spans="1:11" hidden="1" x14ac:dyDescent="0.3">
      <c r="A2416" t="s">
        <v>25718</v>
      </c>
      <c r="B2416" t="s">
        <v>25719</v>
      </c>
      <c r="C2416" t="s">
        <v>25049</v>
      </c>
      <c r="D2416" t="s">
        <v>25050</v>
      </c>
      <c r="E2416" s="74">
        <v>44256</v>
      </c>
      <c r="F2416">
        <v>0.89590599999999998</v>
      </c>
      <c r="G2416" t="s">
        <v>17</v>
      </c>
      <c r="H2416" t="s">
        <v>17315</v>
      </c>
      <c r="I2416" s="74">
        <v>45687</v>
      </c>
      <c r="J2416" t="s">
        <v>19</v>
      </c>
      <c r="K2416" t="s">
        <v>19</v>
      </c>
    </row>
    <row r="2417" spans="1:11" hidden="1" x14ac:dyDescent="0.3">
      <c r="A2417" t="s">
        <v>3252</v>
      </c>
      <c r="B2417" t="s">
        <v>10976</v>
      </c>
      <c r="C2417" t="s">
        <v>22342</v>
      </c>
      <c r="D2417" t="s">
        <v>22343</v>
      </c>
      <c r="E2417" s="74">
        <v>39678</v>
      </c>
      <c r="F2417">
        <v>12.5</v>
      </c>
      <c r="G2417" t="s">
        <v>17479</v>
      </c>
      <c r="H2417" t="s">
        <v>17315</v>
      </c>
      <c r="I2417" s="74">
        <v>39703</v>
      </c>
      <c r="J2417" t="s">
        <v>19</v>
      </c>
      <c r="K2417" t="s">
        <v>19</v>
      </c>
    </row>
    <row r="2418" spans="1:11" hidden="1" x14ac:dyDescent="0.3">
      <c r="A2418" t="s">
        <v>14988</v>
      </c>
      <c r="B2418" t="s">
        <v>14651</v>
      </c>
      <c r="C2418" t="s">
        <v>17348</v>
      </c>
      <c r="D2418" t="s">
        <v>17349</v>
      </c>
      <c r="E2418" s="74">
        <v>43696</v>
      </c>
      <c r="F2418">
        <v>0.85199999999999998</v>
      </c>
      <c r="G2418" t="s">
        <v>17</v>
      </c>
      <c r="H2418" t="s">
        <v>17315</v>
      </c>
      <c r="I2418" s="74">
        <v>44722</v>
      </c>
      <c r="J2418" t="s">
        <v>19</v>
      </c>
      <c r="K2418" t="s">
        <v>19</v>
      </c>
    </row>
    <row r="2419" spans="1:11" hidden="1" x14ac:dyDescent="0.3">
      <c r="A2419" t="s">
        <v>14652</v>
      </c>
      <c r="B2419" t="s">
        <v>14651</v>
      </c>
      <c r="C2419" t="s">
        <v>17348</v>
      </c>
      <c r="D2419" t="s">
        <v>17349</v>
      </c>
      <c r="E2419" s="74">
        <v>43948</v>
      </c>
      <c r="F2419">
        <v>0.30299999999999999</v>
      </c>
      <c r="G2419" t="s">
        <v>17</v>
      </c>
      <c r="H2419" t="s">
        <v>17315</v>
      </c>
      <c r="I2419" s="74">
        <v>44762</v>
      </c>
      <c r="J2419" t="s">
        <v>19</v>
      </c>
      <c r="K2419" t="s">
        <v>19</v>
      </c>
    </row>
    <row r="2420" spans="1:11" hidden="1" x14ac:dyDescent="0.3">
      <c r="A2420" t="s">
        <v>6925</v>
      </c>
      <c r="B2420" t="s">
        <v>6924</v>
      </c>
      <c r="C2420" t="s">
        <v>17328</v>
      </c>
      <c r="D2420" t="s">
        <v>17329</v>
      </c>
      <c r="E2420" s="74">
        <v>43784</v>
      </c>
      <c r="F2420">
        <v>7.0999999999999994E-2</v>
      </c>
      <c r="G2420" t="s">
        <v>17</v>
      </c>
      <c r="H2420" t="s">
        <v>17315</v>
      </c>
      <c r="I2420" s="74">
        <v>43902</v>
      </c>
      <c r="J2420" t="s">
        <v>19</v>
      </c>
      <c r="K2420" t="s">
        <v>19</v>
      </c>
    </row>
    <row r="2421" spans="1:11" hidden="1" x14ac:dyDescent="0.3">
      <c r="A2421" t="s">
        <v>6926</v>
      </c>
      <c r="B2421" t="s">
        <v>6924</v>
      </c>
      <c r="C2421" t="s">
        <v>17328</v>
      </c>
      <c r="D2421" t="s">
        <v>17329</v>
      </c>
      <c r="E2421" s="74">
        <v>43801</v>
      </c>
      <c r="F2421">
        <v>8.2000000000000003E-2</v>
      </c>
      <c r="G2421" t="s">
        <v>17</v>
      </c>
      <c r="H2421" t="s">
        <v>17315</v>
      </c>
      <c r="I2421" s="74">
        <v>43902</v>
      </c>
      <c r="J2421" t="s">
        <v>19</v>
      </c>
      <c r="K2421" t="s">
        <v>19</v>
      </c>
    </row>
    <row r="2422" spans="1:11" hidden="1" x14ac:dyDescent="0.3">
      <c r="A2422" t="s">
        <v>6927</v>
      </c>
      <c r="B2422" t="s">
        <v>6924</v>
      </c>
      <c r="C2422" t="s">
        <v>17328</v>
      </c>
      <c r="D2422" t="s">
        <v>17329</v>
      </c>
      <c r="E2422" s="74">
        <v>43791</v>
      </c>
      <c r="F2422">
        <v>8.8999999999999996E-2</v>
      </c>
      <c r="G2422" t="s">
        <v>17</v>
      </c>
      <c r="H2422" t="s">
        <v>17315</v>
      </c>
      <c r="I2422" s="74">
        <v>43902</v>
      </c>
      <c r="J2422" t="s">
        <v>19</v>
      </c>
      <c r="K2422" t="s">
        <v>19</v>
      </c>
    </row>
    <row r="2423" spans="1:11" hidden="1" x14ac:dyDescent="0.3">
      <c r="A2423" t="s">
        <v>6930</v>
      </c>
      <c r="B2423" t="s">
        <v>6924</v>
      </c>
      <c r="C2423" t="s">
        <v>17328</v>
      </c>
      <c r="D2423" t="s">
        <v>17329</v>
      </c>
      <c r="E2423" s="74">
        <v>43812</v>
      </c>
      <c r="F2423">
        <v>4.3999999999999997E-2</v>
      </c>
      <c r="G2423" t="s">
        <v>17</v>
      </c>
      <c r="H2423" t="s">
        <v>17315</v>
      </c>
      <c r="I2423" s="74">
        <v>43902</v>
      </c>
      <c r="J2423" t="s">
        <v>19</v>
      </c>
      <c r="K2423" t="s">
        <v>19</v>
      </c>
    </row>
    <row r="2424" spans="1:11" hidden="1" x14ac:dyDescent="0.3">
      <c r="A2424" t="s">
        <v>7794</v>
      </c>
      <c r="B2424" t="s">
        <v>6924</v>
      </c>
      <c r="C2424" t="s">
        <v>17328</v>
      </c>
      <c r="D2424" t="s">
        <v>17329</v>
      </c>
      <c r="E2424" s="74">
        <v>43801</v>
      </c>
      <c r="F2424">
        <v>0.13300000000000001</v>
      </c>
      <c r="G2424" t="s">
        <v>17</v>
      </c>
      <c r="H2424" t="s">
        <v>17315</v>
      </c>
      <c r="I2424" s="74">
        <v>43970</v>
      </c>
      <c r="J2424" t="s">
        <v>19</v>
      </c>
      <c r="K2424" t="s">
        <v>19</v>
      </c>
    </row>
    <row r="2425" spans="1:11" hidden="1" x14ac:dyDescent="0.3">
      <c r="A2425" t="s">
        <v>6931</v>
      </c>
      <c r="B2425" t="s">
        <v>6924</v>
      </c>
      <c r="C2425" t="s">
        <v>17328</v>
      </c>
      <c r="D2425" t="s">
        <v>17329</v>
      </c>
      <c r="E2425" s="74">
        <v>43806</v>
      </c>
      <c r="F2425">
        <v>0.23799999999999999</v>
      </c>
      <c r="G2425" t="s">
        <v>17</v>
      </c>
      <c r="H2425" t="s">
        <v>17315</v>
      </c>
      <c r="I2425" s="74">
        <v>43899</v>
      </c>
      <c r="J2425" t="s">
        <v>19</v>
      </c>
      <c r="K2425" t="s">
        <v>19</v>
      </c>
    </row>
    <row r="2426" spans="1:11" hidden="1" x14ac:dyDescent="0.3">
      <c r="A2426" t="s">
        <v>6932</v>
      </c>
      <c r="B2426" t="s">
        <v>6924</v>
      </c>
      <c r="C2426" t="s">
        <v>17328</v>
      </c>
      <c r="D2426" t="s">
        <v>17329</v>
      </c>
      <c r="E2426" s="74">
        <v>43801</v>
      </c>
      <c r="F2426">
        <v>0.111</v>
      </c>
      <c r="G2426" t="s">
        <v>17</v>
      </c>
      <c r="H2426" t="s">
        <v>17315</v>
      </c>
      <c r="I2426" s="74">
        <v>43899</v>
      </c>
      <c r="J2426" t="s">
        <v>19</v>
      </c>
      <c r="K2426" t="s">
        <v>19</v>
      </c>
    </row>
    <row r="2427" spans="1:11" hidden="1" x14ac:dyDescent="0.3">
      <c r="A2427" t="s">
        <v>7795</v>
      </c>
      <c r="B2427" t="s">
        <v>6924</v>
      </c>
      <c r="C2427" t="s">
        <v>17328</v>
      </c>
      <c r="D2427" t="s">
        <v>17329</v>
      </c>
      <c r="E2427" s="74">
        <v>43806</v>
      </c>
      <c r="F2427">
        <v>8.2000000000000003E-2</v>
      </c>
      <c r="G2427" t="s">
        <v>17</v>
      </c>
      <c r="H2427" t="s">
        <v>17315</v>
      </c>
      <c r="I2427" s="74">
        <v>43914</v>
      </c>
      <c r="J2427" t="s">
        <v>19</v>
      </c>
      <c r="K2427" t="s">
        <v>19</v>
      </c>
    </row>
    <row r="2428" spans="1:11" hidden="1" x14ac:dyDescent="0.3">
      <c r="A2428" t="s">
        <v>6933</v>
      </c>
      <c r="B2428" t="s">
        <v>6924</v>
      </c>
      <c r="C2428" t="s">
        <v>17328</v>
      </c>
      <c r="D2428" t="s">
        <v>17329</v>
      </c>
      <c r="E2428" s="74">
        <v>43812</v>
      </c>
      <c r="F2428">
        <v>0.10100000000000001</v>
      </c>
      <c r="G2428" t="s">
        <v>17</v>
      </c>
      <c r="H2428" t="s">
        <v>17315</v>
      </c>
      <c r="I2428" s="74">
        <v>43899</v>
      </c>
      <c r="J2428" t="s">
        <v>19</v>
      </c>
      <c r="K2428" t="s">
        <v>19</v>
      </c>
    </row>
    <row r="2429" spans="1:11" hidden="1" x14ac:dyDescent="0.3">
      <c r="A2429" t="s">
        <v>6934</v>
      </c>
      <c r="B2429" t="s">
        <v>6924</v>
      </c>
      <c r="C2429" t="s">
        <v>17328</v>
      </c>
      <c r="D2429" t="s">
        <v>17329</v>
      </c>
      <c r="E2429" s="74">
        <v>43784</v>
      </c>
      <c r="F2429">
        <v>9.9000000000000005E-2</v>
      </c>
      <c r="G2429" t="s">
        <v>17</v>
      </c>
      <c r="H2429" t="s">
        <v>17315</v>
      </c>
      <c r="I2429" s="74">
        <v>43902</v>
      </c>
      <c r="J2429" t="s">
        <v>19</v>
      </c>
      <c r="K2429" t="s">
        <v>19</v>
      </c>
    </row>
    <row r="2430" spans="1:11" hidden="1" x14ac:dyDescent="0.3">
      <c r="A2430" t="s">
        <v>6935</v>
      </c>
      <c r="B2430" t="s">
        <v>6924</v>
      </c>
      <c r="C2430" t="s">
        <v>17328</v>
      </c>
      <c r="D2430" t="s">
        <v>17329</v>
      </c>
      <c r="E2430" s="74">
        <v>43809</v>
      </c>
      <c r="F2430">
        <v>3.5999999999999997E-2</v>
      </c>
      <c r="G2430" t="s">
        <v>17</v>
      </c>
      <c r="H2430" t="s">
        <v>17315</v>
      </c>
      <c r="I2430" s="74">
        <v>43899</v>
      </c>
      <c r="J2430" t="s">
        <v>19</v>
      </c>
      <c r="K2430" t="s">
        <v>19</v>
      </c>
    </row>
    <row r="2431" spans="1:11" hidden="1" x14ac:dyDescent="0.3">
      <c r="A2431" t="s">
        <v>7796</v>
      </c>
      <c r="B2431" t="s">
        <v>6924</v>
      </c>
      <c r="C2431" t="s">
        <v>17328</v>
      </c>
      <c r="D2431" t="s">
        <v>17329</v>
      </c>
      <c r="E2431" s="74">
        <v>43790</v>
      </c>
      <c r="F2431">
        <v>0.156</v>
      </c>
      <c r="G2431" t="s">
        <v>17</v>
      </c>
      <c r="H2431" t="s">
        <v>17315</v>
      </c>
      <c r="I2431" s="74">
        <v>43935</v>
      </c>
      <c r="J2431" t="s">
        <v>19</v>
      </c>
      <c r="K2431" t="s">
        <v>19</v>
      </c>
    </row>
    <row r="2432" spans="1:11" hidden="1" x14ac:dyDescent="0.3">
      <c r="A2432" t="s">
        <v>7803</v>
      </c>
      <c r="B2432" t="s">
        <v>6924</v>
      </c>
      <c r="C2432" t="s">
        <v>17328</v>
      </c>
      <c r="D2432" t="s">
        <v>17329</v>
      </c>
      <c r="E2432" s="74">
        <v>43832</v>
      </c>
      <c r="F2432">
        <v>0.186</v>
      </c>
      <c r="G2432" t="s">
        <v>17</v>
      </c>
      <c r="H2432" t="s">
        <v>17315</v>
      </c>
      <c r="I2432" s="74">
        <v>43970</v>
      </c>
      <c r="J2432" t="s">
        <v>19</v>
      </c>
      <c r="K2432" t="s">
        <v>19</v>
      </c>
    </row>
    <row r="2433" spans="1:11" hidden="1" x14ac:dyDescent="0.3">
      <c r="A2433" t="s">
        <v>7339</v>
      </c>
      <c r="B2433" t="s">
        <v>6924</v>
      </c>
      <c r="C2433" t="s">
        <v>17328</v>
      </c>
      <c r="D2433" t="s">
        <v>17329</v>
      </c>
      <c r="E2433" s="74">
        <v>43819</v>
      </c>
      <c r="F2433">
        <v>8.4000000000000005E-2</v>
      </c>
      <c r="G2433" t="s">
        <v>17</v>
      </c>
      <c r="H2433" t="s">
        <v>17315</v>
      </c>
      <c r="I2433" s="74">
        <v>43902</v>
      </c>
      <c r="J2433" t="s">
        <v>19</v>
      </c>
      <c r="K2433" t="s">
        <v>19</v>
      </c>
    </row>
    <row r="2434" spans="1:11" hidden="1" x14ac:dyDescent="0.3">
      <c r="A2434" t="s">
        <v>7804</v>
      </c>
      <c r="B2434" t="s">
        <v>6924</v>
      </c>
      <c r="C2434" t="s">
        <v>17328</v>
      </c>
      <c r="D2434" t="s">
        <v>17329</v>
      </c>
      <c r="E2434" s="74">
        <v>43819</v>
      </c>
      <c r="F2434">
        <v>8.7999999999999995E-2</v>
      </c>
      <c r="G2434" t="s">
        <v>17</v>
      </c>
      <c r="H2434" t="s">
        <v>17315</v>
      </c>
      <c r="I2434" s="74">
        <v>43935</v>
      </c>
      <c r="J2434" t="s">
        <v>19</v>
      </c>
      <c r="K2434" t="s">
        <v>19</v>
      </c>
    </row>
    <row r="2435" spans="1:11" hidden="1" x14ac:dyDescent="0.3">
      <c r="A2435" t="s">
        <v>25504</v>
      </c>
      <c r="B2435" t="s">
        <v>25505</v>
      </c>
      <c r="C2435" t="s">
        <v>17682</v>
      </c>
      <c r="D2435" t="s">
        <v>23110</v>
      </c>
      <c r="E2435" s="74">
        <v>45615</v>
      </c>
      <c r="F2435">
        <v>200</v>
      </c>
      <c r="G2435" t="s">
        <v>17</v>
      </c>
      <c r="H2435" t="s">
        <v>17315</v>
      </c>
      <c r="I2435" s="74">
        <v>45698</v>
      </c>
      <c r="J2435" t="s">
        <v>19</v>
      </c>
      <c r="K2435" t="s">
        <v>19</v>
      </c>
    </row>
    <row r="2436" spans="1:11" hidden="1" x14ac:dyDescent="0.3">
      <c r="A2436" t="s">
        <v>4509</v>
      </c>
      <c r="B2436" t="s">
        <v>11347</v>
      </c>
      <c r="C2436" t="s">
        <v>22286</v>
      </c>
      <c r="D2436" t="s">
        <v>22287</v>
      </c>
      <c r="E2436" s="74">
        <v>43322</v>
      </c>
      <c r="F2436">
        <v>10</v>
      </c>
      <c r="G2436" t="s">
        <v>17</v>
      </c>
      <c r="H2436" t="s">
        <v>17339</v>
      </c>
      <c r="I2436" s="74">
        <v>43475</v>
      </c>
      <c r="J2436" t="s">
        <v>19</v>
      </c>
      <c r="K2436" t="s">
        <v>19</v>
      </c>
    </row>
    <row r="2437" spans="1:11" hidden="1" x14ac:dyDescent="0.3">
      <c r="A2437" t="s">
        <v>1913</v>
      </c>
      <c r="B2437" t="s">
        <v>1912</v>
      </c>
      <c r="C2437" t="s">
        <v>17442</v>
      </c>
      <c r="D2437" t="s">
        <v>17443</v>
      </c>
      <c r="E2437" s="74">
        <v>41227</v>
      </c>
      <c r="F2437">
        <v>8.5429000000000005E-2</v>
      </c>
      <c r="G2437" t="s">
        <v>17</v>
      </c>
      <c r="H2437" t="s">
        <v>17441</v>
      </c>
      <c r="I2437" s="74">
        <v>41382</v>
      </c>
      <c r="J2437" t="s">
        <v>19</v>
      </c>
      <c r="K2437" t="s">
        <v>17325</v>
      </c>
    </row>
    <row r="2438" spans="1:11" hidden="1" x14ac:dyDescent="0.3">
      <c r="A2438" t="s">
        <v>25558</v>
      </c>
      <c r="B2438" t="s">
        <v>25559</v>
      </c>
      <c r="C2438" t="s">
        <v>17461</v>
      </c>
      <c r="D2438" t="s">
        <v>17462</v>
      </c>
      <c r="E2438" s="74">
        <v>45407</v>
      </c>
      <c r="F2438">
        <v>80</v>
      </c>
      <c r="G2438" t="s">
        <v>17</v>
      </c>
      <c r="H2438" t="s">
        <v>17397</v>
      </c>
      <c r="I2438" s="74">
        <v>45532</v>
      </c>
      <c r="J2438" t="s">
        <v>19</v>
      </c>
      <c r="K2438" t="s">
        <v>19</v>
      </c>
    </row>
    <row r="2439" spans="1:11" hidden="1" x14ac:dyDescent="0.3">
      <c r="A2439" t="s">
        <v>1051</v>
      </c>
      <c r="B2439" t="s">
        <v>12213</v>
      </c>
      <c r="C2439" t="s">
        <v>22036</v>
      </c>
      <c r="D2439" t="s">
        <v>22037</v>
      </c>
      <c r="E2439" s="74">
        <v>14916</v>
      </c>
      <c r="F2439">
        <v>9.3149999999999995</v>
      </c>
      <c r="G2439" t="s">
        <v>17369</v>
      </c>
      <c r="H2439" t="s">
        <v>17324</v>
      </c>
      <c r="I2439" s="74">
        <v>41957</v>
      </c>
      <c r="J2439" t="s">
        <v>19</v>
      </c>
      <c r="K2439" t="s">
        <v>19</v>
      </c>
    </row>
    <row r="2440" spans="1:11" hidden="1" x14ac:dyDescent="0.3">
      <c r="A2440" t="s">
        <v>1050</v>
      </c>
      <c r="B2440" t="s">
        <v>12213</v>
      </c>
      <c r="C2440" t="s">
        <v>22036</v>
      </c>
      <c r="D2440" t="s">
        <v>22037</v>
      </c>
      <c r="E2440" s="74">
        <v>14916</v>
      </c>
      <c r="F2440">
        <v>9.3149999999999995</v>
      </c>
      <c r="G2440" t="s">
        <v>17369</v>
      </c>
      <c r="H2440" t="s">
        <v>17324</v>
      </c>
      <c r="I2440" s="74">
        <v>41957</v>
      </c>
      <c r="J2440" t="s">
        <v>19</v>
      </c>
      <c r="K2440" t="s">
        <v>19</v>
      </c>
    </row>
    <row r="2441" spans="1:11" hidden="1" x14ac:dyDescent="0.3">
      <c r="A2441" t="s">
        <v>1047</v>
      </c>
      <c r="B2441" t="s">
        <v>12213</v>
      </c>
      <c r="C2441" t="s">
        <v>22036</v>
      </c>
      <c r="D2441" t="s">
        <v>22037</v>
      </c>
      <c r="E2441" s="74">
        <v>14916</v>
      </c>
      <c r="F2441">
        <v>9.3149999999999995</v>
      </c>
      <c r="G2441" t="s">
        <v>17369</v>
      </c>
      <c r="H2441" t="s">
        <v>17324</v>
      </c>
      <c r="I2441" s="74">
        <v>41957</v>
      </c>
      <c r="J2441" t="s">
        <v>19</v>
      </c>
      <c r="K2441" t="s">
        <v>19</v>
      </c>
    </row>
    <row r="2442" spans="1:11" hidden="1" x14ac:dyDescent="0.3">
      <c r="A2442" t="s">
        <v>128</v>
      </c>
      <c r="B2442" t="s">
        <v>11688</v>
      </c>
      <c r="C2442" t="s">
        <v>17514</v>
      </c>
      <c r="D2442" t="s">
        <v>17515</v>
      </c>
      <c r="E2442" s="74">
        <v>42706</v>
      </c>
      <c r="F2442">
        <v>40</v>
      </c>
      <c r="G2442" t="s">
        <v>17</v>
      </c>
      <c r="H2442" t="s">
        <v>17315</v>
      </c>
      <c r="I2442" s="74">
        <v>42739</v>
      </c>
      <c r="J2442" t="s">
        <v>19</v>
      </c>
      <c r="K2442" t="s">
        <v>19</v>
      </c>
    </row>
    <row r="2443" spans="1:11" hidden="1" x14ac:dyDescent="0.3">
      <c r="A2443" t="s">
        <v>25506</v>
      </c>
      <c r="B2443" t="s">
        <v>25507</v>
      </c>
      <c r="C2443" t="s">
        <v>25508</v>
      </c>
      <c r="D2443" t="s">
        <v>25507</v>
      </c>
      <c r="E2443" s="74">
        <v>45445</v>
      </c>
      <c r="F2443">
        <v>365.2</v>
      </c>
      <c r="G2443" t="s">
        <v>17</v>
      </c>
      <c r="H2443" t="s">
        <v>17379</v>
      </c>
      <c r="I2443" s="74">
        <v>45507</v>
      </c>
      <c r="J2443" t="s">
        <v>19</v>
      </c>
      <c r="K2443" t="s">
        <v>19</v>
      </c>
    </row>
    <row r="2444" spans="1:11" hidden="1" x14ac:dyDescent="0.3">
      <c r="A2444" t="s">
        <v>2649</v>
      </c>
      <c r="B2444" t="s">
        <v>2650</v>
      </c>
      <c r="C2444" t="s">
        <v>17359</v>
      </c>
      <c r="D2444" t="s">
        <v>17360</v>
      </c>
      <c r="E2444" s="74">
        <v>40540</v>
      </c>
      <c r="F2444">
        <v>5.0999999999999997E-2</v>
      </c>
      <c r="G2444" t="s">
        <v>17</v>
      </c>
      <c r="H2444" t="s">
        <v>17324</v>
      </c>
      <c r="I2444" s="74">
        <v>40602</v>
      </c>
      <c r="J2444" t="s">
        <v>19</v>
      </c>
      <c r="K2444" t="s">
        <v>19</v>
      </c>
    </row>
    <row r="2445" spans="1:11" hidden="1" x14ac:dyDescent="0.3">
      <c r="A2445" t="s">
        <v>27537</v>
      </c>
      <c r="B2445" t="s">
        <v>27538</v>
      </c>
      <c r="C2445" t="s">
        <v>17766</v>
      </c>
      <c r="D2445" t="s">
        <v>17767</v>
      </c>
      <c r="E2445" s="74">
        <v>44229</v>
      </c>
      <c r="F2445">
        <v>0.29341699999999998</v>
      </c>
      <c r="G2445" t="s">
        <v>17</v>
      </c>
      <c r="H2445" t="s">
        <v>17315</v>
      </c>
      <c r="I2445" s="74">
        <v>45622</v>
      </c>
      <c r="J2445" t="s">
        <v>19</v>
      </c>
      <c r="K2445" t="s">
        <v>19</v>
      </c>
    </row>
    <row r="2446" spans="1:11" hidden="1" x14ac:dyDescent="0.3">
      <c r="A2446" t="s">
        <v>27539</v>
      </c>
      <c r="B2446" t="s">
        <v>27540</v>
      </c>
      <c r="C2446" t="s">
        <v>17766</v>
      </c>
      <c r="D2446" t="s">
        <v>17767</v>
      </c>
      <c r="E2446" s="74">
        <v>44250</v>
      </c>
      <c r="F2446">
        <v>0.122</v>
      </c>
      <c r="G2446" t="s">
        <v>17</v>
      </c>
      <c r="H2446" t="s">
        <v>17315</v>
      </c>
      <c r="I2446" s="74">
        <v>45622</v>
      </c>
      <c r="J2446" t="s">
        <v>19</v>
      </c>
      <c r="K2446" t="s">
        <v>19</v>
      </c>
    </row>
    <row r="2447" spans="1:11" hidden="1" x14ac:dyDescent="0.3">
      <c r="A2447" t="s">
        <v>15857</v>
      </c>
      <c r="B2447" t="s">
        <v>15856</v>
      </c>
      <c r="C2447" t="s">
        <v>17350</v>
      </c>
      <c r="D2447" t="s">
        <v>17351</v>
      </c>
      <c r="E2447" s="74">
        <v>43874</v>
      </c>
      <c r="F2447">
        <v>0.75</v>
      </c>
      <c r="G2447" t="s">
        <v>17</v>
      </c>
      <c r="H2447" t="s">
        <v>17315</v>
      </c>
      <c r="I2447" s="74">
        <v>44466</v>
      </c>
      <c r="J2447" t="s">
        <v>19</v>
      </c>
      <c r="K2447" t="s">
        <v>19</v>
      </c>
    </row>
    <row r="2448" spans="1:11" hidden="1" x14ac:dyDescent="0.3">
      <c r="A2448" t="s">
        <v>15832</v>
      </c>
      <c r="B2448" t="s">
        <v>15831</v>
      </c>
      <c r="C2448" t="s">
        <v>17350</v>
      </c>
      <c r="D2448" t="s">
        <v>17351</v>
      </c>
      <c r="E2448" s="74">
        <v>43880</v>
      </c>
      <c r="F2448">
        <v>0.38800000000000001</v>
      </c>
      <c r="G2448" t="s">
        <v>17</v>
      </c>
      <c r="H2448" t="s">
        <v>17315</v>
      </c>
      <c r="I2448" s="74">
        <v>44466</v>
      </c>
      <c r="J2448" t="s">
        <v>19</v>
      </c>
      <c r="K2448" t="s">
        <v>19</v>
      </c>
    </row>
    <row r="2449" spans="1:11" hidden="1" x14ac:dyDescent="0.3">
      <c r="A2449" t="s">
        <v>17666</v>
      </c>
      <c r="B2449" t="s">
        <v>17667</v>
      </c>
      <c r="C2449" t="s">
        <v>17342</v>
      </c>
      <c r="D2449" t="s">
        <v>17343</v>
      </c>
      <c r="E2449" s="74">
        <v>39868</v>
      </c>
      <c r="F2449">
        <v>1</v>
      </c>
      <c r="G2449" t="s">
        <v>17</v>
      </c>
      <c r="H2449" t="s">
        <v>17315</v>
      </c>
      <c r="I2449" s="74">
        <v>45280</v>
      </c>
      <c r="J2449" t="s">
        <v>19</v>
      </c>
      <c r="K2449" t="s">
        <v>19</v>
      </c>
    </row>
    <row r="2450" spans="1:11" hidden="1" x14ac:dyDescent="0.3">
      <c r="A2450" t="s">
        <v>3680</v>
      </c>
      <c r="B2450" t="s">
        <v>13431</v>
      </c>
      <c r="C2450" t="s">
        <v>17573</v>
      </c>
      <c r="D2450" t="s">
        <v>17574</v>
      </c>
      <c r="E2450" s="74">
        <v>39406</v>
      </c>
      <c r="F2450">
        <v>100.65</v>
      </c>
      <c r="G2450" t="s">
        <v>6</v>
      </c>
      <c r="H2450" t="s">
        <v>17339</v>
      </c>
      <c r="I2450" s="74">
        <v>39454</v>
      </c>
      <c r="J2450" t="s">
        <v>19</v>
      </c>
      <c r="K2450" t="s">
        <v>19</v>
      </c>
    </row>
    <row r="2451" spans="1:11" hidden="1" x14ac:dyDescent="0.3">
      <c r="A2451" t="s">
        <v>3527</v>
      </c>
      <c r="B2451" t="s">
        <v>3528</v>
      </c>
      <c r="C2451" t="s">
        <v>18579</v>
      </c>
      <c r="D2451" t="s">
        <v>18580</v>
      </c>
      <c r="E2451" s="74">
        <v>32482</v>
      </c>
      <c r="F2451">
        <v>42</v>
      </c>
      <c r="G2451" t="s">
        <v>17623</v>
      </c>
      <c r="H2451" t="s">
        <v>17315</v>
      </c>
      <c r="I2451" s="74">
        <v>39664</v>
      </c>
      <c r="J2451" t="s">
        <v>19</v>
      </c>
      <c r="K2451" t="s">
        <v>19</v>
      </c>
    </row>
    <row r="2452" spans="1:11" hidden="1" x14ac:dyDescent="0.3">
      <c r="A2452" t="s">
        <v>1809</v>
      </c>
      <c r="B2452" t="s">
        <v>12744</v>
      </c>
      <c r="C2452" t="s">
        <v>21916</v>
      </c>
      <c r="D2452" t="s">
        <v>21917</v>
      </c>
      <c r="E2452" s="74">
        <v>40960</v>
      </c>
      <c r="F2452">
        <v>0.96899999999999997</v>
      </c>
      <c r="G2452" t="s">
        <v>17</v>
      </c>
      <c r="H2452" t="s">
        <v>17315</v>
      </c>
      <c r="I2452" s="74">
        <v>41410</v>
      </c>
      <c r="J2452" t="s">
        <v>19</v>
      </c>
      <c r="K2452" t="s">
        <v>19</v>
      </c>
    </row>
    <row r="2453" spans="1:11" hidden="1" x14ac:dyDescent="0.3">
      <c r="A2453" t="s">
        <v>19995</v>
      </c>
      <c r="B2453" t="s">
        <v>19996</v>
      </c>
      <c r="C2453" t="s">
        <v>19891</v>
      </c>
      <c r="D2453" t="s">
        <v>19892</v>
      </c>
      <c r="E2453" s="74">
        <v>30437</v>
      </c>
      <c r="F2453">
        <v>2.2000000000000002</v>
      </c>
      <c r="G2453" t="s">
        <v>17369</v>
      </c>
      <c r="H2453" t="s">
        <v>17391</v>
      </c>
      <c r="I2453" s="74">
        <v>45177</v>
      </c>
      <c r="J2453" t="s">
        <v>19</v>
      </c>
      <c r="K2453" t="s">
        <v>19</v>
      </c>
    </row>
    <row r="2454" spans="1:11" hidden="1" x14ac:dyDescent="0.3">
      <c r="A2454" t="s">
        <v>2355</v>
      </c>
      <c r="B2454" t="s">
        <v>13136</v>
      </c>
      <c r="C2454" t="s">
        <v>17365</v>
      </c>
      <c r="D2454" t="s">
        <v>17366</v>
      </c>
      <c r="E2454" s="74">
        <v>40695</v>
      </c>
      <c r="F2454">
        <v>5.0000000000000001E-3</v>
      </c>
      <c r="G2454" t="s">
        <v>17</v>
      </c>
      <c r="H2454" t="s">
        <v>17441</v>
      </c>
      <c r="I2454" s="74">
        <v>40928</v>
      </c>
      <c r="J2454" t="s">
        <v>19</v>
      </c>
      <c r="K2454" t="s">
        <v>19</v>
      </c>
    </row>
    <row r="2455" spans="1:11" hidden="1" x14ac:dyDescent="0.3">
      <c r="A2455" t="s">
        <v>2349</v>
      </c>
      <c r="B2455" t="s">
        <v>13136</v>
      </c>
      <c r="C2455" t="s">
        <v>17365</v>
      </c>
      <c r="D2455" t="s">
        <v>17366</v>
      </c>
      <c r="E2455" s="74">
        <v>40807</v>
      </c>
      <c r="F2455">
        <v>5.0000000000000001E-3</v>
      </c>
      <c r="G2455" t="s">
        <v>17</v>
      </c>
      <c r="H2455" t="s">
        <v>17441</v>
      </c>
      <c r="I2455" s="74">
        <v>40928</v>
      </c>
      <c r="J2455" t="s">
        <v>19</v>
      </c>
      <c r="K2455" t="s">
        <v>19</v>
      </c>
    </row>
    <row r="2456" spans="1:11" hidden="1" x14ac:dyDescent="0.3">
      <c r="A2456" t="s">
        <v>19905</v>
      </c>
      <c r="B2456" t="s">
        <v>19906</v>
      </c>
      <c r="C2456" t="s">
        <v>17673</v>
      </c>
      <c r="D2456" t="s">
        <v>17674</v>
      </c>
      <c r="E2456" s="74">
        <v>44994</v>
      </c>
      <c r="F2456">
        <v>0.39100000000000001</v>
      </c>
      <c r="G2456" t="s">
        <v>17</v>
      </c>
      <c r="H2456" t="s">
        <v>17315</v>
      </c>
      <c r="I2456" s="74">
        <v>45090</v>
      </c>
      <c r="J2456" t="s">
        <v>19</v>
      </c>
      <c r="K2456" t="s">
        <v>19</v>
      </c>
    </row>
    <row r="2457" spans="1:11" hidden="1" x14ac:dyDescent="0.3">
      <c r="A2457" t="s">
        <v>21030</v>
      </c>
      <c r="B2457" t="s">
        <v>21031</v>
      </c>
      <c r="C2457" t="s">
        <v>19838</v>
      </c>
      <c r="D2457" t="s">
        <v>19839</v>
      </c>
      <c r="E2457" s="74">
        <v>45254</v>
      </c>
      <c r="F2457">
        <v>38.5</v>
      </c>
      <c r="G2457" t="s">
        <v>17</v>
      </c>
      <c r="H2457" t="s">
        <v>17386</v>
      </c>
      <c r="I2457" s="74">
        <v>45309</v>
      </c>
      <c r="J2457" t="s">
        <v>17325</v>
      </c>
      <c r="K2457" t="s">
        <v>19</v>
      </c>
    </row>
    <row r="2458" spans="1:11" hidden="1" x14ac:dyDescent="0.3">
      <c r="A2458" t="s">
        <v>21030</v>
      </c>
      <c r="B2458" t="s">
        <v>21031</v>
      </c>
      <c r="C2458" t="s">
        <v>19838</v>
      </c>
      <c r="D2458" t="s">
        <v>19839</v>
      </c>
      <c r="E2458" s="74">
        <v>45254</v>
      </c>
      <c r="F2458">
        <v>38.5</v>
      </c>
      <c r="G2458" t="s">
        <v>18641</v>
      </c>
      <c r="H2458" t="s">
        <v>17386</v>
      </c>
      <c r="I2458" s="74">
        <v>45309</v>
      </c>
      <c r="J2458" t="s">
        <v>17325</v>
      </c>
      <c r="K2458" t="s">
        <v>19</v>
      </c>
    </row>
    <row r="2459" spans="1:11" hidden="1" x14ac:dyDescent="0.3">
      <c r="A2459" t="s">
        <v>15227</v>
      </c>
      <c r="B2459" t="s">
        <v>15226</v>
      </c>
      <c r="C2459" t="s">
        <v>17346</v>
      </c>
      <c r="D2459" t="s">
        <v>17347</v>
      </c>
      <c r="E2459" s="74">
        <v>44405</v>
      </c>
      <c r="F2459">
        <v>2.375</v>
      </c>
      <c r="G2459" t="s">
        <v>17</v>
      </c>
      <c r="H2459" t="s">
        <v>17315</v>
      </c>
      <c r="I2459" s="74">
        <v>44641</v>
      </c>
      <c r="J2459" t="s">
        <v>19</v>
      </c>
      <c r="K2459" t="s">
        <v>19</v>
      </c>
    </row>
    <row r="2460" spans="1:11" hidden="1" x14ac:dyDescent="0.3">
      <c r="A2460" t="s">
        <v>15225</v>
      </c>
      <c r="B2460" t="s">
        <v>15224</v>
      </c>
      <c r="C2460" t="s">
        <v>17346</v>
      </c>
      <c r="D2460" t="s">
        <v>17347</v>
      </c>
      <c r="E2460" s="74">
        <v>44405</v>
      </c>
      <c r="F2460">
        <v>3.375</v>
      </c>
      <c r="G2460" t="s">
        <v>17</v>
      </c>
      <c r="H2460" t="s">
        <v>17315</v>
      </c>
      <c r="I2460" s="74">
        <v>44641</v>
      </c>
      <c r="J2460" t="s">
        <v>19</v>
      </c>
      <c r="K2460" t="s">
        <v>19</v>
      </c>
    </row>
    <row r="2461" spans="1:11" hidden="1" x14ac:dyDescent="0.3">
      <c r="A2461" t="s">
        <v>15229</v>
      </c>
      <c r="B2461" t="s">
        <v>15228</v>
      </c>
      <c r="C2461" t="s">
        <v>17346</v>
      </c>
      <c r="D2461" t="s">
        <v>17347</v>
      </c>
      <c r="E2461" s="74">
        <v>44405</v>
      </c>
      <c r="F2461">
        <v>1.25</v>
      </c>
      <c r="G2461" t="s">
        <v>17</v>
      </c>
      <c r="H2461" t="s">
        <v>17315</v>
      </c>
      <c r="I2461" s="74">
        <v>44641</v>
      </c>
      <c r="J2461" t="s">
        <v>19</v>
      </c>
      <c r="K2461" t="s">
        <v>19</v>
      </c>
    </row>
    <row r="2462" spans="1:11" hidden="1" x14ac:dyDescent="0.3">
      <c r="A2462" t="s">
        <v>14689</v>
      </c>
      <c r="B2462" t="s">
        <v>14688</v>
      </c>
      <c r="C2462" t="s">
        <v>17346</v>
      </c>
      <c r="D2462" t="s">
        <v>17347</v>
      </c>
      <c r="E2462" s="74">
        <v>44683</v>
      </c>
      <c r="F2462">
        <v>4.2</v>
      </c>
      <c r="G2462" t="s">
        <v>17</v>
      </c>
      <c r="H2462" t="s">
        <v>17315</v>
      </c>
      <c r="I2462" s="74">
        <v>44879</v>
      </c>
      <c r="J2462" t="s">
        <v>19</v>
      </c>
      <c r="K2462" t="s">
        <v>19</v>
      </c>
    </row>
    <row r="2463" spans="1:11" hidden="1" x14ac:dyDescent="0.3">
      <c r="A2463" t="s">
        <v>15223</v>
      </c>
      <c r="B2463" t="s">
        <v>15222</v>
      </c>
      <c r="C2463" t="s">
        <v>17346</v>
      </c>
      <c r="D2463" t="s">
        <v>17347</v>
      </c>
      <c r="E2463" s="74">
        <v>44405</v>
      </c>
      <c r="F2463">
        <v>1.5</v>
      </c>
      <c r="G2463" t="s">
        <v>17</v>
      </c>
      <c r="H2463" t="s">
        <v>17315</v>
      </c>
      <c r="I2463" s="74">
        <v>44641</v>
      </c>
      <c r="J2463" t="s">
        <v>19</v>
      </c>
      <c r="K2463" t="s">
        <v>19</v>
      </c>
    </row>
    <row r="2464" spans="1:11" hidden="1" x14ac:dyDescent="0.3">
      <c r="A2464" t="s">
        <v>25466</v>
      </c>
      <c r="B2464" t="s">
        <v>25467</v>
      </c>
      <c r="C2464" t="s">
        <v>18575</v>
      </c>
      <c r="D2464" t="s">
        <v>18576</v>
      </c>
      <c r="E2464" s="74">
        <v>44637</v>
      </c>
      <c r="F2464">
        <v>0.1313</v>
      </c>
      <c r="G2464" t="s">
        <v>17</v>
      </c>
      <c r="H2464" t="s">
        <v>17315</v>
      </c>
      <c r="I2464" s="74">
        <v>45426</v>
      </c>
      <c r="J2464" t="s">
        <v>19</v>
      </c>
      <c r="K2464" t="s">
        <v>17325</v>
      </c>
    </row>
    <row r="2465" spans="1:11" hidden="1" x14ac:dyDescent="0.3">
      <c r="A2465" t="s">
        <v>9476</v>
      </c>
      <c r="B2465" t="s">
        <v>17027</v>
      </c>
      <c r="C2465" t="s">
        <v>17431</v>
      </c>
      <c r="D2465" t="s">
        <v>17432</v>
      </c>
      <c r="E2465" s="74">
        <v>39798</v>
      </c>
      <c r="F2465">
        <v>0.8</v>
      </c>
      <c r="G2465" t="s">
        <v>17334</v>
      </c>
      <c r="H2465" t="s">
        <v>17315</v>
      </c>
      <c r="I2465" s="74">
        <v>44224</v>
      </c>
      <c r="J2465" t="s">
        <v>17325</v>
      </c>
      <c r="K2465" t="s">
        <v>19</v>
      </c>
    </row>
    <row r="2466" spans="1:11" hidden="1" x14ac:dyDescent="0.3">
      <c r="A2466" t="s">
        <v>9476</v>
      </c>
      <c r="B2466" t="s">
        <v>17027</v>
      </c>
      <c r="C2466" t="s">
        <v>17431</v>
      </c>
      <c r="D2466" t="s">
        <v>17432</v>
      </c>
      <c r="E2466" s="74">
        <v>39798</v>
      </c>
      <c r="F2466">
        <v>0.8</v>
      </c>
      <c r="G2466" t="s">
        <v>17430</v>
      </c>
      <c r="H2466" t="s">
        <v>17315</v>
      </c>
      <c r="I2466" s="74">
        <v>44224</v>
      </c>
      <c r="J2466" t="s">
        <v>17325</v>
      </c>
      <c r="K2466" t="s">
        <v>19</v>
      </c>
    </row>
    <row r="2467" spans="1:11" hidden="1" x14ac:dyDescent="0.3">
      <c r="A2467" t="s">
        <v>9477</v>
      </c>
      <c r="B2467" t="s">
        <v>17027</v>
      </c>
      <c r="C2467" t="s">
        <v>17431</v>
      </c>
      <c r="D2467" t="s">
        <v>17432</v>
      </c>
      <c r="E2467" s="74">
        <v>39798</v>
      </c>
      <c r="F2467">
        <v>0.8</v>
      </c>
      <c r="G2467" t="s">
        <v>17334</v>
      </c>
      <c r="H2467" t="s">
        <v>17315</v>
      </c>
      <c r="I2467" s="74">
        <v>44224</v>
      </c>
      <c r="J2467" t="s">
        <v>17325</v>
      </c>
      <c r="K2467" t="s">
        <v>19</v>
      </c>
    </row>
    <row r="2468" spans="1:11" hidden="1" x14ac:dyDescent="0.3">
      <c r="A2468" t="s">
        <v>9477</v>
      </c>
      <c r="B2468" t="s">
        <v>17027</v>
      </c>
      <c r="C2468" t="s">
        <v>17431</v>
      </c>
      <c r="D2468" t="s">
        <v>17432</v>
      </c>
      <c r="E2468" s="74">
        <v>39798</v>
      </c>
      <c r="F2468">
        <v>0.8</v>
      </c>
      <c r="G2468" t="s">
        <v>17430</v>
      </c>
      <c r="H2468" t="s">
        <v>17315</v>
      </c>
      <c r="I2468" s="74">
        <v>44224</v>
      </c>
      <c r="J2468" t="s">
        <v>17325</v>
      </c>
      <c r="K2468" t="s">
        <v>19</v>
      </c>
    </row>
    <row r="2469" spans="1:11" hidden="1" x14ac:dyDescent="0.3">
      <c r="A2469" t="s">
        <v>9478</v>
      </c>
      <c r="B2469" t="s">
        <v>17027</v>
      </c>
      <c r="C2469" t="s">
        <v>17431</v>
      </c>
      <c r="D2469" t="s">
        <v>17432</v>
      </c>
      <c r="E2469" s="74">
        <v>39798</v>
      </c>
      <c r="F2469">
        <v>0.8</v>
      </c>
      <c r="G2469" t="s">
        <v>17334</v>
      </c>
      <c r="H2469" t="s">
        <v>17315</v>
      </c>
      <c r="I2469" s="74">
        <v>44224</v>
      </c>
      <c r="J2469" t="s">
        <v>17325</v>
      </c>
      <c r="K2469" t="s">
        <v>19</v>
      </c>
    </row>
    <row r="2470" spans="1:11" hidden="1" x14ac:dyDescent="0.3">
      <c r="A2470" t="s">
        <v>9478</v>
      </c>
      <c r="B2470" t="s">
        <v>17027</v>
      </c>
      <c r="C2470" t="s">
        <v>17431</v>
      </c>
      <c r="D2470" t="s">
        <v>17432</v>
      </c>
      <c r="E2470" s="74">
        <v>39798</v>
      </c>
      <c r="F2470">
        <v>0.8</v>
      </c>
      <c r="G2470" t="s">
        <v>17430</v>
      </c>
      <c r="H2470" t="s">
        <v>17315</v>
      </c>
      <c r="I2470" s="74">
        <v>44224</v>
      </c>
      <c r="J2470" t="s">
        <v>17325</v>
      </c>
      <c r="K2470" t="s">
        <v>19</v>
      </c>
    </row>
    <row r="2471" spans="1:11" hidden="1" x14ac:dyDescent="0.3">
      <c r="A2471" t="s">
        <v>9479</v>
      </c>
      <c r="B2471" t="s">
        <v>17027</v>
      </c>
      <c r="C2471" t="s">
        <v>17431</v>
      </c>
      <c r="D2471" t="s">
        <v>17432</v>
      </c>
      <c r="E2471" s="74">
        <v>39798</v>
      </c>
      <c r="F2471">
        <v>0.8</v>
      </c>
      <c r="G2471" t="s">
        <v>17334</v>
      </c>
      <c r="H2471" t="s">
        <v>17315</v>
      </c>
      <c r="I2471" s="74">
        <v>44224</v>
      </c>
      <c r="J2471" t="s">
        <v>17325</v>
      </c>
      <c r="K2471" t="s">
        <v>19</v>
      </c>
    </row>
    <row r="2472" spans="1:11" hidden="1" x14ac:dyDescent="0.3">
      <c r="A2472" t="s">
        <v>9479</v>
      </c>
      <c r="B2472" t="s">
        <v>17027</v>
      </c>
      <c r="C2472" t="s">
        <v>17431</v>
      </c>
      <c r="D2472" t="s">
        <v>17432</v>
      </c>
      <c r="E2472" s="74">
        <v>39798</v>
      </c>
      <c r="F2472">
        <v>0.8</v>
      </c>
      <c r="G2472" t="s">
        <v>17430</v>
      </c>
      <c r="H2472" t="s">
        <v>17315</v>
      </c>
      <c r="I2472" s="74">
        <v>44224</v>
      </c>
      <c r="J2472" t="s">
        <v>17325</v>
      </c>
      <c r="K2472" t="s">
        <v>19</v>
      </c>
    </row>
    <row r="2473" spans="1:11" hidden="1" x14ac:dyDescent="0.3">
      <c r="A2473" t="s">
        <v>9947</v>
      </c>
      <c r="B2473" t="s">
        <v>16963</v>
      </c>
      <c r="C2473" t="s">
        <v>18846</v>
      </c>
      <c r="D2473" t="s">
        <v>18847</v>
      </c>
      <c r="E2473" s="74">
        <v>44013</v>
      </c>
      <c r="F2473">
        <v>50</v>
      </c>
      <c r="G2473" t="s">
        <v>17</v>
      </c>
      <c r="H2473" t="s">
        <v>17324</v>
      </c>
      <c r="I2473" s="74">
        <v>44082</v>
      </c>
      <c r="J2473" t="s">
        <v>19</v>
      </c>
      <c r="K2473" t="s">
        <v>19</v>
      </c>
    </row>
    <row r="2474" spans="1:11" hidden="1" x14ac:dyDescent="0.3">
      <c r="A2474" t="s">
        <v>19899</v>
      </c>
      <c r="B2474" t="s">
        <v>19900</v>
      </c>
      <c r="C2474" t="s">
        <v>18846</v>
      </c>
      <c r="D2474" t="s">
        <v>18847</v>
      </c>
      <c r="E2474" s="74">
        <v>45170</v>
      </c>
      <c r="F2474">
        <v>50</v>
      </c>
      <c r="G2474" t="s">
        <v>17</v>
      </c>
      <c r="H2474" t="s">
        <v>17324</v>
      </c>
      <c r="I2474" s="74">
        <v>45215</v>
      </c>
      <c r="J2474" t="s">
        <v>19</v>
      </c>
      <c r="K2474" t="s">
        <v>19</v>
      </c>
    </row>
    <row r="2475" spans="1:11" hidden="1" x14ac:dyDescent="0.3">
      <c r="A2475" t="s">
        <v>24538</v>
      </c>
      <c r="B2475" t="s">
        <v>24539</v>
      </c>
      <c r="C2475" t="s">
        <v>17621</v>
      </c>
      <c r="D2475" t="s">
        <v>17622</v>
      </c>
      <c r="E2475" s="74">
        <v>41625</v>
      </c>
      <c r="F2475">
        <v>25</v>
      </c>
      <c r="G2475" t="s">
        <v>17623</v>
      </c>
      <c r="H2475" t="s">
        <v>17397</v>
      </c>
      <c r="I2475" s="74">
        <v>45090</v>
      </c>
      <c r="J2475" t="s">
        <v>19</v>
      </c>
      <c r="K2475" t="s">
        <v>19</v>
      </c>
    </row>
    <row r="2476" spans="1:11" hidden="1" x14ac:dyDescent="0.3">
      <c r="A2476" t="s">
        <v>1520</v>
      </c>
      <c r="B2476" t="s">
        <v>1519</v>
      </c>
      <c r="C2476" t="s">
        <v>17579</v>
      </c>
      <c r="D2476" t="s">
        <v>17580</v>
      </c>
      <c r="E2476" s="74">
        <v>41757</v>
      </c>
      <c r="F2476">
        <v>1.5</v>
      </c>
      <c r="G2476" t="s">
        <v>17</v>
      </c>
      <c r="H2476" t="s">
        <v>17315</v>
      </c>
      <c r="I2476" s="74">
        <v>41844</v>
      </c>
      <c r="J2476" t="s">
        <v>19</v>
      </c>
      <c r="K2476" t="s">
        <v>19</v>
      </c>
    </row>
    <row r="2477" spans="1:11" hidden="1" x14ac:dyDescent="0.3">
      <c r="A2477" t="s">
        <v>3822</v>
      </c>
      <c r="B2477" t="s">
        <v>12145</v>
      </c>
      <c r="C2477" t="s">
        <v>17363</v>
      </c>
      <c r="D2477" t="s">
        <v>17364</v>
      </c>
      <c r="E2477" s="74">
        <v>42389</v>
      </c>
      <c r="F2477">
        <v>1.5</v>
      </c>
      <c r="G2477" t="s">
        <v>17</v>
      </c>
      <c r="H2477" t="s">
        <v>17315</v>
      </c>
      <c r="I2477" s="74">
        <v>42418</v>
      </c>
      <c r="J2477" t="s">
        <v>19</v>
      </c>
      <c r="K2477" t="s">
        <v>19</v>
      </c>
    </row>
    <row r="2478" spans="1:11" hidden="1" x14ac:dyDescent="0.3">
      <c r="A2478" t="s">
        <v>4854</v>
      </c>
      <c r="B2478" t="s">
        <v>11911</v>
      </c>
      <c r="C2478" t="s">
        <v>17363</v>
      </c>
      <c r="D2478" t="s">
        <v>17364</v>
      </c>
      <c r="E2478" s="74">
        <v>43585</v>
      </c>
      <c r="F2478">
        <v>1</v>
      </c>
      <c r="G2478" t="s">
        <v>17</v>
      </c>
      <c r="H2478" t="s">
        <v>17315</v>
      </c>
      <c r="I2478" s="74">
        <v>43649</v>
      </c>
      <c r="J2478" t="s">
        <v>19</v>
      </c>
      <c r="K2478" t="s">
        <v>19</v>
      </c>
    </row>
    <row r="2479" spans="1:11" hidden="1" x14ac:dyDescent="0.3">
      <c r="A2479" t="s">
        <v>10001</v>
      </c>
      <c r="B2479" t="s">
        <v>16905</v>
      </c>
      <c r="C2479" t="s">
        <v>17472</v>
      </c>
      <c r="D2479" t="s">
        <v>17473</v>
      </c>
      <c r="E2479" s="74">
        <v>39531</v>
      </c>
      <c r="F2479">
        <v>63</v>
      </c>
      <c r="G2479" t="s">
        <v>6</v>
      </c>
      <c r="H2479" t="s">
        <v>17386</v>
      </c>
      <c r="I2479" s="74">
        <v>44144</v>
      </c>
      <c r="J2479" t="s">
        <v>19</v>
      </c>
      <c r="K2479" t="s">
        <v>19</v>
      </c>
    </row>
    <row r="2480" spans="1:11" hidden="1" x14ac:dyDescent="0.3">
      <c r="A2480" t="s">
        <v>2774</v>
      </c>
      <c r="B2480" t="s">
        <v>13490</v>
      </c>
      <c r="C2480" t="s">
        <v>17404</v>
      </c>
      <c r="D2480" t="s">
        <v>17405</v>
      </c>
      <c r="E2480" s="74">
        <v>40409</v>
      </c>
      <c r="F2480">
        <v>2.9000000000000001E-2</v>
      </c>
      <c r="G2480" t="s">
        <v>17</v>
      </c>
      <c r="H2480" t="s">
        <v>17324</v>
      </c>
      <c r="I2480" s="74">
        <v>40469</v>
      </c>
      <c r="J2480" t="s">
        <v>19</v>
      </c>
      <c r="K2480" t="s">
        <v>19</v>
      </c>
    </row>
    <row r="2481" spans="1:11" hidden="1" x14ac:dyDescent="0.3">
      <c r="A2481" t="s">
        <v>493</v>
      </c>
      <c r="B2481" t="s">
        <v>494</v>
      </c>
      <c r="C2481" t="s">
        <v>22113</v>
      </c>
      <c r="D2481" t="s">
        <v>494</v>
      </c>
      <c r="E2481" s="74">
        <v>42580</v>
      </c>
      <c r="F2481">
        <v>80</v>
      </c>
      <c r="G2481" t="s">
        <v>17</v>
      </c>
      <c r="H2481" t="s">
        <v>17397</v>
      </c>
      <c r="I2481" s="74">
        <v>42614</v>
      </c>
      <c r="J2481" t="s">
        <v>19</v>
      </c>
      <c r="K2481" t="s">
        <v>19</v>
      </c>
    </row>
    <row r="2482" spans="1:11" hidden="1" x14ac:dyDescent="0.3">
      <c r="A2482" t="s">
        <v>2226</v>
      </c>
      <c r="B2482" t="s">
        <v>13042</v>
      </c>
      <c r="C2482" t="s">
        <v>17414</v>
      </c>
      <c r="D2482" t="s">
        <v>17415</v>
      </c>
      <c r="E2482" s="74">
        <v>41085</v>
      </c>
      <c r="F2482">
        <v>11.282</v>
      </c>
      <c r="G2482" t="s">
        <v>17</v>
      </c>
      <c r="H2482" t="s">
        <v>17324</v>
      </c>
      <c r="I2482" s="74">
        <v>41095</v>
      </c>
      <c r="J2482" t="s">
        <v>19</v>
      </c>
      <c r="K2482" t="s">
        <v>19</v>
      </c>
    </row>
    <row r="2483" spans="1:11" hidden="1" x14ac:dyDescent="0.3">
      <c r="A2483" t="s">
        <v>4146</v>
      </c>
      <c r="B2483" t="s">
        <v>11564</v>
      </c>
      <c r="C2483" t="s">
        <v>17322</v>
      </c>
      <c r="D2483" t="s">
        <v>17323</v>
      </c>
      <c r="E2483" s="74">
        <v>42901</v>
      </c>
      <c r="F2483">
        <v>0.192</v>
      </c>
      <c r="G2483" t="s">
        <v>17</v>
      </c>
      <c r="H2483" t="s">
        <v>17324</v>
      </c>
      <c r="I2483" s="74">
        <v>42965</v>
      </c>
      <c r="J2483" t="s">
        <v>19</v>
      </c>
      <c r="K2483" t="s">
        <v>19</v>
      </c>
    </row>
    <row r="2484" spans="1:11" hidden="1" x14ac:dyDescent="0.3">
      <c r="A2484" t="s">
        <v>4148</v>
      </c>
      <c r="B2484" t="s">
        <v>11561</v>
      </c>
      <c r="C2484" t="s">
        <v>17322</v>
      </c>
      <c r="D2484" t="s">
        <v>17323</v>
      </c>
      <c r="E2484" s="74">
        <v>42845</v>
      </c>
      <c r="F2484">
        <v>0.3</v>
      </c>
      <c r="G2484" t="s">
        <v>17</v>
      </c>
      <c r="H2484" t="s">
        <v>17324</v>
      </c>
      <c r="I2484" s="74">
        <v>42965</v>
      </c>
      <c r="J2484" t="s">
        <v>19</v>
      </c>
      <c r="K2484" t="s">
        <v>19</v>
      </c>
    </row>
    <row r="2485" spans="1:11" hidden="1" x14ac:dyDescent="0.3">
      <c r="A2485" t="s">
        <v>4289</v>
      </c>
      <c r="B2485" t="s">
        <v>11466</v>
      </c>
      <c r="C2485" t="s">
        <v>17322</v>
      </c>
      <c r="D2485" t="s">
        <v>17323</v>
      </c>
      <c r="E2485" s="74">
        <v>43103</v>
      </c>
      <c r="F2485">
        <v>0.26400000000000001</v>
      </c>
      <c r="G2485" t="s">
        <v>17</v>
      </c>
      <c r="H2485" t="s">
        <v>17324</v>
      </c>
      <c r="I2485" s="74">
        <v>43124</v>
      </c>
      <c r="J2485" t="s">
        <v>19</v>
      </c>
      <c r="K2485" t="s">
        <v>19</v>
      </c>
    </row>
    <row r="2486" spans="1:11" hidden="1" x14ac:dyDescent="0.3">
      <c r="A2486" t="s">
        <v>17068</v>
      </c>
      <c r="B2486" t="s">
        <v>17067</v>
      </c>
      <c r="C2486" t="s">
        <v>17322</v>
      </c>
      <c r="D2486" t="s">
        <v>17323</v>
      </c>
      <c r="E2486" s="74">
        <v>43906</v>
      </c>
      <c r="F2486">
        <v>5.8000000000000003E-2</v>
      </c>
      <c r="G2486" t="s">
        <v>17</v>
      </c>
      <c r="H2486" t="s">
        <v>17324</v>
      </c>
      <c r="I2486" s="74">
        <v>44460</v>
      </c>
      <c r="J2486" t="s">
        <v>19</v>
      </c>
      <c r="K2486" t="s">
        <v>19</v>
      </c>
    </row>
    <row r="2487" spans="1:11" hidden="1" x14ac:dyDescent="0.3">
      <c r="A2487" t="s">
        <v>16984</v>
      </c>
      <c r="B2487" t="s">
        <v>16983</v>
      </c>
      <c r="C2487" t="s">
        <v>17322</v>
      </c>
      <c r="D2487" t="s">
        <v>17323</v>
      </c>
      <c r="E2487" s="74">
        <v>44020</v>
      </c>
      <c r="F2487">
        <v>0.215</v>
      </c>
      <c r="G2487" t="s">
        <v>17</v>
      </c>
      <c r="H2487" t="s">
        <v>17324</v>
      </c>
      <c r="I2487" s="74">
        <v>44460</v>
      </c>
      <c r="J2487" t="s">
        <v>19</v>
      </c>
      <c r="K2487" t="s">
        <v>19</v>
      </c>
    </row>
    <row r="2488" spans="1:11" hidden="1" x14ac:dyDescent="0.3">
      <c r="A2488" t="s">
        <v>16850</v>
      </c>
      <c r="B2488" t="s">
        <v>16849</v>
      </c>
      <c r="C2488" t="s">
        <v>17322</v>
      </c>
      <c r="D2488" t="s">
        <v>17323</v>
      </c>
      <c r="E2488" s="74">
        <v>44105</v>
      </c>
      <c r="F2488">
        <v>6.7000000000000004E-2</v>
      </c>
      <c r="G2488" t="s">
        <v>17</v>
      </c>
      <c r="H2488" t="s">
        <v>17324</v>
      </c>
      <c r="I2488" s="74">
        <v>44491</v>
      </c>
      <c r="J2488" t="s">
        <v>19</v>
      </c>
      <c r="K2488" t="s">
        <v>19</v>
      </c>
    </row>
    <row r="2489" spans="1:11" hidden="1" x14ac:dyDescent="0.3">
      <c r="A2489" t="s">
        <v>16217</v>
      </c>
      <c r="B2489" t="s">
        <v>16216</v>
      </c>
      <c r="C2489" t="s">
        <v>17322</v>
      </c>
      <c r="D2489" t="s">
        <v>17323</v>
      </c>
      <c r="E2489" s="74">
        <v>44141</v>
      </c>
      <c r="F2489">
        <v>5.8999999999999997E-2</v>
      </c>
      <c r="G2489" t="s">
        <v>17</v>
      </c>
      <c r="H2489" t="s">
        <v>17324</v>
      </c>
      <c r="I2489" s="74">
        <v>44378</v>
      </c>
      <c r="J2489" t="s">
        <v>19</v>
      </c>
      <c r="K2489" t="s">
        <v>19</v>
      </c>
    </row>
    <row r="2490" spans="1:11" hidden="1" x14ac:dyDescent="0.3">
      <c r="A2490" t="s">
        <v>15780</v>
      </c>
      <c r="B2490" t="s">
        <v>15779</v>
      </c>
      <c r="C2490" t="s">
        <v>17322</v>
      </c>
      <c r="D2490" t="s">
        <v>17323</v>
      </c>
      <c r="E2490" s="74">
        <v>44363</v>
      </c>
      <c r="F2490">
        <v>0.125</v>
      </c>
      <c r="G2490" t="s">
        <v>17</v>
      </c>
      <c r="H2490" t="s">
        <v>17324</v>
      </c>
      <c r="I2490" s="74">
        <v>44440</v>
      </c>
      <c r="J2490" t="s">
        <v>19</v>
      </c>
      <c r="K2490" t="s">
        <v>19</v>
      </c>
    </row>
    <row r="2491" spans="1:11" hidden="1" x14ac:dyDescent="0.3">
      <c r="A2491" t="s">
        <v>15221</v>
      </c>
      <c r="B2491" t="s">
        <v>15220</v>
      </c>
      <c r="C2491" t="s">
        <v>17322</v>
      </c>
      <c r="D2491" t="s">
        <v>17323</v>
      </c>
      <c r="E2491" s="74">
        <v>44522</v>
      </c>
      <c r="F2491">
        <v>0.59599999999999997</v>
      </c>
      <c r="G2491" t="s">
        <v>17</v>
      </c>
      <c r="H2491" t="s">
        <v>17324</v>
      </c>
      <c r="I2491" s="74">
        <v>44678</v>
      </c>
      <c r="J2491" t="s">
        <v>19</v>
      </c>
      <c r="K2491" t="s">
        <v>19</v>
      </c>
    </row>
    <row r="2492" spans="1:11" hidden="1" x14ac:dyDescent="0.3">
      <c r="A2492" t="s">
        <v>15217</v>
      </c>
      <c r="B2492" t="s">
        <v>15216</v>
      </c>
      <c r="C2492" t="s">
        <v>17322</v>
      </c>
      <c r="D2492" t="s">
        <v>17323</v>
      </c>
      <c r="E2492" s="74">
        <v>44530</v>
      </c>
      <c r="F2492">
        <v>0.59099999999999997</v>
      </c>
      <c r="G2492" t="s">
        <v>17</v>
      </c>
      <c r="H2492" t="s">
        <v>17324</v>
      </c>
      <c r="I2492" s="74">
        <v>44678</v>
      </c>
      <c r="J2492" t="s">
        <v>19</v>
      </c>
      <c r="K2492" t="s">
        <v>19</v>
      </c>
    </row>
    <row r="2493" spans="1:11" hidden="1" x14ac:dyDescent="0.3">
      <c r="A2493" t="s">
        <v>15215</v>
      </c>
      <c r="B2493" t="s">
        <v>15214</v>
      </c>
      <c r="C2493" t="s">
        <v>17322</v>
      </c>
      <c r="D2493" t="s">
        <v>17323</v>
      </c>
      <c r="E2493" s="74">
        <v>44538</v>
      </c>
      <c r="F2493">
        <v>0.17899999999999999</v>
      </c>
      <c r="G2493" t="s">
        <v>17</v>
      </c>
      <c r="H2493" t="s">
        <v>17324</v>
      </c>
      <c r="I2493" s="74">
        <v>44678</v>
      </c>
      <c r="J2493" t="s">
        <v>19</v>
      </c>
      <c r="K2493" t="s">
        <v>19</v>
      </c>
    </row>
    <row r="2494" spans="1:11" hidden="1" x14ac:dyDescent="0.3">
      <c r="A2494" t="s">
        <v>15211</v>
      </c>
      <c r="B2494" t="s">
        <v>15210</v>
      </c>
      <c r="C2494" t="s">
        <v>17322</v>
      </c>
      <c r="D2494" t="s">
        <v>17323</v>
      </c>
      <c r="E2494" s="74">
        <v>44538</v>
      </c>
      <c r="F2494">
        <v>0.24099999999999999</v>
      </c>
      <c r="G2494" t="s">
        <v>17</v>
      </c>
      <c r="H2494" t="s">
        <v>17324</v>
      </c>
      <c r="I2494" s="74">
        <v>44678</v>
      </c>
      <c r="J2494" t="s">
        <v>19</v>
      </c>
      <c r="K2494" t="s">
        <v>19</v>
      </c>
    </row>
    <row r="2495" spans="1:11" hidden="1" x14ac:dyDescent="0.3">
      <c r="A2495" t="s">
        <v>15206</v>
      </c>
      <c r="B2495" t="s">
        <v>15205</v>
      </c>
      <c r="C2495" t="s">
        <v>17322</v>
      </c>
      <c r="D2495" t="s">
        <v>17323</v>
      </c>
      <c r="E2495" s="74">
        <v>44538</v>
      </c>
      <c r="F2495">
        <v>0.13200000000000001</v>
      </c>
      <c r="G2495" t="s">
        <v>17</v>
      </c>
      <c r="H2495" t="s">
        <v>17324</v>
      </c>
      <c r="I2495" s="74">
        <v>44678</v>
      </c>
      <c r="J2495" t="s">
        <v>19</v>
      </c>
      <c r="K2495" t="s">
        <v>19</v>
      </c>
    </row>
    <row r="2496" spans="1:11" hidden="1" x14ac:dyDescent="0.3">
      <c r="A2496" t="s">
        <v>1660</v>
      </c>
      <c r="B2496" t="s">
        <v>12612</v>
      </c>
      <c r="C2496" t="s">
        <v>17322</v>
      </c>
      <c r="D2496" t="s">
        <v>17323</v>
      </c>
      <c r="E2496" s="74">
        <v>39869</v>
      </c>
      <c r="F2496">
        <v>0.29682799999999998</v>
      </c>
      <c r="G2496" t="s">
        <v>17</v>
      </c>
      <c r="H2496" t="s">
        <v>17324</v>
      </c>
      <c r="I2496" s="74">
        <v>41506</v>
      </c>
      <c r="J2496" t="s">
        <v>19</v>
      </c>
      <c r="K2496" t="s">
        <v>17325</v>
      </c>
    </row>
    <row r="2497" spans="1:11" hidden="1" x14ac:dyDescent="0.3">
      <c r="A2497" t="s">
        <v>1658</v>
      </c>
      <c r="B2497" t="s">
        <v>12610</v>
      </c>
      <c r="C2497" t="s">
        <v>17322</v>
      </c>
      <c r="D2497" t="s">
        <v>17323</v>
      </c>
      <c r="E2497" s="74">
        <v>40128</v>
      </c>
      <c r="F2497">
        <v>0.273787</v>
      </c>
      <c r="G2497" t="s">
        <v>17</v>
      </c>
      <c r="H2497" t="s">
        <v>17324</v>
      </c>
      <c r="I2497" s="74">
        <v>41506</v>
      </c>
      <c r="J2497" t="s">
        <v>19</v>
      </c>
      <c r="K2497" t="s">
        <v>17325</v>
      </c>
    </row>
    <row r="2498" spans="1:11" hidden="1" x14ac:dyDescent="0.3">
      <c r="A2498" t="s">
        <v>1645</v>
      </c>
      <c r="B2498" t="s">
        <v>12596</v>
      </c>
      <c r="C2498" t="s">
        <v>17322</v>
      </c>
      <c r="D2498" t="s">
        <v>17323</v>
      </c>
      <c r="E2498" s="74">
        <v>40344</v>
      </c>
      <c r="F2498">
        <v>0.28529599999999999</v>
      </c>
      <c r="G2498" t="s">
        <v>17</v>
      </c>
      <c r="H2498" t="s">
        <v>17324</v>
      </c>
      <c r="I2498" s="74">
        <v>41506</v>
      </c>
      <c r="J2498" t="s">
        <v>19</v>
      </c>
      <c r="K2498" t="s">
        <v>17325</v>
      </c>
    </row>
    <row r="2499" spans="1:11" hidden="1" x14ac:dyDescent="0.3">
      <c r="A2499" t="s">
        <v>1644</v>
      </c>
      <c r="B2499" t="s">
        <v>12595</v>
      </c>
      <c r="C2499" t="s">
        <v>17322</v>
      </c>
      <c r="D2499" t="s">
        <v>17323</v>
      </c>
      <c r="E2499" s="74">
        <v>40506</v>
      </c>
      <c r="F2499">
        <v>0.25297999999999998</v>
      </c>
      <c r="G2499" t="s">
        <v>17</v>
      </c>
      <c r="H2499" t="s">
        <v>17324</v>
      </c>
      <c r="I2499" s="74">
        <v>41506</v>
      </c>
      <c r="J2499" t="s">
        <v>19</v>
      </c>
      <c r="K2499" t="s">
        <v>17325</v>
      </c>
    </row>
    <row r="2500" spans="1:11" hidden="1" x14ac:dyDescent="0.3">
      <c r="A2500" t="s">
        <v>1643</v>
      </c>
      <c r="B2500" t="s">
        <v>12594</v>
      </c>
      <c r="C2500" t="s">
        <v>17322</v>
      </c>
      <c r="D2500" t="s">
        <v>17323</v>
      </c>
      <c r="E2500" s="74">
        <v>40611</v>
      </c>
      <c r="F2500">
        <v>0.26588200000000001</v>
      </c>
      <c r="G2500" t="s">
        <v>17</v>
      </c>
      <c r="H2500" t="s">
        <v>17324</v>
      </c>
      <c r="I2500" s="74">
        <v>41506</v>
      </c>
      <c r="J2500" t="s">
        <v>19</v>
      </c>
      <c r="K2500" t="s">
        <v>17325</v>
      </c>
    </row>
    <row r="2501" spans="1:11" hidden="1" x14ac:dyDescent="0.3">
      <c r="A2501" t="s">
        <v>1642</v>
      </c>
      <c r="B2501" t="s">
        <v>12592</v>
      </c>
      <c r="C2501" t="s">
        <v>17322</v>
      </c>
      <c r="D2501" t="s">
        <v>17323</v>
      </c>
      <c r="E2501" s="74">
        <v>40682</v>
      </c>
      <c r="F2501">
        <v>0.1</v>
      </c>
      <c r="G2501" t="s">
        <v>17</v>
      </c>
      <c r="H2501" t="s">
        <v>17324</v>
      </c>
      <c r="I2501" s="74">
        <v>41506</v>
      </c>
      <c r="J2501" t="s">
        <v>19</v>
      </c>
      <c r="K2501" t="s">
        <v>17325</v>
      </c>
    </row>
    <row r="2502" spans="1:11" hidden="1" x14ac:dyDescent="0.3">
      <c r="A2502" t="s">
        <v>1641</v>
      </c>
      <c r="B2502" t="s">
        <v>12591</v>
      </c>
      <c r="C2502" t="s">
        <v>17322</v>
      </c>
      <c r="D2502" t="s">
        <v>17323</v>
      </c>
      <c r="E2502" s="74">
        <v>40707</v>
      </c>
      <c r="F2502">
        <v>0.28344200000000003</v>
      </c>
      <c r="G2502" t="s">
        <v>17</v>
      </c>
      <c r="H2502" t="s">
        <v>17324</v>
      </c>
      <c r="I2502" s="74">
        <v>41506</v>
      </c>
      <c r="J2502" t="s">
        <v>19</v>
      </c>
      <c r="K2502" t="s">
        <v>17325</v>
      </c>
    </row>
    <row r="2503" spans="1:11" hidden="1" x14ac:dyDescent="0.3">
      <c r="A2503" t="s">
        <v>1640</v>
      </c>
      <c r="B2503" t="s">
        <v>12590</v>
      </c>
      <c r="C2503" t="s">
        <v>17322</v>
      </c>
      <c r="D2503" t="s">
        <v>17323</v>
      </c>
      <c r="E2503" s="74">
        <v>40772</v>
      </c>
      <c r="F2503">
        <v>0.26044499999999998</v>
      </c>
      <c r="G2503" t="s">
        <v>17</v>
      </c>
      <c r="H2503" t="s">
        <v>17324</v>
      </c>
      <c r="I2503" s="74">
        <v>41506</v>
      </c>
      <c r="J2503" t="s">
        <v>19</v>
      </c>
      <c r="K2503" t="s">
        <v>17325</v>
      </c>
    </row>
    <row r="2504" spans="1:11" hidden="1" x14ac:dyDescent="0.3">
      <c r="A2504" t="s">
        <v>1639</v>
      </c>
      <c r="B2504" t="s">
        <v>12589</v>
      </c>
      <c r="C2504" t="s">
        <v>17322</v>
      </c>
      <c r="D2504" t="s">
        <v>17323</v>
      </c>
      <c r="E2504" s="74">
        <v>40861</v>
      </c>
      <c r="F2504">
        <v>0.24751200000000001</v>
      </c>
      <c r="G2504" t="s">
        <v>17</v>
      </c>
      <c r="H2504" t="s">
        <v>17324</v>
      </c>
      <c r="I2504" s="74">
        <v>41506</v>
      </c>
      <c r="J2504" t="s">
        <v>19</v>
      </c>
      <c r="K2504" t="s">
        <v>17325</v>
      </c>
    </row>
    <row r="2505" spans="1:11" hidden="1" x14ac:dyDescent="0.3">
      <c r="A2505" t="s">
        <v>1638</v>
      </c>
      <c r="B2505" t="s">
        <v>12588</v>
      </c>
      <c r="C2505" t="s">
        <v>17322</v>
      </c>
      <c r="D2505" t="s">
        <v>17323</v>
      </c>
      <c r="E2505" s="74">
        <v>40904</v>
      </c>
      <c r="F2505">
        <v>0.27505800000000002</v>
      </c>
      <c r="G2505" t="s">
        <v>17</v>
      </c>
      <c r="H2505" t="s">
        <v>17324</v>
      </c>
      <c r="I2505" s="74">
        <v>41506</v>
      </c>
      <c r="J2505" t="s">
        <v>19</v>
      </c>
      <c r="K2505" t="s">
        <v>17325</v>
      </c>
    </row>
    <row r="2506" spans="1:11" hidden="1" x14ac:dyDescent="0.3">
      <c r="A2506" t="s">
        <v>1637</v>
      </c>
      <c r="B2506" t="s">
        <v>12587</v>
      </c>
      <c r="C2506" t="s">
        <v>17322</v>
      </c>
      <c r="D2506" t="s">
        <v>17323</v>
      </c>
      <c r="E2506" s="74">
        <v>40955</v>
      </c>
      <c r="F2506">
        <v>0.23289899999999999</v>
      </c>
      <c r="G2506" t="s">
        <v>17</v>
      </c>
      <c r="H2506" t="s">
        <v>17324</v>
      </c>
      <c r="I2506" s="74">
        <v>41506</v>
      </c>
      <c r="J2506" t="s">
        <v>19</v>
      </c>
      <c r="K2506" t="s">
        <v>17325</v>
      </c>
    </row>
    <row r="2507" spans="1:11" hidden="1" x14ac:dyDescent="0.3">
      <c r="A2507" t="s">
        <v>1636</v>
      </c>
      <c r="B2507" t="s">
        <v>12586</v>
      </c>
      <c r="C2507" t="s">
        <v>17322</v>
      </c>
      <c r="D2507" t="s">
        <v>17323</v>
      </c>
      <c r="E2507" s="74">
        <v>40983</v>
      </c>
      <c r="F2507">
        <v>0.240007</v>
      </c>
      <c r="G2507" t="s">
        <v>17</v>
      </c>
      <c r="H2507" t="s">
        <v>17324</v>
      </c>
      <c r="I2507" s="74">
        <v>41506</v>
      </c>
      <c r="J2507" t="s">
        <v>19</v>
      </c>
      <c r="K2507" t="s">
        <v>17325</v>
      </c>
    </row>
    <row r="2508" spans="1:11" hidden="1" x14ac:dyDescent="0.3">
      <c r="A2508" t="s">
        <v>1635</v>
      </c>
      <c r="B2508" t="s">
        <v>12585</v>
      </c>
      <c r="C2508" t="s">
        <v>17322</v>
      </c>
      <c r="D2508" t="s">
        <v>17323</v>
      </c>
      <c r="E2508" s="74">
        <v>41024</v>
      </c>
      <c r="F2508">
        <v>0.17208899999999999</v>
      </c>
      <c r="G2508" t="s">
        <v>17</v>
      </c>
      <c r="H2508" t="s">
        <v>17324</v>
      </c>
      <c r="I2508" s="74">
        <v>41506</v>
      </c>
      <c r="J2508" t="s">
        <v>19</v>
      </c>
      <c r="K2508" t="s">
        <v>17325</v>
      </c>
    </row>
    <row r="2509" spans="1:11" hidden="1" x14ac:dyDescent="0.3">
      <c r="A2509" t="s">
        <v>1634</v>
      </c>
      <c r="B2509" t="s">
        <v>12584</v>
      </c>
      <c r="C2509" t="s">
        <v>17322</v>
      </c>
      <c r="D2509" t="s">
        <v>17323</v>
      </c>
      <c r="E2509" s="74">
        <v>41031</v>
      </c>
      <c r="F2509">
        <v>0.2</v>
      </c>
      <c r="G2509" t="s">
        <v>17</v>
      </c>
      <c r="H2509" t="s">
        <v>17324</v>
      </c>
      <c r="I2509" s="74">
        <v>41506</v>
      </c>
      <c r="J2509" t="s">
        <v>19</v>
      </c>
      <c r="K2509" t="s">
        <v>17325</v>
      </c>
    </row>
    <row r="2510" spans="1:11" hidden="1" x14ac:dyDescent="0.3">
      <c r="A2510" t="s">
        <v>1633</v>
      </c>
      <c r="B2510" t="s">
        <v>12583</v>
      </c>
      <c r="C2510" t="s">
        <v>17322</v>
      </c>
      <c r="D2510" t="s">
        <v>17323</v>
      </c>
      <c r="E2510" s="74">
        <v>41039</v>
      </c>
      <c r="F2510">
        <v>0.2</v>
      </c>
      <c r="G2510" t="s">
        <v>17</v>
      </c>
      <c r="H2510" t="s">
        <v>17324</v>
      </c>
      <c r="I2510" s="74">
        <v>41506</v>
      </c>
      <c r="J2510" t="s">
        <v>19</v>
      </c>
      <c r="K2510" t="s">
        <v>17325</v>
      </c>
    </row>
    <row r="2511" spans="1:11" hidden="1" x14ac:dyDescent="0.3">
      <c r="A2511" t="s">
        <v>1632</v>
      </c>
      <c r="B2511" t="s">
        <v>12582</v>
      </c>
      <c r="C2511" t="s">
        <v>17322</v>
      </c>
      <c r="D2511" t="s">
        <v>17323</v>
      </c>
      <c r="E2511" s="74">
        <v>41062</v>
      </c>
      <c r="F2511">
        <v>0.247832</v>
      </c>
      <c r="G2511" t="s">
        <v>17</v>
      </c>
      <c r="H2511" t="s">
        <v>17324</v>
      </c>
      <c r="I2511" s="74">
        <v>41506</v>
      </c>
      <c r="J2511" t="s">
        <v>19</v>
      </c>
      <c r="K2511" t="s">
        <v>17325</v>
      </c>
    </row>
    <row r="2512" spans="1:11" hidden="1" x14ac:dyDescent="0.3">
      <c r="A2512" t="s">
        <v>1631</v>
      </c>
      <c r="B2512" t="s">
        <v>12581</v>
      </c>
      <c r="C2512" t="s">
        <v>17322</v>
      </c>
      <c r="D2512" t="s">
        <v>17323</v>
      </c>
      <c r="E2512" s="74">
        <v>41092</v>
      </c>
      <c r="F2512">
        <v>0.25461699999999998</v>
      </c>
      <c r="G2512" t="s">
        <v>17</v>
      </c>
      <c r="H2512" t="s">
        <v>17324</v>
      </c>
      <c r="I2512" s="74">
        <v>41506</v>
      </c>
      <c r="J2512" t="s">
        <v>19</v>
      </c>
      <c r="K2512" t="s">
        <v>17325</v>
      </c>
    </row>
    <row r="2513" spans="1:11" hidden="1" x14ac:dyDescent="0.3">
      <c r="A2513" t="s">
        <v>1630</v>
      </c>
      <c r="B2513" t="s">
        <v>12580</v>
      </c>
      <c r="C2513" t="s">
        <v>17322</v>
      </c>
      <c r="D2513" t="s">
        <v>17323</v>
      </c>
      <c r="E2513" s="74">
        <v>41138</v>
      </c>
      <c r="F2513">
        <v>0.26622400000000002</v>
      </c>
      <c r="G2513" t="s">
        <v>17</v>
      </c>
      <c r="H2513" t="s">
        <v>17324</v>
      </c>
      <c r="I2513" s="74">
        <v>41506</v>
      </c>
      <c r="J2513" t="s">
        <v>19</v>
      </c>
      <c r="K2513" t="s">
        <v>17325</v>
      </c>
    </row>
    <row r="2514" spans="1:11" hidden="1" x14ac:dyDescent="0.3">
      <c r="A2514" t="s">
        <v>1629</v>
      </c>
      <c r="B2514" t="s">
        <v>12579</v>
      </c>
      <c r="C2514" t="s">
        <v>17322</v>
      </c>
      <c r="D2514" t="s">
        <v>17323</v>
      </c>
      <c r="E2514" s="74">
        <v>41185</v>
      </c>
      <c r="F2514">
        <v>0.25135400000000002</v>
      </c>
      <c r="G2514" t="s">
        <v>17</v>
      </c>
      <c r="H2514" t="s">
        <v>17324</v>
      </c>
      <c r="I2514" s="74">
        <v>41506</v>
      </c>
      <c r="J2514" t="s">
        <v>19</v>
      </c>
      <c r="K2514" t="s">
        <v>17325</v>
      </c>
    </row>
    <row r="2515" spans="1:11" hidden="1" x14ac:dyDescent="0.3">
      <c r="A2515" t="s">
        <v>1628</v>
      </c>
      <c r="B2515" t="s">
        <v>12578</v>
      </c>
      <c r="C2515" t="s">
        <v>17322</v>
      </c>
      <c r="D2515" t="s">
        <v>17323</v>
      </c>
      <c r="E2515" s="74">
        <v>41220</v>
      </c>
      <c r="F2515">
        <v>0.23777400000000001</v>
      </c>
      <c r="G2515" t="s">
        <v>17</v>
      </c>
      <c r="H2515" t="s">
        <v>17324</v>
      </c>
      <c r="I2515" s="74">
        <v>41506</v>
      </c>
      <c r="J2515" t="s">
        <v>19</v>
      </c>
      <c r="K2515" t="s">
        <v>17325</v>
      </c>
    </row>
    <row r="2516" spans="1:11" hidden="1" x14ac:dyDescent="0.3">
      <c r="A2516" t="s">
        <v>1627</v>
      </c>
      <c r="B2516" t="s">
        <v>12577</v>
      </c>
      <c r="C2516" t="s">
        <v>17322</v>
      </c>
      <c r="D2516" t="s">
        <v>17323</v>
      </c>
      <c r="E2516" s="74">
        <v>41246</v>
      </c>
      <c r="F2516">
        <v>0.23707600000000001</v>
      </c>
      <c r="G2516" t="s">
        <v>17</v>
      </c>
      <c r="H2516" t="s">
        <v>17324</v>
      </c>
      <c r="I2516" s="74">
        <v>41506</v>
      </c>
      <c r="J2516" t="s">
        <v>19</v>
      </c>
      <c r="K2516" t="s">
        <v>17325</v>
      </c>
    </row>
    <row r="2517" spans="1:11" hidden="1" x14ac:dyDescent="0.3">
      <c r="A2517" t="s">
        <v>1626</v>
      </c>
      <c r="B2517" t="s">
        <v>12576</v>
      </c>
      <c r="C2517" t="s">
        <v>17322</v>
      </c>
      <c r="D2517" t="s">
        <v>17323</v>
      </c>
      <c r="E2517" s="74">
        <v>41270</v>
      </c>
      <c r="F2517">
        <v>0.253994</v>
      </c>
      <c r="G2517" t="s">
        <v>17</v>
      </c>
      <c r="H2517" t="s">
        <v>17324</v>
      </c>
      <c r="I2517" s="74">
        <v>41506</v>
      </c>
      <c r="J2517" t="s">
        <v>19</v>
      </c>
      <c r="K2517" t="s">
        <v>17325</v>
      </c>
    </row>
    <row r="2518" spans="1:11" hidden="1" x14ac:dyDescent="0.3">
      <c r="A2518" t="s">
        <v>1625</v>
      </c>
      <c r="B2518" t="s">
        <v>12575</v>
      </c>
      <c r="C2518" t="s">
        <v>17322</v>
      </c>
      <c r="D2518" t="s">
        <v>17323</v>
      </c>
      <c r="E2518" s="74">
        <v>41306</v>
      </c>
      <c r="F2518">
        <v>0.25217099999999998</v>
      </c>
      <c r="G2518" t="s">
        <v>17</v>
      </c>
      <c r="H2518" t="s">
        <v>17324</v>
      </c>
      <c r="I2518" s="74">
        <v>41506</v>
      </c>
      <c r="J2518" t="s">
        <v>19</v>
      </c>
      <c r="K2518" t="s">
        <v>17325</v>
      </c>
    </row>
    <row r="2519" spans="1:11" hidden="1" x14ac:dyDescent="0.3">
      <c r="A2519" t="s">
        <v>1624</v>
      </c>
      <c r="B2519" t="s">
        <v>12574</v>
      </c>
      <c r="C2519" t="s">
        <v>17322</v>
      </c>
      <c r="D2519" t="s">
        <v>17323</v>
      </c>
      <c r="E2519" s="74">
        <v>41352</v>
      </c>
      <c r="F2519">
        <v>0.215972</v>
      </c>
      <c r="G2519" t="s">
        <v>17</v>
      </c>
      <c r="H2519" t="s">
        <v>17324</v>
      </c>
      <c r="I2519" s="74">
        <v>41506</v>
      </c>
      <c r="J2519" t="s">
        <v>19</v>
      </c>
      <c r="K2519" t="s">
        <v>17325</v>
      </c>
    </row>
    <row r="2520" spans="1:11" hidden="1" x14ac:dyDescent="0.3">
      <c r="A2520" t="s">
        <v>1623</v>
      </c>
      <c r="B2520" t="s">
        <v>12573</v>
      </c>
      <c r="C2520" t="s">
        <v>17322</v>
      </c>
      <c r="D2520" t="s">
        <v>17323</v>
      </c>
      <c r="E2520" s="74">
        <v>41390</v>
      </c>
      <c r="F2520">
        <v>0.24552499999999999</v>
      </c>
      <c r="G2520" t="s">
        <v>17</v>
      </c>
      <c r="H2520" t="s">
        <v>17324</v>
      </c>
      <c r="I2520" s="74">
        <v>41506</v>
      </c>
      <c r="J2520" t="s">
        <v>19</v>
      </c>
      <c r="K2520" t="s">
        <v>17325</v>
      </c>
    </row>
    <row r="2521" spans="1:11" hidden="1" x14ac:dyDescent="0.3">
      <c r="A2521" t="s">
        <v>1622</v>
      </c>
      <c r="B2521" t="s">
        <v>12572</v>
      </c>
      <c r="C2521" t="s">
        <v>17322</v>
      </c>
      <c r="D2521" t="s">
        <v>17323</v>
      </c>
      <c r="E2521" s="74">
        <v>41418</v>
      </c>
      <c r="F2521">
        <v>0.245536</v>
      </c>
      <c r="G2521" t="s">
        <v>17</v>
      </c>
      <c r="H2521" t="s">
        <v>17324</v>
      </c>
      <c r="I2521" s="74">
        <v>41506</v>
      </c>
      <c r="J2521" t="s">
        <v>19</v>
      </c>
      <c r="K2521" t="s">
        <v>17325</v>
      </c>
    </row>
    <row r="2522" spans="1:11" hidden="1" x14ac:dyDescent="0.3">
      <c r="A2522" t="s">
        <v>1477</v>
      </c>
      <c r="B2522" t="s">
        <v>12473</v>
      </c>
      <c r="C2522" t="s">
        <v>17322</v>
      </c>
      <c r="D2522" t="s">
        <v>17323</v>
      </c>
      <c r="E2522" s="74">
        <v>41100</v>
      </c>
      <c r="F2522">
        <v>0.24607499999999999</v>
      </c>
      <c r="G2522" t="s">
        <v>17</v>
      </c>
      <c r="H2522" t="s">
        <v>17324</v>
      </c>
      <c r="I2522" s="74">
        <v>41603</v>
      </c>
      <c r="J2522" t="s">
        <v>19</v>
      </c>
      <c r="K2522" t="s">
        <v>17325</v>
      </c>
    </row>
    <row r="2523" spans="1:11" hidden="1" x14ac:dyDescent="0.3">
      <c r="A2523" t="s">
        <v>1476</v>
      </c>
      <c r="B2523" t="s">
        <v>12472</v>
      </c>
      <c r="C2523" t="s">
        <v>17322</v>
      </c>
      <c r="D2523" t="s">
        <v>17323</v>
      </c>
      <c r="E2523" s="74">
        <v>41513</v>
      </c>
      <c r="F2523">
        <v>0.231739</v>
      </c>
      <c r="G2523" t="s">
        <v>17</v>
      </c>
      <c r="H2523" t="s">
        <v>17324</v>
      </c>
      <c r="I2523" s="74">
        <v>41603</v>
      </c>
      <c r="J2523" t="s">
        <v>19</v>
      </c>
      <c r="K2523" t="s">
        <v>17325</v>
      </c>
    </row>
    <row r="2524" spans="1:11" hidden="1" x14ac:dyDescent="0.3">
      <c r="A2524" t="s">
        <v>1372</v>
      </c>
      <c r="B2524" t="s">
        <v>12394</v>
      </c>
      <c r="C2524" t="s">
        <v>17322</v>
      </c>
      <c r="D2524" t="s">
        <v>17323</v>
      </c>
      <c r="E2524" s="74">
        <v>41550</v>
      </c>
      <c r="F2524">
        <v>0.24475</v>
      </c>
      <c r="G2524" t="s">
        <v>17</v>
      </c>
      <c r="H2524" t="s">
        <v>17324</v>
      </c>
      <c r="I2524" s="74">
        <v>41668</v>
      </c>
      <c r="J2524" t="s">
        <v>19</v>
      </c>
      <c r="K2524" t="s">
        <v>17325</v>
      </c>
    </row>
    <row r="2525" spans="1:11" hidden="1" x14ac:dyDescent="0.3">
      <c r="A2525" t="s">
        <v>1371</v>
      </c>
      <c r="B2525" t="s">
        <v>12393</v>
      </c>
      <c r="C2525" t="s">
        <v>17322</v>
      </c>
      <c r="D2525" t="s">
        <v>17323</v>
      </c>
      <c r="E2525" s="74">
        <v>41563</v>
      </c>
      <c r="F2525">
        <v>0.232903</v>
      </c>
      <c r="G2525" t="s">
        <v>17</v>
      </c>
      <c r="H2525" t="s">
        <v>17324</v>
      </c>
      <c r="I2525" s="74">
        <v>41668</v>
      </c>
      <c r="J2525" t="s">
        <v>19</v>
      </c>
      <c r="K2525" t="s">
        <v>17325</v>
      </c>
    </row>
    <row r="2526" spans="1:11" hidden="1" x14ac:dyDescent="0.3">
      <c r="A2526" t="s">
        <v>1370</v>
      </c>
      <c r="B2526" t="s">
        <v>12392</v>
      </c>
      <c r="C2526" t="s">
        <v>17322</v>
      </c>
      <c r="D2526" t="s">
        <v>17323</v>
      </c>
      <c r="E2526" s="74">
        <v>41576</v>
      </c>
      <c r="F2526">
        <v>0.22925999999999999</v>
      </c>
      <c r="G2526" t="s">
        <v>17</v>
      </c>
      <c r="H2526" t="s">
        <v>17324</v>
      </c>
      <c r="I2526" s="74">
        <v>41668</v>
      </c>
      <c r="J2526" t="s">
        <v>19</v>
      </c>
      <c r="K2526" t="s">
        <v>17325</v>
      </c>
    </row>
    <row r="2527" spans="1:11" hidden="1" x14ac:dyDescent="0.3">
      <c r="A2527" t="s">
        <v>1369</v>
      </c>
      <c r="B2527" t="s">
        <v>12391</v>
      </c>
      <c r="C2527" t="s">
        <v>17322</v>
      </c>
      <c r="D2527" t="s">
        <v>17323</v>
      </c>
      <c r="E2527" s="74">
        <v>41579</v>
      </c>
      <c r="F2527">
        <v>0.24337600000000001</v>
      </c>
      <c r="G2527" t="s">
        <v>17</v>
      </c>
      <c r="H2527" t="s">
        <v>17324</v>
      </c>
      <c r="I2527" s="74">
        <v>41668</v>
      </c>
      <c r="J2527" t="s">
        <v>19</v>
      </c>
      <c r="K2527" t="s">
        <v>17325</v>
      </c>
    </row>
    <row r="2528" spans="1:11" hidden="1" x14ac:dyDescent="0.3">
      <c r="A2528" t="s">
        <v>1368</v>
      </c>
      <c r="B2528" t="s">
        <v>12390</v>
      </c>
      <c r="C2528" t="s">
        <v>17322</v>
      </c>
      <c r="D2528" t="s">
        <v>17323</v>
      </c>
      <c r="E2528" s="74">
        <v>41610</v>
      </c>
      <c r="F2528">
        <v>0.23375000000000001</v>
      </c>
      <c r="G2528" t="s">
        <v>17</v>
      </c>
      <c r="H2528" t="s">
        <v>17324</v>
      </c>
      <c r="I2528" s="74">
        <v>41668</v>
      </c>
      <c r="J2528" t="s">
        <v>19</v>
      </c>
      <c r="K2528" t="s">
        <v>17325</v>
      </c>
    </row>
    <row r="2529" spans="1:11" hidden="1" x14ac:dyDescent="0.3">
      <c r="A2529" t="s">
        <v>1367</v>
      </c>
      <c r="B2529" t="s">
        <v>12389</v>
      </c>
      <c r="C2529" t="s">
        <v>17322</v>
      </c>
      <c r="D2529" t="s">
        <v>17323</v>
      </c>
      <c r="E2529" s="74">
        <v>41626</v>
      </c>
      <c r="F2529">
        <v>0.24122199999999999</v>
      </c>
      <c r="G2529" t="s">
        <v>17</v>
      </c>
      <c r="H2529" t="s">
        <v>17324</v>
      </c>
      <c r="I2529" s="74">
        <v>41668</v>
      </c>
      <c r="J2529" t="s">
        <v>19</v>
      </c>
      <c r="K2529" t="s">
        <v>17325</v>
      </c>
    </row>
    <row r="2530" spans="1:11" hidden="1" x14ac:dyDescent="0.3">
      <c r="A2530" t="s">
        <v>1366</v>
      </c>
      <c r="B2530" t="s">
        <v>12388</v>
      </c>
      <c r="C2530" t="s">
        <v>17322</v>
      </c>
      <c r="D2530" t="s">
        <v>17323</v>
      </c>
      <c r="E2530" s="74">
        <v>41628</v>
      </c>
      <c r="F2530">
        <v>0.24037700000000001</v>
      </c>
      <c r="G2530" t="s">
        <v>17</v>
      </c>
      <c r="H2530" t="s">
        <v>17324</v>
      </c>
      <c r="I2530" s="74">
        <v>41668</v>
      </c>
      <c r="J2530" t="s">
        <v>19</v>
      </c>
      <c r="K2530" t="s">
        <v>17325</v>
      </c>
    </row>
    <row r="2531" spans="1:11" hidden="1" x14ac:dyDescent="0.3">
      <c r="A2531" t="s">
        <v>1230</v>
      </c>
      <c r="B2531" t="s">
        <v>12325</v>
      </c>
      <c r="C2531" t="s">
        <v>17322</v>
      </c>
      <c r="D2531" t="s">
        <v>17323</v>
      </c>
      <c r="E2531" s="74">
        <v>41668</v>
      </c>
      <c r="F2531">
        <v>0.238152</v>
      </c>
      <c r="G2531" t="s">
        <v>17</v>
      </c>
      <c r="H2531" t="s">
        <v>17324</v>
      </c>
      <c r="I2531" s="74">
        <v>41773</v>
      </c>
      <c r="J2531" t="s">
        <v>19</v>
      </c>
      <c r="K2531" t="s">
        <v>17325</v>
      </c>
    </row>
    <row r="2532" spans="1:11" hidden="1" x14ac:dyDescent="0.3">
      <c r="A2532" t="s">
        <v>1213</v>
      </c>
      <c r="B2532" t="s">
        <v>12313</v>
      </c>
      <c r="C2532" t="s">
        <v>17322</v>
      </c>
      <c r="D2532" t="s">
        <v>17323</v>
      </c>
      <c r="E2532" s="74">
        <v>41730</v>
      </c>
      <c r="F2532">
        <v>0.242281</v>
      </c>
      <c r="G2532" t="s">
        <v>17</v>
      </c>
      <c r="H2532" t="s">
        <v>17324</v>
      </c>
      <c r="I2532" s="74">
        <v>41796</v>
      </c>
      <c r="J2532" t="s">
        <v>19</v>
      </c>
      <c r="K2532" t="s">
        <v>17325</v>
      </c>
    </row>
    <row r="2533" spans="1:11" hidden="1" x14ac:dyDescent="0.3">
      <c r="A2533" t="s">
        <v>1134</v>
      </c>
      <c r="B2533" t="s">
        <v>12246</v>
      </c>
      <c r="C2533" t="s">
        <v>17322</v>
      </c>
      <c r="D2533" t="s">
        <v>17323</v>
      </c>
      <c r="E2533" s="74">
        <v>41772</v>
      </c>
      <c r="F2533">
        <v>0.24900800000000001</v>
      </c>
      <c r="G2533" t="s">
        <v>17</v>
      </c>
      <c r="H2533" t="s">
        <v>17324</v>
      </c>
      <c r="I2533" s="74">
        <v>41855</v>
      </c>
      <c r="J2533" t="s">
        <v>19</v>
      </c>
      <c r="K2533" t="s">
        <v>17325</v>
      </c>
    </row>
    <row r="2534" spans="1:11" hidden="1" x14ac:dyDescent="0.3">
      <c r="A2534" t="s">
        <v>1084</v>
      </c>
      <c r="B2534" t="s">
        <v>12226</v>
      </c>
      <c r="C2534" t="s">
        <v>17322</v>
      </c>
      <c r="D2534" t="s">
        <v>17323</v>
      </c>
      <c r="E2534" s="74">
        <v>41829</v>
      </c>
      <c r="F2534">
        <v>0.2445</v>
      </c>
      <c r="G2534" t="s">
        <v>17</v>
      </c>
      <c r="H2534" t="s">
        <v>17324</v>
      </c>
      <c r="I2534" s="74">
        <v>41900</v>
      </c>
      <c r="J2534" t="s">
        <v>19</v>
      </c>
      <c r="K2534" t="s">
        <v>17325</v>
      </c>
    </row>
    <row r="2535" spans="1:11" hidden="1" x14ac:dyDescent="0.3">
      <c r="A2535" t="s">
        <v>1052</v>
      </c>
      <c r="B2535" t="s">
        <v>12214</v>
      </c>
      <c r="C2535" t="s">
        <v>17322</v>
      </c>
      <c r="D2535" t="s">
        <v>17323</v>
      </c>
      <c r="E2535" s="74">
        <v>41877</v>
      </c>
      <c r="F2535">
        <v>0.24002000000000001</v>
      </c>
      <c r="G2535" t="s">
        <v>17</v>
      </c>
      <c r="H2535" t="s">
        <v>17324</v>
      </c>
      <c r="I2535" s="74">
        <v>41949</v>
      </c>
      <c r="J2535" t="s">
        <v>19</v>
      </c>
      <c r="K2535" t="s">
        <v>17325</v>
      </c>
    </row>
    <row r="2536" spans="1:11" hidden="1" x14ac:dyDescent="0.3">
      <c r="A2536" t="s">
        <v>981</v>
      </c>
      <c r="B2536" t="s">
        <v>12187</v>
      </c>
      <c r="C2536" t="s">
        <v>17322</v>
      </c>
      <c r="D2536" t="s">
        <v>17323</v>
      </c>
      <c r="E2536" s="74">
        <v>41886</v>
      </c>
      <c r="F2536">
        <v>0.24063000000000001</v>
      </c>
      <c r="G2536" t="s">
        <v>17</v>
      </c>
      <c r="H2536" t="s">
        <v>17324</v>
      </c>
      <c r="I2536" s="74">
        <v>42010</v>
      </c>
      <c r="J2536" t="s">
        <v>19</v>
      </c>
      <c r="K2536" t="s">
        <v>17325</v>
      </c>
    </row>
    <row r="2537" spans="1:11" hidden="1" x14ac:dyDescent="0.3">
      <c r="A2537" t="s">
        <v>948</v>
      </c>
      <c r="B2537" t="s">
        <v>12174</v>
      </c>
      <c r="C2537" t="s">
        <v>17322</v>
      </c>
      <c r="D2537" t="s">
        <v>17323</v>
      </c>
      <c r="E2537" s="74">
        <v>41921</v>
      </c>
      <c r="F2537">
        <v>0.23837</v>
      </c>
      <c r="G2537" t="s">
        <v>17</v>
      </c>
      <c r="H2537" t="s">
        <v>17324</v>
      </c>
      <c r="I2537" s="74">
        <v>42026</v>
      </c>
      <c r="J2537" t="s">
        <v>19</v>
      </c>
      <c r="K2537" t="s">
        <v>17325</v>
      </c>
    </row>
    <row r="2538" spans="1:11" hidden="1" x14ac:dyDescent="0.3">
      <c r="A2538" t="s">
        <v>927</v>
      </c>
      <c r="B2538" t="s">
        <v>12164</v>
      </c>
      <c r="C2538" t="s">
        <v>17322</v>
      </c>
      <c r="D2538" t="s">
        <v>17323</v>
      </c>
      <c r="E2538" s="74">
        <v>41984</v>
      </c>
      <c r="F2538">
        <v>0.24260000000000001</v>
      </c>
      <c r="G2538" t="s">
        <v>17</v>
      </c>
      <c r="H2538" t="s">
        <v>17324</v>
      </c>
      <c r="I2538" s="74">
        <v>42053</v>
      </c>
      <c r="J2538" t="s">
        <v>19</v>
      </c>
      <c r="K2538" t="s">
        <v>17325</v>
      </c>
    </row>
    <row r="2539" spans="1:11" hidden="1" x14ac:dyDescent="0.3">
      <c r="A2539" t="s">
        <v>877</v>
      </c>
      <c r="B2539" t="s">
        <v>12141</v>
      </c>
      <c r="C2539" t="s">
        <v>17322</v>
      </c>
      <c r="D2539" t="s">
        <v>17323</v>
      </c>
      <c r="E2539" s="74">
        <v>42025</v>
      </c>
      <c r="F2539">
        <v>0.250218</v>
      </c>
      <c r="G2539" t="s">
        <v>17</v>
      </c>
      <c r="H2539" t="s">
        <v>17324</v>
      </c>
      <c r="I2539" s="74">
        <v>42144</v>
      </c>
      <c r="J2539" t="s">
        <v>19</v>
      </c>
      <c r="K2539" t="s">
        <v>17325</v>
      </c>
    </row>
    <row r="2540" spans="1:11" hidden="1" x14ac:dyDescent="0.3">
      <c r="A2540" t="s">
        <v>745</v>
      </c>
      <c r="B2540" t="s">
        <v>12057</v>
      </c>
      <c r="C2540" t="s">
        <v>17322</v>
      </c>
      <c r="D2540" t="s">
        <v>17323</v>
      </c>
      <c r="E2540" s="74">
        <v>42135</v>
      </c>
      <c r="F2540">
        <v>0.23621800000000001</v>
      </c>
      <c r="G2540" t="s">
        <v>17</v>
      </c>
      <c r="H2540" t="s">
        <v>17324</v>
      </c>
      <c r="I2540" s="74">
        <v>42195</v>
      </c>
      <c r="J2540" t="s">
        <v>19</v>
      </c>
      <c r="K2540" t="s">
        <v>17325</v>
      </c>
    </row>
    <row r="2541" spans="1:11" hidden="1" x14ac:dyDescent="0.3">
      <c r="A2541" t="s">
        <v>705</v>
      </c>
      <c r="B2541" t="s">
        <v>12028</v>
      </c>
      <c r="C2541" t="s">
        <v>17322</v>
      </c>
      <c r="D2541" t="s">
        <v>17323</v>
      </c>
      <c r="E2541" s="74">
        <v>42195</v>
      </c>
      <c r="F2541">
        <v>0.24517800000000001</v>
      </c>
      <c r="G2541" t="s">
        <v>17</v>
      </c>
      <c r="H2541" t="s">
        <v>17324</v>
      </c>
      <c r="I2541" s="74">
        <v>42248</v>
      </c>
      <c r="J2541" t="s">
        <v>19</v>
      </c>
      <c r="K2541" t="s">
        <v>17325</v>
      </c>
    </row>
    <row r="2542" spans="1:11" hidden="1" x14ac:dyDescent="0.3">
      <c r="A2542" t="s">
        <v>683</v>
      </c>
      <c r="B2542" t="s">
        <v>12011</v>
      </c>
      <c r="C2542" t="s">
        <v>17322</v>
      </c>
      <c r="D2542" t="s">
        <v>17323</v>
      </c>
      <c r="E2542" s="74">
        <v>42241</v>
      </c>
      <c r="F2542">
        <v>0.23687900000000001</v>
      </c>
      <c r="G2542" t="s">
        <v>17</v>
      </c>
      <c r="H2542" t="s">
        <v>17324</v>
      </c>
      <c r="I2542" s="74">
        <v>42312</v>
      </c>
      <c r="J2542" t="s">
        <v>19</v>
      </c>
      <c r="K2542" t="s">
        <v>17325</v>
      </c>
    </row>
    <row r="2543" spans="1:11" hidden="1" x14ac:dyDescent="0.3">
      <c r="A2543" t="s">
        <v>611</v>
      </c>
      <c r="B2543" t="s">
        <v>11978</v>
      </c>
      <c r="C2543" t="s">
        <v>17322</v>
      </c>
      <c r="D2543" t="s">
        <v>17323</v>
      </c>
      <c r="E2543" s="74">
        <v>42284</v>
      </c>
      <c r="F2543">
        <v>0.23152</v>
      </c>
      <c r="G2543" t="s">
        <v>17</v>
      </c>
      <c r="H2543" t="s">
        <v>17324</v>
      </c>
      <c r="I2543" s="74">
        <v>42387</v>
      </c>
      <c r="J2543" t="s">
        <v>19</v>
      </c>
      <c r="K2543" t="s">
        <v>17325</v>
      </c>
    </row>
    <row r="2544" spans="1:11" hidden="1" x14ac:dyDescent="0.3">
      <c r="A2544" t="s">
        <v>592</v>
      </c>
      <c r="B2544" t="s">
        <v>11965</v>
      </c>
      <c r="C2544" t="s">
        <v>17322</v>
      </c>
      <c r="D2544" t="s">
        <v>17323</v>
      </c>
      <c r="E2544" s="74">
        <v>42313</v>
      </c>
      <c r="F2544">
        <v>0.231679</v>
      </c>
      <c r="G2544" t="s">
        <v>17</v>
      </c>
      <c r="H2544" t="s">
        <v>17324</v>
      </c>
      <c r="I2544" s="74">
        <v>42387</v>
      </c>
      <c r="J2544" t="s">
        <v>19</v>
      </c>
      <c r="K2544" t="s">
        <v>17325</v>
      </c>
    </row>
    <row r="2545" spans="1:11" hidden="1" x14ac:dyDescent="0.3">
      <c r="A2545" t="s">
        <v>581</v>
      </c>
      <c r="B2545" t="s">
        <v>11960</v>
      </c>
      <c r="C2545" t="s">
        <v>17322</v>
      </c>
      <c r="D2545" t="s">
        <v>17323</v>
      </c>
      <c r="E2545" s="74">
        <v>42353</v>
      </c>
      <c r="F2545">
        <v>0.23991899999999999</v>
      </c>
      <c r="G2545" t="s">
        <v>17</v>
      </c>
      <c r="H2545" t="s">
        <v>17324</v>
      </c>
      <c r="I2545" s="74">
        <v>42419</v>
      </c>
      <c r="J2545" t="s">
        <v>19</v>
      </c>
      <c r="K2545" t="s">
        <v>17325</v>
      </c>
    </row>
    <row r="2546" spans="1:11" hidden="1" x14ac:dyDescent="0.3">
      <c r="A2546" t="s">
        <v>580</v>
      </c>
      <c r="B2546" t="s">
        <v>11959</v>
      </c>
      <c r="C2546" t="s">
        <v>17322</v>
      </c>
      <c r="D2546" t="s">
        <v>17323</v>
      </c>
      <c r="E2546" s="74">
        <v>42369</v>
      </c>
      <c r="F2546">
        <v>0.24021999999999999</v>
      </c>
      <c r="G2546" t="s">
        <v>17</v>
      </c>
      <c r="H2546" t="s">
        <v>17324</v>
      </c>
      <c r="I2546" s="74">
        <v>42419</v>
      </c>
      <c r="J2546" t="s">
        <v>19</v>
      </c>
      <c r="K2546" t="s">
        <v>17325</v>
      </c>
    </row>
    <row r="2547" spans="1:11" hidden="1" x14ac:dyDescent="0.3">
      <c r="A2547" t="s">
        <v>465</v>
      </c>
      <c r="B2547" t="s">
        <v>11901</v>
      </c>
      <c r="C2547" t="s">
        <v>17322</v>
      </c>
      <c r="D2547" t="s">
        <v>17323</v>
      </c>
      <c r="E2547" s="74">
        <v>42410</v>
      </c>
      <c r="F2547">
        <v>0.24273</v>
      </c>
      <c r="G2547" t="s">
        <v>17</v>
      </c>
      <c r="H2547" t="s">
        <v>17324</v>
      </c>
      <c r="I2547" s="74">
        <v>42571</v>
      </c>
      <c r="J2547" t="s">
        <v>19</v>
      </c>
      <c r="K2547" t="s">
        <v>17325</v>
      </c>
    </row>
    <row r="2548" spans="1:11" hidden="1" x14ac:dyDescent="0.3">
      <c r="A2548" t="s">
        <v>399</v>
      </c>
      <c r="B2548" t="s">
        <v>11869</v>
      </c>
      <c r="C2548" t="s">
        <v>17322</v>
      </c>
      <c r="D2548" t="s">
        <v>17323</v>
      </c>
      <c r="E2548" s="74">
        <v>42472</v>
      </c>
      <c r="F2548">
        <v>0.23499999999999999</v>
      </c>
      <c r="G2548" t="s">
        <v>17</v>
      </c>
      <c r="H2548" t="s">
        <v>17324</v>
      </c>
      <c r="I2548" s="74">
        <v>42614</v>
      </c>
      <c r="J2548" t="s">
        <v>19</v>
      </c>
      <c r="K2548" t="s">
        <v>17325</v>
      </c>
    </row>
    <row r="2549" spans="1:11" hidden="1" x14ac:dyDescent="0.3">
      <c r="A2549" t="s">
        <v>348</v>
      </c>
      <c r="B2549" t="s">
        <v>11836</v>
      </c>
      <c r="C2549" t="s">
        <v>17322</v>
      </c>
      <c r="D2549" t="s">
        <v>17323</v>
      </c>
      <c r="E2549" s="74">
        <v>42521</v>
      </c>
      <c r="F2549">
        <v>0.24157000000000001</v>
      </c>
      <c r="G2549" t="s">
        <v>17</v>
      </c>
      <c r="H2549" t="s">
        <v>17324</v>
      </c>
      <c r="I2549" s="74">
        <v>42650</v>
      </c>
      <c r="J2549" t="s">
        <v>19</v>
      </c>
      <c r="K2549" t="s">
        <v>17325</v>
      </c>
    </row>
    <row r="2550" spans="1:11" hidden="1" x14ac:dyDescent="0.3">
      <c r="A2550" t="s">
        <v>338</v>
      </c>
      <c r="B2550" t="s">
        <v>11829</v>
      </c>
      <c r="C2550" t="s">
        <v>17322</v>
      </c>
      <c r="D2550" t="s">
        <v>17323</v>
      </c>
      <c r="E2550" s="74">
        <v>42549</v>
      </c>
      <c r="F2550">
        <v>0.23846999999999999</v>
      </c>
      <c r="G2550" t="s">
        <v>17</v>
      </c>
      <c r="H2550" t="s">
        <v>17324</v>
      </c>
      <c r="I2550" s="74">
        <v>42678</v>
      </c>
      <c r="J2550" t="s">
        <v>19</v>
      </c>
      <c r="K2550" t="s">
        <v>17325</v>
      </c>
    </row>
    <row r="2551" spans="1:11" hidden="1" x14ac:dyDescent="0.3">
      <c r="A2551" t="s">
        <v>305</v>
      </c>
      <c r="B2551" t="s">
        <v>11805</v>
      </c>
      <c r="C2551" t="s">
        <v>17322</v>
      </c>
      <c r="D2551" t="s">
        <v>17323</v>
      </c>
      <c r="E2551" s="74">
        <v>42591</v>
      </c>
      <c r="F2551">
        <v>0.24256</v>
      </c>
      <c r="G2551" t="s">
        <v>17</v>
      </c>
      <c r="H2551" t="s">
        <v>17324</v>
      </c>
      <c r="I2551" s="74">
        <v>42678</v>
      </c>
      <c r="J2551" t="s">
        <v>19</v>
      </c>
      <c r="K2551" t="s">
        <v>17325</v>
      </c>
    </row>
    <row r="2552" spans="1:11" hidden="1" x14ac:dyDescent="0.3">
      <c r="A2552" t="s">
        <v>304</v>
      </c>
      <c r="B2552" t="s">
        <v>11804</v>
      </c>
      <c r="C2552" t="s">
        <v>17322</v>
      </c>
      <c r="D2552" t="s">
        <v>17323</v>
      </c>
      <c r="E2552" s="74">
        <v>42643</v>
      </c>
      <c r="F2552">
        <v>0.24323500000000001</v>
      </c>
      <c r="G2552" t="s">
        <v>17</v>
      </c>
      <c r="H2552" t="s">
        <v>17324</v>
      </c>
      <c r="I2552" s="74">
        <v>42723</v>
      </c>
      <c r="J2552" t="s">
        <v>19</v>
      </c>
      <c r="K2552" t="s">
        <v>17325</v>
      </c>
    </row>
    <row r="2553" spans="1:11" hidden="1" x14ac:dyDescent="0.3">
      <c r="A2553" t="s">
        <v>145</v>
      </c>
      <c r="B2553" t="s">
        <v>11691</v>
      </c>
      <c r="C2553" t="s">
        <v>17322</v>
      </c>
      <c r="D2553" t="s">
        <v>17323</v>
      </c>
      <c r="E2553" s="74">
        <v>42676</v>
      </c>
      <c r="F2553">
        <v>0.24168000000000001</v>
      </c>
      <c r="G2553" t="s">
        <v>17</v>
      </c>
      <c r="H2553" t="s">
        <v>17324</v>
      </c>
      <c r="I2553" s="74">
        <v>42775</v>
      </c>
      <c r="J2553" t="s">
        <v>19</v>
      </c>
      <c r="K2553" t="s">
        <v>17325</v>
      </c>
    </row>
    <row r="2554" spans="1:11" hidden="1" x14ac:dyDescent="0.3">
      <c r="A2554" t="s">
        <v>110</v>
      </c>
      <c r="B2554" t="s">
        <v>11674</v>
      </c>
      <c r="C2554" t="s">
        <v>17322</v>
      </c>
      <c r="D2554" t="s">
        <v>17323</v>
      </c>
      <c r="E2554" s="74">
        <v>42705</v>
      </c>
      <c r="F2554">
        <v>0.23383000000000001</v>
      </c>
      <c r="G2554" t="s">
        <v>17</v>
      </c>
      <c r="H2554" t="s">
        <v>17324</v>
      </c>
      <c r="I2554" s="74">
        <v>42775</v>
      </c>
      <c r="J2554" t="s">
        <v>19</v>
      </c>
      <c r="K2554" t="s">
        <v>17325</v>
      </c>
    </row>
    <row r="2555" spans="1:11" hidden="1" x14ac:dyDescent="0.3">
      <c r="A2555" t="s">
        <v>108</v>
      </c>
      <c r="B2555" t="s">
        <v>11671</v>
      </c>
      <c r="C2555" t="s">
        <v>17322</v>
      </c>
      <c r="D2555" t="s">
        <v>17323</v>
      </c>
      <c r="E2555" s="74">
        <v>42733</v>
      </c>
      <c r="F2555">
        <v>0.23955000000000001</v>
      </c>
      <c r="G2555" t="s">
        <v>17</v>
      </c>
      <c r="H2555" t="s">
        <v>17324</v>
      </c>
      <c r="I2555" s="74">
        <v>42776</v>
      </c>
      <c r="J2555" t="s">
        <v>19</v>
      </c>
      <c r="K2555" t="s">
        <v>17325</v>
      </c>
    </row>
    <row r="2556" spans="1:11" hidden="1" x14ac:dyDescent="0.3">
      <c r="A2556" t="s">
        <v>3884</v>
      </c>
      <c r="B2556" t="s">
        <v>11649</v>
      </c>
      <c r="C2556" t="s">
        <v>17322</v>
      </c>
      <c r="D2556" t="s">
        <v>17323</v>
      </c>
      <c r="E2556" s="74">
        <v>42741</v>
      </c>
      <c r="F2556">
        <v>0.23002</v>
      </c>
      <c r="G2556" t="s">
        <v>17</v>
      </c>
      <c r="H2556" t="s">
        <v>17324</v>
      </c>
      <c r="I2556" s="74">
        <v>42888</v>
      </c>
      <c r="J2556" t="s">
        <v>19</v>
      </c>
      <c r="K2556" t="s">
        <v>17325</v>
      </c>
    </row>
    <row r="2557" spans="1:11" hidden="1" x14ac:dyDescent="0.3">
      <c r="A2557" t="s">
        <v>3921</v>
      </c>
      <c r="B2557" t="s">
        <v>11619</v>
      </c>
      <c r="C2557" t="s">
        <v>17322</v>
      </c>
      <c r="D2557" t="s">
        <v>17323</v>
      </c>
      <c r="E2557" s="74">
        <v>42782</v>
      </c>
      <c r="F2557">
        <v>0.2366</v>
      </c>
      <c r="G2557" t="s">
        <v>17</v>
      </c>
      <c r="H2557" t="s">
        <v>17324</v>
      </c>
      <c r="I2557" s="74">
        <v>42888</v>
      </c>
      <c r="J2557" t="s">
        <v>19</v>
      </c>
      <c r="K2557" t="s">
        <v>17325</v>
      </c>
    </row>
    <row r="2558" spans="1:11" hidden="1" x14ac:dyDescent="0.3">
      <c r="A2558" t="s">
        <v>4001</v>
      </c>
      <c r="B2558" t="s">
        <v>11592</v>
      </c>
      <c r="C2558" t="s">
        <v>17322</v>
      </c>
      <c r="D2558" t="s">
        <v>17323</v>
      </c>
      <c r="E2558" s="74">
        <v>42842</v>
      </c>
      <c r="F2558">
        <v>0.22950000000000001</v>
      </c>
      <c r="G2558" t="s">
        <v>17</v>
      </c>
      <c r="H2558" t="s">
        <v>17324</v>
      </c>
      <c r="I2558" s="74">
        <v>42954</v>
      </c>
      <c r="J2558" t="s">
        <v>19</v>
      </c>
      <c r="K2558" t="s">
        <v>17325</v>
      </c>
    </row>
    <row r="2559" spans="1:11" hidden="1" x14ac:dyDescent="0.3">
      <c r="A2559" t="s">
        <v>4007</v>
      </c>
      <c r="B2559" t="s">
        <v>11590</v>
      </c>
      <c r="C2559" t="s">
        <v>17322</v>
      </c>
      <c r="D2559" t="s">
        <v>17323</v>
      </c>
      <c r="E2559" s="74">
        <v>42901</v>
      </c>
      <c r="F2559">
        <v>4.4389999999999999E-2</v>
      </c>
      <c r="G2559" t="s">
        <v>17</v>
      </c>
      <c r="H2559" t="s">
        <v>17324</v>
      </c>
      <c r="I2559" s="74">
        <v>42954</v>
      </c>
      <c r="J2559" t="s">
        <v>19</v>
      </c>
      <c r="K2559" t="s">
        <v>17325</v>
      </c>
    </row>
    <row r="2560" spans="1:11" hidden="1" x14ac:dyDescent="0.3">
      <c r="A2560" t="s">
        <v>4109</v>
      </c>
      <c r="B2560" t="s">
        <v>11569</v>
      </c>
      <c r="C2560" t="s">
        <v>17322</v>
      </c>
      <c r="D2560" t="s">
        <v>17323</v>
      </c>
      <c r="E2560" s="74">
        <v>42912</v>
      </c>
      <c r="F2560">
        <v>0.23533000000000001</v>
      </c>
      <c r="G2560" t="s">
        <v>17</v>
      </c>
      <c r="H2560" t="s">
        <v>17324</v>
      </c>
      <c r="I2560" s="74">
        <v>42954</v>
      </c>
      <c r="J2560" t="s">
        <v>19</v>
      </c>
      <c r="K2560" t="s">
        <v>17325</v>
      </c>
    </row>
    <row r="2561" spans="1:11" hidden="1" x14ac:dyDescent="0.3">
      <c r="A2561" t="s">
        <v>4196</v>
      </c>
      <c r="B2561" t="s">
        <v>11535</v>
      </c>
      <c r="C2561" t="s">
        <v>17322</v>
      </c>
      <c r="D2561" t="s">
        <v>17323</v>
      </c>
      <c r="E2561" s="74">
        <v>42979</v>
      </c>
      <c r="F2561">
        <v>0.24540899999999999</v>
      </c>
      <c r="G2561" t="s">
        <v>17</v>
      </c>
      <c r="H2561" t="s">
        <v>17324</v>
      </c>
      <c r="I2561" s="74">
        <v>43021</v>
      </c>
      <c r="J2561" t="s">
        <v>19</v>
      </c>
      <c r="K2561" t="s">
        <v>17325</v>
      </c>
    </row>
    <row r="2562" spans="1:11" hidden="1" x14ac:dyDescent="0.3">
      <c r="A2562" t="s">
        <v>4239</v>
      </c>
      <c r="B2562" t="s">
        <v>11499</v>
      </c>
      <c r="C2562" t="s">
        <v>17322</v>
      </c>
      <c r="D2562" t="s">
        <v>17323</v>
      </c>
      <c r="E2562" s="74">
        <v>43034</v>
      </c>
      <c r="F2562">
        <v>0.23849000000000001</v>
      </c>
      <c r="G2562" t="s">
        <v>17</v>
      </c>
      <c r="H2562" t="s">
        <v>17324</v>
      </c>
      <c r="I2562" s="74">
        <v>43067</v>
      </c>
      <c r="J2562" t="s">
        <v>19</v>
      </c>
      <c r="K2562" t="s">
        <v>17325</v>
      </c>
    </row>
    <row r="2563" spans="1:11" hidden="1" x14ac:dyDescent="0.3">
      <c r="A2563" t="s">
        <v>4312</v>
      </c>
      <c r="B2563" t="s">
        <v>11452</v>
      </c>
      <c r="C2563" t="s">
        <v>17322</v>
      </c>
      <c r="D2563" t="s">
        <v>17323</v>
      </c>
      <c r="E2563" s="74">
        <v>43082</v>
      </c>
      <c r="F2563">
        <v>0.24282999999999999</v>
      </c>
      <c r="G2563" t="s">
        <v>17</v>
      </c>
      <c r="H2563" t="s">
        <v>17324</v>
      </c>
      <c r="I2563" s="74">
        <v>43117</v>
      </c>
      <c r="J2563" t="s">
        <v>19</v>
      </c>
      <c r="K2563" t="s">
        <v>17325</v>
      </c>
    </row>
    <row r="2564" spans="1:11" hidden="1" x14ac:dyDescent="0.3">
      <c r="A2564" t="s">
        <v>4567</v>
      </c>
      <c r="B2564" t="s">
        <v>11308</v>
      </c>
      <c r="C2564" t="s">
        <v>17322</v>
      </c>
      <c r="D2564" t="s">
        <v>17323</v>
      </c>
      <c r="E2564" s="74">
        <v>43136</v>
      </c>
      <c r="F2564">
        <v>0.23871000000000001</v>
      </c>
      <c r="G2564" t="s">
        <v>17</v>
      </c>
      <c r="H2564" t="s">
        <v>17324</v>
      </c>
      <c r="I2564" s="74">
        <v>43384</v>
      </c>
      <c r="J2564" t="s">
        <v>19</v>
      </c>
      <c r="K2564" t="s">
        <v>17325</v>
      </c>
    </row>
    <row r="2565" spans="1:11" hidden="1" x14ac:dyDescent="0.3">
      <c r="A2565" t="s">
        <v>4568</v>
      </c>
      <c r="B2565" t="s">
        <v>11307</v>
      </c>
      <c r="C2565" t="s">
        <v>17322</v>
      </c>
      <c r="D2565" t="s">
        <v>17323</v>
      </c>
      <c r="E2565" s="74">
        <v>43174</v>
      </c>
      <c r="F2565">
        <v>0.23787</v>
      </c>
      <c r="G2565" t="s">
        <v>17</v>
      </c>
      <c r="H2565" t="s">
        <v>17324</v>
      </c>
      <c r="I2565" s="74">
        <v>43384</v>
      </c>
      <c r="J2565" t="s">
        <v>19</v>
      </c>
      <c r="K2565" t="s">
        <v>17325</v>
      </c>
    </row>
    <row r="2566" spans="1:11" hidden="1" x14ac:dyDescent="0.3">
      <c r="A2566" t="s">
        <v>4569</v>
      </c>
      <c r="B2566" t="s">
        <v>11306</v>
      </c>
      <c r="C2566" t="s">
        <v>17322</v>
      </c>
      <c r="D2566" t="s">
        <v>17323</v>
      </c>
      <c r="E2566" s="74">
        <v>43213</v>
      </c>
      <c r="F2566">
        <v>0.24123</v>
      </c>
      <c r="G2566" t="s">
        <v>17</v>
      </c>
      <c r="H2566" t="s">
        <v>17324</v>
      </c>
      <c r="I2566" s="74">
        <v>43384</v>
      </c>
      <c r="J2566" t="s">
        <v>19</v>
      </c>
      <c r="K2566" t="s">
        <v>17325</v>
      </c>
    </row>
    <row r="2567" spans="1:11" hidden="1" x14ac:dyDescent="0.3">
      <c r="A2567" t="s">
        <v>4570</v>
      </c>
      <c r="B2567" t="s">
        <v>11305</v>
      </c>
      <c r="C2567" t="s">
        <v>17322</v>
      </c>
      <c r="D2567" t="s">
        <v>17323</v>
      </c>
      <c r="E2567" s="74">
        <v>43250</v>
      </c>
      <c r="F2567">
        <v>0.24217</v>
      </c>
      <c r="G2567" t="s">
        <v>17</v>
      </c>
      <c r="H2567" t="s">
        <v>17324</v>
      </c>
      <c r="I2567" s="74">
        <v>43384</v>
      </c>
      <c r="J2567" t="s">
        <v>19</v>
      </c>
      <c r="K2567" t="s">
        <v>17325</v>
      </c>
    </row>
    <row r="2568" spans="1:11" hidden="1" x14ac:dyDescent="0.3">
      <c r="A2568" t="s">
        <v>4571</v>
      </c>
      <c r="B2568" t="s">
        <v>11303</v>
      </c>
      <c r="C2568" t="s">
        <v>17322</v>
      </c>
      <c r="D2568" t="s">
        <v>17323</v>
      </c>
      <c r="E2568" s="74">
        <v>43276</v>
      </c>
      <c r="F2568">
        <v>0.23624000000000001</v>
      </c>
      <c r="G2568" t="s">
        <v>17</v>
      </c>
      <c r="H2568" t="s">
        <v>17324</v>
      </c>
      <c r="I2568" s="74">
        <v>43384</v>
      </c>
      <c r="J2568" t="s">
        <v>19</v>
      </c>
      <c r="K2568" t="s">
        <v>17325</v>
      </c>
    </row>
    <row r="2569" spans="1:11" hidden="1" x14ac:dyDescent="0.3">
      <c r="A2569" t="s">
        <v>4572</v>
      </c>
      <c r="B2569" t="s">
        <v>11302</v>
      </c>
      <c r="C2569" t="s">
        <v>17322</v>
      </c>
      <c r="D2569" t="s">
        <v>17323</v>
      </c>
      <c r="E2569" s="74">
        <v>43305</v>
      </c>
      <c r="F2569">
        <v>0.23333999999999999</v>
      </c>
      <c r="G2569" t="s">
        <v>17</v>
      </c>
      <c r="H2569" t="s">
        <v>17324</v>
      </c>
      <c r="I2569" s="74">
        <v>43384</v>
      </c>
      <c r="J2569" t="s">
        <v>19</v>
      </c>
      <c r="K2569" t="s">
        <v>17325</v>
      </c>
    </row>
    <row r="2570" spans="1:11" hidden="1" x14ac:dyDescent="0.3">
      <c r="A2570" t="s">
        <v>4733</v>
      </c>
      <c r="B2570" t="s">
        <v>11182</v>
      </c>
      <c r="C2570" t="s">
        <v>17322</v>
      </c>
      <c r="D2570" t="s">
        <v>17323</v>
      </c>
      <c r="E2570" s="74">
        <v>43350</v>
      </c>
      <c r="F2570">
        <v>0.23655999999999999</v>
      </c>
      <c r="G2570" t="s">
        <v>17</v>
      </c>
      <c r="H2570" t="s">
        <v>17324</v>
      </c>
      <c r="I2570" s="74">
        <v>43483</v>
      </c>
      <c r="J2570" t="s">
        <v>19</v>
      </c>
      <c r="K2570" t="s">
        <v>17325</v>
      </c>
    </row>
    <row r="2571" spans="1:11" hidden="1" x14ac:dyDescent="0.3">
      <c r="A2571" t="s">
        <v>4734</v>
      </c>
      <c r="B2571" t="s">
        <v>11181</v>
      </c>
      <c r="C2571" t="s">
        <v>17322</v>
      </c>
      <c r="D2571" t="s">
        <v>17323</v>
      </c>
      <c r="E2571" s="74">
        <v>43381</v>
      </c>
      <c r="F2571">
        <v>0.23616999999999999</v>
      </c>
      <c r="G2571" t="s">
        <v>17</v>
      </c>
      <c r="H2571" t="s">
        <v>17324</v>
      </c>
      <c r="I2571" s="74">
        <v>43483</v>
      </c>
      <c r="J2571" t="s">
        <v>19</v>
      </c>
      <c r="K2571" t="s">
        <v>17325</v>
      </c>
    </row>
    <row r="2572" spans="1:11" hidden="1" x14ac:dyDescent="0.3">
      <c r="A2572" t="s">
        <v>4743</v>
      </c>
      <c r="B2572" t="s">
        <v>11177</v>
      </c>
      <c r="C2572" t="s">
        <v>17322</v>
      </c>
      <c r="D2572" t="s">
        <v>17323</v>
      </c>
      <c r="E2572" s="74">
        <v>43398</v>
      </c>
      <c r="F2572">
        <v>0.23916000000000001</v>
      </c>
      <c r="G2572" t="s">
        <v>17</v>
      </c>
      <c r="H2572" t="s">
        <v>17324</v>
      </c>
      <c r="I2572" s="74">
        <v>43483</v>
      </c>
      <c r="J2572" t="s">
        <v>19</v>
      </c>
      <c r="K2572" t="s">
        <v>17325</v>
      </c>
    </row>
    <row r="2573" spans="1:11" hidden="1" x14ac:dyDescent="0.3">
      <c r="A2573" t="s">
        <v>4744</v>
      </c>
      <c r="B2573" t="s">
        <v>11176</v>
      </c>
      <c r="C2573" t="s">
        <v>17322</v>
      </c>
      <c r="D2573" t="s">
        <v>17323</v>
      </c>
      <c r="E2573" s="74">
        <v>43413</v>
      </c>
      <c r="F2573">
        <v>0.23768</v>
      </c>
      <c r="G2573" t="s">
        <v>17</v>
      </c>
      <c r="H2573" t="s">
        <v>17324</v>
      </c>
      <c r="I2573" s="74">
        <v>43483</v>
      </c>
      <c r="J2573" t="s">
        <v>19</v>
      </c>
      <c r="K2573" t="s">
        <v>17325</v>
      </c>
    </row>
    <row r="2574" spans="1:11" hidden="1" x14ac:dyDescent="0.3">
      <c r="A2574" t="s">
        <v>4816</v>
      </c>
      <c r="B2574" t="s">
        <v>11128</v>
      </c>
      <c r="C2574" t="s">
        <v>17322</v>
      </c>
      <c r="D2574" t="s">
        <v>17323</v>
      </c>
      <c r="E2574" s="74">
        <v>43439</v>
      </c>
      <c r="F2574">
        <v>0.23963999999999999</v>
      </c>
      <c r="G2574" t="s">
        <v>17</v>
      </c>
      <c r="H2574" t="s">
        <v>17324</v>
      </c>
      <c r="I2574" s="74">
        <v>43532</v>
      </c>
      <c r="J2574" t="s">
        <v>19</v>
      </c>
      <c r="K2574" t="s">
        <v>17325</v>
      </c>
    </row>
    <row r="2575" spans="1:11" hidden="1" x14ac:dyDescent="0.3">
      <c r="A2575" t="s">
        <v>4817</v>
      </c>
      <c r="B2575" t="s">
        <v>11127</v>
      </c>
      <c r="C2575" t="s">
        <v>17322</v>
      </c>
      <c r="D2575" t="s">
        <v>17323</v>
      </c>
      <c r="E2575" s="74">
        <v>43461</v>
      </c>
      <c r="F2575">
        <v>0.23946999999999999</v>
      </c>
      <c r="G2575" t="s">
        <v>17</v>
      </c>
      <c r="H2575" t="s">
        <v>17324</v>
      </c>
      <c r="I2575" s="74">
        <v>43532</v>
      </c>
      <c r="J2575" t="s">
        <v>19</v>
      </c>
      <c r="K2575" t="s">
        <v>17325</v>
      </c>
    </row>
    <row r="2576" spans="1:11" hidden="1" x14ac:dyDescent="0.3">
      <c r="A2576" t="s">
        <v>5055</v>
      </c>
      <c r="B2576" t="s">
        <v>11094</v>
      </c>
      <c r="C2576" t="s">
        <v>17322</v>
      </c>
      <c r="D2576" t="s">
        <v>17323</v>
      </c>
      <c r="E2576" s="74">
        <v>43474</v>
      </c>
      <c r="F2576">
        <v>0.23844000000000001</v>
      </c>
      <c r="G2576" t="s">
        <v>17</v>
      </c>
      <c r="H2576" t="s">
        <v>17324</v>
      </c>
      <c r="I2576" s="74">
        <v>43635</v>
      </c>
      <c r="J2576" t="s">
        <v>19</v>
      </c>
      <c r="K2576" t="s">
        <v>17325</v>
      </c>
    </row>
    <row r="2577" spans="1:11" hidden="1" x14ac:dyDescent="0.3">
      <c r="A2577" t="s">
        <v>5063</v>
      </c>
      <c r="B2577" t="s">
        <v>11087</v>
      </c>
      <c r="C2577" t="s">
        <v>17322</v>
      </c>
      <c r="D2577" t="s">
        <v>17323</v>
      </c>
      <c r="E2577" s="74">
        <v>43482</v>
      </c>
      <c r="F2577">
        <v>0.24142</v>
      </c>
      <c r="G2577" t="s">
        <v>17</v>
      </c>
      <c r="H2577" t="s">
        <v>17324</v>
      </c>
      <c r="I2577" s="74">
        <v>43635</v>
      </c>
      <c r="J2577" t="s">
        <v>19</v>
      </c>
      <c r="K2577" t="s">
        <v>17325</v>
      </c>
    </row>
    <row r="2578" spans="1:11" hidden="1" x14ac:dyDescent="0.3">
      <c r="A2578" t="s">
        <v>5064</v>
      </c>
      <c r="B2578" t="s">
        <v>11086</v>
      </c>
      <c r="C2578" t="s">
        <v>17322</v>
      </c>
      <c r="D2578" t="s">
        <v>17323</v>
      </c>
      <c r="E2578" s="74">
        <v>43494</v>
      </c>
      <c r="F2578">
        <v>0.23862</v>
      </c>
      <c r="G2578" t="s">
        <v>17</v>
      </c>
      <c r="H2578" t="s">
        <v>17324</v>
      </c>
      <c r="I2578" s="74">
        <v>43635</v>
      </c>
      <c r="J2578" t="s">
        <v>19</v>
      </c>
      <c r="K2578" t="s">
        <v>17325</v>
      </c>
    </row>
    <row r="2579" spans="1:11" hidden="1" x14ac:dyDescent="0.3">
      <c r="A2579" t="s">
        <v>5065</v>
      </c>
      <c r="B2579" t="s">
        <v>11085</v>
      </c>
      <c r="C2579" t="s">
        <v>17322</v>
      </c>
      <c r="D2579" t="s">
        <v>17323</v>
      </c>
      <c r="E2579" s="74">
        <v>43510</v>
      </c>
      <c r="F2579">
        <v>0.24096999999999999</v>
      </c>
      <c r="G2579" t="s">
        <v>17</v>
      </c>
      <c r="H2579" t="s">
        <v>17324</v>
      </c>
      <c r="I2579" s="74">
        <v>43635</v>
      </c>
      <c r="J2579" t="s">
        <v>19</v>
      </c>
      <c r="K2579" t="s">
        <v>17325</v>
      </c>
    </row>
    <row r="2580" spans="1:11" hidden="1" x14ac:dyDescent="0.3">
      <c r="A2580" t="s">
        <v>5066</v>
      </c>
      <c r="B2580" t="s">
        <v>11084</v>
      </c>
      <c r="C2580" t="s">
        <v>17322</v>
      </c>
      <c r="D2580" t="s">
        <v>17323</v>
      </c>
      <c r="E2580" s="74">
        <v>43529</v>
      </c>
      <c r="F2580">
        <v>0.23827000000000001</v>
      </c>
      <c r="G2580" t="s">
        <v>17</v>
      </c>
      <c r="H2580" t="s">
        <v>17324</v>
      </c>
      <c r="I2580" s="74">
        <v>43662</v>
      </c>
      <c r="J2580" t="s">
        <v>19</v>
      </c>
      <c r="K2580" t="s">
        <v>17325</v>
      </c>
    </row>
    <row r="2581" spans="1:11" hidden="1" x14ac:dyDescent="0.3">
      <c r="A2581" t="s">
        <v>5067</v>
      </c>
      <c r="B2581" t="s">
        <v>11083</v>
      </c>
      <c r="C2581" t="s">
        <v>17322</v>
      </c>
      <c r="D2581" t="s">
        <v>17323</v>
      </c>
      <c r="E2581" s="74">
        <v>43549</v>
      </c>
      <c r="F2581">
        <v>0.24002999999999999</v>
      </c>
      <c r="G2581" t="s">
        <v>17</v>
      </c>
      <c r="H2581" t="s">
        <v>17324</v>
      </c>
      <c r="I2581" s="74">
        <v>43662</v>
      </c>
      <c r="J2581" t="s">
        <v>19</v>
      </c>
      <c r="K2581" t="s">
        <v>17325</v>
      </c>
    </row>
    <row r="2582" spans="1:11" hidden="1" x14ac:dyDescent="0.3">
      <c r="A2582" t="s">
        <v>5068</v>
      </c>
      <c r="B2582" t="s">
        <v>11082</v>
      </c>
      <c r="C2582" t="s">
        <v>17322</v>
      </c>
      <c r="D2582" t="s">
        <v>17323</v>
      </c>
      <c r="E2582" s="74">
        <v>43557</v>
      </c>
      <c r="F2582">
        <v>0.23916999999999999</v>
      </c>
      <c r="G2582" t="s">
        <v>17</v>
      </c>
      <c r="H2582" t="s">
        <v>17324</v>
      </c>
      <c r="I2582" s="74">
        <v>43735</v>
      </c>
      <c r="J2582" t="s">
        <v>19</v>
      </c>
      <c r="K2582" t="s">
        <v>17325</v>
      </c>
    </row>
    <row r="2583" spans="1:11" hidden="1" x14ac:dyDescent="0.3">
      <c r="A2583" t="s">
        <v>5070</v>
      </c>
      <c r="B2583" t="s">
        <v>11080</v>
      </c>
      <c r="C2583" t="s">
        <v>17322</v>
      </c>
      <c r="D2583" t="s">
        <v>17323</v>
      </c>
      <c r="E2583" s="74">
        <v>43573</v>
      </c>
      <c r="F2583">
        <v>0.24706</v>
      </c>
      <c r="G2583" t="s">
        <v>17</v>
      </c>
      <c r="H2583" t="s">
        <v>17324</v>
      </c>
      <c r="I2583" s="74">
        <v>43735</v>
      </c>
      <c r="J2583" t="s">
        <v>19</v>
      </c>
      <c r="K2583" t="s">
        <v>17325</v>
      </c>
    </row>
    <row r="2584" spans="1:11" hidden="1" x14ac:dyDescent="0.3">
      <c r="A2584" t="s">
        <v>5251</v>
      </c>
      <c r="B2584" t="s">
        <v>11048</v>
      </c>
      <c r="C2584" t="s">
        <v>17322</v>
      </c>
      <c r="D2584" t="s">
        <v>17323</v>
      </c>
      <c r="E2584" s="74">
        <v>43595</v>
      </c>
      <c r="F2584">
        <v>0.23554</v>
      </c>
      <c r="G2584" t="s">
        <v>17</v>
      </c>
      <c r="H2584" t="s">
        <v>17324</v>
      </c>
      <c r="I2584" s="74">
        <v>43735</v>
      </c>
      <c r="J2584" t="s">
        <v>19</v>
      </c>
      <c r="K2584" t="s">
        <v>17325</v>
      </c>
    </row>
    <row r="2585" spans="1:11" hidden="1" x14ac:dyDescent="0.3">
      <c r="A2585" t="s">
        <v>5252</v>
      </c>
      <c r="B2585" t="s">
        <v>11047</v>
      </c>
      <c r="C2585" t="s">
        <v>17322</v>
      </c>
      <c r="D2585" t="s">
        <v>17323</v>
      </c>
      <c r="E2585" s="74">
        <v>43608</v>
      </c>
      <c r="F2585">
        <v>0.23860999999999999</v>
      </c>
      <c r="G2585" t="s">
        <v>17</v>
      </c>
      <c r="H2585" t="s">
        <v>17324</v>
      </c>
      <c r="I2585" s="74">
        <v>43735</v>
      </c>
      <c r="J2585" t="s">
        <v>19</v>
      </c>
      <c r="K2585" t="s">
        <v>17325</v>
      </c>
    </row>
    <row r="2586" spans="1:11" hidden="1" x14ac:dyDescent="0.3">
      <c r="A2586" t="s">
        <v>5253</v>
      </c>
      <c r="B2586" t="s">
        <v>11046</v>
      </c>
      <c r="C2586" t="s">
        <v>17322</v>
      </c>
      <c r="D2586" t="s">
        <v>17323</v>
      </c>
      <c r="E2586" s="74">
        <v>43622</v>
      </c>
      <c r="F2586">
        <v>0.24065</v>
      </c>
      <c r="G2586" t="s">
        <v>17</v>
      </c>
      <c r="H2586" t="s">
        <v>17324</v>
      </c>
      <c r="I2586" s="74">
        <v>43735</v>
      </c>
      <c r="J2586" t="s">
        <v>19</v>
      </c>
      <c r="K2586" t="s">
        <v>17325</v>
      </c>
    </row>
    <row r="2587" spans="1:11" hidden="1" x14ac:dyDescent="0.3">
      <c r="A2587" t="s">
        <v>5254</v>
      </c>
      <c r="B2587" t="s">
        <v>11045</v>
      </c>
      <c r="C2587" t="s">
        <v>17322</v>
      </c>
      <c r="D2587" t="s">
        <v>17323</v>
      </c>
      <c r="E2587" s="74">
        <v>43643</v>
      </c>
      <c r="F2587">
        <v>0.23799000000000001</v>
      </c>
      <c r="G2587" t="s">
        <v>17</v>
      </c>
      <c r="H2587" t="s">
        <v>17324</v>
      </c>
      <c r="I2587" s="74">
        <v>43735</v>
      </c>
      <c r="J2587" t="s">
        <v>19</v>
      </c>
      <c r="K2587" t="s">
        <v>17325</v>
      </c>
    </row>
    <row r="2588" spans="1:11" hidden="1" x14ac:dyDescent="0.3">
      <c r="A2588" t="s">
        <v>5283</v>
      </c>
      <c r="B2588" t="s">
        <v>11036</v>
      </c>
      <c r="C2588" t="s">
        <v>17322</v>
      </c>
      <c r="D2588" t="s">
        <v>17323</v>
      </c>
      <c r="E2588" s="74">
        <v>43657</v>
      </c>
      <c r="F2588">
        <v>0.24038000000000001</v>
      </c>
      <c r="G2588" t="s">
        <v>17</v>
      </c>
      <c r="H2588" t="s">
        <v>17324</v>
      </c>
      <c r="I2588" s="74">
        <v>43735</v>
      </c>
      <c r="J2588" t="s">
        <v>19</v>
      </c>
      <c r="K2588" t="s">
        <v>17325</v>
      </c>
    </row>
    <row r="2589" spans="1:11" hidden="1" x14ac:dyDescent="0.3">
      <c r="A2589" t="s">
        <v>5284</v>
      </c>
      <c r="B2589" t="s">
        <v>11035</v>
      </c>
      <c r="C2589" t="s">
        <v>17322</v>
      </c>
      <c r="D2589" t="s">
        <v>17323</v>
      </c>
      <c r="E2589" s="74">
        <v>43669</v>
      </c>
      <c r="F2589">
        <v>0.23719999999999999</v>
      </c>
      <c r="G2589" t="s">
        <v>17</v>
      </c>
      <c r="H2589" t="s">
        <v>17324</v>
      </c>
      <c r="I2589" s="74">
        <v>43735</v>
      </c>
      <c r="J2589" t="s">
        <v>19</v>
      </c>
      <c r="K2589" t="s">
        <v>17325</v>
      </c>
    </row>
    <row r="2590" spans="1:11" hidden="1" x14ac:dyDescent="0.3">
      <c r="A2590" t="s">
        <v>6043</v>
      </c>
      <c r="B2590" t="s">
        <v>10964</v>
      </c>
      <c r="C2590" t="s">
        <v>17322</v>
      </c>
      <c r="D2590" t="s">
        <v>17323</v>
      </c>
      <c r="E2590" s="74">
        <v>43690</v>
      </c>
      <c r="F2590">
        <v>0.23938000000000001</v>
      </c>
      <c r="G2590" t="s">
        <v>17</v>
      </c>
      <c r="H2590" t="s">
        <v>17324</v>
      </c>
      <c r="I2590" s="74">
        <v>43741</v>
      </c>
      <c r="J2590" t="s">
        <v>19</v>
      </c>
      <c r="K2590" t="s">
        <v>17325</v>
      </c>
    </row>
    <row r="2591" spans="1:11" hidden="1" x14ac:dyDescent="0.3">
      <c r="A2591" t="s">
        <v>6044</v>
      </c>
      <c r="B2591" t="s">
        <v>10963</v>
      </c>
      <c r="C2591" t="s">
        <v>17322</v>
      </c>
      <c r="D2591" t="s">
        <v>17323</v>
      </c>
      <c r="E2591" s="74">
        <v>43704</v>
      </c>
      <c r="F2591">
        <v>0.23902999999999999</v>
      </c>
      <c r="G2591" t="s">
        <v>17</v>
      </c>
      <c r="H2591" t="s">
        <v>17324</v>
      </c>
      <c r="I2591" s="74">
        <v>43741</v>
      </c>
      <c r="J2591" t="s">
        <v>19</v>
      </c>
      <c r="K2591" t="s">
        <v>17325</v>
      </c>
    </row>
    <row r="2592" spans="1:11" hidden="1" x14ac:dyDescent="0.3">
      <c r="A2592" t="s">
        <v>6108</v>
      </c>
      <c r="B2592" t="s">
        <v>10938</v>
      </c>
      <c r="C2592" t="s">
        <v>17322</v>
      </c>
      <c r="D2592" t="s">
        <v>17323</v>
      </c>
      <c r="E2592" s="74">
        <v>43724</v>
      </c>
      <c r="F2592">
        <v>0.23505000000000001</v>
      </c>
      <c r="G2592" t="s">
        <v>17</v>
      </c>
      <c r="H2592" t="s">
        <v>17324</v>
      </c>
      <c r="I2592" s="74">
        <v>43787</v>
      </c>
      <c r="J2592" t="s">
        <v>19</v>
      </c>
      <c r="K2592" t="s">
        <v>17325</v>
      </c>
    </row>
    <row r="2593" spans="1:11" hidden="1" x14ac:dyDescent="0.3">
      <c r="A2593" t="s">
        <v>6109</v>
      </c>
      <c r="B2593" t="s">
        <v>10937</v>
      </c>
      <c r="C2593" t="s">
        <v>17322</v>
      </c>
      <c r="D2593" t="s">
        <v>17323</v>
      </c>
      <c r="E2593" s="74">
        <v>43738</v>
      </c>
      <c r="F2593">
        <v>0.23735999999999999</v>
      </c>
      <c r="G2593" t="s">
        <v>17</v>
      </c>
      <c r="H2593" t="s">
        <v>17324</v>
      </c>
      <c r="I2593" s="74">
        <v>43787</v>
      </c>
      <c r="J2593" t="s">
        <v>19</v>
      </c>
      <c r="K2593" t="s">
        <v>17325</v>
      </c>
    </row>
    <row r="2594" spans="1:11" hidden="1" x14ac:dyDescent="0.3">
      <c r="A2594" t="s">
        <v>6874</v>
      </c>
      <c r="B2594" t="s">
        <v>10593</v>
      </c>
      <c r="C2594" t="s">
        <v>17322</v>
      </c>
      <c r="D2594" t="s">
        <v>17323</v>
      </c>
      <c r="E2594" s="74">
        <v>43749</v>
      </c>
      <c r="F2594">
        <v>0.23574999999999999</v>
      </c>
      <c r="G2594" t="s">
        <v>17</v>
      </c>
      <c r="H2594" t="s">
        <v>17324</v>
      </c>
      <c r="I2594" s="74">
        <v>43795</v>
      </c>
      <c r="J2594" t="s">
        <v>19</v>
      </c>
      <c r="K2594" t="s">
        <v>17325</v>
      </c>
    </row>
    <row r="2595" spans="1:11" hidden="1" x14ac:dyDescent="0.3">
      <c r="A2595" t="s">
        <v>6909</v>
      </c>
      <c r="B2595" t="s">
        <v>10555</v>
      </c>
      <c r="C2595" t="s">
        <v>17322</v>
      </c>
      <c r="D2595" t="s">
        <v>17323</v>
      </c>
      <c r="E2595" s="74">
        <v>43773</v>
      </c>
      <c r="F2595">
        <v>0.23959</v>
      </c>
      <c r="G2595" t="s">
        <v>17</v>
      </c>
      <c r="H2595" t="s">
        <v>17324</v>
      </c>
      <c r="I2595" s="74">
        <v>43825</v>
      </c>
      <c r="J2595" t="s">
        <v>19</v>
      </c>
      <c r="K2595" t="s">
        <v>17325</v>
      </c>
    </row>
    <row r="2596" spans="1:11" hidden="1" x14ac:dyDescent="0.3">
      <c r="A2596" t="s">
        <v>6910</v>
      </c>
      <c r="B2596" t="s">
        <v>10554</v>
      </c>
      <c r="C2596" t="s">
        <v>17322</v>
      </c>
      <c r="D2596" t="s">
        <v>17323</v>
      </c>
      <c r="E2596" s="74">
        <v>43788</v>
      </c>
      <c r="F2596">
        <v>0.23773</v>
      </c>
      <c r="G2596" t="s">
        <v>17</v>
      </c>
      <c r="H2596" t="s">
        <v>17324</v>
      </c>
      <c r="I2596" s="74">
        <v>43825</v>
      </c>
      <c r="J2596" t="s">
        <v>19</v>
      </c>
      <c r="K2596" t="s">
        <v>17325</v>
      </c>
    </row>
    <row r="2597" spans="1:11" hidden="1" x14ac:dyDescent="0.3">
      <c r="A2597" t="s">
        <v>7813</v>
      </c>
      <c r="B2597" t="s">
        <v>10402</v>
      </c>
      <c r="C2597" t="s">
        <v>17322</v>
      </c>
      <c r="D2597" t="s">
        <v>17323</v>
      </c>
      <c r="E2597" s="74">
        <v>43803</v>
      </c>
      <c r="F2597">
        <v>0.23976</v>
      </c>
      <c r="G2597" t="s">
        <v>17</v>
      </c>
      <c r="H2597" t="s">
        <v>17324</v>
      </c>
      <c r="I2597" s="74">
        <v>43991</v>
      </c>
      <c r="J2597" t="s">
        <v>19</v>
      </c>
      <c r="K2597" t="s">
        <v>17325</v>
      </c>
    </row>
    <row r="2598" spans="1:11" hidden="1" x14ac:dyDescent="0.3">
      <c r="A2598" t="s">
        <v>7814</v>
      </c>
      <c r="B2598" t="s">
        <v>10401</v>
      </c>
      <c r="C2598" t="s">
        <v>17322</v>
      </c>
      <c r="D2598" t="s">
        <v>17323</v>
      </c>
      <c r="E2598" s="74">
        <v>43818</v>
      </c>
      <c r="F2598">
        <v>0.23930000000000001</v>
      </c>
      <c r="G2598" t="s">
        <v>17</v>
      </c>
      <c r="H2598" t="s">
        <v>17324</v>
      </c>
      <c r="I2598" s="74">
        <v>43991</v>
      </c>
      <c r="J2598" t="s">
        <v>19</v>
      </c>
      <c r="K2598" t="s">
        <v>17325</v>
      </c>
    </row>
    <row r="2599" spans="1:11" hidden="1" x14ac:dyDescent="0.3">
      <c r="A2599" t="s">
        <v>7820</v>
      </c>
      <c r="B2599" t="s">
        <v>10390</v>
      </c>
      <c r="C2599" t="s">
        <v>17322</v>
      </c>
      <c r="D2599" t="s">
        <v>17323</v>
      </c>
      <c r="E2599" s="74">
        <v>43844</v>
      </c>
      <c r="F2599">
        <v>0.23921000000000001</v>
      </c>
      <c r="G2599" t="s">
        <v>17</v>
      </c>
      <c r="H2599" t="s">
        <v>17324</v>
      </c>
      <c r="I2599" s="74">
        <v>43991</v>
      </c>
      <c r="J2599" t="s">
        <v>19</v>
      </c>
      <c r="K2599" t="s">
        <v>17325</v>
      </c>
    </row>
    <row r="2600" spans="1:11" hidden="1" x14ac:dyDescent="0.3">
      <c r="A2600" t="s">
        <v>7821</v>
      </c>
      <c r="B2600" t="s">
        <v>10389</v>
      </c>
      <c r="C2600" t="s">
        <v>17322</v>
      </c>
      <c r="D2600" t="s">
        <v>17323</v>
      </c>
      <c r="E2600" s="74">
        <v>43857</v>
      </c>
      <c r="F2600">
        <v>0.23452000000000001</v>
      </c>
      <c r="G2600" t="s">
        <v>17</v>
      </c>
      <c r="H2600" t="s">
        <v>17324</v>
      </c>
      <c r="I2600" s="74">
        <v>43991</v>
      </c>
      <c r="J2600" t="s">
        <v>19</v>
      </c>
      <c r="K2600" t="s">
        <v>17325</v>
      </c>
    </row>
    <row r="2601" spans="1:11" hidden="1" x14ac:dyDescent="0.3">
      <c r="A2601" t="s">
        <v>8214</v>
      </c>
      <c r="B2601" t="s">
        <v>10313</v>
      </c>
      <c r="C2601" t="s">
        <v>17322</v>
      </c>
      <c r="D2601" t="s">
        <v>17323</v>
      </c>
      <c r="E2601" s="74">
        <v>43867</v>
      </c>
      <c r="F2601">
        <v>0.23591999999999999</v>
      </c>
      <c r="G2601" t="s">
        <v>17</v>
      </c>
      <c r="H2601" t="s">
        <v>17324</v>
      </c>
      <c r="I2601" s="74">
        <v>44036</v>
      </c>
      <c r="J2601" t="s">
        <v>19</v>
      </c>
      <c r="K2601" t="s">
        <v>17325</v>
      </c>
    </row>
    <row r="2602" spans="1:11" hidden="1" x14ac:dyDescent="0.3">
      <c r="A2602" t="s">
        <v>8215</v>
      </c>
      <c r="B2602" t="s">
        <v>10312</v>
      </c>
      <c r="C2602" t="s">
        <v>17322</v>
      </c>
      <c r="D2602" t="s">
        <v>17323</v>
      </c>
      <c r="E2602" s="74">
        <v>43881</v>
      </c>
      <c r="F2602">
        <v>0.23555999999999999</v>
      </c>
      <c r="G2602" t="s">
        <v>17</v>
      </c>
      <c r="H2602" t="s">
        <v>17324</v>
      </c>
      <c r="I2602" s="74">
        <v>44036</v>
      </c>
      <c r="J2602" t="s">
        <v>19</v>
      </c>
      <c r="K2602" t="s">
        <v>17325</v>
      </c>
    </row>
    <row r="2603" spans="1:11" hidden="1" x14ac:dyDescent="0.3">
      <c r="A2603" t="s">
        <v>8850</v>
      </c>
      <c r="B2603" t="s">
        <v>17214</v>
      </c>
      <c r="C2603" t="s">
        <v>17322</v>
      </c>
      <c r="D2603" t="s">
        <v>17323</v>
      </c>
      <c r="E2603" s="74">
        <v>43894</v>
      </c>
      <c r="F2603">
        <v>0.18820999999999999</v>
      </c>
      <c r="G2603" t="s">
        <v>17</v>
      </c>
      <c r="H2603" t="s">
        <v>17324</v>
      </c>
      <c r="I2603" s="74">
        <v>44036</v>
      </c>
      <c r="J2603" t="s">
        <v>19</v>
      </c>
      <c r="K2603" t="s">
        <v>17325</v>
      </c>
    </row>
    <row r="2604" spans="1:11" hidden="1" x14ac:dyDescent="0.3">
      <c r="A2604" t="s">
        <v>8851</v>
      </c>
      <c r="B2604" t="s">
        <v>17213</v>
      </c>
      <c r="C2604" t="s">
        <v>17322</v>
      </c>
      <c r="D2604" t="s">
        <v>17323</v>
      </c>
      <c r="E2604" s="74">
        <v>43906</v>
      </c>
      <c r="F2604">
        <v>0.18068000000000001</v>
      </c>
      <c r="G2604" t="s">
        <v>17</v>
      </c>
      <c r="H2604" t="s">
        <v>17324</v>
      </c>
      <c r="I2604" s="74">
        <v>44036</v>
      </c>
      <c r="J2604" t="s">
        <v>19</v>
      </c>
      <c r="K2604" t="s">
        <v>17325</v>
      </c>
    </row>
    <row r="2605" spans="1:11" hidden="1" x14ac:dyDescent="0.3">
      <c r="A2605" t="s">
        <v>8852</v>
      </c>
      <c r="B2605" t="s">
        <v>17212</v>
      </c>
      <c r="C2605" t="s">
        <v>17322</v>
      </c>
      <c r="D2605" t="s">
        <v>17323</v>
      </c>
      <c r="E2605" s="74">
        <v>43915</v>
      </c>
      <c r="F2605">
        <v>0.23956</v>
      </c>
      <c r="G2605" t="s">
        <v>17</v>
      </c>
      <c r="H2605" t="s">
        <v>17324</v>
      </c>
      <c r="I2605" s="74">
        <v>44036</v>
      </c>
      <c r="J2605" t="s">
        <v>19</v>
      </c>
      <c r="K2605" t="s">
        <v>17325</v>
      </c>
    </row>
    <row r="2606" spans="1:11" hidden="1" x14ac:dyDescent="0.3">
      <c r="A2606" t="s">
        <v>8918</v>
      </c>
      <c r="B2606" t="s">
        <v>17160</v>
      </c>
      <c r="C2606" t="s">
        <v>17322</v>
      </c>
      <c r="D2606" t="s">
        <v>17323</v>
      </c>
      <c r="E2606" s="74">
        <v>43930</v>
      </c>
      <c r="F2606">
        <v>0.24082999999999999</v>
      </c>
      <c r="G2606" t="s">
        <v>17</v>
      </c>
      <c r="H2606" t="s">
        <v>17324</v>
      </c>
      <c r="I2606" s="74">
        <v>44036</v>
      </c>
      <c r="J2606" t="s">
        <v>19</v>
      </c>
      <c r="K2606" t="s">
        <v>17325</v>
      </c>
    </row>
    <row r="2607" spans="1:11" hidden="1" x14ac:dyDescent="0.3">
      <c r="A2607" t="s">
        <v>8919</v>
      </c>
      <c r="B2607" t="s">
        <v>17159</v>
      </c>
      <c r="C2607" t="s">
        <v>17322</v>
      </c>
      <c r="D2607" t="s">
        <v>17323</v>
      </c>
      <c r="E2607" s="74">
        <v>43941</v>
      </c>
      <c r="F2607">
        <v>0.23885500000000001</v>
      </c>
      <c r="G2607" t="s">
        <v>17</v>
      </c>
      <c r="H2607" t="s">
        <v>17324</v>
      </c>
      <c r="I2607" s="74">
        <v>44036</v>
      </c>
      <c r="J2607" t="s">
        <v>19</v>
      </c>
      <c r="K2607" t="s">
        <v>17325</v>
      </c>
    </row>
    <row r="2608" spans="1:11" hidden="1" x14ac:dyDescent="0.3">
      <c r="A2608" t="s">
        <v>8920</v>
      </c>
      <c r="B2608" t="s">
        <v>17158</v>
      </c>
      <c r="C2608" t="s">
        <v>17322</v>
      </c>
      <c r="D2608" t="s">
        <v>17323</v>
      </c>
      <c r="E2608" s="74">
        <v>43950</v>
      </c>
      <c r="F2608">
        <v>0.23623</v>
      </c>
      <c r="G2608" t="s">
        <v>17</v>
      </c>
      <c r="H2608" t="s">
        <v>17324</v>
      </c>
      <c r="I2608" s="74">
        <v>44036</v>
      </c>
      <c r="J2608" t="s">
        <v>19</v>
      </c>
      <c r="K2608" t="s">
        <v>17325</v>
      </c>
    </row>
    <row r="2609" spans="1:11" hidden="1" x14ac:dyDescent="0.3">
      <c r="A2609" t="s">
        <v>8979</v>
      </c>
      <c r="B2609" t="s">
        <v>17125</v>
      </c>
      <c r="C2609" t="s">
        <v>17322</v>
      </c>
      <c r="D2609" t="s">
        <v>17323</v>
      </c>
      <c r="E2609" s="74">
        <v>43966</v>
      </c>
      <c r="F2609">
        <v>0.24050299999999999</v>
      </c>
      <c r="G2609" t="s">
        <v>17</v>
      </c>
      <c r="H2609" t="s">
        <v>17324</v>
      </c>
      <c r="I2609" s="74">
        <v>44062</v>
      </c>
      <c r="J2609" t="s">
        <v>19</v>
      </c>
      <c r="K2609" t="s">
        <v>17325</v>
      </c>
    </row>
    <row r="2610" spans="1:11" hidden="1" x14ac:dyDescent="0.3">
      <c r="A2610" t="s">
        <v>9419</v>
      </c>
      <c r="B2610" t="s">
        <v>17035</v>
      </c>
      <c r="C2610" t="s">
        <v>17322</v>
      </c>
      <c r="D2610" t="s">
        <v>17323</v>
      </c>
      <c r="E2610" s="74">
        <v>43987</v>
      </c>
      <c r="F2610">
        <v>0.22422400000000001</v>
      </c>
      <c r="G2610" t="s">
        <v>17</v>
      </c>
      <c r="H2610" t="s">
        <v>17324</v>
      </c>
      <c r="I2610" s="74">
        <v>44062</v>
      </c>
      <c r="J2610" t="s">
        <v>19</v>
      </c>
      <c r="K2610" t="s">
        <v>17325</v>
      </c>
    </row>
    <row r="2611" spans="1:11" hidden="1" x14ac:dyDescent="0.3">
      <c r="A2611" t="s">
        <v>9420</v>
      </c>
      <c r="B2611" t="s">
        <v>17034</v>
      </c>
      <c r="C2611" t="s">
        <v>17322</v>
      </c>
      <c r="D2611" t="s">
        <v>17323</v>
      </c>
      <c r="E2611" s="74">
        <v>43962</v>
      </c>
      <c r="F2611">
        <v>0.15952</v>
      </c>
      <c r="G2611" t="s">
        <v>17</v>
      </c>
      <c r="H2611" t="s">
        <v>17324</v>
      </c>
      <c r="I2611" s="74">
        <v>44062</v>
      </c>
      <c r="J2611" t="s">
        <v>19</v>
      </c>
      <c r="K2611" t="s">
        <v>17325</v>
      </c>
    </row>
    <row r="2612" spans="1:11" hidden="1" x14ac:dyDescent="0.3">
      <c r="A2612" t="s">
        <v>9792</v>
      </c>
      <c r="B2612" t="s">
        <v>16982</v>
      </c>
      <c r="C2612" t="s">
        <v>17322</v>
      </c>
      <c r="D2612" t="s">
        <v>17323</v>
      </c>
      <c r="E2612" s="74">
        <v>44020</v>
      </c>
      <c r="F2612">
        <v>0.215193</v>
      </c>
      <c r="G2612" t="s">
        <v>17</v>
      </c>
      <c r="H2612" t="s">
        <v>17324</v>
      </c>
      <c r="I2612" s="74">
        <v>44092</v>
      </c>
      <c r="J2612" t="s">
        <v>19</v>
      </c>
      <c r="K2612" t="s">
        <v>17325</v>
      </c>
    </row>
    <row r="2613" spans="1:11" hidden="1" x14ac:dyDescent="0.3">
      <c r="A2613" t="s">
        <v>9948</v>
      </c>
      <c r="B2613" t="s">
        <v>16959</v>
      </c>
      <c r="C2613" t="s">
        <v>17322</v>
      </c>
      <c r="D2613" t="s">
        <v>17323</v>
      </c>
      <c r="E2613" s="74">
        <v>44040</v>
      </c>
      <c r="F2613">
        <v>0.22792899999999999</v>
      </c>
      <c r="G2613" t="s">
        <v>17</v>
      </c>
      <c r="H2613" t="s">
        <v>17324</v>
      </c>
      <c r="I2613" s="74">
        <v>44092</v>
      </c>
      <c r="J2613" t="s">
        <v>19</v>
      </c>
      <c r="K2613" t="s">
        <v>17325</v>
      </c>
    </row>
    <row r="2614" spans="1:11" hidden="1" x14ac:dyDescent="0.3">
      <c r="A2614" t="s">
        <v>9968</v>
      </c>
      <c r="B2614" t="s">
        <v>16943</v>
      </c>
      <c r="C2614" t="s">
        <v>17322</v>
      </c>
      <c r="D2614" t="s">
        <v>17323</v>
      </c>
      <c r="E2614" s="74">
        <v>44056</v>
      </c>
      <c r="F2614">
        <v>0.21515899999999999</v>
      </c>
      <c r="G2614" t="s">
        <v>17</v>
      </c>
      <c r="H2614" t="s">
        <v>17324</v>
      </c>
      <c r="I2614" s="74">
        <v>44131</v>
      </c>
      <c r="J2614" t="s">
        <v>19</v>
      </c>
      <c r="K2614" t="s">
        <v>17325</v>
      </c>
    </row>
    <row r="2615" spans="1:11" hidden="1" x14ac:dyDescent="0.3">
      <c r="A2615" t="s">
        <v>9969</v>
      </c>
      <c r="B2615" t="s">
        <v>16942</v>
      </c>
      <c r="C2615" t="s">
        <v>17322</v>
      </c>
      <c r="D2615" t="s">
        <v>17323</v>
      </c>
      <c r="E2615" s="74">
        <v>44070</v>
      </c>
      <c r="F2615">
        <v>0.226687</v>
      </c>
      <c r="G2615" t="s">
        <v>17</v>
      </c>
      <c r="H2615" t="s">
        <v>17324</v>
      </c>
      <c r="I2615" s="74">
        <v>44131</v>
      </c>
      <c r="J2615" t="s">
        <v>19</v>
      </c>
      <c r="K2615" t="s">
        <v>17325</v>
      </c>
    </row>
    <row r="2616" spans="1:11" hidden="1" x14ac:dyDescent="0.3">
      <c r="A2616" t="s">
        <v>10007</v>
      </c>
      <c r="B2616" t="s">
        <v>16898</v>
      </c>
      <c r="C2616" t="s">
        <v>17322</v>
      </c>
      <c r="D2616" t="s">
        <v>17323</v>
      </c>
      <c r="E2616" s="74">
        <v>44088</v>
      </c>
      <c r="F2616">
        <v>0.234711</v>
      </c>
      <c r="G2616" t="s">
        <v>17</v>
      </c>
      <c r="H2616" t="s">
        <v>17324</v>
      </c>
      <c r="I2616" s="74">
        <v>44158</v>
      </c>
      <c r="J2616" t="s">
        <v>19</v>
      </c>
      <c r="K2616" t="s">
        <v>17325</v>
      </c>
    </row>
    <row r="2617" spans="1:11" hidden="1" x14ac:dyDescent="0.3">
      <c r="A2617" t="s">
        <v>10008</v>
      </c>
      <c r="B2617" t="s">
        <v>16897</v>
      </c>
      <c r="C2617" t="s">
        <v>17322</v>
      </c>
      <c r="D2617" t="s">
        <v>17323</v>
      </c>
      <c r="E2617" s="74">
        <v>44103</v>
      </c>
      <c r="F2617">
        <v>0.23131399999999999</v>
      </c>
      <c r="G2617" t="s">
        <v>17</v>
      </c>
      <c r="H2617" t="s">
        <v>17324</v>
      </c>
      <c r="I2617" s="74">
        <v>44158</v>
      </c>
      <c r="J2617" t="s">
        <v>19</v>
      </c>
      <c r="K2617" t="s">
        <v>17325</v>
      </c>
    </row>
    <row r="2618" spans="1:11" hidden="1" x14ac:dyDescent="0.3">
      <c r="A2618" t="s">
        <v>16848</v>
      </c>
      <c r="B2618" t="s">
        <v>16847</v>
      </c>
      <c r="C2618" t="s">
        <v>17322</v>
      </c>
      <c r="D2618" t="s">
        <v>17323</v>
      </c>
      <c r="E2618" s="74">
        <v>44119</v>
      </c>
      <c r="F2618">
        <v>0.23178799999999999</v>
      </c>
      <c r="G2618" t="s">
        <v>17</v>
      </c>
      <c r="H2618" t="s">
        <v>17324</v>
      </c>
      <c r="I2618" s="74">
        <v>44335</v>
      </c>
      <c r="J2618" t="s">
        <v>19</v>
      </c>
      <c r="K2618" t="s">
        <v>17325</v>
      </c>
    </row>
    <row r="2619" spans="1:11" hidden="1" x14ac:dyDescent="0.3">
      <c r="A2619" t="s">
        <v>16846</v>
      </c>
      <c r="B2619" t="s">
        <v>16845</v>
      </c>
      <c r="C2619" t="s">
        <v>17322</v>
      </c>
      <c r="D2619" t="s">
        <v>17323</v>
      </c>
      <c r="E2619" s="74">
        <v>44132</v>
      </c>
      <c r="F2619">
        <v>0.13328400000000001</v>
      </c>
      <c r="G2619" t="s">
        <v>17</v>
      </c>
      <c r="H2619" t="s">
        <v>17324</v>
      </c>
      <c r="I2619" s="74">
        <v>44335</v>
      </c>
      <c r="J2619" t="s">
        <v>19</v>
      </c>
      <c r="K2619" t="s">
        <v>17325</v>
      </c>
    </row>
    <row r="2620" spans="1:11" hidden="1" x14ac:dyDescent="0.3">
      <c r="A2620" t="s">
        <v>16219</v>
      </c>
      <c r="B2620" t="s">
        <v>16218</v>
      </c>
      <c r="C2620" t="s">
        <v>17322</v>
      </c>
      <c r="D2620" t="s">
        <v>17323</v>
      </c>
      <c r="E2620" s="74">
        <v>44138</v>
      </c>
      <c r="F2620">
        <v>0.101643</v>
      </c>
      <c r="G2620" t="s">
        <v>17</v>
      </c>
      <c r="H2620" t="s">
        <v>17324</v>
      </c>
      <c r="I2620" s="74">
        <v>44361</v>
      </c>
      <c r="J2620" t="s">
        <v>19</v>
      </c>
      <c r="K2620" t="s">
        <v>17325</v>
      </c>
    </row>
    <row r="2621" spans="1:11" hidden="1" x14ac:dyDescent="0.3">
      <c r="A2621" t="s">
        <v>16215</v>
      </c>
      <c r="B2621" t="s">
        <v>16214</v>
      </c>
      <c r="C2621" t="s">
        <v>17322</v>
      </c>
      <c r="D2621" t="s">
        <v>17323</v>
      </c>
      <c r="E2621" s="74">
        <v>44141</v>
      </c>
      <c r="F2621">
        <v>0.24377399999999999</v>
      </c>
      <c r="G2621" t="s">
        <v>17</v>
      </c>
      <c r="H2621" t="s">
        <v>17324</v>
      </c>
      <c r="I2621" s="74">
        <v>44361</v>
      </c>
      <c r="J2621" t="s">
        <v>19</v>
      </c>
      <c r="K2621" t="s">
        <v>17325</v>
      </c>
    </row>
    <row r="2622" spans="1:11" hidden="1" x14ac:dyDescent="0.3">
      <c r="A2622" t="s">
        <v>16192</v>
      </c>
      <c r="B2622" t="s">
        <v>16191</v>
      </c>
      <c r="C2622" t="s">
        <v>17322</v>
      </c>
      <c r="D2622" t="s">
        <v>17323</v>
      </c>
      <c r="E2622" s="74">
        <v>44153</v>
      </c>
      <c r="F2622">
        <v>0.247116</v>
      </c>
      <c r="G2622" t="s">
        <v>17</v>
      </c>
      <c r="H2622" t="s">
        <v>17324</v>
      </c>
      <c r="I2622" s="74">
        <v>44396</v>
      </c>
      <c r="J2622" t="s">
        <v>19</v>
      </c>
      <c r="K2622" t="s">
        <v>17325</v>
      </c>
    </row>
    <row r="2623" spans="1:11" hidden="1" x14ac:dyDescent="0.3">
      <c r="A2623" t="s">
        <v>16190</v>
      </c>
      <c r="B2623" t="s">
        <v>16189</v>
      </c>
      <c r="C2623" t="s">
        <v>17322</v>
      </c>
      <c r="D2623" t="s">
        <v>17323</v>
      </c>
      <c r="E2623" s="74">
        <v>44166</v>
      </c>
      <c r="F2623">
        <v>0.23885999999999999</v>
      </c>
      <c r="G2623" t="s">
        <v>17</v>
      </c>
      <c r="H2623" t="s">
        <v>17324</v>
      </c>
      <c r="I2623" s="74">
        <v>44396</v>
      </c>
      <c r="J2623" t="s">
        <v>19</v>
      </c>
      <c r="K2623" t="s">
        <v>17325</v>
      </c>
    </row>
    <row r="2624" spans="1:11" hidden="1" x14ac:dyDescent="0.3">
      <c r="A2624" t="s">
        <v>16186</v>
      </c>
      <c r="B2624" t="s">
        <v>16185</v>
      </c>
      <c r="C2624" t="s">
        <v>17322</v>
      </c>
      <c r="D2624" t="s">
        <v>17323</v>
      </c>
      <c r="E2624" s="74">
        <v>44176</v>
      </c>
      <c r="F2624">
        <v>0.249165</v>
      </c>
      <c r="G2624" t="s">
        <v>17</v>
      </c>
      <c r="H2624" t="s">
        <v>17324</v>
      </c>
      <c r="I2624" s="74">
        <v>44396</v>
      </c>
      <c r="J2624" t="s">
        <v>19</v>
      </c>
      <c r="K2624" t="s">
        <v>17325</v>
      </c>
    </row>
    <row r="2625" spans="1:11" hidden="1" x14ac:dyDescent="0.3">
      <c r="A2625" t="s">
        <v>16184</v>
      </c>
      <c r="B2625" t="s">
        <v>16183</v>
      </c>
      <c r="C2625" t="s">
        <v>17322</v>
      </c>
      <c r="D2625" t="s">
        <v>17323</v>
      </c>
      <c r="E2625" s="74">
        <v>44188</v>
      </c>
      <c r="F2625">
        <v>0.237454</v>
      </c>
      <c r="G2625" t="s">
        <v>17</v>
      </c>
      <c r="H2625" t="s">
        <v>17324</v>
      </c>
      <c r="I2625" s="74">
        <v>44396</v>
      </c>
      <c r="J2625" t="s">
        <v>19</v>
      </c>
      <c r="K2625" t="s">
        <v>17325</v>
      </c>
    </row>
    <row r="2626" spans="1:11" hidden="1" x14ac:dyDescent="0.3">
      <c r="A2626" t="s">
        <v>16182</v>
      </c>
      <c r="B2626" t="s">
        <v>16181</v>
      </c>
      <c r="C2626" t="s">
        <v>17322</v>
      </c>
      <c r="D2626" t="s">
        <v>17323</v>
      </c>
      <c r="E2626" s="74">
        <v>44201</v>
      </c>
      <c r="F2626">
        <v>0.249057</v>
      </c>
      <c r="G2626" t="s">
        <v>17</v>
      </c>
      <c r="H2626" t="s">
        <v>17324</v>
      </c>
      <c r="I2626" s="74">
        <v>44396</v>
      </c>
      <c r="J2626" t="s">
        <v>19</v>
      </c>
      <c r="K2626" t="s">
        <v>17325</v>
      </c>
    </row>
    <row r="2627" spans="1:11" hidden="1" x14ac:dyDescent="0.3">
      <c r="A2627" t="s">
        <v>16177</v>
      </c>
      <c r="B2627" t="s">
        <v>16176</v>
      </c>
      <c r="C2627" t="s">
        <v>17322</v>
      </c>
      <c r="D2627" t="s">
        <v>17323</v>
      </c>
      <c r="E2627" s="74">
        <v>44212</v>
      </c>
      <c r="F2627">
        <v>0.23952300000000001</v>
      </c>
      <c r="G2627" t="s">
        <v>17</v>
      </c>
      <c r="H2627" t="s">
        <v>17324</v>
      </c>
      <c r="I2627" s="74">
        <v>44396</v>
      </c>
      <c r="J2627" t="s">
        <v>19</v>
      </c>
      <c r="K2627" t="s">
        <v>17325</v>
      </c>
    </row>
    <row r="2628" spans="1:11" hidden="1" x14ac:dyDescent="0.3">
      <c r="A2628" t="s">
        <v>16175</v>
      </c>
      <c r="B2628" t="s">
        <v>16174</v>
      </c>
      <c r="C2628" t="s">
        <v>17322</v>
      </c>
      <c r="D2628" t="s">
        <v>17323</v>
      </c>
      <c r="E2628" s="74">
        <v>44223</v>
      </c>
      <c r="F2628">
        <v>0.24149999999999999</v>
      </c>
      <c r="G2628" t="s">
        <v>17</v>
      </c>
      <c r="H2628" t="s">
        <v>17324</v>
      </c>
      <c r="I2628" s="74">
        <v>44452</v>
      </c>
      <c r="J2628" t="s">
        <v>19</v>
      </c>
      <c r="K2628" t="s">
        <v>17325</v>
      </c>
    </row>
    <row r="2629" spans="1:11" hidden="1" x14ac:dyDescent="0.3">
      <c r="A2629" t="s">
        <v>16173</v>
      </c>
      <c r="B2629" t="s">
        <v>16172</v>
      </c>
      <c r="C2629" t="s">
        <v>17322</v>
      </c>
      <c r="D2629" t="s">
        <v>17323</v>
      </c>
      <c r="E2629" s="74">
        <v>44231</v>
      </c>
      <c r="F2629">
        <v>0.24160999999999999</v>
      </c>
      <c r="G2629" t="s">
        <v>17</v>
      </c>
      <c r="H2629" t="s">
        <v>17324</v>
      </c>
      <c r="I2629" s="74">
        <v>44452</v>
      </c>
      <c r="J2629" t="s">
        <v>19</v>
      </c>
      <c r="K2629" t="s">
        <v>17325</v>
      </c>
    </row>
    <row r="2630" spans="1:11" hidden="1" x14ac:dyDescent="0.3">
      <c r="A2630" t="s">
        <v>16171</v>
      </c>
      <c r="B2630" t="s">
        <v>16170</v>
      </c>
      <c r="C2630" t="s">
        <v>17322</v>
      </c>
      <c r="D2630" t="s">
        <v>17323</v>
      </c>
      <c r="E2630" s="74">
        <v>44239</v>
      </c>
      <c r="F2630">
        <v>0.24668799999999999</v>
      </c>
      <c r="G2630" t="s">
        <v>17</v>
      </c>
      <c r="H2630" t="s">
        <v>17324</v>
      </c>
      <c r="I2630" s="74">
        <v>44452</v>
      </c>
      <c r="J2630" t="s">
        <v>19</v>
      </c>
      <c r="K2630" t="s">
        <v>17325</v>
      </c>
    </row>
    <row r="2631" spans="1:11" hidden="1" x14ac:dyDescent="0.3">
      <c r="A2631" t="s">
        <v>15802</v>
      </c>
      <c r="B2631" t="s">
        <v>15801</v>
      </c>
      <c r="C2631" t="s">
        <v>17322</v>
      </c>
      <c r="D2631" t="s">
        <v>17323</v>
      </c>
      <c r="E2631" s="74">
        <v>44253</v>
      </c>
      <c r="F2631">
        <v>0.24507899999999999</v>
      </c>
      <c r="G2631" t="s">
        <v>17</v>
      </c>
      <c r="H2631" t="s">
        <v>17324</v>
      </c>
      <c r="I2631" s="74">
        <v>44452</v>
      </c>
      <c r="J2631" t="s">
        <v>19</v>
      </c>
      <c r="K2631" t="s">
        <v>17325</v>
      </c>
    </row>
    <row r="2632" spans="1:11" hidden="1" x14ac:dyDescent="0.3">
      <c r="A2632" t="s">
        <v>15800</v>
      </c>
      <c r="B2632" t="s">
        <v>15799</v>
      </c>
      <c r="C2632" t="s">
        <v>17322</v>
      </c>
      <c r="D2632" t="s">
        <v>17323</v>
      </c>
      <c r="E2632" s="74">
        <v>44263</v>
      </c>
      <c r="F2632">
        <v>0.24056900000000001</v>
      </c>
      <c r="G2632" t="s">
        <v>17</v>
      </c>
      <c r="H2632" t="s">
        <v>17324</v>
      </c>
      <c r="I2632" s="74">
        <v>44452</v>
      </c>
      <c r="J2632" t="s">
        <v>19</v>
      </c>
      <c r="K2632" t="s">
        <v>17325</v>
      </c>
    </row>
    <row r="2633" spans="1:11" hidden="1" x14ac:dyDescent="0.3">
      <c r="A2633" t="s">
        <v>15798</v>
      </c>
      <c r="B2633" t="s">
        <v>15797</v>
      </c>
      <c r="C2633" t="s">
        <v>17322</v>
      </c>
      <c r="D2633" t="s">
        <v>17323</v>
      </c>
      <c r="E2633" s="74">
        <v>44266</v>
      </c>
      <c r="F2633">
        <v>0.2452</v>
      </c>
      <c r="G2633" t="s">
        <v>17</v>
      </c>
      <c r="H2633" t="s">
        <v>17324</v>
      </c>
      <c r="I2633" s="74">
        <v>44452</v>
      </c>
      <c r="J2633" t="s">
        <v>19</v>
      </c>
      <c r="K2633" t="s">
        <v>17325</v>
      </c>
    </row>
    <row r="2634" spans="1:11" hidden="1" x14ac:dyDescent="0.3">
      <c r="A2634" t="s">
        <v>15796</v>
      </c>
      <c r="B2634" t="s">
        <v>15795</v>
      </c>
      <c r="C2634" t="s">
        <v>17322</v>
      </c>
      <c r="D2634" t="s">
        <v>17323</v>
      </c>
      <c r="E2634" s="74">
        <v>44277</v>
      </c>
      <c r="F2634">
        <v>0.247949</v>
      </c>
      <c r="G2634" t="s">
        <v>17</v>
      </c>
      <c r="H2634" t="s">
        <v>17324</v>
      </c>
      <c r="I2634" s="74">
        <v>44452</v>
      </c>
      <c r="J2634" t="s">
        <v>19</v>
      </c>
      <c r="K2634" t="s">
        <v>17325</v>
      </c>
    </row>
    <row r="2635" spans="1:11" hidden="1" x14ac:dyDescent="0.3">
      <c r="A2635" t="s">
        <v>15794</v>
      </c>
      <c r="B2635" t="s">
        <v>15793</v>
      </c>
      <c r="C2635" t="s">
        <v>17322</v>
      </c>
      <c r="D2635" t="s">
        <v>17323</v>
      </c>
      <c r="E2635" s="74">
        <v>44291</v>
      </c>
      <c r="F2635">
        <v>0.249168</v>
      </c>
      <c r="G2635" t="s">
        <v>17</v>
      </c>
      <c r="H2635" t="s">
        <v>17324</v>
      </c>
      <c r="I2635" s="74">
        <v>44452</v>
      </c>
      <c r="J2635" t="s">
        <v>19</v>
      </c>
      <c r="K2635" t="s">
        <v>17325</v>
      </c>
    </row>
    <row r="2636" spans="1:11" hidden="1" x14ac:dyDescent="0.3">
      <c r="A2636" t="s">
        <v>15792</v>
      </c>
      <c r="B2636" t="s">
        <v>15791</v>
      </c>
      <c r="C2636" t="s">
        <v>17322</v>
      </c>
      <c r="D2636" t="s">
        <v>17323</v>
      </c>
      <c r="E2636" s="74">
        <v>44307</v>
      </c>
      <c r="F2636">
        <v>0.24768999999999999</v>
      </c>
      <c r="G2636" t="s">
        <v>17</v>
      </c>
      <c r="H2636" t="s">
        <v>17324</v>
      </c>
      <c r="I2636" s="74">
        <v>44452</v>
      </c>
      <c r="J2636" t="s">
        <v>19</v>
      </c>
      <c r="K2636" t="s">
        <v>17325</v>
      </c>
    </row>
    <row r="2637" spans="1:11" hidden="1" x14ac:dyDescent="0.3">
      <c r="A2637" t="s">
        <v>15790</v>
      </c>
      <c r="B2637" t="s">
        <v>15789</v>
      </c>
      <c r="C2637" t="s">
        <v>17322</v>
      </c>
      <c r="D2637" t="s">
        <v>17323</v>
      </c>
      <c r="E2637" s="74">
        <v>44321</v>
      </c>
      <c r="F2637">
        <v>0.24840999999999999</v>
      </c>
      <c r="G2637" t="s">
        <v>17</v>
      </c>
      <c r="H2637" t="s">
        <v>17324</v>
      </c>
      <c r="I2637" s="74">
        <v>44452</v>
      </c>
      <c r="J2637" t="s">
        <v>19</v>
      </c>
      <c r="K2637" t="s">
        <v>17325</v>
      </c>
    </row>
    <row r="2638" spans="1:11" hidden="1" x14ac:dyDescent="0.3">
      <c r="A2638" t="s">
        <v>15788</v>
      </c>
      <c r="B2638" t="s">
        <v>15787</v>
      </c>
      <c r="C2638" t="s">
        <v>17322</v>
      </c>
      <c r="D2638" t="s">
        <v>17323</v>
      </c>
      <c r="E2638" s="74">
        <v>44333</v>
      </c>
      <c r="F2638">
        <v>0.23907</v>
      </c>
      <c r="G2638" t="s">
        <v>17</v>
      </c>
      <c r="H2638" t="s">
        <v>17324</v>
      </c>
      <c r="I2638" s="74">
        <v>44452</v>
      </c>
      <c r="J2638" t="s">
        <v>19</v>
      </c>
      <c r="K2638" t="s">
        <v>17325</v>
      </c>
    </row>
    <row r="2639" spans="1:11" hidden="1" x14ac:dyDescent="0.3">
      <c r="A2639" t="s">
        <v>15786</v>
      </c>
      <c r="B2639" t="s">
        <v>15785</v>
      </c>
      <c r="C2639" t="s">
        <v>17322</v>
      </c>
      <c r="D2639" t="s">
        <v>17323</v>
      </c>
      <c r="E2639" s="74">
        <v>44342</v>
      </c>
      <c r="F2639">
        <v>0.24576000000000001</v>
      </c>
      <c r="G2639" t="s">
        <v>17</v>
      </c>
      <c r="H2639" t="s">
        <v>17324</v>
      </c>
      <c r="I2639" s="74">
        <v>44452</v>
      </c>
      <c r="J2639" t="s">
        <v>19</v>
      </c>
      <c r="K2639" t="s">
        <v>17325</v>
      </c>
    </row>
    <row r="2640" spans="1:11" hidden="1" x14ac:dyDescent="0.3">
      <c r="A2640" t="s">
        <v>15784</v>
      </c>
      <c r="B2640" t="s">
        <v>15783</v>
      </c>
      <c r="C2640" t="s">
        <v>17322</v>
      </c>
      <c r="D2640" t="s">
        <v>17323</v>
      </c>
      <c r="E2640" s="74">
        <v>44356</v>
      </c>
      <c r="F2640">
        <v>0.129249</v>
      </c>
      <c r="G2640" t="s">
        <v>17</v>
      </c>
      <c r="H2640" t="s">
        <v>17324</v>
      </c>
      <c r="I2640" s="74">
        <v>44452</v>
      </c>
      <c r="J2640" t="s">
        <v>19</v>
      </c>
      <c r="K2640" t="s">
        <v>17325</v>
      </c>
    </row>
    <row r="2641" spans="1:11" hidden="1" x14ac:dyDescent="0.3">
      <c r="A2641" t="s">
        <v>15778</v>
      </c>
      <c r="B2641" t="s">
        <v>15777</v>
      </c>
      <c r="C2641" t="s">
        <v>17322</v>
      </c>
      <c r="D2641" t="s">
        <v>17323</v>
      </c>
      <c r="E2641" s="74">
        <v>44363</v>
      </c>
      <c r="F2641">
        <v>0.24737799999999999</v>
      </c>
      <c r="G2641" t="s">
        <v>17</v>
      </c>
      <c r="H2641" t="s">
        <v>17324</v>
      </c>
      <c r="I2641" s="74">
        <v>44452</v>
      </c>
      <c r="J2641" t="s">
        <v>19</v>
      </c>
      <c r="K2641" t="s">
        <v>17325</v>
      </c>
    </row>
    <row r="2642" spans="1:11" hidden="1" x14ac:dyDescent="0.3">
      <c r="A2642" t="s">
        <v>15776</v>
      </c>
      <c r="B2642" t="s">
        <v>15775</v>
      </c>
      <c r="C2642" t="s">
        <v>17322</v>
      </c>
      <c r="D2642" t="s">
        <v>17323</v>
      </c>
      <c r="E2642" s="74">
        <v>44371</v>
      </c>
      <c r="F2642">
        <v>0.24934000000000001</v>
      </c>
      <c r="G2642" t="s">
        <v>17</v>
      </c>
      <c r="H2642" t="s">
        <v>17324</v>
      </c>
      <c r="I2642" s="74">
        <v>44452</v>
      </c>
      <c r="J2642" t="s">
        <v>19</v>
      </c>
      <c r="K2642" t="s">
        <v>17325</v>
      </c>
    </row>
    <row r="2643" spans="1:11" hidden="1" x14ac:dyDescent="0.3">
      <c r="A2643" t="s">
        <v>15774</v>
      </c>
      <c r="B2643" t="s">
        <v>15773</v>
      </c>
      <c r="C2643" t="s">
        <v>17322</v>
      </c>
      <c r="D2643" t="s">
        <v>17323</v>
      </c>
      <c r="E2643" s="74">
        <v>44389</v>
      </c>
      <c r="F2643">
        <v>0.24820900000000001</v>
      </c>
      <c r="G2643" t="s">
        <v>17</v>
      </c>
      <c r="H2643" t="s">
        <v>17324</v>
      </c>
      <c r="I2643" s="74">
        <v>44452</v>
      </c>
      <c r="J2643" t="s">
        <v>19</v>
      </c>
      <c r="K2643" t="s">
        <v>17325</v>
      </c>
    </row>
    <row r="2644" spans="1:11" hidden="1" x14ac:dyDescent="0.3">
      <c r="A2644" t="s">
        <v>15770</v>
      </c>
      <c r="B2644" t="s">
        <v>15769</v>
      </c>
      <c r="C2644" t="s">
        <v>17322</v>
      </c>
      <c r="D2644" t="s">
        <v>17323</v>
      </c>
      <c r="E2644" s="74">
        <v>44405</v>
      </c>
      <c r="F2644">
        <v>0.246389</v>
      </c>
      <c r="G2644" t="s">
        <v>17</v>
      </c>
      <c r="H2644" t="s">
        <v>17324</v>
      </c>
      <c r="I2644" s="74">
        <v>44452</v>
      </c>
      <c r="J2644" t="s">
        <v>19</v>
      </c>
      <c r="K2644" t="s">
        <v>17325</v>
      </c>
    </row>
    <row r="2645" spans="1:11" hidden="1" x14ac:dyDescent="0.3">
      <c r="A2645" t="s">
        <v>15635</v>
      </c>
      <c r="B2645" t="s">
        <v>15634</v>
      </c>
      <c r="C2645" t="s">
        <v>17322</v>
      </c>
      <c r="D2645" t="s">
        <v>17323</v>
      </c>
      <c r="E2645" s="74">
        <v>44417</v>
      </c>
      <c r="F2645">
        <v>0.23855999999999999</v>
      </c>
      <c r="G2645" t="s">
        <v>17</v>
      </c>
      <c r="H2645" t="s">
        <v>17324</v>
      </c>
      <c r="I2645" s="74">
        <v>44517</v>
      </c>
      <c r="J2645" t="s">
        <v>19</v>
      </c>
      <c r="K2645" t="s">
        <v>17325</v>
      </c>
    </row>
    <row r="2646" spans="1:11" hidden="1" x14ac:dyDescent="0.3">
      <c r="A2646" t="s">
        <v>15633</v>
      </c>
      <c r="B2646" t="s">
        <v>15632</v>
      </c>
      <c r="C2646" t="s">
        <v>17322</v>
      </c>
      <c r="D2646" t="s">
        <v>17323</v>
      </c>
      <c r="E2646" s="74">
        <v>44426</v>
      </c>
      <c r="F2646">
        <v>0.22958999999999999</v>
      </c>
      <c r="G2646" t="s">
        <v>17</v>
      </c>
      <c r="H2646" t="s">
        <v>17324</v>
      </c>
      <c r="I2646" s="74">
        <v>44517</v>
      </c>
      <c r="J2646" t="s">
        <v>19</v>
      </c>
      <c r="K2646" t="s">
        <v>17325</v>
      </c>
    </row>
    <row r="2647" spans="1:11" hidden="1" x14ac:dyDescent="0.3">
      <c r="A2647" t="s">
        <v>15630</v>
      </c>
      <c r="B2647" t="s">
        <v>15629</v>
      </c>
      <c r="C2647" t="s">
        <v>17322</v>
      </c>
      <c r="D2647" t="s">
        <v>17323</v>
      </c>
      <c r="E2647" s="74">
        <v>44435</v>
      </c>
      <c r="F2647">
        <v>0.23141</v>
      </c>
      <c r="G2647" t="s">
        <v>17</v>
      </c>
      <c r="H2647" t="s">
        <v>17324</v>
      </c>
      <c r="I2647" s="74">
        <v>44517</v>
      </c>
      <c r="J2647" t="s">
        <v>19</v>
      </c>
      <c r="K2647" t="s">
        <v>17325</v>
      </c>
    </row>
    <row r="2648" spans="1:11" hidden="1" x14ac:dyDescent="0.3">
      <c r="A2648" t="s">
        <v>15628</v>
      </c>
      <c r="B2648" t="s">
        <v>15627</v>
      </c>
      <c r="C2648" t="s">
        <v>17322</v>
      </c>
      <c r="D2648" t="s">
        <v>17323</v>
      </c>
      <c r="E2648" s="74">
        <v>44452</v>
      </c>
      <c r="F2648">
        <v>0.24979999999999999</v>
      </c>
      <c r="G2648" t="s">
        <v>17</v>
      </c>
      <c r="H2648" t="s">
        <v>17324</v>
      </c>
      <c r="I2648" s="74">
        <v>44517</v>
      </c>
      <c r="J2648" t="s">
        <v>19</v>
      </c>
      <c r="K2648" t="s">
        <v>17325</v>
      </c>
    </row>
    <row r="2649" spans="1:11" hidden="1" x14ac:dyDescent="0.3">
      <c r="A2649" t="s">
        <v>15494</v>
      </c>
      <c r="B2649" t="s">
        <v>15493</v>
      </c>
      <c r="C2649" t="s">
        <v>17322</v>
      </c>
      <c r="D2649" t="s">
        <v>17323</v>
      </c>
      <c r="E2649" s="74">
        <v>44475</v>
      </c>
      <c r="F2649">
        <v>0.169019</v>
      </c>
      <c r="G2649" t="s">
        <v>17</v>
      </c>
      <c r="H2649" t="s">
        <v>17324</v>
      </c>
      <c r="I2649" s="74">
        <v>44538</v>
      </c>
      <c r="J2649" t="s">
        <v>19</v>
      </c>
      <c r="K2649" t="s">
        <v>17325</v>
      </c>
    </row>
    <row r="2650" spans="1:11" hidden="1" x14ac:dyDescent="0.3">
      <c r="A2650" t="s">
        <v>15466</v>
      </c>
      <c r="B2650" t="s">
        <v>15465</v>
      </c>
      <c r="C2650" t="s">
        <v>17322</v>
      </c>
      <c r="D2650" t="s">
        <v>17323</v>
      </c>
      <c r="E2650" s="74">
        <v>44491</v>
      </c>
      <c r="F2650">
        <v>5.6730000000000003E-2</v>
      </c>
      <c r="G2650" t="s">
        <v>17</v>
      </c>
      <c r="H2650" t="s">
        <v>17324</v>
      </c>
      <c r="I2650" s="74">
        <v>44538</v>
      </c>
      <c r="J2650" t="s">
        <v>19</v>
      </c>
      <c r="K2650" t="s">
        <v>17325</v>
      </c>
    </row>
    <row r="2651" spans="1:11" hidden="1" x14ac:dyDescent="0.3">
      <c r="A2651" t="s">
        <v>15463</v>
      </c>
      <c r="B2651" t="s">
        <v>15462</v>
      </c>
      <c r="C2651" t="s">
        <v>17322</v>
      </c>
      <c r="D2651" t="s">
        <v>17323</v>
      </c>
      <c r="E2651" s="74">
        <v>44496</v>
      </c>
      <c r="F2651">
        <v>0.24254899999999999</v>
      </c>
      <c r="G2651" t="s">
        <v>17</v>
      </c>
      <c r="H2651" t="s">
        <v>17324</v>
      </c>
      <c r="I2651" s="74">
        <v>44538</v>
      </c>
      <c r="J2651" t="s">
        <v>19</v>
      </c>
      <c r="K2651" t="s">
        <v>17325</v>
      </c>
    </row>
    <row r="2652" spans="1:11" hidden="1" x14ac:dyDescent="0.3">
      <c r="A2652" t="s">
        <v>15219</v>
      </c>
      <c r="B2652" t="s">
        <v>15218</v>
      </c>
      <c r="C2652" t="s">
        <v>17322</v>
      </c>
      <c r="D2652" t="s">
        <v>17323</v>
      </c>
      <c r="E2652" s="74">
        <v>44523</v>
      </c>
      <c r="F2652">
        <v>0.2424</v>
      </c>
      <c r="G2652" t="s">
        <v>17</v>
      </c>
      <c r="H2652" t="s">
        <v>17324</v>
      </c>
      <c r="I2652" s="74">
        <v>44573</v>
      </c>
      <c r="J2652" t="s">
        <v>19</v>
      </c>
      <c r="K2652" t="s">
        <v>17325</v>
      </c>
    </row>
    <row r="2653" spans="1:11" hidden="1" x14ac:dyDescent="0.3">
      <c r="A2653" t="s">
        <v>15213</v>
      </c>
      <c r="B2653" t="s">
        <v>15212</v>
      </c>
      <c r="C2653" t="s">
        <v>17322</v>
      </c>
      <c r="D2653" t="s">
        <v>17323</v>
      </c>
      <c r="E2653" s="74">
        <v>44538</v>
      </c>
      <c r="F2653">
        <v>0.24854999999999999</v>
      </c>
      <c r="G2653" t="s">
        <v>17</v>
      </c>
      <c r="H2653" t="s">
        <v>17324</v>
      </c>
      <c r="I2653" s="74">
        <v>44573</v>
      </c>
      <c r="J2653" t="s">
        <v>19</v>
      </c>
      <c r="K2653" t="s">
        <v>17325</v>
      </c>
    </row>
    <row r="2654" spans="1:11" hidden="1" x14ac:dyDescent="0.3">
      <c r="A2654" t="s">
        <v>15204</v>
      </c>
      <c r="B2654" t="s">
        <v>15203</v>
      </c>
      <c r="C2654" t="s">
        <v>17322</v>
      </c>
      <c r="D2654" t="s">
        <v>17323</v>
      </c>
      <c r="E2654" s="74">
        <v>44551</v>
      </c>
      <c r="F2654">
        <v>0.23047999999999999</v>
      </c>
      <c r="G2654" t="s">
        <v>17</v>
      </c>
      <c r="H2654" t="s">
        <v>17324</v>
      </c>
      <c r="I2654" s="74">
        <v>44581</v>
      </c>
      <c r="J2654" t="s">
        <v>19</v>
      </c>
      <c r="K2654" t="s">
        <v>17325</v>
      </c>
    </row>
    <row r="2655" spans="1:11" hidden="1" x14ac:dyDescent="0.3">
      <c r="A2655" t="s">
        <v>15128</v>
      </c>
      <c r="B2655" t="s">
        <v>15127</v>
      </c>
      <c r="C2655" t="s">
        <v>17322</v>
      </c>
      <c r="D2655" t="s">
        <v>17323</v>
      </c>
      <c r="E2655" s="74">
        <v>44564</v>
      </c>
      <c r="F2655">
        <v>0.24310000000000001</v>
      </c>
      <c r="G2655" t="s">
        <v>17</v>
      </c>
      <c r="H2655" t="s">
        <v>17324</v>
      </c>
      <c r="I2655" s="74">
        <v>44608</v>
      </c>
      <c r="J2655" t="s">
        <v>19</v>
      </c>
      <c r="K2655" t="s">
        <v>17325</v>
      </c>
    </row>
    <row r="2656" spans="1:11" hidden="1" x14ac:dyDescent="0.3">
      <c r="A2656" t="s">
        <v>15126</v>
      </c>
      <c r="B2656" t="s">
        <v>15125</v>
      </c>
      <c r="C2656" t="s">
        <v>17322</v>
      </c>
      <c r="D2656" t="s">
        <v>17323</v>
      </c>
      <c r="E2656" s="74">
        <v>44573</v>
      </c>
      <c r="F2656">
        <v>0.24834999999999999</v>
      </c>
      <c r="G2656" t="s">
        <v>17</v>
      </c>
      <c r="H2656" t="s">
        <v>17324</v>
      </c>
      <c r="I2656" s="74">
        <v>44638</v>
      </c>
      <c r="J2656" t="s">
        <v>19</v>
      </c>
      <c r="K2656" t="s">
        <v>17325</v>
      </c>
    </row>
    <row r="2657" spans="1:11" hidden="1" x14ac:dyDescent="0.3">
      <c r="A2657" t="s">
        <v>15124</v>
      </c>
      <c r="B2657" t="s">
        <v>15123</v>
      </c>
      <c r="C2657" t="s">
        <v>17322</v>
      </c>
      <c r="D2657" t="s">
        <v>17323</v>
      </c>
      <c r="E2657" s="74">
        <v>44586</v>
      </c>
      <c r="F2657">
        <v>0.24401999999999999</v>
      </c>
      <c r="G2657" t="s">
        <v>17</v>
      </c>
      <c r="H2657" t="s">
        <v>17324</v>
      </c>
      <c r="I2657" s="74">
        <v>44608</v>
      </c>
      <c r="J2657" t="s">
        <v>19</v>
      </c>
      <c r="K2657" t="s">
        <v>17325</v>
      </c>
    </row>
    <row r="2658" spans="1:11" hidden="1" x14ac:dyDescent="0.3">
      <c r="A2658" t="s">
        <v>15069</v>
      </c>
      <c r="B2658" t="s">
        <v>15068</v>
      </c>
      <c r="C2658" t="s">
        <v>17322</v>
      </c>
      <c r="D2658" t="s">
        <v>17323</v>
      </c>
      <c r="E2658" s="74">
        <v>44600</v>
      </c>
      <c r="F2658">
        <v>0.24196999999999999</v>
      </c>
      <c r="G2658" t="s">
        <v>17</v>
      </c>
      <c r="H2658" t="s">
        <v>17324</v>
      </c>
      <c r="I2658" s="74">
        <v>44634</v>
      </c>
      <c r="J2658" t="s">
        <v>19</v>
      </c>
      <c r="K2658" t="s">
        <v>17325</v>
      </c>
    </row>
    <row r="2659" spans="1:11" hidden="1" x14ac:dyDescent="0.3">
      <c r="A2659" t="s">
        <v>15067</v>
      </c>
      <c r="B2659" t="s">
        <v>15066</v>
      </c>
      <c r="C2659" t="s">
        <v>17322</v>
      </c>
      <c r="D2659" t="s">
        <v>17323</v>
      </c>
      <c r="E2659" s="74">
        <v>44613</v>
      </c>
      <c r="F2659">
        <v>0.22001999999999999</v>
      </c>
      <c r="G2659" t="s">
        <v>17</v>
      </c>
      <c r="H2659" t="s">
        <v>17324</v>
      </c>
      <c r="I2659" s="74">
        <v>44634</v>
      </c>
      <c r="J2659" t="s">
        <v>19</v>
      </c>
      <c r="K2659" t="s">
        <v>17325</v>
      </c>
    </row>
    <row r="2660" spans="1:11" hidden="1" x14ac:dyDescent="0.3">
      <c r="A2660" t="s">
        <v>14966</v>
      </c>
      <c r="B2660" t="s">
        <v>14965</v>
      </c>
      <c r="C2660" t="s">
        <v>17322</v>
      </c>
      <c r="D2660" t="s">
        <v>17323</v>
      </c>
      <c r="E2660" s="74">
        <v>44621</v>
      </c>
      <c r="F2660">
        <v>0.23860999999999999</v>
      </c>
      <c r="G2660" t="s">
        <v>17</v>
      </c>
      <c r="H2660" t="s">
        <v>17324</v>
      </c>
      <c r="I2660" s="74">
        <v>44666</v>
      </c>
      <c r="J2660" t="s">
        <v>19</v>
      </c>
      <c r="K2660" t="s">
        <v>17325</v>
      </c>
    </row>
    <row r="2661" spans="1:11" hidden="1" x14ac:dyDescent="0.3">
      <c r="A2661" t="s">
        <v>14964</v>
      </c>
      <c r="B2661" t="s">
        <v>14963</v>
      </c>
      <c r="C2661" t="s">
        <v>17322</v>
      </c>
      <c r="D2661" t="s">
        <v>17323</v>
      </c>
      <c r="E2661" s="74">
        <v>44635</v>
      </c>
      <c r="F2661">
        <v>0.24260999999999999</v>
      </c>
      <c r="G2661" t="s">
        <v>17</v>
      </c>
      <c r="H2661" t="s">
        <v>17324</v>
      </c>
      <c r="I2661" s="74">
        <v>44666</v>
      </c>
      <c r="J2661" t="s">
        <v>19</v>
      </c>
      <c r="K2661" t="s">
        <v>17325</v>
      </c>
    </row>
    <row r="2662" spans="1:11" hidden="1" x14ac:dyDescent="0.3">
      <c r="A2662" t="s">
        <v>14958</v>
      </c>
      <c r="B2662" t="s">
        <v>14957</v>
      </c>
      <c r="C2662" t="s">
        <v>17322</v>
      </c>
      <c r="D2662" t="s">
        <v>17323</v>
      </c>
      <c r="E2662" s="74">
        <v>44642</v>
      </c>
      <c r="F2662">
        <v>0.24715000000000001</v>
      </c>
      <c r="G2662" t="s">
        <v>17</v>
      </c>
      <c r="H2662" t="s">
        <v>17324</v>
      </c>
      <c r="I2662" s="74">
        <v>44666</v>
      </c>
      <c r="J2662" t="s">
        <v>19</v>
      </c>
      <c r="K2662" t="s">
        <v>17325</v>
      </c>
    </row>
    <row r="2663" spans="1:11" hidden="1" x14ac:dyDescent="0.3">
      <c r="A2663" t="s">
        <v>14892</v>
      </c>
      <c r="B2663" t="s">
        <v>14891</v>
      </c>
      <c r="C2663" t="s">
        <v>17322</v>
      </c>
      <c r="D2663" t="s">
        <v>17323</v>
      </c>
      <c r="E2663" s="74">
        <v>44655</v>
      </c>
      <c r="F2663">
        <v>0.24795</v>
      </c>
      <c r="G2663" t="s">
        <v>17</v>
      </c>
      <c r="H2663" t="s">
        <v>17324</v>
      </c>
      <c r="I2663" s="74">
        <v>44690</v>
      </c>
      <c r="J2663" t="s">
        <v>19</v>
      </c>
      <c r="K2663" t="s">
        <v>17325</v>
      </c>
    </row>
    <row r="2664" spans="1:11" hidden="1" x14ac:dyDescent="0.3">
      <c r="A2664" t="s">
        <v>14890</v>
      </c>
      <c r="B2664" t="s">
        <v>14889</v>
      </c>
      <c r="C2664" t="s">
        <v>17322</v>
      </c>
      <c r="D2664" t="s">
        <v>17323</v>
      </c>
      <c r="E2664" s="74">
        <v>44665</v>
      </c>
      <c r="F2664">
        <v>0.24685000000000001</v>
      </c>
      <c r="G2664" t="s">
        <v>17</v>
      </c>
      <c r="H2664" t="s">
        <v>17324</v>
      </c>
      <c r="I2664" s="74">
        <v>44690</v>
      </c>
      <c r="J2664" t="s">
        <v>19</v>
      </c>
      <c r="K2664" t="s">
        <v>17325</v>
      </c>
    </row>
    <row r="2665" spans="1:11" hidden="1" x14ac:dyDescent="0.3">
      <c r="A2665" t="s">
        <v>14785</v>
      </c>
      <c r="B2665" t="s">
        <v>14784</v>
      </c>
      <c r="C2665" t="s">
        <v>17322</v>
      </c>
      <c r="D2665" t="s">
        <v>17323</v>
      </c>
      <c r="E2665" s="74">
        <v>44686</v>
      </c>
      <c r="F2665">
        <v>0.24668999999999999</v>
      </c>
      <c r="G2665" t="s">
        <v>17</v>
      </c>
      <c r="H2665" t="s">
        <v>17324</v>
      </c>
      <c r="I2665" s="74">
        <v>44732</v>
      </c>
      <c r="J2665" t="s">
        <v>19</v>
      </c>
      <c r="K2665" t="s">
        <v>17325</v>
      </c>
    </row>
    <row r="2666" spans="1:11" hidden="1" x14ac:dyDescent="0.3">
      <c r="A2666" t="s">
        <v>14783</v>
      </c>
      <c r="B2666" t="s">
        <v>14782</v>
      </c>
      <c r="C2666" t="s">
        <v>17322</v>
      </c>
      <c r="D2666" t="s">
        <v>17323</v>
      </c>
      <c r="E2666" s="74">
        <v>44700</v>
      </c>
      <c r="F2666">
        <v>0.24421000000000001</v>
      </c>
      <c r="G2666" t="s">
        <v>17</v>
      </c>
      <c r="H2666" t="s">
        <v>17324</v>
      </c>
      <c r="I2666" s="74">
        <v>44726</v>
      </c>
      <c r="J2666" t="s">
        <v>19</v>
      </c>
      <c r="K2666" t="s">
        <v>17325</v>
      </c>
    </row>
    <row r="2667" spans="1:11" hidden="1" x14ac:dyDescent="0.3">
      <c r="A2667" t="s">
        <v>14680</v>
      </c>
      <c r="B2667" t="s">
        <v>14679</v>
      </c>
      <c r="C2667" t="s">
        <v>17322</v>
      </c>
      <c r="D2667" t="s">
        <v>17323</v>
      </c>
      <c r="E2667" s="74">
        <v>44713</v>
      </c>
      <c r="F2667">
        <v>0.24887000000000001</v>
      </c>
      <c r="G2667" t="s">
        <v>17</v>
      </c>
      <c r="H2667" t="s">
        <v>17324</v>
      </c>
      <c r="I2667" s="74">
        <v>44760</v>
      </c>
      <c r="J2667" t="s">
        <v>19</v>
      </c>
      <c r="K2667" t="s">
        <v>17325</v>
      </c>
    </row>
    <row r="2668" spans="1:11" hidden="1" x14ac:dyDescent="0.3">
      <c r="A2668" t="s">
        <v>14675</v>
      </c>
      <c r="B2668" t="s">
        <v>14674</v>
      </c>
      <c r="C2668" t="s">
        <v>17322</v>
      </c>
      <c r="D2668" t="s">
        <v>17323</v>
      </c>
      <c r="E2668" s="74">
        <v>44720</v>
      </c>
      <c r="F2668">
        <v>0.24662800000000001</v>
      </c>
      <c r="G2668" t="s">
        <v>17</v>
      </c>
      <c r="H2668" t="s">
        <v>17324</v>
      </c>
      <c r="I2668" s="74">
        <v>44756</v>
      </c>
      <c r="J2668" t="s">
        <v>19</v>
      </c>
      <c r="K2668" t="s">
        <v>17325</v>
      </c>
    </row>
    <row r="2669" spans="1:11" hidden="1" x14ac:dyDescent="0.3">
      <c r="A2669" t="s">
        <v>14673</v>
      </c>
      <c r="B2669" t="s">
        <v>14672</v>
      </c>
      <c r="C2669" t="s">
        <v>17322</v>
      </c>
      <c r="D2669" t="s">
        <v>17323</v>
      </c>
      <c r="E2669" s="74">
        <v>44732</v>
      </c>
      <c r="F2669">
        <v>0.24198</v>
      </c>
      <c r="G2669" t="s">
        <v>17</v>
      </c>
      <c r="H2669" t="s">
        <v>17324</v>
      </c>
      <c r="I2669" s="74">
        <v>44756</v>
      </c>
      <c r="J2669" t="s">
        <v>19</v>
      </c>
      <c r="K2669" t="s">
        <v>17325</v>
      </c>
    </row>
    <row r="2670" spans="1:11" hidden="1" x14ac:dyDescent="0.3">
      <c r="A2670" t="s">
        <v>14671</v>
      </c>
      <c r="B2670" t="s">
        <v>14670</v>
      </c>
      <c r="C2670" t="s">
        <v>17322</v>
      </c>
      <c r="D2670" t="s">
        <v>17323</v>
      </c>
      <c r="E2670" s="74">
        <v>44739</v>
      </c>
      <c r="F2670">
        <v>0.24106</v>
      </c>
      <c r="G2670" t="s">
        <v>17</v>
      </c>
      <c r="H2670" t="s">
        <v>17324</v>
      </c>
      <c r="I2670" s="74">
        <v>44756</v>
      </c>
      <c r="J2670" t="s">
        <v>19</v>
      </c>
      <c r="K2670" t="s">
        <v>17325</v>
      </c>
    </row>
    <row r="2671" spans="1:11" hidden="1" x14ac:dyDescent="0.3">
      <c r="A2671" t="s">
        <v>14669</v>
      </c>
      <c r="B2671" t="s">
        <v>14668</v>
      </c>
      <c r="C2671" t="s">
        <v>17322</v>
      </c>
      <c r="D2671" t="s">
        <v>17323</v>
      </c>
      <c r="E2671" s="74">
        <v>44742</v>
      </c>
      <c r="F2671">
        <v>0.24378900000000001</v>
      </c>
      <c r="G2671" t="s">
        <v>17</v>
      </c>
      <c r="H2671" t="s">
        <v>17324</v>
      </c>
      <c r="I2671" s="74">
        <v>44756</v>
      </c>
      <c r="J2671" t="s">
        <v>19</v>
      </c>
      <c r="K2671" t="s">
        <v>17325</v>
      </c>
    </row>
    <row r="2672" spans="1:11" hidden="1" x14ac:dyDescent="0.3">
      <c r="A2672" t="s">
        <v>14566</v>
      </c>
      <c r="B2672" t="s">
        <v>14565</v>
      </c>
      <c r="C2672" t="s">
        <v>17322</v>
      </c>
      <c r="D2672" t="s">
        <v>17323</v>
      </c>
      <c r="E2672" s="74">
        <v>44755</v>
      </c>
      <c r="F2672">
        <v>0.23844699999999999</v>
      </c>
      <c r="G2672" t="s">
        <v>17</v>
      </c>
      <c r="H2672" t="s">
        <v>17324</v>
      </c>
      <c r="I2672" s="74">
        <v>44778</v>
      </c>
      <c r="J2672" t="s">
        <v>19</v>
      </c>
      <c r="K2672" t="s">
        <v>17325</v>
      </c>
    </row>
    <row r="2673" spans="1:11" hidden="1" x14ac:dyDescent="0.3">
      <c r="A2673" t="s">
        <v>14564</v>
      </c>
      <c r="B2673" t="s">
        <v>14563</v>
      </c>
      <c r="C2673" t="s">
        <v>17322</v>
      </c>
      <c r="D2673" t="s">
        <v>17323</v>
      </c>
      <c r="E2673" s="74">
        <v>44763</v>
      </c>
      <c r="F2673">
        <v>0.24481</v>
      </c>
      <c r="G2673" t="s">
        <v>17</v>
      </c>
      <c r="H2673" t="s">
        <v>17324</v>
      </c>
      <c r="I2673" s="74">
        <v>44778</v>
      </c>
      <c r="J2673" t="s">
        <v>19</v>
      </c>
      <c r="K2673" t="s">
        <v>17325</v>
      </c>
    </row>
    <row r="2674" spans="1:11" hidden="1" x14ac:dyDescent="0.3">
      <c r="A2674" t="s">
        <v>14465</v>
      </c>
      <c r="B2674" t="s">
        <v>14464</v>
      </c>
      <c r="C2674" t="s">
        <v>17322</v>
      </c>
      <c r="D2674" t="s">
        <v>17323</v>
      </c>
      <c r="E2674" s="74">
        <v>44777</v>
      </c>
      <c r="F2674">
        <v>0.24564</v>
      </c>
      <c r="G2674" t="s">
        <v>17</v>
      </c>
      <c r="H2674" t="s">
        <v>17324</v>
      </c>
      <c r="I2674" s="74">
        <v>44819</v>
      </c>
      <c r="J2674" t="s">
        <v>19</v>
      </c>
      <c r="K2674" t="s">
        <v>17325</v>
      </c>
    </row>
    <row r="2675" spans="1:11" hidden="1" x14ac:dyDescent="0.3">
      <c r="A2675" t="s">
        <v>14463</v>
      </c>
      <c r="B2675" t="s">
        <v>14462</v>
      </c>
      <c r="C2675" t="s">
        <v>17322</v>
      </c>
      <c r="D2675" t="s">
        <v>17323</v>
      </c>
      <c r="E2675" s="74">
        <v>44784</v>
      </c>
      <c r="F2675">
        <v>0.24753900000000001</v>
      </c>
      <c r="G2675" t="s">
        <v>17</v>
      </c>
      <c r="H2675" t="s">
        <v>17324</v>
      </c>
      <c r="I2675" s="74">
        <v>44819</v>
      </c>
      <c r="J2675" t="s">
        <v>19</v>
      </c>
      <c r="K2675" t="s">
        <v>17325</v>
      </c>
    </row>
    <row r="2676" spans="1:11" hidden="1" x14ac:dyDescent="0.3">
      <c r="A2676" t="s">
        <v>14461</v>
      </c>
      <c r="B2676" t="s">
        <v>14460</v>
      </c>
      <c r="C2676" t="s">
        <v>17322</v>
      </c>
      <c r="D2676" t="s">
        <v>17323</v>
      </c>
      <c r="E2676" s="74">
        <v>44797</v>
      </c>
      <c r="F2676">
        <v>0.24543899999999999</v>
      </c>
      <c r="G2676" t="s">
        <v>17</v>
      </c>
      <c r="H2676" t="s">
        <v>17324</v>
      </c>
      <c r="I2676" s="74">
        <v>44817</v>
      </c>
      <c r="J2676" t="s">
        <v>19</v>
      </c>
      <c r="K2676" t="s">
        <v>17325</v>
      </c>
    </row>
    <row r="2677" spans="1:11" hidden="1" x14ac:dyDescent="0.3">
      <c r="A2677" t="s">
        <v>14381</v>
      </c>
      <c r="B2677" t="s">
        <v>14380</v>
      </c>
      <c r="C2677" t="s">
        <v>17322</v>
      </c>
      <c r="D2677" t="s">
        <v>17323</v>
      </c>
      <c r="E2677" s="74">
        <v>44806</v>
      </c>
      <c r="F2677">
        <v>0.2475</v>
      </c>
      <c r="G2677" t="s">
        <v>17</v>
      </c>
      <c r="H2677" t="s">
        <v>17324</v>
      </c>
      <c r="I2677" s="74">
        <v>44839</v>
      </c>
      <c r="J2677" t="s">
        <v>19</v>
      </c>
      <c r="K2677" t="s">
        <v>17325</v>
      </c>
    </row>
    <row r="2678" spans="1:11" hidden="1" x14ac:dyDescent="0.3">
      <c r="A2678" t="s">
        <v>14379</v>
      </c>
      <c r="B2678" t="s">
        <v>14378</v>
      </c>
      <c r="C2678" t="s">
        <v>17322</v>
      </c>
      <c r="D2678" t="s">
        <v>17323</v>
      </c>
      <c r="E2678" s="74">
        <v>44818</v>
      </c>
      <c r="F2678">
        <v>0.23913999999999999</v>
      </c>
      <c r="G2678" t="s">
        <v>17</v>
      </c>
      <c r="H2678" t="s">
        <v>17324</v>
      </c>
      <c r="I2678" s="74">
        <v>44930</v>
      </c>
      <c r="J2678" t="s">
        <v>19</v>
      </c>
      <c r="K2678" t="s">
        <v>17325</v>
      </c>
    </row>
    <row r="2679" spans="1:11" hidden="1" x14ac:dyDescent="0.3">
      <c r="A2679" t="s">
        <v>14377</v>
      </c>
      <c r="B2679" t="s">
        <v>14376</v>
      </c>
      <c r="C2679" t="s">
        <v>17322</v>
      </c>
      <c r="D2679" t="s">
        <v>17323</v>
      </c>
      <c r="E2679" s="74">
        <v>44826</v>
      </c>
      <c r="F2679">
        <v>0.24313000000000001</v>
      </c>
      <c r="G2679" t="s">
        <v>17</v>
      </c>
      <c r="H2679" t="s">
        <v>17324</v>
      </c>
      <c r="I2679" s="74">
        <v>44839</v>
      </c>
      <c r="J2679" t="s">
        <v>19</v>
      </c>
      <c r="K2679" t="s">
        <v>17325</v>
      </c>
    </row>
    <row r="2680" spans="1:11" hidden="1" x14ac:dyDescent="0.3">
      <c r="A2680" t="s">
        <v>14373</v>
      </c>
      <c r="B2680" t="s">
        <v>14372</v>
      </c>
      <c r="C2680" t="s">
        <v>17322</v>
      </c>
      <c r="D2680" t="s">
        <v>17323</v>
      </c>
      <c r="E2680" s="74">
        <v>44834</v>
      </c>
      <c r="F2680">
        <v>0.24507000000000001</v>
      </c>
      <c r="G2680" t="s">
        <v>17</v>
      </c>
      <c r="H2680" t="s">
        <v>17324</v>
      </c>
      <c r="I2680" s="74">
        <v>44930</v>
      </c>
      <c r="J2680" t="s">
        <v>19</v>
      </c>
      <c r="K2680" t="s">
        <v>17325</v>
      </c>
    </row>
    <row r="2681" spans="1:11" hidden="1" x14ac:dyDescent="0.3">
      <c r="A2681" t="s">
        <v>14100</v>
      </c>
      <c r="B2681" t="s">
        <v>14099</v>
      </c>
      <c r="C2681" t="s">
        <v>17322</v>
      </c>
      <c r="D2681" t="s">
        <v>17323</v>
      </c>
      <c r="E2681" s="74">
        <v>44841</v>
      </c>
      <c r="F2681">
        <v>0.23999000000000001</v>
      </c>
      <c r="G2681" t="s">
        <v>17</v>
      </c>
      <c r="H2681" t="s">
        <v>17324</v>
      </c>
      <c r="I2681" s="74">
        <v>45008</v>
      </c>
      <c r="J2681" t="s">
        <v>19</v>
      </c>
      <c r="K2681" t="s">
        <v>17325</v>
      </c>
    </row>
    <row r="2682" spans="1:11" hidden="1" x14ac:dyDescent="0.3">
      <c r="A2682" t="s">
        <v>14089</v>
      </c>
      <c r="B2682" t="s">
        <v>14088</v>
      </c>
      <c r="C2682" t="s">
        <v>17322</v>
      </c>
      <c r="D2682" t="s">
        <v>17323</v>
      </c>
      <c r="E2682" s="74">
        <v>44858</v>
      </c>
      <c r="F2682">
        <v>0.24557999999999999</v>
      </c>
      <c r="G2682" t="s">
        <v>17</v>
      </c>
      <c r="H2682" t="s">
        <v>17324</v>
      </c>
      <c r="I2682" s="74">
        <v>45008</v>
      </c>
      <c r="J2682" t="s">
        <v>19</v>
      </c>
      <c r="K2682" t="s">
        <v>17325</v>
      </c>
    </row>
    <row r="2683" spans="1:11" hidden="1" x14ac:dyDescent="0.3">
      <c r="A2683" t="s">
        <v>13885</v>
      </c>
      <c r="B2683" t="s">
        <v>13884</v>
      </c>
      <c r="C2683" t="s">
        <v>17322</v>
      </c>
      <c r="D2683" t="s">
        <v>17323</v>
      </c>
      <c r="E2683" s="74">
        <v>44867</v>
      </c>
      <c r="F2683">
        <v>0.24210000000000001</v>
      </c>
      <c r="G2683" t="s">
        <v>17</v>
      </c>
      <c r="H2683" t="s">
        <v>17324</v>
      </c>
      <c r="I2683" s="74">
        <v>45008</v>
      </c>
      <c r="J2683" t="s">
        <v>19</v>
      </c>
      <c r="K2683" t="s">
        <v>17325</v>
      </c>
    </row>
    <row r="2684" spans="1:11" hidden="1" x14ac:dyDescent="0.3">
      <c r="A2684" t="s">
        <v>13554</v>
      </c>
      <c r="B2684" t="s">
        <v>13553</v>
      </c>
      <c r="C2684" t="s">
        <v>17322</v>
      </c>
      <c r="D2684" t="s">
        <v>17323</v>
      </c>
      <c r="E2684" s="74">
        <v>44876</v>
      </c>
      <c r="F2684">
        <v>0.23799999999999999</v>
      </c>
      <c r="G2684" t="s">
        <v>17</v>
      </c>
      <c r="H2684" t="s">
        <v>17324</v>
      </c>
      <c r="I2684" s="74">
        <v>45008</v>
      </c>
      <c r="J2684" t="s">
        <v>19</v>
      </c>
      <c r="K2684" t="s">
        <v>17325</v>
      </c>
    </row>
    <row r="2685" spans="1:11" hidden="1" x14ac:dyDescent="0.3">
      <c r="A2685" t="s">
        <v>13552</v>
      </c>
      <c r="B2685" t="s">
        <v>13551</v>
      </c>
      <c r="C2685" t="s">
        <v>17322</v>
      </c>
      <c r="D2685" t="s">
        <v>17323</v>
      </c>
      <c r="E2685" s="74">
        <v>44894</v>
      </c>
      <c r="F2685">
        <v>0.24085000000000001</v>
      </c>
      <c r="G2685" t="s">
        <v>17</v>
      </c>
      <c r="H2685" t="s">
        <v>17324</v>
      </c>
      <c r="I2685" s="74">
        <v>45008</v>
      </c>
      <c r="J2685" t="s">
        <v>19</v>
      </c>
      <c r="K2685" t="s">
        <v>17325</v>
      </c>
    </row>
    <row r="2686" spans="1:11" hidden="1" x14ac:dyDescent="0.3">
      <c r="A2686" t="s">
        <v>13550</v>
      </c>
      <c r="B2686" t="s">
        <v>13549</v>
      </c>
      <c r="C2686" t="s">
        <v>17322</v>
      </c>
      <c r="D2686" t="s">
        <v>17323</v>
      </c>
      <c r="E2686" s="74">
        <v>44900</v>
      </c>
      <c r="F2686">
        <v>0.23799999999999999</v>
      </c>
      <c r="G2686" t="s">
        <v>17</v>
      </c>
      <c r="H2686" t="s">
        <v>17324</v>
      </c>
      <c r="I2686" s="74">
        <v>45008</v>
      </c>
      <c r="J2686" t="s">
        <v>19</v>
      </c>
      <c r="K2686" t="s">
        <v>17325</v>
      </c>
    </row>
    <row r="2687" spans="1:11" hidden="1" x14ac:dyDescent="0.3">
      <c r="A2687" t="s">
        <v>13548</v>
      </c>
      <c r="B2687" t="s">
        <v>13547</v>
      </c>
      <c r="C2687" t="s">
        <v>17322</v>
      </c>
      <c r="D2687" t="s">
        <v>17323</v>
      </c>
      <c r="E2687" s="74">
        <v>44909</v>
      </c>
      <c r="F2687">
        <v>0.24307000000000001</v>
      </c>
      <c r="G2687" t="s">
        <v>17</v>
      </c>
      <c r="H2687" t="s">
        <v>17324</v>
      </c>
      <c r="I2687" s="74">
        <v>45008</v>
      </c>
      <c r="J2687" t="s">
        <v>19</v>
      </c>
      <c r="K2687" t="s">
        <v>17325</v>
      </c>
    </row>
    <row r="2688" spans="1:11" hidden="1" x14ac:dyDescent="0.3">
      <c r="A2688" t="s">
        <v>13546</v>
      </c>
      <c r="B2688" t="s">
        <v>13545</v>
      </c>
      <c r="C2688" t="s">
        <v>17322</v>
      </c>
      <c r="D2688" t="s">
        <v>17323</v>
      </c>
      <c r="E2688" s="74">
        <v>44916</v>
      </c>
      <c r="F2688">
        <v>0.24309</v>
      </c>
      <c r="G2688" t="s">
        <v>17</v>
      </c>
      <c r="H2688" t="s">
        <v>17324</v>
      </c>
      <c r="I2688" s="74">
        <v>45008</v>
      </c>
      <c r="J2688" t="s">
        <v>19</v>
      </c>
      <c r="K2688" t="s">
        <v>17325</v>
      </c>
    </row>
    <row r="2689" spans="1:11" hidden="1" x14ac:dyDescent="0.3">
      <c r="A2689" t="s">
        <v>13544</v>
      </c>
      <c r="B2689" t="s">
        <v>13543</v>
      </c>
      <c r="C2689" t="s">
        <v>17322</v>
      </c>
      <c r="D2689" t="s">
        <v>17323</v>
      </c>
      <c r="E2689" s="74">
        <v>44923</v>
      </c>
      <c r="F2689">
        <v>0.24395</v>
      </c>
      <c r="G2689" t="s">
        <v>17</v>
      </c>
      <c r="H2689" t="s">
        <v>17324</v>
      </c>
      <c r="I2689" s="74">
        <v>45008</v>
      </c>
      <c r="J2689" t="s">
        <v>19</v>
      </c>
      <c r="K2689" t="s">
        <v>17325</v>
      </c>
    </row>
    <row r="2690" spans="1:11" hidden="1" x14ac:dyDescent="0.3">
      <c r="A2690" t="s">
        <v>13535</v>
      </c>
      <c r="B2690" t="s">
        <v>13534</v>
      </c>
      <c r="C2690" t="s">
        <v>17322</v>
      </c>
      <c r="D2690" t="s">
        <v>17323</v>
      </c>
      <c r="E2690" s="74">
        <v>44932</v>
      </c>
      <c r="F2690">
        <v>0.24393999999999999</v>
      </c>
      <c r="G2690" t="s">
        <v>17</v>
      </c>
      <c r="H2690" t="s">
        <v>17324</v>
      </c>
      <c r="I2690" s="74">
        <v>45008</v>
      </c>
      <c r="J2690" t="s">
        <v>19</v>
      </c>
      <c r="K2690" t="s">
        <v>17325</v>
      </c>
    </row>
    <row r="2691" spans="1:11" hidden="1" x14ac:dyDescent="0.3">
      <c r="A2691" t="s">
        <v>13533</v>
      </c>
      <c r="B2691" t="s">
        <v>13532</v>
      </c>
      <c r="C2691" t="s">
        <v>17322</v>
      </c>
      <c r="D2691" t="s">
        <v>17323</v>
      </c>
      <c r="E2691" s="74">
        <v>44942</v>
      </c>
      <c r="F2691">
        <v>0.24543999999999999</v>
      </c>
      <c r="G2691" t="s">
        <v>17</v>
      </c>
      <c r="H2691" t="s">
        <v>17324</v>
      </c>
      <c r="I2691" s="74">
        <v>45008</v>
      </c>
      <c r="J2691" t="s">
        <v>19</v>
      </c>
      <c r="K2691" t="s">
        <v>17325</v>
      </c>
    </row>
    <row r="2692" spans="1:11" hidden="1" x14ac:dyDescent="0.3">
      <c r="A2692" t="s">
        <v>13531</v>
      </c>
      <c r="B2692" t="s">
        <v>13530</v>
      </c>
      <c r="C2692" t="s">
        <v>17322</v>
      </c>
      <c r="D2692" t="s">
        <v>17323</v>
      </c>
      <c r="E2692" s="74">
        <v>44946</v>
      </c>
      <c r="F2692">
        <v>0.23654</v>
      </c>
      <c r="G2692" t="s">
        <v>17</v>
      </c>
      <c r="H2692" t="s">
        <v>17324</v>
      </c>
      <c r="I2692" s="74">
        <v>45008</v>
      </c>
      <c r="J2692" t="s">
        <v>19</v>
      </c>
      <c r="K2692" t="s">
        <v>17325</v>
      </c>
    </row>
    <row r="2693" spans="1:11" hidden="1" x14ac:dyDescent="0.3">
      <c r="A2693" t="s">
        <v>13528</v>
      </c>
      <c r="B2693" t="s">
        <v>13527</v>
      </c>
      <c r="C2693" t="s">
        <v>17322</v>
      </c>
      <c r="D2693" t="s">
        <v>17323</v>
      </c>
      <c r="E2693" s="74">
        <v>44951</v>
      </c>
      <c r="F2693">
        <v>0.23024</v>
      </c>
      <c r="G2693" t="s">
        <v>17</v>
      </c>
      <c r="H2693" t="s">
        <v>17324</v>
      </c>
      <c r="I2693" s="74">
        <v>45008</v>
      </c>
      <c r="J2693" t="s">
        <v>19</v>
      </c>
      <c r="K2693" t="s">
        <v>17325</v>
      </c>
    </row>
    <row r="2694" spans="1:11" hidden="1" x14ac:dyDescent="0.3">
      <c r="A2694" t="s">
        <v>13526</v>
      </c>
      <c r="B2694" t="s">
        <v>13525</v>
      </c>
      <c r="C2694" t="s">
        <v>17322</v>
      </c>
      <c r="D2694" t="s">
        <v>17323</v>
      </c>
      <c r="E2694" s="74">
        <v>44957</v>
      </c>
      <c r="F2694">
        <v>0.23721999999999999</v>
      </c>
      <c r="G2694" t="s">
        <v>17</v>
      </c>
      <c r="H2694" t="s">
        <v>17324</v>
      </c>
      <c r="I2694" s="74">
        <v>45008</v>
      </c>
      <c r="J2694" t="s">
        <v>19</v>
      </c>
      <c r="K2694" t="s">
        <v>17325</v>
      </c>
    </row>
    <row r="2695" spans="1:11" hidden="1" x14ac:dyDescent="0.3">
      <c r="A2695" t="s">
        <v>13524</v>
      </c>
      <c r="B2695" t="s">
        <v>13523</v>
      </c>
      <c r="C2695" t="s">
        <v>17322</v>
      </c>
      <c r="D2695" t="s">
        <v>17323</v>
      </c>
      <c r="E2695" s="74">
        <v>44973</v>
      </c>
      <c r="F2695">
        <v>0.24235000000000001</v>
      </c>
      <c r="G2695" t="s">
        <v>17</v>
      </c>
      <c r="H2695" t="s">
        <v>17324</v>
      </c>
      <c r="I2695" s="74">
        <v>45008</v>
      </c>
      <c r="J2695" t="s">
        <v>19</v>
      </c>
      <c r="K2695" t="s">
        <v>17325</v>
      </c>
    </row>
    <row r="2696" spans="1:11" hidden="1" x14ac:dyDescent="0.3">
      <c r="A2696" t="s">
        <v>19875</v>
      </c>
      <c r="B2696" t="s">
        <v>19876</v>
      </c>
      <c r="C2696" t="s">
        <v>17322</v>
      </c>
      <c r="D2696" t="s">
        <v>17323</v>
      </c>
      <c r="E2696" s="74">
        <v>44998</v>
      </c>
      <c r="F2696">
        <v>0.24310000000000001</v>
      </c>
      <c r="G2696" t="s">
        <v>17</v>
      </c>
      <c r="H2696" t="s">
        <v>17324</v>
      </c>
      <c r="I2696" s="74">
        <v>45064</v>
      </c>
      <c r="J2696" t="s">
        <v>19</v>
      </c>
      <c r="K2696" t="s">
        <v>17325</v>
      </c>
    </row>
    <row r="2697" spans="1:11" hidden="1" x14ac:dyDescent="0.3">
      <c r="A2697" t="s">
        <v>19877</v>
      </c>
      <c r="B2697" t="s">
        <v>19878</v>
      </c>
      <c r="C2697" t="s">
        <v>17322</v>
      </c>
      <c r="D2697" t="s">
        <v>17323</v>
      </c>
      <c r="E2697" s="74">
        <v>45004</v>
      </c>
      <c r="F2697">
        <v>0.24123</v>
      </c>
      <c r="G2697" t="s">
        <v>17</v>
      </c>
      <c r="H2697" t="s">
        <v>17324</v>
      </c>
      <c r="I2697" s="74">
        <v>45064</v>
      </c>
      <c r="J2697" t="s">
        <v>19</v>
      </c>
      <c r="K2697" t="s">
        <v>17325</v>
      </c>
    </row>
    <row r="2698" spans="1:11" hidden="1" x14ac:dyDescent="0.3">
      <c r="A2698" t="s">
        <v>19879</v>
      </c>
      <c r="B2698" t="s">
        <v>19880</v>
      </c>
      <c r="C2698" t="s">
        <v>17322</v>
      </c>
      <c r="D2698" t="s">
        <v>17323</v>
      </c>
      <c r="E2698" s="74">
        <v>45012</v>
      </c>
      <c r="F2698">
        <v>0.24337</v>
      </c>
      <c r="G2698" t="s">
        <v>17</v>
      </c>
      <c r="H2698" t="s">
        <v>17324</v>
      </c>
      <c r="I2698" s="74">
        <v>45064</v>
      </c>
      <c r="J2698" t="s">
        <v>19</v>
      </c>
      <c r="K2698" t="s">
        <v>17325</v>
      </c>
    </row>
    <row r="2699" spans="1:11" hidden="1" x14ac:dyDescent="0.3">
      <c r="A2699" t="s">
        <v>19881</v>
      </c>
      <c r="B2699" t="s">
        <v>19882</v>
      </c>
      <c r="C2699" t="s">
        <v>17322</v>
      </c>
      <c r="D2699" t="s">
        <v>17323</v>
      </c>
      <c r="E2699" s="74">
        <v>45016</v>
      </c>
      <c r="F2699">
        <v>0.23658999999999999</v>
      </c>
      <c r="G2699" t="s">
        <v>17</v>
      </c>
      <c r="H2699" t="s">
        <v>17324</v>
      </c>
      <c r="I2699" s="74">
        <v>45064</v>
      </c>
      <c r="J2699" t="s">
        <v>19</v>
      </c>
      <c r="K2699" t="s">
        <v>17325</v>
      </c>
    </row>
    <row r="2700" spans="1:11" hidden="1" x14ac:dyDescent="0.3">
      <c r="A2700" t="s">
        <v>20050</v>
      </c>
      <c r="B2700" t="s">
        <v>20051</v>
      </c>
      <c r="C2700" t="s">
        <v>17322</v>
      </c>
      <c r="D2700" t="s">
        <v>17323</v>
      </c>
      <c r="E2700" s="74">
        <v>45021</v>
      </c>
      <c r="F2700">
        <v>0.23213</v>
      </c>
      <c r="G2700" t="s">
        <v>17</v>
      </c>
      <c r="H2700" t="s">
        <v>17324</v>
      </c>
      <c r="I2700" s="74">
        <v>45093</v>
      </c>
      <c r="J2700" t="s">
        <v>19</v>
      </c>
      <c r="K2700" t="s">
        <v>17325</v>
      </c>
    </row>
    <row r="2701" spans="1:11" hidden="1" x14ac:dyDescent="0.3">
      <c r="A2701" t="s">
        <v>20052</v>
      </c>
      <c r="B2701" t="s">
        <v>20053</v>
      </c>
      <c r="C2701" t="s">
        <v>17322</v>
      </c>
      <c r="D2701" t="s">
        <v>17323</v>
      </c>
      <c r="E2701" s="74">
        <v>45030</v>
      </c>
      <c r="F2701">
        <v>0.23702000000000001</v>
      </c>
      <c r="G2701" t="s">
        <v>17</v>
      </c>
      <c r="H2701" t="s">
        <v>17324</v>
      </c>
      <c r="I2701" s="74">
        <v>45093</v>
      </c>
      <c r="J2701" t="s">
        <v>19</v>
      </c>
      <c r="K2701" t="s">
        <v>17325</v>
      </c>
    </row>
    <row r="2702" spans="1:11" hidden="1" x14ac:dyDescent="0.3">
      <c r="A2702" t="s">
        <v>20054</v>
      </c>
      <c r="B2702" t="s">
        <v>20055</v>
      </c>
      <c r="C2702" t="s">
        <v>17322</v>
      </c>
      <c r="D2702" t="s">
        <v>17323</v>
      </c>
      <c r="E2702" s="74">
        <v>45041</v>
      </c>
      <c r="F2702">
        <v>0.24279999999999999</v>
      </c>
      <c r="G2702" t="s">
        <v>17</v>
      </c>
      <c r="H2702" t="s">
        <v>17324</v>
      </c>
      <c r="I2702" s="74">
        <v>45093</v>
      </c>
      <c r="J2702" t="s">
        <v>19</v>
      </c>
      <c r="K2702" t="s">
        <v>17325</v>
      </c>
    </row>
    <row r="2703" spans="1:11" hidden="1" x14ac:dyDescent="0.3">
      <c r="A2703" t="s">
        <v>20467</v>
      </c>
      <c r="B2703" t="s">
        <v>20468</v>
      </c>
      <c r="C2703" t="s">
        <v>17322</v>
      </c>
      <c r="D2703" t="s">
        <v>17323</v>
      </c>
      <c r="E2703" s="74">
        <v>45056</v>
      </c>
      <c r="F2703">
        <v>0.23980000000000001</v>
      </c>
      <c r="G2703" t="s">
        <v>17</v>
      </c>
      <c r="H2703" t="s">
        <v>17324</v>
      </c>
      <c r="I2703" s="74">
        <v>45282</v>
      </c>
      <c r="J2703" t="s">
        <v>19</v>
      </c>
      <c r="K2703" t="s">
        <v>17325</v>
      </c>
    </row>
    <row r="2704" spans="1:11" hidden="1" x14ac:dyDescent="0.3">
      <c r="A2704" t="s">
        <v>20469</v>
      </c>
      <c r="B2704" t="s">
        <v>20470</v>
      </c>
      <c r="C2704" t="s">
        <v>17322</v>
      </c>
      <c r="D2704" t="s">
        <v>17323</v>
      </c>
      <c r="E2704" s="74">
        <v>45063</v>
      </c>
      <c r="F2704">
        <v>0.23727000000000001</v>
      </c>
      <c r="G2704" t="s">
        <v>17</v>
      </c>
      <c r="H2704" t="s">
        <v>17324</v>
      </c>
      <c r="I2704" s="74">
        <v>45282</v>
      </c>
      <c r="J2704" t="s">
        <v>19</v>
      </c>
      <c r="K2704" t="s">
        <v>17325</v>
      </c>
    </row>
    <row r="2705" spans="1:11" hidden="1" x14ac:dyDescent="0.3">
      <c r="A2705" t="s">
        <v>20471</v>
      </c>
      <c r="B2705" t="s">
        <v>20472</v>
      </c>
      <c r="C2705" t="s">
        <v>17322</v>
      </c>
      <c r="D2705" t="s">
        <v>17323</v>
      </c>
      <c r="E2705" s="74">
        <v>45070</v>
      </c>
      <c r="F2705">
        <v>0.24210000000000001</v>
      </c>
      <c r="G2705" t="s">
        <v>17</v>
      </c>
      <c r="H2705" t="s">
        <v>17324</v>
      </c>
      <c r="I2705" s="74">
        <v>45282</v>
      </c>
      <c r="J2705" t="s">
        <v>19</v>
      </c>
      <c r="K2705" t="s">
        <v>17325</v>
      </c>
    </row>
    <row r="2706" spans="1:11" hidden="1" x14ac:dyDescent="0.3">
      <c r="A2706" t="s">
        <v>20473</v>
      </c>
      <c r="B2706" t="s">
        <v>20474</v>
      </c>
      <c r="C2706" t="s">
        <v>17322</v>
      </c>
      <c r="D2706" t="s">
        <v>17323</v>
      </c>
      <c r="E2706" s="74">
        <v>45076</v>
      </c>
      <c r="F2706">
        <v>0.23996000000000001</v>
      </c>
      <c r="G2706" t="s">
        <v>17</v>
      </c>
      <c r="H2706" t="s">
        <v>17324</v>
      </c>
      <c r="I2706" s="74">
        <v>45282</v>
      </c>
      <c r="J2706" t="s">
        <v>19</v>
      </c>
      <c r="K2706" t="s">
        <v>17325</v>
      </c>
    </row>
    <row r="2707" spans="1:11" hidden="1" x14ac:dyDescent="0.3">
      <c r="A2707" t="s">
        <v>21363</v>
      </c>
      <c r="B2707" t="s">
        <v>21364</v>
      </c>
      <c r="C2707" t="s">
        <v>17322</v>
      </c>
      <c r="D2707" t="s">
        <v>17323</v>
      </c>
      <c r="E2707" s="74">
        <v>45082</v>
      </c>
      <c r="F2707">
        <v>0.23596</v>
      </c>
      <c r="G2707" t="s">
        <v>17</v>
      </c>
      <c r="H2707" t="s">
        <v>17324</v>
      </c>
      <c r="I2707" s="74">
        <v>45282</v>
      </c>
      <c r="J2707" t="s">
        <v>19</v>
      </c>
      <c r="K2707" t="s">
        <v>17325</v>
      </c>
    </row>
    <row r="2708" spans="1:11" hidden="1" x14ac:dyDescent="0.3">
      <c r="A2708" t="s">
        <v>21365</v>
      </c>
      <c r="B2708" t="s">
        <v>21366</v>
      </c>
      <c r="C2708" t="s">
        <v>17322</v>
      </c>
      <c r="D2708" t="s">
        <v>17323</v>
      </c>
      <c r="E2708" s="74">
        <v>45091</v>
      </c>
      <c r="F2708">
        <v>0.23710000000000001</v>
      </c>
      <c r="G2708" t="s">
        <v>17</v>
      </c>
      <c r="H2708" t="s">
        <v>17324</v>
      </c>
      <c r="I2708" s="74">
        <v>45282</v>
      </c>
      <c r="J2708" t="s">
        <v>19</v>
      </c>
      <c r="K2708" t="s">
        <v>17325</v>
      </c>
    </row>
    <row r="2709" spans="1:11" hidden="1" x14ac:dyDescent="0.3">
      <c r="A2709" t="s">
        <v>21367</v>
      </c>
      <c r="B2709" t="s">
        <v>21368</v>
      </c>
      <c r="C2709" t="s">
        <v>17322</v>
      </c>
      <c r="D2709" t="s">
        <v>17323</v>
      </c>
      <c r="E2709" s="74">
        <v>45110</v>
      </c>
      <c r="F2709">
        <v>0.24306</v>
      </c>
      <c r="G2709" t="s">
        <v>17</v>
      </c>
      <c r="H2709" t="s">
        <v>17324</v>
      </c>
      <c r="I2709" s="74">
        <v>45282</v>
      </c>
      <c r="J2709" t="s">
        <v>19</v>
      </c>
      <c r="K2709" t="s">
        <v>17325</v>
      </c>
    </row>
    <row r="2710" spans="1:11" hidden="1" x14ac:dyDescent="0.3">
      <c r="A2710" t="s">
        <v>21369</v>
      </c>
      <c r="B2710" t="s">
        <v>21370</v>
      </c>
      <c r="C2710" t="s">
        <v>17322</v>
      </c>
      <c r="D2710" t="s">
        <v>17323</v>
      </c>
      <c r="E2710" s="74">
        <v>45124</v>
      </c>
      <c r="F2710">
        <v>7.145E-2</v>
      </c>
      <c r="G2710" t="s">
        <v>17</v>
      </c>
      <c r="H2710" t="s">
        <v>17324</v>
      </c>
      <c r="I2710" s="74">
        <v>45282</v>
      </c>
      <c r="J2710" t="s">
        <v>19</v>
      </c>
      <c r="K2710" t="s">
        <v>17325</v>
      </c>
    </row>
    <row r="2711" spans="1:11" hidden="1" x14ac:dyDescent="0.3">
      <c r="A2711" t="s">
        <v>21371</v>
      </c>
      <c r="B2711" t="s">
        <v>21372</v>
      </c>
      <c r="C2711" t="s">
        <v>17322</v>
      </c>
      <c r="D2711" t="s">
        <v>17323</v>
      </c>
      <c r="E2711" s="74">
        <v>45131</v>
      </c>
      <c r="F2711">
        <v>0.24113999999999999</v>
      </c>
      <c r="G2711" t="s">
        <v>17</v>
      </c>
      <c r="H2711" t="s">
        <v>17324</v>
      </c>
      <c r="I2711" s="74">
        <v>45282</v>
      </c>
      <c r="J2711" t="s">
        <v>19</v>
      </c>
      <c r="K2711" t="s">
        <v>17325</v>
      </c>
    </row>
    <row r="2712" spans="1:11" hidden="1" x14ac:dyDescent="0.3">
      <c r="A2712" t="s">
        <v>21373</v>
      </c>
      <c r="B2712" t="s">
        <v>21374</v>
      </c>
      <c r="C2712" t="s">
        <v>17322</v>
      </c>
      <c r="D2712" t="s">
        <v>17323</v>
      </c>
      <c r="E2712" s="74">
        <v>45146</v>
      </c>
      <c r="F2712">
        <v>0.23971000000000001</v>
      </c>
      <c r="G2712" t="s">
        <v>17</v>
      </c>
      <c r="H2712" t="s">
        <v>17324</v>
      </c>
      <c r="I2712" s="74">
        <v>45282</v>
      </c>
      <c r="J2712" t="s">
        <v>19</v>
      </c>
      <c r="K2712" t="s">
        <v>17325</v>
      </c>
    </row>
    <row r="2713" spans="1:11" hidden="1" x14ac:dyDescent="0.3">
      <c r="A2713" t="s">
        <v>21375</v>
      </c>
      <c r="B2713" t="s">
        <v>21376</v>
      </c>
      <c r="C2713" t="s">
        <v>17322</v>
      </c>
      <c r="D2713" t="s">
        <v>17323</v>
      </c>
      <c r="E2713" s="74">
        <v>45159</v>
      </c>
      <c r="F2713">
        <v>0.24127000000000001</v>
      </c>
      <c r="G2713" t="s">
        <v>17</v>
      </c>
      <c r="H2713" t="s">
        <v>17324</v>
      </c>
      <c r="I2713" s="74">
        <v>45282</v>
      </c>
      <c r="J2713" t="s">
        <v>19</v>
      </c>
      <c r="K2713" t="s">
        <v>17325</v>
      </c>
    </row>
    <row r="2714" spans="1:11" hidden="1" x14ac:dyDescent="0.3">
      <c r="A2714" t="s">
        <v>21377</v>
      </c>
      <c r="B2714" t="s">
        <v>21378</v>
      </c>
      <c r="C2714" t="s">
        <v>17322</v>
      </c>
      <c r="D2714" t="s">
        <v>17323</v>
      </c>
      <c r="E2714" s="74">
        <v>45166</v>
      </c>
      <c r="F2714">
        <v>0.24048</v>
      </c>
      <c r="G2714" t="s">
        <v>17</v>
      </c>
      <c r="H2714" t="s">
        <v>17324</v>
      </c>
      <c r="I2714" s="74">
        <v>45282</v>
      </c>
      <c r="J2714" t="s">
        <v>19</v>
      </c>
      <c r="K2714" t="s">
        <v>17325</v>
      </c>
    </row>
    <row r="2715" spans="1:11" hidden="1" x14ac:dyDescent="0.3">
      <c r="A2715" t="s">
        <v>21379</v>
      </c>
      <c r="B2715" t="s">
        <v>21380</v>
      </c>
      <c r="C2715" t="s">
        <v>17322</v>
      </c>
      <c r="D2715" t="s">
        <v>17323</v>
      </c>
      <c r="E2715" s="74">
        <v>45181</v>
      </c>
      <c r="F2715">
        <v>0.24145</v>
      </c>
      <c r="G2715" t="s">
        <v>17</v>
      </c>
      <c r="H2715" t="s">
        <v>17324</v>
      </c>
      <c r="I2715" s="74">
        <v>45282</v>
      </c>
      <c r="J2715" t="s">
        <v>19</v>
      </c>
      <c r="K2715" t="s">
        <v>17325</v>
      </c>
    </row>
    <row r="2716" spans="1:11" hidden="1" x14ac:dyDescent="0.3">
      <c r="A2716" t="s">
        <v>21381</v>
      </c>
      <c r="B2716" t="s">
        <v>21382</v>
      </c>
      <c r="C2716" t="s">
        <v>17322</v>
      </c>
      <c r="D2716" t="s">
        <v>17323</v>
      </c>
      <c r="E2716" s="74">
        <v>45196</v>
      </c>
      <c r="F2716">
        <v>0.24221000000000001</v>
      </c>
      <c r="G2716" t="s">
        <v>17</v>
      </c>
      <c r="H2716" t="s">
        <v>17324</v>
      </c>
      <c r="I2716" s="74">
        <v>45282</v>
      </c>
      <c r="J2716" t="s">
        <v>19</v>
      </c>
      <c r="K2716" t="s">
        <v>17325</v>
      </c>
    </row>
    <row r="2717" spans="1:11" hidden="1" x14ac:dyDescent="0.3">
      <c r="A2717" t="s">
        <v>21383</v>
      </c>
      <c r="B2717" t="s">
        <v>21384</v>
      </c>
      <c r="C2717" t="s">
        <v>17322</v>
      </c>
      <c r="D2717" t="s">
        <v>17323</v>
      </c>
      <c r="E2717" s="74">
        <v>45219</v>
      </c>
      <c r="F2717">
        <v>0.23824000000000001</v>
      </c>
      <c r="G2717" t="s">
        <v>17</v>
      </c>
      <c r="H2717" t="s">
        <v>17324</v>
      </c>
      <c r="I2717" s="74">
        <v>45282</v>
      </c>
      <c r="J2717" t="s">
        <v>19</v>
      </c>
      <c r="K2717" t="s">
        <v>17325</v>
      </c>
    </row>
    <row r="2718" spans="1:11" hidden="1" x14ac:dyDescent="0.3">
      <c r="A2718" t="s">
        <v>21385</v>
      </c>
      <c r="B2718" t="s">
        <v>21386</v>
      </c>
      <c r="C2718" t="s">
        <v>17322</v>
      </c>
      <c r="D2718" t="s">
        <v>17323</v>
      </c>
      <c r="E2718" s="74">
        <v>45228</v>
      </c>
      <c r="F2718">
        <v>0.24035999999999999</v>
      </c>
      <c r="G2718" t="s">
        <v>17</v>
      </c>
      <c r="H2718" t="s">
        <v>17324</v>
      </c>
      <c r="I2718" s="74">
        <v>45282</v>
      </c>
      <c r="J2718" t="s">
        <v>19</v>
      </c>
      <c r="K2718" t="s">
        <v>17325</v>
      </c>
    </row>
    <row r="2719" spans="1:11" hidden="1" x14ac:dyDescent="0.3">
      <c r="A2719" t="s">
        <v>21581</v>
      </c>
      <c r="B2719" t="s">
        <v>21582</v>
      </c>
      <c r="C2719" t="s">
        <v>17322</v>
      </c>
      <c r="D2719" t="s">
        <v>17323</v>
      </c>
      <c r="E2719" s="74">
        <v>45243</v>
      </c>
      <c r="F2719">
        <v>0.23912</v>
      </c>
      <c r="G2719" t="s">
        <v>17</v>
      </c>
      <c r="H2719" t="s">
        <v>17324</v>
      </c>
      <c r="I2719" s="74">
        <v>45282</v>
      </c>
      <c r="J2719" t="s">
        <v>19</v>
      </c>
      <c r="K2719" t="s">
        <v>17325</v>
      </c>
    </row>
    <row r="2720" spans="1:11" hidden="1" x14ac:dyDescent="0.3">
      <c r="A2720" t="s">
        <v>25149</v>
      </c>
      <c r="B2720" t="s">
        <v>25150</v>
      </c>
      <c r="C2720" t="s">
        <v>17322</v>
      </c>
      <c r="D2720" t="s">
        <v>17323</v>
      </c>
      <c r="E2720" s="74">
        <v>45271</v>
      </c>
      <c r="F2720">
        <v>0.22059000000000001</v>
      </c>
      <c r="G2720" t="s">
        <v>17</v>
      </c>
      <c r="H2720" t="s">
        <v>17324</v>
      </c>
      <c r="I2720" s="74">
        <v>45376</v>
      </c>
      <c r="J2720" t="s">
        <v>19</v>
      </c>
      <c r="K2720" t="s">
        <v>17325</v>
      </c>
    </row>
    <row r="2721" spans="1:11" hidden="1" x14ac:dyDescent="0.3">
      <c r="A2721" t="s">
        <v>25151</v>
      </c>
      <c r="B2721" t="s">
        <v>25152</v>
      </c>
      <c r="C2721" t="s">
        <v>17322</v>
      </c>
      <c r="D2721" t="s">
        <v>17323</v>
      </c>
      <c r="E2721" s="74">
        <v>45288</v>
      </c>
      <c r="F2721">
        <v>0.23755999999999999</v>
      </c>
      <c r="G2721" t="s">
        <v>17</v>
      </c>
      <c r="H2721" t="s">
        <v>17324</v>
      </c>
      <c r="I2721" s="74">
        <v>45376</v>
      </c>
      <c r="J2721" t="s">
        <v>19</v>
      </c>
      <c r="K2721" t="s">
        <v>17325</v>
      </c>
    </row>
    <row r="2722" spans="1:11" hidden="1" x14ac:dyDescent="0.3">
      <c r="A2722" t="s">
        <v>25244</v>
      </c>
      <c r="B2722" t="s">
        <v>25245</v>
      </c>
      <c r="C2722" t="s">
        <v>17322</v>
      </c>
      <c r="D2722" t="s">
        <v>17323</v>
      </c>
      <c r="E2722" s="74">
        <v>45306</v>
      </c>
      <c r="F2722">
        <v>0.23996999999999999</v>
      </c>
      <c r="G2722" t="s">
        <v>17</v>
      </c>
      <c r="H2722" t="s">
        <v>17324</v>
      </c>
      <c r="I2722" s="74">
        <v>45376</v>
      </c>
      <c r="J2722" t="s">
        <v>19</v>
      </c>
      <c r="K2722" t="s">
        <v>17325</v>
      </c>
    </row>
    <row r="2723" spans="1:11" hidden="1" x14ac:dyDescent="0.3">
      <c r="A2723" t="s">
        <v>25246</v>
      </c>
      <c r="B2723" t="s">
        <v>25247</v>
      </c>
      <c r="C2723" t="s">
        <v>17322</v>
      </c>
      <c r="D2723" t="s">
        <v>17323</v>
      </c>
      <c r="E2723" s="74">
        <v>45311</v>
      </c>
      <c r="F2723">
        <v>0.24141000000000001</v>
      </c>
      <c r="G2723" t="s">
        <v>17</v>
      </c>
      <c r="H2723" t="s">
        <v>17324</v>
      </c>
      <c r="I2723" s="74">
        <v>45376</v>
      </c>
      <c r="J2723" t="s">
        <v>19</v>
      </c>
      <c r="K2723" t="s">
        <v>17325</v>
      </c>
    </row>
    <row r="2724" spans="1:11" hidden="1" x14ac:dyDescent="0.3">
      <c r="A2724" t="s">
        <v>25248</v>
      </c>
      <c r="B2724" t="s">
        <v>25249</v>
      </c>
      <c r="C2724" t="s">
        <v>17322</v>
      </c>
      <c r="D2724" t="s">
        <v>17323</v>
      </c>
      <c r="E2724" s="74">
        <v>45294</v>
      </c>
      <c r="F2724">
        <v>0.23086000000000001</v>
      </c>
      <c r="G2724" t="s">
        <v>17</v>
      </c>
      <c r="H2724" t="s">
        <v>17324</v>
      </c>
      <c r="I2724" s="74">
        <v>45376</v>
      </c>
      <c r="J2724" t="s">
        <v>19</v>
      </c>
      <c r="K2724" t="s">
        <v>17325</v>
      </c>
    </row>
    <row r="2725" spans="1:11" hidden="1" x14ac:dyDescent="0.3">
      <c r="A2725" t="s">
        <v>25304</v>
      </c>
      <c r="B2725" t="s">
        <v>25305</v>
      </c>
      <c r="C2725" t="s">
        <v>17322</v>
      </c>
      <c r="D2725" t="s">
        <v>17323</v>
      </c>
      <c r="E2725" s="74">
        <v>45325</v>
      </c>
      <c r="F2725">
        <v>0.23902999999999999</v>
      </c>
      <c r="G2725" t="s">
        <v>17</v>
      </c>
      <c r="H2725" t="s">
        <v>17324</v>
      </c>
      <c r="I2725" s="74">
        <v>45376</v>
      </c>
      <c r="J2725" t="s">
        <v>19</v>
      </c>
      <c r="K2725" t="s">
        <v>17325</v>
      </c>
    </row>
    <row r="2726" spans="1:11" hidden="1" x14ac:dyDescent="0.3">
      <c r="A2726" t="s">
        <v>25306</v>
      </c>
      <c r="B2726" t="s">
        <v>25307</v>
      </c>
      <c r="C2726" t="s">
        <v>17322</v>
      </c>
      <c r="D2726" t="s">
        <v>17323</v>
      </c>
      <c r="E2726" s="74">
        <v>45343</v>
      </c>
      <c r="F2726">
        <v>0.23824999999999999</v>
      </c>
      <c r="G2726" t="s">
        <v>17</v>
      </c>
      <c r="H2726" t="s">
        <v>17324</v>
      </c>
      <c r="I2726" s="74">
        <v>45376</v>
      </c>
      <c r="J2726" t="s">
        <v>19</v>
      </c>
      <c r="K2726" t="s">
        <v>17325</v>
      </c>
    </row>
    <row r="2727" spans="1:11" hidden="1" x14ac:dyDescent="0.3">
      <c r="A2727" t="s">
        <v>25460</v>
      </c>
      <c r="B2727" t="s">
        <v>25461</v>
      </c>
      <c r="C2727" t="s">
        <v>17322</v>
      </c>
      <c r="D2727" t="s">
        <v>17323</v>
      </c>
      <c r="E2727" s="74">
        <v>45362</v>
      </c>
      <c r="F2727">
        <v>0.24016000000000001</v>
      </c>
      <c r="G2727" t="s">
        <v>17</v>
      </c>
      <c r="H2727" t="s">
        <v>17324</v>
      </c>
      <c r="I2727" s="74">
        <v>45408</v>
      </c>
      <c r="J2727" t="s">
        <v>19</v>
      </c>
      <c r="K2727" t="s">
        <v>17325</v>
      </c>
    </row>
    <row r="2728" spans="1:11" hidden="1" x14ac:dyDescent="0.3">
      <c r="A2728" t="s">
        <v>25462</v>
      </c>
      <c r="B2728" t="s">
        <v>25463</v>
      </c>
      <c r="C2728" t="s">
        <v>17322</v>
      </c>
      <c r="D2728" t="s">
        <v>17323</v>
      </c>
      <c r="E2728" s="74">
        <v>45372</v>
      </c>
      <c r="F2728">
        <v>0.24056</v>
      </c>
      <c r="G2728" t="s">
        <v>17</v>
      </c>
      <c r="H2728" t="s">
        <v>17324</v>
      </c>
      <c r="I2728" s="74">
        <v>45427</v>
      </c>
      <c r="J2728" t="s">
        <v>19</v>
      </c>
      <c r="K2728" t="s">
        <v>17325</v>
      </c>
    </row>
    <row r="2729" spans="1:11" hidden="1" x14ac:dyDescent="0.3">
      <c r="A2729" t="s">
        <v>25554</v>
      </c>
      <c r="B2729" t="s">
        <v>25555</v>
      </c>
      <c r="C2729" t="s">
        <v>17322</v>
      </c>
      <c r="D2729" t="s">
        <v>17323</v>
      </c>
      <c r="E2729" s="74">
        <v>45402</v>
      </c>
      <c r="F2729">
        <v>0.24023</v>
      </c>
      <c r="G2729" t="s">
        <v>17</v>
      </c>
      <c r="H2729" t="s">
        <v>17324</v>
      </c>
      <c r="I2729" s="74">
        <v>45483</v>
      </c>
      <c r="J2729" t="s">
        <v>19</v>
      </c>
      <c r="K2729" t="s">
        <v>17325</v>
      </c>
    </row>
    <row r="2730" spans="1:11" hidden="1" x14ac:dyDescent="0.3">
      <c r="A2730" t="s">
        <v>25859</v>
      </c>
      <c r="B2730" t="s">
        <v>25860</v>
      </c>
      <c r="C2730" t="s">
        <v>17322</v>
      </c>
      <c r="D2730" t="s">
        <v>17323</v>
      </c>
      <c r="E2730" s="74">
        <v>45427</v>
      </c>
      <c r="F2730">
        <v>0.24068999999999999</v>
      </c>
      <c r="G2730" t="s">
        <v>17</v>
      </c>
      <c r="H2730" t="s">
        <v>17324</v>
      </c>
      <c r="I2730" s="74">
        <v>45595</v>
      </c>
      <c r="J2730" t="s">
        <v>19</v>
      </c>
      <c r="K2730" t="s">
        <v>17325</v>
      </c>
    </row>
    <row r="2731" spans="1:11" hidden="1" x14ac:dyDescent="0.3">
      <c r="A2731" t="s">
        <v>27147</v>
      </c>
      <c r="B2731" t="s">
        <v>27148</v>
      </c>
      <c r="C2731" t="s">
        <v>17322</v>
      </c>
      <c r="D2731" t="s">
        <v>17323</v>
      </c>
      <c r="E2731" s="74">
        <v>45455</v>
      </c>
      <c r="F2731">
        <v>0.24095</v>
      </c>
      <c r="G2731" t="s">
        <v>17</v>
      </c>
      <c r="H2731" t="s">
        <v>17324</v>
      </c>
      <c r="I2731" s="74">
        <v>45595</v>
      </c>
      <c r="J2731" t="s">
        <v>19</v>
      </c>
      <c r="K2731" t="s">
        <v>17325</v>
      </c>
    </row>
    <row r="2732" spans="1:11" hidden="1" x14ac:dyDescent="0.3">
      <c r="A2732" t="s">
        <v>27149</v>
      </c>
      <c r="B2732" t="s">
        <v>27150</v>
      </c>
      <c r="C2732" t="s">
        <v>17322</v>
      </c>
      <c r="D2732" t="s">
        <v>17323</v>
      </c>
      <c r="E2732" s="74">
        <v>45476</v>
      </c>
      <c r="F2732">
        <v>0.24301</v>
      </c>
      <c r="G2732" t="s">
        <v>17</v>
      </c>
      <c r="H2732" t="s">
        <v>17324</v>
      </c>
      <c r="I2732" s="74">
        <v>45595</v>
      </c>
      <c r="J2732" t="s">
        <v>19</v>
      </c>
      <c r="K2732" t="s">
        <v>17325</v>
      </c>
    </row>
    <row r="2733" spans="1:11" hidden="1" x14ac:dyDescent="0.3">
      <c r="A2733" t="s">
        <v>27401</v>
      </c>
      <c r="B2733" t="s">
        <v>27402</v>
      </c>
      <c r="C2733" t="s">
        <v>17322</v>
      </c>
      <c r="D2733" t="s">
        <v>17323</v>
      </c>
      <c r="E2733" s="74">
        <v>45505</v>
      </c>
      <c r="F2733">
        <v>0.23991999999999999</v>
      </c>
      <c r="G2733" t="s">
        <v>17</v>
      </c>
      <c r="H2733" t="s">
        <v>17324</v>
      </c>
      <c r="I2733" s="74">
        <v>45573</v>
      </c>
      <c r="J2733" t="s">
        <v>19</v>
      </c>
      <c r="K2733" t="s">
        <v>17325</v>
      </c>
    </row>
    <row r="2734" spans="1:11" hidden="1" x14ac:dyDescent="0.3">
      <c r="A2734" t="s">
        <v>27403</v>
      </c>
      <c r="B2734" t="s">
        <v>27404</v>
      </c>
      <c r="C2734" t="s">
        <v>17322</v>
      </c>
      <c r="D2734" t="s">
        <v>17323</v>
      </c>
      <c r="E2734" s="74">
        <v>45534</v>
      </c>
      <c r="F2734">
        <v>0.24539</v>
      </c>
      <c r="G2734" t="s">
        <v>17</v>
      </c>
      <c r="H2734" t="s">
        <v>17324</v>
      </c>
      <c r="I2734" s="74">
        <v>45573</v>
      </c>
      <c r="J2734" t="s">
        <v>19</v>
      </c>
      <c r="K2734" t="s">
        <v>17325</v>
      </c>
    </row>
    <row r="2735" spans="1:11" hidden="1" x14ac:dyDescent="0.3">
      <c r="A2735" t="s">
        <v>28115</v>
      </c>
      <c r="B2735" t="s">
        <v>28116</v>
      </c>
      <c r="C2735" t="s">
        <v>17322</v>
      </c>
      <c r="D2735" t="s">
        <v>17323</v>
      </c>
      <c r="E2735" s="74">
        <v>45566</v>
      </c>
      <c r="F2735">
        <v>0.24306</v>
      </c>
      <c r="G2735" t="s">
        <v>17</v>
      </c>
      <c r="H2735" t="s">
        <v>17324</v>
      </c>
      <c r="I2735" s="74">
        <v>45639</v>
      </c>
      <c r="J2735" t="s">
        <v>19</v>
      </c>
      <c r="K2735" t="s">
        <v>17325</v>
      </c>
    </row>
    <row r="2736" spans="1:11" hidden="1" x14ac:dyDescent="0.3">
      <c r="A2736" t="s">
        <v>28225</v>
      </c>
      <c r="B2736" t="s">
        <v>28226</v>
      </c>
      <c r="C2736" t="s">
        <v>17322</v>
      </c>
      <c r="D2736" t="s">
        <v>17323</v>
      </c>
      <c r="E2736" s="74">
        <v>45601</v>
      </c>
      <c r="F2736">
        <v>0.23880000000000001</v>
      </c>
      <c r="G2736" t="s">
        <v>17</v>
      </c>
      <c r="H2736" t="s">
        <v>17324</v>
      </c>
      <c r="I2736" s="74">
        <v>45639</v>
      </c>
      <c r="J2736" t="s">
        <v>19</v>
      </c>
      <c r="K2736" t="s">
        <v>17325</v>
      </c>
    </row>
    <row r="2737" spans="1:11" hidden="1" x14ac:dyDescent="0.3">
      <c r="A2737" t="s">
        <v>1621</v>
      </c>
      <c r="B2737" t="s">
        <v>12571</v>
      </c>
      <c r="C2737" t="s">
        <v>17322</v>
      </c>
      <c r="D2737" t="s">
        <v>17323</v>
      </c>
      <c r="E2737" s="74">
        <v>39982</v>
      </c>
      <c r="F2737">
        <v>1.49E-2</v>
      </c>
      <c r="G2737" t="s">
        <v>6</v>
      </c>
      <c r="H2737" t="s">
        <v>17324</v>
      </c>
      <c r="I2737" s="74">
        <v>41506</v>
      </c>
      <c r="J2737" t="s">
        <v>19</v>
      </c>
      <c r="K2737" t="s">
        <v>17325</v>
      </c>
    </row>
    <row r="2738" spans="1:11" hidden="1" x14ac:dyDescent="0.3">
      <c r="A2738" t="s">
        <v>3890</v>
      </c>
      <c r="B2738" t="s">
        <v>11629</v>
      </c>
      <c r="C2738" t="s">
        <v>17734</v>
      </c>
      <c r="D2738" t="s">
        <v>17735</v>
      </c>
      <c r="E2738" s="74">
        <v>42538</v>
      </c>
      <c r="F2738">
        <v>0.59099999999999997</v>
      </c>
      <c r="G2738" t="s">
        <v>17</v>
      </c>
      <c r="H2738" t="s">
        <v>17315</v>
      </c>
      <c r="I2738" s="74">
        <v>42816</v>
      </c>
      <c r="J2738" t="s">
        <v>19</v>
      </c>
      <c r="K2738" t="s">
        <v>19</v>
      </c>
    </row>
    <row r="2739" spans="1:11" hidden="1" x14ac:dyDescent="0.3">
      <c r="A2739" t="s">
        <v>5249</v>
      </c>
      <c r="B2739" t="s">
        <v>11050</v>
      </c>
      <c r="C2739" t="s">
        <v>17346</v>
      </c>
      <c r="D2739" t="s">
        <v>17347</v>
      </c>
      <c r="E2739" s="74">
        <v>43545</v>
      </c>
      <c r="F2739">
        <v>0.216</v>
      </c>
      <c r="G2739" t="s">
        <v>17</v>
      </c>
      <c r="H2739" t="s">
        <v>17315</v>
      </c>
      <c r="I2739" s="74">
        <v>43727</v>
      </c>
      <c r="J2739" t="s">
        <v>19</v>
      </c>
      <c r="K2739" t="s">
        <v>19</v>
      </c>
    </row>
    <row r="2740" spans="1:11" hidden="1" x14ac:dyDescent="0.3">
      <c r="A2740" t="s">
        <v>13621</v>
      </c>
      <c r="B2740" t="s">
        <v>13620</v>
      </c>
      <c r="C2740" t="s">
        <v>17346</v>
      </c>
      <c r="D2740" t="s">
        <v>17347</v>
      </c>
      <c r="E2740" s="74">
        <v>44082</v>
      </c>
      <c r="F2740">
        <v>0.182</v>
      </c>
      <c r="G2740" t="s">
        <v>17</v>
      </c>
      <c r="H2740" t="s">
        <v>17315</v>
      </c>
      <c r="I2740" s="74">
        <v>44974</v>
      </c>
      <c r="J2740" t="s">
        <v>19</v>
      </c>
      <c r="K2740" t="s">
        <v>19</v>
      </c>
    </row>
    <row r="2741" spans="1:11" hidden="1" x14ac:dyDescent="0.3">
      <c r="A2741" t="s">
        <v>13619</v>
      </c>
      <c r="B2741" t="s">
        <v>13618</v>
      </c>
      <c r="C2741" t="s">
        <v>17346</v>
      </c>
      <c r="D2741" t="s">
        <v>17347</v>
      </c>
      <c r="E2741" s="74">
        <v>44082</v>
      </c>
      <c r="F2741">
        <v>0.27300000000000002</v>
      </c>
      <c r="G2741" t="s">
        <v>17</v>
      </c>
      <c r="H2741" t="s">
        <v>17315</v>
      </c>
      <c r="I2741" s="74">
        <v>44974</v>
      </c>
      <c r="J2741" t="s">
        <v>19</v>
      </c>
      <c r="K2741" t="s">
        <v>19</v>
      </c>
    </row>
    <row r="2742" spans="1:11" hidden="1" x14ac:dyDescent="0.3">
      <c r="A2742" t="s">
        <v>13617</v>
      </c>
      <c r="B2742" t="s">
        <v>13616</v>
      </c>
      <c r="C2742" t="s">
        <v>17346</v>
      </c>
      <c r="D2742" t="s">
        <v>17347</v>
      </c>
      <c r="E2742" s="74">
        <v>44084</v>
      </c>
      <c r="F2742">
        <v>0.27100000000000002</v>
      </c>
      <c r="G2742" t="s">
        <v>17</v>
      </c>
      <c r="H2742" t="s">
        <v>17315</v>
      </c>
      <c r="I2742" s="74">
        <v>44974</v>
      </c>
      <c r="J2742" t="s">
        <v>19</v>
      </c>
      <c r="K2742" t="s">
        <v>19</v>
      </c>
    </row>
    <row r="2743" spans="1:11" hidden="1" x14ac:dyDescent="0.3">
      <c r="A2743" t="s">
        <v>10955</v>
      </c>
      <c r="B2743" t="s">
        <v>10954</v>
      </c>
      <c r="C2743" t="s">
        <v>17346</v>
      </c>
      <c r="D2743" t="s">
        <v>17347</v>
      </c>
      <c r="E2743" s="74">
        <v>43635</v>
      </c>
      <c r="F2743">
        <v>0.35699999999999998</v>
      </c>
      <c r="G2743" t="s">
        <v>17</v>
      </c>
      <c r="H2743" t="s">
        <v>17315</v>
      </c>
      <c r="I2743" s="74">
        <v>44403</v>
      </c>
      <c r="J2743" t="s">
        <v>19</v>
      </c>
      <c r="K2743" t="s">
        <v>19</v>
      </c>
    </row>
    <row r="2744" spans="1:11" hidden="1" x14ac:dyDescent="0.3">
      <c r="A2744" t="s">
        <v>3427</v>
      </c>
      <c r="B2744" t="s">
        <v>3428</v>
      </c>
      <c r="C2744" t="s">
        <v>17418</v>
      </c>
      <c r="D2744" t="s">
        <v>17419</v>
      </c>
      <c r="E2744" s="74">
        <v>31143</v>
      </c>
      <c r="F2744">
        <v>0.27500000000000002</v>
      </c>
      <c r="G2744" t="s">
        <v>17369</v>
      </c>
      <c r="H2744" t="s">
        <v>17315</v>
      </c>
      <c r="I2744" s="74">
        <v>39668</v>
      </c>
      <c r="J2744" t="s">
        <v>19</v>
      </c>
      <c r="K2744" t="s">
        <v>19</v>
      </c>
    </row>
    <row r="2745" spans="1:11" hidden="1" x14ac:dyDescent="0.3">
      <c r="A2745" t="s">
        <v>491</v>
      </c>
      <c r="B2745" t="s">
        <v>492</v>
      </c>
      <c r="C2745" t="s">
        <v>22114</v>
      </c>
      <c r="D2745" t="s">
        <v>492</v>
      </c>
      <c r="E2745" s="74">
        <v>42599</v>
      </c>
      <c r="F2745">
        <v>80</v>
      </c>
      <c r="G2745" t="s">
        <v>17</v>
      </c>
      <c r="H2745" t="s">
        <v>17397</v>
      </c>
      <c r="I2745" s="74">
        <v>42619</v>
      </c>
      <c r="J2745" t="s">
        <v>19</v>
      </c>
      <c r="K2745" t="s">
        <v>19</v>
      </c>
    </row>
    <row r="2746" spans="1:11" hidden="1" x14ac:dyDescent="0.3">
      <c r="A2746" t="s">
        <v>489</v>
      </c>
      <c r="B2746" t="s">
        <v>490</v>
      </c>
      <c r="C2746" t="s">
        <v>22115</v>
      </c>
      <c r="D2746" t="s">
        <v>490</v>
      </c>
      <c r="E2746" s="74">
        <v>42599</v>
      </c>
      <c r="F2746">
        <v>80</v>
      </c>
      <c r="G2746" t="s">
        <v>17</v>
      </c>
      <c r="H2746" t="s">
        <v>17397</v>
      </c>
      <c r="I2746" s="74">
        <v>42619</v>
      </c>
      <c r="J2746" t="s">
        <v>19</v>
      </c>
      <c r="K2746" t="s">
        <v>19</v>
      </c>
    </row>
    <row r="2747" spans="1:11" hidden="1" x14ac:dyDescent="0.3">
      <c r="A2747" t="s">
        <v>487</v>
      </c>
      <c r="B2747" t="s">
        <v>488</v>
      </c>
      <c r="C2747" t="s">
        <v>22116</v>
      </c>
      <c r="D2747" t="s">
        <v>488</v>
      </c>
      <c r="E2747" s="74">
        <v>42599</v>
      </c>
      <c r="F2747">
        <v>80</v>
      </c>
      <c r="G2747" t="s">
        <v>17</v>
      </c>
      <c r="H2747" t="s">
        <v>17397</v>
      </c>
      <c r="I2747" s="74">
        <v>42619</v>
      </c>
      <c r="J2747" t="s">
        <v>19</v>
      </c>
      <c r="K2747" t="s">
        <v>19</v>
      </c>
    </row>
    <row r="2748" spans="1:11" hidden="1" x14ac:dyDescent="0.3">
      <c r="A2748" t="s">
        <v>26001</v>
      </c>
      <c r="B2748" t="s">
        <v>26002</v>
      </c>
      <c r="C2748" t="s">
        <v>26003</v>
      </c>
      <c r="D2748" t="s">
        <v>26004</v>
      </c>
      <c r="E2748" s="74">
        <v>45414</v>
      </c>
      <c r="F2748">
        <v>226.8</v>
      </c>
      <c r="G2748" t="s">
        <v>17</v>
      </c>
      <c r="H2748" t="s">
        <v>17324</v>
      </c>
      <c r="I2748" s="74">
        <v>45498</v>
      </c>
      <c r="J2748" t="s">
        <v>19</v>
      </c>
      <c r="K2748" t="s">
        <v>19</v>
      </c>
    </row>
    <row r="2749" spans="1:11" hidden="1" x14ac:dyDescent="0.3">
      <c r="A2749" t="s">
        <v>28388</v>
      </c>
      <c r="B2749" t="s">
        <v>28389</v>
      </c>
      <c r="C2749" t="s">
        <v>28311</v>
      </c>
      <c r="D2749" t="s">
        <v>28312</v>
      </c>
      <c r="E2749" s="74">
        <v>41039</v>
      </c>
      <c r="F2749">
        <v>0.122</v>
      </c>
      <c r="G2749" t="s">
        <v>17</v>
      </c>
      <c r="H2749" t="s">
        <v>17315</v>
      </c>
      <c r="I2749" s="74">
        <v>41141</v>
      </c>
      <c r="J2749" t="s">
        <v>19</v>
      </c>
      <c r="K2749" t="s">
        <v>19</v>
      </c>
    </row>
    <row r="2750" spans="1:11" hidden="1" x14ac:dyDescent="0.3">
      <c r="A2750" t="s">
        <v>28390</v>
      </c>
      <c r="B2750" t="s">
        <v>28389</v>
      </c>
      <c r="C2750" t="s">
        <v>28311</v>
      </c>
      <c r="D2750" t="s">
        <v>28312</v>
      </c>
      <c r="E2750" s="74">
        <v>41087</v>
      </c>
      <c r="F2750">
        <v>0.122</v>
      </c>
      <c r="G2750" t="s">
        <v>17</v>
      </c>
      <c r="H2750" t="s">
        <v>17315</v>
      </c>
      <c r="I2750" s="74">
        <v>41141</v>
      </c>
      <c r="J2750" t="s">
        <v>19</v>
      </c>
      <c r="K2750" t="s">
        <v>19</v>
      </c>
    </row>
    <row r="2751" spans="1:11" hidden="1" x14ac:dyDescent="0.3">
      <c r="A2751" t="s">
        <v>28391</v>
      </c>
      <c r="B2751" t="s">
        <v>28389</v>
      </c>
      <c r="C2751" t="s">
        <v>28311</v>
      </c>
      <c r="D2751" t="s">
        <v>28312</v>
      </c>
      <c r="E2751" s="74">
        <v>40947</v>
      </c>
      <c r="F2751">
        <v>2.5999999999999999E-2</v>
      </c>
      <c r="G2751" t="s">
        <v>17</v>
      </c>
      <c r="H2751" t="s">
        <v>17315</v>
      </c>
      <c r="I2751" s="74">
        <v>41141</v>
      </c>
      <c r="J2751" t="s">
        <v>19</v>
      </c>
      <c r="K2751" t="s">
        <v>19</v>
      </c>
    </row>
    <row r="2752" spans="1:11" hidden="1" x14ac:dyDescent="0.3">
      <c r="A2752" t="s">
        <v>28392</v>
      </c>
      <c r="B2752" t="s">
        <v>28389</v>
      </c>
      <c r="C2752" t="s">
        <v>28311</v>
      </c>
      <c r="D2752" t="s">
        <v>28312</v>
      </c>
      <c r="E2752" s="74">
        <v>41039</v>
      </c>
      <c r="F2752">
        <v>7.0000000000000007E-2</v>
      </c>
      <c r="G2752" t="s">
        <v>17</v>
      </c>
      <c r="H2752" t="s">
        <v>17315</v>
      </c>
      <c r="I2752" s="74">
        <v>41141</v>
      </c>
      <c r="J2752" t="s">
        <v>19</v>
      </c>
      <c r="K2752" t="s">
        <v>19</v>
      </c>
    </row>
    <row r="2753" spans="1:11" hidden="1" x14ac:dyDescent="0.3">
      <c r="A2753" t="s">
        <v>28393</v>
      </c>
      <c r="B2753" t="s">
        <v>28389</v>
      </c>
      <c r="C2753" t="s">
        <v>28311</v>
      </c>
      <c r="D2753" t="s">
        <v>28312</v>
      </c>
      <c r="E2753" s="74">
        <v>41039</v>
      </c>
      <c r="F2753">
        <v>8.7999999999999995E-2</v>
      </c>
      <c r="G2753" t="s">
        <v>17</v>
      </c>
      <c r="H2753" t="s">
        <v>17315</v>
      </c>
      <c r="I2753" s="74">
        <v>41141</v>
      </c>
      <c r="J2753" t="s">
        <v>19</v>
      </c>
      <c r="K2753" t="s">
        <v>19</v>
      </c>
    </row>
    <row r="2754" spans="1:11" hidden="1" x14ac:dyDescent="0.3">
      <c r="A2754" t="s">
        <v>28394</v>
      </c>
      <c r="B2754" t="s">
        <v>28389</v>
      </c>
      <c r="C2754" t="s">
        <v>28311</v>
      </c>
      <c r="D2754" t="s">
        <v>28312</v>
      </c>
      <c r="E2754" s="74">
        <v>41039</v>
      </c>
      <c r="F2754">
        <v>5.8000000000000003E-2</v>
      </c>
      <c r="G2754" t="s">
        <v>17</v>
      </c>
      <c r="H2754" t="s">
        <v>17315</v>
      </c>
      <c r="I2754" s="74">
        <v>41141</v>
      </c>
      <c r="J2754" t="s">
        <v>19</v>
      </c>
      <c r="K2754" t="s">
        <v>19</v>
      </c>
    </row>
    <row r="2755" spans="1:11" hidden="1" x14ac:dyDescent="0.3">
      <c r="A2755" t="s">
        <v>28395</v>
      </c>
      <c r="B2755" t="s">
        <v>28389</v>
      </c>
      <c r="C2755" t="s">
        <v>28311</v>
      </c>
      <c r="D2755" t="s">
        <v>28312</v>
      </c>
      <c r="E2755" s="74">
        <v>41089</v>
      </c>
      <c r="F2755">
        <v>0.311</v>
      </c>
      <c r="G2755" t="s">
        <v>17</v>
      </c>
      <c r="H2755" t="s">
        <v>17315</v>
      </c>
      <c r="I2755" s="74">
        <v>41141</v>
      </c>
      <c r="J2755" t="s">
        <v>19</v>
      </c>
      <c r="K2755" t="s">
        <v>19</v>
      </c>
    </row>
    <row r="2756" spans="1:11" hidden="1" x14ac:dyDescent="0.3">
      <c r="A2756" t="s">
        <v>6094</v>
      </c>
      <c r="B2756" t="s">
        <v>10939</v>
      </c>
      <c r="C2756" t="s">
        <v>17664</v>
      </c>
      <c r="D2756" t="s">
        <v>17665</v>
      </c>
      <c r="E2756" s="74">
        <v>42690</v>
      </c>
      <c r="F2756">
        <v>0.29399999999999998</v>
      </c>
      <c r="G2756" t="s">
        <v>17</v>
      </c>
      <c r="H2756" t="s">
        <v>17315</v>
      </c>
      <c r="I2756" s="74">
        <v>43773</v>
      </c>
      <c r="J2756" t="s">
        <v>19</v>
      </c>
      <c r="K2756" t="s">
        <v>19</v>
      </c>
    </row>
    <row r="2757" spans="1:11" hidden="1" x14ac:dyDescent="0.3">
      <c r="A2757" t="s">
        <v>6095</v>
      </c>
      <c r="B2757" t="s">
        <v>10939</v>
      </c>
      <c r="C2757" t="s">
        <v>17664</v>
      </c>
      <c r="D2757" t="s">
        <v>17665</v>
      </c>
      <c r="E2757" s="74">
        <v>42724</v>
      </c>
      <c r="F2757">
        <v>0.45900000000000002</v>
      </c>
      <c r="G2757" t="s">
        <v>17</v>
      </c>
      <c r="H2757" t="s">
        <v>17315</v>
      </c>
      <c r="I2757" s="74">
        <v>43773</v>
      </c>
      <c r="J2757" t="s">
        <v>19</v>
      </c>
      <c r="K2757" t="s">
        <v>19</v>
      </c>
    </row>
    <row r="2758" spans="1:11" hidden="1" x14ac:dyDescent="0.3">
      <c r="A2758" t="s">
        <v>6096</v>
      </c>
      <c r="B2758" t="s">
        <v>10939</v>
      </c>
      <c r="C2758" t="s">
        <v>17664</v>
      </c>
      <c r="D2758" t="s">
        <v>17665</v>
      </c>
      <c r="E2758" s="74">
        <v>42690</v>
      </c>
      <c r="F2758">
        <v>0.48199999999999998</v>
      </c>
      <c r="G2758" t="s">
        <v>17</v>
      </c>
      <c r="H2758" t="s">
        <v>17315</v>
      </c>
      <c r="I2758" s="74">
        <v>43773</v>
      </c>
      <c r="J2758" t="s">
        <v>19</v>
      </c>
      <c r="K2758" t="s">
        <v>19</v>
      </c>
    </row>
    <row r="2759" spans="1:11" hidden="1" x14ac:dyDescent="0.3">
      <c r="A2759" t="s">
        <v>6107</v>
      </c>
      <c r="B2759" t="s">
        <v>10939</v>
      </c>
      <c r="C2759" t="s">
        <v>17664</v>
      </c>
      <c r="D2759" t="s">
        <v>17665</v>
      </c>
      <c r="E2759" s="74">
        <v>42690</v>
      </c>
      <c r="F2759">
        <v>0.57599999999999996</v>
      </c>
      <c r="G2759" t="s">
        <v>17</v>
      </c>
      <c r="H2759" t="s">
        <v>17315</v>
      </c>
      <c r="I2759" s="74">
        <v>43794</v>
      </c>
      <c r="J2759" t="s">
        <v>19</v>
      </c>
      <c r="K2759" t="s">
        <v>19</v>
      </c>
    </row>
    <row r="2760" spans="1:11" hidden="1" x14ac:dyDescent="0.3">
      <c r="A2760" t="s">
        <v>1056</v>
      </c>
      <c r="B2760" t="s">
        <v>12049</v>
      </c>
      <c r="C2760" t="s">
        <v>17670</v>
      </c>
      <c r="D2760" t="s">
        <v>17671</v>
      </c>
      <c r="E2760" s="74">
        <v>42090</v>
      </c>
      <c r="F2760">
        <v>40.9</v>
      </c>
      <c r="G2760" t="s">
        <v>6</v>
      </c>
      <c r="H2760" t="s">
        <v>17672</v>
      </c>
      <c r="I2760" s="74">
        <v>42130</v>
      </c>
      <c r="J2760" t="s">
        <v>19</v>
      </c>
      <c r="K2760" t="s">
        <v>19</v>
      </c>
    </row>
    <row r="2761" spans="1:11" hidden="1" x14ac:dyDescent="0.3">
      <c r="A2761" t="s">
        <v>775</v>
      </c>
      <c r="B2761" t="s">
        <v>12049</v>
      </c>
      <c r="C2761" t="s">
        <v>17670</v>
      </c>
      <c r="D2761" t="s">
        <v>17671</v>
      </c>
      <c r="E2761" s="74">
        <v>42115</v>
      </c>
      <c r="F2761">
        <v>92.4</v>
      </c>
      <c r="G2761" t="s">
        <v>6</v>
      </c>
      <c r="H2761" t="s">
        <v>17672</v>
      </c>
      <c r="I2761" s="74">
        <v>42138</v>
      </c>
      <c r="J2761" t="s">
        <v>19</v>
      </c>
      <c r="K2761" t="s">
        <v>19</v>
      </c>
    </row>
    <row r="2762" spans="1:11" hidden="1" x14ac:dyDescent="0.3">
      <c r="A2762" t="s">
        <v>770</v>
      </c>
      <c r="B2762" t="s">
        <v>12049</v>
      </c>
      <c r="C2762" t="s">
        <v>17670</v>
      </c>
      <c r="D2762" t="s">
        <v>17671</v>
      </c>
      <c r="E2762" s="74">
        <v>42130</v>
      </c>
      <c r="F2762">
        <v>13.2</v>
      </c>
      <c r="G2762" t="s">
        <v>6</v>
      </c>
      <c r="H2762" t="s">
        <v>17672</v>
      </c>
      <c r="I2762" s="74">
        <v>42143</v>
      </c>
      <c r="J2762" t="s">
        <v>19</v>
      </c>
      <c r="K2762" t="s">
        <v>19</v>
      </c>
    </row>
    <row r="2763" spans="1:11" hidden="1" x14ac:dyDescent="0.3">
      <c r="A2763" t="s">
        <v>736</v>
      </c>
      <c r="B2763" t="s">
        <v>12049</v>
      </c>
      <c r="C2763" t="s">
        <v>17670</v>
      </c>
      <c r="D2763" t="s">
        <v>17671</v>
      </c>
      <c r="E2763" s="74">
        <v>42160</v>
      </c>
      <c r="F2763">
        <v>8.6</v>
      </c>
      <c r="G2763" t="s">
        <v>6</v>
      </c>
      <c r="H2763" t="s">
        <v>17672</v>
      </c>
      <c r="I2763" s="74">
        <v>42194</v>
      </c>
      <c r="J2763" t="s">
        <v>19</v>
      </c>
      <c r="K2763" t="s">
        <v>19</v>
      </c>
    </row>
    <row r="2764" spans="1:11" hidden="1" x14ac:dyDescent="0.3">
      <c r="A2764" t="s">
        <v>15709</v>
      </c>
      <c r="B2764" t="s">
        <v>15707</v>
      </c>
      <c r="C2764" t="s">
        <v>17670</v>
      </c>
      <c r="D2764" t="s">
        <v>17671</v>
      </c>
      <c r="E2764" s="74">
        <v>44551</v>
      </c>
      <c r="F2764">
        <v>24.5</v>
      </c>
      <c r="G2764" t="s">
        <v>6</v>
      </c>
      <c r="H2764" t="s">
        <v>17672</v>
      </c>
      <c r="I2764" s="74">
        <v>44568</v>
      </c>
      <c r="J2764" t="s">
        <v>19</v>
      </c>
      <c r="K2764" t="s">
        <v>19</v>
      </c>
    </row>
    <row r="2765" spans="1:11" hidden="1" x14ac:dyDescent="0.3">
      <c r="A2765" t="s">
        <v>15708</v>
      </c>
      <c r="B2765" t="s">
        <v>15707</v>
      </c>
      <c r="C2765" t="s">
        <v>17670</v>
      </c>
      <c r="D2765" t="s">
        <v>17671</v>
      </c>
      <c r="E2765" s="74">
        <v>44574</v>
      </c>
      <c r="F2765">
        <v>80.5</v>
      </c>
      <c r="G2765" t="s">
        <v>6</v>
      </c>
      <c r="H2765" t="s">
        <v>17672</v>
      </c>
      <c r="I2765" s="74">
        <v>44636</v>
      </c>
      <c r="J2765" t="s">
        <v>19</v>
      </c>
      <c r="K2765" t="s">
        <v>19</v>
      </c>
    </row>
    <row r="2766" spans="1:11" hidden="1" x14ac:dyDescent="0.3">
      <c r="A2766" t="s">
        <v>15096</v>
      </c>
      <c r="B2766" t="s">
        <v>15095</v>
      </c>
      <c r="C2766" t="s">
        <v>17766</v>
      </c>
      <c r="D2766" t="s">
        <v>17767</v>
      </c>
      <c r="E2766" s="74">
        <v>42726</v>
      </c>
      <c r="F2766">
        <v>0.28999999999999998</v>
      </c>
      <c r="G2766" t="s">
        <v>17</v>
      </c>
      <c r="H2766" t="s">
        <v>17315</v>
      </c>
      <c r="I2766" s="74">
        <v>44720</v>
      </c>
      <c r="J2766" t="s">
        <v>19</v>
      </c>
      <c r="K2766" t="s">
        <v>19</v>
      </c>
    </row>
    <row r="2767" spans="1:11" hidden="1" x14ac:dyDescent="0.3">
      <c r="A2767" t="s">
        <v>7676</v>
      </c>
      <c r="B2767" t="s">
        <v>10424</v>
      </c>
      <c r="C2767" t="s">
        <v>17335</v>
      </c>
      <c r="D2767" t="s">
        <v>17336</v>
      </c>
      <c r="E2767" s="74">
        <v>43605</v>
      </c>
      <c r="F2767">
        <v>7.3999999999999996E-2</v>
      </c>
      <c r="G2767" t="s">
        <v>17</v>
      </c>
      <c r="H2767" t="s">
        <v>17324</v>
      </c>
      <c r="I2767" s="74">
        <v>43874</v>
      </c>
      <c r="J2767" t="s">
        <v>19</v>
      </c>
      <c r="K2767" t="s">
        <v>19</v>
      </c>
    </row>
    <row r="2768" spans="1:11" hidden="1" x14ac:dyDescent="0.3">
      <c r="A2768" t="s">
        <v>2405</v>
      </c>
      <c r="B2768" t="s">
        <v>13179</v>
      </c>
      <c r="C2768" t="s">
        <v>21848</v>
      </c>
      <c r="D2768" t="s">
        <v>21849</v>
      </c>
      <c r="E2768" s="74">
        <v>40868</v>
      </c>
      <c r="F2768">
        <v>0.9</v>
      </c>
      <c r="G2768" t="s">
        <v>17369</v>
      </c>
      <c r="H2768" t="s">
        <v>17391</v>
      </c>
      <c r="I2768" s="74">
        <v>40870</v>
      </c>
      <c r="J2768" t="s">
        <v>19</v>
      </c>
      <c r="K2768" t="s">
        <v>19</v>
      </c>
    </row>
    <row r="2769" spans="1:11" hidden="1" x14ac:dyDescent="0.3">
      <c r="A2769" t="s">
        <v>4805</v>
      </c>
      <c r="B2769" t="s">
        <v>11148</v>
      </c>
      <c r="C2769" t="s">
        <v>17365</v>
      </c>
      <c r="D2769" t="s">
        <v>17366</v>
      </c>
      <c r="E2769" s="74">
        <v>43374</v>
      </c>
      <c r="F2769">
        <v>2</v>
      </c>
      <c r="G2769" t="s">
        <v>17</v>
      </c>
      <c r="H2769" t="s">
        <v>17324</v>
      </c>
      <c r="I2769" s="74">
        <v>43507</v>
      </c>
      <c r="J2769" t="s">
        <v>19</v>
      </c>
      <c r="K2769" t="s">
        <v>19</v>
      </c>
    </row>
    <row r="2770" spans="1:11" hidden="1" x14ac:dyDescent="0.3">
      <c r="A2770" t="s">
        <v>2894</v>
      </c>
      <c r="B2770" t="s">
        <v>13934</v>
      </c>
      <c r="C2770" t="s">
        <v>18713</v>
      </c>
      <c r="D2770" t="s">
        <v>18714</v>
      </c>
      <c r="E2770" s="74">
        <v>18598</v>
      </c>
      <c r="F2770">
        <v>15</v>
      </c>
      <c r="G2770" t="s">
        <v>17369</v>
      </c>
      <c r="H2770" t="s">
        <v>17441</v>
      </c>
      <c r="I2770" s="74">
        <v>40434</v>
      </c>
      <c r="J2770" t="s">
        <v>19</v>
      </c>
      <c r="K2770" t="s">
        <v>19</v>
      </c>
    </row>
    <row r="2771" spans="1:11" hidden="1" x14ac:dyDescent="0.3">
      <c r="A2771" t="s">
        <v>2896</v>
      </c>
      <c r="B2771" t="s">
        <v>13955</v>
      </c>
      <c r="C2771" t="s">
        <v>18713</v>
      </c>
      <c r="D2771" t="s">
        <v>18714</v>
      </c>
      <c r="E2771" s="74">
        <v>18507</v>
      </c>
      <c r="F2771">
        <v>15</v>
      </c>
      <c r="G2771" t="s">
        <v>17369</v>
      </c>
      <c r="H2771" t="s">
        <v>17441</v>
      </c>
      <c r="I2771" s="74">
        <v>40434</v>
      </c>
      <c r="J2771" t="s">
        <v>19</v>
      </c>
      <c r="K2771" t="s">
        <v>19</v>
      </c>
    </row>
    <row r="2772" spans="1:11" hidden="1" x14ac:dyDescent="0.3">
      <c r="A2772" t="s">
        <v>2895</v>
      </c>
      <c r="B2772" t="s">
        <v>13955</v>
      </c>
      <c r="C2772" t="s">
        <v>18713</v>
      </c>
      <c r="D2772" t="s">
        <v>18714</v>
      </c>
      <c r="E2772" s="74">
        <v>18598</v>
      </c>
      <c r="F2772">
        <v>15</v>
      </c>
      <c r="G2772" t="s">
        <v>17369</v>
      </c>
      <c r="H2772" t="s">
        <v>17441</v>
      </c>
      <c r="I2772" s="74">
        <v>40434</v>
      </c>
      <c r="J2772" t="s">
        <v>19</v>
      </c>
      <c r="K2772" t="s">
        <v>19</v>
      </c>
    </row>
    <row r="2773" spans="1:11" hidden="1" x14ac:dyDescent="0.3">
      <c r="A2773" t="s">
        <v>19834</v>
      </c>
      <c r="B2773" t="s">
        <v>19835</v>
      </c>
      <c r="C2773" t="s">
        <v>17514</v>
      </c>
      <c r="D2773" t="s">
        <v>17515</v>
      </c>
      <c r="E2773" s="74">
        <v>45288</v>
      </c>
      <c r="F2773">
        <v>56</v>
      </c>
      <c r="G2773" t="s">
        <v>17</v>
      </c>
      <c r="H2773" t="s">
        <v>17315</v>
      </c>
      <c r="I2773" s="74">
        <v>45345</v>
      </c>
      <c r="J2773" t="s">
        <v>19</v>
      </c>
      <c r="K2773" t="s">
        <v>19</v>
      </c>
    </row>
    <row r="2774" spans="1:11" hidden="1" x14ac:dyDescent="0.3">
      <c r="A2774" t="s">
        <v>19883</v>
      </c>
      <c r="B2774" t="s">
        <v>19884</v>
      </c>
      <c r="C2774" t="s">
        <v>17408</v>
      </c>
      <c r="D2774" t="s">
        <v>17409</v>
      </c>
      <c r="E2774" s="74">
        <v>44336</v>
      </c>
      <c r="F2774">
        <v>0.16</v>
      </c>
      <c r="G2774" t="s">
        <v>17</v>
      </c>
      <c r="H2774" t="s">
        <v>17315</v>
      </c>
      <c r="I2774" s="74">
        <v>45049</v>
      </c>
      <c r="J2774" t="s">
        <v>19</v>
      </c>
      <c r="K2774" t="s">
        <v>19</v>
      </c>
    </row>
    <row r="2775" spans="1:11" hidden="1" x14ac:dyDescent="0.3">
      <c r="A2775" t="s">
        <v>16743</v>
      </c>
      <c r="B2775" t="s">
        <v>16742</v>
      </c>
      <c r="C2775" t="s">
        <v>17342</v>
      </c>
      <c r="D2775" t="s">
        <v>17343</v>
      </c>
      <c r="E2775" s="74">
        <v>44200</v>
      </c>
      <c r="F2775">
        <v>0.19600000000000001</v>
      </c>
      <c r="G2775" t="s">
        <v>17</v>
      </c>
      <c r="H2775" t="s">
        <v>17315</v>
      </c>
      <c r="I2775" s="74">
        <v>44320</v>
      </c>
      <c r="J2775" t="s">
        <v>19</v>
      </c>
      <c r="K2775" t="s">
        <v>19</v>
      </c>
    </row>
    <row r="2776" spans="1:11" hidden="1" x14ac:dyDescent="0.3">
      <c r="A2776" t="s">
        <v>3296</v>
      </c>
      <c r="B2776" t="s">
        <v>11097</v>
      </c>
      <c r="C2776" t="s">
        <v>17784</v>
      </c>
      <c r="D2776" t="s">
        <v>17785</v>
      </c>
      <c r="E2776" s="74">
        <v>34486</v>
      </c>
      <c r="F2776">
        <v>23.9</v>
      </c>
      <c r="G2776" t="s">
        <v>17369</v>
      </c>
      <c r="H2776" t="s">
        <v>17315</v>
      </c>
      <c r="I2776" s="74">
        <v>40081</v>
      </c>
      <c r="J2776" t="s">
        <v>19</v>
      </c>
      <c r="K2776" t="s">
        <v>19</v>
      </c>
    </row>
    <row r="2777" spans="1:11" hidden="1" x14ac:dyDescent="0.3">
      <c r="A2777" t="s">
        <v>4085</v>
      </c>
      <c r="B2777" t="s">
        <v>4084</v>
      </c>
      <c r="C2777" t="s">
        <v>17328</v>
      </c>
      <c r="D2777" t="s">
        <v>17329</v>
      </c>
      <c r="E2777" s="74">
        <v>42879</v>
      </c>
      <c r="F2777">
        <v>7.0000000000000007E-2</v>
      </c>
      <c r="G2777" t="s">
        <v>17</v>
      </c>
      <c r="H2777" t="s">
        <v>17315</v>
      </c>
      <c r="I2777" s="74">
        <v>42934</v>
      </c>
      <c r="J2777" t="s">
        <v>19</v>
      </c>
      <c r="K2777" t="s">
        <v>19</v>
      </c>
    </row>
    <row r="2778" spans="1:11" hidden="1" x14ac:dyDescent="0.3">
      <c r="A2778" t="s">
        <v>4086</v>
      </c>
      <c r="B2778" t="s">
        <v>4084</v>
      </c>
      <c r="C2778" t="s">
        <v>17328</v>
      </c>
      <c r="D2778" t="s">
        <v>17329</v>
      </c>
      <c r="E2778" s="74">
        <v>42800</v>
      </c>
      <c r="F2778">
        <v>0.28799999999999998</v>
      </c>
      <c r="G2778" t="s">
        <v>17</v>
      </c>
      <c r="H2778" t="s">
        <v>17315</v>
      </c>
      <c r="I2778" s="74">
        <v>42934</v>
      </c>
      <c r="J2778" t="s">
        <v>19</v>
      </c>
      <c r="K2778" t="s">
        <v>19</v>
      </c>
    </row>
    <row r="2779" spans="1:11" hidden="1" x14ac:dyDescent="0.3">
      <c r="A2779" t="s">
        <v>4087</v>
      </c>
      <c r="B2779" t="s">
        <v>4084</v>
      </c>
      <c r="C2779" t="s">
        <v>17328</v>
      </c>
      <c r="D2779" t="s">
        <v>17329</v>
      </c>
      <c r="E2779" s="74">
        <v>42801</v>
      </c>
      <c r="F2779">
        <v>0.16200000000000001</v>
      </c>
      <c r="G2779" t="s">
        <v>17</v>
      </c>
      <c r="H2779" t="s">
        <v>17315</v>
      </c>
      <c r="I2779" s="74">
        <v>42934</v>
      </c>
      <c r="J2779" t="s">
        <v>19</v>
      </c>
      <c r="K2779" t="s">
        <v>19</v>
      </c>
    </row>
    <row r="2780" spans="1:11" hidden="1" x14ac:dyDescent="0.3">
      <c r="A2780" t="s">
        <v>4088</v>
      </c>
      <c r="B2780" t="s">
        <v>4084</v>
      </c>
      <c r="C2780" t="s">
        <v>17328</v>
      </c>
      <c r="D2780" t="s">
        <v>17329</v>
      </c>
      <c r="E2780" s="74">
        <v>42879</v>
      </c>
      <c r="F2780">
        <v>0.14699999999999999</v>
      </c>
      <c r="G2780" t="s">
        <v>17</v>
      </c>
      <c r="H2780" t="s">
        <v>17315</v>
      </c>
      <c r="I2780" s="74">
        <v>42949</v>
      </c>
      <c r="J2780" t="s">
        <v>19</v>
      </c>
      <c r="K2780" t="s">
        <v>19</v>
      </c>
    </row>
    <row r="2781" spans="1:11" hidden="1" x14ac:dyDescent="0.3">
      <c r="A2781" t="s">
        <v>4089</v>
      </c>
      <c r="B2781" t="s">
        <v>4084</v>
      </c>
      <c r="C2781" t="s">
        <v>17328</v>
      </c>
      <c r="D2781" t="s">
        <v>17329</v>
      </c>
      <c r="E2781" s="74">
        <v>42800</v>
      </c>
      <c r="F2781">
        <v>0.14399999999999999</v>
      </c>
      <c r="G2781" t="s">
        <v>17</v>
      </c>
      <c r="H2781" t="s">
        <v>17315</v>
      </c>
      <c r="I2781" s="74">
        <v>42934</v>
      </c>
      <c r="J2781" t="s">
        <v>19</v>
      </c>
      <c r="K2781" t="s">
        <v>19</v>
      </c>
    </row>
    <row r="2782" spans="1:11" hidden="1" x14ac:dyDescent="0.3">
      <c r="A2782" t="s">
        <v>4090</v>
      </c>
      <c r="B2782" t="s">
        <v>4084</v>
      </c>
      <c r="C2782" t="s">
        <v>17328</v>
      </c>
      <c r="D2782" t="s">
        <v>17329</v>
      </c>
      <c r="E2782" s="74">
        <v>42787</v>
      </c>
      <c r="F2782">
        <v>0.20300000000000001</v>
      </c>
      <c r="G2782" t="s">
        <v>17</v>
      </c>
      <c r="H2782" t="s">
        <v>17315</v>
      </c>
      <c r="I2782" s="74">
        <v>42934</v>
      </c>
      <c r="J2782" t="s">
        <v>19</v>
      </c>
      <c r="K2782" t="s">
        <v>19</v>
      </c>
    </row>
    <row r="2783" spans="1:11" hidden="1" x14ac:dyDescent="0.3">
      <c r="A2783" t="s">
        <v>4091</v>
      </c>
      <c r="B2783" t="s">
        <v>4084</v>
      </c>
      <c r="C2783" t="s">
        <v>17328</v>
      </c>
      <c r="D2783" t="s">
        <v>17329</v>
      </c>
      <c r="E2783" s="74">
        <v>42783</v>
      </c>
      <c r="F2783">
        <v>0.16600000000000001</v>
      </c>
      <c r="G2783" t="s">
        <v>17</v>
      </c>
      <c r="H2783" t="s">
        <v>17315</v>
      </c>
      <c r="I2783" s="74">
        <v>42934</v>
      </c>
      <c r="J2783" t="s">
        <v>19</v>
      </c>
      <c r="K2783" t="s">
        <v>19</v>
      </c>
    </row>
    <row r="2784" spans="1:11" hidden="1" x14ac:dyDescent="0.3">
      <c r="A2784" t="s">
        <v>4092</v>
      </c>
      <c r="B2784" t="s">
        <v>4084</v>
      </c>
      <c r="C2784" t="s">
        <v>17328</v>
      </c>
      <c r="D2784" t="s">
        <v>17329</v>
      </c>
      <c r="E2784" s="74">
        <v>42833</v>
      </c>
      <c r="F2784">
        <v>0.26600000000000001</v>
      </c>
      <c r="G2784" t="s">
        <v>17</v>
      </c>
      <c r="H2784" t="s">
        <v>17315</v>
      </c>
      <c r="I2784" s="74">
        <v>42934</v>
      </c>
      <c r="J2784" t="s">
        <v>19</v>
      </c>
      <c r="K2784" t="s">
        <v>19</v>
      </c>
    </row>
    <row r="2785" spans="1:11" hidden="1" x14ac:dyDescent="0.3">
      <c r="A2785" t="s">
        <v>4093</v>
      </c>
      <c r="B2785" t="s">
        <v>4084</v>
      </c>
      <c r="C2785" t="s">
        <v>17328</v>
      </c>
      <c r="D2785" t="s">
        <v>17329</v>
      </c>
      <c r="E2785" s="74">
        <v>42898</v>
      </c>
      <c r="F2785">
        <v>0.21</v>
      </c>
      <c r="G2785" t="s">
        <v>17</v>
      </c>
      <c r="H2785" t="s">
        <v>17315</v>
      </c>
      <c r="I2785" s="74">
        <v>42934</v>
      </c>
      <c r="J2785" t="s">
        <v>19</v>
      </c>
      <c r="K2785" t="s">
        <v>19</v>
      </c>
    </row>
    <row r="2786" spans="1:11" hidden="1" x14ac:dyDescent="0.3">
      <c r="A2786" t="s">
        <v>4094</v>
      </c>
      <c r="B2786" t="s">
        <v>4084</v>
      </c>
      <c r="C2786" t="s">
        <v>17328</v>
      </c>
      <c r="D2786" t="s">
        <v>17329</v>
      </c>
      <c r="E2786" s="74">
        <v>42783</v>
      </c>
      <c r="F2786">
        <v>0.191</v>
      </c>
      <c r="G2786" t="s">
        <v>17</v>
      </c>
      <c r="H2786" t="s">
        <v>17315</v>
      </c>
      <c r="I2786" s="74">
        <v>42934</v>
      </c>
      <c r="J2786" t="s">
        <v>19</v>
      </c>
      <c r="K2786" t="s">
        <v>19</v>
      </c>
    </row>
    <row r="2787" spans="1:11" hidden="1" x14ac:dyDescent="0.3">
      <c r="A2787" t="s">
        <v>4095</v>
      </c>
      <c r="B2787" t="s">
        <v>4084</v>
      </c>
      <c r="C2787" t="s">
        <v>17328</v>
      </c>
      <c r="D2787" t="s">
        <v>17329</v>
      </c>
      <c r="E2787" s="74">
        <v>42800</v>
      </c>
      <c r="F2787">
        <v>0.36499999999999999</v>
      </c>
      <c r="G2787" t="s">
        <v>17</v>
      </c>
      <c r="H2787" t="s">
        <v>17315</v>
      </c>
      <c r="I2787" s="74">
        <v>42934</v>
      </c>
      <c r="J2787" t="s">
        <v>19</v>
      </c>
      <c r="K2787" t="s">
        <v>19</v>
      </c>
    </row>
    <row r="2788" spans="1:11" hidden="1" x14ac:dyDescent="0.3">
      <c r="A2788" t="s">
        <v>4096</v>
      </c>
      <c r="B2788" t="s">
        <v>4084</v>
      </c>
      <c r="C2788" t="s">
        <v>17328</v>
      </c>
      <c r="D2788" t="s">
        <v>17329</v>
      </c>
      <c r="E2788" s="74">
        <v>42783</v>
      </c>
      <c r="F2788">
        <v>0.13400000000000001</v>
      </c>
      <c r="G2788" t="s">
        <v>17</v>
      </c>
      <c r="H2788" t="s">
        <v>17315</v>
      </c>
      <c r="I2788" s="74">
        <v>42934</v>
      </c>
      <c r="J2788" t="s">
        <v>19</v>
      </c>
      <c r="K2788" t="s">
        <v>19</v>
      </c>
    </row>
    <row r="2789" spans="1:11" hidden="1" x14ac:dyDescent="0.3">
      <c r="A2789" t="s">
        <v>4097</v>
      </c>
      <c r="B2789" t="s">
        <v>4084</v>
      </c>
      <c r="C2789" t="s">
        <v>17328</v>
      </c>
      <c r="D2789" t="s">
        <v>17329</v>
      </c>
      <c r="E2789" s="74">
        <v>42783</v>
      </c>
      <c r="F2789">
        <v>0.161</v>
      </c>
      <c r="G2789" t="s">
        <v>17</v>
      </c>
      <c r="H2789" t="s">
        <v>17315</v>
      </c>
      <c r="I2789" s="74">
        <v>42934</v>
      </c>
      <c r="J2789" t="s">
        <v>19</v>
      </c>
      <c r="K2789" t="s">
        <v>19</v>
      </c>
    </row>
    <row r="2790" spans="1:11" hidden="1" x14ac:dyDescent="0.3">
      <c r="A2790" t="s">
        <v>4098</v>
      </c>
      <c r="B2790" t="s">
        <v>4084</v>
      </c>
      <c r="C2790" t="s">
        <v>17328</v>
      </c>
      <c r="D2790" t="s">
        <v>17329</v>
      </c>
      <c r="E2790" s="74">
        <v>42783</v>
      </c>
      <c r="F2790">
        <v>0.222</v>
      </c>
      <c r="G2790" t="s">
        <v>17</v>
      </c>
      <c r="H2790" t="s">
        <v>17315</v>
      </c>
      <c r="I2790" s="74">
        <v>42934</v>
      </c>
      <c r="J2790" t="s">
        <v>19</v>
      </c>
      <c r="K2790" t="s">
        <v>19</v>
      </c>
    </row>
    <row r="2791" spans="1:11" hidden="1" x14ac:dyDescent="0.3">
      <c r="A2791" t="s">
        <v>4099</v>
      </c>
      <c r="B2791" t="s">
        <v>4084</v>
      </c>
      <c r="C2791" t="s">
        <v>17328</v>
      </c>
      <c r="D2791" t="s">
        <v>17329</v>
      </c>
      <c r="E2791" s="74">
        <v>42783</v>
      </c>
      <c r="F2791">
        <v>0.23400000000000001</v>
      </c>
      <c r="G2791" t="s">
        <v>17</v>
      </c>
      <c r="H2791" t="s">
        <v>17315</v>
      </c>
      <c r="I2791" s="74">
        <v>42934</v>
      </c>
      <c r="J2791" t="s">
        <v>19</v>
      </c>
      <c r="K2791" t="s">
        <v>19</v>
      </c>
    </row>
    <row r="2792" spans="1:11" hidden="1" x14ac:dyDescent="0.3">
      <c r="A2792" t="s">
        <v>4100</v>
      </c>
      <c r="B2792" t="s">
        <v>4084</v>
      </c>
      <c r="C2792" t="s">
        <v>17328</v>
      </c>
      <c r="D2792" t="s">
        <v>17329</v>
      </c>
      <c r="E2792" s="74">
        <v>42898</v>
      </c>
      <c r="F2792">
        <v>0.16500000000000001</v>
      </c>
      <c r="G2792" t="s">
        <v>17</v>
      </c>
      <c r="H2792" t="s">
        <v>17315</v>
      </c>
      <c r="I2792" s="74">
        <v>42934</v>
      </c>
      <c r="J2792" t="s">
        <v>19</v>
      </c>
      <c r="K2792" t="s">
        <v>19</v>
      </c>
    </row>
    <row r="2793" spans="1:11" hidden="1" x14ac:dyDescent="0.3">
      <c r="A2793" t="s">
        <v>4101</v>
      </c>
      <c r="B2793" t="s">
        <v>4084</v>
      </c>
      <c r="C2793" t="s">
        <v>17328</v>
      </c>
      <c r="D2793" t="s">
        <v>17329</v>
      </c>
      <c r="E2793" s="74">
        <v>42783</v>
      </c>
      <c r="F2793">
        <v>0.155</v>
      </c>
      <c r="G2793" t="s">
        <v>17</v>
      </c>
      <c r="H2793" t="s">
        <v>17315</v>
      </c>
      <c r="I2793" s="74">
        <v>42934</v>
      </c>
      <c r="J2793" t="s">
        <v>19</v>
      </c>
      <c r="K2793" t="s">
        <v>19</v>
      </c>
    </row>
    <row r="2794" spans="1:11" hidden="1" x14ac:dyDescent="0.3">
      <c r="A2794" t="s">
        <v>4102</v>
      </c>
      <c r="B2794" t="s">
        <v>4084</v>
      </c>
      <c r="C2794" t="s">
        <v>17328</v>
      </c>
      <c r="D2794" t="s">
        <v>17329</v>
      </c>
      <c r="E2794" s="74">
        <v>42898</v>
      </c>
      <c r="F2794">
        <v>6.3E-2</v>
      </c>
      <c r="G2794" t="s">
        <v>17</v>
      </c>
      <c r="H2794" t="s">
        <v>17315</v>
      </c>
      <c r="I2794" s="74">
        <v>42934</v>
      </c>
      <c r="J2794" t="s">
        <v>19</v>
      </c>
      <c r="K2794" t="s">
        <v>19</v>
      </c>
    </row>
    <row r="2795" spans="1:11" hidden="1" x14ac:dyDescent="0.3">
      <c r="A2795" t="s">
        <v>6156</v>
      </c>
      <c r="B2795" t="s">
        <v>4084</v>
      </c>
      <c r="C2795" t="s">
        <v>17328</v>
      </c>
      <c r="D2795" t="s">
        <v>17329</v>
      </c>
      <c r="E2795" s="74">
        <v>43738</v>
      </c>
      <c r="F2795">
        <v>0.19500000000000001</v>
      </c>
      <c r="G2795" t="s">
        <v>17</v>
      </c>
      <c r="H2795" t="s">
        <v>17315</v>
      </c>
      <c r="I2795" s="74">
        <v>43858</v>
      </c>
      <c r="J2795" t="s">
        <v>19</v>
      </c>
      <c r="K2795" t="s">
        <v>19</v>
      </c>
    </row>
    <row r="2796" spans="1:11" hidden="1" x14ac:dyDescent="0.3">
      <c r="A2796" t="s">
        <v>1457</v>
      </c>
      <c r="B2796" t="s">
        <v>12457</v>
      </c>
      <c r="C2796" t="s">
        <v>17335</v>
      </c>
      <c r="D2796" t="s">
        <v>17336</v>
      </c>
      <c r="E2796" s="74">
        <v>41582</v>
      </c>
      <c r="F2796">
        <v>0.93500000000000005</v>
      </c>
      <c r="G2796" t="s">
        <v>17</v>
      </c>
      <c r="H2796" t="s">
        <v>17324</v>
      </c>
      <c r="I2796" s="74">
        <v>41661</v>
      </c>
      <c r="J2796" t="s">
        <v>19</v>
      </c>
      <c r="K2796" t="s">
        <v>19</v>
      </c>
    </row>
    <row r="2797" spans="1:11" hidden="1" x14ac:dyDescent="0.3">
      <c r="A2797" t="s">
        <v>3635</v>
      </c>
      <c r="B2797" t="s">
        <v>3636</v>
      </c>
      <c r="C2797" t="s">
        <v>21852</v>
      </c>
      <c r="D2797" t="s">
        <v>21853</v>
      </c>
      <c r="E2797" s="74">
        <v>39355</v>
      </c>
      <c r="F2797">
        <v>21</v>
      </c>
      <c r="G2797" t="s">
        <v>17655</v>
      </c>
      <c r="H2797" t="s">
        <v>17339</v>
      </c>
      <c r="I2797" s="74">
        <v>39574</v>
      </c>
      <c r="J2797" t="s">
        <v>19</v>
      </c>
      <c r="K2797" t="s">
        <v>19</v>
      </c>
    </row>
    <row r="2798" spans="1:11" hidden="1" x14ac:dyDescent="0.3">
      <c r="A2798" t="s">
        <v>25068</v>
      </c>
      <c r="B2798" t="s">
        <v>25069</v>
      </c>
      <c r="C2798" t="s">
        <v>17720</v>
      </c>
      <c r="D2798" t="s">
        <v>17721</v>
      </c>
      <c r="E2798" s="74">
        <v>41814</v>
      </c>
      <c r="F2798">
        <v>0.99596700000000005</v>
      </c>
      <c r="G2798" t="s">
        <v>17</v>
      </c>
      <c r="H2798" t="s">
        <v>17315</v>
      </c>
      <c r="I2798" s="74">
        <v>45524</v>
      </c>
      <c r="J2798" t="s">
        <v>19</v>
      </c>
      <c r="K2798" t="s">
        <v>19</v>
      </c>
    </row>
    <row r="2799" spans="1:11" hidden="1" x14ac:dyDescent="0.3">
      <c r="A2799" t="s">
        <v>975</v>
      </c>
      <c r="B2799" t="s">
        <v>976</v>
      </c>
      <c r="C2799" t="s">
        <v>17372</v>
      </c>
      <c r="D2799" t="s">
        <v>17373</v>
      </c>
      <c r="E2799" s="74">
        <v>41957</v>
      </c>
      <c r="F2799">
        <v>1.5</v>
      </c>
      <c r="G2799" t="s">
        <v>17</v>
      </c>
      <c r="H2799" t="s">
        <v>17315</v>
      </c>
      <c r="I2799" s="74">
        <v>42058</v>
      </c>
      <c r="J2799" t="s">
        <v>19</v>
      </c>
      <c r="K2799" t="s">
        <v>19</v>
      </c>
    </row>
    <row r="2800" spans="1:11" hidden="1" x14ac:dyDescent="0.3">
      <c r="A2800" t="s">
        <v>6906</v>
      </c>
      <c r="B2800" t="s">
        <v>10560</v>
      </c>
      <c r="C2800" t="s">
        <v>17342</v>
      </c>
      <c r="D2800" t="s">
        <v>17343</v>
      </c>
      <c r="E2800" s="74">
        <v>42676</v>
      </c>
      <c r="F2800">
        <v>0.51700000000000002</v>
      </c>
      <c r="G2800" t="s">
        <v>17</v>
      </c>
      <c r="H2800" t="s">
        <v>17315</v>
      </c>
      <c r="I2800" s="74">
        <v>43843</v>
      </c>
      <c r="J2800" t="s">
        <v>19</v>
      </c>
      <c r="K2800" t="s">
        <v>19</v>
      </c>
    </row>
    <row r="2801" spans="1:11" hidden="1" x14ac:dyDescent="0.3">
      <c r="A2801" t="s">
        <v>25765</v>
      </c>
      <c r="B2801" t="s">
        <v>25766</v>
      </c>
      <c r="C2801" t="s">
        <v>25760</v>
      </c>
      <c r="D2801" t="s">
        <v>25761</v>
      </c>
      <c r="E2801" s="74">
        <v>44825</v>
      </c>
      <c r="F2801">
        <v>0.3</v>
      </c>
      <c r="G2801" t="s">
        <v>17</v>
      </c>
      <c r="H2801" t="s">
        <v>17315</v>
      </c>
      <c r="I2801" s="74">
        <v>45643</v>
      </c>
      <c r="J2801" t="s">
        <v>19</v>
      </c>
      <c r="K2801" t="s">
        <v>19</v>
      </c>
    </row>
    <row r="2802" spans="1:11" hidden="1" x14ac:dyDescent="0.3">
      <c r="A2802" t="s">
        <v>25758</v>
      </c>
      <c r="B2802" t="s">
        <v>25759</v>
      </c>
      <c r="C2802" t="s">
        <v>25760</v>
      </c>
      <c r="D2802" t="s">
        <v>25761</v>
      </c>
      <c r="E2802" s="74">
        <v>44825</v>
      </c>
      <c r="F2802">
        <v>0.12</v>
      </c>
      <c r="G2802" t="s">
        <v>17</v>
      </c>
      <c r="H2802" t="s">
        <v>17315</v>
      </c>
      <c r="I2802" s="74">
        <v>45643</v>
      </c>
      <c r="J2802" t="s">
        <v>19</v>
      </c>
      <c r="K2802" t="s">
        <v>19</v>
      </c>
    </row>
    <row r="2803" spans="1:11" hidden="1" x14ac:dyDescent="0.3">
      <c r="A2803" t="s">
        <v>25764</v>
      </c>
      <c r="B2803" t="s">
        <v>25759</v>
      </c>
      <c r="C2803" t="s">
        <v>25760</v>
      </c>
      <c r="D2803" t="s">
        <v>25761</v>
      </c>
      <c r="E2803" s="74">
        <v>44825</v>
      </c>
      <c r="F2803">
        <v>0.27600000000000002</v>
      </c>
      <c r="G2803" t="s">
        <v>17</v>
      </c>
      <c r="H2803" t="s">
        <v>17315</v>
      </c>
      <c r="I2803" s="74">
        <v>45643</v>
      </c>
      <c r="J2803" t="s">
        <v>19</v>
      </c>
      <c r="K2803" t="s">
        <v>19</v>
      </c>
    </row>
    <row r="2804" spans="1:11" hidden="1" x14ac:dyDescent="0.3">
      <c r="A2804" t="s">
        <v>25774</v>
      </c>
      <c r="B2804" t="s">
        <v>25759</v>
      </c>
      <c r="C2804" t="s">
        <v>25760</v>
      </c>
      <c r="D2804" t="s">
        <v>25761</v>
      </c>
      <c r="E2804" s="74">
        <v>44825</v>
      </c>
      <c r="F2804">
        <v>0.27600000000000002</v>
      </c>
      <c r="G2804" t="s">
        <v>17</v>
      </c>
      <c r="H2804" t="s">
        <v>17315</v>
      </c>
      <c r="I2804" s="74">
        <v>45643</v>
      </c>
      <c r="J2804" t="s">
        <v>19</v>
      </c>
      <c r="K2804" t="s">
        <v>19</v>
      </c>
    </row>
    <row r="2805" spans="1:11" hidden="1" x14ac:dyDescent="0.3">
      <c r="A2805" t="s">
        <v>1210</v>
      </c>
      <c r="B2805" t="s">
        <v>12310</v>
      </c>
      <c r="C2805" t="s">
        <v>17428</v>
      </c>
      <c r="D2805" t="s">
        <v>17429</v>
      </c>
      <c r="E2805" s="74">
        <v>41222</v>
      </c>
      <c r="F2805">
        <v>1.0189999999999999</v>
      </c>
      <c r="G2805" t="s">
        <v>17</v>
      </c>
      <c r="H2805" t="s">
        <v>17315</v>
      </c>
      <c r="I2805" s="74">
        <v>41815</v>
      </c>
      <c r="J2805" t="s">
        <v>19</v>
      </c>
      <c r="K2805" t="s">
        <v>19</v>
      </c>
    </row>
    <row r="2806" spans="1:11" hidden="1" x14ac:dyDescent="0.3">
      <c r="A2806" t="s">
        <v>25051</v>
      </c>
      <c r="B2806" t="s">
        <v>25052</v>
      </c>
      <c r="C2806" t="s">
        <v>17408</v>
      </c>
      <c r="D2806" t="s">
        <v>17409</v>
      </c>
      <c r="E2806" s="74">
        <v>42027</v>
      </c>
      <c r="F2806">
        <v>0.17</v>
      </c>
      <c r="G2806" t="s">
        <v>17</v>
      </c>
      <c r="H2806" t="s">
        <v>17315</v>
      </c>
      <c r="I2806" s="74">
        <v>45365</v>
      </c>
      <c r="J2806" t="s">
        <v>19</v>
      </c>
      <c r="K2806" t="s">
        <v>19</v>
      </c>
    </row>
    <row r="2807" spans="1:11" hidden="1" x14ac:dyDescent="0.3">
      <c r="A2807" t="s">
        <v>21299</v>
      </c>
      <c r="B2807" t="s">
        <v>21300</v>
      </c>
      <c r="C2807" t="s">
        <v>17408</v>
      </c>
      <c r="D2807" t="s">
        <v>17409</v>
      </c>
      <c r="E2807" s="74">
        <v>43096</v>
      </c>
      <c r="F2807">
        <v>0.189</v>
      </c>
      <c r="G2807" t="s">
        <v>17</v>
      </c>
      <c r="H2807" t="s">
        <v>17315</v>
      </c>
      <c r="I2807" s="74">
        <v>45266</v>
      </c>
      <c r="J2807" t="s">
        <v>19</v>
      </c>
      <c r="K2807" t="s">
        <v>19</v>
      </c>
    </row>
    <row r="2808" spans="1:11" hidden="1" x14ac:dyDescent="0.3">
      <c r="A2808" t="s">
        <v>2057</v>
      </c>
      <c r="B2808" t="s">
        <v>12910</v>
      </c>
      <c r="C2808" t="s">
        <v>21778</v>
      </c>
      <c r="D2808" t="s">
        <v>21779</v>
      </c>
      <c r="E2808" s="74">
        <v>40360</v>
      </c>
      <c r="F2808">
        <v>0.58799999999999997</v>
      </c>
      <c r="G2808" t="s">
        <v>17</v>
      </c>
      <c r="H2808" t="s">
        <v>17315</v>
      </c>
      <c r="I2808" s="74">
        <v>41189</v>
      </c>
      <c r="J2808" t="s">
        <v>19</v>
      </c>
      <c r="K2808" t="s">
        <v>19</v>
      </c>
    </row>
    <row r="2809" spans="1:11" hidden="1" x14ac:dyDescent="0.3">
      <c r="A2809" t="s">
        <v>4442</v>
      </c>
      <c r="B2809" t="s">
        <v>11370</v>
      </c>
      <c r="C2809" t="s">
        <v>18846</v>
      </c>
      <c r="D2809" t="s">
        <v>18847</v>
      </c>
      <c r="E2809" s="74">
        <v>43098</v>
      </c>
      <c r="F2809">
        <v>10</v>
      </c>
      <c r="G2809" t="s">
        <v>17</v>
      </c>
      <c r="H2809" t="s">
        <v>17324</v>
      </c>
      <c r="I2809" s="74">
        <v>43208</v>
      </c>
      <c r="J2809" t="s">
        <v>19</v>
      </c>
      <c r="K2809" t="s">
        <v>19</v>
      </c>
    </row>
    <row r="2810" spans="1:11" hidden="1" x14ac:dyDescent="0.3">
      <c r="A2810" t="s">
        <v>4443</v>
      </c>
      <c r="B2810" t="s">
        <v>11369</v>
      </c>
      <c r="C2810" t="s">
        <v>18846</v>
      </c>
      <c r="D2810" t="s">
        <v>18847</v>
      </c>
      <c r="E2810" s="74">
        <v>43157</v>
      </c>
      <c r="F2810">
        <v>10</v>
      </c>
      <c r="G2810" t="s">
        <v>17</v>
      </c>
      <c r="H2810" t="s">
        <v>17324</v>
      </c>
      <c r="I2810" s="74">
        <v>43208</v>
      </c>
      <c r="J2810" t="s">
        <v>19</v>
      </c>
      <c r="K2810" t="s">
        <v>19</v>
      </c>
    </row>
    <row r="2811" spans="1:11" hidden="1" x14ac:dyDescent="0.3">
      <c r="A2811" t="s">
        <v>4482</v>
      </c>
      <c r="B2811" t="s">
        <v>11358</v>
      </c>
      <c r="C2811" t="s">
        <v>18846</v>
      </c>
      <c r="D2811" t="s">
        <v>18847</v>
      </c>
      <c r="E2811" s="74">
        <v>43195</v>
      </c>
      <c r="F2811">
        <v>10</v>
      </c>
      <c r="G2811" t="s">
        <v>17</v>
      </c>
      <c r="H2811" t="s">
        <v>17324</v>
      </c>
      <c r="I2811" s="74">
        <v>43208</v>
      </c>
      <c r="J2811" t="s">
        <v>19</v>
      </c>
      <c r="K2811" t="s">
        <v>19</v>
      </c>
    </row>
    <row r="2812" spans="1:11" hidden="1" x14ac:dyDescent="0.3">
      <c r="A2812" t="s">
        <v>25488</v>
      </c>
      <c r="B2812" t="s">
        <v>25489</v>
      </c>
      <c r="C2812" t="s">
        <v>17348</v>
      </c>
      <c r="D2812" t="s">
        <v>17349</v>
      </c>
      <c r="E2812" s="74">
        <v>43740</v>
      </c>
      <c r="F2812">
        <v>0.361535</v>
      </c>
      <c r="G2812" t="s">
        <v>17</v>
      </c>
      <c r="H2812" t="s">
        <v>17315</v>
      </c>
      <c r="I2812" s="74">
        <v>45511</v>
      </c>
      <c r="J2812" t="s">
        <v>19</v>
      </c>
      <c r="K2812" t="s">
        <v>19</v>
      </c>
    </row>
    <row r="2813" spans="1:11" hidden="1" x14ac:dyDescent="0.3">
      <c r="A2813" t="s">
        <v>4522</v>
      </c>
      <c r="B2813" t="s">
        <v>11340</v>
      </c>
      <c r="C2813" t="s">
        <v>17410</v>
      </c>
      <c r="D2813" t="s">
        <v>17411</v>
      </c>
      <c r="E2813" s="74">
        <v>40338</v>
      </c>
      <c r="F2813">
        <v>4.7E-2</v>
      </c>
      <c r="G2813" t="s">
        <v>17</v>
      </c>
      <c r="H2813" t="s">
        <v>17315</v>
      </c>
      <c r="I2813" s="74">
        <v>43264</v>
      </c>
      <c r="J2813" t="s">
        <v>19</v>
      </c>
      <c r="K2813" t="s">
        <v>19</v>
      </c>
    </row>
    <row r="2814" spans="1:11" hidden="1" x14ac:dyDescent="0.3">
      <c r="A2814" t="s">
        <v>15158</v>
      </c>
      <c r="B2814" t="s">
        <v>15157</v>
      </c>
      <c r="C2814" t="s">
        <v>17754</v>
      </c>
      <c r="D2814" t="s">
        <v>17755</v>
      </c>
      <c r="E2814" s="74">
        <v>43923</v>
      </c>
      <c r="F2814">
        <v>0.2</v>
      </c>
      <c r="G2814" t="s">
        <v>17</v>
      </c>
      <c r="H2814" t="s">
        <v>17397</v>
      </c>
      <c r="I2814" s="74">
        <v>44645</v>
      </c>
      <c r="J2814" t="s">
        <v>19</v>
      </c>
      <c r="K2814" t="s">
        <v>19</v>
      </c>
    </row>
    <row r="2815" spans="1:11" hidden="1" x14ac:dyDescent="0.3">
      <c r="A2815" t="s">
        <v>20970</v>
      </c>
      <c r="B2815" t="s">
        <v>20971</v>
      </c>
      <c r="C2815" t="s">
        <v>17361</v>
      </c>
      <c r="D2815" t="s">
        <v>17362</v>
      </c>
      <c r="E2815" s="74">
        <v>44840</v>
      </c>
      <c r="F2815">
        <v>5.7000000000000002E-2</v>
      </c>
      <c r="G2815" t="s">
        <v>17</v>
      </c>
      <c r="H2815" t="s">
        <v>17315</v>
      </c>
      <c r="I2815" s="74">
        <v>45258</v>
      </c>
      <c r="J2815" t="s">
        <v>19</v>
      </c>
      <c r="K2815" t="s">
        <v>19</v>
      </c>
    </row>
    <row r="2816" spans="1:11" hidden="1" x14ac:dyDescent="0.3">
      <c r="A2816" t="s">
        <v>4408</v>
      </c>
      <c r="B2816" t="s">
        <v>4407</v>
      </c>
      <c r="C2816" t="s">
        <v>17410</v>
      </c>
      <c r="D2816" t="s">
        <v>17411</v>
      </c>
      <c r="E2816" s="74">
        <v>43077</v>
      </c>
      <c r="F2816">
        <v>0.13200000000000001</v>
      </c>
      <c r="G2816" t="s">
        <v>17</v>
      </c>
      <c r="H2816" t="s">
        <v>17315</v>
      </c>
      <c r="I2816" s="74">
        <v>43185</v>
      </c>
      <c r="J2816" t="s">
        <v>19</v>
      </c>
      <c r="K2816" t="s">
        <v>19</v>
      </c>
    </row>
    <row r="2817" spans="1:11" hidden="1" x14ac:dyDescent="0.3">
      <c r="A2817" t="s">
        <v>4409</v>
      </c>
      <c r="B2817" t="s">
        <v>4407</v>
      </c>
      <c r="C2817" t="s">
        <v>17410</v>
      </c>
      <c r="D2817" t="s">
        <v>17411</v>
      </c>
      <c r="E2817" s="74">
        <v>43103</v>
      </c>
      <c r="F2817">
        <v>0.26400000000000001</v>
      </c>
      <c r="G2817" t="s">
        <v>17</v>
      </c>
      <c r="H2817" t="s">
        <v>17315</v>
      </c>
      <c r="I2817" s="74">
        <v>43185</v>
      </c>
      <c r="J2817" t="s">
        <v>19</v>
      </c>
      <c r="K2817" t="s">
        <v>19</v>
      </c>
    </row>
    <row r="2818" spans="1:11" hidden="1" x14ac:dyDescent="0.3">
      <c r="A2818" t="s">
        <v>1221</v>
      </c>
      <c r="B2818" t="s">
        <v>12319</v>
      </c>
      <c r="C2818" t="s">
        <v>17433</v>
      </c>
      <c r="D2818" t="s">
        <v>17434</v>
      </c>
      <c r="E2818" s="74">
        <v>41775</v>
      </c>
      <c r="F2818">
        <v>10</v>
      </c>
      <c r="G2818" t="s">
        <v>6</v>
      </c>
      <c r="H2818" t="s">
        <v>17435</v>
      </c>
      <c r="I2818" s="74">
        <v>41786</v>
      </c>
      <c r="J2818" t="s">
        <v>19</v>
      </c>
      <c r="K2818" t="s">
        <v>19</v>
      </c>
    </row>
    <row r="2819" spans="1:11" hidden="1" x14ac:dyDescent="0.3">
      <c r="A2819" t="s">
        <v>8915</v>
      </c>
      <c r="B2819" t="s">
        <v>17163</v>
      </c>
      <c r="C2819" t="s">
        <v>17346</v>
      </c>
      <c r="D2819" t="s">
        <v>17347</v>
      </c>
      <c r="E2819" s="74">
        <v>41551</v>
      </c>
      <c r="F2819">
        <v>0.19900000000000001</v>
      </c>
      <c r="G2819" t="s">
        <v>17</v>
      </c>
      <c r="H2819" t="s">
        <v>17315</v>
      </c>
      <c r="I2819" s="74">
        <v>44061</v>
      </c>
      <c r="J2819" t="s">
        <v>19</v>
      </c>
      <c r="K2819" t="s">
        <v>19</v>
      </c>
    </row>
    <row r="2820" spans="1:11" hidden="1" x14ac:dyDescent="0.3">
      <c r="A2820" t="s">
        <v>19927</v>
      </c>
      <c r="B2820" t="s">
        <v>19928</v>
      </c>
      <c r="C2820" t="s">
        <v>17408</v>
      </c>
      <c r="D2820" t="s">
        <v>17409</v>
      </c>
      <c r="E2820" s="74">
        <v>43538</v>
      </c>
      <c r="F2820">
        <v>0.29599999999999999</v>
      </c>
      <c r="G2820" t="s">
        <v>17</v>
      </c>
      <c r="H2820" t="s">
        <v>17315</v>
      </c>
      <c r="I2820" s="74">
        <v>45050</v>
      </c>
      <c r="J2820" t="s">
        <v>19</v>
      </c>
      <c r="K2820" t="s">
        <v>19</v>
      </c>
    </row>
    <row r="2821" spans="1:11" hidden="1" x14ac:dyDescent="0.3">
      <c r="A2821" t="s">
        <v>248</v>
      </c>
      <c r="B2821" t="s">
        <v>11773</v>
      </c>
      <c r="C2821" t="s">
        <v>17468</v>
      </c>
      <c r="D2821" t="s">
        <v>17469</v>
      </c>
      <c r="E2821" s="74">
        <v>40781</v>
      </c>
      <c r="F2821">
        <v>0.1</v>
      </c>
      <c r="G2821" t="s">
        <v>17</v>
      </c>
      <c r="H2821" t="s">
        <v>17465</v>
      </c>
      <c r="I2821" s="74">
        <v>42716</v>
      </c>
      <c r="J2821" t="s">
        <v>19</v>
      </c>
      <c r="K2821" t="s">
        <v>19</v>
      </c>
    </row>
    <row r="2822" spans="1:11" hidden="1" x14ac:dyDescent="0.3">
      <c r="A2822" t="s">
        <v>167</v>
      </c>
      <c r="B2822" t="s">
        <v>11717</v>
      </c>
      <c r="C2822" t="s">
        <v>17468</v>
      </c>
      <c r="D2822" t="s">
        <v>17469</v>
      </c>
      <c r="E2822" s="74">
        <v>41218</v>
      </c>
      <c r="F2822">
        <v>0.86499999999999999</v>
      </c>
      <c r="G2822" t="s">
        <v>17</v>
      </c>
      <c r="H2822" t="s">
        <v>17465</v>
      </c>
      <c r="I2822" s="74">
        <v>42716</v>
      </c>
      <c r="J2822" t="s">
        <v>19</v>
      </c>
      <c r="K2822" t="s">
        <v>19</v>
      </c>
    </row>
    <row r="2823" spans="1:11" hidden="1" x14ac:dyDescent="0.3">
      <c r="A2823" t="s">
        <v>14920</v>
      </c>
      <c r="B2823" t="s">
        <v>14915</v>
      </c>
      <c r="C2823" t="s">
        <v>17754</v>
      </c>
      <c r="D2823" t="s">
        <v>17755</v>
      </c>
      <c r="E2823" s="74">
        <v>44502</v>
      </c>
      <c r="F2823">
        <v>0.155</v>
      </c>
      <c r="G2823" t="s">
        <v>17</v>
      </c>
      <c r="H2823" t="s">
        <v>17379</v>
      </c>
      <c r="I2823" s="74">
        <v>44698</v>
      </c>
      <c r="J2823" t="s">
        <v>19</v>
      </c>
      <c r="K2823" t="s">
        <v>19</v>
      </c>
    </row>
    <row r="2824" spans="1:11" hidden="1" x14ac:dyDescent="0.3">
      <c r="A2824" t="s">
        <v>14918</v>
      </c>
      <c r="B2824" t="s">
        <v>14915</v>
      </c>
      <c r="C2824" t="s">
        <v>17754</v>
      </c>
      <c r="D2824" t="s">
        <v>17755</v>
      </c>
      <c r="E2824" s="74">
        <v>44502</v>
      </c>
      <c r="F2824">
        <v>0.155</v>
      </c>
      <c r="G2824" t="s">
        <v>17</v>
      </c>
      <c r="H2824" t="s">
        <v>17379</v>
      </c>
      <c r="I2824" s="74">
        <v>44698</v>
      </c>
      <c r="J2824" t="s">
        <v>19</v>
      </c>
      <c r="K2824" t="s">
        <v>19</v>
      </c>
    </row>
    <row r="2825" spans="1:11" hidden="1" x14ac:dyDescent="0.3">
      <c r="A2825" t="s">
        <v>14917</v>
      </c>
      <c r="B2825" t="s">
        <v>14915</v>
      </c>
      <c r="C2825" t="s">
        <v>17754</v>
      </c>
      <c r="D2825" t="s">
        <v>17755</v>
      </c>
      <c r="E2825" s="74">
        <v>44516</v>
      </c>
      <c r="F2825">
        <v>9.2999999999999999E-2</v>
      </c>
      <c r="G2825" t="s">
        <v>17</v>
      </c>
      <c r="H2825" t="s">
        <v>17379</v>
      </c>
      <c r="I2825" s="74">
        <v>44698</v>
      </c>
      <c r="J2825" t="s">
        <v>19</v>
      </c>
      <c r="K2825" t="s">
        <v>19</v>
      </c>
    </row>
    <row r="2826" spans="1:11" hidden="1" x14ac:dyDescent="0.3">
      <c r="A2826" t="s">
        <v>14916</v>
      </c>
      <c r="B2826" t="s">
        <v>14915</v>
      </c>
      <c r="C2826" t="s">
        <v>17754</v>
      </c>
      <c r="D2826" t="s">
        <v>17755</v>
      </c>
      <c r="E2826" s="74">
        <v>44502</v>
      </c>
      <c r="F2826">
        <v>0.188</v>
      </c>
      <c r="G2826" t="s">
        <v>17</v>
      </c>
      <c r="H2826" t="s">
        <v>17379</v>
      </c>
      <c r="I2826" s="74">
        <v>44698</v>
      </c>
      <c r="J2826" t="s">
        <v>19</v>
      </c>
      <c r="K2826" t="s">
        <v>19</v>
      </c>
    </row>
    <row r="2827" spans="1:11" hidden="1" x14ac:dyDescent="0.3">
      <c r="A2827" t="s">
        <v>20281</v>
      </c>
      <c r="B2827" t="s">
        <v>14915</v>
      </c>
      <c r="C2827" t="s">
        <v>17754</v>
      </c>
      <c r="D2827" t="s">
        <v>17755</v>
      </c>
      <c r="E2827" s="74">
        <v>45071</v>
      </c>
      <c r="F2827">
        <v>0.25</v>
      </c>
      <c r="G2827" t="s">
        <v>17</v>
      </c>
      <c r="H2827" t="s">
        <v>17379</v>
      </c>
      <c r="I2827" s="74">
        <v>45215</v>
      </c>
      <c r="J2827" t="s">
        <v>19</v>
      </c>
      <c r="K2827" t="s">
        <v>19</v>
      </c>
    </row>
    <row r="2828" spans="1:11" hidden="1" x14ac:dyDescent="0.3">
      <c r="A2828" t="s">
        <v>20565</v>
      </c>
      <c r="B2828" t="s">
        <v>14915</v>
      </c>
      <c r="C2828" t="s">
        <v>17754</v>
      </c>
      <c r="D2828" t="s">
        <v>17755</v>
      </c>
      <c r="E2828" s="74">
        <v>45071</v>
      </c>
      <c r="F2828">
        <v>3.3300000000000003E-2</v>
      </c>
      <c r="G2828" t="s">
        <v>17</v>
      </c>
      <c r="H2828" t="s">
        <v>17379</v>
      </c>
      <c r="I2828" s="74">
        <v>45233</v>
      </c>
      <c r="J2828" t="s">
        <v>19</v>
      </c>
      <c r="K2828" t="s">
        <v>19</v>
      </c>
    </row>
    <row r="2829" spans="1:11" hidden="1" x14ac:dyDescent="0.3">
      <c r="A2829" t="s">
        <v>20566</v>
      </c>
      <c r="B2829" t="s">
        <v>14915</v>
      </c>
      <c r="C2829" t="s">
        <v>17754</v>
      </c>
      <c r="D2829" t="s">
        <v>17755</v>
      </c>
      <c r="E2829" s="74">
        <v>45071</v>
      </c>
      <c r="F2829">
        <v>0.25</v>
      </c>
      <c r="G2829" t="s">
        <v>17</v>
      </c>
      <c r="H2829" t="s">
        <v>17379</v>
      </c>
      <c r="I2829" s="74">
        <v>45215</v>
      </c>
      <c r="J2829" t="s">
        <v>19</v>
      </c>
      <c r="K2829" t="s">
        <v>19</v>
      </c>
    </row>
    <row r="2830" spans="1:11" hidden="1" x14ac:dyDescent="0.3">
      <c r="A2830" t="s">
        <v>3713</v>
      </c>
      <c r="B2830" t="s">
        <v>13826</v>
      </c>
      <c r="C2830" t="s">
        <v>17352</v>
      </c>
      <c r="D2830" t="s">
        <v>17293</v>
      </c>
      <c r="E2830" s="74">
        <v>1097</v>
      </c>
      <c r="F2830">
        <v>2.1</v>
      </c>
      <c r="G2830" t="s">
        <v>17369</v>
      </c>
      <c r="H2830" t="s">
        <v>17315</v>
      </c>
      <c r="I2830" s="74">
        <v>39451</v>
      </c>
      <c r="J2830" t="s">
        <v>19</v>
      </c>
      <c r="K2830" t="s">
        <v>19</v>
      </c>
    </row>
    <row r="2831" spans="1:11" hidden="1" x14ac:dyDescent="0.3">
      <c r="A2831" t="s">
        <v>20571</v>
      </c>
      <c r="B2831" t="s">
        <v>20572</v>
      </c>
      <c r="C2831" t="s">
        <v>17463</v>
      </c>
      <c r="D2831" t="s">
        <v>17464</v>
      </c>
      <c r="E2831" s="74">
        <v>45170</v>
      </c>
      <c r="F2831">
        <v>80</v>
      </c>
      <c r="G2831" t="s">
        <v>17</v>
      </c>
      <c r="H2831" t="s">
        <v>20573</v>
      </c>
      <c r="I2831" s="74">
        <v>45303</v>
      </c>
      <c r="J2831" t="s">
        <v>19</v>
      </c>
      <c r="K2831" t="s">
        <v>19</v>
      </c>
    </row>
    <row r="2832" spans="1:11" hidden="1" x14ac:dyDescent="0.3">
      <c r="A2832" t="s">
        <v>21347</v>
      </c>
      <c r="B2832" t="s">
        <v>21348</v>
      </c>
      <c r="C2832" t="s">
        <v>17673</v>
      </c>
      <c r="D2832" t="s">
        <v>17674</v>
      </c>
      <c r="E2832" s="74">
        <v>45079</v>
      </c>
      <c r="F2832">
        <v>0.17599999999999999</v>
      </c>
      <c r="G2832" t="s">
        <v>17</v>
      </c>
      <c r="H2832" t="s">
        <v>17315</v>
      </c>
      <c r="I2832" s="74">
        <v>45303</v>
      </c>
      <c r="J2832" t="s">
        <v>19</v>
      </c>
      <c r="K2832" t="s">
        <v>19</v>
      </c>
    </row>
    <row r="2833" spans="1:11" hidden="1" x14ac:dyDescent="0.3">
      <c r="A2833" t="s">
        <v>21748</v>
      </c>
      <c r="B2833" t="s">
        <v>21749</v>
      </c>
      <c r="C2833" t="s">
        <v>17466</v>
      </c>
      <c r="D2833" t="s">
        <v>17467</v>
      </c>
      <c r="E2833" s="74">
        <v>45320</v>
      </c>
      <c r="F2833">
        <v>0.96</v>
      </c>
      <c r="G2833" t="s">
        <v>17</v>
      </c>
      <c r="H2833" t="s">
        <v>17315</v>
      </c>
      <c r="I2833" s="74">
        <v>45345</v>
      </c>
      <c r="J2833" t="s">
        <v>19</v>
      </c>
      <c r="K2833" t="s">
        <v>19</v>
      </c>
    </row>
    <row r="2834" spans="1:11" hidden="1" x14ac:dyDescent="0.3">
      <c r="A2834" t="s">
        <v>3658</v>
      </c>
      <c r="B2834" t="s">
        <v>13263</v>
      </c>
      <c r="C2834" t="s">
        <v>21628</v>
      </c>
      <c r="D2834" t="s">
        <v>21629</v>
      </c>
      <c r="E2834" s="74">
        <v>31040</v>
      </c>
      <c r="F2834">
        <v>4.0999999999999996</v>
      </c>
      <c r="G2834" t="s">
        <v>17369</v>
      </c>
      <c r="H2834" t="s">
        <v>17339</v>
      </c>
      <c r="I2834" s="74">
        <v>39547</v>
      </c>
      <c r="J2834" t="s">
        <v>19</v>
      </c>
      <c r="K2834" t="s">
        <v>19</v>
      </c>
    </row>
    <row r="2835" spans="1:11" hidden="1" x14ac:dyDescent="0.3">
      <c r="A2835" t="s">
        <v>4266</v>
      </c>
      <c r="B2835" t="s">
        <v>11477</v>
      </c>
      <c r="C2835" t="s">
        <v>17410</v>
      </c>
      <c r="D2835" t="s">
        <v>17411</v>
      </c>
      <c r="E2835" s="74">
        <v>42338</v>
      </c>
      <c r="F2835">
        <v>2.7E-2</v>
      </c>
      <c r="G2835" t="s">
        <v>17</v>
      </c>
      <c r="H2835" t="s">
        <v>17315</v>
      </c>
      <c r="I2835" s="74">
        <v>43084</v>
      </c>
      <c r="J2835" t="s">
        <v>19</v>
      </c>
      <c r="K2835" t="s">
        <v>19</v>
      </c>
    </row>
    <row r="2836" spans="1:11" hidden="1" x14ac:dyDescent="0.3">
      <c r="A2836" t="s">
        <v>2719</v>
      </c>
      <c r="B2836" t="s">
        <v>2720</v>
      </c>
      <c r="C2836" t="s">
        <v>20350</v>
      </c>
      <c r="D2836" t="s">
        <v>20351</v>
      </c>
      <c r="E2836" s="74">
        <v>39611</v>
      </c>
      <c r="F2836">
        <v>0.82199999999999995</v>
      </c>
      <c r="G2836" t="s">
        <v>17</v>
      </c>
      <c r="H2836" t="s">
        <v>17315</v>
      </c>
      <c r="I2836" s="74">
        <v>40504</v>
      </c>
      <c r="J2836" t="s">
        <v>19</v>
      </c>
      <c r="K2836" t="s">
        <v>19</v>
      </c>
    </row>
    <row r="2837" spans="1:11" hidden="1" x14ac:dyDescent="0.3">
      <c r="A2837" t="s">
        <v>2761</v>
      </c>
      <c r="B2837" t="s">
        <v>13472</v>
      </c>
      <c r="C2837" t="s">
        <v>17482</v>
      </c>
      <c r="D2837" t="s">
        <v>17483</v>
      </c>
      <c r="E2837" s="74">
        <v>2589</v>
      </c>
      <c r="F2837">
        <v>3.1</v>
      </c>
      <c r="G2837" t="s">
        <v>17369</v>
      </c>
      <c r="H2837" t="s">
        <v>17339</v>
      </c>
      <c r="I2837" s="74">
        <v>40497</v>
      </c>
      <c r="J2837" t="s">
        <v>17325</v>
      </c>
      <c r="K2837" t="s">
        <v>19</v>
      </c>
    </row>
    <row r="2838" spans="1:11" hidden="1" x14ac:dyDescent="0.3">
      <c r="A2838" t="s">
        <v>2761</v>
      </c>
      <c r="B2838" t="s">
        <v>13472</v>
      </c>
      <c r="C2838" t="s">
        <v>17482</v>
      </c>
      <c r="D2838" t="s">
        <v>17483</v>
      </c>
      <c r="E2838" s="74">
        <v>2589</v>
      </c>
      <c r="F2838">
        <v>3.1</v>
      </c>
      <c r="G2838" t="s">
        <v>17390</v>
      </c>
      <c r="H2838" t="s">
        <v>17339</v>
      </c>
      <c r="I2838" s="74">
        <v>40497</v>
      </c>
      <c r="J2838" t="s">
        <v>17325</v>
      </c>
      <c r="K2838" t="s">
        <v>19</v>
      </c>
    </row>
    <row r="2839" spans="1:11" hidden="1" x14ac:dyDescent="0.3">
      <c r="A2839" t="s">
        <v>2761</v>
      </c>
      <c r="B2839" t="s">
        <v>13472</v>
      </c>
      <c r="C2839" t="s">
        <v>17482</v>
      </c>
      <c r="D2839" t="s">
        <v>17483</v>
      </c>
      <c r="E2839" s="74">
        <v>2589</v>
      </c>
      <c r="F2839">
        <v>3.1</v>
      </c>
      <c r="G2839" t="s">
        <v>17392</v>
      </c>
      <c r="H2839" t="s">
        <v>17339</v>
      </c>
      <c r="I2839" s="74">
        <v>40497</v>
      </c>
      <c r="J2839" t="s">
        <v>17325</v>
      </c>
      <c r="K2839" t="s">
        <v>19</v>
      </c>
    </row>
    <row r="2840" spans="1:11" hidden="1" x14ac:dyDescent="0.3">
      <c r="A2840" t="s">
        <v>2760</v>
      </c>
      <c r="B2840" t="s">
        <v>13472</v>
      </c>
      <c r="C2840" t="s">
        <v>17482</v>
      </c>
      <c r="D2840" t="s">
        <v>17483</v>
      </c>
      <c r="E2840" s="74">
        <v>2589</v>
      </c>
      <c r="F2840">
        <v>3.1</v>
      </c>
      <c r="G2840" t="s">
        <v>17369</v>
      </c>
      <c r="H2840" t="s">
        <v>17339</v>
      </c>
      <c r="I2840" s="74">
        <v>40497</v>
      </c>
      <c r="J2840" t="s">
        <v>17325</v>
      </c>
      <c r="K2840" t="s">
        <v>19</v>
      </c>
    </row>
    <row r="2841" spans="1:11" hidden="1" x14ac:dyDescent="0.3">
      <c r="A2841" t="s">
        <v>2760</v>
      </c>
      <c r="B2841" t="s">
        <v>13472</v>
      </c>
      <c r="C2841" t="s">
        <v>17482</v>
      </c>
      <c r="D2841" t="s">
        <v>17483</v>
      </c>
      <c r="E2841" s="74">
        <v>2589</v>
      </c>
      <c r="F2841">
        <v>3.1</v>
      </c>
      <c r="G2841" t="s">
        <v>17390</v>
      </c>
      <c r="H2841" t="s">
        <v>17339</v>
      </c>
      <c r="I2841" s="74">
        <v>40497</v>
      </c>
      <c r="J2841" t="s">
        <v>17325</v>
      </c>
      <c r="K2841" t="s">
        <v>19</v>
      </c>
    </row>
    <row r="2842" spans="1:11" hidden="1" x14ac:dyDescent="0.3">
      <c r="A2842" t="s">
        <v>2760</v>
      </c>
      <c r="B2842" t="s">
        <v>13472</v>
      </c>
      <c r="C2842" t="s">
        <v>17482</v>
      </c>
      <c r="D2842" t="s">
        <v>17483</v>
      </c>
      <c r="E2842" s="74">
        <v>2589</v>
      </c>
      <c r="F2842">
        <v>3.1</v>
      </c>
      <c r="G2842" t="s">
        <v>17392</v>
      </c>
      <c r="H2842" t="s">
        <v>17339</v>
      </c>
      <c r="I2842" s="74">
        <v>40497</v>
      </c>
      <c r="J2842" t="s">
        <v>17325</v>
      </c>
      <c r="K2842" t="s">
        <v>19</v>
      </c>
    </row>
    <row r="2843" spans="1:11" hidden="1" x14ac:dyDescent="0.3">
      <c r="A2843" t="s">
        <v>2759</v>
      </c>
      <c r="B2843" t="s">
        <v>13472</v>
      </c>
      <c r="C2843" t="s">
        <v>17482</v>
      </c>
      <c r="D2843" t="s">
        <v>17483</v>
      </c>
      <c r="E2843" s="74">
        <v>3105</v>
      </c>
      <c r="F2843">
        <v>2.7</v>
      </c>
      <c r="G2843" t="s">
        <v>17369</v>
      </c>
      <c r="H2843" t="s">
        <v>17339</v>
      </c>
      <c r="I2843" s="74">
        <v>40497</v>
      </c>
      <c r="J2843" t="s">
        <v>17325</v>
      </c>
      <c r="K2843" t="s">
        <v>19</v>
      </c>
    </row>
    <row r="2844" spans="1:11" hidden="1" x14ac:dyDescent="0.3">
      <c r="A2844" t="s">
        <v>2759</v>
      </c>
      <c r="B2844" t="s">
        <v>13472</v>
      </c>
      <c r="C2844" t="s">
        <v>17482</v>
      </c>
      <c r="D2844" t="s">
        <v>17483</v>
      </c>
      <c r="E2844" s="74">
        <v>3105</v>
      </c>
      <c r="F2844">
        <v>2.7</v>
      </c>
      <c r="G2844" t="s">
        <v>17390</v>
      </c>
      <c r="H2844" t="s">
        <v>17339</v>
      </c>
      <c r="I2844" s="74">
        <v>40497</v>
      </c>
      <c r="J2844" t="s">
        <v>17325</v>
      </c>
      <c r="K2844" t="s">
        <v>19</v>
      </c>
    </row>
    <row r="2845" spans="1:11" hidden="1" x14ac:dyDescent="0.3">
      <c r="A2845" t="s">
        <v>2759</v>
      </c>
      <c r="B2845" t="s">
        <v>13472</v>
      </c>
      <c r="C2845" t="s">
        <v>17482</v>
      </c>
      <c r="D2845" t="s">
        <v>17483</v>
      </c>
      <c r="E2845" s="74">
        <v>3105</v>
      </c>
      <c r="F2845">
        <v>2.7</v>
      </c>
      <c r="G2845" t="s">
        <v>17392</v>
      </c>
      <c r="H2845" t="s">
        <v>17339</v>
      </c>
      <c r="I2845" s="74">
        <v>40497</v>
      </c>
      <c r="J2845" t="s">
        <v>17325</v>
      </c>
      <c r="K2845" t="s">
        <v>19</v>
      </c>
    </row>
    <row r="2846" spans="1:11" hidden="1" x14ac:dyDescent="0.3">
      <c r="A2846" t="s">
        <v>2758</v>
      </c>
      <c r="B2846" t="s">
        <v>13472</v>
      </c>
      <c r="C2846" t="s">
        <v>17482</v>
      </c>
      <c r="D2846" t="s">
        <v>17483</v>
      </c>
      <c r="E2846" s="74">
        <v>3562</v>
      </c>
      <c r="F2846">
        <v>4.5</v>
      </c>
      <c r="G2846" t="s">
        <v>17369</v>
      </c>
      <c r="H2846" t="s">
        <v>17339</v>
      </c>
      <c r="I2846" s="74">
        <v>40497</v>
      </c>
      <c r="J2846" t="s">
        <v>17325</v>
      </c>
      <c r="K2846" t="s">
        <v>19</v>
      </c>
    </row>
    <row r="2847" spans="1:11" hidden="1" x14ac:dyDescent="0.3">
      <c r="A2847" t="s">
        <v>2758</v>
      </c>
      <c r="B2847" t="s">
        <v>13472</v>
      </c>
      <c r="C2847" t="s">
        <v>17482</v>
      </c>
      <c r="D2847" t="s">
        <v>17483</v>
      </c>
      <c r="E2847" s="74">
        <v>3562</v>
      </c>
      <c r="F2847">
        <v>4.5</v>
      </c>
      <c r="G2847" t="s">
        <v>17390</v>
      </c>
      <c r="H2847" t="s">
        <v>17339</v>
      </c>
      <c r="I2847" s="74">
        <v>40497</v>
      </c>
      <c r="J2847" t="s">
        <v>17325</v>
      </c>
      <c r="K2847" t="s">
        <v>19</v>
      </c>
    </row>
    <row r="2848" spans="1:11" hidden="1" x14ac:dyDescent="0.3">
      <c r="A2848" t="s">
        <v>2758</v>
      </c>
      <c r="B2848" t="s">
        <v>13472</v>
      </c>
      <c r="C2848" t="s">
        <v>17482</v>
      </c>
      <c r="D2848" t="s">
        <v>17483</v>
      </c>
      <c r="E2848" s="74">
        <v>3562</v>
      </c>
      <c r="F2848">
        <v>4.5</v>
      </c>
      <c r="G2848" t="s">
        <v>17392</v>
      </c>
      <c r="H2848" t="s">
        <v>17339</v>
      </c>
      <c r="I2848" s="74">
        <v>40497</v>
      </c>
      <c r="J2848" t="s">
        <v>17325</v>
      </c>
      <c r="K2848" t="s">
        <v>19</v>
      </c>
    </row>
    <row r="2849" spans="1:11" hidden="1" x14ac:dyDescent="0.3">
      <c r="A2849" t="s">
        <v>2757</v>
      </c>
      <c r="B2849" t="s">
        <v>13472</v>
      </c>
      <c r="C2849" t="s">
        <v>17482</v>
      </c>
      <c r="D2849" t="s">
        <v>17483</v>
      </c>
      <c r="E2849" s="74">
        <v>3866</v>
      </c>
      <c r="F2849">
        <v>4</v>
      </c>
      <c r="G2849" t="s">
        <v>17369</v>
      </c>
      <c r="H2849" t="s">
        <v>17339</v>
      </c>
      <c r="I2849" s="74">
        <v>40497</v>
      </c>
      <c r="J2849" t="s">
        <v>17325</v>
      </c>
      <c r="K2849" t="s">
        <v>19</v>
      </c>
    </row>
    <row r="2850" spans="1:11" hidden="1" x14ac:dyDescent="0.3">
      <c r="A2850" t="s">
        <v>2757</v>
      </c>
      <c r="B2850" t="s">
        <v>13472</v>
      </c>
      <c r="C2850" t="s">
        <v>17482</v>
      </c>
      <c r="D2850" t="s">
        <v>17483</v>
      </c>
      <c r="E2850" s="74">
        <v>3866</v>
      </c>
      <c r="F2850">
        <v>4</v>
      </c>
      <c r="G2850" t="s">
        <v>17390</v>
      </c>
      <c r="H2850" t="s">
        <v>17339</v>
      </c>
      <c r="I2850" s="74">
        <v>40497</v>
      </c>
      <c r="J2850" t="s">
        <v>17325</v>
      </c>
      <c r="K2850" t="s">
        <v>19</v>
      </c>
    </row>
    <row r="2851" spans="1:11" hidden="1" x14ac:dyDescent="0.3">
      <c r="A2851" t="s">
        <v>2757</v>
      </c>
      <c r="B2851" t="s">
        <v>13472</v>
      </c>
      <c r="C2851" t="s">
        <v>17482</v>
      </c>
      <c r="D2851" t="s">
        <v>17483</v>
      </c>
      <c r="E2851" s="74">
        <v>3866</v>
      </c>
      <c r="F2851">
        <v>4</v>
      </c>
      <c r="G2851" t="s">
        <v>17392</v>
      </c>
      <c r="H2851" t="s">
        <v>17339</v>
      </c>
      <c r="I2851" s="74">
        <v>40497</v>
      </c>
      <c r="J2851" t="s">
        <v>17325</v>
      </c>
      <c r="K2851" t="s">
        <v>19</v>
      </c>
    </row>
    <row r="2852" spans="1:11" hidden="1" x14ac:dyDescent="0.3">
      <c r="A2852" t="s">
        <v>2756</v>
      </c>
      <c r="B2852" t="s">
        <v>13472</v>
      </c>
      <c r="C2852" t="s">
        <v>17482</v>
      </c>
      <c r="D2852" t="s">
        <v>17483</v>
      </c>
      <c r="E2852" s="74">
        <v>21429</v>
      </c>
      <c r="F2852">
        <v>19.2</v>
      </c>
      <c r="G2852" t="s">
        <v>17369</v>
      </c>
      <c r="H2852" t="s">
        <v>17339</v>
      </c>
      <c r="I2852" s="74">
        <v>40497</v>
      </c>
      <c r="J2852" t="s">
        <v>17325</v>
      </c>
      <c r="K2852" t="s">
        <v>19</v>
      </c>
    </row>
    <row r="2853" spans="1:11" hidden="1" x14ac:dyDescent="0.3">
      <c r="A2853" t="s">
        <v>2756</v>
      </c>
      <c r="B2853" t="s">
        <v>13472</v>
      </c>
      <c r="C2853" t="s">
        <v>17482</v>
      </c>
      <c r="D2853" t="s">
        <v>17483</v>
      </c>
      <c r="E2853" s="74">
        <v>21429</v>
      </c>
      <c r="F2853">
        <v>19.2</v>
      </c>
      <c r="G2853" t="s">
        <v>17390</v>
      </c>
      <c r="H2853" t="s">
        <v>17339</v>
      </c>
      <c r="I2853" s="74">
        <v>40497</v>
      </c>
      <c r="J2853" t="s">
        <v>17325</v>
      </c>
      <c r="K2853" t="s">
        <v>19</v>
      </c>
    </row>
    <row r="2854" spans="1:11" hidden="1" x14ac:dyDescent="0.3">
      <c r="A2854" t="s">
        <v>2756</v>
      </c>
      <c r="B2854" t="s">
        <v>13472</v>
      </c>
      <c r="C2854" t="s">
        <v>17482</v>
      </c>
      <c r="D2854" t="s">
        <v>17483</v>
      </c>
      <c r="E2854" s="74">
        <v>21429</v>
      </c>
      <c r="F2854">
        <v>19.2</v>
      </c>
      <c r="G2854" t="s">
        <v>17392</v>
      </c>
      <c r="H2854" t="s">
        <v>17339</v>
      </c>
      <c r="I2854" s="74">
        <v>40497</v>
      </c>
      <c r="J2854" t="s">
        <v>17325</v>
      </c>
      <c r="K2854" t="s">
        <v>19</v>
      </c>
    </row>
    <row r="2855" spans="1:11" hidden="1" x14ac:dyDescent="0.3">
      <c r="A2855" t="s">
        <v>1752</v>
      </c>
      <c r="B2855" t="s">
        <v>12687</v>
      </c>
      <c r="C2855" t="s">
        <v>21821</v>
      </c>
      <c r="D2855" t="s">
        <v>21822</v>
      </c>
      <c r="E2855" s="74">
        <v>41392</v>
      </c>
      <c r="F2855">
        <v>1.1000000000000001</v>
      </c>
      <c r="G2855" t="s">
        <v>17369</v>
      </c>
      <c r="H2855" t="s">
        <v>17458</v>
      </c>
      <c r="I2855" s="74">
        <v>41415</v>
      </c>
      <c r="J2855" t="s">
        <v>19</v>
      </c>
      <c r="K2855" t="s">
        <v>19</v>
      </c>
    </row>
    <row r="2856" spans="1:11" hidden="1" x14ac:dyDescent="0.3">
      <c r="A2856" t="s">
        <v>1773</v>
      </c>
      <c r="B2856" t="s">
        <v>12704</v>
      </c>
      <c r="C2856" t="s">
        <v>17732</v>
      </c>
      <c r="D2856" t="s">
        <v>17733</v>
      </c>
      <c r="E2856" s="74">
        <v>41332</v>
      </c>
      <c r="F2856">
        <v>0.75</v>
      </c>
      <c r="G2856" t="s">
        <v>17334</v>
      </c>
      <c r="H2856" t="s">
        <v>17339</v>
      </c>
      <c r="I2856" s="74">
        <v>41387</v>
      </c>
      <c r="J2856" t="s">
        <v>19</v>
      </c>
      <c r="K2856" t="s">
        <v>19</v>
      </c>
    </row>
    <row r="2857" spans="1:11" hidden="1" x14ac:dyDescent="0.3">
      <c r="A2857" t="s">
        <v>14740</v>
      </c>
      <c r="B2857" t="s">
        <v>14739</v>
      </c>
      <c r="C2857" t="s">
        <v>17732</v>
      </c>
      <c r="D2857" t="s">
        <v>17733</v>
      </c>
      <c r="E2857" s="74">
        <v>40053</v>
      </c>
      <c r="F2857">
        <v>0.75</v>
      </c>
      <c r="G2857" t="s">
        <v>17334</v>
      </c>
      <c r="H2857" t="s">
        <v>17391</v>
      </c>
      <c r="I2857" s="74">
        <v>40157</v>
      </c>
      <c r="J2857" t="s">
        <v>19</v>
      </c>
      <c r="K2857" t="s">
        <v>19</v>
      </c>
    </row>
    <row r="2858" spans="1:11" hidden="1" x14ac:dyDescent="0.3">
      <c r="A2858" t="s">
        <v>2225</v>
      </c>
      <c r="B2858" t="s">
        <v>13041</v>
      </c>
      <c r="C2858" t="s">
        <v>17732</v>
      </c>
      <c r="D2858" t="s">
        <v>17733</v>
      </c>
      <c r="E2858" s="74">
        <v>41019</v>
      </c>
      <c r="F2858">
        <v>0.995</v>
      </c>
      <c r="G2858" t="s">
        <v>17334</v>
      </c>
      <c r="H2858" t="s">
        <v>17339</v>
      </c>
      <c r="I2858" s="74">
        <v>41158</v>
      </c>
      <c r="J2858" t="s">
        <v>19</v>
      </c>
      <c r="K2858" t="s">
        <v>19</v>
      </c>
    </row>
    <row r="2859" spans="1:11" hidden="1" x14ac:dyDescent="0.3">
      <c r="A2859" t="s">
        <v>25753</v>
      </c>
      <c r="B2859" t="s">
        <v>25754</v>
      </c>
      <c r="C2859" t="s">
        <v>17766</v>
      </c>
      <c r="D2859" t="s">
        <v>17767</v>
      </c>
      <c r="E2859" s="74">
        <v>40898</v>
      </c>
      <c r="F2859">
        <v>0.78</v>
      </c>
      <c r="G2859" t="s">
        <v>17</v>
      </c>
      <c r="H2859" t="s">
        <v>17315</v>
      </c>
      <c r="I2859" s="74">
        <v>45510</v>
      </c>
      <c r="J2859" t="s">
        <v>19</v>
      </c>
      <c r="K2859" t="s">
        <v>19</v>
      </c>
    </row>
    <row r="2860" spans="1:11" hidden="1" x14ac:dyDescent="0.3">
      <c r="A2860" t="s">
        <v>9268</v>
      </c>
      <c r="B2860" t="s">
        <v>17059</v>
      </c>
      <c r="C2860" t="s">
        <v>17412</v>
      </c>
      <c r="D2860" t="s">
        <v>17413</v>
      </c>
      <c r="E2860" s="74">
        <v>43998</v>
      </c>
      <c r="F2860">
        <v>0.75</v>
      </c>
      <c r="G2860" t="s">
        <v>17</v>
      </c>
      <c r="H2860" t="s">
        <v>17315</v>
      </c>
      <c r="I2860" s="74">
        <v>44053</v>
      </c>
      <c r="J2860" t="s">
        <v>19</v>
      </c>
      <c r="K2860" t="s">
        <v>19</v>
      </c>
    </row>
    <row r="2861" spans="1:11" hidden="1" x14ac:dyDescent="0.3">
      <c r="A2861" t="s">
        <v>14628</v>
      </c>
      <c r="B2861" t="s">
        <v>14627</v>
      </c>
      <c r="C2861" t="s">
        <v>17361</v>
      </c>
      <c r="D2861" t="s">
        <v>17362</v>
      </c>
      <c r="E2861" s="74">
        <v>44552</v>
      </c>
      <c r="F2861">
        <v>0.98899999999999999</v>
      </c>
      <c r="G2861" t="s">
        <v>17</v>
      </c>
      <c r="H2861" t="s">
        <v>17315</v>
      </c>
      <c r="I2861" s="74">
        <v>44838</v>
      </c>
      <c r="J2861" t="s">
        <v>19</v>
      </c>
      <c r="K2861" t="s">
        <v>19</v>
      </c>
    </row>
    <row r="2862" spans="1:11" hidden="1" x14ac:dyDescent="0.3">
      <c r="A2862" t="s">
        <v>2931</v>
      </c>
      <c r="B2862" t="s">
        <v>2930</v>
      </c>
      <c r="C2862" t="s">
        <v>18601</v>
      </c>
      <c r="D2862" t="s">
        <v>2930</v>
      </c>
      <c r="E2862" s="74">
        <v>32004</v>
      </c>
      <c r="F2862">
        <v>0.87</v>
      </c>
      <c r="G2862" t="s">
        <v>17369</v>
      </c>
      <c r="H2862" t="s">
        <v>17458</v>
      </c>
      <c r="I2862" s="74">
        <v>40150</v>
      </c>
      <c r="J2862" t="s">
        <v>19</v>
      </c>
      <c r="K2862" t="s">
        <v>19</v>
      </c>
    </row>
    <row r="2863" spans="1:11" hidden="1" x14ac:dyDescent="0.3">
      <c r="A2863" t="s">
        <v>25332</v>
      </c>
      <c r="B2863" t="s">
        <v>25333</v>
      </c>
      <c r="C2863" t="s">
        <v>21951</v>
      </c>
      <c r="D2863" t="s">
        <v>21952</v>
      </c>
      <c r="E2863" s="74">
        <v>45330</v>
      </c>
      <c r="F2863">
        <v>1.34</v>
      </c>
      <c r="G2863" t="s">
        <v>17</v>
      </c>
      <c r="H2863" t="s">
        <v>17315</v>
      </c>
      <c r="I2863" s="74">
        <v>45533</v>
      </c>
      <c r="J2863" t="s">
        <v>19</v>
      </c>
      <c r="K2863" t="s">
        <v>19</v>
      </c>
    </row>
    <row r="2864" spans="1:11" hidden="1" x14ac:dyDescent="0.3">
      <c r="A2864" t="s">
        <v>20298</v>
      </c>
      <c r="B2864" t="s">
        <v>20299</v>
      </c>
      <c r="C2864" t="s">
        <v>17555</v>
      </c>
      <c r="D2864" t="s">
        <v>17556</v>
      </c>
      <c r="E2864" s="74">
        <v>45076</v>
      </c>
      <c r="F2864">
        <v>0.25800000000000001</v>
      </c>
      <c r="G2864" t="s">
        <v>17</v>
      </c>
      <c r="H2864" t="s">
        <v>17315</v>
      </c>
      <c r="I2864" s="74">
        <v>45128</v>
      </c>
      <c r="J2864" t="s">
        <v>19</v>
      </c>
      <c r="K2864" t="s">
        <v>19</v>
      </c>
    </row>
    <row r="2865" spans="1:11" hidden="1" x14ac:dyDescent="0.3">
      <c r="A2865" t="s">
        <v>19767</v>
      </c>
      <c r="B2865" t="s">
        <v>19768</v>
      </c>
      <c r="C2865" t="s">
        <v>17555</v>
      </c>
      <c r="D2865" t="s">
        <v>17556</v>
      </c>
      <c r="E2865" s="74">
        <v>44950</v>
      </c>
      <c r="F2865">
        <v>0.20599999999999999</v>
      </c>
      <c r="G2865" t="s">
        <v>17</v>
      </c>
      <c r="H2865" t="s">
        <v>17315</v>
      </c>
      <c r="I2865" s="74">
        <v>45084</v>
      </c>
      <c r="J2865" t="s">
        <v>19</v>
      </c>
      <c r="K2865" t="s">
        <v>19</v>
      </c>
    </row>
    <row r="2866" spans="1:11" hidden="1" x14ac:dyDescent="0.3">
      <c r="A2866" t="s">
        <v>2494</v>
      </c>
      <c r="B2866" t="s">
        <v>13255</v>
      </c>
      <c r="C2866" t="s">
        <v>17664</v>
      </c>
      <c r="D2866" t="s">
        <v>17665</v>
      </c>
      <c r="E2866" s="74">
        <v>40708</v>
      </c>
      <c r="F2866">
        <v>0.96399999999999997</v>
      </c>
      <c r="G2866" t="s">
        <v>17</v>
      </c>
      <c r="H2866" t="s">
        <v>17315</v>
      </c>
      <c r="I2866" s="74">
        <v>40781</v>
      </c>
      <c r="J2866" t="s">
        <v>19</v>
      </c>
      <c r="K2866" t="s">
        <v>19</v>
      </c>
    </row>
    <row r="2867" spans="1:11" hidden="1" x14ac:dyDescent="0.3">
      <c r="A2867" t="s">
        <v>7815</v>
      </c>
      <c r="B2867" t="s">
        <v>10400</v>
      </c>
      <c r="C2867" t="s">
        <v>17342</v>
      </c>
      <c r="D2867" t="s">
        <v>17343</v>
      </c>
      <c r="E2867" s="74">
        <v>42669</v>
      </c>
      <c r="F2867">
        <v>0.999</v>
      </c>
      <c r="G2867" t="s">
        <v>17</v>
      </c>
      <c r="H2867" t="s">
        <v>17315</v>
      </c>
      <c r="I2867" s="74">
        <v>43927</v>
      </c>
      <c r="J2867" t="s">
        <v>19</v>
      </c>
      <c r="K2867" t="s">
        <v>19</v>
      </c>
    </row>
    <row r="2868" spans="1:11" hidden="1" x14ac:dyDescent="0.3">
      <c r="A2868" t="s">
        <v>8975</v>
      </c>
      <c r="B2868" t="s">
        <v>17127</v>
      </c>
      <c r="C2868" t="s">
        <v>17382</v>
      </c>
      <c r="D2868" t="s">
        <v>17383</v>
      </c>
      <c r="E2868" s="74">
        <v>43966</v>
      </c>
      <c r="F2868">
        <v>2.3E-2</v>
      </c>
      <c r="G2868" t="s">
        <v>17</v>
      </c>
      <c r="H2868" t="s">
        <v>17315</v>
      </c>
      <c r="I2868" s="74">
        <v>44006</v>
      </c>
      <c r="J2868" t="s">
        <v>19</v>
      </c>
      <c r="K2868" t="s">
        <v>19</v>
      </c>
    </row>
    <row r="2869" spans="1:11" hidden="1" x14ac:dyDescent="0.3">
      <c r="A2869" t="s">
        <v>15011</v>
      </c>
      <c r="B2869" t="s">
        <v>15010</v>
      </c>
      <c r="C2869" t="s">
        <v>17802</v>
      </c>
      <c r="D2869" t="s">
        <v>17803</v>
      </c>
      <c r="E2869" s="74">
        <v>44501</v>
      </c>
      <c r="F2869">
        <v>0.29599999999999999</v>
      </c>
      <c r="G2869" t="s">
        <v>17</v>
      </c>
      <c r="H2869" t="s">
        <v>17315</v>
      </c>
      <c r="I2869" s="74">
        <v>44676</v>
      </c>
      <c r="J2869" t="s">
        <v>19</v>
      </c>
      <c r="K2869" t="s">
        <v>19</v>
      </c>
    </row>
    <row r="2870" spans="1:11" hidden="1" x14ac:dyDescent="0.3">
      <c r="A2870" t="s">
        <v>8246</v>
      </c>
      <c r="B2870" t="s">
        <v>10281</v>
      </c>
      <c r="C2870" t="s">
        <v>17408</v>
      </c>
      <c r="D2870" t="s">
        <v>17409</v>
      </c>
      <c r="E2870" s="74">
        <v>42943</v>
      </c>
      <c r="F2870">
        <v>0.67100000000000004</v>
      </c>
      <c r="G2870" t="s">
        <v>17</v>
      </c>
      <c r="H2870" t="s">
        <v>17315</v>
      </c>
      <c r="I2870" s="74">
        <v>43935</v>
      </c>
      <c r="J2870" t="s">
        <v>19</v>
      </c>
      <c r="K2870" t="s">
        <v>19</v>
      </c>
    </row>
    <row r="2871" spans="1:11" hidden="1" x14ac:dyDescent="0.3">
      <c r="A2871" t="s">
        <v>8906</v>
      </c>
      <c r="B2871" t="s">
        <v>17171</v>
      </c>
      <c r="C2871" t="s">
        <v>17332</v>
      </c>
      <c r="D2871" t="s">
        <v>17333</v>
      </c>
      <c r="E2871" s="74">
        <v>41618</v>
      </c>
      <c r="F2871">
        <v>0.66</v>
      </c>
      <c r="G2871" t="s">
        <v>17</v>
      </c>
      <c r="H2871" t="s">
        <v>17315</v>
      </c>
      <c r="I2871" s="74">
        <v>44035</v>
      </c>
      <c r="J2871" t="s">
        <v>19</v>
      </c>
      <c r="K2871" t="s">
        <v>19</v>
      </c>
    </row>
    <row r="2872" spans="1:11" hidden="1" x14ac:dyDescent="0.3">
      <c r="A2872" t="s">
        <v>19771</v>
      </c>
      <c r="B2872" t="s">
        <v>19772</v>
      </c>
      <c r="C2872" t="s">
        <v>19773</v>
      </c>
      <c r="D2872" t="s">
        <v>24616</v>
      </c>
      <c r="E2872" s="74">
        <v>45198</v>
      </c>
      <c r="F2872">
        <v>150</v>
      </c>
      <c r="G2872" t="s">
        <v>17</v>
      </c>
      <c r="H2872" t="s">
        <v>17315</v>
      </c>
      <c r="I2872" s="74">
        <v>45303</v>
      </c>
      <c r="J2872" t="s">
        <v>19</v>
      </c>
      <c r="K2872" t="s">
        <v>19</v>
      </c>
    </row>
    <row r="2873" spans="1:11" hidden="1" x14ac:dyDescent="0.3">
      <c r="A2873" t="s">
        <v>784</v>
      </c>
      <c r="B2873" t="s">
        <v>12074</v>
      </c>
      <c r="C2873" t="s">
        <v>17370</v>
      </c>
      <c r="D2873" t="s">
        <v>17371</v>
      </c>
      <c r="E2873" s="74">
        <v>42110</v>
      </c>
      <c r="F2873">
        <v>3.2000000000000001E-2</v>
      </c>
      <c r="G2873" t="s">
        <v>17</v>
      </c>
      <c r="H2873" t="s">
        <v>17315</v>
      </c>
      <c r="I2873" s="74">
        <v>42128</v>
      </c>
      <c r="J2873" t="s">
        <v>19</v>
      </c>
      <c r="K2873" t="s">
        <v>19</v>
      </c>
    </row>
    <row r="2874" spans="1:11" hidden="1" x14ac:dyDescent="0.3">
      <c r="A2874" t="s">
        <v>9558</v>
      </c>
      <c r="B2874" t="s">
        <v>17022</v>
      </c>
      <c r="C2874" t="s">
        <v>17342</v>
      </c>
      <c r="D2874" t="s">
        <v>17343</v>
      </c>
      <c r="E2874" s="74">
        <v>42978</v>
      </c>
      <c r="F2874">
        <v>0.42</v>
      </c>
      <c r="G2874" t="s">
        <v>17</v>
      </c>
      <c r="H2874" t="s">
        <v>17315</v>
      </c>
      <c r="I2874" s="74">
        <v>44091</v>
      </c>
      <c r="J2874" t="s">
        <v>19</v>
      </c>
      <c r="K2874" t="s">
        <v>19</v>
      </c>
    </row>
    <row r="2875" spans="1:11" hidden="1" x14ac:dyDescent="0.3">
      <c r="A2875" t="s">
        <v>3042</v>
      </c>
      <c r="B2875" t="s">
        <v>13271</v>
      </c>
      <c r="C2875" t="s">
        <v>17637</v>
      </c>
      <c r="D2875" t="s">
        <v>17638</v>
      </c>
      <c r="E2875" s="74">
        <v>39721</v>
      </c>
      <c r="F2875">
        <v>1.6</v>
      </c>
      <c r="G2875" t="s">
        <v>17334</v>
      </c>
      <c r="H2875" t="s">
        <v>17339</v>
      </c>
      <c r="I2875" s="74">
        <v>40212</v>
      </c>
      <c r="J2875" t="s">
        <v>19</v>
      </c>
      <c r="K2875" t="s">
        <v>19</v>
      </c>
    </row>
    <row r="2876" spans="1:11" hidden="1" x14ac:dyDescent="0.3">
      <c r="A2876" t="s">
        <v>3661</v>
      </c>
      <c r="B2876" t="s">
        <v>13271</v>
      </c>
      <c r="C2876" t="s">
        <v>17637</v>
      </c>
      <c r="D2876" t="s">
        <v>17638</v>
      </c>
      <c r="E2876" s="74">
        <v>39448</v>
      </c>
      <c r="F2876">
        <v>3.2</v>
      </c>
      <c r="G2876" t="s">
        <v>17334</v>
      </c>
      <c r="H2876" t="s">
        <v>17339</v>
      </c>
      <c r="I2876" s="74">
        <v>40212</v>
      </c>
      <c r="J2876" t="s">
        <v>19</v>
      </c>
      <c r="K2876" t="s">
        <v>19</v>
      </c>
    </row>
    <row r="2877" spans="1:11" hidden="1" x14ac:dyDescent="0.3">
      <c r="A2877" t="s">
        <v>3165</v>
      </c>
      <c r="B2877" t="s">
        <v>10343</v>
      </c>
      <c r="C2877" t="s">
        <v>17357</v>
      </c>
      <c r="D2877" t="s">
        <v>17358</v>
      </c>
      <c r="E2877" s="74">
        <v>39448</v>
      </c>
      <c r="F2877">
        <v>3.9E-2</v>
      </c>
      <c r="G2877" t="s">
        <v>17</v>
      </c>
      <c r="H2877" t="s">
        <v>17315</v>
      </c>
      <c r="I2877" s="74">
        <v>39875</v>
      </c>
      <c r="J2877" t="s">
        <v>19</v>
      </c>
      <c r="K2877" t="s">
        <v>19</v>
      </c>
    </row>
    <row r="2878" spans="1:11" hidden="1" x14ac:dyDescent="0.3">
      <c r="A2878" t="s">
        <v>15369</v>
      </c>
      <c r="B2878" t="s">
        <v>15368</v>
      </c>
      <c r="C2878" t="s">
        <v>17734</v>
      </c>
      <c r="D2878" t="s">
        <v>17735</v>
      </c>
      <c r="E2878" s="74">
        <v>44350</v>
      </c>
      <c r="F2878">
        <v>7.0000000000000007E-2</v>
      </c>
      <c r="G2878" t="s">
        <v>17</v>
      </c>
      <c r="H2878" t="s">
        <v>17315</v>
      </c>
      <c r="I2878" s="74">
        <v>44573</v>
      </c>
      <c r="J2878" t="s">
        <v>19</v>
      </c>
      <c r="K2878" t="s">
        <v>19</v>
      </c>
    </row>
    <row r="2879" spans="1:11" hidden="1" x14ac:dyDescent="0.3">
      <c r="A2879" t="s">
        <v>10089</v>
      </c>
      <c r="B2879" t="s">
        <v>16795</v>
      </c>
      <c r="C2879" t="s">
        <v>17348</v>
      </c>
      <c r="D2879" t="s">
        <v>17349</v>
      </c>
      <c r="E2879" s="74">
        <v>41869</v>
      </c>
      <c r="F2879">
        <v>0.89700000000000002</v>
      </c>
      <c r="G2879" t="s">
        <v>17</v>
      </c>
      <c r="H2879" t="s">
        <v>17315</v>
      </c>
      <c r="I2879" s="74">
        <v>44207</v>
      </c>
      <c r="J2879" t="s">
        <v>19</v>
      </c>
      <c r="K2879" t="s">
        <v>19</v>
      </c>
    </row>
    <row r="2880" spans="1:11" hidden="1" x14ac:dyDescent="0.3">
      <c r="A2880" t="s">
        <v>9973</v>
      </c>
      <c r="B2880" t="s">
        <v>16312</v>
      </c>
      <c r="C2880" t="s">
        <v>17348</v>
      </c>
      <c r="D2880" t="s">
        <v>17349</v>
      </c>
      <c r="E2880" s="74">
        <v>42082</v>
      </c>
      <c r="F2880">
        <v>1.129</v>
      </c>
      <c r="G2880" t="s">
        <v>17</v>
      </c>
      <c r="H2880" t="s">
        <v>17315</v>
      </c>
      <c r="I2880" s="74">
        <v>44131</v>
      </c>
      <c r="J2880" t="s">
        <v>19</v>
      </c>
      <c r="K2880" t="s">
        <v>19</v>
      </c>
    </row>
    <row r="2881" spans="1:11" hidden="1" x14ac:dyDescent="0.3">
      <c r="A2881" t="s">
        <v>10072</v>
      </c>
      <c r="B2881" t="s">
        <v>16312</v>
      </c>
      <c r="C2881" t="s">
        <v>17348</v>
      </c>
      <c r="D2881" t="s">
        <v>17349</v>
      </c>
      <c r="E2881" s="74">
        <v>42558</v>
      </c>
      <c r="F2881">
        <v>0.66700000000000004</v>
      </c>
      <c r="G2881" t="s">
        <v>17</v>
      </c>
      <c r="H2881" t="s">
        <v>17315</v>
      </c>
      <c r="I2881" s="74">
        <v>44193</v>
      </c>
      <c r="J2881" t="s">
        <v>19</v>
      </c>
      <c r="K2881" t="s">
        <v>19</v>
      </c>
    </row>
    <row r="2882" spans="1:11" hidden="1" x14ac:dyDescent="0.3">
      <c r="A2882" t="s">
        <v>10073</v>
      </c>
      <c r="B2882" t="s">
        <v>16312</v>
      </c>
      <c r="C2882" t="s">
        <v>17348</v>
      </c>
      <c r="D2882" t="s">
        <v>17349</v>
      </c>
      <c r="E2882" s="74">
        <v>42580</v>
      </c>
      <c r="F2882">
        <v>0.66700000000000004</v>
      </c>
      <c r="G2882" t="s">
        <v>17</v>
      </c>
      <c r="H2882" t="s">
        <v>17315</v>
      </c>
      <c r="I2882" s="74">
        <v>44193</v>
      </c>
      <c r="J2882" t="s">
        <v>19</v>
      </c>
      <c r="K2882" t="s">
        <v>19</v>
      </c>
    </row>
    <row r="2883" spans="1:11" hidden="1" x14ac:dyDescent="0.3">
      <c r="A2883" t="s">
        <v>16313</v>
      </c>
      <c r="B2883" t="s">
        <v>16312</v>
      </c>
      <c r="C2883" t="s">
        <v>17348</v>
      </c>
      <c r="D2883" t="s">
        <v>17349</v>
      </c>
      <c r="E2883" s="74">
        <v>43931</v>
      </c>
      <c r="F2883">
        <v>0.8</v>
      </c>
      <c r="G2883" t="s">
        <v>17</v>
      </c>
      <c r="H2883" t="s">
        <v>17315</v>
      </c>
      <c r="I2883" s="74">
        <v>44378</v>
      </c>
      <c r="J2883" t="s">
        <v>19</v>
      </c>
      <c r="K2883" t="s">
        <v>19</v>
      </c>
    </row>
    <row r="2884" spans="1:11" hidden="1" x14ac:dyDescent="0.3">
      <c r="A2884" t="s">
        <v>10129</v>
      </c>
      <c r="B2884" t="s">
        <v>16740</v>
      </c>
      <c r="C2884" t="s">
        <v>17511</v>
      </c>
      <c r="D2884" t="s">
        <v>22471</v>
      </c>
      <c r="E2884" s="74">
        <v>44078</v>
      </c>
      <c r="F2884">
        <v>0.251</v>
      </c>
      <c r="G2884" t="s">
        <v>17</v>
      </c>
      <c r="H2884" t="s">
        <v>17315</v>
      </c>
      <c r="I2884" s="74">
        <v>44239</v>
      </c>
      <c r="J2884" t="s">
        <v>19</v>
      </c>
      <c r="K2884" t="s">
        <v>19</v>
      </c>
    </row>
    <row r="2885" spans="1:11" hidden="1" x14ac:dyDescent="0.3">
      <c r="A2885" t="s">
        <v>16318</v>
      </c>
      <c r="B2885" t="s">
        <v>16317</v>
      </c>
      <c r="C2885" t="s">
        <v>17511</v>
      </c>
      <c r="D2885" t="s">
        <v>22471</v>
      </c>
      <c r="E2885" s="74">
        <v>44138</v>
      </c>
      <c r="F2885">
        <v>1.375</v>
      </c>
      <c r="G2885" t="s">
        <v>17</v>
      </c>
      <c r="H2885" t="s">
        <v>17315</v>
      </c>
      <c r="I2885" s="74">
        <v>44267</v>
      </c>
      <c r="J2885" t="s">
        <v>19</v>
      </c>
      <c r="K2885" t="s">
        <v>19</v>
      </c>
    </row>
    <row r="2886" spans="1:11" hidden="1" x14ac:dyDescent="0.3">
      <c r="A2886" t="s">
        <v>4313</v>
      </c>
      <c r="B2886" t="s">
        <v>11451</v>
      </c>
      <c r="C2886" t="s">
        <v>17410</v>
      </c>
      <c r="D2886" t="s">
        <v>17411</v>
      </c>
      <c r="E2886" s="74">
        <v>40940</v>
      </c>
      <c r="F2886">
        <v>5.8999999999999997E-2</v>
      </c>
      <c r="G2886" t="s">
        <v>17</v>
      </c>
      <c r="H2886" t="s">
        <v>17315</v>
      </c>
      <c r="I2886" s="74">
        <v>43137</v>
      </c>
      <c r="J2886" t="s">
        <v>19</v>
      </c>
      <c r="K2886" t="s">
        <v>19</v>
      </c>
    </row>
    <row r="2887" spans="1:11" hidden="1" x14ac:dyDescent="0.3">
      <c r="A2887" t="s">
        <v>15304</v>
      </c>
      <c r="B2887" t="s">
        <v>15303</v>
      </c>
      <c r="C2887" t="s">
        <v>17410</v>
      </c>
      <c r="D2887" t="s">
        <v>17411</v>
      </c>
      <c r="E2887" s="74">
        <v>44187</v>
      </c>
      <c r="F2887">
        <v>0.23</v>
      </c>
      <c r="G2887" t="s">
        <v>17</v>
      </c>
      <c r="H2887" t="s">
        <v>17315</v>
      </c>
      <c r="I2887" s="74">
        <v>44698</v>
      </c>
      <c r="J2887" t="s">
        <v>19</v>
      </c>
      <c r="K2887" t="s">
        <v>19</v>
      </c>
    </row>
    <row r="2888" spans="1:11" hidden="1" x14ac:dyDescent="0.3">
      <c r="A2888" t="s">
        <v>15341</v>
      </c>
      <c r="B2888" t="s">
        <v>15340</v>
      </c>
      <c r="C2888" t="s">
        <v>17410</v>
      </c>
      <c r="D2888" t="s">
        <v>17411</v>
      </c>
      <c r="E2888" s="74">
        <v>44153</v>
      </c>
      <c r="F2888">
        <v>0.03</v>
      </c>
      <c r="G2888" t="s">
        <v>17</v>
      </c>
      <c r="H2888" t="s">
        <v>17315</v>
      </c>
      <c r="I2888" s="74">
        <v>44916</v>
      </c>
      <c r="J2888" t="s">
        <v>19</v>
      </c>
      <c r="K2888" t="s">
        <v>19</v>
      </c>
    </row>
    <row r="2889" spans="1:11" hidden="1" x14ac:dyDescent="0.3">
      <c r="A2889" t="s">
        <v>15335</v>
      </c>
      <c r="B2889" t="s">
        <v>15334</v>
      </c>
      <c r="C2889" t="s">
        <v>17410</v>
      </c>
      <c r="D2889" t="s">
        <v>17411</v>
      </c>
      <c r="E2889" s="74">
        <v>44159</v>
      </c>
      <c r="F2889">
        <v>5.7000000000000002E-2</v>
      </c>
      <c r="G2889" t="s">
        <v>17</v>
      </c>
      <c r="H2889" t="s">
        <v>17315</v>
      </c>
      <c r="I2889" s="74">
        <v>44698</v>
      </c>
      <c r="J2889" t="s">
        <v>19</v>
      </c>
      <c r="K2889" t="s">
        <v>19</v>
      </c>
    </row>
    <row r="2890" spans="1:11" hidden="1" x14ac:dyDescent="0.3">
      <c r="A2890" t="s">
        <v>15333</v>
      </c>
      <c r="B2890" t="s">
        <v>15332</v>
      </c>
      <c r="C2890" t="s">
        <v>17410</v>
      </c>
      <c r="D2890" t="s">
        <v>17411</v>
      </c>
      <c r="E2890" s="74">
        <v>44159</v>
      </c>
      <c r="F2890">
        <v>0.12</v>
      </c>
      <c r="G2890" t="s">
        <v>17</v>
      </c>
      <c r="H2890" t="s">
        <v>17315</v>
      </c>
      <c r="I2890" s="74">
        <v>44698</v>
      </c>
      <c r="J2890" t="s">
        <v>19</v>
      </c>
      <c r="K2890" t="s">
        <v>19</v>
      </c>
    </row>
    <row r="2891" spans="1:11" hidden="1" x14ac:dyDescent="0.3">
      <c r="A2891" t="s">
        <v>4350</v>
      </c>
      <c r="B2891" t="s">
        <v>4429</v>
      </c>
      <c r="C2891" t="s">
        <v>17410</v>
      </c>
      <c r="D2891" t="s">
        <v>17411</v>
      </c>
      <c r="E2891" s="74">
        <v>40960</v>
      </c>
      <c r="F2891">
        <v>9.6000000000000002E-2</v>
      </c>
      <c r="G2891" t="s">
        <v>17</v>
      </c>
      <c r="H2891" t="s">
        <v>17315</v>
      </c>
      <c r="I2891" s="74">
        <v>43167</v>
      </c>
      <c r="J2891" t="s">
        <v>19</v>
      </c>
      <c r="K2891" t="s">
        <v>19</v>
      </c>
    </row>
    <row r="2892" spans="1:11" hidden="1" x14ac:dyDescent="0.3">
      <c r="A2892" t="s">
        <v>4315</v>
      </c>
      <c r="B2892" t="s">
        <v>11449</v>
      </c>
      <c r="C2892" t="s">
        <v>17410</v>
      </c>
      <c r="D2892" t="s">
        <v>17411</v>
      </c>
      <c r="E2892" s="74">
        <v>39800</v>
      </c>
      <c r="F2892">
        <v>3.6999999999999998E-2</v>
      </c>
      <c r="G2892" t="s">
        <v>17</v>
      </c>
      <c r="H2892" t="s">
        <v>17315</v>
      </c>
      <c r="I2892" s="74">
        <v>43137</v>
      </c>
      <c r="J2892" t="s">
        <v>19</v>
      </c>
      <c r="K2892" t="s">
        <v>19</v>
      </c>
    </row>
    <row r="2893" spans="1:11" hidden="1" x14ac:dyDescent="0.3">
      <c r="A2893" t="s">
        <v>7670</v>
      </c>
      <c r="B2893" t="s">
        <v>10433</v>
      </c>
      <c r="C2893" t="s">
        <v>22394</v>
      </c>
      <c r="D2893" t="s">
        <v>22395</v>
      </c>
      <c r="E2893" s="74">
        <v>43839</v>
      </c>
      <c r="F2893">
        <v>10</v>
      </c>
      <c r="G2893" t="s">
        <v>17</v>
      </c>
      <c r="H2893" t="s">
        <v>17339</v>
      </c>
      <c r="I2893" s="74">
        <v>43868</v>
      </c>
      <c r="J2893" t="s">
        <v>19</v>
      </c>
      <c r="K2893" t="s">
        <v>19</v>
      </c>
    </row>
    <row r="2894" spans="1:11" hidden="1" x14ac:dyDescent="0.3">
      <c r="A2894" t="s">
        <v>2962</v>
      </c>
      <c r="B2894" t="s">
        <v>2961</v>
      </c>
      <c r="C2894" t="s">
        <v>17801</v>
      </c>
      <c r="D2894" t="s">
        <v>2961</v>
      </c>
      <c r="E2894" s="74">
        <v>39783</v>
      </c>
      <c r="F2894">
        <v>0.75</v>
      </c>
      <c r="G2894" t="s">
        <v>17334</v>
      </c>
      <c r="H2894" t="s">
        <v>17315</v>
      </c>
      <c r="I2894" s="74">
        <v>40050</v>
      </c>
      <c r="J2894" t="s">
        <v>19</v>
      </c>
      <c r="K2894" t="s">
        <v>19</v>
      </c>
    </row>
    <row r="2895" spans="1:11" hidden="1" x14ac:dyDescent="0.3">
      <c r="A2895" t="s">
        <v>3706</v>
      </c>
      <c r="B2895" t="s">
        <v>13582</v>
      </c>
      <c r="C2895" t="s">
        <v>17352</v>
      </c>
      <c r="D2895" t="s">
        <v>17293</v>
      </c>
      <c r="E2895" s="74">
        <v>19146</v>
      </c>
      <c r="F2895">
        <v>11</v>
      </c>
      <c r="G2895" t="s">
        <v>17369</v>
      </c>
      <c r="H2895" t="s">
        <v>17339</v>
      </c>
      <c r="I2895" s="74">
        <v>39451</v>
      </c>
      <c r="J2895" t="s">
        <v>19</v>
      </c>
      <c r="K2895" t="s">
        <v>19</v>
      </c>
    </row>
    <row r="2896" spans="1:11" hidden="1" x14ac:dyDescent="0.3">
      <c r="A2896" t="s">
        <v>15754</v>
      </c>
      <c r="B2896" t="s">
        <v>15753</v>
      </c>
      <c r="C2896" t="s">
        <v>17657</v>
      </c>
      <c r="D2896" t="s">
        <v>15753</v>
      </c>
      <c r="E2896" s="74">
        <v>44596</v>
      </c>
      <c r="F2896">
        <v>100</v>
      </c>
      <c r="G2896" t="s">
        <v>17</v>
      </c>
      <c r="H2896" t="s">
        <v>17465</v>
      </c>
      <c r="I2896" s="74">
        <v>44666</v>
      </c>
      <c r="J2896" t="s">
        <v>19</v>
      </c>
      <c r="K2896" t="s">
        <v>19</v>
      </c>
    </row>
    <row r="2897" spans="1:11" hidden="1" x14ac:dyDescent="0.3">
      <c r="A2897" t="s">
        <v>10015</v>
      </c>
      <c r="B2897" t="s">
        <v>16890</v>
      </c>
      <c r="C2897" t="s">
        <v>17410</v>
      </c>
      <c r="D2897" t="s">
        <v>17411</v>
      </c>
      <c r="E2897" s="74">
        <v>44104</v>
      </c>
      <c r="F2897">
        <v>4.5999999999999999E-2</v>
      </c>
      <c r="G2897" t="s">
        <v>17</v>
      </c>
      <c r="H2897" t="s">
        <v>17315</v>
      </c>
      <c r="I2897" s="74">
        <v>44144</v>
      </c>
      <c r="J2897" t="s">
        <v>19</v>
      </c>
      <c r="K2897" t="s">
        <v>19</v>
      </c>
    </row>
    <row r="2898" spans="1:11" hidden="1" x14ac:dyDescent="0.3">
      <c r="A2898" t="s">
        <v>3425</v>
      </c>
      <c r="B2898" t="s">
        <v>3426</v>
      </c>
      <c r="C2898" t="s">
        <v>22239</v>
      </c>
      <c r="D2898" t="s">
        <v>22240</v>
      </c>
      <c r="E2898" s="74">
        <v>32625</v>
      </c>
      <c r="F2898">
        <v>0.99</v>
      </c>
      <c r="G2898" t="s">
        <v>17369</v>
      </c>
      <c r="H2898" t="s">
        <v>17315</v>
      </c>
      <c r="I2898" s="74">
        <v>39668</v>
      </c>
      <c r="J2898" t="s">
        <v>19</v>
      </c>
      <c r="K2898" t="s">
        <v>19</v>
      </c>
    </row>
    <row r="2899" spans="1:11" hidden="1" x14ac:dyDescent="0.3">
      <c r="A2899" t="s">
        <v>10127</v>
      </c>
      <c r="B2899" t="s">
        <v>16744</v>
      </c>
      <c r="C2899" t="s">
        <v>17332</v>
      </c>
      <c r="D2899" t="s">
        <v>17333</v>
      </c>
      <c r="E2899" s="74">
        <v>42704</v>
      </c>
      <c r="F2899">
        <v>0.61</v>
      </c>
      <c r="G2899" t="s">
        <v>17</v>
      </c>
      <c r="H2899" t="s">
        <v>17315</v>
      </c>
      <c r="I2899" s="74">
        <v>44223</v>
      </c>
      <c r="J2899" t="s">
        <v>19</v>
      </c>
      <c r="K2899" t="s">
        <v>19</v>
      </c>
    </row>
    <row r="2900" spans="1:11" hidden="1" x14ac:dyDescent="0.3">
      <c r="A2900" t="s">
        <v>27923</v>
      </c>
      <c r="B2900" t="s">
        <v>27924</v>
      </c>
      <c r="C2900" t="s">
        <v>17408</v>
      </c>
      <c r="D2900" t="s">
        <v>17409</v>
      </c>
      <c r="E2900" s="74">
        <v>45420</v>
      </c>
      <c r="F2900">
        <v>0.59777999999999998</v>
      </c>
      <c r="G2900" t="s">
        <v>17</v>
      </c>
      <c r="H2900" t="s">
        <v>17315</v>
      </c>
      <c r="I2900" s="74">
        <v>45622</v>
      </c>
      <c r="J2900" t="s">
        <v>19</v>
      </c>
      <c r="K2900" t="s">
        <v>19</v>
      </c>
    </row>
    <row r="2901" spans="1:11" hidden="1" x14ac:dyDescent="0.3">
      <c r="A2901" t="s">
        <v>408</v>
      </c>
      <c r="B2901" t="s">
        <v>11874</v>
      </c>
      <c r="C2901" t="s">
        <v>22128</v>
      </c>
      <c r="D2901" t="s">
        <v>22129</v>
      </c>
      <c r="E2901" s="74">
        <v>42648</v>
      </c>
      <c r="F2901">
        <v>60</v>
      </c>
      <c r="G2901" t="s">
        <v>17</v>
      </c>
      <c r="H2901" t="s">
        <v>17315</v>
      </c>
      <c r="I2901" s="74">
        <v>42650</v>
      </c>
      <c r="J2901" t="s">
        <v>19</v>
      </c>
      <c r="K2901" t="s">
        <v>19</v>
      </c>
    </row>
    <row r="2902" spans="1:11" hidden="1" x14ac:dyDescent="0.3">
      <c r="A2902" t="s">
        <v>2529</v>
      </c>
      <c r="B2902" t="s">
        <v>13276</v>
      </c>
      <c r="C2902" t="s">
        <v>17418</v>
      </c>
      <c r="D2902" t="s">
        <v>17419</v>
      </c>
      <c r="E2902" s="74">
        <v>40810</v>
      </c>
      <c r="F2902">
        <v>15</v>
      </c>
      <c r="G2902" t="s">
        <v>17</v>
      </c>
      <c r="H2902" t="s">
        <v>17315</v>
      </c>
      <c r="I2902" s="74">
        <v>40826</v>
      </c>
      <c r="J2902" t="s">
        <v>19</v>
      </c>
      <c r="K2902" t="s">
        <v>19</v>
      </c>
    </row>
    <row r="2903" spans="1:11" hidden="1" x14ac:dyDescent="0.3">
      <c r="A2903" t="s">
        <v>8281</v>
      </c>
      <c r="B2903" t="s">
        <v>10245</v>
      </c>
      <c r="C2903" t="s">
        <v>17410</v>
      </c>
      <c r="D2903" t="s">
        <v>17411</v>
      </c>
      <c r="E2903" s="74">
        <v>43902</v>
      </c>
      <c r="F2903">
        <v>6.6000000000000003E-2</v>
      </c>
      <c r="G2903" t="s">
        <v>17</v>
      </c>
      <c r="H2903" t="s">
        <v>17315</v>
      </c>
      <c r="I2903" s="74">
        <v>43985</v>
      </c>
      <c r="J2903" t="s">
        <v>19</v>
      </c>
      <c r="K2903" t="s">
        <v>19</v>
      </c>
    </row>
    <row r="2904" spans="1:11" hidden="1" x14ac:dyDescent="0.3">
      <c r="A2904" t="s">
        <v>6911</v>
      </c>
      <c r="B2904" t="s">
        <v>10553</v>
      </c>
      <c r="C2904" t="s">
        <v>17342</v>
      </c>
      <c r="D2904" t="s">
        <v>17343</v>
      </c>
      <c r="E2904" s="74">
        <v>42587</v>
      </c>
      <c r="F2904">
        <v>0.999</v>
      </c>
      <c r="G2904" t="s">
        <v>17</v>
      </c>
      <c r="H2904" t="s">
        <v>17315</v>
      </c>
      <c r="I2904" s="74">
        <v>43843</v>
      </c>
      <c r="J2904" t="s">
        <v>19</v>
      </c>
      <c r="K2904" t="s">
        <v>19</v>
      </c>
    </row>
    <row r="2905" spans="1:11" hidden="1" x14ac:dyDescent="0.3">
      <c r="A2905" t="s">
        <v>1046</v>
      </c>
      <c r="B2905" t="s">
        <v>12212</v>
      </c>
      <c r="C2905" t="s">
        <v>22036</v>
      </c>
      <c r="D2905" t="s">
        <v>22037</v>
      </c>
      <c r="E2905" s="74">
        <v>23316</v>
      </c>
      <c r="F2905">
        <v>50.65</v>
      </c>
      <c r="G2905" t="s">
        <v>17369</v>
      </c>
      <c r="H2905" t="s">
        <v>17397</v>
      </c>
      <c r="I2905" s="74">
        <v>41957</v>
      </c>
      <c r="J2905" t="s">
        <v>19</v>
      </c>
      <c r="K2905" t="s">
        <v>19</v>
      </c>
    </row>
    <row r="2906" spans="1:11" hidden="1" x14ac:dyDescent="0.3">
      <c r="A2906" t="s">
        <v>1045</v>
      </c>
      <c r="B2906" t="s">
        <v>12212</v>
      </c>
      <c r="C2906" t="s">
        <v>22036</v>
      </c>
      <c r="D2906" t="s">
        <v>22037</v>
      </c>
      <c r="E2906" s="74">
        <v>23346</v>
      </c>
      <c r="F2906">
        <v>50.65</v>
      </c>
      <c r="G2906" t="s">
        <v>17369</v>
      </c>
      <c r="H2906" t="s">
        <v>17397</v>
      </c>
      <c r="I2906" s="74">
        <v>41957</v>
      </c>
      <c r="J2906" t="s">
        <v>19</v>
      </c>
      <c r="K2906" t="s">
        <v>19</v>
      </c>
    </row>
    <row r="2907" spans="1:11" hidden="1" x14ac:dyDescent="0.3">
      <c r="A2907" t="s">
        <v>1044</v>
      </c>
      <c r="B2907" t="s">
        <v>12212</v>
      </c>
      <c r="C2907" t="s">
        <v>22036</v>
      </c>
      <c r="D2907" t="s">
        <v>22037</v>
      </c>
      <c r="E2907" s="74">
        <v>23408</v>
      </c>
      <c r="F2907">
        <v>50.65</v>
      </c>
      <c r="G2907" t="s">
        <v>17369</v>
      </c>
      <c r="H2907" t="s">
        <v>17397</v>
      </c>
      <c r="I2907" s="74">
        <v>41957</v>
      </c>
      <c r="J2907" t="s">
        <v>19</v>
      </c>
      <c r="K2907" t="s">
        <v>19</v>
      </c>
    </row>
    <row r="2908" spans="1:11" hidden="1" x14ac:dyDescent="0.3">
      <c r="A2908" t="s">
        <v>2973</v>
      </c>
      <c r="B2908" t="s">
        <v>15038</v>
      </c>
      <c r="C2908" t="s">
        <v>17456</v>
      </c>
      <c r="D2908" t="s">
        <v>17457</v>
      </c>
      <c r="E2908" s="74">
        <v>39990</v>
      </c>
      <c r="F2908">
        <v>1.6</v>
      </c>
      <c r="G2908" t="s">
        <v>17788</v>
      </c>
      <c r="H2908" t="s">
        <v>17435</v>
      </c>
      <c r="I2908" s="74">
        <v>40065</v>
      </c>
      <c r="J2908" t="s">
        <v>19</v>
      </c>
      <c r="K2908" t="s">
        <v>19</v>
      </c>
    </row>
    <row r="2909" spans="1:11" hidden="1" x14ac:dyDescent="0.3">
      <c r="A2909" t="s">
        <v>661</v>
      </c>
      <c r="B2909" t="s">
        <v>11168</v>
      </c>
      <c r="C2909" t="s">
        <v>17456</v>
      </c>
      <c r="D2909" t="s">
        <v>17457</v>
      </c>
      <c r="E2909" s="74">
        <v>42269</v>
      </c>
      <c r="F2909">
        <v>8.3000000000000004E-2</v>
      </c>
      <c r="G2909" t="s">
        <v>17</v>
      </c>
      <c r="H2909" t="s">
        <v>17435</v>
      </c>
      <c r="I2909" s="74">
        <v>42331</v>
      </c>
      <c r="J2909" t="s">
        <v>19</v>
      </c>
      <c r="K2909" t="s">
        <v>19</v>
      </c>
    </row>
    <row r="2910" spans="1:11" hidden="1" x14ac:dyDescent="0.3">
      <c r="A2910" t="s">
        <v>4754</v>
      </c>
      <c r="B2910" t="s">
        <v>11168</v>
      </c>
      <c r="C2910" t="s">
        <v>17456</v>
      </c>
      <c r="D2910" t="s">
        <v>17457</v>
      </c>
      <c r="E2910" s="74">
        <v>43439</v>
      </c>
      <c r="F2910">
        <v>5.8000000000000003E-2</v>
      </c>
      <c r="G2910" t="s">
        <v>17</v>
      </c>
      <c r="H2910" t="s">
        <v>17435</v>
      </c>
      <c r="I2910" s="74">
        <v>43549</v>
      </c>
      <c r="J2910" t="s">
        <v>19</v>
      </c>
      <c r="K2910" t="s">
        <v>19</v>
      </c>
    </row>
    <row r="2911" spans="1:11" hidden="1" x14ac:dyDescent="0.3">
      <c r="A2911" t="s">
        <v>2893</v>
      </c>
      <c r="B2911" t="s">
        <v>13873</v>
      </c>
      <c r="C2911" t="s">
        <v>18713</v>
      </c>
      <c r="D2911" t="s">
        <v>18714</v>
      </c>
      <c r="E2911" s="74">
        <v>19725</v>
      </c>
      <c r="F2911">
        <v>43</v>
      </c>
      <c r="G2911" t="s">
        <v>17369</v>
      </c>
      <c r="H2911" t="s">
        <v>17441</v>
      </c>
      <c r="I2911" s="74">
        <v>40434</v>
      </c>
      <c r="J2911" t="s">
        <v>19</v>
      </c>
      <c r="K2911" t="s">
        <v>19</v>
      </c>
    </row>
    <row r="2912" spans="1:11" hidden="1" x14ac:dyDescent="0.3">
      <c r="A2912" t="s">
        <v>2892</v>
      </c>
      <c r="B2912" t="s">
        <v>13873</v>
      </c>
      <c r="C2912" t="s">
        <v>18713</v>
      </c>
      <c r="D2912" t="s">
        <v>18714</v>
      </c>
      <c r="E2912" s="74">
        <v>19725</v>
      </c>
      <c r="F2912">
        <v>43</v>
      </c>
      <c r="G2912" t="s">
        <v>17369</v>
      </c>
      <c r="H2912" t="s">
        <v>17441</v>
      </c>
      <c r="I2912" s="74">
        <v>40434</v>
      </c>
      <c r="J2912" t="s">
        <v>19</v>
      </c>
      <c r="K2912" t="s">
        <v>19</v>
      </c>
    </row>
    <row r="2913" spans="1:11" hidden="1" x14ac:dyDescent="0.3">
      <c r="A2913" t="s">
        <v>2891</v>
      </c>
      <c r="B2913" t="s">
        <v>13873</v>
      </c>
      <c r="C2913" t="s">
        <v>18713</v>
      </c>
      <c r="D2913" t="s">
        <v>18714</v>
      </c>
      <c r="E2913" s="74">
        <v>19845</v>
      </c>
      <c r="F2913">
        <v>8.5</v>
      </c>
      <c r="G2913" t="s">
        <v>17369</v>
      </c>
      <c r="H2913" t="s">
        <v>17441</v>
      </c>
      <c r="I2913" s="74">
        <v>40434</v>
      </c>
      <c r="J2913" t="s">
        <v>19</v>
      </c>
      <c r="K2913" t="s">
        <v>19</v>
      </c>
    </row>
    <row r="2914" spans="1:11" hidden="1" x14ac:dyDescent="0.3">
      <c r="A2914" t="s">
        <v>2024</v>
      </c>
      <c r="B2914" t="s">
        <v>12881</v>
      </c>
      <c r="C2914" t="s">
        <v>17346</v>
      </c>
      <c r="D2914" t="s">
        <v>17347</v>
      </c>
      <c r="E2914" s="74">
        <v>41103</v>
      </c>
      <c r="F2914">
        <v>0.52100000000000002</v>
      </c>
      <c r="G2914" t="s">
        <v>17</v>
      </c>
      <c r="H2914" t="s">
        <v>17315</v>
      </c>
      <c r="I2914" s="74">
        <v>41228</v>
      </c>
      <c r="J2914" t="s">
        <v>19</v>
      </c>
      <c r="K2914" t="s">
        <v>19</v>
      </c>
    </row>
    <row r="2915" spans="1:11" hidden="1" x14ac:dyDescent="0.3">
      <c r="A2915" t="s">
        <v>2023</v>
      </c>
      <c r="B2915" t="s">
        <v>12881</v>
      </c>
      <c r="C2915" t="s">
        <v>17346</v>
      </c>
      <c r="D2915" t="s">
        <v>17347</v>
      </c>
      <c r="E2915" s="74">
        <v>41103</v>
      </c>
      <c r="F2915">
        <v>0.22900000000000001</v>
      </c>
      <c r="G2915" t="s">
        <v>17</v>
      </c>
      <c r="H2915" t="s">
        <v>17315</v>
      </c>
      <c r="I2915" s="74">
        <v>41228</v>
      </c>
      <c r="J2915" t="s">
        <v>19</v>
      </c>
      <c r="K2915" t="s">
        <v>19</v>
      </c>
    </row>
    <row r="2916" spans="1:11" hidden="1" x14ac:dyDescent="0.3">
      <c r="A2916" t="s">
        <v>2022</v>
      </c>
      <c r="B2916" t="s">
        <v>12881</v>
      </c>
      <c r="C2916" t="s">
        <v>17346</v>
      </c>
      <c r="D2916" t="s">
        <v>17347</v>
      </c>
      <c r="E2916" s="74">
        <v>41073</v>
      </c>
      <c r="F2916">
        <v>0.16</v>
      </c>
      <c r="G2916" t="s">
        <v>17</v>
      </c>
      <c r="H2916" t="s">
        <v>17315</v>
      </c>
      <c r="I2916" s="74">
        <v>41233</v>
      </c>
      <c r="J2916" t="s">
        <v>19</v>
      </c>
      <c r="K2916" t="s">
        <v>19</v>
      </c>
    </row>
    <row r="2917" spans="1:11" hidden="1" x14ac:dyDescent="0.3">
      <c r="A2917" t="s">
        <v>1250</v>
      </c>
      <c r="B2917" t="s">
        <v>12340</v>
      </c>
      <c r="C2917" t="s">
        <v>17468</v>
      </c>
      <c r="D2917" t="s">
        <v>17469</v>
      </c>
      <c r="E2917" s="74">
        <v>5115</v>
      </c>
      <c r="F2917">
        <v>2.375</v>
      </c>
      <c r="G2917" t="s">
        <v>17369</v>
      </c>
      <c r="H2917" t="s">
        <v>17465</v>
      </c>
      <c r="I2917" s="74">
        <v>41752</v>
      </c>
      <c r="J2917" t="s">
        <v>19</v>
      </c>
      <c r="K2917" t="s">
        <v>19</v>
      </c>
    </row>
    <row r="2918" spans="1:11" hidden="1" x14ac:dyDescent="0.3">
      <c r="A2918" t="s">
        <v>4586</v>
      </c>
      <c r="B2918" t="s">
        <v>11296</v>
      </c>
      <c r="C2918" t="s">
        <v>17370</v>
      </c>
      <c r="D2918" t="s">
        <v>17371</v>
      </c>
      <c r="E2918" s="74">
        <v>43350</v>
      </c>
      <c r="F2918">
        <v>0.124</v>
      </c>
      <c r="G2918" t="s">
        <v>17</v>
      </c>
      <c r="H2918" t="s">
        <v>17315</v>
      </c>
      <c r="I2918" s="74">
        <v>43390</v>
      </c>
      <c r="J2918" t="s">
        <v>19</v>
      </c>
      <c r="K2918" t="s">
        <v>19</v>
      </c>
    </row>
    <row r="2919" spans="1:11" hidden="1" x14ac:dyDescent="0.3">
      <c r="A2919" t="s">
        <v>4590</v>
      </c>
      <c r="B2919" t="s">
        <v>11292</v>
      </c>
      <c r="C2919" t="s">
        <v>17370</v>
      </c>
      <c r="D2919" t="s">
        <v>17371</v>
      </c>
      <c r="E2919" s="74">
        <v>43319</v>
      </c>
      <c r="F2919">
        <v>5.5E-2</v>
      </c>
      <c r="G2919" t="s">
        <v>17</v>
      </c>
      <c r="H2919" t="s">
        <v>17315</v>
      </c>
      <c r="I2919" s="74">
        <v>43390</v>
      </c>
      <c r="J2919" t="s">
        <v>19</v>
      </c>
      <c r="K2919" t="s">
        <v>19</v>
      </c>
    </row>
    <row r="2920" spans="1:11" hidden="1" x14ac:dyDescent="0.3">
      <c r="A2920" t="s">
        <v>4628</v>
      </c>
      <c r="B2920" t="s">
        <v>11273</v>
      </c>
      <c r="C2920" t="s">
        <v>17370</v>
      </c>
      <c r="D2920" t="s">
        <v>17371</v>
      </c>
      <c r="E2920" s="74">
        <v>43306</v>
      </c>
      <c r="F2920">
        <v>0.06</v>
      </c>
      <c r="G2920" t="s">
        <v>17</v>
      </c>
      <c r="H2920" t="s">
        <v>17315</v>
      </c>
      <c r="I2920" s="74">
        <v>43416</v>
      </c>
      <c r="J2920" t="s">
        <v>19</v>
      </c>
      <c r="K2920" t="s">
        <v>19</v>
      </c>
    </row>
    <row r="2921" spans="1:11" hidden="1" x14ac:dyDescent="0.3">
      <c r="A2921" t="s">
        <v>4629</v>
      </c>
      <c r="B2921" t="s">
        <v>11272</v>
      </c>
      <c r="C2921" t="s">
        <v>17370</v>
      </c>
      <c r="D2921" t="s">
        <v>17371</v>
      </c>
      <c r="E2921" s="74">
        <v>43306</v>
      </c>
      <c r="F2921">
        <v>0.04</v>
      </c>
      <c r="G2921" t="s">
        <v>17</v>
      </c>
      <c r="H2921" t="s">
        <v>17315</v>
      </c>
      <c r="I2921" s="74">
        <v>43419</v>
      </c>
      <c r="J2921" t="s">
        <v>19</v>
      </c>
      <c r="K2921" t="s">
        <v>19</v>
      </c>
    </row>
    <row r="2922" spans="1:11" hidden="1" x14ac:dyDescent="0.3">
      <c r="A2922" t="s">
        <v>4630</v>
      </c>
      <c r="B2922" t="s">
        <v>11271</v>
      </c>
      <c r="C2922" t="s">
        <v>17370</v>
      </c>
      <c r="D2922" t="s">
        <v>17371</v>
      </c>
      <c r="E2922" s="74">
        <v>43306</v>
      </c>
      <c r="F2922">
        <v>0.122</v>
      </c>
      <c r="G2922" t="s">
        <v>17</v>
      </c>
      <c r="H2922" t="s">
        <v>17315</v>
      </c>
      <c r="I2922" s="74">
        <v>43416</v>
      </c>
      <c r="J2922" t="s">
        <v>19</v>
      </c>
      <c r="K2922" t="s">
        <v>19</v>
      </c>
    </row>
    <row r="2923" spans="1:11" hidden="1" x14ac:dyDescent="0.3">
      <c r="A2923" t="s">
        <v>4883</v>
      </c>
      <c r="B2923" t="s">
        <v>11231</v>
      </c>
      <c r="C2923" t="s">
        <v>17370</v>
      </c>
      <c r="D2923" t="s">
        <v>17371</v>
      </c>
      <c r="E2923" s="74">
        <v>43571</v>
      </c>
      <c r="F2923">
        <v>4.3999999999999997E-2</v>
      </c>
      <c r="G2923" t="s">
        <v>17</v>
      </c>
      <c r="H2923" t="s">
        <v>17315</v>
      </c>
      <c r="I2923" s="74">
        <v>43595</v>
      </c>
      <c r="J2923" t="s">
        <v>19</v>
      </c>
      <c r="K2923" t="s">
        <v>19</v>
      </c>
    </row>
    <row r="2924" spans="1:11" hidden="1" x14ac:dyDescent="0.3">
      <c r="A2924" t="s">
        <v>4610</v>
      </c>
      <c r="B2924" t="s">
        <v>11284</v>
      </c>
      <c r="C2924" t="s">
        <v>17370</v>
      </c>
      <c r="D2924" t="s">
        <v>17371</v>
      </c>
      <c r="E2924" s="74">
        <v>43354</v>
      </c>
      <c r="F2924">
        <v>5.6000000000000001E-2</v>
      </c>
      <c r="G2924" t="s">
        <v>17</v>
      </c>
      <c r="H2924" t="s">
        <v>17315</v>
      </c>
      <c r="I2924" s="74">
        <v>43390</v>
      </c>
      <c r="J2924" t="s">
        <v>19</v>
      </c>
      <c r="K2924" t="s">
        <v>19</v>
      </c>
    </row>
    <row r="2925" spans="1:11" hidden="1" x14ac:dyDescent="0.3">
      <c r="A2925" t="s">
        <v>4611</v>
      </c>
      <c r="B2925" t="s">
        <v>11283</v>
      </c>
      <c r="C2925" t="s">
        <v>17370</v>
      </c>
      <c r="D2925" t="s">
        <v>17371</v>
      </c>
      <c r="E2925" s="74">
        <v>43354</v>
      </c>
      <c r="F2925">
        <v>5.6000000000000001E-2</v>
      </c>
      <c r="G2925" t="s">
        <v>17</v>
      </c>
      <c r="H2925" t="s">
        <v>17315</v>
      </c>
      <c r="I2925" s="74">
        <v>43390</v>
      </c>
      <c r="J2925" t="s">
        <v>19</v>
      </c>
      <c r="K2925" t="s">
        <v>19</v>
      </c>
    </row>
    <row r="2926" spans="1:11" hidden="1" x14ac:dyDescent="0.3">
      <c r="A2926" t="s">
        <v>4612</v>
      </c>
      <c r="B2926" t="s">
        <v>11282</v>
      </c>
      <c r="C2926" t="s">
        <v>17370</v>
      </c>
      <c r="D2926" t="s">
        <v>17371</v>
      </c>
      <c r="E2926" s="74">
        <v>43354</v>
      </c>
      <c r="F2926">
        <v>3.5000000000000003E-2</v>
      </c>
      <c r="G2926" t="s">
        <v>17</v>
      </c>
      <c r="H2926" t="s">
        <v>17315</v>
      </c>
      <c r="I2926" s="74">
        <v>43390</v>
      </c>
      <c r="J2926" t="s">
        <v>19</v>
      </c>
      <c r="K2926" t="s">
        <v>19</v>
      </c>
    </row>
    <row r="2927" spans="1:11" hidden="1" x14ac:dyDescent="0.3">
      <c r="A2927" t="s">
        <v>4613</v>
      </c>
      <c r="B2927" t="s">
        <v>11281</v>
      </c>
      <c r="C2927" t="s">
        <v>17370</v>
      </c>
      <c r="D2927" t="s">
        <v>17371</v>
      </c>
      <c r="E2927" s="74">
        <v>43354</v>
      </c>
      <c r="F2927">
        <v>7.0999999999999994E-2</v>
      </c>
      <c r="G2927" t="s">
        <v>17</v>
      </c>
      <c r="H2927" t="s">
        <v>17315</v>
      </c>
      <c r="I2927" s="74">
        <v>43390</v>
      </c>
      <c r="J2927" t="s">
        <v>19</v>
      </c>
      <c r="K2927" t="s">
        <v>19</v>
      </c>
    </row>
    <row r="2928" spans="1:11" hidden="1" x14ac:dyDescent="0.3">
      <c r="A2928" t="s">
        <v>4587</v>
      </c>
      <c r="B2928" t="s">
        <v>11295</v>
      </c>
      <c r="C2928" t="s">
        <v>17370</v>
      </c>
      <c r="D2928" t="s">
        <v>17371</v>
      </c>
      <c r="E2928" s="74">
        <v>43333</v>
      </c>
      <c r="F2928">
        <v>5.1999999999999998E-2</v>
      </c>
      <c r="G2928" t="s">
        <v>17</v>
      </c>
      <c r="H2928" t="s">
        <v>17315</v>
      </c>
      <c r="I2928" s="74">
        <v>43390</v>
      </c>
      <c r="J2928" t="s">
        <v>19</v>
      </c>
      <c r="K2928" t="s">
        <v>19</v>
      </c>
    </row>
    <row r="2929" spans="1:11" hidden="1" x14ac:dyDescent="0.3">
      <c r="A2929" t="s">
        <v>4588</v>
      </c>
      <c r="B2929" t="s">
        <v>11294</v>
      </c>
      <c r="C2929" t="s">
        <v>17370</v>
      </c>
      <c r="D2929" t="s">
        <v>17371</v>
      </c>
      <c r="E2929" s="74">
        <v>43362</v>
      </c>
      <c r="F2929">
        <v>9.5000000000000001E-2</v>
      </c>
      <c r="G2929" t="s">
        <v>17</v>
      </c>
      <c r="H2929" t="s">
        <v>17315</v>
      </c>
      <c r="I2929" s="74">
        <v>43390</v>
      </c>
      <c r="J2929" t="s">
        <v>19</v>
      </c>
      <c r="K2929" t="s">
        <v>19</v>
      </c>
    </row>
    <row r="2930" spans="1:11" hidden="1" x14ac:dyDescent="0.3">
      <c r="A2930" t="s">
        <v>4589</v>
      </c>
      <c r="B2930" t="s">
        <v>11293</v>
      </c>
      <c r="C2930" t="s">
        <v>17370</v>
      </c>
      <c r="D2930" t="s">
        <v>17371</v>
      </c>
      <c r="E2930" s="74">
        <v>43350</v>
      </c>
      <c r="F2930">
        <v>0.05</v>
      </c>
      <c r="G2930" t="s">
        <v>17</v>
      </c>
      <c r="H2930" t="s">
        <v>17315</v>
      </c>
      <c r="I2930" s="74">
        <v>43390</v>
      </c>
      <c r="J2930" t="s">
        <v>19</v>
      </c>
      <c r="K2930" t="s">
        <v>19</v>
      </c>
    </row>
    <row r="2931" spans="1:11" hidden="1" x14ac:dyDescent="0.3">
      <c r="A2931" t="s">
        <v>4683</v>
      </c>
      <c r="B2931" t="s">
        <v>11232</v>
      </c>
      <c r="C2931" t="s">
        <v>17370</v>
      </c>
      <c r="D2931" t="s">
        <v>17371</v>
      </c>
      <c r="E2931" s="74">
        <v>43403</v>
      </c>
      <c r="F2931">
        <v>9.1999999999999998E-2</v>
      </c>
      <c r="G2931" t="s">
        <v>17</v>
      </c>
      <c r="H2931" t="s">
        <v>17315</v>
      </c>
      <c r="I2931" s="74">
        <v>43440</v>
      </c>
      <c r="J2931" t="s">
        <v>19</v>
      </c>
      <c r="K2931" t="s">
        <v>19</v>
      </c>
    </row>
    <row r="2932" spans="1:11" hidden="1" x14ac:dyDescent="0.3">
      <c r="A2932" t="s">
        <v>1745</v>
      </c>
      <c r="B2932" t="s">
        <v>12680</v>
      </c>
      <c r="C2932" t="s">
        <v>17433</v>
      </c>
      <c r="D2932" t="s">
        <v>17434</v>
      </c>
      <c r="E2932" s="74">
        <v>41347</v>
      </c>
      <c r="F2932">
        <v>2</v>
      </c>
      <c r="G2932" t="s">
        <v>17369</v>
      </c>
      <c r="H2932" t="s">
        <v>17435</v>
      </c>
      <c r="I2932" s="74">
        <v>41429</v>
      </c>
      <c r="J2932" t="s">
        <v>19</v>
      </c>
      <c r="K2932" t="s">
        <v>19</v>
      </c>
    </row>
    <row r="2933" spans="1:11" hidden="1" x14ac:dyDescent="0.3">
      <c r="A2933" t="s">
        <v>16018</v>
      </c>
      <c r="B2933" t="s">
        <v>16017</v>
      </c>
      <c r="C2933" t="s">
        <v>17361</v>
      </c>
      <c r="D2933" t="s">
        <v>17362</v>
      </c>
      <c r="E2933" s="74">
        <v>42957</v>
      </c>
      <c r="F2933">
        <v>0.999</v>
      </c>
      <c r="G2933" t="s">
        <v>17</v>
      </c>
      <c r="H2933" t="s">
        <v>17315</v>
      </c>
      <c r="I2933" s="74">
        <v>44330</v>
      </c>
      <c r="J2933" t="s">
        <v>19</v>
      </c>
      <c r="K2933" t="s">
        <v>19</v>
      </c>
    </row>
    <row r="2934" spans="1:11" hidden="1" x14ac:dyDescent="0.3">
      <c r="A2934" t="s">
        <v>3327</v>
      </c>
      <c r="B2934" t="s">
        <v>11348</v>
      </c>
      <c r="C2934" t="s">
        <v>18668</v>
      </c>
      <c r="D2934" t="s">
        <v>18669</v>
      </c>
      <c r="E2934" s="74">
        <v>36220</v>
      </c>
      <c r="F2934">
        <v>6</v>
      </c>
      <c r="G2934" t="s">
        <v>17334</v>
      </c>
      <c r="H2934" t="s">
        <v>17315</v>
      </c>
      <c r="I2934" s="74">
        <v>39647</v>
      </c>
      <c r="J2934" t="s">
        <v>19</v>
      </c>
      <c r="K2934" t="s">
        <v>19</v>
      </c>
    </row>
    <row r="2935" spans="1:11" hidden="1" x14ac:dyDescent="0.3">
      <c r="A2935" t="s">
        <v>2830</v>
      </c>
      <c r="B2935" t="s">
        <v>13622</v>
      </c>
      <c r="C2935" t="s">
        <v>17393</v>
      </c>
      <c r="D2935" t="s">
        <v>17394</v>
      </c>
      <c r="E2935" s="74">
        <v>40249</v>
      </c>
      <c r="F2935">
        <v>0.48699999999999999</v>
      </c>
      <c r="G2935" t="s">
        <v>17</v>
      </c>
      <c r="H2935" t="s">
        <v>17315</v>
      </c>
      <c r="I2935" s="74">
        <v>40262</v>
      </c>
      <c r="J2935" t="s">
        <v>19</v>
      </c>
      <c r="K2935" t="s">
        <v>19</v>
      </c>
    </row>
    <row r="2936" spans="1:11" hidden="1" x14ac:dyDescent="0.3">
      <c r="A2936" t="s">
        <v>3056</v>
      </c>
      <c r="B2936" t="s">
        <v>15866</v>
      </c>
      <c r="C2936" t="s">
        <v>17561</v>
      </c>
      <c r="D2936" t="s">
        <v>17562</v>
      </c>
      <c r="E2936" s="74">
        <v>20363</v>
      </c>
      <c r="F2936">
        <v>66.2</v>
      </c>
      <c r="G2936" t="s">
        <v>17369</v>
      </c>
      <c r="H2936" t="s">
        <v>17315</v>
      </c>
      <c r="I2936" s="74">
        <v>39926</v>
      </c>
      <c r="J2936" t="s">
        <v>19</v>
      </c>
      <c r="K2936" t="s">
        <v>19</v>
      </c>
    </row>
    <row r="2937" spans="1:11" hidden="1" x14ac:dyDescent="0.3">
      <c r="A2937" t="s">
        <v>3602</v>
      </c>
      <c r="B2937" t="s">
        <v>12813</v>
      </c>
      <c r="C2937" t="s">
        <v>17372</v>
      </c>
      <c r="D2937" t="s">
        <v>17373</v>
      </c>
      <c r="E2937" s="74">
        <v>6545</v>
      </c>
      <c r="F2937">
        <v>2.95</v>
      </c>
      <c r="G2937" t="s">
        <v>17369</v>
      </c>
      <c r="H2937" t="s">
        <v>17315</v>
      </c>
      <c r="I2937" s="74">
        <v>39651</v>
      </c>
      <c r="J2937" t="s">
        <v>19</v>
      </c>
      <c r="K2937" t="s">
        <v>19</v>
      </c>
    </row>
    <row r="2938" spans="1:11" hidden="1" x14ac:dyDescent="0.3">
      <c r="A2938" t="s">
        <v>2845</v>
      </c>
      <c r="B2938" t="s">
        <v>13740</v>
      </c>
      <c r="C2938" t="s">
        <v>17393</v>
      </c>
      <c r="D2938" t="s">
        <v>17394</v>
      </c>
      <c r="E2938" s="74">
        <v>40148</v>
      </c>
      <c r="F2938">
        <v>0.48799999999999999</v>
      </c>
      <c r="G2938" t="s">
        <v>17</v>
      </c>
      <c r="H2938" t="s">
        <v>17315</v>
      </c>
      <c r="I2938" s="74">
        <v>40232</v>
      </c>
      <c r="J2938" t="s">
        <v>19</v>
      </c>
      <c r="K2938" t="s">
        <v>19</v>
      </c>
    </row>
    <row r="2939" spans="1:11" hidden="1" x14ac:dyDescent="0.3">
      <c r="A2939" t="s">
        <v>4561</v>
      </c>
      <c r="B2939" t="s">
        <v>4560</v>
      </c>
      <c r="C2939" t="s">
        <v>17410</v>
      </c>
      <c r="D2939" t="s">
        <v>17411</v>
      </c>
      <c r="E2939" s="74">
        <v>43297</v>
      </c>
      <c r="F2939">
        <v>0.216</v>
      </c>
      <c r="G2939" t="s">
        <v>17</v>
      </c>
      <c r="H2939" t="s">
        <v>17315</v>
      </c>
      <c r="I2939" s="74">
        <v>43333</v>
      </c>
      <c r="J2939" t="s">
        <v>19</v>
      </c>
      <c r="K2939" t="s">
        <v>19</v>
      </c>
    </row>
    <row r="2940" spans="1:11" hidden="1" x14ac:dyDescent="0.3">
      <c r="A2940" t="s">
        <v>4562</v>
      </c>
      <c r="B2940" t="s">
        <v>4560</v>
      </c>
      <c r="C2940" t="s">
        <v>17410</v>
      </c>
      <c r="D2940" t="s">
        <v>17411</v>
      </c>
      <c r="E2940" s="74">
        <v>43287</v>
      </c>
      <c r="F2940">
        <v>0.91700000000000004</v>
      </c>
      <c r="G2940" t="s">
        <v>17</v>
      </c>
      <c r="H2940" t="s">
        <v>17315</v>
      </c>
      <c r="I2940" s="74">
        <v>43333</v>
      </c>
      <c r="J2940" t="s">
        <v>19</v>
      </c>
      <c r="K2940" t="s">
        <v>19</v>
      </c>
    </row>
    <row r="2941" spans="1:11" hidden="1" x14ac:dyDescent="0.3">
      <c r="A2941" t="s">
        <v>4583</v>
      </c>
      <c r="B2941" t="s">
        <v>4560</v>
      </c>
      <c r="C2941" t="s">
        <v>17410</v>
      </c>
      <c r="D2941" t="s">
        <v>17411</v>
      </c>
      <c r="E2941" s="74">
        <v>43333</v>
      </c>
      <c r="F2941">
        <v>0.16600000000000001</v>
      </c>
      <c r="G2941" t="s">
        <v>17</v>
      </c>
      <c r="H2941" t="s">
        <v>17315</v>
      </c>
      <c r="I2941" s="74">
        <v>43385</v>
      </c>
      <c r="J2941" t="s">
        <v>19</v>
      </c>
      <c r="K2941" t="s">
        <v>19</v>
      </c>
    </row>
    <row r="2942" spans="1:11" hidden="1" x14ac:dyDescent="0.3">
      <c r="A2942" t="s">
        <v>4584</v>
      </c>
      <c r="B2942" t="s">
        <v>4560</v>
      </c>
      <c r="C2942" t="s">
        <v>17410</v>
      </c>
      <c r="D2942" t="s">
        <v>17411</v>
      </c>
      <c r="E2942" s="74">
        <v>43280</v>
      </c>
      <c r="F2942">
        <v>0.156</v>
      </c>
      <c r="G2942" t="s">
        <v>17</v>
      </c>
      <c r="H2942" t="s">
        <v>17315</v>
      </c>
      <c r="I2942" s="74">
        <v>43385</v>
      </c>
      <c r="J2942" t="s">
        <v>19</v>
      </c>
      <c r="K2942" t="s">
        <v>19</v>
      </c>
    </row>
    <row r="2943" spans="1:11" hidden="1" x14ac:dyDescent="0.3">
      <c r="A2943" t="s">
        <v>4618</v>
      </c>
      <c r="B2943" t="s">
        <v>4560</v>
      </c>
      <c r="C2943" t="s">
        <v>17410</v>
      </c>
      <c r="D2943" t="s">
        <v>17411</v>
      </c>
      <c r="E2943" s="74">
        <v>43354</v>
      </c>
      <c r="F2943">
        <v>0.17899999999999999</v>
      </c>
      <c r="G2943" t="s">
        <v>17</v>
      </c>
      <c r="H2943" t="s">
        <v>17315</v>
      </c>
      <c r="I2943" s="74">
        <v>43385</v>
      </c>
      <c r="J2943" t="s">
        <v>19</v>
      </c>
      <c r="K2943" t="s">
        <v>19</v>
      </c>
    </row>
    <row r="2944" spans="1:11" hidden="1" x14ac:dyDescent="0.3">
      <c r="A2944" t="s">
        <v>4619</v>
      </c>
      <c r="B2944" t="s">
        <v>4560</v>
      </c>
      <c r="C2944" t="s">
        <v>17410</v>
      </c>
      <c r="D2944" t="s">
        <v>17411</v>
      </c>
      <c r="E2944" s="74">
        <v>43336</v>
      </c>
      <c r="F2944">
        <v>0.19900000000000001</v>
      </c>
      <c r="G2944" t="s">
        <v>17</v>
      </c>
      <c r="H2944" t="s">
        <v>17315</v>
      </c>
      <c r="I2944" s="74">
        <v>43385</v>
      </c>
      <c r="J2944" t="s">
        <v>19</v>
      </c>
      <c r="K2944" t="s">
        <v>19</v>
      </c>
    </row>
    <row r="2945" spans="1:11" hidden="1" x14ac:dyDescent="0.3">
      <c r="A2945" t="s">
        <v>4620</v>
      </c>
      <c r="B2945" t="s">
        <v>4560</v>
      </c>
      <c r="C2945" t="s">
        <v>17410</v>
      </c>
      <c r="D2945" t="s">
        <v>17411</v>
      </c>
      <c r="E2945" s="74">
        <v>43336</v>
      </c>
      <c r="F2945">
        <v>0.26500000000000001</v>
      </c>
      <c r="G2945" t="s">
        <v>17</v>
      </c>
      <c r="H2945" t="s">
        <v>17315</v>
      </c>
      <c r="I2945" s="74">
        <v>43385</v>
      </c>
      <c r="J2945" t="s">
        <v>19</v>
      </c>
      <c r="K2945" t="s">
        <v>19</v>
      </c>
    </row>
    <row r="2946" spans="1:11" hidden="1" x14ac:dyDescent="0.3">
      <c r="A2946" t="s">
        <v>4621</v>
      </c>
      <c r="B2946" t="s">
        <v>4560</v>
      </c>
      <c r="C2946" t="s">
        <v>17410</v>
      </c>
      <c r="D2946" t="s">
        <v>17411</v>
      </c>
      <c r="E2946" s="74">
        <v>43333</v>
      </c>
      <c r="F2946">
        <v>0.14799999999999999</v>
      </c>
      <c r="G2946" t="s">
        <v>17</v>
      </c>
      <c r="H2946" t="s">
        <v>17315</v>
      </c>
      <c r="I2946" s="74">
        <v>43385</v>
      </c>
      <c r="J2946" t="s">
        <v>19</v>
      </c>
      <c r="K2946" t="s">
        <v>19</v>
      </c>
    </row>
    <row r="2947" spans="1:11" hidden="1" x14ac:dyDescent="0.3">
      <c r="A2947" t="s">
        <v>4623</v>
      </c>
      <c r="B2947" t="s">
        <v>4560</v>
      </c>
      <c r="C2947" t="s">
        <v>17410</v>
      </c>
      <c r="D2947" t="s">
        <v>17411</v>
      </c>
      <c r="E2947" s="74">
        <v>43354</v>
      </c>
      <c r="F2947">
        <v>0.19900000000000001</v>
      </c>
      <c r="G2947" t="s">
        <v>17</v>
      </c>
      <c r="H2947" t="s">
        <v>17315</v>
      </c>
      <c r="I2947" s="74">
        <v>43389</v>
      </c>
      <c r="J2947" t="s">
        <v>19</v>
      </c>
      <c r="K2947" t="s">
        <v>19</v>
      </c>
    </row>
    <row r="2948" spans="1:11" hidden="1" x14ac:dyDescent="0.3">
      <c r="A2948" t="s">
        <v>4624</v>
      </c>
      <c r="B2948" t="s">
        <v>4560</v>
      </c>
      <c r="C2948" t="s">
        <v>17410</v>
      </c>
      <c r="D2948" t="s">
        <v>17411</v>
      </c>
      <c r="E2948" s="74">
        <v>43356</v>
      </c>
      <c r="F2948">
        <v>0.17599999999999999</v>
      </c>
      <c r="G2948" t="s">
        <v>17</v>
      </c>
      <c r="H2948" t="s">
        <v>17315</v>
      </c>
      <c r="I2948" s="74">
        <v>43389</v>
      </c>
      <c r="J2948" t="s">
        <v>19</v>
      </c>
      <c r="K2948" t="s">
        <v>19</v>
      </c>
    </row>
    <row r="2949" spans="1:11" hidden="1" x14ac:dyDescent="0.3">
      <c r="A2949" t="s">
        <v>4625</v>
      </c>
      <c r="B2949" t="s">
        <v>4560</v>
      </c>
      <c r="C2949" t="s">
        <v>17410</v>
      </c>
      <c r="D2949" t="s">
        <v>17411</v>
      </c>
      <c r="E2949" s="74">
        <v>43357</v>
      </c>
      <c r="F2949">
        <v>0.16600000000000001</v>
      </c>
      <c r="G2949" t="s">
        <v>17</v>
      </c>
      <c r="H2949" t="s">
        <v>17315</v>
      </c>
      <c r="I2949" s="74">
        <v>43389</v>
      </c>
      <c r="J2949" t="s">
        <v>19</v>
      </c>
      <c r="K2949" t="s">
        <v>19</v>
      </c>
    </row>
    <row r="2950" spans="1:11" hidden="1" x14ac:dyDescent="0.3">
      <c r="A2950" t="s">
        <v>4626</v>
      </c>
      <c r="B2950" t="s">
        <v>4560</v>
      </c>
      <c r="C2950" t="s">
        <v>17410</v>
      </c>
      <c r="D2950" t="s">
        <v>17411</v>
      </c>
      <c r="E2950" s="74">
        <v>43367</v>
      </c>
      <c r="F2950">
        <v>0.16600000000000001</v>
      </c>
      <c r="G2950" t="s">
        <v>17</v>
      </c>
      <c r="H2950" t="s">
        <v>17315</v>
      </c>
      <c r="I2950" s="74">
        <v>43389</v>
      </c>
      <c r="J2950" t="s">
        <v>19</v>
      </c>
      <c r="K2950" t="s">
        <v>19</v>
      </c>
    </row>
    <row r="2951" spans="1:11" hidden="1" x14ac:dyDescent="0.3">
      <c r="A2951" t="s">
        <v>4652</v>
      </c>
      <c r="B2951" t="s">
        <v>4560</v>
      </c>
      <c r="C2951" t="s">
        <v>17410</v>
      </c>
      <c r="D2951" t="s">
        <v>17411</v>
      </c>
      <c r="E2951" s="74">
        <v>43369</v>
      </c>
      <c r="F2951">
        <v>0.16600000000000001</v>
      </c>
      <c r="G2951" t="s">
        <v>17</v>
      </c>
      <c r="H2951" t="s">
        <v>17315</v>
      </c>
      <c r="I2951" s="74">
        <v>43420</v>
      </c>
      <c r="J2951" t="s">
        <v>19</v>
      </c>
      <c r="K2951" t="s">
        <v>19</v>
      </c>
    </row>
    <row r="2952" spans="1:11" hidden="1" x14ac:dyDescent="0.3">
      <c r="A2952" t="s">
        <v>4653</v>
      </c>
      <c r="B2952" t="s">
        <v>4560</v>
      </c>
      <c r="C2952" t="s">
        <v>17410</v>
      </c>
      <c r="D2952" t="s">
        <v>17411</v>
      </c>
      <c r="E2952" s="74">
        <v>43364</v>
      </c>
      <c r="F2952">
        <v>0.17699999999999999</v>
      </c>
      <c r="G2952" t="s">
        <v>17</v>
      </c>
      <c r="H2952" t="s">
        <v>17315</v>
      </c>
      <c r="I2952" s="74">
        <v>43420</v>
      </c>
      <c r="J2952" t="s">
        <v>19</v>
      </c>
      <c r="K2952" t="s">
        <v>19</v>
      </c>
    </row>
    <row r="2953" spans="1:11" hidden="1" x14ac:dyDescent="0.3">
      <c r="A2953" t="s">
        <v>4656</v>
      </c>
      <c r="B2953" t="s">
        <v>4560</v>
      </c>
      <c r="C2953" t="s">
        <v>17410</v>
      </c>
      <c r="D2953" t="s">
        <v>17411</v>
      </c>
      <c r="E2953" s="74">
        <v>43361</v>
      </c>
      <c r="F2953">
        <v>0.20899999999999999</v>
      </c>
      <c r="G2953" t="s">
        <v>17</v>
      </c>
      <c r="H2953" t="s">
        <v>17315</v>
      </c>
      <c r="I2953" s="74">
        <v>43420</v>
      </c>
      <c r="J2953" t="s">
        <v>19</v>
      </c>
      <c r="K2953" t="s">
        <v>19</v>
      </c>
    </row>
    <row r="2954" spans="1:11" hidden="1" x14ac:dyDescent="0.3">
      <c r="A2954" t="s">
        <v>4657</v>
      </c>
      <c r="B2954" t="s">
        <v>4560</v>
      </c>
      <c r="C2954" t="s">
        <v>17410</v>
      </c>
      <c r="D2954" t="s">
        <v>17411</v>
      </c>
      <c r="E2954" s="74">
        <v>43371</v>
      </c>
      <c r="F2954">
        <v>0.26500000000000001</v>
      </c>
      <c r="G2954" t="s">
        <v>17</v>
      </c>
      <c r="H2954" t="s">
        <v>17315</v>
      </c>
      <c r="I2954" s="74">
        <v>43420</v>
      </c>
      <c r="J2954" t="s">
        <v>19</v>
      </c>
      <c r="K2954" t="s">
        <v>19</v>
      </c>
    </row>
    <row r="2955" spans="1:11" hidden="1" x14ac:dyDescent="0.3">
      <c r="A2955" t="s">
        <v>4658</v>
      </c>
      <c r="B2955" t="s">
        <v>4560</v>
      </c>
      <c r="C2955" t="s">
        <v>17410</v>
      </c>
      <c r="D2955" t="s">
        <v>17411</v>
      </c>
      <c r="E2955" s="74">
        <v>43370</v>
      </c>
      <c r="F2955">
        <v>0.17499999999999999</v>
      </c>
      <c r="G2955" t="s">
        <v>17</v>
      </c>
      <c r="H2955" t="s">
        <v>17315</v>
      </c>
      <c r="I2955" s="74">
        <v>43420</v>
      </c>
      <c r="J2955" t="s">
        <v>19</v>
      </c>
      <c r="K2955" t="s">
        <v>19</v>
      </c>
    </row>
    <row r="2956" spans="1:11" hidden="1" x14ac:dyDescent="0.3">
      <c r="A2956" t="s">
        <v>4659</v>
      </c>
      <c r="B2956" t="s">
        <v>4560</v>
      </c>
      <c r="C2956" t="s">
        <v>17410</v>
      </c>
      <c r="D2956" t="s">
        <v>17411</v>
      </c>
      <c r="E2956" s="74">
        <v>43356</v>
      </c>
      <c r="F2956">
        <v>0.95</v>
      </c>
      <c r="G2956" t="s">
        <v>17</v>
      </c>
      <c r="H2956" t="s">
        <v>17315</v>
      </c>
      <c r="I2956" s="74">
        <v>43420</v>
      </c>
      <c r="J2956" t="s">
        <v>19</v>
      </c>
      <c r="K2956" t="s">
        <v>19</v>
      </c>
    </row>
    <row r="2957" spans="1:11" hidden="1" x14ac:dyDescent="0.3">
      <c r="A2957" t="s">
        <v>4660</v>
      </c>
      <c r="B2957" t="s">
        <v>4560</v>
      </c>
      <c r="C2957" t="s">
        <v>17410</v>
      </c>
      <c r="D2957" t="s">
        <v>17411</v>
      </c>
      <c r="E2957" s="74">
        <v>43354</v>
      </c>
      <c r="F2957">
        <v>0.315</v>
      </c>
      <c r="G2957" t="s">
        <v>17</v>
      </c>
      <c r="H2957" t="s">
        <v>17315</v>
      </c>
      <c r="I2957" s="74">
        <v>43420</v>
      </c>
      <c r="J2957" t="s">
        <v>19</v>
      </c>
      <c r="K2957" t="s">
        <v>19</v>
      </c>
    </row>
    <row r="2958" spans="1:11" hidden="1" x14ac:dyDescent="0.3">
      <c r="A2958" t="s">
        <v>4661</v>
      </c>
      <c r="B2958" t="s">
        <v>4560</v>
      </c>
      <c r="C2958" t="s">
        <v>17410</v>
      </c>
      <c r="D2958" t="s">
        <v>17411</v>
      </c>
      <c r="E2958" s="74">
        <v>43354</v>
      </c>
      <c r="F2958">
        <v>0.16600000000000001</v>
      </c>
      <c r="G2958" t="s">
        <v>17</v>
      </c>
      <c r="H2958" t="s">
        <v>17315</v>
      </c>
      <c r="I2958" s="74">
        <v>43420</v>
      </c>
      <c r="J2958" t="s">
        <v>19</v>
      </c>
      <c r="K2958" t="s">
        <v>19</v>
      </c>
    </row>
    <row r="2959" spans="1:11" hidden="1" x14ac:dyDescent="0.3">
      <c r="A2959" t="s">
        <v>4662</v>
      </c>
      <c r="B2959" t="s">
        <v>4560</v>
      </c>
      <c r="C2959" t="s">
        <v>17410</v>
      </c>
      <c r="D2959" t="s">
        <v>17411</v>
      </c>
      <c r="E2959" s="74">
        <v>43395</v>
      </c>
      <c r="F2959">
        <v>0.16</v>
      </c>
      <c r="G2959" t="s">
        <v>17</v>
      </c>
      <c r="H2959" t="s">
        <v>17315</v>
      </c>
      <c r="I2959" s="74">
        <v>43420</v>
      </c>
      <c r="J2959" t="s">
        <v>19</v>
      </c>
      <c r="K2959" t="s">
        <v>19</v>
      </c>
    </row>
    <row r="2960" spans="1:11" hidden="1" x14ac:dyDescent="0.3">
      <c r="A2960" t="s">
        <v>4663</v>
      </c>
      <c r="B2960" t="s">
        <v>4560</v>
      </c>
      <c r="C2960" t="s">
        <v>17410</v>
      </c>
      <c r="D2960" t="s">
        <v>17411</v>
      </c>
      <c r="E2960" s="74">
        <v>43395</v>
      </c>
      <c r="F2960">
        <v>0.128</v>
      </c>
      <c r="G2960" t="s">
        <v>17</v>
      </c>
      <c r="H2960" t="s">
        <v>17315</v>
      </c>
      <c r="I2960" s="74">
        <v>43420</v>
      </c>
      <c r="J2960" t="s">
        <v>19</v>
      </c>
      <c r="K2960" t="s">
        <v>19</v>
      </c>
    </row>
    <row r="2961" spans="1:11" hidden="1" x14ac:dyDescent="0.3">
      <c r="A2961" t="s">
        <v>4664</v>
      </c>
      <c r="B2961" t="s">
        <v>4560</v>
      </c>
      <c r="C2961" t="s">
        <v>17410</v>
      </c>
      <c r="D2961" t="s">
        <v>17411</v>
      </c>
      <c r="E2961" s="74">
        <v>43371</v>
      </c>
      <c r="F2961">
        <v>0.16800000000000001</v>
      </c>
      <c r="G2961" t="s">
        <v>17</v>
      </c>
      <c r="H2961" t="s">
        <v>17315</v>
      </c>
      <c r="I2961" s="74">
        <v>43420</v>
      </c>
      <c r="J2961" t="s">
        <v>19</v>
      </c>
      <c r="K2961" t="s">
        <v>19</v>
      </c>
    </row>
    <row r="2962" spans="1:11" hidden="1" x14ac:dyDescent="0.3">
      <c r="A2962" t="s">
        <v>4878</v>
      </c>
      <c r="B2962" t="s">
        <v>4560</v>
      </c>
      <c r="C2962" t="s">
        <v>17410</v>
      </c>
      <c r="D2962" t="s">
        <v>17411</v>
      </c>
      <c r="E2962" s="74">
        <v>43353</v>
      </c>
      <c r="F2962">
        <v>0.16600000000000001</v>
      </c>
      <c r="G2962" t="s">
        <v>17</v>
      </c>
      <c r="H2962" t="s">
        <v>17315</v>
      </c>
      <c r="I2962" s="74">
        <v>43683</v>
      </c>
      <c r="J2962" t="s">
        <v>19</v>
      </c>
      <c r="K2962" t="s">
        <v>19</v>
      </c>
    </row>
    <row r="2963" spans="1:11" hidden="1" x14ac:dyDescent="0.3">
      <c r="A2963" t="s">
        <v>4667</v>
      </c>
      <c r="B2963" t="s">
        <v>4560</v>
      </c>
      <c r="C2963" t="s">
        <v>17410</v>
      </c>
      <c r="D2963" t="s">
        <v>17411</v>
      </c>
      <c r="E2963" s="74">
        <v>43349</v>
      </c>
      <c r="F2963">
        <v>0.35199999999999998</v>
      </c>
      <c r="G2963" t="s">
        <v>17</v>
      </c>
      <c r="H2963" t="s">
        <v>17315</v>
      </c>
      <c r="I2963" s="74">
        <v>43476</v>
      </c>
      <c r="J2963" t="s">
        <v>19</v>
      </c>
      <c r="K2963" t="s">
        <v>19</v>
      </c>
    </row>
    <row r="2964" spans="1:11" hidden="1" x14ac:dyDescent="0.3">
      <c r="A2964" t="s">
        <v>4879</v>
      </c>
      <c r="B2964" t="s">
        <v>4560</v>
      </c>
      <c r="C2964" t="s">
        <v>17410</v>
      </c>
      <c r="D2964" t="s">
        <v>17411</v>
      </c>
      <c r="E2964" s="74">
        <v>43341</v>
      </c>
      <c r="F2964">
        <v>0.73899999999999999</v>
      </c>
      <c r="G2964" t="s">
        <v>17</v>
      </c>
      <c r="H2964" t="s">
        <v>17315</v>
      </c>
      <c r="I2964" s="74">
        <v>43678</v>
      </c>
      <c r="J2964" t="s">
        <v>19</v>
      </c>
      <c r="K2964" t="s">
        <v>19</v>
      </c>
    </row>
    <row r="2965" spans="1:11" hidden="1" x14ac:dyDescent="0.3">
      <c r="A2965" t="s">
        <v>4880</v>
      </c>
      <c r="B2965" t="s">
        <v>4560</v>
      </c>
      <c r="C2965" t="s">
        <v>17410</v>
      </c>
      <c r="D2965" t="s">
        <v>17411</v>
      </c>
      <c r="E2965" s="74">
        <v>43336</v>
      </c>
      <c r="F2965">
        <v>0.19900000000000001</v>
      </c>
      <c r="G2965" t="s">
        <v>17</v>
      </c>
      <c r="H2965" t="s">
        <v>17315</v>
      </c>
      <c r="I2965" s="74">
        <v>43678</v>
      </c>
      <c r="J2965" t="s">
        <v>19</v>
      </c>
      <c r="K2965" t="s">
        <v>19</v>
      </c>
    </row>
    <row r="2966" spans="1:11" hidden="1" x14ac:dyDescent="0.3">
      <c r="A2966" t="s">
        <v>4937</v>
      </c>
      <c r="B2966" t="s">
        <v>4560</v>
      </c>
      <c r="C2966" t="s">
        <v>17410</v>
      </c>
      <c r="D2966" t="s">
        <v>17411</v>
      </c>
      <c r="E2966" s="74">
        <v>42921</v>
      </c>
      <c r="F2966">
        <v>8.5999999999999993E-2</v>
      </c>
      <c r="G2966" t="s">
        <v>17</v>
      </c>
      <c r="H2966" t="s">
        <v>17315</v>
      </c>
      <c r="I2966" s="74">
        <v>43678</v>
      </c>
      <c r="J2966" t="s">
        <v>19</v>
      </c>
      <c r="K2966" t="s">
        <v>19</v>
      </c>
    </row>
    <row r="2967" spans="1:11" hidden="1" x14ac:dyDescent="0.3">
      <c r="A2967" t="s">
        <v>4938</v>
      </c>
      <c r="B2967" t="s">
        <v>4560</v>
      </c>
      <c r="C2967" t="s">
        <v>17410</v>
      </c>
      <c r="D2967" t="s">
        <v>17411</v>
      </c>
      <c r="E2967" s="74">
        <v>43402</v>
      </c>
      <c r="F2967">
        <v>9.6000000000000002E-2</v>
      </c>
      <c r="G2967" t="s">
        <v>17</v>
      </c>
      <c r="H2967" t="s">
        <v>17315</v>
      </c>
      <c r="I2967" s="74">
        <v>43678</v>
      </c>
      <c r="J2967" t="s">
        <v>19</v>
      </c>
      <c r="K2967" t="s">
        <v>19</v>
      </c>
    </row>
    <row r="2968" spans="1:11" hidden="1" x14ac:dyDescent="0.3">
      <c r="A2968" t="s">
        <v>4939</v>
      </c>
      <c r="B2968" t="s">
        <v>4560</v>
      </c>
      <c r="C2968" t="s">
        <v>17410</v>
      </c>
      <c r="D2968" t="s">
        <v>17411</v>
      </c>
      <c r="E2968" s="74">
        <v>43395</v>
      </c>
      <c r="F2968">
        <v>0.13500000000000001</v>
      </c>
      <c r="G2968" t="s">
        <v>17</v>
      </c>
      <c r="H2968" t="s">
        <v>17315</v>
      </c>
      <c r="I2968" s="74">
        <v>43678</v>
      </c>
      <c r="J2968" t="s">
        <v>19</v>
      </c>
      <c r="K2968" t="s">
        <v>19</v>
      </c>
    </row>
    <row r="2969" spans="1:11" hidden="1" x14ac:dyDescent="0.3">
      <c r="A2969" t="s">
        <v>5023</v>
      </c>
      <c r="B2969" t="s">
        <v>4560</v>
      </c>
      <c r="C2969" t="s">
        <v>17410</v>
      </c>
      <c r="D2969" t="s">
        <v>17411</v>
      </c>
      <c r="E2969" s="74">
        <v>43354</v>
      </c>
      <c r="F2969">
        <v>0.11899999999999999</v>
      </c>
      <c r="G2969" t="s">
        <v>17</v>
      </c>
      <c r="H2969" t="s">
        <v>17315</v>
      </c>
      <c r="I2969" s="74">
        <v>43595</v>
      </c>
      <c r="J2969" t="s">
        <v>19</v>
      </c>
      <c r="K2969" t="s">
        <v>19</v>
      </c>
    </row>
    <row r="2970" spans="1:11" hidden="1" x14ac:dyDescent="0.3">
      <c r="A2970" t="s">
        <v>5045</v>
      </c>
      <c r="B2970" t="s">
        <v>4560</v>
      </c>
      <c r="C2970" t="s">
        <v>17410</v>
      </c>
      <c r="D2970" t="s">
        <v>17411</v>
      </c>
      <c r="E2970" s="74">
        <v>43367</v>
      </c>
      <c r="F2970">
        <v>0.16600000000000001</v>
      </c>
      <c r="G2970" t="s">
        <v>17</v>
      </c>
      <c r="H2970" t="s">
        <v>17315</v>
      </c>
      <c r="I2970" s="74">
        <v>43621</v>
      </c>
      <c r="J2970" t="s">
        <v>19</v>
      </c>
      <c r="K2970" t="s">
        <v>19</v>
      </c>
    </row>
    <row r="2971" spans="1:11" hidden="1" x14ac:dyDescent="0.3">
      <c r="A2971" t="s">
        <v>5046</v>
      </c>
      <c r="B2971" t="s">
        <v>4560</v>
      </c>
      <c r="C2971" t="s">
        <v>17410</v>
      </c>
      <c r="D2971" t="s">
        <v>17411</v>
      </c>
      <c r="E2971" s="74">
        <v>43341</v>
      </c>
      <c r="F2971">
        <v>0.23400000000000001</v>
      </c>
      <c r="G2971" t="s">
        <v>17</v>
      </c>
      <c r="H2971" t="s">
        <v>17315</v>
      </c>
      <c r="I2971" s="74">
        <v>43621</v>
      </c>
      <c r="J2971" t="s">
        <v>19</v>
      </c>
      <c r="K2971" t="s">
        <v>19</v>
      </c>
    </row>
    <row r="2972" spans="1:11" hidden="1" x14ac:dyDescent="0.3">
      <c r="A2972" t="s">
        <v>5047</v>
      </c>
      <c r="B2972" t="s">
        <v>4560</v>
      </c>
      <c r="C2972" t="s">
        <v>17410</v>
      </c>
      <c r="D2972" t="s">
        <v>17411</v>
      </c>
      <c r="E2972" s="74">
        <v>43349</v>
      </c>
      <c r="F2972">
        <v>0.29099999999999998</v>
      </c>
      <c r="G2972" t="s">
        <v>17</v>
      </c>
      <c r="H2972" t="s">
        <v>17315</v>
      </c>
      <c r="I2972" s="74">
        <v>43621</v>
      </c>
      <c r="J2972" t="s">
        <v>19</v>
      </c>
      <c r="K2972" t="s">
        <v>19</v>
      </c>
    </row>
    <row r="2973" spans="1:11" hidden="1" x14ac:dyDescent="0.3">
      <c r="A2973" t="s">
        <v>5048</v>
      </c>
      <c r="B2973" t="s">
        <v>4560</v>
      </c>
      <c r="C2973" t="s">
        <v>17410</v>
      </c>
      <c r="D2973" t="s">
        <v>17411</v>
      </c>
      <c r="E2973" s="74">
        <v>43349</v>
      </c>
      <c r="F2973">
        <v>0.122</v>
      </c>
      <c r="G2973" t="s">
        <v>17</v>
      </c>
      <c r="H2973" t="s">
        <v>17315</v>
      </c>
      <c r="I2973" s="74">
        <v>43678</v>
      </c>
      <c r="J2973" t="s">
        <v>19</v>
      </c>
      <c r="K2973" t="s">
        <v>19</v>
      </c>
    </row>
    <row r="2974" spans="1:11" hidden="1" x14ac:dyDescent="0.3">
      <c r="A2974" t="s">
        <v>5049</v>
      </c>
      <c r="B2974" t="s">
        <v>4560</v>
      </c>
      <c r="C2974" t="s">
        <v>17410</v>
      </c>
      <c r="D2974" t="s">
        <v>17411</v>
      </c>
      <c r="E2974" s="74">
        <v>43349</v>
      </c>
      <c r="F2974">
        <v>0.14499999999999999</v>
      </c>
      <c r="G2974" t="s">
        <v>17</v>
      </c>
      <c r="H2974" t="s">
        <v>17315</v>
      </c>
      <c r="I2974" s="74">
        <v>43621</v>
      </c>
      <c r="J2974" t="s">
        <v>19</v>
      </c>
      <c r="K2974" t="s">
        <v>19</v>
      </c>
    </row>
    <row r="2975" spans="1:11" hidden="1" x14ac:dyDescent="0.3">
      <c r="A2975" t="s">
        <v>5050</v>
      </c>
      <c r="B2975" t="s">
        <v>4560</v>
      </c>
      <c r="C2975" t="s">
        <v>17410</v>
      </c>
      <c r="D2975" t="s">
        <v>17411</v>
      </c>
      <c r="E2975" s="74">
        <v>43283</v>
      </c>
      <c r="F2975">
        <v>0.14000000000000001</v>
      </c>
      <c r="G2975" t="s">
        <v>17</v>
      </c>
      <c r="H2975" t="s">
        <v>17315</v>
      </c>
      <c r="I2975" s="74">
        <v>43621</v>
      </c>
      <c r="J2975" t="s">
        <v>19</v>
      </c>
      <c r="K2975" t="s">
        <v>19</v>
      </c>
    </row>
    <row r="2976" spans="1:11" hidden="1" x14ac:dyDescent="0.3">
      <c r="A2976" t="s">
        <v>5051</v>
      </c>
      <c r="B2976" t="s">
        <v>4560</v>
      </c>
      <c r="C2976" t="s">
        <v>17410</v>
      </c>
      <c r="D2976" t="s">
        <v>17411</v>
      </c>
      <c r="E2976" s="74">
        <v>43349</v>
      </c>
      <c r="F2976">
        <v>7.8E-2</v>
      </c>
      <c r="G2976" t="s">
        <v>17</v>
      </c>
      <c r="H2976" t="s">
        <v>17315</v>
      </c>
      <c r="I2976" s="74">
        <v>43621</v>
      </c>
      <c r="J2976" t="s">
        <v>19</v>
      </c>
      <c r="K2976" t="s">
        <v>19</v>
      </c>
    </row>
    <row r="2977" spans="1:11" hidden="1" x14ac:dyDescent="0.3">
      <c r="A2977" t="s">
        <v>5052</v>
      </c>
      <c r="B2977" t="s">
        <v>4560</v>
      </c>
      <c r="C2977" t="s">
        <v>17410</v>
      </c>
      <c r="D2977" t="s">
        <v>17411</v>
      </c>
      <c r="E2977" s="74">
        <v>43363</v>
      </c>
      <c r="F2977">
        <v>0.33800000000000002</v>
      </c>
      <c r="G2977" t="s">
        <v>17</v>
      </c>
      <c r="H2977" t="s">
        <v>17315</v>
      </c>
      <c r="I2977" s="74">
        <v>43621</v>
      </c>
      <c r="J2977" t="s">
        <v>19</v>
      </c>
      <c r="K2977" t="s">
        <v>19</v>
      </c>
    </row>
    <row r="2978" spans="1:11" hidden="1" x14ac:dyDescent="0.3">
      <c r="A2978" t="s">
        <v>5053</v>
      </c>
      <c r="B2978" t="s">
        <v>4560</v>
      </c>
      <c r="C2978" t="s">
        <v>17410</v>
      </c>
      <c r="D2978" t="s">
        <v>17411</v>
      </c>
      <c r="E2978" s="74">
        <v>43335</v>
      </c>
      <c r="F2978">
        <v>0.45800000000000002</v>
      </c>
      <c r="G2978" t="s">
        <v>17</v>
      </c>
      <c r="H2978" t="s">
        <v>17315</v>
      </c>
      <c r="I2978" s="74">
        <v>43621</v>
      </c>
      <c r="J2978" t="s">
        <v>19</v>
      </c>
      <c r="K2978" t="s">
        <v>19</v>
      </c>
    </row>
    <row r="2979" spans="1:11" hidden="1" x14ac:dyDescent="0.3">
      <c r="A2979" t="s">
        <v>5054</v>
      </c>
      <c r="B2979" t="s">
        <v>4560</v>
      </c>
      <c r="C2979" t="s">
        <v>17410</v>
      </c>
      <c r="D2979" t="s">
        <v>17411</v>
      </c>
      <c r="E2979" s="74">
        <v>43349</v>
      </c>
      <c r="F2979">
        <v>0.27300000000000002</v>
      </c>
      <c r="G2979" t="s">
        <v>17</v>
      </c>
      <c r="H2979" t="s">
        <v>17315</v>
      </c>
      <c r="I2979" s="74">
        <v>43621</v>
      </c>
      <c r="J2979" t="s">
        <v>19</v>
      </c>
      <c r="K2979" t="s">
        <v>19</v>
      </c>
    </row>
    <row r="2980" spans="1:11" hidden="1" x14ac:dyDescent="0.3">
      <c r="A2980" t="s">
        <v>5255</v>
      </c>
      <c r="B2980" t="s">
        <v>4560</v>
      </c>
      <c r="C2980" t="s">
        <v>17410</v>
      </c>
      <c r="D2980" t="s">
        <v>17411</v>
      </c>
      <c r="E2980" s="74">
        <v>43395</v>
      </c>
      <c r="F2980">
        <v>0.128</v>
      </c>
      <c r="G2980" t="s">
        <v>17</v>
      </c>
      <c r="H2980" t="s">
        <v>17315</v>
      </c>
      <c r="I2980" s="74">
        <v>43678</v>
      </c>
      <c r="J2980" t="s">
        <v>19</v>
      </c>
      <c r="K2980" t="s">
        <v>19</v>
      </c>
    </row>
    <row r="2981" spans="1:11" hidden="1" x14ac:dyDescent="0.3">
      <c r="A2981" t="s">
        <v>1043</v>
      </c>
      <c r="B2981" t="s">
        <v>12211</v>
      </c>
      <c r="C2981" t="s">
        <v>22036</v>
      </c>
      <c r="D2981" t="s">
        <v>22037</v>
      </c>
      <c r="E2981" s="74">
        <v>24959</v>
      </c>
      <c r="F2981">
        <v>10</v>
      </c>
      <c r="G2981" t="s">
        <v>17369</v>
      </c>
      <c r="H2981" t="s">
        <v>17376</v>
      </c>
      <c r="I2981" s="74">
        <v>41957</v>
      </c>
      <c r="J2981" t="s">
        <v>19</v>
      </c>
      <c r="K2981" t="s">
        <v>19</v>
      </c>
    </row>
    <row r="2982" spans="1:11" hidden="1" x14ac:dyDescent="0.3">
      <c r="A2982" t="s">
        <v>25438</v>
      </c>
      <c r="B2982" t="s">
        <v>25439</v>
      </c>
      <c r="C2982" t="s">
        <v>17766</v>
      </c>
      <c r="D2982" t="s">
        <v>17767</v>
      </c>
      <c r="E2982" s="74">
        <v>45505</v>
      </c>
      <c r="F2982">
        <v>0.46201199999999998</v>
      </c>
      <c r="G2982" t="s">
        <v>17</v>
      </c>
      <c r="H2982" t="s">
        <v>17315</v>
      </c>
      <c r="I2982" s="74">
        <v>45532</v>
      </c>
      <c r="J2982" t="s">
        <v>19</v>
      </c>
      <c r="K2982" t="s">
        <v>19</v>
      </c>
    </row>
    <row r="2983" spans="1:11" hidden="1" x14ac:dyDescent="0.3">
      <c r="A2983" t="s">
        <v>25440</v>
      </c>
      <c r="B2983" t="s">
        <v>25441</v>
      </c>
      <c r="C2983" t="s">
        <v>17766</v>
      </c>
      <c r="D2983" t="s">
        <v>17767</v>
      </c>
      <c r="E2983" s="74">
        <v>45419</v>
      </c>
      <c r="F2983">
        <v>0.44522099999999998</v>
      </c>
      <c r="G2983" t="s">
        <v>17</v>
      </c>
      <c r="H2983" t="s">
        <v>17315</v>
      </c>
      <c r="I2983" s="74">
        <v>45471</v>
      </c>
      <c r="J2983" t="s">
        <v>19</v>
      </c>
      <c r="K2983" t="s">
        <v>19</v>
      </c>
    </row>
    <row r="2984" spans="1:11" hidden="1" x14ac:dyDescent="0.3">
      <c r="A2984" t="s">
        <v>21319</v>
      </c>
      <c r="B2984" t="s">
        <v>21320</v>
      </c>
      <c r="C2984" t="s">
        <v>18722</v>
      </c>
      <c r="D2984" t="s">
        <v>18723</v>
      </c>
      <c r="E2984" s="74">
        <v>43433</v>
      </c>
      <c r="F2984">
        <v>0.1</v>
      </c>
      <c r="G2984" t="s">
        <v>17</v>
      </c>
      <c r="H2984" t="s">
        <v>17315</v>
      </c>
      <c r="I2984" s="74">
        <v>45337</v>
      </c>
      <c r="J2984" t="s">
        <v>19</v>
      </c>
      <c r="K2984" t="s">
        <v>19</v>
      </c>
    </row>
    <row r="2985" spans="1:11" hidden="1" x14ac:dyDescent="0.3">
      <c r="A2985" t="s">
        <v>21609</v>
      </c>
      <c r="B2985" t="s">
        <v>21320</v>
      </c>
      <c r="C2985" t="s">
        <v>18722</v>
      </c>
      <c r="D2985" t="s">
        <v>18723</v>
      </c>
      <c r="E2985" s="74">
        <v>44594</v>
      </c>
      <c r="F2985">
        <v>5.0900000000000001E-2</v>
      </c>
      <c r="G2985" t="s">
        <v>17</v>
      </c>
      <c r="H2985" t="s">
        <v>17315</v>
      </c>
      <c r="I2985" s="74">
        <v>45337</v>
      </c>
      <c r="J2985" t="s">
        <v>19</v>
      </c>
      <c r="K2985" t="s">
        <v>19</v>
      </c>
    </row>
    <row r="2986" spans="1:11" hidden="1" x14ac:dyDescent="0.3">
      <c r="A2986" t="s">
        <v>3673</v>
      </c>
      <c r="B2986" t="s">
        <v>13358</v>
      </c>
      <c r="C2986" t="s">
        <v>17352</v>
      </c>
      <c r="D2986" t="s">
        <v>17293</v>
      </c>
      <c r="E2986" s="74">
        <v>36272</v>
      </c>
      <c r="F2986">
        <v>40.799999999999997</v>
      </c>
      <c r="G2986" t="s">
        <v>6</v>
      </c>
      <c r="H2986" t="s">
        <v>17376</v>
      </c>
      <c r="I2986" s="74">
        <v>39451</v>
      </c>
      <c r="J2986" t="s">
        <v>19</v>
      </c>
      <c r="K2986" t="s">
        <v>19</v>
      </c>
    </row>
    <row r="2987" spans="1:11" hidden="1" x14ac:dyDescent="0.3">
      <c r="A2987" t="s">
        <v>24354</v>
      </c>
      <c r="B2987" t="s">
        <v>24355</v>
      </c>
      <c r="C2987" t="s">
        <v>17352</v>
      </c>
      <c r="D2987" t="s">
        <v>17293</v>
      </c>
      <c r="E2987" s="74">
        <v>36329</v>
      </c>
      <c r="F2987">
        <v>1.8</v>
      </c>
      <c r="G2987" t="s">
        <v>6</v>
      </c>
      <c r="H2987" t="s">
        <v>17376</v>
      </c>
      <c r="I2987" s="74">
        <v>41948</v>
      </c>
      <c r="J2987" t="s">
        <v>19</v>
      </c>
      <c r="K2987" t="s">
        <v>19</v>
      </c>
    </row>
    <row r="2988" spans="1:11" hidden="1" x14ac:dyDescent="0.3">
      <c r="A2988" t="s">
        <v>22488</v>
      </c>
      <c r="B2988" t="s">
        <v>22489</v>
      </c>
      <c r="C2988" t="s">
        <v>17352</v>
      </c>
      <c r="D2988" t="s">
        <v>17293</v>
      </c>
      <c r="E2988" s="74">
        <v>36312</v>
      </c>
      <c r="F2988">
        <v>24.8</v>
      </c>
      <c r="G2988" t="s">
        <v>6</v>
      </c>
      <c r="H2988" t="s">
        <v>17376</v>
      </c>
      <c r="I2988" s="74">
        <v>41948</v>
      </c>
      <c r="J2988" t="s">
        <v>19</v>
      </c>
      <c r="K2988" t="s">
        <v>19</v>
      </c>
    </row>
    <row r="2989" spans="1:11" hidden="1" x14ac:dyDescent="0.3">
      <c r="A2989" t="s">
        <v>21760</v>
      </c>
      <c r="B2989" t="s">
        <v>21761</v>
      </c>
      <c r="C2989" t="s">
        <v>17352</v>
      </c>
      <c r="D2989" t="s">
        <v>17293</v>
      </c>
      <c r="E2989" s="74">
        <v>36739</v>
      </c>
      <c r="F2989">
        <v>16.8</v>
      </c>
      <c r="G2989" t="s">
        <v>6</v>
      </c>
      <c r="H2989" t="s">
        <v>17376</v>
      </c>
      <c r="I2989" s="74">
        <v>40655</v>
      </c>
      <c r="J2989" t="s">
        <v>19</v>
      </c>
      <c r="K2989" t="s">
        <v>19</v>
      </c>
    </row>
    <row r="2990" spans="1:11" hidden="1" x14ac:dyDescent="0.3">
      <c r="A2990" t="s">
        <v>4614</v>
      </c>
      <c r="B2990" t="s">
        <v>10335</v>
      </c>
      <c r="C2990" t="s">
        <v>17370</v>
      </c>
      <c r="D2990" t="s">
        <v>17371</v>
      </c>
      <c r="E2990" s="74">
        <v>43229</v>
      </c>
      <c r="F2990">
        <v>5.0999999999999997E-2</v>
      </c>
      <c r="G2990" t="s">
        <v>17</v>
      </c>
      <c r="H2990" t="s">
        <v>17315</v>
      </c>
      <c r="I2990" s="74">
        <v>43419</v>
      </c>
      <c r="J2990" t="s">
        <v>19</v>
      </c>
      <c r="K2990" t="s">
        <v>19</v>
      </c>
    </row>
    <row r="2991" spans="1:11" hidden="1" x14ac:dyDescent="0.3">
      <c r="A2991" t="s">
        <v>3160</v>
      </c>
      <c r="B2991" t="s">
        <v>10335</v>
      </c>
      <c r="C2991" t="s">
        <v>17357</v>
      </c>
      <c r="D2991" t="s">
        <v>17358</v>
      </c>
      <c r="E2991" s="74">
        <v>39623</v>
      </c>
      <c r="F2991">
        <v>0.21</v>
      </c>
      <c r="G2991" t="s">
        <v>17</v>
      </c>
      <c r="H2991" t="s">
        <v>17315</v>
      </c>
      <c r="I2991" s="74">
        <v>39926</v>
      </c>
      <c r="J2991" t="s">
        <v>19</v>
      </c>
      <c r="K2991" t="s">
        <v>19</v>
      </c>
    </row>
    <row r="2992" spans="1:11" hidden="1" x14ac:dyDescent="0.3">
      <c r="A2992" t="s">
        <v>2457</v>
      </c>
      <c r="B2992" t="s">
        <v>13233</v>
      </c>
      <c r="C2992" t="s">
        <v>17370</v>
      </c>
      <c r="D2992" t="s">
        <v>17371</v>
      </c>
      <c r="E2992" s="74">
        <v>26212</v>
      </c>
      <c r="F2992">
        <v>11</v>
      </c>
      <c r="G2992" t="s">
        <v>17369</v>
      </c>
      <c r="H2992" t="s">
        <v>17315</v>
      </c>
      <c r="I2992" s="74">
        <v>40997</v>
      </c>
      <c r="J2992" t="s">
        <v>19</v>
      </c>
      <c r="K2992" t="s">
        <v>19</v>
      </c>
    </row>
    <row r="2993" spans="1:11" hidden="1" x14ac:dyDescent="0.3">
      <c r="A2993" t="s">
        <v>3065</v>
      </c>
      <c r="B2993" t="s">
        <v>16249</v>
      </c>
      <c r="C2993" t="s">
        <v>17442</v>
      </c>
      <c r="D2993" t="s">
        <v>17443</v>
      </c>
      <c r="E2993" s="74">
        <v>31168</v>
      </c>
      <c r="F2993">
        <v>3.1</v>
      </c>
      <c r="G2993" t="s">
        <v>17369</v>
      </c>
      <c r="H2993" t="s">
        <v>17441</v>
      </c>
      <c r="I2993" s="74">
        <v>39916</v>
      </c>
      <c r="J2993" t="s">
        <v>19</v>
      </c>
      <c r="K2993" t="s">
        <v>19</v>
      </c>
    </row>
    <row r="2994" spans="1:11" hidden="1" x14ac:dyDescent="0.3">
      <c r="A2994" t="s">
        <v>1183</v>
      </c>
      <c r="B2994" t="s">
        <v>12287</v>
      </c>
      <c r="C2994" t="s">
        <v>17370</v>
      </c>
      <c r="D2994" t="s">
        <v>17371</v>
      </c>
      <c r="E2994" s="74">
        <v>42048</v>
      </c>
      <c r="F2994">
        <v>1.5589999999999999</v>
      </c>
      <c r="G2994" t="s">
        <v>17</v>
      </c>
      <c r="H2994" t="s">
        <v>17315</v>
      </c>
      <c r="I2994" s="74">
        <v>42080</v>
      </c>
      <c r="J2994" t="s">
        <v>19</v>
      </c>
      <c r="K2994" t="s">
        <v>19</v>
      </c>
    </row>
    <row r="2995" spans="1:11" hidden="1" x14ac:dyDescent="0.3">
      <c r="A2995" t="s">
        <v>3416</v>
      </c>
      <c r="B2995" t="s">
        <v>22247</v>
      </c>
      <c r="C2995" t="s">
        <v>22248</v>
      </c>
      <c r="D2995" t="s">
        <v>3417</v>
      </c>
      <c r="E2995" s="74">
        <v>33679</v>
      </c>
      <c r="F2995">
        <v>14.4</v>
      </c>
      <c r="G2995" t="s">
        <v>17369</v>
      </c>
      <c r="H2995" t="s">
        <v>17315</v>
      </c>
      <c r="I2995" s="74">
        <v>39671</v>
      </c>
      <c r="J2995" t="s">
        <v>19</v>
      </c>
      <c r="K2995" t="s">
        <v>19</v>
      </c>
    </row>
    <row r="2996" spans="1:11" hidden="1" x14ac:dyDescent="0.3">
      <c r="A2996" t="s">
        <v>911</v>
      </c>
      <c r="B2996" t="s">
        <v>12154</v>
      </c>
      <c r="C2996" t="s">
        <v>22045</v>
      </c>
      <c r="D2996" t="s">
        <v>22046</v>
      </c>
      <c r="E2996" s="74">
        <v>42221</v>
      </c>
      <c r="F2996">
        <v>19.89</v>
      </c>
      <c r="G2996" t="s">
        <v>17</v>
      </c>
      <c r="H2996" t="s">
        <v>17465</v>
      </c>
      <c r="I2996" s="74">
        <v>42237</v>
      </c>
      <c r="J2996" t="s">
        <v>19</v>
      </c>
      <c r="K2996" t="s">
        <v>19</v>
      </c>
    </row>
    <row r="2997" spans="1:11" hidden="1" x14ac:dyDescent="0.3">
      <c r="A2997" t="s">
        <v>443</v>
      </c>
      <c r="B2997" t="s">
        <v>11890</v>
      </c>
      <c r="C2997" t="s">
        <v>22472</v>
      </c>
      <c r="D2997" t="s">
        <v>22473</v>
      </c>
      <c r="E2997" s="74">
        <v>42522</v>
      </c>
      <c r="F2997">
        <v>13</v>
      </c>
      <c r="G2997" t="s">
        <v>17</v>
      </c>
      <c r="H2997" t="s">
        <v>17441</v>
      </c>
      <c r="I2997" s="74">
        <v>42541</v>
      </c>
      <c r="J2997" t="s">
        <v>19</v>
      </c>
      <c r="K2997" t="s">
        <v>19</v>
      </c>
    </row>
    <row r="2998" spans="1:11" hidden="1" x14ac:dyDescent="0.3">
      <c r="A2998" t="s">
        <v>8710</v>
      </c>
      <c r="B2998" t="s">
        <v>10215</v>
      </c>
      <c r="C2998" t="s">
        <v>17459</v>
      </c>
      <c r="D2998" t="s">
        <v>17460</v>
      </c>
      <c r="E2998" s="74">
        <v>43894</v>
      </c>
      <c r="F2998">
        <v>9.9</v>
      </c>
      <c r="G2998" t="s">
        <v>17</v>
      </c>
      <c r="H2998" t="s">
        <v>17339</v>
      </c>
      <c r="I2998" s="74">
        <v>43985</v>
      </c>
      <c r="J2998" t="s">
        <v>19</v>
      </c>
      <c r="K2998" t="s">
        <v>19</v>
      </c>
    </row>
    <row r="2999" spans="1:11" hidden="1" x14ac:dyDescent="0.3">
      <c r="A2999" t="s">
        <v>9979</v>
      </c>
      <c r="B2999" t="s">
        <v>16924</v>
      </c>
      <c r="C2999" t="s">
        <v>17459</v>
      </c>
      <c r="D2999" t="s">
        <v>17460</v>
      </c>
      <c r="E2999" s="74">
        <v>44001</v>
      </c>
      <c r="F2999">
        <v>10</v>
      </c>
      <c r="G2999" t="s">
        <v>17</v>
      </c>
      <c r="H2999" t="s">
        <v>17339</v>
      </c>
      <c r="I2999" s="74">
        <v>44207</v>
      </c>
      <c r="J2999" t="s">
        <v>19</v>
      </c>
      <c r="K2999" t="s">
        <v>19</v>
      </c>
    </row>
    <row r="3000" spans="1:11" hidden="1" x14ac:dyDescent="0.3">
      <c r="A3000" t="s">
        <v>4549</v>
      </c>
      <c r="B3000" t="s">
        <v>11321</v>
      </c>
      <c r="C3000" t="s">
        <v>17626</v>
      </c>
      <c r="D3000" t="s">
        <v>17627</v>
      </c>
      <c r="E3000" s="74">
        <v>43072</v>
      </c>
      <c r="F3000">
        <v>40</v>
      </c>
      <c r="G3000" t="s">
        <v>17479</v>
      </c>
      <c r="H3000" t="s">
        <v>17628</v>
      </c>
      <c r="I3000" s="74">
        <v>43383</v>
      </c>
      <c r="J3000" t="s">
        <v>19</v>
      </c>
      <c r="K3000" t="s">
        <v>19</v>
      </c>
    </row>
    <row r="3001" spans="1:11" hidden="1" x14ac:dyDescent="0.3">
      <c r="A3001" t="s">
        <v>266</v>
      </c>
      <c r="B3001" t="s">
        <v>267</v>
      </c>
      <c r="C3001" t="s">
        <v>17468</v>
      </c>
      <c r="D3001" t="s">
        <v>17469</v>
      </c>
      <c r="E3001" s="74">
        <v>42265</v>
      </c>
      <c r="F3001">
        <v>0.499</v>
      </c>
      <c r="G3001" t="s">
        <v>17</v>
      </c>
      <c r="H3001" t="s">
        <v>17465</v>
      </c>
      <c r="I3001" s="74">
        <v>42690</v>
      </c>
      <c r="J3001" t="s">
        <v>19</v>
      </c>
      <c r="K3001" t="s">
        <v>19</v>
      </c>
    </row>
    <row r="3002" spans="1:11" hidden="1" x14ac:dyDescent="0.3">
      <c r="A3002" t="s">
        <v>19836</v>
      </c>
      <c r="B3002" t="s">
        <v>19837</v>
      </c>
      <c r="C3002" t="s">
        <v>19838</v>
      </c>
      <c r="D3002" t="s">
        <v>19839</v>
      </c>
      <c r="E3002" s="74">
        <v>45064</v>
      </c>
      <c r="F3002">
        <v>202.5</v>
      </c>
      <c r="G3002" t="s">
        <v>6</v>
      </c>
      <c r="H3002" t="s">
        <v>17386</v>
      </c>
      <c r="I3002" s="74">
        <v>45085</v>
      </c>
      <c r="J3002" t="s">
        <v>17325</v>
      </c>
      <c r="K3002" t="s">
        <v>19</v>
      </c>
    </row>
    <row r="3003" spans="1:11" hidden="1" x14ac:dyDescent="0.3">
      <c r="A3003" t="s">
        <v>19836</v>
      </c>
      <c r="B3003" t="s">
        <v>19837</v>
      </c>
      <c r="C3003" t="s">
        <v>19838</v>
      </c>
      <c r="D3003" t="s">
        <v>19839</v>
      </c>
      <c r="E3003" s="74">
        <v>45064</v>
      </c>
      <c r="F3003">
        <v>202.5</v>
      </c>
      <c r="G3003" t="s">
        <v>18641</v>
      </c>
      <c r="H3003" t="s">
        <v>17386</v>
      </c>
      <c r="I3003" s="74">
        <v>45085</v>
      </c>
      <c r="J3003" t="s">
        <v>17325</v>
      </c>
      <c r="K3003" t="s">
        <v>19</v>
      </c>
    </row>
    <row r="3004" spans="1:11" hidden="1" x14ac:dyDescent="0.3">
      <c r="A3004" t="s">
        <v>3244</v>
      </c>
      <c r="B3004" t="s">
        <v>10890</v>
      </c>
      <c r="C3004" t="s">
        <v>22373</v>
      </c>
      <c r="D3004" t="s">
        <v>22374</v>
      </c>
      <c r="E3004" s="74">
        <v>38384</v>
      </c>
      <c r="F3004">
        <v>10.5</v>
      </c>
      <c r="G3004" t="s">
        <v>6</v>
      </c>
      <c r="H3004" t="s">
        <v>17458</v>
      </c>
      <c r="I3004" s="74">
        <v>39762</v>
      </c>
      <c r="J3004" t="s">
        <v>19</v>
      </c>
      <c r="K3004" t="s">
        <v>19</v>
      </c>
    </row>
    <row r="3005" spans="1:11" hidden="1" x14ac:dyDescent="0.3">
      <c r="A3005" t="s">
        <v>2046</v>
      </c>
      <c r="B3005" t="s">
        <v>12899</v>
      </c>
      <c r="C3005" t="s">
        <v>21778</v>
      </c>
      <c r="D3005" t="s">
        <v>21779</v>
      </c>
      <c r="E3005" s="74">
        <v>40360</v>
      </c>
      <c r="F3005">
        <v>0.99099999999999999</v>
      </c>
      <c r="G3005" t="s">
        <v>17</v>
      </c>
      <c r="H3005" t="s">
        <v>17315</v>
      </c>
      <c r="I3005" s="74">
        <v>41189</v>
      </c>
      <c r="J3005" t="s">
        <v>19</v>
      </c>
      <c r="K3005" t="s">
        <v>19</v>
      </c>
    </row>
    <row r="3006" spans="1:11" hidden="1" x14ac:dyDescent="0.3">
      <c r="A3006" t="s">
        <v>13371</v>
      </c>
      <c r="B3006" t="s">
        <v>13370</v>
      </c>
      <c r="C3006" t="s">
        <v>17346</v>
      </c>
      <c r="D3006" t="s">
        <v>17347</v>
      </c>
      <c r="E3006" s="74">
        <v>39848</v>
      </c>
      <c r="F3006">
        <v>0.97199999999999998</v>
      </c>
      <c r="G3006" t="s">
        <v>17</v>
      </c>
      <c r="H3006" t="s">
        <v>17315</v>
      </c>
      <c r="I3006" s="74">
        <v>40620</v>
      </c>
      <c r="J3006" t="s">
        <v>19</v>
      </c>
      <c r="K3006" t="s">
        <v>19</v>
      </c>
    </row>
    <row r="3007" spans="1:11" hidden="1" x14ac:dyDescent="0.3">
      <c r="A3007" t="s">
        <v>2322</v>
      </c>
      <c r="B3007" t="s">
        <v>13112</v>
      </c>
      <c r="C3007" t="s">
        <v>18660</v>
      </c>
      <c r="D3007" t="s">
        <v>18661</v>
      </c>
      <c r="E3007" s="74">
        <v>40855</v>
      </c>
      <c r="F3007">
        <v>1.5</v>
      </c>
      <c r="G3007" t="s">
        <v>6</v>
      </c>
      <c r="H3007" t="s">
        <v>17315</v>
      </c>
      <c r="I3007" s="74">
        <v>40975</v>
      </c>
      <c r="J3007" t="s">
        <v>19</v>
      </c>
      <c r="K3007" t="s">
        <v>19</v>
      </c>
    </row>
    <row r="3008" spans="1:11" hidden="1" x14ac:dyDescent="0.3">
      <c r="A3008" t="s">
        <v>4627</v>
      </c>
      <c r="B3008" t="s">
        <v>11276</v>
      </c>
      <c r="C3008" t="s">
        <v>18660</v>
      </c>
      <c r="D3008" t="s">
        <v>18661</v>
      </c>
      <c r="E3008" s="74">
        <v>43344</v>
      </c>
      <c r="F3008">
        <v>1.79</v>
      </c>
      <c r="G3008" t="s">
        <v>6</v>
      </c>
      <c r="H3008" t="s">
        <v>17315</v>
      </c>
      <c r="I3008" s="74">
        <v>43413</v>
      </c>
      <c r="J3008" t="s">
        <v>19</v>
      </c>
      <c r="K3008" t="s">
        <v>19</v>
      </c>
    </row>
    <row r="3009" spans="1:11" hidden="1" x14ac:dyDescent="0.3">
      <c r="A3009" t="s">
        <v>4252</v>
      </c>
      <c r="B3009" t="s">
        <v>11490</v>
      </c>
      <c r="C3009" t="s">
        <v>18660</v>
      </c>
      <c r="D3009" t="s">
        <v>18661</v>
      </c>
      <c r="E3009" s="74">
        <v>43074</v>
      </c>
      <c r="F3009">
        <v>1.85</v>
      </c>
      <c r="G3009" t="s">
        <v>6</v>
      </c>
      <c r="H3009" t="s">
        <v>17315</v>
      </c>
      <c r="I3009" s="74">
        <v>43089</v>
      </c>
      <c r="J3009" t="s">
        <v>19</v>
      </c>
      <c r="K3009" t="s">
        <v>19</v>
      </c>
    </row>
    <row r="3010" spans="1:11" hidden="1" x14ac:dyDescent="0.3">
      <c r="A3010" t="s">
        <v>4870</v>
      </c>
      <c r="B3010" t="s">
        <v>11275</v>
      </c>
      <c r="C3010" t="s">
        <v>18660</v>
      </c>
      <c r="D3010" t="s">
        <v>18661</v>
      </c>
      <c r="E3010" s="74">
        <v>43630</v>
      </c>
      <c r="F3010">
        <v>1.79</v>
      </c>
      <c r="G3010" t="s">
        <v>6</v>
      </c>
      <c r="H3010" t="s">
        <v>17315</v>
      </c>
      <c r="I3010" s="74">
        <v>43642</v>
      </c>
      <c r="J3010" t="s">
        <v>19</v>
      </c>
      <c r="K3010" t="s">
        <v>19</v>
      </c>
    </row>
    <row r="3011" spans="1:11" hidden="1" x14ac:dyDescent="0.3">
      <c r="A3011" t="s">
        <v>1964</v>
      </c>
      <c r="B3011" t="s">
        <v>12839</v>
      </c>
      <c r="C3011" t="s">
        <v>18660</v>
      </c>
      <c r="D3011" t="s">
        <v>18661</v>
      </c>
      <c r="E3011" s="74">
        <v>41242</v>
      </c>
      <c r="F3011">
        <v>1.5</v>
      </c>
      <c r="G3011" t="s">
        <v>6</v>
      </c>
      <c r="H3011" t="s">
        <v>17315</v>
      </c>
      <c r="I3011" s="74">
        <v>41274</v>
      </c>
      <c r="J3011" t="s">
        <v>19</v>
      </c>
      <c r="K3011" t="s">
        <v>19</v>
      </c>
    </row>
    <row r="3012" spans="1:11" hidden="1" x14ac:dyDescent="0.3">
      <c r="A3012" t="s">
        <v>1963</v>
      </c>
      <c r="B3012" t="s">
        <v>12838</v>
      </c>
      <c r="C3012" t="s">
        <v>18660</v>
      </c>
      <c r="D3012" t="s">
        <v>18661</v>
      </c>
      <c r="E3012" s="74">
        <v>41242</v>
      </c>
      <c r="F3012">
        <v>1.5</v>
      </c>
      <c r="G3012" t="s">
        <v>6</v>
      </c>
      <c r="H3012" t="s">
        <v>17315</v>
      </c>
      <c r="I3012" s="74">
        <v>41274</v>
      </c>
      <c r="J3012" t="s">
        <v>19</v>
      </c>
      <c r="K3012" t="s">
        <v>19</v>
      </c>
    </row>
    <row r="3013" spans="1:11" hidden="1" x14ac:dyDescent="0.3">
      <c r="A3013" t="s">
        <v>2028</v>
      </c>
      <c r="B3013" t="s">
        <v>12884</v>
      </c>
      <c r="C3013" t="s">
        <v>18660</v>
      </c>
      <c r="D3013" t="s">
        <v>18661</v>
      </c>
      <c r="E3013" s="74">
        <v>41149</v>
      </c>
      <c r="F3013">
        <v>1</v>
      </c>
      <c r="G3013" t="s">
        <v>6</v>
      </c>
      <c r="H3013" t="s">
        <v>17315</v>
      </c>
      <c r="I3013" s="74">
        <v>41242</v>
      </c>
      <c r="J3013" t="s">
        <v>19</v>
      </c>
      <c r="K3013" t="s">
        <v>19</v>
      </c>
    </row>
    <row r="3014" spans="1:11" hidden="1" x14ac:dyDescent="0.3">
      <c r="A3014" t="s">
        <v>1965</v>
      </c>
      <c r="B3014" t="s">
        <v>12840</v>
      </c>
      <c r="C3014" t="s">
        <v>18660</v>
      </c>
      <c r="D3014" t="s">
        <v>18661</v>
      </c>
      <c r="E3014" s="74">
        <v>41255</v>
      </c>
      <c r="F3014">
        <v>3.2</v>
      </c>
      <c r="G3014" t="s">
        <v>6</v>
      </c>
      <c r="H3014" t="s">
        <v>17315</v>
      </c>
      <c r="I3014" s="74">
        <v>41274</v>
      </c>
      <c r="J3014" t="s">
        <v>19</v>
      </c>
      <c r="K3014" t="s">
        <v>19</v>
      </c>
    </row>
    <row r="3015" spans="1:11" hidden="1" x14ac:dyDescent="0.3">
      <c r="A3015" t="s">
        <v>4871</v>
      </c>
      <c r="B3015" t="s">
        <v>11274</v>
      </c>
      <c r="C3015" t="s">
        <v>18660</v>
      </c>
      <c r="D3015" t="s">
        <v>18661</v>
      </c>
      <c r="E3015" s="74">
        <v>43553</v>
      </c>
      <c r="F3015">
        <v>1.79</v>
      </c>
      <c r="G3015" t="s">
        <v>6</v>
      </c>
      <c r="H3015" t="s">
        <v>17315</v>
      </c>
      <c r="I3015" s="74">
        <v>43598</v>
      </c>
      <c r="J3015" t="s">
        <v>19</v>
      </c>
      <c r="K3015" t="s">
        <v>19</v>
      </c>
    </row>
    <row r="3016" spans="1:11" hidden="1" x14ac:dyDescent="0.3">
      <c r="A3016" t="s">
        <v>5024</v>
      </c>
      <c r="B3016" t="s">
        <v>11100</v>
      </c>
      <c r="C3016" t="s">
        <v>18660</v>
      </c>
      <c r="D3016" t="s">
        <v>18661</v>
      </c>
      <c r="E3016" s="74">
        <v>43511</v>
      </c>
      <c r="F3016">
        <v>1.85</v>
      </c>
      <c r="G3016" t="s">
        <v>6</v>
      </c>
      <c r="H3016" t="s">
        <v>17315</v>
      </c>
      <c r="I3016" s="74">
        <v>43600</v>
      </c>
      <c r="J3016" t="s">
        <v>19</v>
      </c>
      <c r="K3016" t="s">
        <v>19</v>
      </c>
    </row>
    <row r="3017" spans="1:11" hidden="1" x14ac:dyDescent="0.3">
      <c r="A3017" t="s">
        <v>1966</v>
      </c>
      <c r="B3017" t="s">
        <v>12842</v>
      </c>
      <c r="C3017" t="s">
        <v>18660</v>
      </c>
      <c r="D3017" t="s">
        <v>18661</v>
      </c>
      <c r="E3017" s="74">
        <v>41242</v>
      </c>
      <c r="F3017">
        <v>3.2</v>
      </c>
      <c r="G3017" t="s">
        <v>6</v>
      </c>
      <c r="H3017" t="s">
        <v>17315</v>
      </c>
      <c r="I3017" s="74">
        <v>41274</v>
      </c>
      <c r="J3017" t="s">
        <v>19</v>
      </c>
      <c r="K3017" t="s">
        <v>19</v>
      </c>
    </row>
    <row r="3018" spans="1:11" hidden="1" x14ac:dyDescent="0.3">
      <c r="A3018" t="s">
        <v>1962</v>
      </c>
      <c r="B3018" t="s">
        <v>12837</v>
      </c>
      <c r="C3018" t="s">
        <v>18660</v>
      </c>
      <c r="D3018" t="s">
        <v>18661</v>
      </c>
      <c r="E3018" s="74">
        <v>41263</v>
      </c>
      <c r="F3018">
        <v>1</v>
      </c>
      <c r="G3018" t="s">
        <v>6</v>
      </c>
      <c r="H3018" t="s">
        <v>17315</v>
      </c>
      <c r="I3018" s="74">
        <v>41274</v>
      </c>
      <c r="J3018" t="s">
        <v>19</v>
      </c>
      <c r="K3018" t="s">
        <v>19</v>
      </c>
    </row>
    <row r="3019" spans="1:11" hidden="1" x14ac:dyDescent="0.3">
      <c r="A3019" t="s">
        <v>1961</v>
      </c>
      <c r="B3019" t="s">
        <v>12836</v>
      </c>
      <c r="C3019" t="s">
        <v>18660</v>
      </c>
      <c r="D3019" t="s">
        <v>18661</v>
      </c>
      <c r="E3019" s="74">
        <v>41263</v>
      </c>
      <c r="F3019">
        <v>1</v>
      </c>
      <c r="G3019" t="s">
        <v>6</v>
      </c>
      <c r="H3019" t="s">
        <v>17315</v>
      </c>
      <c r="I3019" s="74">
        <v>41274</v>
      </c>
      <c r="J3019" t="s">
        <v>19</v>
      </c>
      <c r="K3019" t="s">
        <v>19</v>
      </c>
    </row>
    <row r="3020" spans="1:11" hidden="1" x14ac:dyDescent="0.3">
      <c r="A3020" t="s">
        <v>4187</v>
      </c>
      <c r="B3020" t="s">
        <v>11541</v>
      </c>
      <c r="C3020" t="s">
        <v>18660</v>
      </c>
      <c r="D3020" t="s">
        <v>18661</v>
      </c>
      <c r="E3020" s="74">
        <v>42990</v>
      </c>
      <c r="F3020">
        <v>1.85</v>
      </c>
      <c r="G3020" t="s">
        <v>6</v>
      </c>
      <c r="H3020" t="s">
        <v>17315</v>
      </c>
      <c r="I3020" s="74">
        <v>43000</v>
      </c>
      <c r="J3020" t="s">
        <v>19</v>
      </c>
      <c r="K3020" t="s">
        <v>19</v>
      </c>
    </row>
    <row r="3021" spans="1:11" hidden="1" x14ac:dyDescent="0.3">
      <c r="A3021" t="s">
        <v>2525</v>
      </c>
      <c r="B3021" t="s">
        <v>13272</v>
      </c>
      <c r="C3021" t="s">
        <v>18660</v>
      </c>
      <c r="D3021" t="s">
        <v>18661</v>
      </c>
      <c r="E3021" s="74">
        <v>40693</v>
      </c>
      <c r="F3021">
        <v>2</v>
      </c>
      <c r="G3021" t="s">
        <v>6</v>
      </c>
      <c r="H3021" t="s">
        <v>17315</v>
      </c>
      <c r="I3021" s="74">
        <v>40736</v>
      </c>
      <c r="J3021" t="s">
        <v>19</v>
      </c>
      <c r="K3021" t="s">
        <v>19</v>
      </c>
    </row>
    <row r="3022" spans="1:11" hidden="1" x14ac:dyDescent="0.3">
      <c r="A3022" t="s">
        <v>1960</v>
      </c>
      <c r="B3022" t="s">
        <v>12835</v>
      </c>
      <c r="C3022" t="s">
        <v>18660</v>
      </c>
      <c r="D3022" t="s">
        <v>18661</v>
      </c>
      <c r="E3022" s="74">
        <v>41261</v>
      </c>
      <c r="F3022">
        <v>1</v>
      </c>
      <c r="G3022" t="s">
        <v>6</v>
      </c>
      <c r="H3022" t="s">
        <v>17315</v>
      </c>
      <c r="I3022" s="74">
        <v>41274</v>
      </c>
      <c r="J3022" t="s">
        <v>19</v>
      </c>
      <c r="K3022" t="s">
        <v>19</v>
      </c>
    </row>
    <row r="3023" spans="1:11" hidden="1" x14ac:dyDescent="0.3">
      <c r="A3023" t="s">
        <v>3022</v>
      </c>
      <c r="B3023" t="s">
        <v>15718</v>
      </c>
      <c r="C3023" t="s">
        <v>17668</v>
      </c>
      <c r="D3023" t="s">
        <v>17669</v>
      </c>
      <c r="E3023" s="74">
        <v>40086</v>
      </c>
      <c r="F3023">
        <v>8</v>
      </c>
      <c r="G3023" t="s">
        <v>6</v>
      </c>
      <c r="H3023" t="s">
        <v>17339</v>
      </c>
      <c r="I3023" s="74">
        <v>40065</v>
      </c>
      <c r="J3023" t="s">
        <v>19</v>
      </c>
      <c r="K3023" t="s">
        <v>19</v>
      </c>
    </row>
    <row r="3024" spans="1:11" hidden="1" x14ac:dyDescent="0.3">
      <c r="A3024" t="s">
        <v>20327</v>
      </c>
      <c r="B3024" t="s">
        <v>20328</v>
      </c>
      <c r="C3024" t="s">
        <v>17408</v>
      </c>
      <c r="D3024" t="s">
        <v>17409</v>
      </c>
      <c r="E3024" s="74">
        <v>43185</v>
      </c>
      <c r="F3024">
        <v>0.39</v>
      </c>
      <c r="G3024" t="s">
        <v>17</v>
      </c>
      <c r="H3024" t="s">
        <v>17315</v>
      </c>
      <c r="I3024" s="74">
        <v>45134</v>
      </c>
      <c r="J3024" t="s">
        <v>19</v>
      </c>
      <c r="K3024" t="s">
        <v>19</v>
      </c>
    </row>
    <row r="3025" spans="1:11" hidden="1" x14ac:dyDescent="0.3">
      <c r="A3025" t="s">
        <v>6919</v>
      </c>
      <c r="B3025" t="s">
        <v>10546</v>
      </c>
      <c r="C3025" t="s">
        <v>17342</v>
      </c>
      <c r="D3025" t="s">
        <v>17343</v>
      </c>
      <c r="E3025" s="74">
        <v>42781</v>
      </c>
      <c r="F3025">
        <v>0.86799999999999999</v>
      </c>
      <c r="G3025" t="s">
        <v>17</v>
      </c>
      <c r="H3025" t="s">
        <v>17315</v>
      </c>
      <c r="I3025" s="74">
        <v>43819</v>
      </c>
      <c r="J3025" t="s">
        <v>19</v>
      </c>
      <c r="K3025" t="s">
        <v>19</v>
      </c>
    </row>
    <row r="3026" spans="1:11" hidden="1" x14ac:dyDescent="0.3">
      <c r="A3026" t="s">
        <v>3021</v>
      </c>
      <c r="B3026" t="s">
        <v>15700</v>
      </c>
      <c r="C3026" t="s">
        <v>17668</v>
      </c>
      <c r="D3026" t="s">
        <v>17669</v>
      </c>
      <c r="E3026" s="74">
        <v>40086</v>
      </c>
      <c r="F3026">
        <v>10</v>
      </c>
      <c r="G3026" t="s">
        <v>6</v>
      </c>
      <c r="H3026" t="s">
        <v>17339</v>
      </c>
      <c r="I3026" s="74">
        <v>40065</v>
      </c>
      <c r="J3026" t="s">
        <v>19</v>
      </c>
      <c r="K3026" t="s">
        <v>19</v>
      </c>
    </row>
    <row r="3027" spans="1:11" hidden="1" x14ac:dyDescent="0.3">
      <c r="A3027" t="s">
        <v>2732</v>
      </c>
      <c r="B3027" t="s">
        <v>13456</v>
      </c>
      <c r="C3027" t="s">
        <v>17322</v>
      </c>
      <c r="D3027" t="s">
        <v>17323</v>
      </c>
      <c r="E3027" s="74">
        <v>39590</v>
      </c>
      <c r="F3027">
        <v>3.2</v>
      </c>
      <c r="G3027" t="s">
        <v>17334</v>
      </c>
      <c r="H3027" t="s">
        <v>17324</v>
      </c>
      <c r="I3027" s="74">
        <v>40585</v>
      </c>
      <c r="J3027" t="s">
        <v>19</v>
      </c>
      <c r="K3027" t="s">
        <v>19</v>
      </c>
    </row>
    <row r="3028" spans="1:11" hidden="1" x14ac:dyDescent="0.3">
      <c r="A3028" t="s">
        <v>13605</v>
      </c>
      <c r="B3028" t="s">
        <v>13604</v>
      </c>
      <c r="C3028" t="s">
        <v>18715</v>
      </c>
      <c r="D3028" t="s">
        <v>18716</v>
      </c>
      <c r="E3028" s="74">
        <v>44924</v>
      </c>
      <c r="F3028">
        <v>0.23100000000000001</v>
      </c>
      <c r="G3028" t="s">
        <v>17</v>
      </c>
      <c r="H3028" t="s">
        <v>17315</v>
      </c>
      <c r="I3028" s="74">
        <v>44995</v>
      </c>
      <c r="J3028" t="s">
        <v>19</v>
      </c>
      <c r="K3028" t="s">
        <v>19</v>
      </c>
    </row>
    <row r="3029" spans="1:11" hidden="1" x14ac:dyDescent="0.3">
      <c r="A3029" t="s">
        <v>14521</v>
      </c>
      <c r="B3029" t="s">
        <v>14520</v>
      </c>
      <c r="C3029" t="s">
        <v>17538</v>
      </c>
      <c r="D3029" t="s">
        <v>17539</v>
      </c>
      <c r="E3029" s="74">
        <v>44644</v>
      </c>
      <c r="F3029">
        <v>0.84</v>
      </c>
      <c r="G3029" t="s">
        <v>17</v>
      </c>
      <c r="H3029" t="s">
        <v>17315</v>
      </c>
      <c r="I3029" s="74">
        <v>44799</v>
      </c>
      <c r="J3029" t="s">
        <v>19</v>
      </c>
      <c r="K3029" t="s">
        <v>19</v>
      </c>
    </row>
    <row r="3030" spans="1:11" hidden="1" x14ac:dyDescent="0.3">
      <c r="A3030" t="s">
        <v>10043</v>
      </c>
      <c r="B3030" t="s">
        <v>16865</v>
      </c>
      <c r="C3030" t="s">
        <v>17348</v>
      </c>
      <c r="D3030" t="s">
        <v>17349</v>
      </c>
      <c r="E3030" s="74">
        <v>42354</v>
      </c>
      <c r="F3030">
        <v>0.996</v>
      </c>
      <c r="G3030" t="s">
        <v>17</v>
      </c>
      <c r="H3030" t="s">
        <v>17315</v>
      </c>
      <c r="I3030" s="74">
        <v>44159</v>
      </c>
      <c r="J3030" t="s">
        <v>19</v>
      </c>
      <c r="K3030" t="s">
        <v>19</v>
      </c>
    </row>
    <row r="3031" spans="1:11" hidden="1" x14ac:dyDescent="0.3">
      <c r="A3031" t="s">
        <v>10044</v>
      </c>
      <c r="B3031" t="s">
        <v>16864</v>
      </c>
      <c r="C3031" t="s">
        <v>17348</v>
      </c>
      <c r="D3031" t="s">
        <v>17349</v>
      </c>
      <c r="E3031" s="74">
        <v>42354</v>
      </c>
      <c r="F3031">
        <v>0.996</v>
      </c>
      <c r="G3031" t="s">
        <v>17</v>
      </c>
      <c r="H3031" t="s">
        <v>17315</v>
      </c>
      <c r="I3031" s="74">
        <v>44159</v>
      </c>
      <c r="J3031" t="s">
        <v>19</v>
      </c>
      <c r="K3031" t="s">
        <v>19</v>
      </c>
    </row>
    <row r="3032" spans="1:11" hidden="1" x14ac:dyDescent="0.3">
      <c r="A3032" t="s">
        <v>16297</v>
      </c>
      <c r="B3032" t="s">
        <v>16296</v>
      </c>
      <c r="C3032" t="s">
        <v>17380</v>
      </c>
      <c r="D3032" t="s">
        <v>17381</v>
      </c>
      <c r="E3032" s="74">
        <v>38291</v>
      </c>
      <c r="F3032">
        <v>0.6</v>
      </c>
      <c r="G3032" t="s">
        <v>17334</v>
      </c>
      <c r="H3032" t="s">
        <v>17391</v>
      </c>
      <c r="I3032" s="74">
        <v>44386</v>
      </c>
      <c r="J3032" t="s">
        <v>19</v>
      </c>
      <c r="K3032" t="s">
        <v>19</v>
      </c>
    </row>
    <row r="3033" spans="1:11" hidden="1" x14ac:dyDescent="0.3">
      <c r="A3033" t="s">
        <v>3297</v>
      </c>
      <c r="B3033" t="s">
        <v>7709</v>
      </c>
      <c r="C3033" t="s">
        <v>22324</v>
      </c>
      <c r="D3033" t="s">
        <v>7709</v>
      </c>
      <c r="E3033" s="74">
        <v>38078</v>
      </c>
      <c r="F3033">
        <v>16.5</v>
      </c>
      <c r="G3033" t="s">
        <v>6</v>
      </c>
      <c r="H3033" t="s">
        <v>17315</v>
      </c>
      <c r="I3033" s="74">
        <v>39668</v>
      </c>
      <c r="J3033" t="s">
        <v>19</v>
      </c>
      <c r="K3033" t="s">
        <v>19</v>
      </c>
    </row>
    <row r="3034" spans="1:11" hidden="1" x14ac:dyDescent="0.3">
      <c r="A3034" t="s">
        <v>2740</v>
      </c>
      <c r="B3034" t="s">
        <v>13466</v>
      </c>
      <c r="C3034" t="s">
        <v>18810</v>
      </c>
      <c r="D3034" t="s">
        <v>18811</v>
      </c>
      <c r="E3034" s="74">
        <v>40562</v>
      </c>
      <c r="F3034">
        <v>36.799999999999997</v>
      </c>
      <c r="G3034" t="s">
        <v>6</v>
      </c>
      <c r="H3034" t="s">
        <v>17315</v>
      </c>
      <c r="I3034" s="74">
        <v>40570</v>
      </c>
      <c r="J3034" t="s">
        <v>19</v>
      </c>
      <c r="K3034" t="s">
        <v>19</v>
      </c>
    </row>
    <row r="3035" spans="1:11" hidden="1" x14ac:dyDescent="0.3">
      <c r="A3035" t="s">
        <v>4636</v>
      </c>
      <c r="B3035" t="s">
        <v>11257</v>
      </c>
      <c r="C3035" t="s">
        <v>17370</v>
      </c>
      <c r="D3035" t="s">
        <v>17371</v>
      </c>
      <c r="E3035" s="74">
        <v>43441</v>
      </c>
      <c r="F3035">
        <v>1.2649999999999999</v>
      </c>
      <c r="G3035" t="s">
        <v>17</v>
      </c>
      <c r="H3035" t="s">
        <v>17315</v>
      </c>
      <c r="I3035" s="74">
        <v>43479</v>
      </c>
      <c r="J3035" t="s">
        <v>19</v>
      </c>
      <c r="K3035" t="s">
        <v>19</v>
      </c>
    </row>
    <row r="3036" spans="1:11" hidden="1" x14ac:dyDescent="0.3">
      <c r="A3036" t="s">
        <v>14632</v>
      </c>
      <c r="B3036" t="s">
        <v>14631</v>
      </c>
      <c r="C3036" t="s">
        <v>17361</v>
      </c>
      <c r="D3036" t="s">
        <v>17362</v>
      </c>
      <c r="E3036" s="74">
        <v>43910</v>
      </c>
      <c r="F3036">
        <v>0.91300000000000003</v>
      </c>
      <c r="G3036" t="s">
        <v>17</v>
      </c>
      <c r="H3036" t="s">
        <v>17315</v>
      </c>
      <c r="I3036" s="74">
        <v>44838</v>
      </c>
      <c r="J3036" t="s">
        <v>19</v>
      </c>
      <c r="K3036" t="s">
        <v>19</v>
      </c>
    </row>
    <row r="3037" spans="1:11" hidden="1" x14ac:dyDescent="0.3">
      <c r="A3037" t="s">
        <v>7787</v>
      </c>
      <c r="B3037" t="s">
        <v>10569</v>
      </c>
      <c r="C3037" t="s">
        <v>17342</v>
      </c>
      <c r="D3037" t="s">
        <v>17343</v>
      </c>
      <c r="E3037" s="74">
        <v>43041</v>
      </c>
      <c r="F3037">
        <v>0.99299999999999999</v>
      </c>
      <c r="G3037" t="s">
        <v>17</v>
      </c>
      <c r="H3037" t="s">
        <v>17315</v>
      </c>
      <c r="I3037" s="74">
        <v>43927</v>
      </c>
      <c r="J3037" t="s">
        <v>19</v>
      </c>
      <c r="K3037" t="s">
        <v>19</v>
      </c>
    </row>
    <row r="3038" spans="1:11" hidden="1" x14ac:dyDescent="0.3">
      <c r="A3038" t="s">
        <v>20574</v>
      </c>
      <c r="B3038" t="s">
        <v>20575</v>
      </c>
      <c r="C3038" t="s">
        <v>20576</v>
      </c>
      <c r="D3038" t="s">
        <v>20577</v>
      </c>
      <c r="E3038" s="74">
        <v>44817</v>
      </c>
      <c r="F3038">
        <v>0.16500000000000001</v>
      </c>
      <c r="G3038" t="s">
        <v>17</v>
      </c>
      <c r="H3038" t="s">
        <v>17315</v>
      </c>
      <c r="I3038" s="74">
        <v>45215</v>
      </c>
      <c r="J3038" t="s">
        <v>19</v>
      </c>
      <c r="K3038" t="s">
        <v>19</v>
      </c>
    </row>
    <row r="3039" spans="1:11" hidden="1" x14ac:dyDescent="0.3">
      <c r="A3039" t="s">
        <v>2456</v>
      </c>
      <c r="B3039" t="s">
        <v>13232</v>
      </c>
      <c r="C3039" t="s">
        <v>17370</v>
      </c>
      <c r="D3039" t="s">
        <v>17371</v>
      </c>
      <c r="E3039" s="74">
        <v>7825</v>
      </c>
      <c r="F3039">
        <v>2</v>
      </c>
      <c r="G3039" t="s">
        <v>17369</v>
      </c>
      <c r="H3039" t="s">
        <v>17315</v>
      </c>
      <c r="I3039" s="74">
        <v>41079</v>
      </c>
      <c r="J3039" t="s">
        <v>19</v>
      </c>
      <c r="K3039" t="s">
        <v>19</v>
      </c>
    </row>
    <row r="3040" spans="1:11" hidden="1" x14ac:dyDescent="0.3">
      <c r="A3040" t="s">
        <v>25536</v>
      </c>
      <c r="B3040" t="s">
        <v>25537</v>
      </c>
      <c r="C3040" t="s">
        <v>17826</v>
      </c>
      <c r="D3040" t="s">
        <v>17827</v>
      </c>
      <c r="E3040" s="74">
        <v>45444</v>
      </c>
      <c r="F3040">
        <v>100</v>
      </c>
      <c r="G3040" t="s">
        <v>17</v>
      </c>
      <c r="H3040" t="s">
        <v>17458</v>
      </c>
      <c r="I3040" s="74">
        <v>45526</v>
      </c>
      <c r="J3040" t="s">
        <v>19</v>
      </c>
      <c r="K3040" t="s">
        <v>19</v>
      </c>
    </row>
    <row r="3041" spans="1:11" hidden="1" x14ac:dyDescent="0.3">
      <c r="A3041" t="s">
        <v>3859</v>
      </c>
      <c r="B3041" t="s">
        <v>11677</v>
      </c>
      <c r="C3041" t="s">
        <v>17626</v>
      </c>
      <c r="D3041" t="s">
        <v>17627</v>
      </c>
      <c r="E3041" s="74">
        <v>42090</v>
      </c>
      <c r="F3041">
        <v>11.5</v>
      </c>
      <c r="G3041" t="s">
        <v>17479</v>
      </c>
      <c r="H3041" t="s">
        <v>17628</v>
      </c>
      <c r="I3041" s="74">
        <v>42828</v>
      </c>
      <c r="J3041" t="s">
        <v>19</v>
      </c>
      <c r="K3041" t="s">
        <v>19</v>
      </c>
    </row>
    <row r="3042" spans="1:11" hidden="1" x14ac:dyDescent="0.3">
      <c r="A3042" t="s">
        <v>7673</v>
      </c>
      <c r="B3042" t="s">
        <v>10430</v>
      </c>
      <c r="C3042" t="s">
        <v>17365</v>
      </c>
      <c r="D3042" t="s">
        <v>17366</v>
      </c>
      <c r="E3042" s="74">
        <v>43783</v>
      </c>
      <c r="F3042">
        <v>1</v>
      </c>
      <c r="G3042" t="s">
        <v>17</v>
      </c>
      <c r="H3042" t="s">
        <v>17441</v>
      </c>
      <c r="I3042" s="74">
        <v>43867</v>
      </c>
      <c r="J3042" t="s">
        <v>19</v>
      </c>
      <c r="K3042" t="s">
        <v>19</v>
      </c>
    </row>
    <row r="3043" spans="1:11" hidden="1" x14ac:dyDescent="0.3">
      <c r="A3043" t="s">
        <v>5002</v>
      </c>
      <c r="B3043" t="s">
        <v>5001</v>
      </c>
      <c r="C3043" t="s">
        <v>17359</v>
      </c>
      <c r="D3043" t="s">
        <v>17360</v>
      </c>
      <c r="E3043" s="74">
        <v>43683</v>
      </c>
      <c r="F3043">
        <v>1.2999999999999999E-2</v>
      </c>
      <c r="G3043" t="s">
        <v>17</v>
      </c>
      <c r="H3043" t="s">
        <v>17324</v>
      </c>
      <c r="I3043" s="74">
        <v>43699</v>
      </c>
      <c r="J3043" t="s">
        <v>19</v>
      </c>
      <c r="K3043" t="s">
        <v>19</v>
      </c>
    </row>
    <row r="3044" spans="1:11" hidden="1" x14ac:dyDescent="0.3">
      <c r="A3044" t="s">
        <v>16721</v>
      </c>
      <c r="B3044" t="s">
        <v>16720</v>
      </c>
      <c r="C3044" t="s">
        <v>17387</v>
      </c>
      <c r="D3044" t="s">
        <v>17388</v>
      </c>
      <c r="E3044" s="74">
        <v>44021</v>
      </c>
      <c r="F3044">
        <v>0.32300000000000001</v>
      </c>
      <c r="G3044" t="s">
        <v>17</v>
      </c>
      <c r="H3044" t="s">
        <v>17315</v>
      </c>
      <c r="I3044" s="74">
        <v>44274</v>
      </c>
      <c r="J3044" t="s">
        <v>19</v>
      </c>
      <c r="K3044" t="s">
        <v>19</v>
      </c>
    </row>
    <row r="3045" spans="1:11" hidden="1" x14ac:dyDescent="0.3">
      <c r="A3045" t="s">
        <v>27287</v>
      </c>
      <c r="B3045" t="s">
        <v>27288</v>
      </c>
      <c r="C3045" t="s">
        <v>17408</v>
      </c>
      <c r="D3045" t="s">
        <v>17409</v>
      </c>
      <c r="E3045" s="74">
        <v>45447</v>
      </c>
      <c r="F3045">
        <v>0.75</v>
      </c>
      <c r="G3045" t="s">
        <v>17</v>
      </c>
      <c r="H3045" t="s">
        <v>17315</v>
      </c>
      <c r="I3045" s="74">
        <v>45635</v>
      </c>
      <c r="J3045" t="s">
        <v>19</v>
      </c>
      <c r="K3045" t="s">
        <v>19</v>
      </c>
    </row>
    <row r="3046" spans="1:11" hidden="1" x14ac:dyDescent="0.3">
      <c r="A3046" t="s">
        <v>27291</v>
      </c>
      <c r="B3046" t="s">
        <v>27292</v>
      </c>
      <c r="C3046" t="s">
        <v>17408</v>
      </c>
      <c r="D3046" t="s">
        <v>17409</v>
      </c>
      <c r="E3046" s="74">
        <v>45453</v>
      </c>
      <c r="F3046">
        <v>0.75</v>
      </c>
      <c r="G3046" t="s">
        <v>17</v>
      </c>
      <c r="H3046" t="s">
        <v>17315</v>
      </c>
      <c r="I3046" s="74">
        <v>45574</v>
      </c>
      <c r="J3046" t="s">
        <v>19</v>
      </c>
      <c r="K3046" t="s">
        <v>19</v>
      </c>
    </row>
    <row r="3047" spans="1:11" hidden="1" x14ac:dyDescent="0.3">
      <c r="A3047" t="s">
        <v>27293</v>
      </c>
      <c r="B3047" t="s">
        <v>27294</v>
      </c>
      <c r="C3047" t="s">
        <v>17408</v>
      </c>
      <c r="D3047" t="s">
        <v>17409</v>
      </c>
      <c r="E3047" s="74">
        <v>45456</v>
      </c>
      <c r="F3047">
        <v>0.75</v>
      </c>
      <c r="G3047" t="s">
        <v>17</v>
      </c>
      <c r="H3047" t="s">
        <v>17315</v>
      </c>
      <c r="I3047" s="74">
        <v>45574</v>
      </c>
      <c r="J3047" t="s">
        <v>19</v>
      </c>
      <c r="K3047" t="s">
        <v>19</v>
      </c>
    </row>
    <row r="3048" spans="1:11" hidden="1" x14ac:dyDescent="0.3">
      <c r="A3048" t="s">
        <v>215</v>
      </c>
      <c r="B3048" t="s">
        <v>11753</v>
      </c>
      <c r="C3048" t="s">
        <v>17466</v>
      </c>
      <c r="D3048" t="s">
        <v>17467</v>
      </c>
      <c r="E3048" s="74">
        <v>42649</v>
      </c>
      <c r="F3048">
        <v>0.999</v>
      </c>
      <c r="G3048" t="s">
        <v>17</v>
      </c>
      <c r="H3048" t="s">
        <v>17315</v>
      </c>
      <c r="I3048" s="74">
        <v>42683</v>
      </c>
      <c r="J3048" t="s">
        <v>19</v>
      </c>
      <c r="K3048" t="s">
        <v>19</v>
      </c>
    </row>
    <row r="3049" spans="1:11" hidden="1" x14ac:dyDescent="0.3">
      <c r="A3049" t="s">
        <v>214</v>
      </c>
      <c r="B3049" t="s">
        <v>11753</v>
      </c>
      <c r="C3049" t="s">
        <v>17466</v>
      </c>
      <c r="D3049" t="s">
        <v>17467</v>
      </c>
      <c r="E3049" s="74">
        <v>42649</v>
      </c>
      <c r="F3049">
        <v>0.999</v>
      </c>
      <c r="G3049" t="s">
        <v>17</v>
      </c>
      <c r="H3049" t="s">
        <v>17315</v>
      </c>
      <c r="I3049" s="74">
        <v>42683</v>
      </c>
      <c r="J3049" t="s">
        <v>19</v>
      </c>
      <c r="K3049" t="s">
        <v>19</v>
      </c>
    </row>
    <row r="3050" spans="1:11" hidden="1" x14ac:dyDescent="0.3">
      <c r="A3050" t="s">
        <v>54</v>
      </c>
      <c r="B3050" t="s">
        <v>55</v>
      </c>
      <c r="C3050" t="s">
        <v>17372</v>
      </c>
      <c r="D3050" t="s">
        <v>17373</v>
      </c>
      <c r="E3050" s="74">
        <v>42760</v>
      </c>
      <c r="F3050">
        <v>2</v>
      </c>
      <c r="G3050" t="s">
        <v>17</v>
      </c>
      <c r="H3050" t="s">
        <v>17315</v>
      </c>
      <c r="I3050" s="74">
        <v>42783</v>
      </c>
      <c r="J3050" t="s">
        <v>19</v>
      </c>
      <c r="K3050" t="s">
        <v>19</v>
      </c>
    </row>
    <row r="3051" spans="1:11" hidden="1" x14ac:dyDescent="0.3">
      <c r="A3051" t="s">
        <v>14527</v>
      </c>
      <c r="B3051" t="s">
        <v>14526</v>
      </c>
      <c r="C3051" t="s">
        <v>17538</v>
      </c>
      <c r="D3051" t="s">
        <v>17539</v>
      </c>
      <c r="E3051" s="74">
        <v>42523</v>
      </c>
      <c r="F3051">
        <v>0.49</v>
      </c>
      <c r="G3051" t="s">
        <v>17</v>
      </c>
      <c r="H3051" t="s">
        <v>17315</v>
      </c>
      <c r="I3051" s="74">
        <v>44826</v>
      </c>
      <c r="J3051" t="s">
        <v>19</v>
      </c>
      <c r="K3051" t="s">
        <v>19</v>
      </c>
    </row>
    <row r="3052" spans="1:11" hidden="1" x14ac:dyDescent="0.3">
      <c r="A3052" t="s">
        <v>14523</v>
      </c>
      <c r="B3052" t="s">
        <v>14522</v>
      </c>
      <c r="C3052" t="s">
        <v>17538</v>
      </c>
      <c r="D3052" t="s">
        <v>17539</v>
      </c>
      <c r="E3052" s="74">
        <v>42653</v>
      </c>
      <c r="F3052">
        <v>0.52100000000000002</v>
      </c>
      <c r="G3052" t="s">
        <v>17</v>
      </c>
      <c r="H3052" t="s">
        <v>17315</v>
      </c>
      <c r="I3052" s="74">
        <v>44826</v>
      </c>
      <c r="J3052" t="s">
        <v>19</v>
      </c>
      <c r="K3052" t="s">
        <v>19</v>
      </c>
    </row>
    <row r="3053" spans="1:11" hidden="1" x14ac:dyDescent="0.3">
      <c r="A3053" t="s">
        <v>1526</v>
      </c>
      <c r="B3053" t="s">
        <v>12492</v>
      </c>
      <c r="C3053" t="s">
        <v>17393</v>
      </c>
      <c r="D3053" t="s">
        <v>17394</v>
      </c>
      <c r="E3053" s="74">
        <v>40533</v>
      </c>
      <c r="F3053">
        <v>0.52300000000000002</v>
      </c>
      <c r="G3053" t="s">
        <v>17</v>
      </c>
      <c r="H3053" t="s">
        <v>17315</v>
      </c>
      <c r="I3053" s="74">
        <v>41605</v>
      </c>
      <c r="J3053" t="s">
        <v>19</v>
      </c>
      <c r="K3053" t="s">
        <v>19</v>
      </c>
    </row>
    <row r="3054" spans="1:11" hidden="1" x14ac:dyDescent="0.3">
      <c r="A3054" t="s">
        <v>2890</v>
      </c>
      <c r="B3054" t="s">
        <v>13842</v>
      </c>
      <c r="C3054" t="s">
        <v>18713</v>
      </c>
      <c r="D3054" t="s">
        <v>18714</v>
      </c>
      <c r="E3054" s="74">
        <v>22282</v>
      </c>
      <c r="F3054">
        <v>33.4</v>
      </c>
      <c r="G3054" t="s">
        <v>17369</v>
      </c>
      <c r="H3054" t="s">
        <v>17376</v>
      </c>
      <c r="I3054" s="74">
        <v>40434</v>
      </c>
      <c r="J3054" t="s">
        <v>19</v>
      </c>
      <c r="K3054" t="s">
        <v>19</v>
      </c>
    </row>
    <row r="3055" spans="1:11" hidden="1" x14ac:dyDescent="0.3">
      <c r="A3055" t="s">
        <v>2889</v>
      </c>
      <c r="B3055" t="s">
        <v>13842</v>
      </c>
      <c r="C3055" t="s">
        <v>18713</v>
      </c>
      <c r="D3055" t="s">
        <v>18714</v>
      </c>
      <c r="E3055" s="74">
        <v>22251</v>
      </c>
      <c r="F3055">
        <v>33.4</v>
      </c>
      <c r="G3055" t="s">
        <v>17369</v>
      </c>
      <c r="H3055" t="s">
        <v>17376</v>
      </c>
      <c r="I3055" s="74">
        <v>40434</v>
      </c>
      <c r="J3055" t="s">
        <v>19</v>
      </c>
      <c r="K3055" t="s">
        <v>19</v>
      </c>
    </row>
    <row r="3056" spans="1:11" hidden="1" x14ac:dyDescent="0.3">
      <c r="A3056" t="s">
        <v>3285</v>
      </c>
      <c r="B3056" t="s">
        <v>11055</v>
      </c>
      <c r="C3056" t="s">
        <v>22040</v>
      </c>
      <c r="D3056" t="s">
        <v>1017</v>
      </c>
      <c r="E3056" s="74">
        <v>24381</v>
      </c>
      <c r="F3056">
        <v>15.3</v>
      </c>
      <c r="G3056" t="s">
        <v>17369</v>
      </c>
      <c r="H3056" t="s">
        <v>17315</v>
      </c>
      <c r="I3056" s="74">
        <v>41738</v>
      </c>
      <c r="J3056" t="s">
        <v>19</v>
      </c>
      <c r="K3056" t="s">
        <v>19</v>
      </c>
    </row>
    <row r="3057" spans="1:11" hidden="1" x14ac:dyDescent="0.3">
      <c r="A3057" t="s">
        <v>447</v>
      </c>
      <c r="B3057" t="s">
        <v>11893</v>
      </c>
      <c r="C3057" t="s">
        <v>17442</v>
      </c>
      <c r="D3057" t="s">
        <v>17443</v>
      </c>
      <c r="E3057" s="74">
        <v>41948</v>
      </c>
      <c r="F3057">
        <v>2</v>
      </c>
      <c r="G3057" t="s">
        <v>17</v>
      </c>
      <c r="H3057" t="s">
        <v>17441</v>
      </c>
      <c r="I3057" s="74">
        <v>42607</v>
      </c>
      <c r="J3057" t="s">
        <v>19</v>
      </c>
      <c r="K3057" t="s">
        <v>19</v>
      </c>
    </row>
    <row r="3058" spans="1:11" hidden="1" x14ac:dyDescent="0.3">
      <c r="A3058" t="s">
        <v>448</v>
      </c>
      <c r="B3058" t="s">
        <v>11894</v>
      </c>
      <c r="C3058" t="s">
        <v>17442</v>
      </c>
      <c r="D3058" t="s">
        <v>17443</v>
      </c>
      <c r="E3058" s="74">
        <v>41920</v>
      </c>
      <c r="F3058">
        <v>2</v>
      </c>
      <c r="G3058" t="s">
        <v>17</v>
      </c>
      <c r="H3058" t="s">
        <v>17441</v>
      </c>
      <c r="I3058" s="74">
        <v>42607</v>
      </c>
      <c r="J3058" t="s">
        <v>19</v>
      </c>
      <c r="K3058" t="s">
        <v>19</v>
      </c>
    </row>
    <row r="3059" spans="1:11" hidden="1" x14ac:dyDescent="0.3">
      <c r="A3059" t="s">
        <v>16244</v>
      </c>
      <c r="B3059" t="s">
        <v>16241</v>
      </c>
      <c r="C3059" t="s">
        <v>17348</v>
      </c>
      <c r="D3059" t="s">
        <v>17349</v>
      </c>
      <c r="E3059" s="74">
        <v>39087</v>
      </c>
      <c r="F3059">
        <v>0.313</v>
      </c>
      <c r="G3059" t="s">
        <v>17</v>
      </c>
      <c r="H3059" t="s">
        <v>17315</v>
      </c>
      <c r="I3059" s="74">
        <v>44267</v>
      </c>
      <c r="J3059" t="s">
        <v>19</v>
      </c>
      <c r="K3059" t="s">
        <v>19</v>
      </c>
    </row>
    <row r="3060" spans="1:11" hidden="1" x14ac:dyDescent="0.3">
      <c r="A3060" t="s">
        <v>16243</v>
      </c>
      <c r="B3060" t="s">
        <v>16241</v>
      </c>
      <c r="C3060" t="s">
        <v>17348</v>
      </c>
      <c r="D3060" t="s">
        <v>17349</v>
      </c>
      <c r="E3060" s="74">
        <v>39087</v>
      </c>
      <c r="F3060">
        <v>0.58099999999999996</v>
      </c>
      <c r="G3060" t="s">
        <v>17</v>
      </c>
      <c r="H3060" t="s">
        <v>17315</v>
      </c>
      <c r="I3060" s="74">
        <v>44267</v>
      </c>
      <c r="J3060" t="s">
        <v>19</v>
      </c>
      <c r="K3060" t="s">
        <v>19</v>
      </c>
    </row>
    <row r="3061" spans="1:11" hidden="1" x14ac:dyDescent="0.3">
      <c r="A3061" t="s">
        <v>16242</v>
      </c>
      <c r="B3061" t="s">
        <v>16241</v>
      </c>
      <c r="C3061" t="s">
        <v>17348</v>
      </c>
      <c r="D3061" t="s">
        <v>17349</v>
      </c>
      <c r="E3061" s="74">
        <v>41974</v>
      </c>
      <c r="F3061">
        <v>0.6</v>
      </c>
      <c r="G3061" t="s">
        <v>17</v>
      </c>
      <c r="H3061" t="s">
        <v>17315</v>
      </c>
      <c r="I3061" s="74">
        <v>44295</v>
      </c>
      <c r="J3061" t="s">
        <v>19</v>
      </c>
      <c r="K3061" t="s">
        <v>19</v>
      </c>
    </row>
    <row r="3062" spans="1:11" hidden="1" x14ac:dyDescent="0.3">
      <c r="A3062" t="s">
        <v>25301</v>
      </c>
      <c r="B3062" t="s">
        <v>16241</v>
      </c>
      <c r="C3062" t="s">
        <v>25299</v>
      </c>
      <c r="D3062" t="s">
        <v>25300</v>
      </c>
      <c r="E3062" s="74">
        <v>45028</v>
      </c>
      <c r="F3062">
        <v>0.7</v>
      </c>
      <c r="G3062" t="s">
        <v>17</v>
      </c>
      <c r="H3062" t="s">
        <v>17315</v>
      </c>
      <c r="I3062" s="74">
        <v>45415</v>
      </c>
      <c r="J3062" t="s">
        <v>19</v>
      </c>
      <c r="K3062" t="s">
        <v>19</v>
      </c>
    </row>
    <row r="3063" spans="1:11" hidden="1" x14ac:dyDescent="0.3">
      <c r="A3063" t="s">
        <v>25386</v>
      </c>
      <c r="B3063" t="s">
        <v>25387</v>
      </c>
      <c r="C3063" t="s">
        <v>18715</v>
      </c>
      <c r="D3063" t="s">
        <v>18716</v>
      </c>
      <c r="E3063" s="74">
        <v>45303</v>
      </c>
      <c r="F3063">
        <v>0.05</v>
      </c>
      <c r="G3063" t="s">
        <v>17</v>
      </c>
      <c r="H3063" t="s">
        <v>17315</v>
      </c>
      <c r="I3063" s="74">
        <v>45385</v>
      </c>
      <c r="J3063" t="s">
        <v>19</v>
      </c>
      <c r="K3063" t="s">
        <v>19</v>
      </c>
    </row>
    <row r="3064" spans="1:11" hidden="1" x14ac:dyDescent="0.3">
      <c r="A3064" t="s">
        <v>25076</v>
      </c>
      <c r="B3064" t="s">
        <v>25077</v>
      </c>
      <c r="C3064" t="s">
        <v>20376</v>
      </c>
      <c r="D3064" t="s">
        <v>20377</v>
      </c>
      <c r="E3064" s="74">
        <v>45495</v>
      </c>
      <c r="F3064">
        <v>10</v>
      </c>
      <c r="G3064" t="s">
        <v>17</v>
      </c>
      <c r="H3064" t="s">
        <v>17315</v>
      </c>
      <c r="I3064" s="74">
        <v>45519</v>
      </c>
      <c r="J3064" t="s">
        <v>19</v>
      </c>
      <c r="K3064" t="s">
        <v>19</v>
      </c>
    </row>
    <row r="3065" spans="1:11" hidden="1" x14ac:dyDescent="0.3">
      <c r="A3065" t="s">
        <v>15444</v>
      </c>
      <c r="B3065" t="s">
        <v>15443</v>
      </c>
      <c r="C3065" t="s">
        <v>17350</v>
      </c>
      <c r="D3065" t="s">
        <v>17351</v>
      </c>
      <c r="E3065" s="74">
        <v>44342</v>
      </c>
      <c r="F3065">
        <v>0.92900000000000005</v>
      </c>
      <c r="G3065" t="s">
        <v>17</v>
      </c>
      <c r="H3065" t="s">
        <v>17315</v>
      </c>
      <c r="I3065" s="74">
        <v>44610</v>
      </c>
      <c r="J3065" t="s">
        <v>19</v>
      </c>
      <c r="K3065" t="s">
        <v>19</v>
      </c>
    </row>
    <row r="3066" spans="1:11" hidden="1" x14ac:dyDescent="0.3">
      <c r="A3066" t="s">
        <v>13722</v>
      </c>
      <c r="B3066" t="s">
        <v>13721</v>
      </c>
      <c r="C3066" t="s">
        <v>17350</v>
      </c>
      <c r="D3066" t="s">
        <v>17351</v>
      </c>
      <c r="E3066" s="74">
        <v>44666</v>
      </c>
      <c r="F3066">
        <v>0.316</v>
      </c>
      <c r="G3066" t="s">
        <v>17</v>
      </c>
      <c r="H3066" t="s">
        <v>17315</v>
      </c>
      <c r="I3066" s="74">
        <v>44938</v>
      </c>
      <c r="J3066" t="s">
        <v>19</v>
      </c>
      <c r="K3066" t="s">
        <v>19</v>
      </c>
    </row>
    <row r="3067" spans="1:11" hidden="1" x14ac:dyDescent="0.3">
      <c r="A3067" t="s">
        <v>733</v>
      </c>
      <c r="B3067" t="s">
        <v>12046</v>
      </c>
      <c r="C3067" t="s">
        <v>22075</v>
      </c>
      <c r="D3067" t="s">
        <v>22076</v>
      </c>
      <c r="E3067" s="74">
        <v>42297</v>
      </c>
      <c r="F3067">
        <v>1.5</v>
      </c>
      <c r="G3067" t="s">
        <v>17</v>
      </c>
      <c r="H3067" t="s">
        <v>17315</v>
      </c>
      <c r="I3067" s="74">
        <v>42331</v>
      </c>
      <c r="J3067" t="s">
        <v>19</v>
      </c>
      <c r="K3067" t="s">
        <v>19</v>
      </c>
    </row>
    <row r="3068" spans="1:11" hidden="1" x14ac:dyDescent="0.3">
      <c r="A3068" t="s">
        <v>732</v>
      </c>
      <c r="B3068" t="s">
        <v>12045</v>
      </c>
      <c r="C3068" t="s">
        <v>22075</v>
      </c>
      <c r="D3068" t="s">
        <v>22076</v>
      </c>
      <c r="E3068" s="74">
        <v>42296</v>
      </c>
      <c r="F3068">
        <v>1.5</v>
      </c>
      <c r="G3068" t="s">
        <v>17</v>
      </c>
      <c r="H3068" t="s">
        <v>17315</v>
      </c>
      <c r="I3068" s="74">
        <v>42331</v>
      </c>
      <c r="J3068" t="s">
        <v>19</v>
      </c>
      <c r="K3068" t="s">
        <v>19</v>
      </c>
    </row>
    <row r="3069" spans="1:11" hidden="1" x14ac:dyDescent="0.3">
      <c r="A3069" t="s">
        <v>1826</v>
      </c>
      <c r="B3069" t="s">
        <v>12759</v>
      </c>
      <c r="C3069" t="s">
        <v>20350</v>
      </c>
      <c r="D3069" t="s">
        <v>20351</v>
      </c>
      <c r="E3069" s="74">
        <v>41310</v>
      </c>
      <c r="F3069">
        <v>0.151</v>
      </c>
      <c r="G3069" t="s">
        <v>17</v>
      </c>
      <c r="H3069" t="s">
        <v>17315</v>
      </c>
      <c r="I3069" s="74">
        <v>41410</v>
      </c>
      <c r="J3069" t="s">
        <v>19</v>
      </c>
      <c r="K3069" t="s">
        <v>19</v>
      </c>
    </row>
    <row r="3070" spans="1:11" hidden="1" x14ac:dyDescent="0.3">
      <c r="A3070" t="s">
        <v>4962</v>
      </c>
      <c r="B3070" t="s">
        <v>4961</v>
      </c>
      <c r="C3070" t="s">
        <v>17335</v>
      </c>
      <c r="D3070" t="s">
        <v>17336</v>
      </c>
      <c r="E3070" s="74">
        <v>43447</v>
      </c>
      <c r="F3070">
        <v>5.8999999999999997E-2</v>
      </c>
      <c r="G3070" t="s">
        <v>17</v>
      </c>
      <c r="H3070" t="s">
        <v>17324</v>
      </c>
      <c r="I3070" s="74">
        <v>43560</v>
      </c>
      <c r="J3070" t="s">
        <v>19</v>
      </c>
      <c r="K3070" t="s">
        <v>19</v>
      </c>
    </row>
    <row r="3071" spans="1:11" hidden="1" x14ac:dyDescent="0.3">
      <c r="A3071" t="s">
        <v>3293</v>
      </c>
      <c r="B3071" t="s">
        <v>11072</v>
      </c>
      <c r="C3071" t="s">
        <v>22254</v>
      </c>
      <c r="D3071" t="s">
        <v>22255</v>
      </c>
      <c r="E3071" s="74">
        <v>33108</v>
      </c>
      <c r="F3071">
        <v>0.52300000000000002</v>
      </c>
      <c r="G3071" t="s">
        <v>17369</v>
      </c>
      <c r="H3071" t="s">
        <v>17315</v>
      </c>
      <c r="I3071" s="74">
        <v>39689</v>
      </c>
      <c r="J3071" t="s">
        <v>19</v>
      </c>
      <c r="K3071" t="s">
        <v>19</v>
      </c>
    </row>
    <row r="3072" spans="1:11" hidden="1" x14ac:dyDescent="0.3">
      <c r="A3072" t="s">
        <v>3424</v>
      </c>
      <c r="B3072" t="s">
        <v>3259</v>
      </c>
      <c r="C3072" t="s">
        <v>22139</v>
      </c>
      <c r="D3072" t="s">
        <v>3259</v>
      </c>
      <c r="E3072" s="74">
        <v>31413</v>
      </c>
      <c r="F3072">
        <v>18.399999999999999</v>
      </c>
      <c r="G3072" t="s">
        <v>17369</v>
      </c>
      <c r="H3072" t="s">
        <v>17315</v>
      </c>
      <c r="I3072" s="74">
        <v>39695</v>
      </c>
      <c r="J3072" t="s">
        <v>19</v>
      </c>
      <c r="K3072" t="s">
        <v>19</v>
      </c>
    </row>
    <row r="3073" spans="1:11" hidden="1" x14ac:dyDescent="0.3">
      <c r="A3073" t="s">
        <v>3261</v>
      </c>
      <c r="B3073" t="s">
        <v>3259</v>
      </c>
      <c r="C3073" t="s">
        <v>22139</v>
      </c>
      <c r="D3073" t="s">
        <v>3259</v>
      </c>
      <c r="E3073" s="74">
        <v>31229</v>
      </c>
      <c r="F3073">
        <v>9.8000000000000007</v>
      </c>
      <c r="G3073" t="s">
        <v>17369</v>
      </c>
      <c r="H3073" t="s">
        <v>17315</v>
      </c>
      <c r="I3073" s="74">
        <v>39695</v>
      </c>
      <c r="J3073" t="s">
        <v>19</v>
      </c>
      <c r="K3073" t="s">
        <v>19</v>
      </c>
    </row>
    <row r="3074" spans="1:11" hidden="1" x14ac:dyDescent="0.3">
      <c r="A3074" t="s">
        <v>3260</v>
      </c>
      <c r="B3074" t="s">
        <v>3259</v>
      </c>
      <c r="C3074" t="s">
        <v>22139</v>
      </c>
      <c r="D3074" t="s">
        <v>3259</v>
      </c>
      <c r="E3074" s="74">
        <v>31138</v>
      </c>
      <c r="F3074">
        <v>2.4</v>
      </c>
      <c r="G3074" t="s">
        <v>17369</v>
      </c>
      <c r="H3074" t="s">
        <v>17315</v>
      </c>
      <c r="I3074" s="74">
        <v>39695</v>
      </c>
      <c r="J3074" t="s">
        <v>19</v>
      </c>
      <c r="K3074" t="s">
        <v>19</v>
      </c>
    </row>
    <row r="3075" spans="1:11" hidden="1" x14ac:dyDescent="0.3">
      <c r="A3075" t="s">
        <v>6952</v>
      </c>
      <c r="B3075" t="s">
        <v>10515</v>
      </c>
      <c r="C3075" t="s">
        <v>17342</v>
      </c>
      <c r="D3075" t="s">
        <v>17343</v>
      </c>
      <c r="E3075" s="74">
        <v>42675</v>
      </c>
      <c r="F3075">
        <v>0.99989399999999995</v>
      </c>
      <c r="G3075" t="s">
        <v>17</v>
      </c>
      <c r="H3075" t="s">
        <v>17315</v>
      </c>
      <c r="I3075" s="74">
        <v>43857</v>
      </c>
      <c r="J3075" t="s">
        <v>19</v>
      </c>
      <c r="K3075" t="s">
        <v>19</v>
      </c>
    </row>
    <row r="3076" spans="1:11" hidden="1" x14ac:dyDescent="0.3">
      <c r="A3076" t="s">
        <v>2056</v>
      </c>
      <c r="B3076" t="s">
        <v>12909</v>
      </c>
      <c r="C3076" t="s">
        <v>21778</v>
      </c>
      <c r="D3076" t="s">
        <v>21779</v>
      </c>
      <c r="E3076" s="74">
        <v>40365</v>
      </c>
      <c r="F3076">
        <v>0.95699999999999996</v>
      </c>
      <c r="G3076" t="s">
        <v>17</v>
      </c>
      <c r="H3076" t="s">
        <v>17315</v>
      </c>
      <c r="I3076" s="74">
        <v>41189</v>
      </c>
      <c r="J3076" t="s">
        <v>19</v>
      </c>
      <c r="K3076" t="s">
        <v>19</v>
      </c>
    </row>
    <row r="3077" spans="1:11" hidden="1" x14ac:dyDescent="0.3">
      <c r="A3077" t="s">
        <v>1219</v>
      </c>
      <c r="B3077" t="s">
        <v>12317</v>
      </c>
      <c r="C3077" t="s">
        <v>22472</v>
      </c>
      <c r="D3077" t="s">
        <v>22473</v>
      </c>
      <c r="E3077" s="74">
        <v>40817</v>
      </c>
      <c r="F3077">
        <v>3.2</v>
      </c>
      <c r="G3077" t="s">
        <v>17334</v>
      </c>
      <c r="H3077" t="s">
        <v>17441</v>
      </c>
      <c r="I3077" s="74">
        <v>41855</v>
      </c>
      <c r="J3077" t="s">
        <v>19</v>
      </c>
      <c r="K3077" t="s">
        <v>19</v>
      </c>
    </row>
    <row r="3078" spans="1:11" hidden="1" x14ac:dyDescent="0.3">
      <c r="A3078" t="s">
        <v>464</v>
      </c>
      <c r="B3078" t="s">
        <v>11900</v>
      </c>
      <c r="C3078" t="s">
        <v>22120</v>
      </c>
      <c r="D3078" t="s">
        <v>22121</v>
      </c>
      <c r="E3078" s="74">
        <v>42550</v>
      </c>
      <c r="F3078">
        <v>20</v>
      </c>
      <c r="G3078" t="s">
        <v>17</v>
      </c>
      <c r="H3078" t="s">
        <v>17315</v>
      </c>
      <c r="I3078" s="74">
        <v>42569</v>
      </c>
      <c r="J3078" t="s">
        <v>19</v>
      </c>
      <c r="K3078" t="s">
        <v>19</v>
      </c>
    </row>
    <row r="3079" spans="1:11" hidden="1" x14ac:dyDescent="0.3">
      <c r="A3079" t="s">
        <v>24982</v>
      </c>
      <c r="B3079" t="s">
        <v>24983</v>
      </c>
      <c r="C3079" t="s">
        <v>17370</v>
      </c>
      <c r="D3079" t="s">
        <v>17371</v>
      </c>
      <c r="E3079" s="74">
        <v>45271</v>
      </c>
      <c r="F3079">
        <v>0.496</v>
      </c>
      <c r="G3079" t="s">
        <v>17</v>
      </c>
      <c r="H3079" t="s">
        <v>17315</v>
      </c>
      <c r="I3079" s="74">
        <v>45378</v>
      </c>
      <c r="J3079" t="s">
        <v>19</v>
      </c>
      <c r="K3079" t="s">
        <v>19</v>
      </c>
    </row>
    <row r="3080" spans="1:11" hidden="1" x14ac:dyDescent="0.3">
      <c r="A3080" t="s">
        <v>13837</v>
      </c>
      <c r="B3080" t="s">
        <v>13836</v>
      </c>
      <c r="C3080" t="s">
        <v>17744</v>
      </c>
      <c r="D3080" t="s">
        <v>17745</v>
      </c>
      <c r="E3080" s="74">
        <v>44827</v>
      </c>
      <c r="F3080">
        <v>1.75</v>
      </c>
      <c r="G3080" t="s">
        <v>17</v>
      </c>
      <c r="H3080" t="s">
        <v>17339</v>
      </c>
      <c r="I3080" s="74">
        <v>44901</v>
      </c>
      <c r="J3080" t="s">
        <v>19</v>
      </c>
      <c r="K3080" t="s">
        <v>19</v>
      </c>
    </row>
    <row r="3081" spans="1:11" hidden="1" x14ac:dyDescent="0.3">
      <c r="A3081" t="s">
        <v>14255</v>
      </c>
      <c r="B3081" t="s">
        <v>14254</v>
      </c>
      <c r="C3081" t="s">
        <v>17348</v>
      </c>
      <c r="D3081" t="s">
        <v>17349</v>
      </c>
      <c r="E3081" s="74">
        <v>42552</v>
      </c>
      <c r="F3081">
        <v>0.72750000000000004</v>
      </c>
      <c r="G3081" t="s">
        <v>17</v>
      </c>
      <c r="H3081" t="s">
        <v>17315</v>
      </c>
      <c r="I3081" s="74">
        <v>44904</v>
      </c>
      <c r="J3081" t="s">
        <v>19</v>
      </c>
      <c r="K3081" t="s">
        <v>19</v>
      </c>
    </row>
    <row r="3082" spans="1:11" hidden="1" x14ac:dyDescent="0.3">
      <c r="A3082" t="s">
        <v>15821</v>
      </c>
      <c r="B3082" t="s">
        <v>15729</v>
      </c>
      <c r="C3082" t="s">
        <v>17348</v>
      </c>
      <c r="D3082" t="s">
        <v>17349</v>
      </c>
      <c r="E3082" s="74">
        <v>42402</v>
      </c>
      <c r="F3082">
        <v>0.71599999999999997</v>
      </c>
      <c r="G3082" t="s">
        <v>17</v>
      </c>
      <c r="H3082" t="s">
        <v>17315</v>
      </c>
      <c r="I3082" s="74">
        <v>44417</v>
      </c>
      <c r="J3082" t="s">
        <v>19</v>
      </c>
      <c r="K3082" t="s">
        <v>19</v>
      </c>
    </row>
    <row r="3083" spans="1:11" hidden="1" x14ac:dyDescent="0.3">
      <c r="A3083" t="s">
        <v>15730</v>
      </c>
      <c r="B3083" t="s">
        <v>15729</v>
      </c>
      <c r="C3083" t="s">
        <v>17348</v>
      </c>
      <c r="D3083" t="s">
        <v>17349</v>
      </c>
      <c r="E3083" s="74">
        <v>42215</v>
      </c>
      <c r="F3083">
        <v>0.64400000000000002</v>
      </c>
      <c r="G3083" t="s">
        <v>17</v>
      </c>
      <c r="H3083" t="s">
        <v>17315</v>
      </c>
      <c r="I3083" s="74">
        <v>44460</v>
      </c>
      <c r="J3083" t="s">
        <v>19</v>
      </c>
      <c r="K3083" t="s">
        <v>19</v>
      </c>
    </row>
    <row r="3084" spans="1:11" hidden="1" x14ac:dyDescent="0.3">
      <c r="A3084" t="s">
        <v>1175</v>
      </c>
      <c r="B3084" t="s">
        <v>12277</v>
      </c>
      <c r="C3084" t="s">
        <v>17372</v>
      </c>
      <c r="D3084" t="s">
        <v>17373</v>
      </c>
      <c r="E3084" s="74">
        <v>41766</v>
      </c>
      <c r="F3084">
        <v>2</v>
      </c>
      <c r="G3084" t="s">
        <v>17</v>
      </c>
      <c r="H3084" t="s">
        <v>17315</v>
      </c>
      <c r="I3084" s="74">
        <v>41837</v>
      </c>
      <c r="J3084" t="s">
        <v>19</v>
      </c>
      <c r="K3084" t="s">
        <v>19</v>
      </c>
    </row>
    <row r="3085" spans="1:11" hidden="1" x14ac:dyDescent="0.3">
      <c r="A3085" t="s">
        <v>1174</v>
      </c>
      <c r="B3085" t="s">
        <v>12276</v>
      </c>
      <c r="C3085" t="s">
        <v>17372</v>
      </c>
      <c r="D3085" t="s">
        <v>17373</v>
      </c>
      <c r="E3085" s="74">
        <v>41766</v>
      </c>
      <c r="F3085">
        <v>2</v>
      </c>
      <c r="G3085" t="s">
        <v>17</v>
      </c>
      <c r="H3085" t="s">
        <v>17315</v>
      </c>
      <c r="I3085" s="74">
        <v>41837</v>
      </c>
      <c r="J3085" t="s">
        <v>19</v>
      </c>
      <c r="K3085" t="s">
        <v>19</v>
      </c>
    </row>
    <row r="3086" spans="1:11" hidden="1" x14ac:dyDescent="0.3">
      <c r="A3086" t="s">
        <v>25297</v>
      </c>
      <c r="B3086" t="s">
        <v>25298</v>
      </c>
      <c r="C3086" t="s">
        <v>25299</v>
      </c>
      <c r="D3086" t="s">
        <v>25300</v>
      </c>
      <c r="E3086" s="74">
        <v>45174</v>
      </c>
      <c r="F3086">
        <v>0.746</v>
      </c>
      <c r="G3086" t="s">
        <v>17</v>
      </c>
      <c r="H3086" t="s">
        <v>17315</v>
      </c>
      <c r="I3086" s="74">
        <v>45415</v>
      </c>
      <c r="J3086" t="s">
        <v>19</v>
      </c>
      <c r="K3086" t="s">
        <v>19</v>
      </c>
    </row>
    <row r="3087" spans="1:11" hidden="1" x14ac:dyDescent="0.3">
      <c r="A3087" t="s">
        <v>15741</v>
      </c>
      <c r="B3087" t="s">
        <v>15733</v>
      </c>
      <c r="C3087" t="s">
        <v>17328</v>
      </c>
      <c r="D3087" t="s">
        <v>17329</v>
      </c>
      <c r="E3087" s="74">
        <v>44585</v>
      </c>
      <c r="F3087">
        <v>0.54700000000000004</v>
      </c>
      <c r="G3087" t="s">
        <v>17</v>
      </c>
      <c r="H3087" t="s">
        <v>17315</v>
      </c>
      <c r="I3087" s="74">
        <v>44767</v>
      </c>
      <c r="J3087" t="s">
        <v>19</v>
      </c>
      <c r="K3087" t="s">
        <v>19</v>
      </c>
    </row>
    <row r="3088" spans="1:11" hidden="1" x14ac:dyDescent="0.3">
      <c r="A3088" t="s">
        <v>15740</v>
      </c>
      <c r="B3088" t="s">
        <v>15733</v>
      </c>
      <c r="C3088" t="s">
        <v>17328</v>
      </c>
      <c r="D3088" t="s">
        <v>17329</v>
      </c>
      <c r="E3088" s="74">
        <v>44631</v>
      </c>
      <c r="F3088">
        <v>0.13900000000000001</v>
      </c>
      <c r="G3088" t="s">
        <v>17</v>
      </c>
      <c r="H3088" t="s">
        <v>17315</v>
      </c>
      <c r="I3088" s="74">
        <v>44820</v>
      </c>
      <c r="J3088" t="s">
        <v>19</v>
      </c>
      <c r="K3088" t="s">
        <v>19</v>
      </c>
    </row>
    <row r="3089" spans="1:11" hidden="1" x14ac:dyDescent="0.3">
      <c r="A3089" t="s">
        <v>15739</v>
      </c>
      <c r="B3089" t="s">
        <v>15733</v>
      </c>
      <c r="C3089" t="s">
        <v>17328</v>
      </c>
      <c r="D3089" t="s">
        <v>17329</v>
      </c>
      <c r="E3089" s="74">
        <v>44585</v>
      </c>
      <c r="F3089">
        <v>0.33500000000000002</v>
      </c>
      <c r="G3089" t="s">
        <v>17</v>
      </c>
      <c r="H3089" t="s">
        <v>17315</v>
      </c>
      <c r="I3089" s="74">
        <v>44767</v>
      </c>
      <c r="J3089" t="s">
        <v>19</v>
      </c>
      <c r="K3089" t="s">
        <v>19</v>
      </c>
    </row>
    <row r="3090" spans="1:11" hidden="1" x14ac:dyDescent="0.3">
      <c r="A3090" t="s">
        <v>15738</v>
      </c>
      <c r="B3090" t="s">
        <v>15733</v>
      </c>
      <c r="C3090" t="s">
        <v>17328</v>
      </c>
      <c r="D3090" t="s">
        <v>17329</v>
      </c>
      <c r="E3090" s="74">
        <v>44557</v>
      </c>
      <c r="F3090">
        <v>0.68500000000000005</v>
      </c>
      <c r="G3090" t="s">
        <v>17</v>
      </c>
      <c r="H3090" t="s">
        <v>17315</v>
      </c>
      <c r="I3090" s="74">
        <v>44767</v>
      </c>
      <c r="J3090" t="s">
        <v>19</v>
      </c>
      <c r="K3090" t="s">
        <v>19</v>
      </c>
    </row>
    <row r="3091" spans="1:11" hidden="1" x14ac:dyDescent="0.3">
      <c r="A3091" t="s">
        <v>15737</v>
      </c>
      <c r="B3091" t="s">
        <v>15733</v>
      </c>
      <c r="C3091" t="s">
        <v>17328</v>
      </c>
      <c r="D3091" t="s">
        <v>17329</v>
      </c>
      <c r="E3091" s="74">
        <v>44502</v>
      </c>
      <c r="F3091">
        <v>0.39500000000000002</v>
      </c>
      <c r="G3091" t="s">
        <v>17</v>
      </c>
      <c r="H3091" t="s">
        <v>17315</v>
      </c>
      <c r="I3091" s="74">
        <v>44767</v>
      </c>
      <c r="J3091" t="s">
        <v>19</v>
      </c>
      <c r="K3091" t="s">
        <v>19</v>
      </c>
    </row>
    <row r="3092" spans="1:11" hidden="1" x14ac:dyDescent="0.3">
      <c r="A3092" t="s">
        <v>15736</v>
      </c>
      <c r="B3092" t="s">
        <v>15733</v>
      </c>
      <c r="C3092" t="s">
        <v>17328</v>
      </c>
      <c r="D3092" t="s">
        <v>17329</v>
      </c>
      <c r="E3092" s="74">
        <v>44452</v>
      </c>
      <c r="F3092">
        <v>0.91500000000000004</v>
      </c>
      <c r="G3092" t="s">
        <v>17</v>
      </c>
      <c r="H3092" t="s">
        <v>17315</v>
      </c>
      <c r="I3092" s="74">
        <v>44538</v>
      </c>
      <c r="J3092" t="s">
        <v>19</v>
      </c>
      <c r="K3092" t="s">
        <v>19</v>
      </c>
    </row>
    <row r="3093" spans="1:11" hidden="1" x14ac:dyDescent="0.3">
      <c r="A3093" t="s">
        <v>15735</v>
      </c>
      <c r="B3093" t="s">
        <v>15733</v>
      </c>
      <c r="C3093" t="s">
        <v>17328</v>
      </c>
      <c r="D3093" t="s">
        <v>17329</v>
      </c>
      <c r="E3093" s="74">
        <v>44426</v>
      </c>
      <c r="F3093">
        <v>0.71599999999999997</v>
      </c>
      <c r="G3093" t="s">
        <v>17</v>
      </c>
      <c r="H3093" t="s">
        <v>17315</v>
      </c>
      <c r="I3093" s="74">
        <v>44587</v>
      </c>
      <c r="J3093" t="s">
        <v>19</v>
      </c>
      <c r="K3093" t="s">
        <v>19</v>
      </c>
    </row>
    <row r="3094" spans="1:11" hidden="1" x14ac:dyDescent="0.3">
      <c r="A3094" t="s">
        <v>15734</v>
      </c>
      <c r="B3094" t="s">
        <v>15733</v>
      </c>
      <c r="C3094" t="s">
        <v>17328</v>
      </c>
      <c r="D3094" t="s">
        <v>17329</v>
      </c>
      <c r="E3094" s="74">
        <v>44386</v>
      </c>
      <c r="F3094">
        <v>0.90400000000000003</v>
      </c>
      <c r="G3094" t="s">
        <v>17</v>
      </c>
      <c r="H3094" t="s">
        <v>17315</v>
      </c>
      <c r="I3094" s="74">
        <v>44767</v>
      </c>
      <c r="J3094" t="s">
        <v>19</v>
      </c>
      <c r="K3094" t="s">
        <v>19</v>
      </c>
    </row>
    <row r="3095" spans="1:11" hidden="1" x14ac:dyDescent="0.3">
      <c r="A3095" t="s">
        <v>8922</v>
      </c>
      <c r="B3095" t="s">
        <v>8921</v>
      </c>
      <c r="C3095" t="s">
        <v>17328</v>
      </c>
      <c r="D3095" t="s">
        <v>17329</v>
      </c>
      <c r="E3095" s="74">
        <v>44071</v>
      </c>
      <c r="F3095">
        <v>0.11</v>
      </c>
      <c r="G3095" t="s">
        <v>17</v>
      </c>
      <c r="H3095" t="s">
        <v>17315</v>
      </c>
      <c r="I3095" s="74">
        <v>44218</v>
      </c>
      <c r="J3095" t="s">
        <v>19</v>
      </c>
      <c r="K3095" t="s">
        <v>19</v>
      </c>
    </row>
    <row r="3096" spans="1:11" hidden="1" x14ac:dyDescent="0.3">
      <c r="A3096" t="s">
        <v>8923</v>
      </c>
      <c r="B3096" t="s">
        <v>8921</v>
      </c>
      <c r="C3096" t="s">
        <v>17328</v>
      </c>
      <c r="D3096" t="s">
        <v>17329</v>
      </c>
      <c r="E3096" s="74">
        <v>44071</v>
      </c>
      <c r="F3096">
        <v>0.158</v>
      </c>
      <c r="G3096" t="s">
        <v>17</v>
      </c>
      <c r="H3096" t="s">
        <v>17315</v>
      </c>
      <c r="I3096" s="74">
        <v>44211</v>
      </c>
      <c r="J3096" t="s">
        <v>19</v>
      </c>
      <c r="K3096" t="s">
        <v>19</v>
      </c>
    </row>
    <row r="3097" spans="1:11" hidden="1" x14ac:dyDescent="0.3">
      <c r="A3097" t="s">
        <v>8924</v>
      </c>
      <c r="B3097" t="s">
        <v>8921</v>
      </c>
      <c r="C3097" t="s">
        <v>17328</v>
      </c>
      <c r="D3097" t="s">
        <v>17329</v>
      </c>
      <c r="E3097" s="74">
        <v>44058</v>
      </c>
      <c r="F3097">
        <v>0.11700000000000001</v>
      </c>
      <c r="G3097" t="s">
        <v>17</v>
      </c>
      <c r="H3097" t="s">
        <v>17315</v>
      </c>
      <c r="I3097" s="74">
        <v>44211</v>
      </c>
      <c r="J3097" t="s">
        <v>19</v>
      </c>
      <c r="K3097" t="s">
        <v>19</v>
      </c>
    </row>
    <row r="3098" spans="1:11" hidden="1" x14ac:dyDescent="0.3">
      <c r="A3098" t="s">
        <v>8925</v>
      </c>
      <c r="B3098" t="s">
        <v>8921</v>
      </c>
      <c r="C3098" t="s">
        <v>17328</v>
      </c>
      <c r="D3098" t="s">
        <v>17329</v>
      </c>
      <c r="E3098" s="74">
        <v>44047</v>
      </c>
      <c r="F3098">
        <v>0.14299999999999999</v>
      </c>
      <c r="G3098" t="s">
        <v>17</v>
      </c>
      <c r="H3098" t="s">
        <v>17315</v>
      </c>
      <c r="I3098" s="74">
        <v>44218</v>
      </c>
      <c r="J3098" t="s">
        <v>19</v>
      </c>
      <c r="K3098" t="s">
        <v>19</v>
      </c>
    </row>
    <row r="3099" spans="1:11" hidden="1" x14ac:dyDescent="0.3">
      <c r="A3099" t="s">
        <v>8926</v>
      </c>
      <c r="B3099" t="s">
        <v>8921</v>
      </c>
      <c r="C3099" t="s">
        <v>17328</v>
      </c>
      <c r="D3099" t="s">
        <v>17329</v>
      </c>
      <c r="E3099" s="74">
        <v>44085</v>
      </c>
      <c r="F3099">
        <v>7.6999999999999999E-2</v>
      </c>
      <c r="G3099" t="s">
        <v>17</v>
      </c>
      <c r="H3099" t="s">
        <v>17315</v>
      </c>
      <c r="I3099" s="74">
        <v>44211</v>
      </c>
      <c r="J3099" t="s">
        <v>19</v>
      </c>
      <c r="K3099" t="s">
        <v>19</v>
      </c>
    </row>
    <row r="3100" spans="1:11" hidden="1" x14ac:dyDescent="0.3">
      <c r="A3100" t="s">
        <v>17156</v>
      </c>
      <c r="B3100" t="s">
        <v>8921</v>
      </c>
      <c r="C3100" t="s">
        <v>17328</v>
      </c>
      <c r="D3100" t="s">
        <v>17329</v>
      </c>
      <c r="E3100" s="74">
        <v>44049</v>
      </c>
      <c r="F3100">
        <v>0.21199999999999999</v>
      </c>
      <c r="G3100" t="s">
        <v>17</v>
      </c>
      <c r="H3100" t="s">
        <v>17315</v>
      </c>
      <c r="I3100" s="74">
        <v>44267</v>
      </c>
      <c r="J3100" t="s">
        <v>19</v>
      </c>
      <c r="K3100" t="s">
        <v>19</v>
      </c>
    </row>
    <row r="3101" spans="1:11" hidden="1" x14ac:dyDescent="0.3">
      <c r="A3101" t="s">
        <v>8928</v>
      </c>
      <c r="B3101" t="s">
        <v>8921</v>
      </c>
      <c r="C3101" t="s">
        <v>17328</v>
      </c>
      <c r="D3101" t="s">
        <v>17329</v>
      </c>
      <c r="E3101" s="74">
        <v>44061</v>
      </c>
      <c r="F3101">
        <v>0.112</v>
      </c>
      <c r="G3101" t="s">
        <v>17</v>
      </c>
      <c r="H3101" t="s">
        <v>17315</v>
      </c>
      <c r="I3101" s="74">
        <v>44218</v>
      </c>
      <c r="J3101" t="s">
        <v>19</v>
      </c>
      <c r="K3101" t="s">
        <v>19</v>
      </c>
    </row>
    <row r="3102" spans="1:11" hidden="1" x14ac:dyDescent="0.3">
      <c r="A3102" t="s">
        <v>8929</v>
      </c>
      <c r="B3102" t="s">
        <v>8921</v>
      </c>
      <c r="C3102" t="s">
        <v>17328</v>
      </c>
      <c r="D3102" t="s">
        <v>17329</v>
      </c>
      <c r="E3102" s="74">
        <v>44061</v>
      </c>
      <c r="F3102">
        <v>9.2999999999999999E-2</v>
      </c>
      <c r="G3102" t="s">
        <v>17</v>
      </c>
      <c r="H3102" t="s">
        <v>17315</v>
      </c>
      <c r="I3102" s="74">
        <v>44211</v>
      </c>
      <c r="J3102" t="s">
        <v>19</v>
      </c>
      <c r="K3102" t="s">
        <v>19</v>
      </c>
    </row>
    <row r="3103" spans="1:11" hidden="1" x14ac:dyDescent="0.3">
      <c r="A3103" t="s">
        <v>8930</v>
      </c>
      <c r="B3103" t="s">
        <v>8921</v>
      </c>
      <c r="C3103" t="s">
        <v>17328</v>
      </c>
      <c r="D3103" t="s">
        <v>17329</v>
      </c>
      <c r="E3103" s="74">
        <v>44061</v>
      </c>
      <c r="F3103">
        <v>0.26</v>
      </c>
      <c r="G3103" t="s">
        <v>17</v>
      </c>
      <c r="H3103" t="s">
        <v>17315</v>
      </c>
      <c r="I3103" s="74">
        <v>44211</v>
      </c>
      <c r="J3103" t="s">
        <v>19</v>
      </c>
      <c r="K3103" t="s">
        <v>19</v>
      </c>
    </row>
    <row r="3104" spans="1:11" hidden="1" x14ac:dyDescent="0.3">
      <c r="A3104" t="s">
        <v>8931</v>
      </c>
      <c r="B3104" t="s">
        <v>8921</v>
      </c>
      <c r="C3104" t="s">
        <v>17328</v>
      </c>
      <c r="D3104" t="s">
        <v>17329</v>
      </c>
      <c r="E3104" s="74">
        <v>44061</v>
      </c>
      <c r="F3104">
        <v>0.13</v>
      </c>
      <c r="G3104" t="s">
        <v>17</v>
      </c>
      <c r="H3104" t="s">
        <v>17315</v>
      </c>
      <c r="I3104" s="74">
        <v>44211</v>
      </c>
      <c r="J3104" t="s">
        <v>19</v>
      </c>
      <c r="K3104" t="s">
        <v>19</v>
      </c>
    </row>
    <row r="3105" spans="1:11" hidden="1" x14ac:dyDescent="0.3">
      <c r="A3105" t="s">
        <v>8932</v>
      </c>
      <c r="B3105" t="s">
        <v>8921</v>
      </c>
      <c r="C3105" t="s">
        <v>17328</v>
      </c>
      <c r="D3105" t="s">
        <v>17329</v>
      </c>
      <c r="E3105" s="74">
        <v>44063</v>
      </c>
      <c r="F3105">
        <v>9.9000000000000005E-2</v>
      </c>
      <c r="G3105" t="s">
        <v>17</v>
      </c>
      <c r="H3105" t="s">
        <v>17315</v>
      </c>
      <c r="I3105" s="74">
        <v>44211</v>
      </c>
      <c r="J3105" t="s">
        <v>19</v>
      </c>
      <c r="K3105" t="s">
        <v>19</v>
      </c>
    </row>
    <row r="3106" spans="1:11" hidden="1" x14ac:dyDescent="0.3">
      <c r="A3106" t="s">
        <v>8933</v>
      </c>
      <c r="B3106" t="s">
        <v>8921</v>
      </c>
      <c r="C3106" t="s">
        <v>17328</v>
      </c>
      <c r="D3106" t="s">
        <v>17329</v>
      </c>
      <c r="E3106" s="74">
        <v>44061</v>
      </c>
      <c r="F3106">
        <v>0.16200000000000001</v>
      </c>
      <c r="G3106" t="s">
        <v>17</v>
      </c>
      <c r="H3106" t="s">
        <v>17315</v>
      </c>
      <c r="I3106" s="74">
        <v>44211</v>
      </c>
      <c r="J3106" t="s">
        <v>19</v>
      </c>
      <c r="K3106" t="s">
        <v>19</v>
      </c>
    </row>
    <row r="3107" spans="1:11" hidden="1" x14ac:dyDescent="0.3">
      <c r="A3107" t="s">
        <v>8934</v>
      </c>
      <c r="B3107" t="s">
        <v>8921</v>
      </c>
      <c r="C3107" t="s">
        <v>17328</v>
      </c>
      <c r="D3107" t="s">
        <v>17329</v>
      </c>
      <c r="E3107" s="74">
        <v>44061</v>
      </c>
      <c r="F3107">
        <v>0.121</v>
      </c>
      <c r="G3107" t="s">
        <v>17</v>
      </c>
      <c r="H3107" t="s">
        <v>17315</v>
      </c>
      <c r="I3107" s="74">
        <v>44211</v>
      </c>
      <c r="J3107" t="s">
        <v>19</v>
      </c>
      <c r="K3107" t="s">
        <v>19</v>
      </c>
    </row>
    <row r="3108" spans="1:11" hidden="1" x14ac:dyDescent="0.3">
      <c r="A3108" t="s">
        <v>8936</v>
      </c>
      <c r="B3108" t="s">
        <v>8921</v>
      </c>
      <c r="C3108" t="s">
        <v>17328</v>
      </c>
      <c r="D3108" t="s">
        <v>17329</v>
      </c>
      <c r="E3108" s="74">
        <v>44051</v>
      </c>
      <c r="F3108">
        <v>0.188</v>
      </c>
      <c r="G3108" t="s">
        <v>17</v>
      </c>
      <c r="H3108" t="s">
        <v>17315</v>
      </c>
      <c r="I3108" s="74">
        <v>44211</v>
      </c>
      <c r="J3108" t="s">
        <v>19</v>
      </c>
      <c r="K3108" t="s">
        <v>19</v>
      </c>
    </row>
    <row r="3109" spans="1:11" hidden="1" x14ac:dyDescent="0.3">
      <c r="A3109" t="s">
        <v>8937</v>
      </c>
      <c r="B3109" t="s">
        <v>8921</v>
      </c>
      <c r="C3109" t="s">
        <v>17328</v>
      </c>
      <c r="D3109" t="s">
        <v>17329</v>
      </c>
      <c r="E3109" s="74">
        <v>44053</v>
      </c>
      <c r="F3109">
        <v>9.0999999999999998E-2</v>
      </c>
      <c r="G3109" t="s">
        <v>17</v>
      </c>
      <c r="H3109" t="s">
        <v>17315</v>
      </c>
      <c r="I3109" s="74">
        <v>44218</v>
      </c>
      <c r="J3109" t="s">
        <v>19</v>
      </c>
      <c r="K3109" t="s">
        <v>19</v>
      </c>
    </row>
    <row r="3110" spans="1:11" hidden="1" x14ac:dyDescent="0.3">
      <c r="A3110" t="s">
        <v>8938</v>
      </c>
      <c r="B3110" t="s">
        <v>8921</v>
      </c>
      <c r="C3110" t="s">
        <v>17328</v>
      </c>
      <c r="D3110" t="s">
        <v>17329</v>
      </c>
      <c r="E3110" s="74">
        <v>44063</v>
      </c>
      <c r="F3110">
        <v>0.151</v>
      </c>
      <c r="G3110" t="s">
        <v>17</v>
      </c>
      <c r="H3110" t="s">
        <v>17315</v>
      </c>
      <c r="I3110" s="74">
        <v>44211</v>
      </c>
      <c r="J3110" t="s">
        <v>19</v>
      </c>
      <c r="K3110" t="s">
        <v>19</v>
      </c>
    </row>
    <row r="3111" spans="1:11" hidden="1" x14ac:dyDescent="0.3">
      <c r="A3111" t="s">
        <v>8939</v>
      </c>
      <c r="B3111" t="s">
        <v>8921</v>
      </c>
      <c r="C3111" t="s">
        <v>17328</v>
      </c>
      <c r="D3111" t="s">
        <v>17329</v>
      </c>
      <c r="E3111" s="74">
        <v>44061</v>
      </c>
      <c r="F3111">
        <v>0.11899999999999999</v>
      </c>
      <c r="G3111" t="s">
        <v>17</v>
      </c>
      <c r="H3111" t="s">
        <v>17315</v>
      </c>
      <c r="I3111" s="74">
        <v>44211</v>
      </c>
      <c r="J3111" t="s">
        <v>19</v>
      </c>
      <c r="K3111" t="s">
        <v>19</v>
      </c>
    </row>
    <row r="3112" spans="1:11" hidden="1" x14ac:dyDescent="0.3">
      <c r="A3112" t="s">
        <v>8940</v>
      </c>
      <c r="B3112" t="s">
        <v>8921</v>
      </c>
      <c r="C3112" t="s">
        <v>17328</v>
      </c>
      <c r="D3112" t="s">
        <v>17329</v>
      </c>
      <c r="E3112" s="74">
        <v>44061</v>
      </c>
      <c r="F3112">
        <v>0.129</v>
      </c>
      <c r="G3112" t="s">
        <v>17</v>
      </c>
      <c r="H3112" t="s">
        <v>17315</v>
      </c>
      <c r="I3112" s="74">
        <v>44211</v>
      </c>
      <c r="J3112" t="s">
        <v>19</v>
      </c>
      <c r="K3112" t="s">
        <v>19</v>
      </c>
    </row>
    <row r="3113" spans="1:11" hidden="1" x14ac:dyDescent="0.3">
      <c r="A3113" t="s">
        <v>8941</v>
      </c>
      <c r="B3113" t="s">
        <v>8921</v>
      </c>
      <c r="C3113" t="s">
        <v>17328</v>
      </c>
      <c r="D3113" t="s">
        <v>17329</v>
      </c>
      <c r="E3113" s="74">
        <v>44121</v>
      </c>
      <c r="F3113">
        <v>0.11</v>
      </c>
      <c r="G3113" t="s">
        <v>17</v>
      </c>
      <c r="H3113" t="s">
        <v>17315</v>
      </c>
      <c r="I3113" s="74">
        <v>44211</v>
      </c>
      <c r="J3113" t="s">
        <v>19</v>
      </c>
      <c r="K3113" t="s">
        <v>19</v>
      </c>
    </row>
    <row r="3114" spans="1:11" hidden="1" x14ac:dyDescent="0.3">
      <c r="A3114" t="s">
        <v>8942</v>
      </c>
      <c r="B3114" t="s">
        <v>8921</v>
      </c>
      <c r="C3114" t="s">
        <v>17328</v>
      </c>
      <c r="D3114" t="s">
        <v>17329</v>
      </c>
      <c r="E3114" s="74">
        <v>44063</v>
      </c>
      <c r="F3114">
        <v>0.104</v>
      </c>
      <c r="G3114" t="s">
        <v>17</v>
      </c>
      <c r="H3114" t="s">
        <v>17315</v>
      </c>
      <c r="I3114" s="74">
        <v>44211</v>
      </c>
      <c r="J3114" t="s">
        <v>19</v>
      </c>
      <c r="K3114" t="s">
        <v>19</v>
      </c>
    </row>
    <row r="3115" spans="1:11" hidden="1" x14ac:dyDescent="0.3">
      <c r="A3115" t="s">
        <v>9687</v>
      </c>
      <c r="B3115" t="s">
        <v>8921</v>
      </c>
      <c r="C3115" t="s">
        <v>17328</v>
      </c>
      <c r="D3115" t="s">
        <v>17329</v>
      </c>
      <c r="E3115" s="74">
        <v>44049</v>
      </c>
      <c r="F3115">
        <v>7.6999999999999999E-2</v>
      </c>
      <c r="G3115" t="s">
        <v>17</v>
      </c>
      <c r="H3115" t="s">
        <v>17315</v>
      </c>
      <c r="I3115" s="74">
        <v>44259</v>
      </c>
      <c r="J3115" t="s">
        <v>19</v>
      </c>
      <c r="K3115" t="s">
        <v>19</v>
      </c>
    </row>
    <row r="3116" spans="1:11" hidden="1" x14ac:dyDescent="0.3">
      <c r="A3116" t="s">
        <v>9688</v>
      </c>
      <c r="B3116" t="s">
        <v>8921</v>
      </c>
      <c r="C3116" t="s">
        <v>17328</v>
      </c>
      <c r="D3116" t="s">
        <v>17329</v>
      </c>
      <c r="E3116" s="74">
        <v>44071</v>
      </c>
      <c r="F3116">
        <v>0.14199999999999999</v>
      </c>
      <c r="G3116" t="s">
        <v>17</v>
      </c>
      <c r="H3116" t="s">
        <v>17315</v>
      </c>
      <c r="I3116" s="74">
        <v>44218</v>
      </c>
      <c r="J3116" t="s">
        <v>19</v>
      </c>
      <c r="K3116" t="s">
        <v>19</v>
      </c>
    </row>
    <row r="3117" spans="1:11" hidden="1" x14ac:dyDescent="0.3">
      <c r="A3117" t="s">
        <v>26309</v>
      </c>
      <c r="B3117" t="s">
        <v>26310</v>
      </c>
      <c r="C3117" t="s">
        <v>25486</v>
      </c>
      <c r="D3117" t="s">
        <v>25487</v>
      </c>
      <c r="E3117" s="74">
        <v>38148</v>
      </c>
      <c r="F3117">
        <v>10.5</v>
      </c>
      <c r="G3117" t="s">
        <v>17369</v>
      </c>
      <c r="H3117" t="s">
        <v>17628</v>
      </c>
      <c r="I3117" s="74">
        <v>45615</v>
      </c>
      <c r="J3117" t="s">
        <v>19</v>
      </c>
      <c r="K3117" t="s">
        <v>19</v>
      </c>
    </row>
    <row r="3118" spans="1:11" hidden="1" x14ac:dyDescent="0.3">
      <c r="A3118" t="s">
        <v>2013</v>
      </c>
      <c r="B3118" t="s">
        <v>12879</v>
      </c>
      <c r="C3118" t="s">
        <v>17346</v>
      </c>
      <c r="D3118" t="s">
        <v>17347</v>
      </c>
      <c r="E3118" s="74">
        <v>41086</v>
      </c>
      <c r="F3118">
        <v>0.26</v>
      </c>
      <c r="G3118" t="s">
        <v>17</v>
      </c>
      <c r="H3118" t="s">
        <v>17315</v>
      </c>
      <c r="I3118" s="74">
        <v>41269</v>
      </c>
      <c r="J3118" t="s">
        <v>19</v>
      </c>
      <c r="K3118" t="s">
        <v>19</v>
      </c>
    </row>
    <row r="3119" spans="1:11" hidden="1" x14ac:dyDescent="0.3">
      <c r="A3119" t="s">
        <v>2012</v>
      </c>
      <c r="B3119" t="s">
        <v>12879</v>
      </c>
      <c r="C3119" t="s">
        <v>17346</v>
      </c>
      <c r="D3119" t="s">
        <v>17347</v>
      </c>
      <c r="E3119" s="74">
        <v>41054</v>
      </c>
      <c r="F3119">
        <v>7.4999999999999997E-2</v>
      </c>
      <c r="G3119" t="s">
        <v>17</v>
      </c>
      <c r="H3119" t="s">
        <v>17315</v>
      </c>
      <c r="I3119" s="74">
        <v>41269</v>
      </c>
      <c r="J3119" t="s">
        <v>19</v>
      </c>
      <c r="K3119" t="s">
        <v>19</v>
      </c>
    </row>
    <row r="3120" spans="1:11" hidden="1" x14ac:dyDescent="0.3">
      <c r="A3120" t="s">
        <v>2011</v>
      </c>
      <c r="B3120" t="s">
        <v>12879</v>
      </c>
      <c r="C3120" t="s">
        <v>17346</v>
      </c>
      <c r="D3120" t="s">
        <v>17347</v>
      </c>
      <c r="E3120" s="74">
        <v>41086</v>
      </c>
      <c r="F3120">
        <v>3.5000000000000003E-2</v>
      </c>
      <c r="G3120" t="s">
        <v>17</v>
      </c>
      <c r="H3120" t="s">
        <v>17315</v>
      </c>
      <c r="I3120" s="74">
        <v>41269</v>
      </c>
      <c r="J3120" t="s">
        <v>19</v>
      </c>
      <c r="K3120" t="s">
        <v>19</v>
      </c>
    </row>
    <row r="3121" spans="1:11" hidden="1" x14ac:dyDescent="0.3">
      <c r="A3121" t="s">
        <v>2010</v>
      </c>
      <c r="B3121" t="s">
        <v>12879</v>
      </c>
      <c r="C3121" t="s">
        <v>17346</v>
      </c>
      <c r="D3121" t="s">
        <v>17347</v>
      </c>
      <c r="E3121" s="74">
        <v>41093</v>
      </c>
      <c r="F3121">
        <v>0.1</v>
      </c>
      <c r="G3121" t="s">
        <v>17</v>
      </c>
      <c r="H3121" t="s">
        <v>17315</v>
      </c>
      <c r="I3121" s="74">
        <v>41269</v>
      </c>
      <c r="J3121" t="s">
        <v>19</v>
      </c>
      <c r="K3121" t="s">
        <v>19</v>
      </c>
    </row>
    <row r="3122" spans="1:11" hidden="1" x14ac:dyDescent="0.3">
      <c r="A3122" t="s">
        <v>2009</v>
      </c>
      <c r="B3122" t="s">
        <v>12879</v>
      </c>
      <c r="C3122" t="s">
        <v>17346</v>
      </c>
      <c r="D3122" t="s">
        <v>17347</v>
      </c>
      <c r="E3122" s="74">
        <v>41102</v>
      </c>
      <c r="F3122">
        <v>7.4999999999999997E-2</v>
      </c>
      <c r="G3122" t="s">
        <v>17</v>
      </c>
      <c r="H3122" t="s">
        <v>17315</v>
      </c>
      <c r="I3122" s="74">
        <v>41269</v>
      </c>
      <c r="J3122" t="s">
        <v>19</v>
      </c>
      <c r="K3122" t="s">
        <v>19</v>
      </c>
    </row>
    <row r="3123" spans="1:11" hidden="1" x14ac:dyDescent="0.3">
      <c r="A3123" t="s">
        <v>2014</v>
      </c>
      <c r="B3123" t="s">
        <v>28396</v>
      </c>
      <c r="C3123" t="s">
        <v>17346</v>
      </c>
      <c r="D3123" t="s">
        <v>17347</v>
      </c>
      <c r="E3123" s="74">
        <v>41058</v>
      </c>
      <c r="F3123">
        <v>0.351547</v>
      </c>
      <c r="G3123" t="s">
        <v>17</v>
      </c>
      <c r="H3123" t="s">
        <v>17315</v>
      </c>
      <c r="I3123" s="74">
        <v>41269</v>
      </c>
      <c r="J3123" t="s">
        <v>19</v>
      </c>
      <c r="K3123" t="s">
        <v>19</v>
      </c>
    </row>
    <row r="3124" spans="1:11" hidden="1" x14ac:dyDescent="0.3">
      <c r="A3124" t="s">
        <v>26029</v>
      </c>
      <c r="B3124" t="s">
        <v>26030</v>
      </c>
      <c r="C3124" t="s">
        <v>17346</v>
      </c>
      <c r="D3124" t="s">
        <v>17347</v>
      </c>
      <c r="E3124" s="74">
        <v>42467</v>
      </c>
      <c r="F3124">
        <v>0.13724</v>
      </c>
      <c r="G3124" t="s">
        <v>17</v>
      </c>
      <c r="H3124" t="s">
        <v>17315</v>
      </c>
      <c r="I3124" s="74">
        <v>45544</v>
      </c>
      <c r="J3124" t="s">
        <v>19</v>
      </c>
      <c r="K3124" t="s">
        <v>19</v>
      </c>
    </row>
    <row r="3125" spans="1:11" hidden="1" x14ac:dyDescent="0.3">
      <c r="A3125" t="s">
        <v>1719</v>
      </c>
      <c r="B3125" t="s">
        <v>12668</v>
      </c>
      <c r="C3125" t="s">
        <v>17466</v>
      </c>
      <c r="D3125" t="s">
        <v>17467</v>
      </c>
      <c r="E3125" s="74">
        <v>41459</v>
      </c>
      <c r="F3125">
        <v>1.6</v>
      </c>
      <c r="G3125" t="s">
        <v>17334</v>
      </c>
      <c r="H3125" t="s">
        <v>17315</v>
      </c>
      <c r="I3125" s="74">
        <v>41555</v>
      </c>
      <c r="J3125" t="s">
        <v>19</v>
      </c>
      <c r="K3125" t="s">
        <v>19</v>
      </c>
    </row>
    <row r="3126" spans="1:11" hidden="1" x14ac:dyDescent="0.3">
      <c r="A3126" t="s">
        <v>2803</v>
      </c>
      <c r="B3126" t="s">
        <v>12398</v>
      </c>
      <c r="C3126" t="s">
        <v>17466</v>
      </c>
      <c r="D3126" t="s">
        <v>17467</v>
      </c>
      <c r="E3126" s="74">
        <v>39841</v>
      </c>
      <c r="F3126">
        <v>1.9550000000000001</v>
      </c>
      <c r="G3126" t="s">
        <v>17334</v>
      </c>
      <c r="H3126" t="s">
        <v>17315</v>
      </c>
      <c r="I3126" s="74">
        <v>40291</v>
      </c>
      <c r="J3126" t="s">
        <v>19</v>
      </c>
      <c r="K3126" t="s">
        <v>19</v>
      </c>
    </row>
    <row r="3127" spans="1:11" hidden="1" x14ac:dyDescent="0.3">
      <c r="A3127" t="s">
        <v>1382</v>
      </c>
      <c r="B3127" t="s">
        <v>12398</v>
      </c>
      <c r="C3127" t="s">
        <v>17466</v>
      </c>
      <c r="D3127" t="s">
        <v>17467</v>
      </c>
      <c r="E3127" s="74">
        <v>41510</v>
      </c>
      <c r="F3127">
        <v>1.6</v>
      </c>
      <c r="G3127" t="s">
        <v>17334</v>
      </c>
      <c r="H3127" t="s">
        <v>17315</v>
      </c>
      <c r="I3127" s="74">
        <v>41667</v>
      </c>
      <c r="J3127" t="s">
        <v>19</v>
      </c>
      <c r="K3127" t="s">
        <v>19</v>
      </c>
    </row>
    <row r="3128" spans="1:11" hidden="1" x14ac:dyDescent="0.3">
      <c r="A3128" t="s">
        <v>8845</v>
      </c>
      <c r="B3128" t="s">
        <v>17217</v>
      </c>
      <c r="C3128" t="s">
        <v>17318</v>
      </c>
      <c r="D3128" t="s">
        <v>17319</v>
      </c>
      <c r="E3128" s="74">
        <v>42916</v>
      </c>
      <c r="F3128">
        <v>0.58099999999999996</v>
      </c>
      <c r="G3128" t="s">
        <v>17</v>
      </c>
      <c r="H3128" t="s">
        <v>17315</v>
      </c>
      <c r="I3128" s="74">
        <v>43986</v>
      </c>
      <c r="J3128" t="s">
        <v>19</v>
      </c>
      <c r="K3128" t="s">
        <v>19</v>
      </c>
    </row>
    <row r="3129" spans="1:11" hidden="1" x14ac:dyDescent="0.3">
      <c r="A3129" t="s">
        <v>452</v>
      </c>
      <c r="B3129" t="s">
        <v>11898</v>
      </c>
      <c r="C3129" t="s">
        <v>17410</v>
      </c>
      <c r="D3129" t="s">
        <v>17411</v>
      </c>
      <c r="E3129" s="74">
        <v>41746</v>
      </c>
      <c r="F3129">
        <v>0.17499999999999999</v>
      </c>
      <c r="G3129" t="s">
        <v>17</v>
      </c>
      <c r="H3129" t="s">
        <v>17315</v>
      </c>
      <c r="I3129" s="74">
        <v>42527</v>
      </c>
      <c r="J3129" t="s">
        <v>19</v>
      </c>
      <c r="K3129" t="s">
        <v>19</v>
      </c>
    </row>
    <row r="3130" spans="1:11" hidden="1" x14ac:dyDescent="0.3">
      <c r="A3130" t="s">
        <v>4236</v>
      </c>
      <c r="B3130" t="s">
        <v>11502</v>
      </c>
      <c r="C3130" t="s">
        <v>17529</v>
      </c>
      <c r="D3130" t="s">
        <v>17530</v>
      </c>
      <c r="E3130" s="74">
        <v>43039</v>
      </c>
      <c r="F3130">
        <v>56.25</v>
      </c>
      <c r="G3130" t="s">
        <v>17</v>
      </c>
      <c r="H3130" t="s">
        <v>17339</v>
      </c>
      <c r="I3130" s="74">
        <v>43089</v>
      </c>
      <c r="J3130" t="s">
        <v>19</v>
      </c>
      <c r="K3130" t="s">
        <v>19</v>
      </c>
    </row>
    <row r="3131" spans="1:11" hidden="1" x14ac:dyDescent="0.3">
      <c r="A3131" t="s">
        <v>1252</v>
      </c>
      <c r="B3131" t="s">
        <v>12342</v>
      </c>
      <c r="C3131" t="s">
        <v>17621</v>
      </c>
      <c r="D3131" t="s">
        <v>17622</v>
      </c>
      <c r="E3131" s="74">
        <v>39204</v>
      </c>
      <c r="F3131">
        <v>13.5</v>
      </c>
      <c r="G3131" t="s">
        <v>17623</v>
      </c>
      <c r="H3131" t="s">
        <v>17465</v>
      </c>
      <c r="I3131" s="74">
        <v>41757</v>
      </c>
      <c r="J3131" t="s">
        <v>19</v>
      </c>
      <c r="K3131" t="s">
        <v>19</v>
      </c>
    </row>
    <row r="3132" spans="1:11" hidden="1" x14ac:dyDescent="0.3">
      <c r="A3132" t="s">
        <v>3013</v>
      </c>
      <c r="B3132" t="s">
        <v>15548</v>
      </c>
      <c r="C3132" t="s">
        <v>17468</v>
      </c>
      <c r="D3132" t="s">
        <v>17469</v>
      </c>
      <c r="E3132" s="74">
        <v>39539</v>
      </c>
      <c r="F3132">
        <v>26.5</v>
      </c>
      <c r="G3132" t="s">
        <v>17623</v>
      </c>
      <c r="H3132" t="s">
        <v>17465</v>
      </c>
      <c r="I3132" s="74">
        <v>39987</v>
      </c>
      <c r="J3132" t="s">
        <v>19</v>
      </c>
      <c r="K3132" t="s">
        <v>19</v>
      </c>
    </row>
    <row r="3133" spans="1:11" hidden="1" x14ac:dyDescent="0.3">
      <c r="A3133" t="s">
        <v>20382</v>
      </c>
      <c r="B3133" t="s">
        <v>20383</v>
      </c>
      <c r="C3133" t="s">
        <v>20384</v>
      </c>
      <c r="D3133" t="s">
        <v>20385</v>
      </c>
      <c r="E3133" s="74">
        <v>43070</v>
      </c>
      <c r="F3133">
        <v>0.72699999999999998</v>
      </c>
      <c r="G3133" t="s">
        <v>17</v>
      </c>
      <c r="H3133" t="s">
        <v>17315</v>
      </c>
      <c r="I3133" s="74">
        <v>45303</v>
      </c>
      <c r="J3133" t="s">
        <v>19</v>
      </c>
      <c r="K3133" t="s">
        <v>19</v>
      </c>
    </row>
    <row r="3134" spans="1:11" hidden="1" x14ac:dyDescent="0.3">
      <c r="A3134" t="s">
        <v>20529</v>
      </c>
      <c r="B3134" t="s">
        <v>20530</v>
      </c>
      <c r="C3134" t="s">
        <v>20384</v>
      </c>
      <c r="D3134" t="s">
        <v>20385</v>
      </c>
      <c r="E3134" s="74">
        <v>42716</v>
      </c>
      <c r="F3134">
        <v>0.15</v>
      </c>
      <c r="G3134" t="s">
        <v>17</v>
      </c>
      <c r="H3134" t="s">
        <v>17315</v>
      </c>
      <c r="I3134" s="74">
        <v>45303</v>
      </c>
      <c r="J3134" t="s">
        <v>19</v>
      </c>
      <c r="K3134" t="s">
        <v>19</v>
      </c>
    </row>
    <row r="3135" spans="1:11" hidden="1" x14ac:dyDescent="0.3">
      <c r="A3135" t="s">
        <v>21630</v>
      </c>
      <c r="B3135" t="s">
        <v>21631</v>
      </c>
      <c r="C3135" t="s">
        <v>20384</v>
      </c>
      <c r="D3135" t="s">
        <v>20385</v>
      </c>
      <c r="E3135" s="74">
        <v>42719</v>
      </c>
      <c r="F3135">
        <v>0.24</v>
      </c>
      <c r="G3135" t="s">
        <v>17</v>
      </c>
      <c r="H3135" t="s">
        <v>17315</v>
      </c>
      <c r="I3135" s="74">
        <v>45303</v>
      </c>
      <c r="J3135" t="s">
        <v>19</v>
      </c>
      <c r="K3135" t="s">
        <v>19</v>
      </c>
    </row>
    <row r="3136" spans="1:11" hidden="1" x14ac:dyDescent="0.3">
      <c r="A3136" t="s">
        <v>21632</v>
      </c>
      <c r="B3136" t="s">
        <v>21633</v>
      </c>
      <c r="C3136" t="s">
        <v>20384</v>
      </c>
      <c r="D3136" t="s">
        <v>20385</v>
      </c>
      <c r="E3136" s="74">
        <v>42719</v>
      </c>
      <c r="F3136">
        <v>0.18</v>
      </c>
      <c r="G3136" t="s">
        <v>17</v>
      </c>
      <c r="H3136" t="s">
        <v>17315</v>
      </c>
      <c r="I3136" s="74">
        <v>45303</v>
      </c>
      <c r="J3136" t="s">
        <v>19</v>
      </c>
      <c r="K3136" t="s">
        <v>19</v>
      </c>
    </row>
    <row r="3137" spans="1:11" hidden="1" x14ac:dyDescent="0.3">
      <c r="A3137" t="s">
        <v>4985</v>
      </c>
      <c r="B3137" t="s">
        <v>10386</v>
      </c>
      <c r="C3137" t="s">
        <v>22321</v>
      </c>
      <c r="D3137" t="s">
        <v>22322</v>
      </c>
      <c r="E3137" s="74">
        <v>40916</v>
      </c>
      <c r="F3137">
        <v>0.8</v>
      </c>
      <c r="G3137" t="s">
        <v>17334</v>
      </c>
      <c r="H3137" t="s">
        <v>17315</v>
      </c>
      <c r="I3137" s="74">
        <v>43606</v>
      </c>
      <c r="J3137" t="s">
        <v>19</v>
      </c>
      <c r="K3137" t="s">
        <v>19</v>
      </c>
    </row>
    <row r="3138" spans="1:11" hidden="1" x14ac:dyDescent="0.3">
      <c r="A3138" t="s">
        <v>4986</v>
      </c>
      <c r="B3138" t="s">
        <v>10386</v>
      </c>
      <c r="C3138" t="s">
        <v>22321</v>
      </c>
      <c r="D3138" t="s">
        <v>22322</v>
      </c>
      <c r="E3138" s="74">
        <v>43591</v>
      </c>
      <c r="F3138">
        <v>0.3</v>
      </c>
      <c r="G3138" t="s">
        <v>17334</v>
      </c>
      <c r="H3138" t="s">
        <v>17315</v>
      </c>
      <c r="I3138" s="74">
        <v>43606</v>
      </c>
      <c r="J3138" t="s">
        <v>19</v>
      </c>
      <c r="K3138" t="s">
        <v>19</v>
      </c>
    </row>
    <row r="3139" spans="1:11" hidden="1" x14ac:dyDescent="0.3">
      <c r="A3139" t="s">
        <v>4987</v>
      </c>
      <c r="B3139" t="s">
        <v>10386</v>
      </c>
      <c r="C3139" t="s">
        <v>22321</v>
      </c>
      <c r="D3139" t="s">
        <v>22322</v>
      </c>
      <c r="E3139" s="74">
        <v>43591</v>
      </c>
      <c r="F3139">
        <v>0.7</v>
      </c>
      <c r="G3139" t="s">
        <v>17334</v>
      </c>
      <c r="H3139" t="s">
        <v>17315</v>
      </c>
      <c r="I3139" s="74">
        <v>43606</v>
      </c>
      <c r="J3139" t="s">
        <v>19</v>
      </c>
      <c r="K3139" t="s">
        <v>19</v>
      </c>
    </row>
    <row r="3140" spans="1:11" hidden="1" x14ac:dyDescent="0.3">
      <c r="A3140" t="s">
        <v>7696</v>
      </c>
      <c r="B3140" t="s">
        <v>10386</v>
      </c>
      <c r="C3140" t="s">
        <v>22321</v>
      </c>
      <c r="D3140" t="s">
        <v>22322</v>
      </c>
      <c r="E3140" s="74">
        <v>42251</v>
      </c>
      <c r="F3140">
        <v>0.90900000000000003</v>
      </c>
      <c r="G3140" t="s">
        <v>17</v>
      </c>
      <c r="H3140" t="s">
        <v>17315</v>
      </c>
      <c r="I3140" s="74">
        <v>43900</v>
      </c>
      <c r="J3140" t="s">
        <v>19</v>
      </c>
      <c r="K3140" t="s">
        <v>19</v>
      </c>
    </row>
    <row r="3141" spans="1:11" hidden="1" x14ac:dyDescent="0.3">
      <c r="A3141" t="s">
        <v>7697</v>
      </c>
      <c r="B3141" t="s">
        <v>10386</v>
      </c>
      <c r="C3141" t="s">
        <v>22321</v>
      </c>
      <c r="D3141" t="s">
        <v>22322</v>
      </c>
      <c r="E3141" s="74">
        <v>42251</v>
      </c>
      <c r="F3141">
        <v>0.90900000000000003</v>
      </c>
      <c r="G3141" t="s">
        <v>17</v>
      </c>
      <c r="H3141" t="s">
        <v>17315</v>
      </c>
      <c r="I3141" s="74">
        <v>43900</v>
      </c>
      <c r="J3141" t="s">
        <v>19</v>
      </c>
      <c r="K3141" t="s">
        <v>19</v>
      </c>
    </row>
    <row r="3142" spans="1:11" hidden="1" x14ac:dyDescent="0.3">
      <c r="A3142" t="s">
        <v>1896</v>
      </c>
      <c r="B3142" t="s">
        <v>12789</v>
      </c>
      <c r="C3142" t="s">
        <v>17393</v>
      </c>
      <c r="D3142" t="s">
        <v>17394</v>
      </c>
      <c r="E3142" s="74">
        <v>40784</v>
      </c>
      <c r="F3142">
        <v>0.499</v>
      </c>
      <c r="G3142" t="s">
        <v>17</v>
      </c>
      <c r="H3142" t="s">
        <v>17315</v>
      </c>
      <c r="I3142" s="74">
        <v>41605</v>
      </c>
      <c r="J3142" t="s">
        <v>19</v>
      </c>
      <c r="K3142" t="s">
        <v>19</v>
      </c>
    </row>
    <row r="3143" spans="1:11" hidden="1" x14ac:dyDescent="0.3">
      <c r="A3143" t="s">
        <v>20334</v>
      </c>
      <c r="B3143" t="s">
        <v>20335</v>
      </c>
      <c r="C3143" t="s">
        <v>17350</v>
      </c>
      <c r="D3143" t="s">
        <v>17351</v>
      </c>
      <c r="E3143" s="74">
        <v>45015</v>
      </c>
      <c r="F3143">
        <v>0.73299999999999998</v>
      </c>
      <c r="G3143" t="s">
        <v>17</v>
      </c>
      <c r="H3143" t="s">
        <v>17315</v>
      </c>
      <c r="I3143" s="74">
        <v>45141</v>
      </c>
      <c r="J3143" t="s">
        <v>19</v>
      </c>
      <c r="K3143" t="s">
        <v>19</v>
      </c>
    </row>
    <row r="3144" spans="1:11" hidden="1" x14ac:dyDescent="0.3">
      <c r="A3144" t="s">
        <v>2631</v>
      </c>
      <c r="B3144" t="s">
        <v>13369</v>
      </c>
      <c r="C3144" t="s">
        <v>21780</v>
      </c>
      <c r="D3144" t="s">
        <v>21781</v>
      </c>
      <c r="E3144" s="74">
        <v>30577</v>
      </c>
      <c r="F3144">
        <v>2.9</v>
      </c>
      <c r="G3144" t="s">
        <v>17369</v>
      </c>
      <c r="H3144" t="s">
        <v>17376</v>
      </c>
      <c r="I3144" s="74">
        <v>40703</v>
      </c>
      <c r="J3144" t="s">
        <v>19</v>
      </c>
      <c r="K3144" t="s">
        <v>19</v>
      </c>
    </row>
    <row r="3145" spans="1:11" hidden="1" x14ac:dyDescent="0.3">
      <c r="A3145" t="s">
        <v>16711</v>
      </c>
      <c r="B3145" t="s">
        <v>16710</v>
      </c>
      <c r="C3145" t="s">
        <v>17555</v>
      </c>
      <c r="D3145" t="s">
        <v>17556</v>
      </c>
      <c r="E3145" s="74">
        <v>38078</v>
      </c>
      <c r="F3145">
        <v>0.125</v>
      </c>
      <c r="G3145" t="s">
        <v>17</v>
      </c>
      <c r="H3145" t="s">
        <v>17315</v>
      </c>
      <c r="I3145" s="74">
        <v>44281</v>
      </c>
      <c r="J3145" t="s">
        <v>19</v>
      </c>
      <c r="K3145" t="s">
        <v>19</v>
      </c>
    </row>
    <row r="3146" spans="1:11" hidden="1" x14ac:dyDescent="0.3">
      <c r="A3146" t="s">
        <v>878</v>
      </c>
      <c r="B3146" t="s">
        <v>879</v>
      </c>
      <c r="C3146" t="s">
        <v>17372</v>
      </c>
      <c r="D3146" t="s">
        <v>17373</v>
      </c>
      <c r="E3146" s="74">
        <v>41996</v>
      </c>
      <c r="F3146">
        <v>4</v>
      </c>
      <c r="G3146" t="s">
        <v>17</v>
      </c>
      <c r="H3146" t="s">
        <v>17315</v>
      </c>
      <c r="I3146" s="74">
        <v>42088</v>
      </c>
      <c r="J3146" t="s">
        <v>19</v>
      </c>
      <c r="K3146" t="s">
        <v>19</v>
      </c>
    </row>
    <row r="3147" spans="1:11" hidden="1" x14ac:dyDescent="0.3">
      <c r="A3147" t="s">
        <v>2972</v>
      </c>
      <c r="B3147" t="s">
        <v>15037</v>
      </c>
      <c r="C3147" t="s">
        <v>17789</v>
      </c>
      <c r="D3147" t="s">
        <v>17790</v>
      </c>
      <c r="E3147" s="74">
        <v>39966</v>
      </c>
      <c r="F3147">
        <v>6.5</v>
      </c>
      <c r="G3147" t="s">
        <v>6</v>
      </c>
      <c r="H3147" t="s">
        <v>17315</v>
      </c>
      <c r="I3147" s="74">
        <v>40022</v>
      </c>
      <c r="J3147" t="s">
        <v>19</v>
      </c>
      <c r="K3147" t="s">
        <v>19</v>
      </c>
    </row>
    <row r="3148" spans="1:11" hidden="1" x14ac:dyDescent="0.3">
      <c r="A3148" t="s">
        <v>6903</v>
      </c>
      <c r="B3148" t="s">
        <v>10566</v>
      </c>
      <c r="C3148" t="s">
        <v>22383</v>
      </c>
      <c r="D3148" t="s">
        <v>22384</v>
      </c>
      <c r="E3148" s="74">
        <v>43825</v>
      </c>
      <c r="F3148">
        <v>10</v>
      </c>
      <c r="G3148" t="s">
        <v>17</v>
      </c>
      <c r="H3148" t="s">
        <v>17339</v>
      </c>
      <c r="I3148" s="74">
        <v>43896</v>
      </c>
      <c r="J3148" t="s">
        <v>19</v>
      </c>
      <c r="K3148" t="s">
        <v>19</v>
      </c>
    </row>
    <row r="3149" spans="1:11" hidden="1" x14ac:dyDescent="0.3">
      <c r="A3149" t="s">
        <v>10109</v>
      </c>
      <c r="B3149" t="s">
        <v>16777</v>
      </c>
      <c r="C3149" t="s">
        <v>17511</v>
      </c>
      <c r="D3149" t="s">
        <v>22471</v>
      </c>
      <c r="E3149" s="74">
        <v>44109</v>
      </c>
      <c r="F3149">
        <v>9.2999999999999999E-2</v>
      </c>
      <c r="G3149" t="s">
        <v>17</v>
      </c>
      <c r="H3149" t="s">
        <v>17315</v>
      </c>
      <c r="I3149" s="74">
        <v>44239</v>
      </c>
      <c r="J3149" t="s">
        <v>19</v>
      </c>
      <c r="K3149" t="s">
        <v>19</v>
      </c>
    </row>
    <row r="3150" spans="1:11" hidden="1" x14ac:dyDescent="0.3">
      <c r="A3150" t="s">
        <v>10114</v>
      </c>
      <c r="B3150" t="s">
        <v>16772</v>
      </c>
      <c r="C3150" t="s">
        <v>17511</v>
      </c>
      <c r="D3150" t="s">
        <v>22471</v>
      </c>
      <c r="E3150" s="74">
        <v>44117</v>
      </c>
      <c r="F3150">
        <v>6.6000000000000003E-2</v>
      </c>
      <c r="G3150" t="s">
        <v>17</v>
      </c>
      <c r="H3150" t="s">
        <v>17315</v>
      </c>
      <c r="I3150" s="74">
        <v>44239</v>
      </c>
      <c r="J3150" t="s">
        <v>19</v>
      </c>
      <c r="K3150" t="s">
        <v>19</v>
      </c>
    </row>
    <row r="3151" spans="1:11" hidden="1" x14ac:dyDescent="0.3">
      <c r="A3151" t="s">
        <v>10112</v>
      </c>
      <c r="B3151" t="s">
        <v>16774</v>
      </c>
      <c r="C3151" t="s">
        <v>17511</v>
      </c>
      <c r="D3151" t="s">
        <v>22471</v>
      </c>
      <c r="E3151" s="74">
        <v>44105</v>
      </c>
      <c r="F3151">
        <v>9.2999999999999999E-2</v>
      </c>
      <c r="G3151" t="s">
        <v>17</v>
      </c>
      <c r="H3151" t="s">
        <v>17315</v>
      </c>
      <c r="I3151" s="74">
        <v>44239</v>
      </c>
      <c r="J3151" t="s">
        <v>19</v>
      </c>
      <c r="K3151" t="s">
        <v>19</v>
      </c>
    </row>
    <row r="3152" spans="1:11" hidden="1" x14ac:dyDescent="0.3">
      <c r="A3152" t="s">
        <v>10113</v>
      </c>
      <c r="B3152" t="s">
        <v>16773</v>
      </c>
      <c r="C3152" t="s">
        <v>17511</v>
      </c>
      <c r="D3152" t="s">
        <v>22471</v>
      </c>
      <c r="E3152" s="74">
        <v>44155</v>
      </c>
      <c r="F3152">
        <v>9.2999999999999999E-2</v>
      </c>
      <c r="G3152" t="s">
        <v>17</v>
      </c>
      <c r="H3152" t="s">
        <v>17315</v>
      </c>
      <c r="I3152" s="74">
        <v>44239</v>
      </c>
      <c r="J3152" t="s">
        <v>19</v>
      </c>
      <c r="K3152" t="s">
        <v>19</v>
      </c>
    </row>
    <row r="3153" spans="1:11" hidden="1" x14ac:dyDescent="0.3">
      <c r="A3153" t="s">
        <v>10105</v>
      </c>
      <c r="B3153" t="s">
        <v>16779</v>
      </c>
      <c r="C3153" t="s">
        <v>17511</v>
      </c>
      <c r="D3153" t="s">
        <v>22471</v>
      </c>
      <c r="E3153" s="74">
        <v>44132</v>
      </c>
      <c r="F3153">
        <v>0.19800000000000001</v>
      </c>
      <c r="G3153" t="s">
        <v>17</v>
      </c>
      <c r="H3153" t="s">
        <v>17315</v>
      </c>
      <c r="I3153" s="74">
        <v>44239</v>
      </c>
      <c r="J3153" t="s">
        <v>19</v>
      </c>
      <c r="K3153" t="s">
        <v>19</v>
      </c>
    </row>
    <row r="3154" spans="1:11" hidden="1" x14ac:dyDescent="0.3">
      <c r="A3154" t="s">
        <v>10115</v>
      </c>
      <c r="B3154" t="s">
        <v>16771</v>
      </c>
      <c r="C3154" t="s">
        <v>17511</v>
      </c>
      <c r="D3154" t="s">
        <v>22471</v>
      </c>
      <c r="E3154" s="74">
        <v>44078</v>
      </c>
      <c r="F3154">
        <v>5.1999999999999998E-2</v>
      </c>
      <c r="G3154" t="s">
        <v>17</v>
      </c>
      <c r="H3154" t="s">
        <v>17315</v>
      </c>
      <c r="I3154" s="74">
        <v>44239</v>
      </c>
      <c r="J3154" t="s">
        <v>19</v>
      </c>
      <c r="K3154" t="s">
        <v>19</v>
      </c>
    </row>
    <row r="3155" spans="1:11" hidden="1" x14ac:dyDescent="0.3">
      <c r="A3155" t="s">
        <v>16237</v>
      </c>
      <c r="B3155" t="s">
        <v>16236</v>
      </c>
      <c r="C3155" t="s">
        <v>17511</v>
      </c>
      <c r="D3155" t="s">
        <v>22471</v>
      </c>
      <c r="E3155" s="74">
        <v>44309</v>
      </c>
      <c r="F3155">
        <v>0.106</v>
      </c>
      <c r="G3155" t="s">
        <v>17</v>
      </c>
      <c r="H3155" t="s">
        <v>17315</v>
      </c>
      <c r="I3155" s="74">
        <v>44351</v>
      </c>
      <c r="J3155" t="s">
        <v>19</v>
      </c>
      <c r="K3155" t="s">
        <v>19</v>
      </c>
    </row>
    <row r="3156" spans="1:11" hidden="1" x14ac:dyDescent="0.3">
      <c r="A3156" t="s">
        <v>10106</v>
      </c>
      <c r="B3156" t="s">
        <v>16778</v>
      </c>
      <c r="C3156" t="s">
        <v>17511</v>
      </c>
      <c r="D3156" t="s">
        <v>22471</v>
      </c>
      <c r="E3156" s="74">
        <v>44109</v>
      </c>
      <c r="F3156">
        <v>0.112</v>
      </c>
      <c r="G3156" t="s">
        <v>17</v>
      </c>
      <c r="H3156" t="s">
        <v>17315</v>
      </c>
      <c r="I3156" s="74">
        <v>44239</v>
      </c>
      <c r="J3156" t="s">
        <v>19</v>
      </c>
      <c r="K3156" t="s">
        <v>19</v>
      </c>
    </row>
    <row r="3157" spans="1:11" hidden="1" x14ac:dyDescent="0.3">
      <c r="A3157" t="s">
        <v>10116</v>
      </c>
      <c r="B3157" t="s">
        <v>16770</v>
      </c>
      <c r="C3157" t="s">
        <v>17511</v>
      </c>
      <c r="D3157" t="s">
        <v>22471</v>
      </c>
      <c r="E3157" s="74">
        <v>44117</v>
      </c>
      <c r="F3157">
        <v>5.8999999999999997E-2</v>
      </c>
      <c r="G3157" t="s">
        <v>17</v>
      </c>
      <c r="H3157" t="s">
        <v>17315</v>
      </c>
      <c r="I3157" s="74">
        <v>44239</v>
      </c>
      <c r="J3157" t="s">
        <v>19</v>
      </c>
      <c r="K3157" t="s">
        <v>19</v>
      </c>
    </row>
    <row r="3158" spans="1:11" hidden="1" x14ac:dyDescent="0.3">
      <c r="A3158" t="s">
        <v>4440</v>
      </c>
      <c r="B3158" t="s">
        <v>11371</v>
      </c>
      <c r="C3158" t="s">
        <v>17372</v>
      </c>
      <c r="D3158" t="s">
        <v>17373</v>
      </c>
      <c r="E3158" s="74">
        <v>43164</v>
      </c>
      <c r="F3158">
        <v>20</v>
      </c>
      <c r="G3158" t="s">
        <v>17</v>
      </c>
      <c r="H3158" t="s">
        <v>17315</v>
      </c>
      <c r="I3158" s="74">
        <v>43209</v>
      </c>
      <c r="J3158" t="s">
        <v>19</v>
      </c>
      <c r="K3158" t="s">
        <v>19</v>
      </c>
    </row>
    <row r="3159" spans="1:11" hidden="1" x14ac:dyDescent="0.3">
      <c r="A3159" t="s">
        <v>1757</v>
      </c>
      <c r="B3159" t="s">
        <v>12694</v>
      </c>
      <c r="C3159" t="s">
        <v>17418</v>
      </c>
      <c r="D3159" t="s">
        <v>17419</v>
      </c>
      <c r="E3159" s="74">
        <v>41432</v>
      </c>
      <c r="F3159">
        <v>20</v>
      </c>
      <c r="G3159" t="s">
        <v>17</v>
      </c>
      <c r="H3159" t="s">
        <v>17315</v>
      </c>
      <c r="I3159" s="74">
        <v>41484</v>
      </c>
      <c r="J3159" t="s">
        <v>19</v>
      </c>
      <c r="K3159" t="s">
        <v>19</v>
      </c>
    </row>
    <row r="3160" spans="1:11" hidden="1" x14ac:dyDescent="0.3">
      <c r="A3160" t="s">
        <v>16324</v>
      </c>
      <c r="B3160" t="s">
        <v>16323</v>
      </c>
      <c r="C3160" t="s">
        <v>17365</v>
      </c>
      <c r="D3160" t="s">
        <v>17366</v>
      </c>
      <c r="E3160" s="74">
        <v>44197</v>
      </c>
      <c r="F3160">
        <v>0.10100000000000001</v>
      </c>
      <c r="G3160" t="s">
        <v>17</v>
      </c>
      <c r="H3160" t="s">
        <v>17441</v>
      </c>
      <c r="I3160" s="74">
        <v>44309</v>
      </c>
      <c r="J3160" t="s">
        <v>19</v>
      </c>
      <c r="K3160" t="s">
        <v>19</v>
      </c>
    </row>
    <row r="3161" spans="1:11" hidden="1" x14ac:dyDescent="0.3">
      <c r="A3161" t="s">
        <v>14775</v>
      </c>
      <c r="B3161" t="s">
        <v>14774</v>
      </c>
      <c r="C3161" t="s">
        <v>17538</v>
      </c>
      <c r="D3161" t="s">
        <v>17539</v>
      </c>
      <c r="E3161" s="74">
        <v>44636</v>
      </c>
      <c r="F3161">
        <v>0.3</v>
      </c>
      <c r="G3161" t="s">
        <v>17</v>
      </c>
      <c r="H3161" t="s">
        <v>17315</v>
      </c>
      <c r="I3161" s="74">
        <v>44739</v>
      </c>
      <c r="J3161" t="s">
        <v>19</v>
      </c>
      <c r="K3161" t="s">
        <v>19</v>
      </c>
    </row>
    <row r="3162" spans="1:11" hidden="1" x14ac:dyDescent="0.3">
      <c r="A3162" t="s">
        <v>23706</v>
      </c>
      <c r="B3162" t="s">
        <v>23707</v>
      </c>
      <c r="C3162" t="s">
        <v>17579</v>
      </c>
      <c r="D3162" t="s">
        <v>17580</v>
      </c>
      <c r="E3162" s="74">
        <v>42214</v>
      </c>
      <c r="F3162">
        <v>0.16900000000000001</v>
      </c>
      <c r="G3162" t="s">
        <v>17</v>
      </c>
      <c r="H3162" t="s">
        <v>17315</v>
      </c>
      <c r="I3162" s="74">
        <v>44676</v>
      </c>
      <c r="J3162" t="s">
        <v>19</v>
      </c>
      <c r="K3162" t="s">
        <v>19</v>
      </c>
    </row>
    <row r="3163" spans="1:11" hidden="1" x14ac:dyDescent="0.3">
      <c r="A3163" t="s">
        <v>15176</v>
      </c>
      <c r="B3163" t="s">
        <v>15175</v>
      </c>
      <c r="C3163" t="s">
        <v>17752</v>
      </c>
      <c r="D3163" t="s">
        <v>17753</v>
      </c>
      <c r="E3163" s="74">
        <v>32448</v>
      </c>
      <c r="F3163">
        <v>23.4</v>
      </c>
      <c r="G3163" t="s">
        <v>17369</v>
      </c>
      <c r="H3163" t="s">
        <v>17458</v>
      </c>
      <c r="I3163" s="74">
        <v>44617</v>
      </c>
      <c r="J3163" t="s">
        <v>19</v>
      </c>
      <c r="K3163" t="s">
        <v>19</v>
      </c>
    </row>
    <row r="3164" spans="1:11" hidden="1" x14ac:dyDescent="0.3">
      <c r="A3164" t="s">
        <v>24856</v>
      </c>
      <c r="B3164" t="s">
        <v>24857</v>
      </c>
      <c r="C3164" t="s">
        <v>24858</v>
      </c>
      <c r="D3164" t="s">
        <v>24859</v>
      </c>
      <c r="E3164" s="74">
        <v>45374</v>
      </c>
      <c r="F3164">
        <v>781.2</v>
      </c>
      <c r="G3164" t="s">
        <v>17</v>
      </c>
      <c r="H3164" t="s">
        <v>17465</v>
      </c>
      <c r="I3164" s="74">
        <v>45378</v>
      </c>
      <c r="J3164" t="s">
        <v>19</v>
      </c>
      <c r="K3164" t="s">
        <v>19</v>
      </c>
    </row>
    <row r="3165" spans="1:11" hidden="1" x14ac:dyDescent="0.3">
      <c r="A3165" t="s">
        <v>4398</v>
      </c>
      <c r="B3165" t="s">
        <v>11516</v>
      </c>
      <c r="C3165" t="s">
        <v>17410</v>
      </c>
      <c r="D3165" t="s">
        <v>17411</v>
      </c>
      <c r="E3165" s="74">
        <v>42476</v>
      </c>
      <c r="F3165">
        <v>4.0979999999999999</v>
      </c>
      <c r="G3165" t="s">
        <v>17</v>
      </c>
      <c r="H3165" t="s">
        <v>17315</v>
      </c>
      <c r="I3165" s="74">
        <v>43257</v>
      </c>
      <c r="J3165" t="s">
        <v>19</v>
      </c>
      <c r="K3165" t="s">
        <v>19</v>
      </c>
    </row>
    <row r="3166" spans="1:11" hidden="1" x14ac:dyDescent="0.3">
      <c r="A3166" t="s">
        <v>13694</v>
      </c>
      <c r="B3166" t="s">
        <v>13693</v>
      </c>
      <c r="C3166" t="s">
        <v>17346</v>
      </c>
      <c r="D3166" t="s">
        <v>17347</v>
      </c>
      <c r="E3166" s="74">
        <v>42240</v>
      </c>
      <c r="F3166">
        <v>0.28799999999999998</v>
      </c>
      <c r="G3166" t="s">
        <v>17</v>
      </c>
      <c r="H3166" t="s">
        <v>17315</v>
      </c>
      <c r="I3166" s="74">
        <v>44987</v>
      </c>
      <c r="J3166" t="s">
        <v>19</v>
      </c>
      <c r="K3166" t="s">
        <v>19</v>
      </c>
    </row>
    <row r="3167" spans="1:11" hidden="1" x14ac:dyDescent="0.3">
      <c r="A3167" t="s">
        <v>13679</v>
      </c>
      <c r="B3167" t="s">
        <v>13678</v>
      </c>
      <c r="C3167" t="s">
        <v>17346</v>
      </c>
      <c r="D3167" t="s">
        <v>17347</v>
      </c>
      <c r="E3167" s="74">
        <v>42212</v>
      </c>
      <c r="F3167">
        <v>0.14199999999999999</v>
      </c>
      <c r="G3167" t="s">
        <v>17</v>
      </c>
      <c r="H3167" t="s">
        <v>17315</v>
      </c>
      <c r="I3167" s="74">
        <v>44987</v>
      </c>
      <c r="J3167" t="s">
        <v>19</v>
      </c>
      <c r="K3167" t="s">
        <v>19</v>
      </c>
    </row>
    <row r="3168" spans="1:11" hidden="1" x14ac:dyDescent="0.3">
      <c r="A3168" t="s">
        <v>13675</v>
      </c>
      <c r="B3168" t="s">
        <v>13674</v>
      </c>
      <c r="C3168" t="s">
        <v>17346</v>
      </c>
      <c r="D3168" t="s">
        <v>17347</v>
      </c>
      <c r="E3168" s="74">
        <v>43227</v>
      </c>
      <c r="F3168">
        <v>0.111</v>
      </c>
      <c r="G3168" t="s">
        <v>17</v>
      </c>
      <c r="H3168" t="s">
        <v>17315</v>
      </c>
      <c r="I3168" s="74">
        <v>45022</v>
      </c>
      <c r="J3168" t="s">
        <v>19</v>
      </c>
      <c r="K3168" t="s">
        <v>19</v>
      </c>
    </row>
    <row r="3169" spans="1:11" hidden="1" x14ac:dyDescent="0.3">
      <c r="A3169" t="s">
        <v>13677</v>
      </c>
      <c r="B3169" t="s">
        <v>13676</v>
      </c>
      <c r="C3169" t="s">
        <v>17346</v>
      </c>
      <c r="D3169" t="s">
        <v>17347</v>
      </c>
      <c r="E3169" s="74">
        <v>43199</v>
      </c>
      <c r="F3169">
        <v>0.22700000000000001</v>
      </c>
      <c r="G3169" t="s">
        <v>17</v>
      </c>
      <c r="H3169" t="s">
        <v>17315</v>
      </c>
      <c r="I3169" s="74">
        <v>45022</v>
      </c>
      <c r="J3169" t="s">
        <v>19</v>
      </c>
      <c r="K3169" t="s">
        <v>19</v>
      </c>
    </row>
    <row r="3170" spans="1:11" hidden="1" x14ac:dyDescent="0.3">
      <c r="A3170" t="s">
        <v>13673</v>
      </c>
      <c r="B3170" t="s">
        <v>13672</v>
      </c>
      <c r="C3170" t="s">
        <v>17346</v>
      </c>
      <c r="D3170" t="s">
        <v>17347</v>
      </c>
      <c r="E3170" s="74">
        <v>43227</v>
      </c>
      <c r="F3170">
        <v>0.6</v>
      </c>
      <c r="G3170" t="s">
        <v>17</v>
      </c>
      <c r="H3170" t="s">
        <v>17315</v>
      </c>
      <c r="I3170" s="74">
        <v>45022</v>
      </c>
      <c r="J3170" t="s">
        <v>19</v>
      </c>
      <c r="K3170" t="s">
        <v>19</v>
      </c>
    </row>
    <row r="3171" spans="1:11" hidden="1" x14ac:dyDescent="0.3">
      <c r="A3171" t="s">
        <v>13665</v>
      </c>
      <c r="B3171" t="s">
        <v>13664</v>
      </c>
      <c r="C3171" t="s">
        <v>17346</v>
      </c>
      <c r="D3171" t="s">
        <v>17347</v>
      </c>
      <c r="E3171" s="74">
        <v>43265</v>
      </c>
      <c r="F3171">
        <v>0.32400000000000001</v>
      </c>
      <c r="G3171" t="s">
        <v>17</v>
      </c>
      <c r="H3171" t="s">
        <v>17315</v>
      </c>
      <c r="I3171" s="74">
        <v>45022</v>
      </c>
      <c r="J3171" t="s">
        <v>19</v>
      </c>
      <c r="K3171" t="s">
        <v>19</v>
      </c>
    </row>
    <row r="3172" spans="1:11" hidden="1" x14ac:dyDescent="0.3">
      <c r="A3172" t="s">
        <v>13669</v>
      </c>
      <c r="B3172" t="s">
        <v>13668</v>
      </c>
      <c r="C3172" t="s">
        <v>17346</v>
      </c>
      <c r="D3172" t="s">
        <v>17347</v>
      </c>
      <c r="E3172" s="74">
        <v>43531</v>
      </c>
      <c r="F3172">
        <v>0.30299999999999999</v>
      </c>
      <c r="G3172" t="s">
        <v>17</v>
      </c>
      <c r="H3172" t="s">
        <v>17315</v>
      </c>
      <c r="I3172" s="74">
        <v>44995</v>
      </c>
      <c r="J3172" t="s">
        <v>19</v>
      </c>
      <c r="K3172" t="s">
        <v>19</v>
      </c>
    </row>
    <row r="3173" spans="1:11" hidden="1" x14ac:dyDescent="0.3">
      <c r="A3173" t="s">
        <v>13663</v>
      </c>
      <c r="B3173" t="s">
        <v>13662</v>
      </c>
      <c r="C3173" t="s">
        <v>17346</v>
      </c>
      <c r="D3173" t="s">
        <v>17347</v>
      </c>
      <c r="E3173" s="74">
        <v>43214</v>
      </c>
      <c r="F3173">
        <v>0.216</v>
      </c>
      <c r="G3173" t="s">
        <v>17</v>
      </c>
      <c r="H3173" t="s">
        <v>17315</v>
      </c>
      <c r="I3173" s="74">
        <v>44995</v>
      </c>
      <c r="J3173" t="s">
        <v>19</v>
      </c>
      <c r="K3173" t="s">
        <v>19</v>
      </c>
    </row>
    <row r="3174" spans="1:11" hidden="1" x14ac:dyDescent="0.3">
      <c r="A3174" t="s">
        <v>13657</v>
      </c>
      <c r="B3174" t="s">
        <v>13656</v>
      </c>
      <c r="C3174" t="s">
        <v>17346</v>
      </c>
      <c r="D3174" t="s">
        <v>17347</v>
      </c>
      <c r="E3174" s="74">
        <v>43264</v>
      </c>
      <c r="F3174">
        <v>9.4E-2</v>
      </c>
      <c r="G3174" t="s">
        <v>17</v>
      </c>
      <c r="H3174" t="s">
        <v>17315</v>
      </c>
      <c r="I3174" s="74">
        <v>45007</v>
      </c>
      <c r="J3174" t="s">
        <v>19</v>
      </c>
      <c r="K3174" t="s">
        <v>19</v>
      </c>
    </row>
    <row r="3175" spans="1:11" hidden="1" x14ac:dyDescent="0.3">
      <c r="A3175" t="s">
        <v>13659</v>
      </c>
      <c r="B3175" t="s">
        <v>13658</v>
      </c>
      <c r="C3175" t="s">
        <v>17346</v>
      </c>
      <c r="D3175" t="s">
        <v>17347</v>
      </c>
      <c r="E3175" s="74">
        <v>43531</v>
      </c>
      <c r="F3175">
        <v>0.13700000000000001</v>
      </c>
      <c r="G3175" t="s">
        <v>17</v>
      </c>
      <c r="H3175" t="s">
        <v>17315</v>
      </c>
      <c r="I3175" s="74">
        <v>45007</v>
      </c>
      <c r="J3175" t="s">
        <v>19</v>
      </c>
      <c r="K3175" t="s">
        <v>19</v>
      </c>
    </row>
    <row r="3176" spans="1:11" hidden="1" x14ac:dyDescent="0.3">
      <c r="A3176" t="s">
        <v>13671</v>
      </c>
      <c r="B3176" t="s">
        <v>13670</v>
      </c>
      <c r="C3176" t="s">
        <v>17346</v>
      </c>
      <c r="D3176" t="s">
        <v>17347</v>
      </c>
      <c r="E3176" s="74">
        <v>43264</v>
      </c>
      <c r="F3176">
        <v>0.19900000000000001</v>
      </c>
      <c r="G3176" t="s">
        <v>17</v>
      </c>
      <c r="H3176" t="s">
        <v>17315</v>
      </c>
      <c r="I3176" s="74">
        <v>45007</v>
      </c>
      <c r="J3176" t="s">
        <v>19</v>
      </c>
      <c r="K3176" t="s">
        <v>19</v>
      </c>
    </row>
    <row r="3177" spans="1:11" hidden="1" x14ac:dyDescent="0.3">
      <c r="A3177" t="s">
        <v>13661</v>
      </c>
      <c r="B3177" t="s">
        <v>13660</v>
      </c>
      <c r="C3177" t="s">
        <v>17346</v>
      </c>
      <c r="D3177" t="s">
        <v>17347</v>
      </c>
      <c r="E3177" s="74">
        <v>43214</v>
      </c>
      <c r="F3177">
        <v>0.156</v>
      </c>
      <c r="G3177" t="s">
        <v>17</v>
      </c>
      <c r="H3177" t="s">
        <v>17315</v>
      </c>
      <c r="I3177" s="74">
        <v>44995</v>
      </c>
      <c r="J3177" t="s">
        <v>19</v>
      </c>
      <c r="K3177" t="s">
        <v>19</v>
      </c>
    </row>
    <row r="3178" spans="1:11" hidden="1" x14ac:dyDescent="0.3">
      <c r="A3178" t="s">
        <v>1518</v>
      </c>
      <c r="B3178" t="s">
        <v>1517</v>
      </c>
      <c r="C3178" t="s">
        <v>21988</v>
      </c>
      <c r="D3178" t="s">
        <v>21989</v>
      </c>
      <c r="E3178" s="74">
        <v>41705</v>
      </c>
      <c r="F3178">
        <v>125</v>
      </c>
      <c r="G3178" t="s">
        <v>17</v>
      </c>
      <c r="H3178" t="s">
        <v>17315</v>
      </c>
      <c r="I3178" s="74">
        <v>41842</v>
      </c>
      <c r="J3178" t="s">
        <v>19</v>
      </c>
      <c r="K3178" t="s">
        <v>19</v>
      </c>
    </row>
    <row r="3179" spans="1:11" hidden="1" x14ac:dyDescent="0.3">
      <c r="A3179" t="s">
        <v>1516</v>
      </c>
      <c r="B3179" t="s">
        <v>1517</v>
      </c>
      <c r="C3179" t="s">
        <v>21988</v>
      </c>
      <c r="D3179" t="s">
        <v>21989</v>
      </c>
      <c r="E3179" s="74">
        <v>41605</v>
      </c>
      <c r="F3179">
        <v>125</v>
      </c>
      <c r="G3179" t="s">
        <v>17</v>
      </c>
      <c r="H3179" t="s">
        <v>17315</v>
      </c>
      <c r="I3179" s="74">
        <v>41659</v>
      </c>
      <c r="J3179" t="s">
        <v>19</v>
      </c>
      <c r="K3179" t="s">
        <v>19</v>
      </c>
    </row>
    <row r="3180" spans="1:11" hidden="1" x14ac:dyDescent="0.3">
      <c r="A3180" t="s">
        <v>15065</v>
      </c>
      <c r="B3180" t="s">
        <v>15064</v>
      </c>
      <c r="C3180" t="s">
        <v>17361</v>
      </c>
      <c r="D3180" t="s">
        <v>17362</v>
      </c>
      <c r="E3180" s="74">
        <v>44075</v>
      </c>
      <c r="F3180">
        <v>0.97</v>
      </c>
      <c r="G3180" t="s">
        <v>17</v>
      </c>
      <c r="H3180" t="s">
        <v>17315</v>
      </c>
      <c r="I3180" s="74">
        <v>44636</v>
      </c>
      <c r="J3180" t="s">
        <v>19</v>
      </c>
      <c r="K3180" t="s">
        <v>19</v>
      </c>
    </row>
    <row r="3181" spans="1:11" hidden="1" x14ac:dyDescent="0.3">
      <c r="A3181" t="s">
        <v>6939</v>
      </c>
      <c r="B3181" t="s">
        <v>10512</v>
      </c>
      <c r="C3181" t="s">
        <v>17342</v>
      </c>
      <c r="D3181" t="s">
        <v>17343</v>
      </c>
      <c r="E3181" s="74">
        <v>42482</v>
      </c>
      <c r="F3181">
        <v>0.57899999999999996</v>
      </c>
      <c r="G3181" t="s">
        <v>17</v>
      </c>
      <c r="H3181" t="s">
        <v>17315</v>
      </c>
      <c r="I3181" s="74">
        <v>43843</v>
      </c>
      <c r="J3181" t="s">
        <v>19</v>
      </c>
      <c r="K3181" t="s">
        <v>19</v>
      </c>
    </row>
    <row r="3182" spans="1:11" hidden="1" x14ac:dyDescent="0.3">
      <c r="A3182" t="s">
        <v>6964</v>
      </c>
      <c r="B3182" t="s">
        <v>10512</v>
      </c>
      <c r="C3182" t="s">
        <v>17342</v>
      </c>
      <c r="D3182" t="s">
        <v>17343</v>
      </c>
      <c r="E3182" s="74">
        <v>42377</v>
      </c>
      <c r="F3182">
        <v>0.53600000000000003</v>
      </c>
      <c r="G3182" t="s">
        <v>17</v>
      </c>
      <c r="H3182" t="s">
        <v>17315</v>
      </c>
      <c r="I3182" s="74">
        <v>43857</v>
      </c>
      <c r="J3182" t="s">
        <v>19</v>
      </c>
      <c r="K3182" t="s">
        <v>19</v>
      </c>
    </row>
    <row r="3183" spans="1:11" hidden="1" x14ac:dyDescent="0.3">
      <c r="A3183" t="s">
        <v>21742</v>
      </c>
      <c r="B3183" t="s">
        <v>21743</v>
      </c>
      <c r="C3183" t="s">
        <v>18696</v>
      </c>
      <c r="D3183" t="s">
        <v>18697</v>
      </c>
      <c r="E3183" s="74">
        <v>45293</v>
      </c>
      <c r="F3183">
        <v>0.13500000000000001</v>
      </c>
      <c r="G3183" t="s">
        <v>17</v>
      </c>
      <c r="H3183" t="s">
        <v>17315</v>
      </c>
      <c r="I3183" s="74">
        <v>45345</v>
      </c>
      <c r="J3183" t="s">
        <v>19</v>
      </c>
      <c r="K3183" t="s">
        <v>19</v>
      </c>
    </row>
    <row r="3184" spans="1:11" hidden="1" x14ac:dyDescent="0.3">
      <c r="A3184" t="s">
        <v>3080</v>
      </c>
      <c r="B3184" t="s">
        <v>16833</v>
      </c>
      <c r="C3184" t="s">
        <v>17442</v>
      </c>
      <c r="D3184" t="s">
        <v>17443</v>
      </c>
      <c r="E3184" s="74">
        <v>2344</v>
      </c>
      <c r="F3184">
        <v>0.7</v>
      </c>
      <c r="G3184" t="s">
        <v>17369</v>
      </c>
      <c r="H3184" t="s">
        <v>17441</v>
      </c>
      <c r="I3184" s="74">
        <v>39910</v>
      </c>
      <c r="J3184" t="s">
        <v>19</v>
      </c>
      <c r="K3184" t="s">
        <v>19</v>
      </c>
    </row>
    <row r="3185" spans="1:11" hidden="1" x14ac:dyDescent="0.3">
      <c r="A3185" t="s">
        <v>3079</v>
      </c>
      <c r="B3185" t="s">
        <v>16833</v>
      </c>
      <c r="C3185" t="s">
        <v>17442</v>
      </c>
      <c r="D3185" t="s">
        <v>17443</v>
      </c>
      <c r="E3185" s="74">
        <v>3075</v>
      </c>
      <c r="F3185">
        <v>0.7</v>
      </c>
      <c r="G3185" t="s">
        <v>17369</v>
      </c>
      <c r="H3185" t="s">
        <v>17441</v>
      </c>
      <c r="I3185" s="74">
        <v>39910</v>
      </c>
      <c r="J3185" t="s">
        <v>19</v>
      </c>
      <c r="K3185" t="s">
        <v>19</v>
      </c>
    </row>
    <row r="3186" spans="1:11" hidden="1" x14ac:dyDescent="0.3">
      <c r="A3186" t="s">
        <v>2992</v>
      </c>
      <c r="B3186" t="s">
        <v>15376</v>
      </c>
      <c r="C3186" t="s">
        <v>17728</v>
      </c>
      <c r="D3186" t="s">
        <v>17729</v>
      </c>
      <c r="E3186" s="74">
        <v>30317</v>
      </c>
      <c r="F3186">
        <v>55.948999999999998</v>
      </c>
      <c r="G3186" t="s">
        <v>17623</v>
      </c>
      <c r="H3186" t="s">
        <v>17315</v>
      </c>
      <c r="I3186" s="74">
        <v>39972</v>
      </c>
      <c r="J3186" t="s">
        <v>19</v>
      </c>
      <c r="K3186" t="s">
        <v>19</v>
      </c>
    </row>
    <row r="3187" spans="1:11" hidden="1" x14ac:dyDescent="0.3">
      <c r="A3187" t="s">
        <v>543</v>
      </c>
      <c r="B3187" t="s">
        <v>11937</v>
      </c>
      <c r="C3187" t="s">
        <v>17728</v>
      </c>
      <c r="D3187" t="s">
        <v>17729</v>
      </c>
      <c r="E3187" s="74">
        <v>30317</v>
      </c>
      <c r="F3187">
        <v>3.5</v>
      </c>
      <c r="G3187" t="s">
        <v>17623</v>
      </c>
      <c r="H3187" t="s">
        <v>17315</v>
      </c>
      <c r="I3187" s="74">
        <v>42454</v>
      </c>
      <c r="J3187" t="s">
        <v>19</v>
      </c>
      <c r="K3187" t="s">
        <v>19</v>
      </c>
    </row>
    <row r="3188" spans="1:11" hidden="1" x14ac:dyDescent="0.3">
      <c r="A3188" t="s">
        <v>2991</v>
      </c>
      <c r="B3188" t="s">
        <v>15363</v>
      </c>
      <c r="C3188" t="s">
        <v>17728</v>
      </c>
      <c r="D3188" t="s">
        <v>17729</v>
      </c>
      <c r="E3188" s="74">
        <v>30317</v>
      </c>
      <c r="F3188">
        <v>50.551000000000002</v>
      </c>
      <c r="G3188" t="s">
        <v>17623</v>
      </c>
      <c r="H3188" t="s">
        <v>17315</v>
      </c>
      <c r="I3188" s="74">
        <v>39972</v>
      </c>
      <c r="J3188" t="s">
        <v>19</v>
      </c>
      <c r="K3188" t="s">
        <v>19</v>
      </c>
    </row>
    <row r="3189" spans="1:11" hidden="1" x14ac:dyDescent="0.3">
      <c r="A3189" t="s">
        <v>2990</v>
      </c>
      <c r="B3189" t="s">
        <v>15344</v>
      </c>
      <c r="C3189" t="s">
        <v>17728</v>
      </c>
      <c r="D3189" t="s">
        <v>17729</v>
      </c>
      <c r="E3189" s="74">
        <v>31048</v>
      </c>
      <c r="F3189">
        <v>55</v>
      </c>
      <c r="G3189" t="s">
        <v>17623</v>
      </c>
      <c r="H3189" t="s">
        <v>17315</v>
      </c>
      <c r="I3189" s="74">
        <v>39972</v>
      </c>
      <c r="J3189" t="s">
        <v>19</v>
      </c>
      <c r="K3189" t="s">
        <v>19</v>
      </c>
    </row>
    <row r="3190" spans="1:11" hidden="1" x14ac:dyDescent="0.3">
      <c r="A3190" t="s">
        <v>2989</v>
      </c>
      <c r="B3190" t="s">
        <v>15329</v>
      </c>
      <c r="C3190" t="s">
        <v>17728</v>
      </c>
      <c r="D3190" t="s">
        <v>17729</v>
      </c>
      <c r="E3190" s="74">
        <v>31533</v>
      </c>
      <c r="F3190">
        <v>55</v>
      </c>
      <c r="G3190" t="s">
        <v>17623</v>
      </c>
      <c r="H3190" t="s">
        <v>17315</v>
      </c>
      <c r="I3190" s="74">
        <v>39972</v>
      </c>
      <c r="J3190" t="s">
        <v>19</v>
      </c>
      <c r="K3190" t="s">
        <v>19</v>
      </c>
    </row>
    <row r="3191" spans="1:11" hidden="1" x14ac:dyDescent="0.3">
      <c r="A3191" t="s">
        <v>2835</v>
      </c>
      <c r="B3191" t="s">
        <v>13684</v>
      </c>
      <c r="C3191" t="s">
        <v>17728</v>
      </c>
      <c r="D3191" t="s">
        <v>17729</v>
      </c>
      <c r="E3191" s="74">
        <v>39800</v>
      </c>
      <c r="F3191">
        <v>0.97499999999999998</v>
      </c>
      <c r="G3191" t="s">
        <v>17</v>
      </c>
      <c r="H3191" t="s">
        <v>17315</v>
      </c>
      <c r="I3191" s="74">
        <v>40662</v>
      </c>
      <c r="J3191" t="s">
        <v>19</v>
      </c>
      <c r="K3191" t="s">
        <v>19</v>
      </c>
    </row>
    <row r="3192" spans="1:11" hidden="1" x14ac:dyDescent="0.3">
      <c r="A3192" t="s">
        <v>2228</v>
      </c>
      <c r="B3192" t="s">
        <v>13044</v>
      </c>
      <c r="C3192" t="s">
        <v>17728</v>
      </c>
      <c r="D3192" t="s">
        <v>17729</v>
      </c>
      <c r="E3192" s="74">
        <v>40176</v>
      </c>
      <c r="F3192">
        <v>1</v>
      </c>
      <c r="G3192" t="s">
        <v>17</v>
      </c>
      <c r="H3192" t="s">
        <v>17315</v>
      </c>
      <c r="I3192" s="74">
        <v>41096</v>
      </c>
      <c r="J3192" t="s">
        <v>19</v>
      </c>
      <c r="K3192" t="s">
        <v>19</v>
      </c>
    </row>
    <row r="3193" spans="1:11" hidden="1" x14ac:dyDescent="0.3">
      <c r="A3193" t="s">
        <v>10574</v>
      </c>
      <c r="B3193" t="s">
        <v>10573</v>
      </c>
      <c r="C3193" t="s">
        <v>17342</v>
      </c>
      <c r="D3193" t="s">
        <v>17343</v>
      </c>
      <c r="E3193" s="74">
        <v>42768</v>
      </c>
      <c r="F3193">
        <v>0.98099999999999998</v>
      </c>
      <c r="G3193" t="s">
        <v>17</v>
      </c>
      <c r="H3193" t="s">
        <v>17315</v>
      </c>
      <c r="I3193" s="74">
        <v>44267</v>
      </c>
      <c r="J3193" t="s">
        <v>19</v>
      </c>
      <c r="K3193" t="s">
        <v>19</v>
      </c>
    </row>
    <row r="3194" spans="1:11" hidden="1" x14ac:dyDescent="0.3">
      <c r="A3194" t="s">
        <v>20415</v>
      </c>
      <c r="B3194" t="s">
        <v>20416</v>
      </c>
      <c r="C3194" t="s">
        <v>17408</v>
      </c>
      <c r="D3194" t="s">
        <v>17409</v>
      </c>
      <c r="E3194" s="74">
        <v>43654</v>
      </c>
      <c r="F3194">
        <v>0.253</v>
      </c>
      <c r="G3194" t="s">
        <v>17</v>
      </c>
      <c r="H3194" t="s">
        <v>17315</v>
      </c>
      <c r="I3194" s="74">
        <v>45159</v>
      </c>
      <c r="J3194" t="s">
        <v>19</v>
      </c>
      <c r="K3194" t="s">
        <v>19</v>
      </c>
    </row>
    <row r="3195" spans="1:11" hidden="1" x14ac:dyDescent="0.3">
      <c r="A3195" t="s">
        <v>3739</v>
      </c>
      <c r="B3195" t="s">
        <v>11943</v>
      </c>
      <c r="C3195" t="s">
        <v>17635</v>
      </c>
      <c r="D3195" t="s">
        <v>17636</v>
      </c>
      <c r="E3195" s="74">
        <v>26268</v>
      </c>
      <c r="F3195">
        <v>110</v>
      </c>
      <c r="G3195" t="s">
        <v>17623</v>
      </c>
      <c r="H3195" t="s">
        <v>17315</v>
      </c>
      <c r="I3195" s="74">
        <v>39351</v>
      </c>
      <c r="J3195" t="s">
        <v>19</v>
      </c>
      <c r="K3195" t="s">
        <v>19</v>
      </c>
    </row>
    <row r="3196" spans="1:11" hidden="1" x14ac:dyDescent="0.3">
      <c r="A3196" t="s">
        <v>3738</v>
      </c>
      <c r="B3196" t="s">
        <v>11943</v>
      </c>
      <c r="C3196" t="s">
        <v>17635</v>
      </c>
      <c r="D3196" t="s">
        <v>17636</v>
      </c>
      <c r="E3196" s="74">
        <v>26299</v>
      </c>
      <c r="F3196">
        <v>110</v>
      </c>
      <c r="G3196" t="s">
        <v>17623</v>
      </c>
      <c r="H3196" t="s">
        <v>17315</v>
      </c>
      <c r="I3196" s="74">
        <v>39351</v>
      </c>
      <c r="J3196" t="s">
        <v>19</v>
      </c>
      <c r="K3196" t="s">
        <v>19</v>
      </c>
    </row>
    <row r="3197" spans="1:11" hidden="1" x14ac:dyDescent="0.3">
      <c r="A3197" t="s">
        <v>3737</v>
      </c>
      <c r="B3197" t="s">
        <v>11943</v>
      </c>
      <c r="C3197" t="s">
        <v>17635</v>
      </c>
      <c r="D3197" t="s">
        <v>17636</v>
      </c>
      <c r="E3197" s="74">
        <v>27515</v>
      </c>
      <c r="F3197">
        <v>74.400000000000006</v>
      </c>
      <c r="G3197" t="s">
        <v>17623</v>
      </c>
      <c r="H3197" t="s">
        <v>17315</v>
      </c>
      <c r="I3197" s="74">
        <v>39351</v>
      </c>
      <c r="J3197" t="s">
        <v>19</v>
      </c>
      <c r="K3197" t="s">
        <v>19</v>
      </c>
    </row>
    <row r="3198" spans="1:11" hidden="1" x14ac:dyDescent="0.3">
      <c r="A3198" t="s">
        <v>3736</v>
      </c>
      <c r="B3198" t="s">
        <v>11943</v>
      </c>
      <c r="C3198" t="s">
        <v>17635</v>
      </c>
      <c r="D3198" t="s">
        <v>17636</v>
      </c>
      <c r="E3198" s="74">
        <v>28856</v>
      </c>
      <c r="F3198">
        <v>77</v>
      </c>
      <c r="G3198" t="s">
        <v>17623</v>
      </c>
      <c r="H3198" t="s">
        <v>17315</v>
      </c>
      <c r="I3198" s="74">
        <v>39351</v>
      </c>
      <c r="J3198" t="s">
        <v>19</v>
      </c>
      <c r="K3198" t="s">
        <v>19</v>
      </c>
    </row>
    <row r="3199" spans="1:11" hidden="1" x14ac:dyDescent="0.3">
      <c r="A3199" t="s">
        <v>3735</v>
      </c>
      <c r="B3199" t="s">
        <v>11943</v>
      </c>
      <c r="C3199" t="s">
        <v>17635</v>
      </c>
      <c r="D3199" t="s">
        <v>17636</v>
      </c>
      <c r="E3199" s="74">
        <v>29221</v>
      </c>
      <c r="F3199">
        <v>102</v>
      </c>
      <c r="G3199" t="s">
        <v>17623</v>
      </c>
      <c r="H3199" t="s">
        <v>17315</v>
      </c>
      <c r="I3199" s="74">
        <v>39351</v>
      </c>
      <c r="J3199" t="s">
        <v>19</v>
      </c>
      <c r="K3199" t="s">
        <v>19</v>
      </c>
    </row>
    <row r="3200" spans="1:11" hidden="1" x14ac:dyDescent="0.3">
      <c r="A3200" t="s">
        <v>3734</v>
      </c>
      <c r="B3200" t="s">
        <v>11943</v>
      </c>
      <c r="C3200" t="s">
        <v>17635</v>
      </c>
      <c r="D3200" t="s">
        <v>17636</v>
      </c>
      <c r="E3200" s="74">
        <v>29252</v>
      </c>
      <c r="F3200">
        <v>74.400000000000006</v>
      </c>
      <c r="G3200" t="s">
        <v>17623</v>
      </c>
      <c r="H3200" t="s">
        <v>17315</v>
      </c>
      <c r="I3200" s="74">
        <v>39351</v>
      </c>
      <c r="J3200" t="s">
        <v>19</v>
      </c>
      <c r="K3200" t="s">
        <v>19</v>
      </c>
    </row>
    <row r="3201" spans="1:11" hidden="1" x14ac:dyDescent="0.3">
      <c r="A3201" t="s">
        <v>3733</v>
      </c>
      <c r="B3201" t="s">
        <v>11943</v>
      </c>
      <c r="C3201" t="s">
        <v>17635</v>
      </c>
      <c r="D3201" t="s">
        <v>17636</v>
      </c>
      <c r="E3201" s="74">
        <v>31048</v>
      </c>
      <c r="F3201">
        <v>114</v>
      </c>
      <c r="G3201" t="s">
        <v>17623</v>
      </c>
      <c r="H3201" t="s">
        <v>17315</v>
      </c>
      <c r="I3201" s="74">
        <v>39351</v>
      </c>
      <c r="J3201" t="s">
        <v>19</v>
      </c>
      <c r="K3201" t="s">
        <v>19</v>
      </c>
    </row>
    <row r="3202" spans="1:11" hidden="1" x14ac:dyDescent="0.3">
      <c r="A3202" t="s">
        <v>3732</v>
      </c>
      <c r="B3202" t="s">
        <v>11943</v>
      </c>
      <c r="C3202" t="s">
        <v>17635</v>
      </c>
      <c r="D3202" t="s">
        <v>17636</v>
      </c>
      <c r="E3202" s="74">
        <v>29952</v>
      </c>
      <c r="F3202">
        <v>84</v>
      </c>
      <c r="G3202" t="s">
        <v>17623</v>
      </c>
      <c r="H3202" t="s">
        <v>17315</v>
      </c>
      <c r="I3202" s="74">
        <v>39352</v>
      </c>
      <c r="J3202" t="s">
        <v>19</v>
      </c>
      <c r="K3202" t="s">
        <v>19</v>
      </c>
    </row>
    <row r="3203" spans="1:11" hidden="1" x14ac:dyDescent="0.3">
      <c r="A3203" t="s">
        <v>3731</v>
      </c>
      <c r="B3203" t="s">
        <v>11943</v>
      </c>
      <c r="C3203" t="s">
        <v>17635</v>
      </c>
      <c r="D3203" t="s">
        <v>17636</v>
      </c>
      <c r="E3203" s="74">
        <v>30317</v>
      </c>
      <c r="F3203">
        <v>99</v>
      </c>
      <c r="G3203" t="s">
        <v>17623</v>
      </c>
      <c r="H3203" t="s">
        <v>17315</v>
      </c>
      <c r="I3203" s="74">
        <v>39352</v>
      </c>
      <c r="J3203" t="s">
        <v>19</v>
      </c>
      <c r="K3203" t="s">
        <v>19</v>
      </c>
    </row>
    <row r="3204" spans="1:11" hidden="1" x14ac:dyDescent="0.3">
      <c r="A3204" t="s">
        <v>3730</v>
      </c>
      <c r="B3204" t="s">
        <v>11943</v>
      </c>
      <c r="C3204" t="s">
        <v>17635</v>
      </c>
      <c r="D3204" t="s">
        <v>17636</v>
      </c>
      <c r="E3204" s="74">
        <v>31048</v>
      </c>
      <c r="F3204">
        <v>84</v>
      </c>
      <c r="G3204" t="s">
        <v>17623</v>
      </c>
      <c r="H3204" t="s">
        <v>17315</v>
      </c>
      <c r="I3204" s="74">
        <v>39352</v>
      </c>
      <c r="J3204" t="s">
        <v>19</v>
      </c>
      <c r="K3204" t="s">
        <v>19</v>
      </c>
    </row>
    <row r="3205" spans="1:11" hidden="1" x14ac:dyDescent="0.3">
      <c r="A3205" t="s">
        <v>3729</v>
      </c>
      <c r="B3205" t="s">
        <v>11943</v>
      </c>
      <c r="C3205" t="s">
        <v>17635</v>
      </c>
      <c r="D3205" t="s">
        <v>17636</v>
      </c>
      <c r="E3205" s="74">
        <v>30651</v>
      </c>
      <c r="F3205">
        <v>78</v>
      </c>
      <c r="G3205" t="s">
        <v>17623</v>
      </c>
      <c r="H3205" t="s">
        <v>17315</v>
      </c>
      <c r="I3205" s="74">
        <v>39351</v>
      </c>
      <c r="J3205" t="s">
        <v>19</v>
      </c>
      <c r="K3205" t="s">
        <v>19</v>
      </c>
    </row>
    <row r="3206" spans="1:11" hidden="1" x14ac:dyDescent="0.3">
      <c r="A3206" t="s">
        <v>2802</v>
      </c>
      <c r="B3206" t="s">
        <v>11943</v>
      </c>
      <c r="C3206" t="s">
        <v>17635</v>
      </c>
      <c r="D3206" t="s">
        <v>17636</v>
      </c>
      <c r="E3206" s="74">
        <v>31048</v>
      </c>
      <c r="F3206">
        <v>5</v>
      </c>
      <c r="G3206" t="s">
        <v>17623</v>
      </c>
      <c r="H3206" t="s">
        <v>17315</v>
      </c>
      <c r="I3206" s="74">
        <v>40805</v>
      </c>
      <c r="J3206" t="s">
        <v>19</v>
      </c>
      <c r="K3206" t="s">
        <v>19</v>
      </c>
    </row>
    <row r="3207" spans="1:11" hidden="1" x14ac:dyDescent="0.3">
      <c r="A3207" t="s">
        <v>2801</v>
      </c>
      <c r="B3207" t="s">
        <v>11943</v>
      </c>
      <c r="C3207" t="s">
        <v>17635</v>
      </c>
      <c r="D3207" t="s">
        <v>17636</v>
      </c>
      <c r="E3207" s="74">
        <v>30317</v>
      </c>
      <c r="F3207">
        <v>20</v>
      </c>
      <c r="G3207" t="s">
        <v>17623</v>
      </c>
      <c r="H3207" t="s">
        <v>17315</v>
      </c>
      <c r="I3207" s="74">
        <v>40569</v>
      </c>
      <c r="J3207" t="s">
        <v>19</v>
      </c>
      <c r="K3207" t="s">
        <v>19</v>
      </c>
    </row>
    <row r="3208" spans="1:11" hidden="1" x14ac:dyDescent="0.3">
      <c r="A3208" t="s">
        <v>3502</v>
      </c>
      <c r="B3208" t="s">
        <v>11943</v>
      </c>
      <c r="C3208" t="s">
        <v>17635</v>
      </c>
      <c r="D3208" t="s">
        <v>17636</v>
      </c>
      <c r="E3208" s="74">
        <v>32660</v>
      </c>
      <c r="F3208">
        <v>25</v>
      </c>
      <c r="G3208" t="s">
        <v>17623</v>
      </c>
      <c r="H3208" t="s">
        <v>17315</v>
      </c>
      <c r="I3208" s="74">
        <v>39617</v>
      </c>
      <c r="J3208" t="s">
        <v>19</v>
      </c>
      <c r="K3208" t="s">
        <v>19</v>
      </c>
    </row>
    <row r="3209" spans="1:11" hidden="1" x14ac:dyDescent="0.3">
      <c r="A3209" t="s">
        <v>3501</v>
      </c>
      <c r="B3209" t="s">
        <v>11943</v>
      </c>
      <c r="C3209" t="s">
        <v>17635</v>
      </c>
      <c r="D3209" t="s">
        <v>17636</v>
      </c>
      <c r="E3209" s="74">
        <v>30742</v>
      </c>
      <c r="F3209">
        <v>88.2</v>
      </c>
      <c r="G3209" t="s">
        <v>17623</v>
      </c>
      <c r="H3209" t="s">
        <v>17315</v>
      </c>
      <c r="I3209" s="74">
        <v>39617</v>
      </c>
      <c r="J3209" t="s">
        <v>19</v>
      </c>
      <c r="K3209" t="s">
        <v>19</v>
      </c>
    </row>
    <row r="3210" spans="1:11" hidden="1" x14ac:dyDescent="0.3">
      <c r="A3210" t="s">
        <v>4925</v>
      </c>
      <c r="B3210" t="s">
        <v>11135</v>
      </c>
      <c r="C3210" t="s">
        <v>22312</v>
      </c>
      <c r="D3210" t="s">
        <v>22313</v>
      </c>
      <c r="E3210" s="74">
        <v>10594</v>
      </c>
      <c r="F3210">
        <v>27</v>
      </c>
      <c r="G3210" t="s">
        <v>17369</v>
      </c>
      <c r="H3210" t="s">
        <v>17386</v>
      </c>
      <c r="I3210" s="74">
        <v>43782</v>
      </c>
      <c r="J3210" t="s">
        <v>19</v>
      </c>
      <c r="K3210" t="s">
        <v>19</v>
      </c>
    </row>
    <row r="3211" spans="1:11" hidden="1" x14ac:dyDescent="0.3">
      <c r="A3211" t="s">
        <v>6868</v>
      </c>
      <c r="B3211" t="s">
        <v>10602</v>
      </c>
      <c r="C3211" t="s">
        <v>22312</v>
      </c>
      <c r="D3211" t="s">
        <v>22313</v>
      </c>
      <c r="E3211" s="74">
        <v>19725</v>
      </c>
      <c r="F3211">
        <v>28</v>
      </c>
      <c r="G3211" t="s">
        <v>17369</v>
      </c>
      <c r="H3211" t="s">
        <v>17386</v>
      </c>
      <c r="I3211" s="74">
        <v>43782</v>
      </c>
      <c r="J3211" t="s">
        <v>19</v>
      </c>
      <c r="K3211" t="s">
        <v>19</v>
      </c>
    </row>
    <row r="3212" spans="1:11" hidden="1" x14ac:dyDescent="0.3">
      <c r="A3212" t="s">
        <v>26470</v>
      </c>
      <c r="B3212" t="s">
        <v>26471</v>
      </c>
      <c r="C3212" t="s">
        <v>18810</v>
      </c>
      <c r="D3212" t="s">
        <v>18811</v>
      </c>
      <c r="E3212" s="74">
        <v>41051</v>
      </c>
      <c r="F3212">
        <v>81.599999999999994</v>
      </c>
      <c r="G3212" t="s">
        <v>6</v>
      </c>
      <c r="H3212" t="s">
        <v>17386</v>
      </c>
      <c r="I3212" s="74">
        <v>40644</v>
      </c>
      <c r="J3212" t="s">
        <v>19</v>
      </c>
      <c r="K3212" t="s">
        <v>19</v>
      </c>
    </row>
    <row r="3213" spans="1:11" hidden="1" x14ac:dyDescent="0.3">
      <c r="A3213" t="s">
        <v>3053</v>
      </c>
      <c r="B3213" t="s">
        <v>15041</v>
      </c>
      <c r="C3213" t="s">
        <v>17561</v>
      </c>
      <c r="D3213" t="s">
        <v>17562</v>
      </c>
      <c r="E3213" s="74">
        <v>24777</v>
      </c>
      <c r="F3213">
        <v>318</v>
      </c>
      <c r="G3213" t="s">
        <v>17369</v>
      </c>
      <c r="H3213" t="s">
        <v>17315</v>
      </c>
      <c r="I3213" s="74">
        <v>40003</v>
      </c>
      <c r="J3213" t="s">
        <v>19</v>
      </c>
      <c r="K3213" t="s">
        <v>19</v>
      </c>
    </row>
    <row r="3214" spans="1:11" hidden="1" x14ac:dyDescent="0.3">
      <c r="A3214" t="s">
        <v>2976</v>
      </c>
      <c r="B3214" t="s">
        <v>15041</v>
      </c>
      <c r="C3214" t="s">
        <v>17561</v>
      </c>
      <c r="D3214" t="s">
        <v>17562</v>
      </c>
      <c r="E3214" s="74">
        <v>24990</v>
      </c>
      <c r="F3214">
        <v>106</v>
      </c>
      <c r="G3214" t="s">
        <v>17369</v>
      </c>
      <c r="H3214" t="s">
        <v>17315</v>
      </c>
      <c r="I3214" s="74">
        <v>40003</v>
      </c>
      <c r="J3214" t="s">
        <v>19</v>
      </c>
      <c r="K3214" t="s">
        <v>19</v>
      </c>
    </row>
    <row r="3215" spans="1:11" hidden="1" x14ac:dyDescent="0.3">
      <c r="A3215" t="s">
        <v>2329</v>
      </c>
      <c r="B3215" t="s">
        <v>13120</v>
      </c>
      <c r="C3215" t="s">
        <v>17418</v>
      </c>
      <c r="D3215" t="s">
        <v>17419</v>
      </c>
      <c r="E3215" s="74">
        <v>41090</v>
      </c>
      <c r="F3215">
        <v>10</v>
      </c>
      <c r="G3215" t="s">
        <v>17</v>
      </c>
      <c r="H3215" t="s">
        <v>17315</v>
      </c>
      <c r="I3215" s="74">
        <v>41103</v>
      </c>
      <c r="J3215" t="s">
        <v>19</v>
      </c>
      <c r="K3215" t="s">
        <v>19</v>
      </c>
    </row>
    <row r="3216" spans="1:11" hidden="1" x14ac:dyDescent="0.3">
      <c r="A3216" t="s">
        <v>6895</v>
      </c>
      <c r="B3216" t="s">
        <v>10579</v>
      </c>
      <c r="C3216" t="s">
        <v>17408</v>
      </c>
      <c r="D3216" t="s">
        <v>17409</v>
      </c>
      <c r="E3216" s="74">
        <v>42451</v>
      </c>
      <c r="F3216">
        <v>0.96799999999999997</v>
      </c>
      <c r="G3216" t="s">
        <v>17</v>
      </c>
      <c r="H3216" t="s">
        <v>17315</v>
      </c>
      <c r="I3216" s="74">
        <v>43818</v>
      </c>
      <c r="J3216" t="s">
        <v>19</v>
      </c>
      <c r="K3216" t="s">
        <v>19</v>
      </c>
    </row>
    <row r="3217" spans="1:11" hidden="1" x14ac:dyDescent="0.3">
      <c r="A3217" t="s">
        <v>6896</v>
      </c>
      <c r="B3217" t="s">
        <v>10578</v>
      </c>
      <c r="C3217" t="s">
        <v>17408</v>
      </c>
      <c r="D3217" t="s">
        <v>17409</v>
      </c>
      <c r="E3217" s="74">
        <v>42446</v>
      </c>
      <c r="F3217">
        <v>0.96799999999999997</v>
      </c>
      <c r="G3217" t="s">
        <v>17</v>
      </c>
      <c r="H3217" t="s">
        <v>17315</v>
      </c>
      <c r="I3217" s="74">
        <v>43816</v>
      </c>
      <c r="J3217" t="s">
        <v>19</v>
      </c>
      <c r="K3217" t="s">
        <v>19</v>
      </c>
    </row>
    <row r="3218" spans="1:11" hidden="1" x14ac:dyDescent="0.3">
      <c r="A3218" t="s">
        <v>2858</v>
      </c>
      <c r="B3218" t="s">
        <v>13762</v>
      </c>
      <c r="C3218" t="s">
        <v>17393</v>
      </c>
      <c r="D3218" t="s">
        <v>17394</v>
      </c>
      <c r="E3218" s="74">
        <v>39989</v>
      </c>
      <c r="F3218">
        <v>0.60099999999999998</v>
      </c>
      <c r="G3218" t="s">
        <v>17</v>
      </c>
      <c r="H3218" t="s">
        <v>17315</v>
      </c>
      <c r="I3218" s="74">
        <v>40205</v>
      </c>
      <c r="J3218" t="s">
        <v>19</v>
      </c>
      <c r="K3218" t="s">
        <v>19</v>
      </c>
    </row>
    <row r="3219" spans="1:11" hidden="1" x14ac:dyDescent="0.3">
      <c r="A3219" t="s">
        <v>15084</v>
      </c>
      <c r="B3219" t="s">
        <v>15083</v>
      </c>
      <c r="C3219" t="s">
        <v>17771</v>
      </c>
      <c r="D3219" t="s">
        <v>17772</v>
      </c>
      <c r="E3219" s="74">
        <v>43823</v>
      </c>
      <c r="F3219">
        <v>0.187</v>
      </c>
      <c r="G3219" t="s">
        <v>17</v>
      </c>
      <c r="H3219" t="s">
        <v>17315</v>
      </c>
      <c r="I3219" s="74">
        <v>44645</v>
      </c>
      <c r="J3219" t="s">
        <v>19</v>
      </c>
      <c r="K3219" t="s">
        <v>19</v>
      </c>
    </row>
    <row r="3220" spans="1:11" hidden="1" x14ac:dyDescent="0.3">
      <c r="A3220" t="s">
        <v>3247</v>
      </c>
      <c r="B3220" t="s">
        <v>10942</v>
      </c>
      <c r="C3220" t="s">
        <v>17806</v>
      </c>
      <c r="D3220" t="s">
        <v>17807</v>
      </c>
      <c r="E3220" s="74">
        <v>39737</v>
      </c>
      <c r="F3220">
        <v>106.5</v>
      </c>
      <c r="G3220" t="s">
        <v>6</v>
      </c>
      <c r="H3220" t="s">
        <v>17435</v>
      </c>
      <c r="I3220" s="74">
        <v>39738</v>
      </c>
      <c r="J3220" t="s">
        <v>19</v>
      </c>
      <c r="K3220" t="s">
        <v>19</v>
      </c>
    </row>
    <row r="3221" spans="1:11" hidden="1" x14ac:dyDescent="0.3">
      <c r="A3221" t="s">
        <v>2959</v>
      </c>
      <c r="B3221" t="s">
        <v>15001</v>
      </c>
      <c r="C3221" t="s">
        <v>17806</v>
      </c>
      <c r="D3221" t="s">
        <v>17807</v>
      </c>
      <c r="E3221" s="74">
        <v>40026</v>
      </c>
      <c r="F3221">
        <v>103.5</v>
      </c>
      <c r="G3221" t="s">
        <v>6</v>
      </c>
      <c r="H3221" t="s">
        <v>17435</v>
      </c>
      <c r="I3221" s="74">
        <v>40092</v>
      </c>
      <c r="J3221" t="s">
        <v>19</v>
      </c>
      <c r="K3221" t="s">
        <v>19</v>
      </c>
    </row>
    <row r="3222" spans="1:11" hidden="1" x14ac:dyDescent="0.3">
      <c r="A3222" t="s">
        <v>27495</v>
      </c>
      <c r="B3222" t="s">
        <v>27496</v>
      </c>
      <c r="C3222" t="s">
        <v>25318</v>
      </c>
      <c r="D3222" t="s">
        <v>25319</v>
      </c>
      <c r="E3222" s="74">
        <v>44910</v>
      </c>
      <c r="F3222">
        <v>0.72587299999999999</v>
      </c>
      <c r="G3222" t="s">
        <v>17</v>
      </c>
      <c r="H3222" t="s">
        <v>17315</v>
      </c>
      <c r="I3222" s="74">
        <v>45614</v>
      </c>
      <c r="J3222" t="s">
        <v>19</v>
      </c>
      <c r="K3222" t="s">
        <v>19</v>
      </c>
    </row>
    <row r="3223" spans="1:11" hidden="1" x14ac:dyDescent="0.3">
      <c r="A3223" t="s">
        <v>1041</v>
      </c>
      <c r="B3223" t="s">
        <v>12209</v>
      </c>
      <c r="C3223" t="s">
        <v>22036</v>
      </c>
      <c r="D3223" t="s">
        <v>22037</v>
      </c>
      <c r="E3223" s="74">
        <v>23621</v>
      </c>
      <c r="F3223">
        <v>165</v>
      </c>
      <c r="G3223" t="s">
        <v>17369</v>
      </c>
      <c r="H3223" t="s">
        <v>17379</v>
      </c>
      <c r="I3223" s="74">
        <v>41957</v>
      </c>
      <c r="J3223" t="s">
        <v>19</v>
      </c>
      <c r="K3223" t="s">
        <v>19</v>
      </c>
    </row>
    <row r="3224" spans="1:11" hidden="1" x14ac:dyDescent="0.3">
      <c r="A3224" t="s">
        <v>1040</v>
      </c>
      <c r="B3224" t="s">
        <v>12209</v>
      </c>
      <c r="C3224" t="s">
        <v>22036</v>
      </c>
      <c r="D3224" t="s">
        <v>22037</v>
      </c>
      <c r="E3224" s="74">
        <v>23621</v>
      </c>
      <c r="F3224">
        <v>165</v>
      </c>
      <c r="G3224" t="s">
        <v>17369</v>
      </c>
      <c r="H3224" t="s">
        <v>17379</v>
      </c>
      <c r="I3224" s="74">
        <v>41957</v>
      </c>
      <c r="J3224" t="s">
        <v>19</v>
      </c>
      <c r="K3224" t="s">
        <v>19</v>
      </c>
    </row>
    <row r="3225" spans="1:11" hidden="1" x14ac:dyDescent="0.3">
      <c r="A3225" t="s">
        <v>1039</v>
      </c>
      <c r="B3225" t="s">
        <v>12209</v>
      </c>
      <c r="C3225" t="s">
        <v>22036</v>
      </c>
      <c r="D3225" t="s">
        <v>22037</v>
      </c>
      <c r="E3225" s="74">
        <v>23712</v>
      </c>
      <c r="F3225">
        <v>165</v>
      </c>
      <c r="G3225" t="s">
        <v>17369</v>
      </c>
      <c r="H3225" t="s">
        <v>17379</v>
      </c>
      <c r="I3225" s="74">
        <v>41957</v>
      </c>
      <c r="J3225" t="s">
        <v>19</v>
      </c>
      <c r="K3225" t="s">
        <v>19</v>
      </c>
    </row>
    <row r="3226" spans="1:11" hidden="1" x14ac:dyDescent="0.3">
      <c r="A3226" t="s">
        <v>1038</v>
      </c>
      <c r="B3226" t="s">
        <v>12209</v>
      </c>
      <c r="C3226" t="s">
        <v>22036</v>
      </c>
      <c r="D3226" t="s">
        <v>22037</v>
      </c>
      <c r="E3226" s="74">
        <v>23774</v>
      </c>
      <c r="F3226">
        <v>165</v>
      </c>
      <c r="G3226" t="s">
        <v>17369</v>
      </c>
      <c r="H3226" t="s">
        <v>17379</v>
      </c>
      <c r="I3226" s="74">
        <v>41957</v>
      </c>
      <c r="J3226" t="s">
        <v>19</v>
      </c>
      <c r="K3226" t="s">
        <v>19</v>
      </c>
    </row>
    <row r="3227" spans="1:11" hidden="1" x14ac:dyDescent="0.3">
      <c r="A3227" t="s">
        <v>1037</v>
      </c>
      <c r="B3227" t="s">
        <v>12209</v>
      </c>
      <c r="C3227" t="s">
        <v>22036</v>
      </c>
      <c r="D3227" t="s">
        <v>22037</v>
      </c>
      <c r="E3227" s="74">
        <v>23924</v>
      </c>
      <c r="F3227">
        <v>165</v>
      </c>
      <c r="G3227" t="s">
        <v>17369</v>
      </c>
      <c r="H3227" t="s">
        <v>17379</v>
      </c>
      <c r="I3227" s="74">
        <v>41957</v>
      </c>
      <c r="J3227" t="s">
        <v>19</v>
      </c>
      <c r="K3227" t="s">
        <v>19</v>
      </c>
    </row>
    <row r="3228" spans="1:11" hidden="1" x14ac:dyDescent="0.3">
      <c r="A3228" t="s">
        <v>1036</v>
      </c>
      <c r="B3228" t="s">
        <v>12209</v>
      </c>
      <c r="C3228" t="s">
        <v>22036</v>
      </c>
      <c r="D3228" t="s">
        <v>22037</v>
      </c>
      <c r="E3228" s="74">
        <v>24016</v>
      </c>
      <c r="F3228">
        <v>165</v>
      </c>
      <c r="G3228" t="s">
        <v>17369</v>
      </c>
      <c r="H3228" t="s">
        <v>17379</v>
      </c>
      <c r="I3228" s="74">
        <v>41957</v>
      </c>
      <c r="J3228" t="s">
        <v>19</v>
      </c>
      <c r="K3228" t="s">
        <v>19</v>
      </c>
    </row>
    <row r="3229" spans="1:11" hidden="1" x14ac:dyDescent="0.3">
      <c r="A3229" t="s">
        <v>1035</v>
      </c>
      <c r="B3229" t="s">
        <v>12209</v>
      </c>
      <c r="C3229" t="s">
        <v>22036</v>
      </c>
      <c r="D3229" t="s">
        <v>22037</v>
      </c>
      <c r="E3229" s="74">
        <v>24108</v>
      </c>
      <c r="F3229">
        <v>157</v>
      </c>
      <c r="G3229" t="s">
        <v>17369</v>
      </c>
      <c r="H3229" t="s">
        <v>17379</v>
      </c>
      <c r="I3229" s="74">
        <v>41957</v>
      </c>
      <c r="J3229" t="s">
        <v>19</v>
      </c>
      <c r="K3229" t="s">
        <v>19</v>
      </c>
    </row>
    <row r="3230" spans="1:11" hidden="1" x14ac:dyDescent="0.3">
      <c r="A3230" t="s">
        <v>1034</v>
      </c>
      <c r="B3230" t="s">
        <v>12209</v>
      </c>
      <c r="C3230" t="s">
        <v>22036</v>
      </c>
      <c r="D3230" t="s">
        <v>22037</v>
      </c>
      <c r="E3230" s="74">
        <v>24139</v>
      </c>
      <c r="F3230">
        <v>165</v>
      </c>
      <c r="G3230" t="s">
        <v>17369</v>
      </c>
      <c r="H3230" t="s">
        <v>17379</v>
      </c>
      <c r="I3230" s="74">
        <v>41957</v>
      </c>
      <c r="J3230" t="s">
        <v>19</v>
      </c>
      <c r="K3230" t="s">
        <v>19</v>
      </c>
    </row>
    <row r="3231" spans="1:11" hidden="1" x14ac:dyDescent="0.3">
      <c r="A3231" t="s">
        <v>2795</v>
      </c>
      <c r="B3231" t="s">
        <v>13508</v>
      </c>
      <c r="C3231" t="s">
        <v>19973</v>
      </c>
      <c r="D3231" t="s">
        <v>19974</v>
      </c>
      <c r="E3231" s="74">
        <v>27760</v>
      </c>
      <c r="F3231">
        <v>28.8</v>
      </c>
      <c r="G3231" t="s">
        <v>17334</v>
      </c>
      <c r="H3231" t="s">
        <v>17315</v>
      </c>
      <c r="I3231" s="74">
        <v>40695</v>
      </c>
      <c r="J3231" t="s">
        <v>17325</v>
      </c>
      <c r="K3231" t="s">
        <v>19</v>
      </c>
    </row>
    <row r="3232" spans="1:11" hidden="1" x14ac:dyDescent="0.3">
      <c r="A3232" t="s">
        <v>2795</v>
      </c>
      <c r="B3232" t="s">
        <v>13508</v>
      </c>
      <c r="C3232" t="s">
        <v>19973</v>
      </c>
      <c r="D3232" t="s">
        <v>19974</v>
      </c>
      <c r="E3232" s="74">
        <v>27760</v>
      </c>
      <c r="F3232">
        <v>28.8</v>
      </c>
      <c r="G3232" t="s">
        <v>17430</v>
      </c>
      <c r="H3232" t="s">
        <v>17315</v>
      </c>
      <c r="I3232" s="74">
        <v>40695</v>
      </c>
      <c r="J3232" t="s">
        <v>17325</v>
      </c>
      <c r="K3232" t="s">
        <v>19</v>
      </c>
    </row>
    <row r="3233" spans="1:11" hidden="1" x14ac:dyDescent="0.3">
      <c r="A3233" t="s">
        <v>2794</v>
      </c>
      <c r="B3233" t="s">
        <v>13508</v>
      </c>
      <c r="C3233" t="s">
        <v>19973</v>
      </c>
      <c r="D3233" t="s">
        <v>19974</v>
      </c>
      <c r="E3233" s="74">
        <v>37987</v>
      </c>
      <c r="F3233">
        <v>60.5</v>
      </c>
      <c r="G3233" t="s">
        <v>17334</v>
      </c>
      <c r="H3233" t="s">
        <v>17315</v>
      </c>
      <c r="I3233" s="74">
        <v>40695</v>
      </c>
      <c r="J3233" t="s">
        <v>17325</v>
      </c>
      <c r="K3233" t="s">
        <v>19</v>
      </c>
    </row>
    <row r="3234" spans="1:11" hidden="1" x14ac:dyDescent="0.3">
      <c r="A3234" t="s">
        <v>2794</v>
      </c>
      <c r="B3234" t="s">
        <v>13508</v>
      </c>
      <c r="C3234" t="s">
        <v>19973</v>
      </c>
      <c r="D3234" t="s">
        <v>19974</v>
      </c>
      <c r="E3234" s="74">
        <v>37987</v>
      </c>
      <c r="F3234">
        <v>60.5</v>
      </c>
      <c r="G3234" t="s">
        <v>17430</v>
      </c>
      <c r="H3234" t="s">
        <v>17315</v>
      </c>
      <c r="I3234" s="74">
        <v>40695</v>
      </c>
      <c r="J3234" t="s">
        <v>17325</v>
      </c>
      <c r="K3234" t="s">
        <v>19</v>
      </c>
    </row>
    <row r="3235" spans="1:11" hidden="1" x14ac:dyDescent="0.3">
      <c r="A3235" t="s">
        <v>2793</v>
      </c>
      <c r="B3235" t="s">
        <v>13508</v>
      </c>
      <c r="C3235" t="s">
        <v>19973</v>
      </c>
      <c r="D3235" t="s">
        <v>19974</v>
      </c>
      <c r="E3235" s="74">
        <v>37987</v>
      </c>
      <c r="F3235">
        <v>60.5</v>
      </c>
      <c r="G3235" t="s">
        <v>17334</v>
      </c>
      <c r="H3235" t="s">
        <v>17315</v>
      </c>
      <c r="I3235" s="74">
        <v>40695</v>
      </c>
      <c r="J3235" t="s">
        <v>17325</v>
      </c>
      <c r="K3235" t="s">
        <v>19</v>
      </c>
    </row>
    <row r="3236" spans="1:11" hidden="1" x14ac:dyDescent="0.3">
      <c r="A3236" t="s">
        <v>2793</v>
      </c>
      <c r="B3236" t="s">
        <v>13508</v>
      </c>
      <c r="C3236" t="s">
        <v>19973</v>
      </c>
      <c r="D3236" t="s">
        <v>19974</v>
      </c>
      <c r="E3236" s="74">
        <v>37987</v>
      </c>
      <c r="F3236">
        <v>60.5</v>
      </c>
      <c r="G3236" t="s">
        <v>17430</v>
      </c>
      <c r="H3236" t="s">
        <v>17315</v>
      </c>
      <c r="I3236" s="74">
        <v>40695</v>
      </c>
      <c r="J3236" t="s">
        <v>17325</v>
      </c>
      <c r="K3236" t="s">
        <v>19</v>
      </c>
    </row>
    <row r="3237" spans="1:11" hidden="1" x14ac:dyDescent="0.3">
      <c r="A3237" t="s">
        <v>2101</v>
      </c>
      <c r="B3237" t="s">
        <v>12956</v>
      </c>
      <c r="C3237" t="s">
        <v>20284</v>
      </c>
      <c r="D3237" t="s">
        <v>20285</v>
      </c>
      <c r="E3237" s="74">
        <v>39647</v>
      </c>
      <c r="F3237">
        <v>0.22500000000000001</v>
      </c>
      <c r="G3237" t="s">
        <v>17</v>
      </c>
      <c r="H3237" t="s">
        <v>17315</v>
      </c>
      <c r="I3237" s="74">
        <v>41175</v>
      </c>
      <c r="J3237" t="s">
        <v>19</v>
      </c>
      <c r="K3237" t="s">
        <v>19</v>
      </c>
    </row>
    <row r="3238" spans="1:11" hidden="1" x14ac:dyDescent="0.3">
      <c r="A3238" t="s">
        <v>25452</v>
      </c>
      <c r="B3238" t="s">
        <v>25453</v>
      </c>
      <c r="C3238" t="s">
        <v>17795</v>
      </c>
      <c r="D3238" t="s">
        <v>17796</v>
      </c>
      <c r="E3238" s="74">
        <v>45236</v>
      </c>
      <c r="F3238">
        <v>0.6</v>
      </c>
      <c r="G3238" t="s">
        <v>17</v>
      </c>
      <c r="H3238" t="s">
        <v>17379</v>
      </c>
      <c r="I3238" s="74">
        <v>45484</v>
      </c>
      <c r="J3238" t="s">
        <v>19</v>
      </c>
      <c r="K3238" t="s">
        <v>19</v>
      </c>
    </row>
    <row r="3239" spans="1:11" hidden="1" x14ac:dyDescent="0.3">
      <c r="A3239" t="s">
        <v>21684</v>
      </c>
      <c r="B3239" t="s">
        <v>21685</v>
      </c>
      <c r="C3239" t="s">
        <v>20384</v>
      </c>
      <c r="D3239" t="s">
        <v>20385</v>
      </c>
      <c r="E3239" s="74">
        <v>43090</v>
      </c>
      <c r="F3239">
        <v>0.35499999999999998</v>
      </c>
      <c r="G3239" t="s">
        <v>17</v>
      </c>
      <c r="H3239" t="s">
        <v>17315</v>
      </c>
      <c r="I3239" s="74">
        <v>45317</v>
      </c>
      <c r="J3239" t="s">
        <v>19</v>
      </c>
      <c r="K3239" t="s">
        <v>19</v>
      </c>
    </row>
    <row r="3240" spans="1:11" hidden="1" x14ac:dyDescent="0.3">
      <c r="A3240" t="s">
        <v>21688</v>
      </c>
      <c r="B3240" t="s">
        <v>21689</v>
      </c>
      <c r="C3240" t="s">
        <v>20384</v>
      </c>
      <c r="D3240" t="s">
        <v>20385</v>
      </c>
      <c r="E3240" s="74">
        <v>43090</v>
      </c>
      <c r="F3240">
        <v>0.193</v>
      </c>
      <c r="G3240" t="s">
        <v>17</v>
      </c>
      <c r="H3240" t="s">
        <v>17315</v>
      </c>
      <c r="I3240" s="74">
        <v>45317</v>
      </c>
      <c r="J3240" t="s">
        <v>19</v>
      </c>
      <c r="K3240" t="s">
        <v>19</v>
      </c>
    </row>
    <row r="3241" spans="1:11" hidden="1" x14ac:dyDescent="0.3">
      <c r="A3241" t="s">
        <v>21690</v>
      </c>
      <c r="B3241" t="s">
        <v>21691</v>
      </c>
      <c r="C3241" t="s">
        <v>20384</v>
      </c>
      <c r="D3241" t="s">
        <v>20385</v>
      </c>
      <c r="E3241" s="74">
        <v>43090</v>
      </c>
      <c r="F3241">
        <v>0.309</v>
      </c>
      <c r="G3241" t="s">
        <v>17</v>
      </c>
      <c r="H3241" t="s">
        <v>17315</v>
      </c>
      <c r="I3241" s="74">
        <v>45317</v>
      </c>
      <c r="J3241" t="s">
        <v>19</v>
      </c>
      <c r="K3241" t="s">
        <v>19</v>
      </c>
    </row>
    <row r="3242" spans="1:11" hidden="1" x14ac:dyDescent="0.3">
      <c r="A3242" t="s">
        <v>21692</v>
      </c>
      <c r="B3242" t="s">
        <v>21693</v>
      </c>
      <c r="C3242" t="s">
        <v>20384</v>
      </c>
      <c r="D3242" t="s">
        <v>20385</v>
      </c>
      <c r="E3242" s="74">
        <v>43090</v>
      </c>
      <c r="F3242">
        <v>0.312</v>
      </c>
      <c r="G3242" t="s">
        <v>17</v>
      </c>
      <c r="H3242" t="s">
        <v>17315</v>
      </c>
      <c r="I3242" s="74">
        <v>45317</v>
      </c>
      <c r="J3242" t="s">
        <v>19</v>
      </c>
      <c r="K3242" t="s">
        <v>19</v>
      </c>
    </row>
    <row r="3243" spans="1:11" hidden="1" x14ac:dyDescent="0.3">
      <c r="A3243" t="s">
        <v>21694</v>
      </c>
      <c r="B3243" t="s">
        <v>21695</v>
      </c>
      <c r="C3243" t="s">
        <v>20384</v>
      </c>
      <c r="D3243" t="s">
        <v>20385</v>
      </c>
      <c r="E3243" s="74">
        <v>43090</v>
      </c>
      <c r="F3243">
        <v>0.38700000000000001</v>
      </c>
      <c r="G3243" t="s">
        <v>17</v>
      </c>
      <c r="H3243" t="s">
        <v>17315</v>
      </c>
      <c r="I3243" s="74">
        <v>45317</v>
      </c>
      <c r="J3243" t="s">
        <v>19</v>
      </c>
      <c r="K3243" t="s">
        <v>19</v>
      </c>
    </row>
    <row r="3244" spans="1:11" hidden="1" x14ac:dyDescent="0.3">
      <c r="A3244" t="s">
        <v>21696</v>
      </c>
      <c r="B3244" t="s">
        <v>21697</v>
      </c>
      <c r="C3244" t="s">
        <v>20384</v>
      </c>
      <c r="D3244" t="s">
        <v>20385</v>
      </c>
      <c r="E3244" s="74">
        <v>43090</v>
      </c>
      <c r="F3244">
        <v>0.26900000000000002</v>
      </c>
      <c r="G3244" t="s">
        <v>17</v>
      </c>
      <c r="H3244" t="s">
        <v>17315</v>
      </c>
      <c r="I3244" s="74">
        <v>45320</v>
      </c>
      <c r="J3244" t="s">
        <v>19</v>
      </c>
      <c r="K3244" t="s">
        <v>19</v>
      </c>
    </row>
    <row r="3245" spans="1:11" hidden="1" x14ac:dyDescent="0.3">
      <c r="A3245" t="s">
        <v>21698</v>
      </c>
      <c r="B3245" t="s">
        <v>21699</v>
      </c>
      <c r="C3245" t="s">
        <v>20384</v>
      </c>
      <c r="D3245" t="s">
        <v>20385</v>
      </c>
      <c r="E3245" s="74">
        <v>43090</v>
      </c>
      <c r="F3245">
        <v>0.23300000000000001</v>
      </c>
      <c r="G3245" t="s">
        <v>17</v>
      </c>
      <c r="H3245" t="s">
        <v>17315</v>
      </c>
      <c r="I3245" s="74">
        <v>45317</v>
      </c>
      <c r="J3245" t="s">
        <v>19</v>
      </c>
      <c r="K3245" t="s">
        <v>19</v>
      </c>
    </row>
    <row r="3246" spans="1:11" hidden="1" x14ac:dyDescent="0.3">
      <c r="A3246" t="s">
        <v>21634</v>
      </c>
      <c r="B3246" t="s">
        <v>21635</v>
      </c>
      <c r="C3246" t="s">
        <v>20384</v>
      </c>
      <c r="D3246" t="s">
        <v>20385</v>
      </c>
      <c r="E3246" s="74">
        <v>42872</v>
      </c>
      <c r="F3246">
        <v>0.89</v>
      </c>
      <c r="G3246" t="s">
        <v>17</v>
      </c>
      <c r="H3246" t="s">
        <v>17315</v>
      </c>
      <c r="I3246" s="74">
        <v>45324</v>
      </c>
      <c r="J3246" t="s">
        <v>19</v>
      </c>
      <c r="K3246" t="s">
        <v>19</v>
      </c>
    </row>
    <row r="3247" spans="1:11" hidden="1" x14ac:dyDescent="0.3">
      <c r="A3247" t="s">
        <v>4514</v>
      </c>
      <c r="B3247" t="s">
        <v>4513</v>
      </c>
      <c r="C3247" t="s">
        <v>20284</v>
      </c>
      <c r="D3247" t="s">
        <v>20285</v>
      </c>
      <c r="E3247" s="74">
        <v>41465</v>
      </c>
      <c r="F3247">
        <v>0.129</v>
      </c>
      <c r="G3247" t="s">
        <v>17</v>
      </c>
      <c r="H3247" t="s">
        <v>17315</v>
      </c>
      <c r="I3247" s="74">
        <v>43383</v>
      </c>
      <c r="J3247" t="s">
        <v>19</v>
      </c>
      <c r="K3247" t="s">
        <v>19</v>
      </c>
    </row>
    <row r="3248" spans="1:11" hidden="1" x14ac:dyDescent="0.3">
      <c r="A3248" t="s">
        <v>2888</v>
      </c>
      <c r="B3248" t="s">
        <v>13829</v>
      </c>
      <c r="C3248" t="s">
        <v>18713</v>
      </c>
      <c r="D3248" t="s">
        <v>18714</v>
      </c>
      <c r="E3248" s="74">
        <v>21520</v>
      </c>
      <c r="F3248">
        <v>19</v>
      </c>
      <c r="G3248" t="s">
        <v>17369</v>
      </c>
      <c r="H3248" t="s">
        <v>17376</v>
      </c>
      <c r="I3248" s="74">
        <v>40434</v>
      </c>
      <c r="J3248" t="s">
        <v>19</v>
      </c>
      <c r="K3248" t="s">
        <v>19</v>
      </c>
    </row>
    <row r="3249" spans="1:11" hidden="1" x14ac:dyDescent="0.3">
      <c r="A3249" t="s">
        <v>2887</v>
      </c>
      <c r="B3249" t="s">
        <v>13829</v>
      </c>
      <c r="C3249" t="s">
        <v>18713</v>
      </c>
      <c r="D3249" t="s">
        <v>18714</v>
      </c>
      <c r="E3249" s="74">
        <v>21641</v>
      </c>
      <c r="F3249">
        <v>19</v>
      </c>
      <c r="G3249" t="s">
        <v>17369</v>
      </c>
      <c r="H3249" t="s">
        <v>17376</v>
      </c>
      <c r="I3249" s="74">
        <v>40434</v>
      </c>
      <c r="J3249" t="s">
        <v>19</v>
      </c>
      <c r="K3249" t="s">
        <v>19</v>
      </c>
    </row>
    <row r="3250" spans="1:11" hidden="1" x14ac:dyDescent="0.3">
      <c r="A3250" t="s">
        <v>4155</v>
      </c>
      <c r="B3250" t="s">
        <v>4154</v>
      </c>
      <c r="C3250" t="s">
        <v>17328</v>
      </c>
      <c r="D3250" t="s">
        <v>17329</v>
      </c>
      <c r="E3250" s="74">
        <v>42872</v>
      </c>
      <c r="F3250">
        <v>0.11799999999999999</v>
      </c>
      <c r="G3250" t="s">
        <v>17</v>
      </c>
      <c r="H3250" t="s">
        <v>17315</v>
      </c>
      <c r="I3250" s="74">
        <v>42979</v>
      </c>
      <c r="J3250" t="s">
        <v>19</v>
      </c>
      <c r="K3250" t="s">
        <v>19</v>
      </c>
    </row>
    <row r="3251" spans="1:11" hidden="1" x14ac:dyDescent="0.3">
      <c r="A3251" t="s">
        <v>4156</v>
      </c>
      <c r="B3251" t="s">
        <v>4154</v>
      </c>
      <c r="C3251" t="s">
        <v>17328</v>
      </c>
      <c r="D3251" t="s">
        <v>17329</v>
      </c>
      <c r="E3251" s="74">
        <v>42852</v>
      </c>
      <c r="F3251">
        <v>0.75800000000000001</v>
      </c>
      <c r="G3251" t="s">
        <v>17</v>
      </c>
      <c r="H3251" t="s">
        <v>17315</v>
      </c>
      <c r="I3251" s="74">
        <v>42979</v>
      </c>
      <c r="J3251" t="s">
        <v>19</v>
      </c>
      <c r="K3251" t="s">
        <v>19</v>
      </c>
    </row>
    <row r="3252" spans="1:11" hidden="1" x14ac:dyDescent="0.3">
      <c r="A3252" t="s">
        <v>4157</v>
      </c>
      <c r="B3252" t="s">
        <v>4154</v>
      </c>
      <c r="C3252" t="s">
        <v>17328</v>
      </c>
      <c r="D3252" t="s">
        <v>17329</v>
      </c>
      <c r="E3252" s="74">
        <v>42843</v>
      </c>
      <c r="F3252">
        <v>0.32600000000000001</v>
      </c>
      <c r="G3252" t="s">
        <v>17</v>
      </c>
      <c r="H3252" t="s">
        <v>17315</v>
      </c>
      <c r="I3252" s="74">
        <v>42979</v>
      </c>
      <c r="J3252" t="s">
        <v>19</v>
      </c>
      <c r="K3252" t="s">
        <v>19</v>
      </c>
    </row>
    <row r="3253" spans="1:11" hidden="1" x14ac:dyDescent="0.3">
      <c r="A3253" t="s">
        <v>4158</v>
      </c>
      <c r="B3253" t="s">
        <v>4154</v>
      </c>
      <c r="C3253" t="s">
        <v>17328</v>
      </c>
      <c r="D3253" t="s">
        <v>17329</v>
      </c>
      <c r="E3253" s="74">
        <v>42837</v>
      </c>
      <c r="F3253">
        <v>0.14699999999999999</v>
      </c>
      <c r="G3253" t="s">
        <v>17</v>
      </c>
      <c r="H3253" t="s">
        <v>17315</v>
      </c>
      <c r="I3253" s="74">
        <v>42979</v>
      </c>
      <c r="J3253" t="s">
        <v>19</v>
      </c>
      <c r="K3253" t="s">
        <v>19</v>
      </c>
    </row>
    <row r="3254" spans="1:11" hidden="1" x14ac:dyDescent="0.3">
      <c r="A3254" t="s">
        <v>4159</v>
      </c>
      <c r="B3254" t="s">
        <v>4154</v>
      </c>
      <c r="C3254" t="s">
        <v>17328</v>
      </c>
      <c r="D3254" t="s">
        <v>17329</v>
      </c>
      <c r="E3254" s="74">
        <v>42843</v>
      </c>
      <c r="F3254">
        <v>0.36799999999999999</v>
      </c>
      <c r="G3254" t="s">
        <v>17</v>
      </c>
      <c r="H3254" t="s">
        <v>17315</v>
      </c>
      <c r="I3254" s="74">
        <v>42979</v>
      </c>
      <c r="J3254" t="s">
        <v>19</v>
      </c>
      <c r="K3254" t="s">
        <v>19</v>
      </c>
    </row>
    <row r="3255" spans="1:11" hidden="1" x14ac:dyDescent="0.3">
      <c r="A3255" t="s">
        <v>4160</v>
      </c>
      <c r="B3255" t="s">
        <v>4154</v>
      </c>
      <c r="C3255" t="s">
        <v>17328</v>
      </c>
      <c r="D3255" t="s">
        <v>17329</v>
      </c>
      <c r="E3255" s="74">
        <v>42843</v>
      </c>
      <c r="F3255">
        <v>0.23100000000000001</v>
      </c>
      <c r="G3255" t="s">
        <v>17</v>
      </c>
      <c r="H3255" t="s">
        <v>17315</v>
      </c>
      <c r="I3255" s="74">
        <v>42979</v>
      </c>
      <c r="J3255" t="s">
        <v>19</v>
      </c>
      <c r="K3255" t="s">
        <v>19</v>
      </c>
    </row>
    <row r="3256" spans="1:11" hidden="1" x14ac:dyDescent="0.3">
      <c r="A3256" t="s">
        <v>4161</v>
      </c>
      <c r="B3256" t="s">
        <v>4154</v>
      </c>
      <c r="C3256" t="s">
        <v>17328</v>
      </c>
      <c r="D3256" t="s">
        <v>17329</v>
      </c>
      <c r="E3256" s="74">
        <v>42844</v>
      </c>
      <c r="F3256">
        <v>0.11600000000000001</v>
      </c>
      <c r="G3256" t="s">
        <v>17</v>
      </c>
      <c r="H3256" t="s">
        <v>17315</v>
      </c>
      <c r="I3256" s="74">
        <v>42979</v>
      </c>
      <c r="J3256" t="s">
        <v>19</v>
      </c>
      <c r="K3256" t="s">
        <v>19</v>
      </c>
    </row>
    <row r="3257" spans="1:11" hidden="1" x14ac:dyDescent="0.3">
      <c r="A3257" t="s">
        <v>4162</v>
      </c>
      <c r="B3257" t="s">
        <v>4154</v>
      </c>
      <c r="C3257" t="s">
        <v>17328</v>
      </c>
      <c r="D3257" t="s">
        <v>17329</v>
      </c>
      <c r="E3257" s="74">
        <v>42860</v>
      </c>
      <c r="F3257">
        <v>0.111</v>
      </c>
      <c r="G3257" t="s">
        <v>17</v>
      </c>
      <c r="H3257" t="s">
        <v>17315</v>
      </c>
      <c r="I3257" s="74">
        <v>42979</v>
      </c>
      <c r="J3257" t="s">
        <v>19</v>
      </c>
      <c r="K3257" t="s">
        <v>19</v>
      </c>
    </row>
    <row r="3258" spans="1:11" hidden="1" x14ac:dyDescent="0.3">
      <c r="A3258" t="s">
        <v>4163</v>
      </c>
      <c r="B3258" t="s">
        <v>4154</v>
      </c>
      <c r="C3258" t="s">
        <v>17328</v>
      </c>
      <c r="D3258" t="s">
        <v>17329</v>
      </c>
      <c r="E3258" s="74">
        <v>42928</v>
      </c>
      <c r="F3258">
        <v>7.2999999999999995E-2</v>
      </c>
      <c r="G3258" t="s">
        <v>17</v>
      </c>
      <c r="H3258" t="s">
        <v>17315</v>
      </c>
      <c r="I3258" s="74">
        <v>42979</v>
      </c>
      <c r="J3258" t="s">
        <v>19</v>
      </c>
      <c r="K3258" t="s">
        <v>19</v>
      </c>
    </row>
    <row r="3259" spans="1:11" hidden="1" x14ac:dyDescent="0.3">
      <c r="A3259" t="s">
        <v>4164</v>
      </c>
      <c r="B3259" t="s">
        <v>4154</v>
      </c>
      <c r="C3259" t="s">
        <v>17328</v>
      </c>
      <c r="D3259" t="s">
        <v>17329</v>
      </c>
      <c r="E3259" s="74">
        <v>42850</v>
      </c>
      <c r="F3259">
        <v>4.9000000000000002E-2</v>
      </c>
      <c r="G3259" t="s">
        <v>17</v>
      </c>
      <c r="H3259" t="s">
        <v>17315</v>
      </c>
      <c r="I3259" s="74">
        <v>42979</v>
      </c>
      <c r="J3259" t="s">
        <v>19</v>
      </c>
      <c r="K3259" t="s">
        <v>19</v>
      </c>
    </row>
    <row r="3260" spans="1:11" hidden="1" x14ac:dyDescent="0.3">
      <c r="A3260" t="s">
        <v>3146</v>
      </c>
      <c r="B3260" t="s">
        <v>10280</v>
      </c>
      <c r="C3260" t="s">
        <v>17352</v>
      </c>
      <c r="D3260" t="s">
        <v>17293</v>
      </c>
      <c r="E3260" s="74">
        <v>39813</v>
      </c>
      <c r="F3260">
        <v>99</v>
      </c>
      <c r="G3260" t="s">
        <v>6</v>
      </c>
      <c r="H3260" t="s">
        <v>17376</v>
      </c>
      <c r="I3260" s="74">
        <v>39842</v>
      </c>
      <c r="J3260" t="s">
        <v>19</v>
      </c>
      <c r="K3260" t="s">
        <v>19</v>
      </c>
    </row>
    <row r="3261" spans="1:11" hidden="1" x14ac:dyDescent="0.3">
      <c r="A3261" t="s">
        <v>3145</v>
      </c>
      <c r="B3261" t="s">
        <v>10269</v>
      </c>
      <c r="C3261" t="s">
        <v>17352</v>
      </c>
      <c r="D3261" t="s">
        <v>17293</v>
      </c>
      <c r="E3261" s="74">
        <v>39830</v>
      </c>
      <c r="F3261">
        <v>39</v>
      </c>
      <c r="G3261" t="s">
        <v>6</v>
      </c>
      <c r="H3261" t="s">
        <v>17376</v>
      </c>
      <c r="I3261" s="74">
        <v>39842</v>
      </c>
      <c r="J3261" t="s">
        <v>19</v>
      </c>
      <c r="K3261" t="s">
        <v>19</v>
      </c>
    </row>
    <row r="3262" spans="1:11" hidden="1" x14ac:dyDescent="0.3">
      <c r="A3262" t="s">
        <v>16225</v>
      </c>
      <c r="B3262" t="s">
        <v>16224</v>
      </c>
      <c r="C3262" t="s">
        <v>17571</v>
      </c>
      <c r="D3262" t="s">
        <v>17572</v>
      </c>
      <c r="E3262" s="74">
        <v>43994</v>
      </c>
      <c r="F3262">
        <v>7.5999999999999998E-2</v>
      </c>
      <c r="G3262" t="s">
        <v>17</v>
      </c>
      <c r="H3262" t="s">
        <v>17315</v>
      </c>
      <c r="I3262" s="74">
        <v>44392</v>
      </c>
      <c r="J3262" t="s">
        <v>19</v>
      </c>
      <c r="K3262" t="s">
        <v>19</v>
      </c>
    </row>
    <row r="3263" spans="1:11" hidden="1" x14ac:dyDescent="0.3">
      <c r="A3263" t="s">
        <v>15300</v>
      </c>
      <c r="B3263" t="s">
        <v>15299</v>
      </c>
      <c r="C3263" t="s">
        <v>17410</v>
      </c>
      <c r="D3263" t="s">
        <v>17411</v>
      </c>
      <c r="E3263" s="74">
        <v>44188</v>
      </c>
      <c r="F3263">
        <v>0.191</v>
      </c>
      <c r="G3263" t="s">
        <v>17</v>
      </c>
      <c r="H3263" t="s">
        <v>17315</v>
      </c>
      <c r="I3263" s="74">
        <v>44900</v>
      </c>
      <c r="J3263" t="s">
        <v>19</v>
      </c>
      <c r="K3263" t="s">
        <v>19</v>
      </c>
    </row>
    <row r="3264" spans="1:11" hidden="1" x14ac:dyDescent="0.3">
      <c r="A3264" t="s">
        <v>21970</v>
      </c>
      <c r="B3264" t="s">
        <v>21971</v>
      </c>
      <c r="C3264" t="s">
        <v>21883</v>
      </c>
      <c r="D3264" t="s">
        <v>21884</v>
      </c>
      <c r="E3264" s="74">
        <v>41081</v>
      </c>
      <c r="F3264">
        <v>4</v>
      </c>
      <c r="G3264" t="s">
        <v>17</v>
      </c>
      <c r="H3264" t="s">
        <v>17315</v>
      </c>
      <c r="I3264" s="74">
        <v>41533</v>
      </c>
      <c r="J3264" t="s">
        <v>19</v>
      </c>
      <c r="K3264" t="s">
        <v>19</v>
      </c>
    </row>
    <row r="3265" spans="1:11" hidden="1" x14ac:dyDescent="0.3">
      <c r="A3265" t="s">
        <v>21972</v>
      </c>
      <c r="B3265" t="s">
        <v>21973</v>
      </c>
      <c r="C3265" t="s">
        <v>21883</v>
      </c>
      <c r="D3265" t="s">
        <v>21884</v>
      </c>
      <c r="E3265" s="74">
        <v>41081</v>
      </c>
      <c r="F3265">
        <v>4</v>
      </c>
      <c r="G3265" t="s">
        <v>17</v>
      </c>
      <c r="H3265" t="s">
        <v>17315</v>
      </c>
      <c r="I3265" s="74">
        <v>41534</v>
      </c>
      <c r="J3265" t="s">
        <v>19</v>
      </c>
      <c r="K3265" t="s">
        <v>19</v>
      </c>
    </row>
    <row r="3266" spans="1:11" hidden="1" x14ac:dyDescent="0.3">
      <c r="A3266" t="s">
        <v>21955</v>
      </c>
      <c r="B3266" t="s">
        <v>21956</v>
      </c>
      <c r="C3266" t="s">
        <v>21883</v>
      </c>
      <c r="D3266" t="s">
        <v>21884</v>
      </c>
      <c r="E3266" s="74">
        <v>41047</v>
      </c>
      <c r="F3266">
        <v>0.22600000000000001</v>
      </c>
      <c r="G3266" t="s">
        <v>17</v>
      </c>
      <c r="H3266" t="s">
        <v>17315</v>
      </c>
      <c r="I3266" s="74">
        <v>41513</v>
      </c>
      <c r="J3266" t="s">
        <v>19</v>
      </c>
      <c r="K3266" t="s">
        <v>19</v>
      </c>
    </row>
    <row r="3267" spans="1:11" hidden="1" x14ac:dyDescent="0.3">
      <c r="A3267" t="s">
        <v>1602</v>
      </c>
      <c r="B3267" t="s">
        <v>12561</v>
      </c>
      <c r="C3267" t="s">
        <v>21883</v>
      </c>
      <c r="D3267" t="s">
        <v>21884</v>
      </c>
      <c r="E3267" s="74">
        <v>41019</v>
      </c>
      <c r="F3267">
        <v>0.19800000000000001</v>
      </c>
      <c r="G3267" t="s">
        <v>17</v>
      </c>
      <c r="H3267" t="s">
        <v>17315</v>
      </c>
      <c r="I3267" s="74">
        <v>41513</v>
      </c>
      <c r="J3267" t="s">
        <v>19</v>
      </c>
      <c r="K3267" t="s">
        <v>19</v>
      </c>
    </row>
    <row r="3268" spans="1:11" hidden="1" x14ac:dyDescent="0.3">
      <c r="A3268" t="s">
        <v>1587</v>
      </c>
      <c r="B3268" t="s">
        <v>12545</v>
      </c>
      <c r="C3268" t="s">
        <v>21883</v>
      </c>
      <c r="D3268" t="s">
        <v>21884</v>
      </c>
      <c r="E3268" s="74">
        <v>41045</v>
      </c>
      <c r="F3268">
        <v>0.13100000000000001</v>
      </c>
      <c r="G3268" t="s">
        <v>17</v>
      </c>
      <c r="H3268" t="s">
        <v>17315</v>
      </c>
      <c r="I3268" s="74">
        <v>41556</v>
      </c>
      <c r="J3268" t="s">
        <v>19</v>
      </c>
      <c r="K3268" t="s">
        <v>19</v>
      </c>
    </row>
    <row r="3269" spans="1:11" hidden="1" x14ac:dyDescent="0.3">
      <c r="A3269" t="s">
        <v>1586</v>
      </c>
      <c r="B3269" t="s">
        <v>12544</v>
      </c>
      <c r="C3269" t="s">
        <v>21883</v>
      </c>
      <c r="D3269" t="s">
        <v>21884</v>
      </c>
      <c r="E3269" s="74">
        <v>41045</v>
      </c>
      <c r="F3269">
        <v>5.6000000000000001E-2</v>
      </c>
      <c r="G3269" t="s">
        <v>17</v>
      </c>
      <c r="H3269" t="s">
        <v>17315</v>
      </c>
      <c r="I3269" s="74">
        <v>41555</v>
      </c>
      <c r="J3269" t="s">
        <v>19</v>
      </c>
      <c r="K3269" t="s">
        <v>19</v>
      </c>
    </row>
    <row r="3270" spans="1:11" hidden="1" x14ac:dyDescent="0.3">
      <c r="A3270" t="s">
        <v>21966</v>
      </c>
      <c r="B3270" t="s">
        <v>21967</v>
      </c>
      <c r="C3270" t="s">
        <v>21883</v>
      </c>
      <c r="D3270" t="s">
        <v>21884</v>
      </c>
      <c r="E3270" s="74">
        <v>41047</v>
      </c>
      <c r="F3270">
        <v>0.32800000000000001</v>
      </c>
      <c r="G3270" t="s">
        <v>17</v>
      </c>
      <c r="H3270" t="s">
        <v>17315</v>
      </c>
      <c r="I3270" s="74">
        <v>41513</v>
      </c>
      <c r="J3270" t="s">
        <v>19</v>
      </c>
      <c r="K3270" t="s">
        <v>19</v>
      </c>
    </row>
    <row r="3271" spans="1:11" hidden="1" x14ac:dyDescent="0.3">
      <c r="A3271" t="s">
        <v>21947</v>
      </c>
      <c r="B3271" t="s">
        <v>21948</v>
      </c>
      <c r="C3271" t="s">
        <v>21883</v>
      </c>
      <c r="D3271" t="s">
        <v>21884</v>
      </c>
      <c r="E3271" s="74">
        <v>41079</v>
      </c>
      <c r="F3271">
        <v>0.999</v>
      </c>
      <c r="G3271" t="s">
        <v>17</v>
      </c>
      <c r="H3271" t="s">
        <v>17315</v>
      </c>
      <c r="I3271" s="74">
        <v>41495</v>
      </c>
      <c r="J3271" t="s">
        <v>19</v>
      </c>
      <c r="K3271" t="s">
        <v>19</v>
      </c>
    </row>
    <row r="3272" spans="1:11" hidden="1" x14ac:dyDescent="0.3">
      <c r="A3272" t="s">
        <v>21968</v>
      </c>
      <c r="B3272" t="s">
        <v>21969</v>
      </c>
      <c r="C3272" t="s">
        <v>21883</v>
      </c>
      <c r="D3272" t="s">
        <v>21884</v>
      </c>
      <c r="E3272" s="74">
        <v>41052</v>
      </c>
      <c r="F3272">
        <v>0.59599999999999997</v>
      </c>
      <c r="G3272" t="s">
        <v>17</v>
      </c>
      <c r="H3272" t="s">
        <v>17315</v>
      </c>
      <c r="I3272" s="74">
        <v>41513</v>
      </c>
      <c r="J3272" t="s">
        <v>19</v>
      </c>
      <c r="K3272" t="s">
        <v>19</v>
      </c>
    </row>
    <row r="3273" spans="1:11" hidden="1" x14ac:dyDescent="0.3">
      <c r="A3273" t="s">
        <v>21976</v>
      </c>
      <c r="B3273" t="s">
        <v>21977</v>
      </c>
      <c r="C3273" t="s">
        <v>21883</v>
      </c>
      <c r="D3273" t="s">
        <v>21884</v>
      </c>
      <c r="E3273" s="74">
        <v>41108</v>
      </c>
      <c r="F3273">
        <v>0.09</v>
      </c>
      <c r="G3273" t="s">
        <v>17</v>
      </c>
      <c r="H3273" t="s">
        <v>17315</v>
      </c>
      <c r="I3273" s="74">
        <v>41534</v>
      </c>
      <c r="J3273" t="s">
        <v>19</v>
      </c>
      <c r="K3273" t="s">
        <v>19</v>
      </c>
    </row>
    <row r="3274" spans="1:11" hidden="1" x14ac:dyDescent="0.3">
      <c r="A3274" t="s">
        <v>21978</v>
      </c>
      <c r="B3274" t="s">
        <v>21979</v>
      </c>
      <c r="C3274" t="s">
        <v>21883</v>
      </c>
      <c r="D3274" t="s">
        <v>21884</v>
      </c>
      <c r="E3274" s="74">
        <v>41108</v>
      </c>
      <c r="F3274">
        <v>0.115</v>
      </c>
      <c r="G3274" t="s">
        <v>17</v>
      </c>
      <c r="H3274" t="s">
        <v>17315</v>
      </c>
      <c r="I3274" s="74">
        <v>41540</v>
      </c>
      <c r="J3274" t="s">
        <v>19</v>
      </c>
      <c r="K3274" t="s">
        <v>19</v>
      </c>
    </row>
    <row r="3275" spans="1:11" hidden="1" x14ac:dyDescent="0.3">
      <c r="A3275" t="s">
        <v>13579</v>
      </c>
      <c r="B3275" t="s">
        <v>13578</v>
      </c>
      <c r="C3275" t="s">
        <v>19658</v>
      </c>
      <c r="D3275" t="s">
        <v>19659</v>
      </c>
      <c r="E3275" s="74">
        <v>44470</v>
      </c>
      <c r="F3275">
        <v>0.6875</v>
      </c>
      <c r="G3275" t="s">
        <v>17</v>
      </c>
      <c r="H3275" t="s">
        <v>17315</v>
      </c>
      <c r="I3275" s="74">
        <v>45015</v>
      </c>
      <c r="J3275" t="s">
        <v>19</v>
      </c>
      <c r="K3275" t="s">
        <v>19</v>
      </c>
    </row>
    <row r="3276" spans="1:11" hidden="1" x14ac:dyDescent="0.3">
      <c r="A3276" t="s">
        <v>24854</v>
      </c>
      <c r="B3276" t="s">
        <v>24855</v>
      </c>
      <c r="C3276" t="s">
        <v>17361</v>
      </c>
      <c r="D3276" t="s">
        <v>17362</v>
      </c>
      <c r="E3276" s="74">
        <v>42390</v>
      </c>
      <c r="F3276">
        <v>0.52800000000000002</v>
      </c>
      <c r="G3276" t="s">
        <v>17</v>
      </c>
      <c r="H3276" t="s">
        <v>17315</v>
      </c>
      <c r="I3276" s="74">
        <v>45419</v>
      </c>
      <c r="J3276" t="s">
        <v>19</v>
      </c>
      <c r="K3276" t="s">
        <v>19</v>
      </c>
    </row>
    <row r="3277" spans="1:11" hidden="1" x14ac:dyDescent="0.3">
      <c r="A3277" t="s">
        <v>25238</v>
      </c>
      <c r="B3277" t="s">
        <v>25239</v>
      </c>
      <c r="C3277" t="s">
        <v>17361</v>
      </c>
      <c r="D3277" t="s">
        <v>17362</v>
      </c>
      <c r="E3277" s="74">
        <v>44726</v>
      </c>
      <c r="F3277">
        <v>0.36</v>
      </c>
      <c r="G3277" t="s">
        <v>17</v>
      </c>
      <c r="H3277" t="s">
        <v>17315</v>
      </c>
      <c r="I3277" s="74">
        <v>45365</v>
      </c>
      <c r="J3277" t="s">
        <v>19</v>
      </c>
      <c r="K3277" t="s">
        <v>19</v>
      </c>
    </row>
    <row r="3278" spans="1:11" hidden="1" x14ac:dyDescent="0.3">
      <c r="A3278" t="s">
        <v>21054</v>
      </c>
      <c r="B3278" t="s">
        <v>21055</v>
      </c>
      <c r="C3278" t="s">
        <v>17538</v>
      </c>
      <c r="D3278" t="s">
        <v>17539</v>
      </c>
      <c r="E3278" s="74">
        <v>45204</v>
      </c>
      <c r="F3278">
        <v>0.14699999999999999</v>
      </c>
      <c r="G3278" t="s">
        <v>17</v>
      </c>
      <c r="H3278" t="s">
        <v>17315</v>
      </c>
      <c r="I3278" s="74">
        <v>45247</v>
      </c>
      <c r="J3278" t="s">
        <v>19</v>
      </c>
      <c r="K3278" t="s">
        <v>19</v>
      </c>
    </row>
    <row r="3279" spans="1:11" hidden="1" x14ac:dyDescent="0.3">
      <c r="A3279" t="s">
        <v>10019</v>
      </c>
      <c r="B3279" t="s">
        <v>16886</v>
      </c>
      <c r="C3279" t="s">
        <v>17486</v>
      </c>
      <c r="D3279" t="s">
        <v>17487</v>
      </c>
      <c r="E3279" s="74">
        <v>44186</v>
      </c>
      <c r="F3279">
        <v>56</v>
      </c>
      <c r="G3279" t="s">
        <v>17</v>
      </c>
      <c r="H3279" t="s">
        <v>17315</v>
      </c>
      <c r="I3279" s="74">
        <v>44207</v>
      </c>
      <c r="J3279" t="s">
        <v>19</v>
      </c>
      <c r="K3279" t="s">
        <v>19</v>
      </c>
    </row>
    <row r="3280" spans="1:11" hidden="1" x14ac:dyDescent="0.3">
      <c r="A3280" t="s">
        <v>10020</v>
      </c>
      <c r="B3280" t="s">
        <v>16886</v>
      </c>
      <c r="C3280" t="s">
        <v>17486</v>
      </c>
      <c r="D3280" t="s">
        <v>17487</v>
      </c>
      <c r="E3280" s="74">
        <v>44186</v>
      </c>
      <c r="F3280">
        <v>56</v>
      </c>
      <c r="G3280" t="s">
        <v>17</v>
      </c>
      <c r="H3280" t="s">
        <v>17315</v>
      </c>
      <c r="I3280" s="74">
        <v>44207</v>
      </c>
      <c r="J3280" t="s">
        <v>19</v>
      </c>
      <c r="K3280" t="s">
        <v>19</v>
      </c>
    </row>
    <row r="3281" spans="1:11" hidden="1" x14ac:dyDescent="0.3">
      <c r="A3281" t="s">
        <v>10021</v>
      </c>
      <c r="B3281" t="s">
        <v>16886</v>
      </c>
      <c r="C3281" t="s">
        <v>17486</v>
      </c>
      <c r="D3281" t="s">
        <v>17487</v>
      </c>
      <c r="E3281" s="74">
        <v>44186</v>
      </c>
      <c r="F3281">
        <v>40</v>
      </c>
      <c r="G3281" t="s">
        <v>17</v>
      </c>
      <c r="H3281" t="s">
        <v>17315</v>
      </c>
      <c r="I3281" s="74">
        <v>44207</v>
      </c>
      <c r="J3281" t="s">
        <v>19</v>
      </c>
      <c r="K3281" t="s">
        <v>19</v>
      </c>
    </row>
    <row r="3282" spans="1:11" hidden="1" x14ac:dyDescent="0.3">
      <c r="A3282" t="s">
        <v>10022</v>
      </c>
      <c r="B3282" t="s">
        <v>16886</v>
      </c>
      <c r="C3282" t="s">
        <v>17486</v>
      </c>
      <c r="D3282" t="s">
        <v>17487</v>
      </c>
      <c r="E3282" s="74">
        <v>44186</v>
      </c>
      <c r="F3282">
        <v>26</v>
      </c>
      <c r="G3282" t="s">
        <v>17</v>
      </c>
      <c r="H3282" t="s">
        <v>17315</v>
      </c>
      <c r="I3282" s="74">
        <v>44207</v>
      </c>
      <c r="J3282" t="s">
        <v>19</v>
      </c>
      <c r="K3282" t="s">
        <v>19</v>
      </c>
    </row>
    <row r="3283" spans="1:11" hidden="1" x14ac:dyDescent="0.3">
      <c r="A3283" t="s">
        <v>10023</v>
      </c>
      <c r="B3283" t="s">
        <v>16886</v>
      </c>
      <c r="C3283" t="s">
        <v>17486</v>
      </c>
      <c r="D3283" t="s">
        <v>17487</v>
      </c>
      <c r="E3283" s="74">
        <v>44186</v>
      </c>
      <c r="F3283">
        <v>14</v>
      </c>
      <c r="G3283" t="s">
        <v>17</v>
      </c>
      <c r="H3283" t="s">
        <v>17315</v>
      </c>
      <c r="I3283" s="74">
        <v>44207</v>
      </c>
      <c r="J3283" t="s">
        <v>19</v>
      </c>
      <c r="K3283" t="s">
        <v>19</v>
      </c>
    </row>
    <row r="3284" spans="1:11" hidden="1" x14ac:dyDescent="0.3">
      <c r="A3284" t="s">
        <v>28205</v>
      </c>
      <c r="B3284" t="s">
        <v>28206</v>
      </c>
      <c r="C3284" t="s">
        <v>28001</v>
      </c>
      <c r="D3284" t="s">
        <v>28002</v>
      </c>
      <c r="E3284" s="74">
        <v>44433</v>
      </c>
      <c r="F3284">
        <v>0.240122</v>
      </c>
      <c r="G3284" t="s">
        <v>17</v>
      </c>
      <c r="H3284" t="s">
        <v>17315</v>
      </c>
      <c r="I3284" s="74">
        <v>45666</v>
      </c>
      <c r="J3284" t="s">
        <v>19</v>
      </c>
      <c r="K3284" t="s">
        <v>19</v>
      </c>
    </row>
    <row r="3285" spans="1:11" hidden="1" x14ac:dyDescent="0.3">
      <c r="A3285" t="s">
        <v>616</v>
      </c>
      <c r="B3285" t="s">
        <v>11982</v>
      </c>
      <c r="C3285" t="s">
        <v>22092</v>
      </c>
      <c r="D3285" t="s">
        <v>22093</v>
      </c>
      <c r="E3285" s="74">
        <v>42356</v>
      </c>
      <c r="F3285">
        <v>42.96</v>
      </c>
      <c r="G3285" t="s">
        <v>6</v>
      </c>
      <c r="H3285" t="s">
        <v>17315</v>
      </c>
      <c r="I3285" s="74">
        <v>42359</v>
      </c>
      <c r="J3285" t="s">
        <v>19</v>
      </c>
      <c r="K3285" t="s">
        <v>19</v>
      </c>
    </row>
    <row r="3286" spans="1:11" hidden="1" x14ac:dyDescent="0.3">
      <c r="A3286" t="s">
        <v>615</v>
      </c>
      <c r="B3286" t="s">
        <v>11981</v>
      </c>
      <c r="C3286" t="s">
        <v>22092</v>
      </c>
      <c r="D3286" t="s">
        <v>22093</v>
      </c>
      <c r="E3286" s="74">
        <v>42356</v>
      </c>
      <c r="F3286">
        <v>42.96</v>
      </c>
      <c r="G3286" t="s">
        <v>6</v>
      </c>
      <c r="H3286" t="s">
        <v>17315</v>
      </c>
      <c r="I3286" s="74">
        <v>42359</v>
      </c>
      <c r="J3286" t="s">
        <v>19</v>
      </c>
      <c r="K3286" t="s">
        <v>19</v>
      </c>
    </row>
    <row r="3287" spans="1:11" hidden="1" x14ac:dyDescent="0.3">
      <c r="A3287" t="s">
        <v>4153</v>
      </c>
      <c r="B3287" t="s">
        <v>11558</v>
      </c>
      <c r="C3287" t="s">
        <v>22186</v>
      </c>
      <c r="D3287" t="s">
        <v>7717</v>
      </c>
      <c r="E3287" s="74">
        <v>43047</v>
      </c>
      <c r="F3287">
        <v>46</v>
      </c>
      <c r="G3287" t="s">
        <v>6</v>
      </c>
      <c r="H3287" t="s">
        <v>17315</v>
      </c>
      <c r="I3287" s="74">
        <v>43060</v>
      </c>
      <c r="J3287" t="s">
        <v>19</v>
      </c>
      <c r="K3287" t="s">
        <v>19</v>
      </c>
    </row>
    <row r="3288" spans="1:11" hidden="1" x14ac:dyDescent="0.3">
      <c r="A3288" t="s">
        <v>14925</v>
      </c>
      <c r="B3288" t="s">
        <v>14924</v>
      </c>
      <c r="C3288" t="s">
        <v>17529</v>
      </c>
      <c r="D3288" t="s">
        <v>17530</v>
      </c>
      <c r="E3288" s="74">
        <v>44698</v>
      </c>
      <c r="F3288">
        <v>201.3</v>
      </c>
      <c r="G3288" t="s">
        <v>6</v>
      </c>
      <c r="H3288" t="s">
        <v>17339</v>
      </c>
      <c r="I3288" s="74">
        <v>44734</v>
      </c>
      <c r="J3288" t="s">
        <v>19</v>
      </c>
      <c r="K3288" t="s">
        <v>19</v>
      </c>
    </row>
    <row r="3289" spans="1:11" hidden="1" x14ac:dyDescent="0.3">
      <c r="A3289" t="s">
        <v>51</v>
      </c>
      <c r="B3289" t="s">
        <v>34</v>
      </c>
      <c r="C3289" t="s">
        <v>17410</v>
      </c>
      <c r="D3289" t="s">
        <v>17411</v>
      </c>
      <c r="E3289" s="74">
        <v>42712</v>
      </c>
      <c r="F3289">
        <v>0.45500000000000002</v>
      </c>
      <c r="G3289" t="s">
        <v>17</v>
      </c>
      <c r="H3289" t="s">
        <v>17315</v>
      </c>
      <c r="I3289" s="74">
        <v>42793</v>
      </c>
      <c r="J3289" t="s">
        <v>19</v>
      </c>
      <c r="K3289" t="s">
        <v>19</v>
      </c>
    </row>
    <row r="3290" spans="1:11" hidden="1" x14ac:dyDescent="0.3">
      <c r="A3290" t="s">
        <v>33</v>
      </c>
      <c r="B3290" t="s">
        <v>34</v>
      </c>
      <c r="C3290" t="s">
        <v>17410</v>
      </c>
      <c r="D3290" t="s">
        <v>17411</v>
      </c>
      <c r="E3290" s="74">
        <v>42732</v>
      </c>
      <c r="F3290">
        <v>6.0999999999999999E-2</v>
      </c>
      <c r="G3290" t="s">
        <v>17</v>
      </c>
      <c r="H3290" t="s">
        <v>17315</v>
      </c>
      <c r="I3290" s="74">
        <v>42801</v>
      </c>
      <c r="J3290" t="s">
        <v>19</v>
      </c>
      <c r="K3290" t="s">
        <v>19</v>
      </c>
    </row>
    <row r="3291" spans="1:11" hidden="1" x14ac:dyDescent="0.3">
      <c r="A3291" t="s">
        <v>3901</v>
      </c>
      <c r="B3291" t="s">
        <v>34</v>
      </c>
      <c r="C3291" t="s">
        <v>17410</v>
      </c>
      <c r="D3291" t="s">
        <v>17411</v>
      </c>
      <c r="E3291" s="74">
        <v>42753</v>
      </c>
      <c r="F3291">
        <v>0.152</v>
      </c>
      <c r="G3291" t="s">
        <v>17</v>
      </c>
      <c r="H3291" t="s">
        <v>17315</v>
      </c>
      <c r="I3291" s="74">
        <v>42831</v>
      </c>
      <c r="J3291" t="s">
        <v>19</v>
      </c>
      <c r="K3291" t="s">
        <v>19</v>
      </c>
    </row>
    <row r="3292" spans="1:11" hidden="1" x14ac:dyDescent="0.3">
      <c r="A3292" t="s">
        <v>4177</v>
      </c>
      <c r="B3292" t="s">
        <v>34</v>
      </c>
      <c r="C3292" t="s">
        <v>17410</v>
      </c>
      <c r="D3292" t="s">
        <v>17411</v>
      </c>
      <c r="E3292" s="74">
        <v>42971</v>
      </c>
      <c r="F3292">
        <v>0.152</v>
      </c>
      <c r="G3292" t="s">
        <v>17</v>
      </c>
      <c r="H3292" t="s">
        <v>17315</v>
      </c>
      <c r="I3292" s="74">
        <v>42989</v>
      </c>
      <c r="J3292" t="s">
        <v>19</v>
      </c>
      <c r="K3292" t="s">
        <v>19</v>
      </c>
    </row>
    <row r="3293" spans="1:11" hidden="1" x14ac:dyDescent="0.3">
      <c r="A3293" t="s">
        <v>180</v>
      </c>
      <c r="B3293" t="s">
        <v>11735</v>
      </c>
      <c r="C3293" t="s">
        <v>17372</v>
      </c>
      <c r="D3293" t="s">
        <v>17373</v>
      </c>
      <c r="E3293" s="74">
        <v>42690</v>
      </c>
      <c r="F3293">
        <v>2</v>
      </c>
      <c r="G3293" t="s">
        <v>17</v>
      </c>
      <c r="H3293" t="s">
        <v>17315</v>
      </c>
      <c r="I3293" s="74">
        <v>42705</v>
      </c>
      <c r="J3293" t="s">
        <v>19</v>
      </c>
      <c r="K3293" t="s">
        <v>19</v>
      </c>
    </row>
    <row r="3294" spans="1:11" hidden="1" x14ac:dyDescent="0.3">
      <c r="A3294" t="s">
        <v>2196</v>
      </c>
      <c r="B3294" t="s">
        <v>13024</v>
      </c>
      <c r="C3294" t="s">
        <v>17372</v>
      </c>
      <c r="D3294" t="s">
        <v>17373</v>
      </c>
      <c r="E3294" s="74">
        <v>41001</v>
      </c>
      <c r="F3294">
        <v>1.25</v>
      </c>
      <c r="G3294" t="s">
        <v>17</v>
      </c>
      <c r="H3294" t="s">
        <v>17315</v>
      </c>
      <c r="I3294" s="74">
        <v>41095</v>
      </c>
      <c r="J3294" t="s">
        <v>19</v>
      </c>
      <c r="K3294" t="s">
        <v>19</v>
      </c>
    </row>
    <row r="3295" spans="1:11" hidden="1" x14ac:dyDescent="0.3">
      <c r="A3295" t="s">
        <v>3932</v>
      </c>
      <c r="B3295" t="s">
        <v>3931</v>
      </c>
      <c r="C3295" t="s">
        <v>17372</v>
      </c>
      <c r="D3295" t="s">
        <v>17373</v>
      </c>
      <c r="E3295" s="74">
        <v>42790</v>
      </c>
      <c r="F3295">
        <v>1.33</v>
      </c>
      <c r="G3295" t="s">
        <v>17</v>
      </c>
      <c r="H3295" t="s">
        <v>17315</v>
      </c>
      <c r="I3295" s="74">
        <v>42828</v>
      </c>
      <c r="J3295" t="s">
        <v>19</v>
      </c>
      <c r="K3295" t="s">
        <v>19</v>
      </c>
    </row>
    <row r="3296" spans="1:11" hidden="1" x14ac:dyDescent="0.3">
      <c r="A3296" t="s">
        <v>787</v>
      </c>
      <c r="B3296" t="s">
        <v>786</v>
      </c>
      <c r="C3296" t="s">
        <v>17372</v>
      </c>
      <c r="D3296" t="s">
        <v>17373</v>
      </c>
      <c r="E3296" s="74">
        <v>42121</v>
      </c>
      <c r="F3296">
        <v>1.5</v>
      </c>
      <c r="G3296" t="s">
        <v>17</v>
      </c>
      <c r="H3296" t="s">
        <v>17315</v>
      </c>
      <c r="I3296" s="74">
        <v>42172</v>
      </c>
      <c r="J3296" t="s">
        <v>19</v>
      </c>
      <c r="K3296" t="s">
        <v>19</v>
      </c>
    </row>
    <row r="3297" spans="1:11" hidden="1" x14ac:dyDescent="0.3">
      <c r="A3297" t="s">
        <v>785</v>
      </c>
      <c r="B3297" t="s">
        <v>786</v>
      </c>
      <c r="C3297" t="s">
        <v>17372</v>
      </c>
      <c r="D3297" t="s">
        <v>17373</v>
      </c>
      <c r="E3297" s="74">
        <v>42121</v>
      </c>
      <c r="F3297">
        <v>1.75</v>
      </c>
      <c r="G3297" t="s">
        <v>17</v>
      </c>
      <c r="H3297" t="s">
        <v>17315</v>
      </c>
      <c r="I3297" s="74">
        <v>42172</v>
      </c>
      <c r="J3297" t="s">
        <v>19</v>
      </c>
      <c r="K3297" t="s">
        <v>19</v>
      </c>
    </row>
    <row r="3298" spans="1:11" hidden="1" x14ac:dyDescent="0.3">
      <c r="A3298" t="s">
        <v>3933</v>
      </c>
      <c r="B3298" t="s">
        <v>2197</v>
      </c>
      <c r="C3298" t="s">
        <v>17372</v>
      </c>
      <c r="D3298" t="s">
        <v>17373</v>
      </c>
      <c r="E3298" s="74">
        <v>42790</v>
      </c>
      <c r="F3298">
        <v>1.248</v>
      </c>
      <c r="G3298" t="s">
        <v>17</v>
      </c>
      <c r="H3298" t="s">
        <v>17315</v>
      </c>
      <c r="I3298" s="74">
        <v>42828</v>
      </c>
      <c r="J3298" t="s">
        <v>19</v>
      </c>
      <c r="K3298" t="s">
        <v>19</v>
      </c>
    </row>
    <row r="3299" spans="1:11" hidden="1" x14ac:dyDescent="0.3">
      <c r="A3299" t="s">
        <v>3934</v>
      </c>
      <c r="B3299" t="s">
        <v>2197</v>
      </c>
      <c r="C3299" t="s">
        <v>17372</v>
      </c>
      <c r="D3299" t="s">
        <v>17373</v>
      </c>
      <c r="E3299" s="74">
        <v>42790</v>
      </c>
      <c r="F3299">
        <v>1</v>
      </c>
      <c r="G3299" t="s">
        <v>17</v>
      </c>
      <c r="H3299" t="s">
        <v>17315</v>
      </c>
      <c r="I3299" s="74">
        <v>42828</v>
      </c>
      <c r="J3299" t="s">
        <v>19</v>
      </c>
      <c r="K3299" t="s">
        <v>19</v>
      </c>
    </row>
    <row r="3300" spans="1:11" hidden="1" x14ac:dyDescent="0.3">
      <c r="A3300" t="s">
        <v>4076</v>
      </c>
      <c r="B3300" t="s">
        <v>4075</v>
      </c>
      <c r="C3300" t="s">
        <v>17410</v>
      </c>
      <c r="D3300" t="s">
        <v>17411</v>
      </c>
      <c r="E3300" s="74">
        <v>42907</v>
      </c>
      <c r="F3300">
        <v>0.33500000000000002</v>
      </c>
      <c r="G3300" t="s">
        <v>17</v>
      </c>
      <c r="H3300" t="s">
        <v>17315</v>
      </c>
      <c r="I3300" s="74">
        <v>42928</v>
      </c>
      <c r="J3300" t="s">
        <v>19</v>
      </c>
      <c r="K3300" t="s">
        <v>19</v>
      </c>
    </row>
    <row r="3301" spans="1:11" hidden="1" x14ac:dyDescent="0.3">
      <c r="A3301" t="s">
        <v>4077</v>
      </c>
      <c r="B3301" t="s">
        <v>4075</v>
      </c>
      <c r="C3301" t="s">
        <v>17410</v>
      </c>
      <c r="D3301" t="s">
        <v>17411</v>
      </c>
      <c r="E3301" s="74">
        <v>42907</v>
      </c>
      <c r="F3301">
        <v>0.152</v>
      </c>
      <c r="G3301" t="s">
        <v>17</v>
      </c>
      <c r="H3301" t="s">
        <v>17315</v>
      </c>
      <c r="I3301" s="74">
        <v>42928</v>
      </c>
      <c r="J3301" t="s">
        <v>19</v>
      </c>
      <c r="K3301" t="s">
        <v>19</v>
      </c>
    </row>
    <row r="3302" spans="1:11" hidden="1" x14ac:dyDescent="0.3">
      <c r="A3302" t="s">
        <v>4080</v>
      </c>
      <c r="B3302" t="s">
        <v>4075</v>
      </c>
      <c r="C3302" t="s">
        <v>17410</v>
      </c>
      <c r="D3302" t="s">
        <v>17411</v>
      </c>
      <c r="E3302" s="74">
        <v>42907</v>
      </c>
      <c r="F3302">
        <v>0.183</v>
      </c>
      <c r="G3302" t="s">
        <v>17</v>
      </c>
      <c r="H3302" t="s">
        <v>17315</v>
      </c>
      <c r="I3302" s="74">
        <v>42928</v>
      </c>
      <c r="J3302" t="s">
        <v>19</v>
      </c>
      <c r="K3302" t="s">
        <v>19</v>
      </c>
    </row>
    <row r="3303" spans="1:11" hidden="1" x14ac:dyDescent="0.3">
      <c r="A3303" t="s">
        <v>4081</v>
      </c>
      <c r="B3303" t="s">
        <v>4075</v>
      </c>
      <c r="C3303" t="s">
        <v>17410</v>
      </c>
      <c r="D3303" t="s">
        <v>17411</v>
      </c>
      <c r="E3303" s="74">
        <v>42907</v>
      </c>
      <c r="F3303">
        <v>0.57899999999999996</v>
      </c>
      <c r="G3303" t="s">
        <v>17</v>
      </c>
      <c r="H3303" t="s">
        <v>17315</v>
      </c>
      <c r="I3303" s="74">
        <v>42928</v>
      </c>
      <c r="J3303" t="s">
        <v>19</v>
      </c>
      <c r="K3303" t="s">
        <v>19</v>
      </c>
    </row>
    <row r="3304" spans="1:11" hidden="1" x14ac:dyDescent="0.3">
      <c r="A3304" t="s">
        <v>4082</v>
      </c>
      <c r="B3304" t="s">
        <v>4075</v>
      </c>
      <c r="C3304" t="s">
        <v>17410</v>
      </c>
      <c r="D3304" t="s">
        <v>17411</v>
      </c>
      <c r="E3304" s="74">
        <v>42907</v>
      </c>
      <c r="F3304">
        <v>0.152</v>
      </c>
      <c r="G3304" t="s">
        <v>17</v>
      </c>
      <c r="H3304" t="s">
        <v>17315</v>
      </c>
      <c r="I3304" s="74">
        <v>42928</v>
      </c>
      <c r="J3304" t="s">
        <v>19</v>
      </c>
      <c r="K3304" t="s">
        <v>19</v>
      </c>
    </row>
    <row r="3305" spans="1:11" hidden="1" x14ac:dyDescent="0.3">
      <c r="A3305" t="s">
        <v>15994</v>
      </c>
      <c r="B3305" t="s">
        <v>15993</v>
      </c>
      <c r="C3305" t="s">
        <v>17538</v>
      </c>
      <c r="D3305" t="s">
        <v>17539</v>
      </c>
      <c r="E3305" s="74">
        <v>44319</v>
      </c>
      <c r="F3305">
        <v>0.78</v>
      </c>
      <c r="G3305" t="s">
        <v>17</v>
      </c>
      <c r="H3305" t="s">
        <v>17315</v>
      </c>
      <c r="I3305" s="74">
        <v>44370</v>
      </c>
      <c r="J3305" t="s">
        <v>19</v>
      </c>
      <c r="K3305" t="s">
        <v>19</v>
      </c>
    </row>
    <row r="3306" spans="1:11" hidden="1" x14ac:dyDescent="0.3">
      <c r="A3306" t="s">
        <v>2694</v>
      </c>
      <c r="B3306" t="s">
        <v>13429</v>
      </c>
      <c r="C3306" t="s">
        <v>21764</v>
      </c>
      <c r="D3306" t="s">
        <v>21765</v>
      </c>
      <c r="E3306" s="74">
        <v>40575</v>
      </c>
      <c r="F3306">
        <v>12</v>
      </c>
      <c r="G3306" t="s">
        <v>6</v>
      </c>
      <c r="H3306" t="s">
        <v>17458</v>
      </c>
      <c r="I3306" s="74">
        <v>40585</v>
      </c>
      <c r="J3306" t="s">
        <v>19</v>
      </c>
      <c r="K3306" t="s">
        <v>19</v>
      </c>
    </row>
    <row r="3307" spans="1:11" hidden="1" x14ac:dyDescent="0.3">
      <c r="A3307" t="s">
        <v>626</v>
      </c>
      <c r="B3307" t="s">
        <v>11988</v>
      </c>
      <c r="C3307" t="s">
        <v>22086</v>
      </c>
      <c r="D3307" t="s">
        <v>22087</v>
      </c>
      <c r="E3307" s="74">
        <v>42289</v>
      </c>
      <c r="F3307">
        <v>249.4</v>
      </c>
      <c r="G3307" t="s">
        <v>17</v>
      </c>
      <c r="H3307" t="s">
        <v>17441</v>
      </c>
      <c r="I3307" s="74">
        <v>42352</v>
      </c>
      <c r="J3307" t="s">
        <v>17325</v>
      </c>
      <c r="K3307" t="s">
        <v>19</v>
      </c>
    </row>
    <row r="3308" spans="1:11" hidden="1" x14ac:dyDescent="0.3">
      <c r="A3308" t="s">
        <v>626</v>
      </c>
      <c r="B3308" t="s">
        <v>11988</v>
      </c>
      <c r="C3308" t="s">
        <v>22086</v>
      </c>
      <c r="D3308" t="s">
        <v>22087</v>
      </c>
      <c r="E3308" s="74">
        <v>42289</v>
      </c>
      <c r="F3308">
        <v>249.4</v>
      </c>
      <c r="G3308" t="s">
        <v>6</v>
      </c>
      <c r="H3308" t="s">
        <v>17441</v>
      </c>
      <c r="I3308" s="74">
        <v>42352</v>
      </c>
      <c r="J3308" t="s">
        <v>17325</v>
      </c>
      <c r="K3308" t="s">
        <v>19</v>
      </c>
    </row>
    <row r="3309" spans="1:11" hidden="1" x14ac:dyDescent="0.3">
      <c r="A3309" t="s">
        <v>2863</v>
      </c>
      <c r="B3309" t="s">
        <v>12443</v>
      </c>
      <c r="C3309" t="s">
        <v>17393</v>
      </c>
      <c r="D3309" t="s">
        <v>17394</v>
      </c>
      <c r="E3309" s="74">
        <v>39476</v>
      </c>
      <c r="F3309">
        <v>0.23200000000000001</v>
      </c>
      <c r="G3309" t="s">
        <v>17</v>
      </c>
      <c r="H3309" t="s">
        <v>17315</v>
      </c>
      <c r="I3309" s="74">
        <v>40205</v>
      </c>
      <c r="J3309" t="s">
        <v>19</v>
      </c>
      <c r="K3309" t="s">
        <v>19</v>
      </c>
    </row>
    <row r="3310" spans="1:11" hidden="1" x14ac:dyDescent="0.3">
      <c r="A3310" t="s">
        <v>1440</v>
      </c>
      <c r="B3310" t="s">
        <v>12443</v>
      </c>
      <c r="C3310" t="s">
        <v>17393</v>
      </c>
      <c r="D3310" t="s">
        <v>17394</v>
      </c>
      <c r="E3310" s="74">
        <v>39476</v>
      </c>
      <c r="F3310">
        <v>0.23100000000000001</v>
      </c>
      <c r="G3310" t="s">
        <v>17</v>
      </c>
      <c r="H3310" t="s">
        <v>17315</v>
      </c>
      <c r="I3310" s="74">
        <v>41703</v>
      </c>
      <c r="J3310" t="s">
        <v>19</v>
      </c>
      <c r="K3310" t="s">
        <v>19</v>
      </c>
    </row>
    <row r="3311" spans="1:11" hidden="1" x14ac:dyDescent="0.3">
      <c r="A3311" t="s">
        <v>20578</v>
      </c>
      <c r="B3311" t="s">
        <v>20579</v>
      </c>
      <c r="C3311" t="s">
        <v>20576</v>
      </c>
      <c r="D3311" t="s">
        <v>20577</v>
      </c>
      <c r="E3311" s="74">
        <v>44805</v>
      </c>
      <c r="F3311">
        <v>0.22600000000000001</v>
      </c>
      <c r="G3311" t="s">
        <v>17</v>
      </c>
      <c r="H3311" t="s">
        <v>17315</v>
      </c>
      <c r="I3311" s="74">
        <v>45215</v>
      </c>
      <c r="J3311" t="s">
        <v>19</v>
      </c>
      <c r="K3311" t="s">
        <v>19</v>
      </c>
    </row>
    <row r="3312" spans="1:11" hidden="1" x14ac:dyDescent="0.3">
      <c r="A3312" t="s">
        <v>3615</v>
      </c>
      <c r="B3312" t="s">
        <v>3616</v>
      </c>
      <c r="C3312" t="s">
        <v>17372</v>
      </c>
      <c r="D3312" t="s">
        <v>17373</v>
      </c>
      <c r="E3312" s="74">
        <v>31533</v>
      </c>
      <c r="F3312">
        <v>0.25</v>
      </c>
      <c r="G3312" t="s">
        <v>17369</v>
      </c>
      <c r="H3312" t="s">
        <v>17315</v>
      </c>
      <c r="I3312" s="74">
        <v>39652</v>
      </c>
      <c r="J3312" t="s">
        <v>19</v>
      </c>
      <c r="K3312" t="s">
        <v>19</v>
      </c>
    </row>
    <row r="3313" spans="1:11" hidden="1" x14ac:dyDescent="0.3">
      <c r="A3313" t="s">
        <v>2727</v>
      </c>
      <c r="B3313" t="s">
        <v>13452</v>
      </c>
      <c r="C3313" t="s">
        <v>20350</v>
      </c>
      <c r="D3313" t="s">
        <v>20351</v>
      </c>
      <c r="E3313" s="74">
        <v>39934</v>
      </c>
      <c r="F3313">
        <v>1</v>
      </c>
      <c r="G3313" t="s">
        <v>17</v>
      </c>
      <c r="H3313" t="s">
        <v>17315</v>
      </c>
      <c r="I3313" s="74">
        <v>40504</v>
      </c>
      <c r="J3313" t="s">
        <v>19</v>
      </c>
      <c r="K3313" t="s">
        <v>19</v>
      </c>
    </row>
    <row r="3314" spans="1:11" hidden="1" x14ac:dyDescent="0.3">
      <c r="A3314" t="s">
        <v>3470</v>
      </c>
      <c r="B3314" t="s">
        <v>11662</v>
      </c>
      <c r="C3314" t="s">
        <v>17352</v>
      </c>
      <c r="D3314" t="s">
        <v>17293</v>
      </c>
      <c r="E3314" s="74">
        <v>39599</v>
      </c>
      <c r="F3314">
        <v>94</v>
      </c>
      <c r="G3314" t="s">
        <v>6</v>
      </c>
      <c r="H3314" t="s">
        <v>17391</v>
      </c>
      <c r="I3314" s="74">
        <v>39623</v>
      </c>
      <c r="J3314" t="s">
        <v>19</v>
      </c>
      <c r="K3314" t="s">
        <v>19</v>
      </c>
    </row>
    <row r="3315" spans="1:11" hidden="1" x14ac:dyDescent="0.3">
      <c r="A3315" t="s">
        <v>10137</v>
      </c>
      <c r="B3315" t="s">
        <v>16725</v>
      </c>
      <c r="C3315" t="s">
        <v>17382</v>
      </c>
      <c r="D3315" t="s">
        <v>17383</v>
      </c>
      <c r="E3315" s="74">
        <v>42389</v>
      </c>
      <c r="F3315">
        <v>0.94299999999999995</v>
      </c>
      <c r="G3315" t="s">
        <v>17</v>
      </c>
      <c r="H3315" t="s">
        <v>17315</v>
      </c>
      <c r="I3315" s="74">
        <v>44243</v>
      </c>
      <c r="J3315" t="s">
        <v>19</v>
      </c>
      <c r="K3315" t="s">
        <v>19</v>
      </c>
    </row>
    <row r="3316" spans="1:11" hidden="1" x14ac:dyDescent="0.3">
      <c r="A3316" t="s">
        <v>1189</v>
      </c>
      <c r="B3316" t="s">
        <v>12292</v>
      </c>
      <c r="C3316" t="s">
        <v>22024</v>
      </c>
      <c r="D3316" t="s">
        <v>22025</v>
      </c>
      <c r="E3316" s="74">
        <v>42146</v>
      </c>
      <c r="F3316">
        <v>12</v>
      </c>
      <c r="G3316" t="s">
        <v>17</v>
      </c>
      <c r="H3316" t="s">
        <v>17315</v>
      </c>
      <c r="I3316" s="74">
        <v>42159</v>
      </c>
      <c r="J3316" t="s">
        <v>19</v>
      </c>
      <c r="K3316" t="s">
        <v>19</v>
      </c>
    </row>
    <row r="3317" spans="1:11" hidden="1" x14ac:dyDescent="0.3">
      <c r="A3317" t="s">
        <v>27120</v>
      </c>
      <c r="B3317" t="s">
        <v>27121</v>
      </c>
      <c r="C3317" t="s">
        <v>27122</v>
      </c>
      <c r="D3317" t="s">
        <v>27121</v>
      </c>
      <c r="E3317" s="74">
        <v>45630</v>
      </c>
      <c r="F3317">
        <v>80</v>
      </c>
      <c r="G3317" t="s">
        <v>17</v>
      </c>
      <c r="H3317" t="s">
        <v>17391</v>
      </c>
      <c r="I3317" s="74">
        <v>45701</v>
      </c>
      <c r="J3317" t="s">
        <v>19</v>
      </c>
      <c r="K3317" t="s">
        <v>19</v>
      </c>
    </row>
    <row r="3318" spans="1:11" hidden="1" x14ac:dyDescent="0.3">
      <c r="A3318" t="s">
        <v>2344</v>
      </c>
      <c r="B3318" t="s">
        <v>13133</v>
      </c>
      <c r="C3318" t="s">
        <v>17433</v>
      </c>
      <c r="D3318" t="s">
        <v>17434</v>
      </c>
      <c r="E3318" s="74">
        <v>40912</v>
      </c>
      <c r="F3318">
        <v>9.6</v>
      </c>
      <c r="G3318" t="s">
        <v>6</v>
      </c>
      <c r="H3318" t="s">
        <v>17435</v>
      </c>
      <c r="I3318" s="74">
        <v>40948</v>
      </c>
      <c r="J3318" t="s">
        <v>19</v>
      </c>
      <c r="K3318" t="s">
        <v>19</v>
      </c>
    </row>
    <row r="3319" spans="1:11" hidden="1" x14ac:dyDescent="0.3">
      <c r="A3319" t="s">
        <v>9974</v>
      </c>
      <c r="B3319" t="s">
        <v>16938</v>
      </c>
      <c r="C3319" t="s">
        <v>17348</v>
      </c>
      <c r="D3319" t="s">
        <v>17349</v>
      </c>
      <c r="E3319" s="74">
        <v>42907</v>
      </c>
      <c r="F3319">
        <v>0.55800000000000005</v>
      </c>
      <c r="G3319" t="s">
        <v>17</v>
      </c>
      <c r="H3319" t="s">
        <v>17315</v>
      </c>
      <c r="I3319" s="74">
        <v>44131</v>
      </c>
      <c r="J3319" t="s">
        <v>19</v>
      </c>
      <c r="K3319" t="s">
        <v>19</v>
      </c>
    </row>
    <row r="3320" spans="1:11" hidden="1" x14ac:dyDescent="0.3">
      <c r="A3320" t="s">
        <v>14732</v>
      </c>
      <c r="B3320" t="s">
        <v>14731</v>
      </c>
      <c r="C3320" t="s">
        <v>17680</v>
      </c>
      <c r="D3320" t="s">
        <v>17681</v>
      </c>
      <c r="E3320" s="74">
        <v>44615</v>
      </c>
      <c r="F3320">
        <v>0.187</v>
      </c>
      <c r="G3320" t="s">
        <v>17</v>
      </c>
      <c r="H3320" t="s">
        <v>17315</v>
      </c>
      <c r="I3320" s="74">
        <v>44739</v>
      </c>
      <c r="J3320" t="s">
        <v>19</v>
      </c>
      <c r="K3320" t="s">
        <v>19</v>
      </c>
    </row>
    <row r="3321" spans="1:11" hidden="1" x14ac:dyDescent="0.3">
      <c r="A3321" t="s">
        <v>2742</v>
      </c>
      <c r="B3321" t="s">
        <v>13468</v>
      </c>
      <c r="C3321" t="s">
        <v>17372</v>
      </c>
      <c r="D3321" t="s">
        <v>17373</v>
      </c>
      <c r="E3321" s="74">
        <v>40450</v>
      </c>
      <c r="F3321">
        <v>124.5</v>
      </c>
      <c r="G3321" t="s">
        <v>6</v>
      </c>
      <c r="H3321" t="s">
        <v>17458</v>
      </c>
      <c r="I3321" s="74">
        <v>40497</v>
      </c>
      <c r="J3321" t="s">
        <v>19</v>
      </c>
      <c r="K3321" t="s">
        <v>19</v>
      </c>
    </row>
    <row r="3322" spans="1:11" hidden="1" x14ac:dyDescent="0.3">
      <c r="A3322" t="s">
        <v>25378</v>
      </c>
      <c r="B3322" t="s">
        <v>25379</v>
      </c>
      <c r="C3322" t="s">
        <v>18715</v>
      </c>
      <c r="D3322" t="s">
        <v>18716</v>
      </c>
      <c r="E3322" s="74">
        <v>45299</v>
      </c>
      <c r="F3322">
        <v>7.0000000000000007E-2</v>
      </c>
      <c r="G3322" t="s">
        <v>17</v>
      </c>
      <c r="H3322" t="s">
        <v>17315</v>
      </c>
      <c r="I3322" s="74">
        <v>45391</v>
      </c>
      <c r="J3322" t="s">
        <v>19</v>
      </c>
      <c r="K3322" t="s">
        <v>19</v>
      </c>
    </row>
    <row r="3323" spans="1:11" hidden="1" x14ac:dyDescent="0.3">
      <c r="A3323" t="s">
        <v>25380</v>
      </c>
      <c r="B3323" t="s">
        <v>25381</v>
      </c>
      <c r="C3323" t="s">
        <v>18715</v>
      </c>
      <c r="D3323" t="s">
        <v>18716</v>
      </c>
      <c r="E3323" s="74">
        <v>45293</v>
      </c>
      <c r="F3323">
        <v>9.1999999999999998E-2</v>
      </c>
      <c r="G3323" t="s">
        <v>17</v>
      </c>
      <c r="H3323" t="s">
        <v>17315</v>
      </c>
      <c r="I3323" s="74">
        <v>45391</v>
      </c>
      <c r="J3323" t="s">
        <v>19</v>
      </c>
      <c r="K3323" t="s">
        <v>19</v>
      </c>
    </row>
    <row r="3324" spans="1:11" hidden="1" x14ac:dyDescent="0.3">
      <c r="A3324" t="s">
        <v>27092</v>
      </c>
      <c r="B3324" t="s">
        <v>27093</v>
      </c>
      <c r="C3324" t="s">
        <v>27084</v>
      </c>
      <c r="D3324" t="s">
        <v>27085</v>
      </c>
      <c r="E3324" s="74">
        <v>44195</v>
      </c>
      <c r="F3324">
        <v>1.05121</v>
      </c>
      <c r="G3324" t="s">
        <v>17</v>
      </c>
      <c r="H3324" t="s">
        <v>17315</v>
      </c>
      <c r="I3324" s="74">
        <v>45695</v>
      </c>
      <c r="J3324" t="s">
        <v>19</v>
      </c>
      <c r="K3324" t="s">
        <v>19</v>
      </c>
    </row>
    <row r="3325" spans="1:11" hidden="1" x14ac:dyDescent="0.3">
      <c r="A3325" t="s">
        <v>8840</v>
      </c>
      <c r="B3325" t="s">
        <v>17220</v>
      </c>
      <c r="C3325" t="s">
        <v>17318</v>
      </c>
      <c r="D3325" t="s">
        <v>17319</v>
      </c>
      <c r="E3325" s="74">
        <v>43088</v>
      </c>
      <c r="F3325">
        <v>0.78200000000000003</v>
      </c>
      <c r="G3325" t="s">
        <v>17</v>
      </c>
      <c r="H3325" t="s">
        <v>17315</v>
      </c>
      <c r="I3325" s="74">
        <v>43963</v>
      </c>
      <c r="J3325" t="s">
        <v>19</v>
      </c>
      <c r="K3325" t="s">
        <v>19</v>
      </c>
    </row>
    <row r="3326" spans="1:11" hidden="1" x14ac:dyDescent="0.3">
      <c r="A3326" t="s">
        <v>8841</v>
      </c>
      <c r="B3326" t="s">
        <v>17220</v>
      </c>
      <c r="C3326" t="s">
        <v>17318</v>
      </c>
      <c r="D3326" t="s">
        <v>17319</v>
      </c>
      <c r="E3326" s="74">
        <v>43229</v>
      </c>
      <c r="F3326">
        <v>0.9</v>
      </c>
      <c r="G3326" t="s">
        <v>17</v>
      </c>
      <c r="H3326" t="s">
        <v>17315</v>
      </c>
      <c r="I3326" s="74">
        <v>43985</v>
      </c>
      <c r="J3326" t="s">
        <v>19</v>
      </c>
      <c r="K3326" t="s">
        <v>19</v>
      </c>
    </row>
    <row r="3327" spans="1:11" hidden="1" x14ac:dyDescent="0.3">
      <c r="A3327" t="s">
        <v>8842</v>
      </c>
      <c r="B3327" t="s">
        <v>17220</v>
      </c>
      <c r="C3327" t="s">
        <v>17318</v>
      </c>
      <c r="D3327" t="s">
        <v>17319</v>
      </c>
      <c r="E3327" s="74">
        <v>43117</v>
      </c>
      <c r="F3327">
        <v>0.38400000000000001</v>
      </c>
      <c r="G3327" t="s">
        <v>17</v>
      </c>
      <c r="H3327" t="s">
        <v>17315</v>
      </c>
      <c r="I3327" s="74">
        <v>43963</v>
      </c>
      <c r="J3327" t="s">
        <v>19</v>
      </c>
      <c r="K3327" t="s">
        <v>19</v>
      </c>
    </row>
    <row r="3328" spans="1:11" hidden="1" x14ac:dyDescent="0.3">
      <c r="A3328" t="s">
        <v>3718</v>
      </c>
      <c r="B3328" t="s">
        <v>14789</v>
      </c>
      <c r="C3328" t="s">
        <v>17352</v>
      </c>
      <c r="D3328" t="s">
        <v>17293</v>
      </c>
      <c r="E3328" s="74">
        <v>5115</v>
      </c>
      <c r="F3328">
        <v>33</v>
      </c>
      <c r="G3328" t="s">
        <v>17369</v>
      </c>
      <c r="H3328" t="s">
        <v>17458</v>
      </c>
      <c r="I3328" s="74">
        <v>39451</v>
      </c>
      <c r="J3328" t="s">
        <v>19</v>
      </c>
      <c r="K3328" t="s">
        <v>19</v>
      </c>
    </row>
    <row r="3329" spans="1:11" hidden="1" x14ac:dyDescent="0.3">
      <c r="A3329" t="s">
        <v>4913</v>
      </c>
      <c r="B3329" t="s">
        <v>4912</v>
      </c>
      <c r="C3329" t="s">
        <v>22311</v>
      </c>
      <c r="D3329" t="s">
        <v>4912</v>
      </c>
      <c r="E3329" s="74">
        <v>43676</v>
      </c>
      <c r="F3329">
        <v>220</v>
      </c>
      <c r="G3329" t="s">
        <v>6</v>
      </c>
      <c r="H3329" t="s">
        <v>17324</v>
      </c>
      <c r="I3329" s="74">
        <v>43682</v>
      </c>
      <c r="J3329" t="s">
        <v>19</v>
      </c>
      <c r="K3329" t="s">
        <v>19</v>
      </c>
    </row>
    <row r="3330" spans="1:11" hidden="1" x14ac:dyDescent="0.3">
      <c r="A3330" t="s">
        <v>444</v>
      </c>
      <c r="B3330" t="s">
        <v>11891</v>
      </c>
      <c r="C3330" t="s">
        <v>17365</v>
      </c>
      <c r="D3330" t="s">
        <v>17366</v>
      </c>
      <c r="E3330" s="74">
        <v>42510</v>
      </c>
      <c r="F3330">
        <v>1.2</v>
      </c>
      <c r="G3330" t="s">
        <v>17369</v>
      </c>
      <c r="H3330" t="s">
        <v>17441</v>
      </c>
      <c r="I3330" s="74">
        <v>42530</v>
      </c>
      <c r="J3330" t="s">
        <v>19</v>
      </c>
      <c r="K3330" t="s">
        <v>19</v>
      </c>
    </row>
    <row r="3331" spans="1:11" hidden="1" x14ac:dyDescent="0.3">
      <c r="A3331" t="s">
        <v>1509</v>
      </c>
      <c r="B3331" t="s">
        <v>12481</v>
      </c>
      <c r="C3331" t="s">
        <v>17444</v>
      </c>
      <c r="D3331" t="s">
        <v>17445</v>
      </c>
      <c r="E3331" s="74">
        <v>15220</v>
      </c>
      <c r="F3331">
        <v>125</v>
      </c>
      <c r="G3331" t="s">
        <v>17369</v>
      </c>
      <c r="H3331" t="s">
        <v>17391</v>
      </c>
      <c r="I3331" s="74">
        <v>41586</v>
      </c>
      <c r="J3331" t="s">
        <v>17325</v>
      </c>
      <c r="K3331" t="s">
        <v>19</v>
      </c>
    </row>
    <row r="3332" spans="1:11" hidden="1" x14ac:dyDescent="0.3">
      <c r="A3332" t="s">
        <v>1509</v>
      </c>
      <c r="B3332" t="s">
        <v>12481</v>
      </c>
      <c r="C3332" t="s">
        <v>17444</v>
      </c>
      <c r="D3332" t="s">
        <v>17445</v>
      </c>
      <c r="E3332" s="74">
        <v>15220</v>
      </c>
      <c r="F3332">
        <v>125</v>
      </c>
      <c r="G3332" t="s">
        <v>17390</v>
      </c>
      <c r="H3332" t="s">
        <v>17391</v>
      </c>
      <c r="I3332" s="74">
        <v>41586</v>
      </c>
      <c r="J3332" t="s">
        <v>17325</v>
      </c>
      <c r="K3332" t="s">
        <v>19</v>
      </c>
    </row>
    <row r="3333" spans="1:11" hidden="1" x14ac:dyDescent="0.3">
      <c r="A3333" t="s">
        <v>1509</v>
      </c>
      <c r="B3333" t="s">
        <v>12481</v>
      </c>
      <c r="C3333" t="s">
        <v>17444</v>
      </c>
      <c r="D3333" t="s">
        <v>17445</v>
      </c>
      <c r="E3333" s="74">
        <v>15220</v>
      </c>
      <c r="F3333">
        <v>125</v>
      </c>
      <c r="G3333" t="s">
        <v>17392</v>
      </c>
      <c r="H3333" t="s">
        <v>17391</v>
      </c>
      <c r="I3333" s="74">
        <v>41586</v>
      </c>
      <c r="J3333" t="s">
        <v>17325</v>
      </c>
      <c r="K3333" t="s">
        <v>19</v>
      </c>
    </row>
    <row r="3334" spans="1:11" hidden="1" x14ac:dyDescent="0.3">
      <c r="A3334" t="s">
        <v>1504</v>
      </c>
      <c r="B3334" t="s">
        <v>12481</v>
      </c>
      <c r="C3334" t="s">
        <v>17444</v>
      </c>
      <c r="D3334" t="s">
        <v>17445</v>
      </c>
      <c r="E3334" s="74">
        <v>15342</v>
      </c>
      <c r="F3334">
        <v>125</v>
      </c>
      <c r="G3334" t="s">
        <v>17369</v>
      </c>
      <c r="H3334" t="s">
        <v>17391</v>
      </c>
      <c r="I3334" s="74">
        <v>41586</v>
      </c>
      <c r="J3334" t="s">
        <v>17325</v>
      </c>
      <c r="K3334" t="s">
        <v>19</v>
      </c>
    </row>
    <row r="3335" spans="1:11" hidden="1" x14ac:dyDescent="0.3">
      <c r="A3335" t="s">
        <v>1504</v>
      </c>
      <c r="B3335" t="s">
        <v>12481</v>
      </c>
      <c r="C3335" t="s">
        <v>17444</v>
      </c>
      <c r="D3335" t="s">
        <v>17445</v>
      </c>
      <c r="E3335" s="74">
        <v>15342</v>
      </c>
      <c r="F3335">
        <v>125</v>
      </c>
      <c r="G3335" t="s">
        <v>17390</v>
      </c>
      <c r="H3335" t="s">
        <v>17391</v>
      </c>
      <c r="I3335" s="74">
        <v>41586</v>
      </c>
      <c r="J3335" t="s">
        <v>17325</v>
      </c>
      <c r="K3335" t="s">
        <v>19</v>
      </c>
    </row>
    <row r="3336" spans="1:11" hidden="1" x14ac:dyDescent="0.3">
      <c r="A3336" t="s">
        <v>1504</v>
      </c>
      <c r="B3336" t="s">
        <v>12481</v>
      </c>
      <c r="C3336" t="s">
        <v>17444</v>
      </c>
      <c r="D3336" t="s">
        <v>17445</v>
      </c>
      <c r="E3336" s="74">
        <v>15342</v>
      </c>
      <c r="F3336">
        <v>125</v>
      </c>
      <c r="G3336" t="s">
        <v>17392</v>
      </c>
      <c r="H3336" t="s">
        <v>17391</v>
      </c>
      <c r="I3336" s="74">
        <v>41586</v>
      </c>
      <c r="J3336" t="s">
        <v>17325</v>
      </c>
      <c r="K3336" t="s">
        <v>19</v>
      </c>
    </row>
    <row r="3337" spans="1:11" hidden="1" x14ac:dyDescent="0.3">
      <c r="A3337" t="s">
        <v>1503</v>
      </c>
      <c r="B3337" t="s">
        <v>12481</v>
      </c>
      <c r="C3337" t="s">
        <v>17444</v>
      </c>
      <c r="D3337" t="s">
        <v>17445</v>
      </c>
      <c r="E3337" s="74">
        <v>15432</v>
      </c>
      <c r="F3337">
        <v>125</v>
      </c>
      <c r="G3337" t="s">
        <v>17369</v>
      </c>
      <c r="H3337" t="s">
        <v>17391</v>
      </c>
      <c r="I3337" s="74">
        <v>41586</v>
      </c>
      <c r="J3337" t="s">
        <v>17325</v>
      </c>
      <c r="K3337" t="s">
        <v>19</v>
      </c>
    </row>
    <row r="3338" spans="1:11" hidden="1" x14ac:dyDescent="0.3">
      <c r="A3338" t="s">
        <v>1503</v>
      </c>
      <c r="B3338" t="s">
        <v>12481</v>
      </c>
      <c r="C3338" t="s">
        <v>17444</v>
      </c>
      <c r="D3338" t="s">
        <v>17445</v>
      </c>
      <c r="E3338" s="74">
        <v>15432</v>
      </c>
      <c r="F3338">
        <v>125</v>
      </c>
      <c r="G3338" t="s">
        <v>17390</v>
      </c>
      <c r="H3338" t="s">
        <v>17391</v>
      </c>
      <c r="I3338" s="74">
        <v>41586</v>
      </c>
      <c r="J3338" t="s">
        <v>17325</v>
      </c>
      <c r="K3338" t="s">
        <v>19</v>
      </c>
    </row>
    <row r="3339" spans="1:11" hidden="1" x14ac:dyDescent="0.3">
      <c r="A3339" t="s">
        <v>1503</v>
      </c>
      <c r="B3339" t="s">
        <v>12481</v>
      </c>
      <c r="C3339" t="s">
        <v>17444</v>
      </c>
      <c r="D3339" t="s">
        <v>17445</v>
      </c>
      <c r="E3339" s="74">
        <v>15432</v>
      </c>
      <c r="F3339">
        <v>125</v>
      </c>
      <c r="G3339" t="s">
        <v>17392</v>
      </c>
      <c r="H3339" t="s">
        <v>17391</v>
      </c>
      <c r="I3339" s="74">
        <v>41586</v>
      </c>
      <c r="J3339" t="s">
        <v>17325</v>
      </c>
      <c r="K3339" t="s">
        <v>19</v>
      </c>
    </row>
    <row r="3340" spans="1:11" hidden="1" x14ac:dyDescent="0.3">
      <c r="A3340" t="s">
        <v>1502</v>
      </c>
      <c r="B3340" t="s">
        <v>12481</v>
      </c>
      <c r="C3340" t="s">
        <v>17444</v>
      </c>
      <c r="D3340" t="s">
        <v>17445</v>
      </c>
      <c r="E3340" s="74">
        <v>15738</v>
      </c>
      <c r="F3340">
        <v>125</v>
      </c>
      <c r="G3340" t="s">
        <v>17369</v>
      </c>
      <c r="H3340" t="s">
        <v>17391</v>
      </c>
      <c r="I3340" s="74">
        <v>41586</v>
      </c>
      <c r="J3340" t="s">
        <v>17325</v>
      </c>
      <c r="K3340" t="s">
        <v>19</v>
      </c>
    </row>
    <row r="3341" spans="1:11" hidden="1" x14ac:dyDescent="0.3">
      <c r="A3341" t="s">
        <v>1502</v>
      </c>
      <c r="B3341" t="s">
        <v>12481</v>
      </c>
      <c r="C3341" t="s">
        <v>17444</v>
      </c>
      <c r="D3341" t="s">
        <v>17445</v>
      </c>
      <c r="E3341" s="74">
        <v>15738</v>
      </c>
      <c r="F3341">
        <v>125</v>
      </c>
      <c r="G3341" t="s">
        <v>17390</v>
      </c>
      <c r="H3341" t="s">
        <v>17391</v>
      </c>
      <c r="I3341" s="74">
        <v>41586</v>
      </c>
      <c r="J3341" t="s">
        <v>17325</v>
      </c>
      <c r="K3341" t="s">
        <v>19</v>
      </c>
    </row>
    <row r="3342" spans="1:11" hidden="1" x14ac:dyDescent="0.3">
      <c r="A3342" t="s">
        <v>1502</v>
      </c>
      <c r="B3342" t="s">
        <v>12481</v>
      </c>
      <c r="C3342" t="s">
        <v>17444</v>
      </c>
      <c r="D3342" t="s">
        <v>17445</v>
      </c>
      <c r="E3342" s="74">
        <v>15738</v>
      </c>
      <c r="F3342">
        <v>125</v>
      </c>
      <c r="G3342" t="s">
        <v>17392</v>
      </c>
      <c r="H3342" t="s">
        <v>17391</v>
      </c>
      <c r="I3342" s="74">
        <v>41586</v>
      </c>
      <c r="J3342" t="s">
        <v>17325</v>
      </c>
      <c r="K3342" t="s">
        <v>19</v>
      </c>
    </row>
    <row r="3343" spans="1:11" hidden="1" x14ac:dyDescent="0.3">
      <c r="A3343" t="s">
        <v>1501</v>
      </c>
      <c r="B3343" t="s">
        <v>12481</v>
      </c>
      <c r="C3343" t="s">
        <v>17444</v>
      </c>
      <c r="D3343" t="s">
        <v>17445</v>
      </c>
      <c r="E3343" s="74">
        <v>15919</v>
      </c>
      <c r="F3343">
        <v>125</v>
      </c>
      <c r="G3343" t="s">
        <v>17369</v>
      </c>
      <c r="H3343" t="s">
        <v>17391</v>
      </c>
      <c r="I3343" s="74">
        <v>41586</v>
      </c>
      <c r="J3343" t="s">
        <v>17325</v>
      </c>
      <c r="K3343" t="s">
        <v>19</v>
      </c>
    </row>
    <row r="3344" spans="1:11" hidden="1" x14ac:dyDescent="0.3">
      <c r="A3344" t="s">
        <v>1501</v>
      </c>
      <c r="B3344" t="s">
        <v>12481</v>
      </c>
      <c r="C3344" t="s">
        <v>17444</v>
      </c>
      <c r="D3344" t="s">
        <v>17445</v>
      </c>
      <c r="E3344" s="74">
        <v>15919</v>
      </c>
      <c r="F3344">
        <v>125</v>
      </c>
      <c r="G3344" t="s">
        <v>17390</v>
      </c>
      <c r="H3344" t="s">
        <v>17391</v>
      </c>
      <c r="I3344" s="74">
        <v>41586</v>
      </c>
      <c r="J3344" t="s">
        <v>17325</v>
      </c>
      <c r="K3344" t="s">
        <v>19</v>
      </c>
    </row>
    <row r="3345" spans="1:11" hidden="1" x14ac:dyDescent="0.3">
      <c r="A3345" t="s">
        <v>1501</v>
      </c>
      <c r="B3345" t="s">
        <v>12481</v>
      </c>
      <c r="C3345" t="s">
        <v>17444</v>
      </c>
      <c r="D3345" t="s">
        <v>17445</v>
      </c>
      <c r="E3345" s="74">
        <v>15919</v>
      </c>
      <c r="F3345">
        <v>125</v>
      </c>
      <c r="G3345" t="s">
        <v>17392</v>
      </c>
      <c r="H3345" t="s">
        <v>17391</v>
      </c>
      <c r="I3345" s="74">
        <v>41586</v>
      </c>
      <c r="J3345" t="s">
        <v>17325</v>
      </c>
      <c r="K3345" t="s">
        <v>19</v>
      </c>
    </row>
    <row r="3346" spans="1:11" hidden="1" x14ac:dyDescent="0.3">
      <c r="A3346" t="s">
        <v>1500</v>
      </c>
      <c r="B3346" t="s">
        <v>12481</v>
      </c>
      <c r="C3346" t="s">
        <v>17444</v>
      </c>
      <c r="D3346" t="s">
        <v>17445</v>
      </c>
      <c r="E3346" s="74">
        <v>16011</v>
      </c>
      <c r="F3346">
        <v>125</v>
      </c>
      <c r="G3346" t="s">
        <v>17369</v>
      </c>
      <c r="H3346" t="s">
        <v>17391</v>
      </c>
      <c r="I3346" s="74">
        <v>41586</v>
      </c>
      <c r="J3346" t="s">
        <v>17325</v>
      </c>
      <c r="K3346" t="s">
        <v>19</v>
      </c>
    </row>
    <row r="3347" spans="1:11" hidden="1" x14ac:dyDescent="0.3">
      <c r="A3347" t="s">
        <v>1500</v>
      </c>
      <c r="B3347" t="s">
        <v>12481</v>
      </c>
      <c r="C3347" t="s">
        <v>17444</v>
      </c>
      <c r="D3347" t="s">
        <v>17445</v>
      </c>
      <c r="E3347" s="74">
        <v>16011</v>
      </c>
      <c r="F3347">
        <v>125</v>
      </c>
      <c r="G3347" t="s">
        <v>17390</v>
      </c>
      <c r="H3347" t="s">
        <v>17391</v>
      </c>
      <c r="I3347" s="74">
        <v>41586</v>
      </c>
      <c r="J3347" t="s">
        <v>17325</v>
      </c>
      <c r="K3347" t="s">
        <v>19</v>
      </c>
    </row>
    <row r="3348" spans="1:11" hidden="1" x14ac:dyDescent="0.3">
      <c r="A3348" t="s">
        <v>1500</v>
      </c>
      <c r="B3348" t="s">
        <v>12481</v>
      </c>
      <c r="C3348" t="s">
        <v>17444</v>
      </c>
      <c r="D3348" t="s">
        <v>17445</v>
      </c>
      <c r="E3348" s="74">
        <v>16011</v>
      </c>
      <c r="F3348">
        <v>125</v>
      </c>
      <c r="G3348" t="s">
        <v>17392</v>
      </c>
      <c r="H3348" t="s">
        <v>17391</v>
      </c>
      <c r="I3348" s="74">
        <v>41586</v>
      </c>
      <c r="J3348" t="s">
        <v>17325</v>
      </c>
      <c r="K3348" t="s">
        <v>19</v>
      </c>
    </row>
    <row r="3349" spans="1:11" hidden="1" x14ac:dyDescent="0.3">
      <c r="A3349" t="s">
        <v>1499</v>
      </c>
      <c r="B3349" t="s">
        <v>12481</v>
      </c>
      <c r="C3349" t="s">
        <v>17444</v>
      </c>
      <c r="D3349" t="s">
        <v>17445</v>
      </c>
      <c r="E3349" s="74">
        <v>16103</v>
      </c>
      <c r="F3349">
        <v>125</v>
      </c>
      <c r="G3349" t="s">
        <v>17369</v>
      </c>
      <c r="H3349" t="s">
        <v>17391</v>
      </c>
      <c r="I3349" s="74">
        <v>41586</v>
      </c>
      <c r="J3349" t="s">
        <v>17325</v>
      </c>
      <c r="K3349" t="s">
        <v>19</v>
      </c>
    </row>
    <row r="3350" spans="1:11" hidden="1" x14ac:dyDescent="0.3">
      <c r="A3350" t="s">
        <v>1499</v>
      </c>
      <c r="B3350" t="s">
        <v>12481</v>
      </c>
      <c r="C3350" t="s">
        <v>17444</v>
      </c>
      <c r="D3350" t="s">
        <v>17445</v>
      </c>
      <c r="E3350" s="74">
        <v>16103</v>
      </c>
      <c r="F3350">
        <v>125</v>
      </c>
      <c r="G3350" t="s">
        <v>17390</v>
      </c>
      <c r="H3350" t="s">
        <v>17391</v>
      </c>
      <c r="I3350" s="74">
        <v>41586</v>
      </c>
      <c r="J3350" t="s">
        <v>17325</v>
      </c>
      <c r="K3350" t="s">
        <v>19</v>
      </c>
    </row>
    <row r="3351" spans="1:11" hidden="1" x14ac:dyDescent="0.3">
      <c r="A3351" t="s">
        <v>1499</v>
      </c>
      <c r="B3351" t="s">
        <v>12481</v>
      </c>
      <c r="C3351" t="s">
        <v>17444</v>
      </c>
      <c r="D3351" t="s">
        <v>17445</v>
      </c>
      <c r="E3351" s="74">
        <v>16103</v>
      </c>
      <c r="F3351">
        <v>125</v>
      </c>
      <c r="G3351" t="s">
        <v>17392</v>
      </c>
      <c r="H3351" t="s">
        <v>17391</v>
      </c>
      <c r="I3351" s="74">
        <v>41586</v>
      </c>
      <c r="J3351" t="s">
        <v>17325</v>
      </c>
      <c r="K3351" t="s">
        <v>19</v>
      </c>
    </row>
    <row r="3352" spans="1:11" hidden="1" x14ac:dyDescent="0.3">
      <c r="A3352" t="s">
        <v>1498</v>
      </c>
      <c r="B3352" t="s">
        <v>12481</v>
      </c>
      <c r="C3352" t="s">
        <v>17444</v>
      </c>
      <c r="D3352" t="s">
        <v>17445</v>
      </c>
      <c r="E3352" s="74">
        <v>17441</v>
      </c>
      <c r="F3352">
        <v>125</v>
      </c>
      <c r="G3352" t="s">
        <v>17369</v>
      </c>
      <c r="H3352" t="s">
        <v>17391</v>
      </c>
      <c r="I3352" s="74">
        <v>41586</v>
      </c>
      <c r="J3352" t="s">
        <v>17325</v>
      </c>
      <c r="K3352" t="s">
        <v>19</v>
      </c>
    </row>
    <row r="3353" spans="1:11" hidden="1" x14ac:dyDescent="0.3">
      <c r="A3353" t="s">
        <v>1498</v>
      </c>
      <c r="B3353" t="s">
        <v>12481</v>
      </c>
      <c r="C3353" t="s">
        <v>17444</v>
      </c>
      <c r="D3353" t="s">
        <v>17445</v>
      </c>
      <c r="E3353" s="74">
        <v>17441</v>
      </c>
      <c r="F3353">
        <v>125</v>
      </c>
      <c r="G3353" t="s">
        <v>17390</v>
      </c>
      <c r="H3353" t="s">
        <v>17391</v>
      </c>
      <c r="I3353" s="74">
        <v>41586</v>
      </c>
      <c r="J3353" t="s">
        <v>17325</v>
      </c>
      <c r="K3353" t="s">
        <v>19</v>
      </c>
    </row>
    <row r="3354" spans="1:11" hidden="1" x14ac:dyDescent="0.3">
      <c r="A3354" t="s">
        <v>1498</v>
      </c>
      <c r="B3354" t="s">
        <v>12481</v>
      </c>
      <c r="C3354" t="s">
        <v>17444</v>
      </c>
      <c r="D3354" t="s">
        <v>17445</v>
      </c>
      <c r="E3354" s="74">
        <v>17441</v>
      </c>
      <c r="F3354">
        <v>125</v>
      </c>
      <c r="G3354" t="s">
        <v>17392</v>
      </c>
      <c r="H3354" t="s">
        <v>17391</v>
      </c>
      <c r="I3354" s="74">
        <v>41586</v>
      </c>
      <c r="J3354" t="s">
        <v>17325</v>
      </c>
      <c r="K3354" t="s">
        <v>19</v>
      </c>
    </row>
    <row r="3355" spans="1:11" hidden="1" x14ac:dyDescent="0.3">
      <c r="A3355" t="s">
        <v>1497</v>
      </c>
      <c r="B3355" t="s">
        <v>12481</v>
      </c>
      <c r="C3355" t="s">
        <v>17444</v>
      </c>
      <c r="D3355" t="s">
        <v>17445</v>
      </c>
      <c r="E3355" s="74">
        <v>17624</v>
      </c>
      <c r="F3355">
        <v>125</v>
      </c>
      <c r="G3355" t="s">
        <v>17369</v>
      </c>
      <c r="H3355" t="s">
        <v>17391</v>
      </c>
      <c r="I3355" s="74">
        <v>41586</v>
      </c>
      <c r="J3355" t="s">
        <v>17325</v>
      </c>
      <c r="K3355" t="s">
        <v>19</v>
      </c>
    </row>
    <row r="3356" spans="1:11" hidden="1" x14ac:dyDescent="0.3">
      <c r="A3356" t="s">
        <v>1497</v>
      </c>
      <c r="B3356" t="s">
        <v>12481</v>
      </c>
      <c r="C3356" t="s">
        <v>17444</v>
      </c>
      <c r="D3356" t="s">
        <v>17445</v>
      </c>
      <c r="E3356" s="74">
        <v>17624</v>
      </c>
      <c r="F3356">
        <v>125</v>
      </c>
      <c r="G3356" t="s">
        <v>17390</v>
      </c>
      <c r="H3356" t="s">
        <v>17391</v>
      </c>
      <c r="I3356" s="74">
        <v>41586</v>
      </c>
      <c r="J3356" t="s">
        <v>17325</v>
      </c>
      <c r="K3356" t="s">
        <v>19</v>
      </c>
    </row>
    <row r="3357" spans="1:11" hidden="1" x14ac:dyDescent="0.3">
      <c r="A3357" t="s">
        <v>1497</v>
      </c>
      <c r="B3357" t="s">
        <v>12481</v>
      </c>
      <c r="C3357" t="s">
        <v>17444</v>
      </c>
      <c r="D3357" t="s">
        <v>17445</v>
      </c>
      <c r="E3357" s="74">
        <v>17624</v>
      </c>
      <c r="F3357">
        <v>125</v>
      </c>
      <c r="G3357" t="s">
        <v>17392</v>
      </c>
      <c r="H3357" t="s">
        <v>17391</v>
      </c>
      <c r="I3357" s="74">
        <v>41586</v>
      </c>
      <c r="J3357" t="s">
        <v>17325</v>
      </c>
      <c r="K3357" t="s">
        <v>19</v>
      </c>
    </row>
    <row r="3358" spans="1:11" hidden="1" x14ac:dyDescent="0.3">
      <c r="A3358" t="s">
        <v>1496</v>
      </c>
      <c r="B3358" t="s">
        <v>12481</v>
      </c>
      <c r="C3358" t="s">
        <v>17444</v>
      </c>
      <c r="D3358" t="s">
        <v>17445</v>
      </c>
      <c r="E3358" s="74">
        <v>18019</v>
      </c>
      <c r="F3358">
        <v>125</v>
      </c>
      <c r="G3358" t="s">
        <v>17369</v>
      </c>
      <c r="H3358" t="s">
        <v>17391</v>
      </c>
      <c r="I3358" s="74">
        <v>41586</v>
      </c>
      <c r="J3358" t="s">
        <v>17325</v>
      </c>
      <c r="K3358" t="s">
        <v>19</v>
      </c>
    </row>
    <row r="3359" spans="1:11" hidden="1" x14ac:dyDescent="0.3">
      <c r="A3359" t="s">
        <v>1496</v>
      </c>
      <c r="B3359" t="s">
        <v>12481</v>
      </c>
      <c r="C3359" t="s">
        <v>17444</v>
      </c>
      <c r="D3359" t="s">
        <v>17445</v>
      </c>
      <c r="E3359" s="74">
        <v>18019</v>
      </c>
      <c r="F3359">
        <v>125</v>
      </c>
      <c r="G3359" t="s">
        <v>17390</v>
      </c>
      <c r="H3359" t="s">
        <v>17391</v>
      </c>
      <c r="I3359" s="74">
        <v>41586</v>
      </c>
      <c r="J3359" t="s">
        <v>17325</v>
      </c>
      <c r="K3359" t="s">
        <v>19</v>
      </c>
    </row>
    <row r="3360" spans="1:11" hidden="1" x14ac:dyDescent="0.3">
      <c r="A3360" t="s">
        <v>1496</v>
      </c>
      <c r="B3360" t="s">
        <v>12481</v>
      </c>
      <c r="C3360" t="s">
        <v>17444</v>
      </c>
      <c r="D3360" t="s">
        <v>17445</v>
      </c>
      <c r="E3360" s="74">
        <v>18019</v>
      </c>
      <c r="F3360">
        <v>125</v>
      </c>
      <c r="G3360" t="s">
        <v>17392</v>
      </c>
      <c r="H3360" t="s">
        <v>17391</v>
      </c>
      <c r="I3360" s="74">
        <v>41586</v>
      </c>
      <c r="J3360" t="s">
        <v>17325</v>
      </c>
      <c r="K3360" t="s">
        <v>19</v>
      </c>
    </row>
    <row r="3361" spans="1:11" hidden="1" x14ac:dyDescent="0.3">
      <c r="A3361" t="s">
        <v>1495</v>
      </c>
      <c r="B3361" t="s">
        <v>12481</v>
      </c>
      <c r="C3361" t="s">
        <v>17444</v>
      </c>
      <c r="D3361" t="s">
        <v>17445</v>
      </c>
      <c r="E3361" s="74">
        <v>18080</v>
      </c>
      <c r="F3361">
        <v>125</v>
      </c>
      <c r="G3361" t="s">
        <v>17369</v>
      </c>
      <c r="H3361" t="s">
        <v>17391</v>
      </c>
      <c r="I3361" s="74">
        <v>41586</v>
      </c>
      <c r="J3361" t="s">
        <v>17325</v>
      </c>
      <c r="K3361" t="s">
        <v>19</v>
      </c>
    </row>
    <row r="3362" spans="1:11" hidden="1" x14ac:dyDescent="0.3">
      <c r="A3362" t="s">
        <v>1495</v>
      </c>
      <c r="B3362" t="s">
        <v>12481</v>
      </c>
      <c r="C3362" t="s">
        <v>17444</v>
      </c>
      <c r="D3362" t="s">
        <v>17445</v>
      </c>
      <c r="E3362" s="74">
        <v>18080</v>
      </c>
      <c r="F3362">
        <v>125</v>
      </c>
      <c r="G3362" t="s">
        <v>17390</v>
      </c>
      <c r="H3362" t="s">
        <v>17391</v>
      </c>
      <c r="I3362" s="74">
        <v>41586</v>
      </c>
      <c r="J3362" t="s">
        <v>17325</v>
      </c>
      <c r="K3362" t="s">
        <v>19</v>
      </c>
    </row>
    <row r="3363" spans="1:11" hidden="1" x14ac:dyDescent="0.3">
      <c r="A3363" t="s">
        <v>1495</v>
      </c>
      <c r="B3363" t="s">
        <v>12481</v>
      </c>
      <c r="C3363" t="s">
        <v>17444</v>
      </c>
      <c r="D3363" t="s">
        <v>17445</v>
      </c>
      <c r="E3363" s="74">
        <v>18080</v>
      </c>
      <c r="F3363">
        <v>125</v>
      </c>
      <c r="G3363" t="s">
        <v>17392</v>
      </c>
      <c r="H3363" t="s">
        <v>17391</v>
      </c>
      <c r="I3363" s="74">
        <v>41586</v>
      </c>
      <c r="J3363" t="s">
        <v>17325</v>
      </c>
      <c r="K3363" t="s">
        <v>19</v>
      </c>
    </row>
    <row r="3364" spans="1:11" hidden="1" x14ac:dyDescent="0.3">
      <c r="A3364" t="s">
        <v>1494</v>
      </c>
      <c r="B3364" t="s">
        <v>12481</v>
      </c>
      <c r="C3364" t="s">
        <v>17444</v>
      </c>
      <c r="D3364" t="s">
        <v>17445</v>
      </c>
      <c r="E3364" s="74">
        <v>18142</v>
      </c>
      <c r="F3364">
        <v>125</v>
      </c>
      <c r="G3364" t="s">
        <v>17369</v>
      </c>
      <c r="H3364" t="s">
        <v>17391</v>
      </c>
      <c r="I3364" s="74">
        <v>41586</v>
      </c>
      <c r="J3364" t="s">
        <v>17325</v>
      </c>
      <c r="K3364" t="s">
        <v>19</v>
      </c>
    </row>
    <row r="3365" spans="1:11" hidden="1" x14ac:dyDescent="0.3">
      <c r="A3365" t="s">
        <v>1494</v>
      </c>
      <c r="B3365" t="s">
        <v>12481</v>
      </c>
      <c r="C3365" t="s">
        <v>17444</v>
      </c>
      <c r="D3365" t="s">
        <v>17445</v>
      </c>
      <c r="E3365" s="74">
        <v>18142</v>
      </c>
      <c r="F3365">
        <v>125</v>
      </c>
      <c r="G3365" t="s">
        <v>17390</v>
      </c>
      <c r="H3365" t="s">
        <v>17391</v>
      </c>
      <c r="I3365" s="74">
        <v>41586</v>
      </c>
      <c r="J3365" t="s">
        <v>17325</v>
      </c>
      <c r="K3365" t="s">
        <v>19</v>
      </c>
    </row>
    <row r="3366" spans="1:11" hidden="1" x14ac:dyDescent="0.3">
      <c r="A3366" t="s">
        <v>1494</v>
      </c>
      <c r="B3366" t="s">
        <v>12481</v>
      </c>
      <c r="C3366" t="s">
        <v>17444</v>
      </c>
      <c r="D3366" t="s">
        <v>17445</v>
      </c>
      <c r="E3366" s="74">
        <v>18142</v>
      </c>
      <c r="F3366">
        <v>125</v>
      </c>
      <c r="G3366" t="s">
        <v>17392</v>
      </c>
      <c r="H3366" t="s">
        <v>17391</v>
      </c>
      <c r="I3366" s="74">
        <v>41586</v>
      </c>
      <c r="J3366" t="s">
        <v>17325</v>
      </c>
      <c r="K3366" t="s">
        <v>19</v>
      </c>
    </row>
    <row r="3367" spans="1:11" hidden="1" x14ac:dyDescent="0.3">
      <c r="A3367" t="s">
        <v>1493</v>
      </c>
      <c r="B3367" t="s">
        <v>12481</v>
      </c>
      <c r="C3367" t="s">
        <v>17444</v>
      </c>
      <c r="D3367" t="s">
        <v>17445</v>
      </c>
      <c r="E3367" s="74">
        <v>18354</v>
      </c>
      <c r="F3367">
        <v>125</v>
      </c>
      <c r="G3367" t="s">
        <v>17369</v>
      </c>
      <c r="H3367" t="s">
        <v>17391</v>
      </c>
      <c r="I3367" s="74">
        <v>41586</v>
      </c>
      <c r="J3367" t="s">
        <v>17325</v>
      </c>
      <c r="K3367" t="s">
        <v>19</v>
      </c>
    </row>
    <row r="3368" spans="1:11" hidden="1" x14ac:dyDescent="0.3">
      <c r="A3368" t="s">
        <v>1493</v>
      </c>
      <c r="B3368" t="s">
        <v>12481</v>
      </c>
      <c r="C3368" t="s">
        <v>17444</v>
      </c>
      <c r="D3368" t="s">
        <v>17445</v>
      </c>
      <c r="E3368" s="74">
        <v>18354</v>
      </c>
      <c r="F3368">
        <v>125</v>
      </c>
      <c r="G3368" t="s">
        <v>17390</v>
      </c>
      <c r="H3368" t="s">
        <v>17391</v>
      </c>
      <c r="I3368" s="74">
        <v>41586</v>
      </c>
      <c r="J3368" t="s">
        <v>17325</v>
      </c>
      <c r="K3368" t="s">
        <v>19</v>
      </c>
    </row>
    <row r="3369" spans="1:11" hidden="1" x14ac:dyDescent="0.3">
      <c r="A3369" t="s">
        <v>1493</v>
      </c>
      <c r="B3369" t="s">
        <v>12481</v>
      </c>
      <c r="C3369" t="s">
        <v>17444</v>
      </c>
      <c r="D3369" t="s">
        <v>17445</v>
      </c>
      <c r="E3369" s="74">
        <v>18354</v>
      </c>
      <c r="F3369">
        <v>125</v>
      </c>
      <c r="G3369" t="s">
        <v>17392</v>
      </c>
      <c r="H3369" t="s">
        <v>17391</v>
      </c>
      <c r="I3369" s="74">
        <v>41586</v>
      </c>
      <c r="J3369" t="s">
        <v>17325</v>
      </c>
      <c r="K3369" t="s">
        <v>19</v>
      </c>
    </row>
    <row r="3370" spans="1:11" hidden="1" x14ac:dyDescent="0.3">
      <c r="A3370" t="s">
        <v>1492</v>
      </c>
      <c r="B3370" t="s">
        <v>12481</v>
      </c>
      <c r="C3370" t="s">
        <v>17444</v>
      </c>
      <c r="D3370" t="s">
        <v>17445</v>
      </c>
      <c r="E3370" s="74">
        <v>18445</v>
      </c>
      <c r="F3370">
        <v>125</v>
      </c>
      <c r="G3370" t="s">
        <v>17369</v>
      </c>
      <c r="H3370" t="s">
        <v>17391</v>
      </c>
      <c r="I3370" s="74">
        <v>41586</v>
      </c>
      <c r="J3370" t="s">
        <v>17325</v>
      </c>
      <c r="K3370" t="s">
        <v>19</v>
      </c>
    </row>
    <row r="3371" spans="1:11" hidden="1" x14ac:dyDescent="0.3">
      <c r="A3371" t="s">
        <v>1492</v>
      </c>
      <c r="B3371" t="s">
        <v>12481</v>
      </c>
      <c r="C3371" t="s">
        <v>17444</v>
      </c>
      <c r="D3371" t="s">
        <v>17445</v>
      </c>
      <c r="E3371" s="74">
        <v>18445</v>
      </c>
      <c r="F3371">
        <v>125</v>
      </c>
      <c r="G3371" t="s">
        <v>17390</v>
      </c>
      <c r="H3371" t="s">
        <v>17391</v>
      </c>
      <c r="I3371" s="74">
        <v>41586</v>
      </c>
      <c r="J3371" t="s">
        <v>17325</v>
      </c>
      <c r="K3371" t="s">
        <v>19</v>
      </c>
    </row>
    <row r="3372" spans="1:11" hidden="1" x14ac:dyDescent="0.3">
      <c r="A3372" t="s">
        <v>1492</v>
      </c>
      <c r="B3372" t="s">
        <v>12481</v>
      </c>
      <c r="C3372" t="s">
        <v>17444</v>
      </c>
      <c r="D3372" t="s">
        <v>17445</v>
      </c>
      <c r="E3372" s="74">
        <v>18445</v>
      </c>
      <c r="F3372">
        <v>125</v>
      </c>
      <c r="G3372" t="s">
        <v>17392</v>
      </c>
      <c r="H3372" t="s">
        <v>17391</v>
      </c>
      <c r="I3372" s="74">
        <v>41586</v>
      </c>
      <c r="J3372" t="s">
        <v>17325</v>
      </c>
      <c r="K3372" t="s">
        <v>19</v>
      </c>
    </row>
    <row r="3373" spans="1:11" hidden="1" x14ac:dyDescent="0.3">
      <c r="A3373" t="s">
        <v>1491</v>
      </c>
      <c r="B3373" t="s">
        <v>12481</v>
      </c>
      <c r="C3373" t="s">
        <v>17444</v>
      </c>
      <c r="D3373" t="s">
        <v>17445</v>
      </c>
      <c r="E3373" s="74">
        <v>18537</v>
      </c>
      <c r="F3373">
        <v>125</v>
      </c>
      <c r="G3373" t="s">
        <v>17369</v>
      </c>
      <c r="H3373" t="s">
        <v>17391</v>
      </c>
      <c r="I3373" s="74">
        <v>41586</v>
      </c>
      <c r="J3373" t="s">
        <v>17325</v>
      </c>
      <c r="K3373" t="s">
        <v>19</v>
      </c>
    </row>
    <row r="3374" spans="1:11" hidden="1" x14ac:dyDescent="0.3">
      <c r="A3374" t="s">
        <v>1491</v>
      </c>
      <c r="B3374" t="s">
        <v>12481</v>
      </c>
      <c r="C3374" t="s">
        <v>17444</v>
      </c>
      <c r="D3374" t="s">
        <v>17445</v>
      </c>
      <c r="E3374" s="74">
        <v>18537</v>
      </c>
      <c r="F3374">
        <v>125</v>
      </c>
      <c r="G3374" t="s">
        <v>17390</v>
      </c>
      <c r="H3374" t="s">
        <v>17391</v>
      </c>
      <c r="I3374" s="74">
        <v>41586</v>
      </c>
      <c r="J3374" t="s">
        <v>17325</v>
      </c>
      <c r="K3374" t="s">
        <v>19</v>
      </c>
    </row>
    <row r="3375" spans="1:11" hidden="1" x14ac:dyDescent="0.3">
      <c r="A3375" t="s">
        <v>1491</v>
      </c>
      <c r="B3375" t="s">
        <v>12481</v>
      </c>
      <c r="C3375" t="s">
        <v>17444</v>
      </c>
      <c r="D3375" t="s">
        <v>17445</v>
      </c>
      <c r="E3375" s="74">
        <v>18537</v>
      </c>
      <c r="F3375">
        <v>125</v>
      </c>
      <c r="G3375" t="s">
        <v>17392</v>
      </c>
      <c r="H3375" t="s">
        <v>17391</v>
      </c>
      <c r="I3375" s="74">
        <v>41586</v>
      </c>
      <c r="J3375" t="s">
        <v>17325</v>
      </c>
      <c r="K3375" t="s">
        <v>19</v>
      </c>
    </row>
    <row r="3376" spans="1:11" hidden="1" x14ac:dyDescent="0.3">
      <c r="A3376" t="s">
        <v>1490</v>
      </c>
      <c r="B3376" t="s">
        <v>12481</v>
      </c>
      <c r="C3376" t="s">
        <v>17444</v>
      </c>
      <c r="D3376" t="s">
        <v>17445</v>
      </c>
      <c r="E3376" s="74">
        <v>18719</v>
      </c>
      <c r="F3376">
        <v>125</v>
      </c>
      <c r="G3376" t="s">
        <v>17369</v>
      </c>
      <c r="H3376" t="s">
        <v>17391</v>
      </c>
      <c r="I3376" s="74">
        <v>41586</v>
      </c>
      <c r="J3376" t="s">
        <v>17325</v>
      </c>
      <c r="K3376" t="s">
        <v>19</v>
      </c>
    </row>
    <row r="3377" spans="1:11" hidden="1" x14ac:dyDescent="0.3">
      <c r="A3377" t="s">
        <v>1490</v>
      </c>
      <c r="B3377" t="s">
        <v>12481</v>
      </c>
      <c r="C3377" t="s">
        <v>17444</v>
      </c>
      <c r="D3377" t="s">
        <v>17445</v>
      </c>
      <c r="E3377" s="74">
        <v>18719</v>
      </c>
      <c r="F3377">
        <v>125</v>
      </c>
      <c r="G3377" t="s">
        <v>17390</v>
      </c>
      <c r="H3377" t="s">
        <v>17391</v>
      </c>
      <c r="I3377" s="74">
        <v>41586</v>
      </c>
      <c r="J3377" t="s">
        <v>17325</v>
      </c>
      <c r="K3377" t="s">
        <v>19</v>
      </c>
    </row>
    <row r="3378" spans="1:11" hidden="1" x14ac:dyDescent="0.3">
      <c r="A3378" t="s">
        <v>1490</v>
      </c>
      <c r="B3378" t="s">
        <v>12481</v>
      </c>
      <c r="C3378" t="s">
        <v>17444</v>
      </c>
      <c r="D3378" t="s">
        <v>17445</v>
      </c>
      <c r="E3378" s="74">
        <v>18719</v>
      </c>
      <c r="F3378">
        <v>125</v>
      </c>
      <c r="G3378" t="s">
        <v>17392</v>
      </c>
      <c r="H3378" t="s">
        <v>17391</v>
      </c>
      <c r="I3378" s="74">
        <v>41586</v>
      </c>
      <c r="J3378" t="s">
        <v>17325</v>
      </c>
      <c r="K3378" t="s">
        <v>19</v>
      </c>
    </row>
    <row r="3379" spans="1:11" hidden="1" x14ac:dyDescent="0.3">
      <c r="A3379" t="s">
        <v>1489</v>
      </c>
      <c r="B3379" t="s">
        <v>12481</v>
      </c>
      <c r="C3379" t="s">
        <v>17444</v>
      </c>
      <c r="D3379" t="s">
        <v>17445</v>
      </c>
      <c r="E3379" s="74">
        <v>18780</v>
      </c>
      <c r="F3379">
        <v>125</v>
      </c>
      <c r="G3379" t="s">
        <v>17369</v>
      </c>
      <c r="H3379" t="s">
        <v>17391</v>
      </c>
      <c r="I3379" s="74">
        <v>41586</v>
      </c>
      <c r="J3379" t="s">
        <v>17325</v>
      </c>
      <c r="K3379" t="s">
        <v>19</v>
      </c>
    </row>
    <row r="3380" spans="1:11" hidden="1" x14ac:dyDescent="0.3">
      <c r="A3380" t="s">
        <v>1489</v>
      </c>
      <c r="B3380" t="s">
        <v>12481</v>
      </c>
      <c r="C3380" t="s">
        <v>17444</v>
      </c>
      <c r="D3380" t="s">
        <v>17445</v>
      </c>
      <c r="E3380" s="74">
        <v>18780</v>
      </c>
      <c r="F3380">
        <v>125</v>
      </c>
      <c r="G3380" t="s">
        <v>17390</v>
      </c>
      <c r="H3380" t="s">
        <v>17391</v>
      </c>
      <c r="I3380" s="74">
        <v>41586</v>
      </c>
      <c r="J3380" t="s">
        <v>17325</v>
      </c>
      <c r="K3380" t="s">
        <v>19</v>
      </c>
    </row>
    <row r="3381" spans="1:11" hidden="1" x14ac:dyDescent="0.3">
      <c r="A3381" t="s">
        <v>1489</v>
      </c>
      <c r="B3381" t="s">
        <v>12481</v>
      </c>
      <c r="C3381" t="s">
        <v>17444</v>
      </c>
      <c r="D3381" t="s">
        <v>17445</v>
      </c>
      <c r="E3381" s="74">
        <v>18780</v>
      </c>
      <c r="F3381">
        <v>125</v>
      </c>
      <c r="G3381" t="s">
        <v>17392</v>
      </c>
      <c r="H3381" t="s">
        <v>17391</v>
      </c>
      <c r="I3381" s="74">
        <v>41586</v>
      </c>
      <c r="J3381" t="s">
        <v>17325</v>
      </c>
      <c r="K3381" t="s">
        <v>19</v>
      </c>
    </row>
    <row r="3382" spans="1:11" hidden="1" x14ac:dyDescent="0.3">
      <c r="A3382" t="s">
        <v>1488</v>
      </c>
      <c r="B3382" t="s">
        <v>12481</v>
      </c>
      <c r="C3382" t="s">
        <v>17444</v>
      </c>
      <c r="D3382" t="s">
        <v>17445</v>
      </c>
      <c r="E3382" s="74">
        <v>18872</v>
      </c>
      <c r="F3382">
        <v>125</v>
      </c>
      <c r="G3382" t="s">
        <v>17369</v>
      </c>
      <c r="H3382" t="s">
        <v>17391</v>
      </c>
      <c r="I3382" s="74">
        <v>41586</v>
      </c>
      <c r="J3382" t="s">
        <v>17325</v>
      </c>
      <c r="K3382" t="s">
        <v>19</v>
      </c>
    </row>
    <row r="3383" spans="1:11" hidden="1" x14ac:dyDescent="0.3">
      <c r="A3383" t="s">
        <v>1488</v>
      </c>
      <c r="B3383" t="s">
        <v>12481</v>
      </c>
      <c r="C3383" t="s">
        <v>17444</v>
      </c>
      <c r="D3383" t="s">
        <v>17445</v>
      </c>
      <c r="E3383" s="74">
        <v>18872</v>
      </c>
      <c r="F3383">
        <v>125</v>
      </c>
      <c r="G3383" t="s">
        <v>17390</v>
      </c>
      <c r="H3383" t="s">
        <v>17391</v>
      </c>
      <c r="I3383" s="74">
        <v>41586</v>
      </c>
      <c r="J3383" t="s">
        <v>17325</v>
      </c>
      <c r="K3383" t="s">
        <v>19</v>
      </c>
    </row>
    <row r="3384" spans="1:11" hidden="1" x14ac:dyDescent="0.3">
      <c r="A3384" t="s">
        <v>1488</v>
      </c>
      <c r="B3384" t="s">
        <v>12481</v>
      </c>
      <c r="C3384" t="s">
        <v>17444</v>
      </c>
      <c r="D3384" t="s">
        <v>17445</v>
      </c>
      <c r="E3384" s="74">
        <v>18872</v>
      </c>
      <c r="F3384">
        <v>125</v>
      </c>
      <c r="G3384" t="s">
        <v>17392</v>
      </c>
      <c r="H3384" t="s">
        <v>17391</v>
      </c>
      <c r="I3384" s="74">
        <v>41586</v>
      </c>
      <c r="J3384" t="s">
        <v>17325</v>
      </c>
      <c r="K3384" t="s">
        <v>19</v>
      </c>
    </row>
    <row r="3385" spans="1:11" hidden="1" x14ac:dyDescent="0.3">
      <c r="A3385" t="s">
        <v>4412</v>
      </c>
      <c r="B3385" t="s">
        <v>11443</v>
      </c>
      <c r="C3385" t="s">
        <v>17453</v>
      </c>
      <c r="D3385" t="s">
        <v>17454</v>
      </c>
      <c r="E3385" s="74">
        <v>43091</v>
      </c>
      <c r="F3385">
        <v>2.2000000000000002</v>
      </c>
      <c r="G3385" t="s">
        <v>17</v>
      </c>
      <c r="H3385" t="s">
        <v>17339</v>
      </c>
      <c r="I3385" s="74">
        <v>43314</v>
      </c>
      <c r="J3385" t="s">
        <v>19</v>
      </c>
      <c r="K3385" t="s">
        <v>19</v>
      </c>
    </row>
    <row r="3386" spans="1:11" hidden="1" x14ac:dyDescent="0.3">
      <c r="A3386" t="s">
        <v>6052</v>
      </c>
      <c r="B3386" t="s">
        <v>22352</v>
      </c>
      <c r="C3386" t="s">
        <v>22353</v>
      </c>
      <c r="D3386" t="s">
        <v>22354</v>
      </c>
      <c r="E3386" s="74">
        <v>42717</v>
      </c>
      <c r="F3386">
        <v>0.96399999999999997</v>
      </c>
      <c r="G3386" t="s">
        <v>17</v>
      </c>
      <c r="H3386" t="s">
        <v>17315</v>
      </c>
      <c r="I3386" s="74">
        <v>43756</v>
      </c>
      <c r="J3386" t="s">
        <v>19</v>
      </c>
      <c r="K3386" t="s">
        <v>19</v>
      </c>
    </row>
    <row r="3387" spans="1:11" hidden="1" x14ac:dyDescent="0.3">
      <c r="A3387" t="s">
        <v>349</v>
      </c>
      <c r="B3387" t="s">
        <v>11837</v>
      </c>
      <c r="C3387" t="s">
        <v>22144</v>
      </c>
      <c r="D3387" t="s">
        <v>22145</v>
      </c>
      <c r="E3387" s="74">
        <v>42717</v>
      </c>
      <c r="F3387">
        <v>60</v>
      </c>
      <c r="G3387" t="s">
        <v>17</v>
      </c>
      <c r="H3387" t="s">
        <v>17458</v>
      </c>
      <c r="I3387" s="74">
        <v>42739</v>
      </c>
      <c r="J3387" t="s">
        <v>19</v>
      </c>
      <c r="K3387" t="s">
        <v>19</v>
      </c>
    </row>
    <row r="3388" spans="1:11" hidden="1" x14ac:dyDescent="0.3">
      <c r="A3388" t="s">
        <v>350</v>
      </c>
      <c r="B3388" t="s">
        <v>11838</v>
      </c>
      <c r="C3388" t="s">
        <v>22144</v>
      </c>
      <c r="D3388" t="s">
        <v>22145</v>
      </c>
      <c r="E3388" s="74">
        <v>42717</v>
      </c>
      <c r="F3388">
        <v>20</v>
      </c>
      <c r="G3388" t="s">
        <v>17</v>
      </c>
      <c r="H3388" t="s">
        <v>17458</v>
      </c>
      <c r="I3388" s="74">
        <v>42739</v>
      </c>
      <c r="J3388" t="s">
        <v>19</v>
      </c>
      <c r="K3388" t="s">
        <v>19</v>
      </c>
    </row>
    <row r="3389" spans="1:11" hidden="1" x14ac:dyDescent="0.3">
      <c r="A3389" t="s">
        <v>2917</v>
      </c>
      <c r="B3389" t="s">
        <v>14371</v>
      </c>
      <c r="C3389" t="s">
        <v>18698</v>
      </c>
      <c r="D3389" t="s">
        <v>18699</v>
      </c>
      <c r="E3389" s="74">
        <v>39904</v>
      </c>
      <c r="F3389">
        <v>4.8</v>
      </c>
      <c r="G3389" t="s">
        <v>17334</v>
      </c>
      <c r="H3389" t="s">
        <v>17397</v>
      </c>
      <c r="I3389" s="74">
        <v>40175</v>
      </c>
      <c r="J3389" t="s">
        <v>19</v>
      </c>
      <c r="K3389" t="s">
        <v>19</v>
      </c>
    </row>
    <row r="3390" spans="1:11" hidden="1" x14ac:dyDescent="0.3">
      <c r="A3390" t="s">
        <v>3705</v>
      </c>
      <c r="B3390" t="s">
        <v>13539</v>
      </c>
      <c r="C3390" t="s">
        <v>17352</v>
      </c>
      <c r="D3390" t="s">
        <v>17293</v>
      </c>
      <c r="E3390" t="s">
        <v>19794</v>
      </c>
      <c r="F3390">
        <v>2</v>
      </c>
      <c r="G3390" t="s">
        <v>17369</v>
      </c>
      <c r="H3390" t="s">
        <v>17397</v>
      </c>
      <c r="I3390" s="74">
        <v>39451</v>
      </c>
      <c r="J3390" t="s">
        <v>19</v>
      </c>
      <c r="K3390" t="s">
        <v>19</v>
      </c>
    </row>
    <row r="3391" spans="1:11" hidden="1" x14ac:dyDescent="0.3">
      <c r="A3391" t="s">
        <v>21577</v>
      </c>
      <c r="B3391" t="s">
        <v>21578</v>
      </c>
      <c r="C3391" t="s">
        <v>17673</v>
      </c>
      <c r="D3391" t="s">
        <v>17674</v>
      </c>
      <c r="E3391" s="74">
        <v>45252</v>
      </c>
      <c r="F3391">
        <v>0.36499999999999999</v>
      </c>
      <c r="G3391" t="s">
        <v>17</v>
      </c>
      <c r="H3391" t="s">
        <v>17315</v>
      </c>
      <c r="I3391" s="74">
        <v>45303</v>
      </c>
      <c r="J3391" t="s">
        <v>19</v>
      </c>
      <c r="K3391" t="s">
        <v>19</v>
      </c>
    </row>
    <row r="3392" spans="1:11" hidden="1" x14ac:dyDescent="0.3">
      <c r="A3392" t="s">
        <v>485</v>
      </c>
      <c r="B3392" t="s">
        <v>486</v>
      </c>
      <c r="C3392" t="s">
        <v>22117</v>
      </c>
      <c r="D3392" t="s">
        <v>486</v>
      </c>
      <c r="E3392" s="74">
        <v>42668</v>
      </c>
      <c r="F3392">
        <v>80</v>
      </c>
      <c r="G3392" t="s">
        <v>17</v>
      </c>
      <c r="H3392" t="s">
        <v>17397</v>
      </c>
      <c r="I3392" s="74">
        <v>42690</v>
      </c>
      <c r="J3392" t="s">
        <v>19</v>
      </c>
      <c r="K3392" t="s">
        <v>19</v>
      </c>
    </row>
    <row r="3393" spans="1:11" hidden="1" x14ac:dyDescent="0.3">
      <c r="A3393" t="s">
        <v>483</v>
      </c>
      <c r="B3393" t="s">
        <v>484</v>
      </c>
      <c r="C3393" t="s">
        <v>22118</v>
      </c>
      <c r="D3393" t="s">
        <v>484</v>
      </c>
      <c r="E3393" s="74">
        <v>42668</v>
      </c>
      <c r="F3393">
        <v>50.4</v>
      </c>
      <c r="G3393" t="s">
        <v>17</v>
      </c>
      <c r="H3393" t="s">
        <v>17397</v>
      </c>
      <c r="I3393" s="74">
        <v>42690</v>
      </c>
      <c r="J3393" t="s">
        <v>19</v>
      </c>
      <c r="K3393" t="s">
        <v>19</v>
      </c>
    </row>
    <row r="3394" spans="1:11" hidden="1" x14ac:dyDescent="0.3">
      <c r="A3394" t="s">
        <v>2556</v>
      </c>
      <c r="B3394" t="s">
        <v>13301</v>
      </c>
      <c r="C3394" t="s">
        <v>17486</v>
      </c>
      <c r="D3394" t="s">
        <v>17487</v>
      </c>
      <c r="E3394" s="74">
        <v>40424</v>
      </c>
      <c r="F3394">
        <v>0.111</v>
      </c>
      <c r="G3394" t="s">
        <v>17</v>
      </c>
      <c r="H3394" t="s">
        <v>17315</v>
      </c>
      <c r="I3394" s="74">
        <v>40683</v>
      </c>
      <c r="J3394" t="s">
        <v>19</v>
      </c>
      <c r="K3394" t="s">
        <v>19</v>
      </c>
    </row>
    <row r="3395" spans="1:11" hidden="1" x14ac:dyDescent="0.3">
      <c r="A3395" t="s">
        <v>2555</v>
      </c>
      <c r="B3395" t="s">
        <v>13301</v>
      </c>
      <c r="C3395" t="s">
        <v>17486</v>
      </c>
      <c r="D3395" t="s">
        <v>17487</v>
      </c>
      <c r="E3395" s="74">
        <v>40424</v>
      </c>
      <c r="F3395">
        <v>5.8999999999999997E-2</v>
      </c>
      <c r="G3395" t="s">
        <v>17</v>
      </c>
      <c r="H3395" t="s">
        <v>17315</v>
      </c>
      <c r="I3395" s="74">
        <v>40683</v>
      </c>
      <c r="J3395" t="s">
        <v>19</v>
      </c>
      <c r="K3395" t="s">
        <v>19</v>
      </c>
    </row>
    <row r="3396" spans="1:11" hidden="1" x14ac:dyDescent="0.3">
      <c r="A3396" t="s">
        <v>7675</v>
      </c>
      <c r="B3396" t="s">
        <v>10428</v>
      </c>
      <c r="C3396" t="s">
        <v>17365</v>
      </c>
      <c r="D3396" t="s">
        <v>17366</v>
      </c>
      <c r="E3396" s="74">
        <v>43825</v>
      </c>
      <c r="F3396">
        <v>4.5</v>
      </c>
      <c r="G3396" t="s">
        <v>17</v>
      </c>
      <c r="H3396" t="s">
        <v>17324</v>
      </c>
      <c r="I3396" s="74">
        <v>43892</v>
      </c>
      <c r="J3396" t="s">
        <v>19</v>
      </c>
      <c r="K3396" t="s">
        <v>19</v>
      </c>
    </row>
    <row r="3397" spans="1:11" hidden="1" x14ac:dyDescent="0.3">
      <c r="A3397" t="s">
        <v>14596</v>
      </c>
      <c r="B3397" t="s">
        <v>14595</v>
      </c>
      <c r="C3397" t="s">
        <v>17463</v>
      </c>
      <c r="D3397" t="s">
        <v>17464</v>
      </c>
      <c r="E3397" s="74">
        <v>44737</v>
      </c>
      <c r="F3397">
        <v>80</v>
      </c>
      <c r="G3397" t="s">
        <v>17</v>
      </c>
      <c r="H3397" t="s">
        <v>17397</v>
      </c>
      <c r="I3397" s="74">
        <v>44841</v>
      </c>
      <c r="J3397" t="s">
        <v>19</v>
      </c>
      <c r="K3397" t="s">
        <v>19</v>
      </c>
    </row>
    <row r="3398" spans="1:11" hidden="1" x14ac:dyDescent="0.3">
      <c r="A3398" t="s">
        <v>3385</v>
      </c>
      <c r="B3398" t="s">
        <v>11396</v>
      </c>
      <c r="C3398" t="s">
        <v>17355</v>
      </c>
      <c r="D3398" t="s">
        <v>17356</v>
      </c>
      <c r="E3398" s="74">
        <v>32800</v>
      </c>
      <c r="F3398">
        <v>1.2</v>
      </c>
      <c r="G3398" t="s">
        <v>17369</v>
      </c>
      <c r="H3398" t="s">
        <v>17315</v>
      </c>
      <c r="I3398" s="74">
        <v>39671</v>
      </c>
      <c r="J3398" t="s">
        <v>19</v>
      </c>
      <c r="K3398" t="s">
        <v>19</v>
      </c>
    </row>
    <row r="3399" spans="1:11" hidden="1" x14ac:dyDescent="0.3">
      <c r="A3399" t="s">
        <v>1919</v>
      </c>
      <c r="B3399" t="s">
        <v>12804</v>
      </c>
      <c r="C3399" t="s">
        <v>21930</v>
      </c>
      <c r="D3399" t="s">
        <v>21931</v>
      </c>
      <c r="E3399" s="74">
        <v>41453</v>
      </c>
      <c r="F3399">
        <v>1</v>
      </c>
      <c r="G3399" t="s">
        <v>17</v>
      </c>
      <c r="H3399" t="s">
        <v>17315</v>
      </c>
      <c r="I3399" s="74">
        <v>41464</v>
      </c>
      <c r="J3399" t="s">
        <v>19</v>
      </c>
      <c r="K3399" t="s">
        <v>19</v>
      </c>
    </row>
    <row r="3400" spans="1:11" hidden="1" x14ac:dyDescent="0.3">
      <c r="A3400" t="s">
        <v>1917</v>
      </c>
      <c r="B3400" t="s">
        <v>12802</v>
      </c>
      <c r="C3400" t="s">
        <v>21930</v>
      </c>
      <c r="D3400" t="s">
        <v>21931</v>
      </c>
      <c r="E3400" s="74">
        <v>41453</v>
      </c>
      <c r="F3400">
        <v>1</v>
      </c>
      <c r="G3400" t="s">
        <v>17</v>
      </c>
      <c r="H3400" t="s">
        <v>17315</v>
      </c>
      <c r="I3400" s="74">
        <v>41464</v>
      </c>
      <c r="J3400" t="s">
        <v>19</v>
      </c>
      <c r="K3400" t="s">
        <v>19</v>
      </c>
    </row>
    <row r="3401" spans="1:11" hidden="1" x14ac:dyDescent="0.3">
      <c r="A3401" t="s">
        <v>2786</v>
      </c>
      <c r="B3401" t="s">
        <v>13500</v>
      </c>
      <c r="C3401" t="s">
        <v>20284</v>
      </c>
      <c r="D3401" t="s">
        <v>20285</v>
      </c>
      <c r="E3401" s="74">
        <v>23682</v>
      </c>
      <c r="F3401">
        <v>44</v>
      </c>
      <c r="G3401" t="s">
        <v>17334</v>
      </c>
      <c r="H3401" t="s">
        <v>17315</v>
      </c>
      <c r="I3401" s="74">
        <v>40379</v>
      </c>
      <c r="J3401" t="s">
        <v>17325</v>
      </c>
      <c r="K3401" t="s">
        <v>19</v>
      </c>
    </row>
    <row r="3402" spans="1:11" hidden="1" x14ac:dyDescent="0.3">
      <c r="A3402" t="s">
        <v>2786</v>
      </c>
      <c r="B3402" t="s">
        <v>13500</v>
      </c>
      <c r="C3402" t="s">
        <v>20284</v>
      </c>
      <c r="D3402" t="s">
        <v>20285</v>
      </c>
      <c r="E3402" s="74">
        <v>23682</v>
      </c>
      <c r="F3402">
        <v>44</v>
      </c>
      <c r="G3402" t="s">
        <v>17430</v>
      </c>
      <c r="H3402" t="s">
        <v>17315</v>
      </c>
      <c r="I3402" s="74">
        <v>40379</v>
      </c>
      <c r="J3402" t="s">
        <v>17325</v>
      </c>
      <c r="K3402" t="s">
        <v>19</v>
      </c>
    </row>
    <row r="3403" spans="1:11" hidden="1" x14ac:dyDescent="0.3">
      <c r="A3403" t="s">
        <v>2785</v>
      </c>
      <c r="B3403" t="s">
        <v>13500</v>
      </c>
      <c r="C3403" t="s">
        <v>20284</v>
      </c>
      <c r="D3403" t="s">
        <v>20285</v>
      </c>
      <c r="E3403" s="74">
        <v>21794</v>
      </c>
      <c r="F3403">
        <v>44</v>
      </c>
      <c r="G3403" t="s">
        <v>17334</v>
      </c>
      <c r="H3403" t="s">
        <v>17315</v>
      </c>
      <c r="I3403" s="74">
        <v>40379</v>
      </c>
      <c r="J3403" t="s">
        <v>17325</v>
      </c>
      <c r="K3403" t="s">
        <v>19</v>
      </c>
    </row>
    <row r="3404" spans="1:11" hidden="1" x14ac:dyDescent="0.3">
      <c r="A3404" t="s">
        <v>2785</v>
      </c>
      <c r="B3404" t="s">
        <v>13500</v>
      </c>
      <c r="C3404" t="s">
        <v>20284</v>
      </c>
      <c r="D3404" t="s">
        <v>20285</v>
      </c>
      <c r="E3404" s="74">
        <v>21794</v>
      </c>
      <c r="F3404">
        <v>44</v>
      </c>
      <c r="G3404" t="s">
        <v>17430</v>
      </c>
      <c r="H3404" t="s">
        <v>17315</v>
      </c>
      <c r="I3404" s="74">
        <v>40379</v>
      </c>
      <c r="J3404" t="s">
        <v>17325</v>
      </c>
      <c r="K3404" t="s">
        <v>19</v>
      </c>
    </row>
    <row r="3405" spans="1:11" hidden="1" x14ac:dyDescent="0.3">
      <c r="A3405" t="s">
        <v>2784</v>
      </c>
      <c r="B3405" t="s">
        <v>13500</v>
      </c>
      <c r="C3405" t="s">
        <v>20284</v>
      </c>
      <c r="D3405" t="s">
        <v>20285</v>
      </c>
      <c r="E3405" s="74">
        <v>19694</v>
      </c>
      <c r="F3405">
        <v>20</v>
      </c>
      <c r="G3405" t="s">
        <v>17334</v>
      </c>
      <c r="H3405" t="s">
        <v>17315</v>
      </c>
      <c r="I3405" s="74">
        <v>40379</v>
      </c>
      <c r="J3405" t="s">
        <v>17325</v>
      </c>
      <c r="K3405" t="s">
        <v>19</v>
      </c>
    </row>
    <row r="3406" spans="1:11" hidden="1" x14ac:dyDescent="0.3">
      <c r="A3406" t="s">
        <v>2784</v>
      </c>
      <c r="B3406" t="s">
        <v>13500</v>
      </c>
      <c r="C3406" t="s">
        <v>20284</v>
      </c>
      <c r="D3406" t="s">
        <v>20285</v>
      </c>
      <c r="E3406" s="74">
        <v>19694</v>
      </c>
      <c r="F3406">
        <v>20</v>
      </c>
      <c r="G3406" t="s">
        <v>17430</v>
      </c>
      <c r="H3406" t="s">
        <v>17315</v>
      </c>
      <c r="I3406" s="74">
        <v>40379</v>
      </c>
      <c r="J3406" t="s">
        <v>17325</v>
      </c>
      <c r="K3406" t="s">
        <v>19</v>
      </c>
    </row>
    <row r="3407" spans="1:11" hidden="1" x14ac:dyDescent="0.3">
      <c r="A3407" t="s">
        <v>6549</v>
      </c>
      <c r="B3407" t="s">
        <v>10735</v>
      </c>
      <c r="C3407" t="s">
        <v>22086</v>
      </c>
      <c r="D3407" t="s">
        <v>22087</v>
      </c>
      <c r="E3407" s="74">
        <v>43791</v>
      </c>
      <c r="F3407">
        <v>35</v>
      </c>
      <c r="G3407" t="s">
        <v>17</v>
      </c>
      <c r="H3407" t="s">
        <v>17441</v>
      </c>
      <c r="I3407" s="74">
        <v>43868</v>
      </c>
      <c r="J3407" t="s">
        <v>17325</v>
      </c>
      <c r="K3407" t="s">
        <v>19</v>
      </c>
    </row>
    <row r="3408" spans="1:11" hidden="1" x14ac:dyDescent="0.3">
      <c r="A3408" t="s">
        <v>6549</v>
      </c>
      <c r="B3408" t="s">
        <v>10735</v>
      </c>
      <c r="C3408" t="s">
        <v>22086</v>
      </c>
      <c r="D3408" t="s">
        <v>22087</v>
      </c>
      <c r="E3408" s="74">
        <v>43791</v>
      </c>
      <c r="F3408">
        <v>35</v>
      </c>
      <c r="G3408" t="s">
        <v>6</v>
      </c>
      <c r="H3408" t="s">
        <v>17441</v>
      </c>
      <c r="I3408" s="74">
        <v>43868</v>
      </c>
      <c r="J3408" t="s">
        <v>17325</v>
      </c>
      <c r="K3408" t="s">
        <v>19</v>
      </c>
    </row>
    <row r="3409" spans="1:11" hidden="1" x14ac:dyDescent="0.3">
      <c r="A3409" t="s">
        <v>4306</v>
      </c>
      <c r="B3409" t="s">
        <v>11456</v>
      </c>
      <c r="C3409" t="s">
        <v>17363</v>
      </c>
      <c r="D3409" t="s">
        <v>17364</v>
      </c>
      <c r="E3409" s="74">
        <v>43005</v>
      </c>
      <c r="F3409">
        <v>3</v>
      </c>
      <c r="G3409" t="s">
        <v>17</v>
      </c>
      <c r="H3409" t="s">
        <v>17435</v>
      </c>
      <c r="I3409" s="74">
        <v>43111</v>
      </c>
      <c r="J3409" t="s">
        <v>19</v>
      </c>
      <c r="K3409" t="s">
        <v>19</v>
      </c>
    </row>
    <row r="3410" spans="1:11" hidden="1" x14ac:dyDescent="0.3">
      <c r="A3410" t="s">
        <v>4954</v>
      </c>
      <c r="B3410" t="s">
        <v>11118</v>
      </c>
      <c r="C3410" t="s">
        <v>17393</v>
      </c>
      <c r="D3410" t="s">
        <v>17394</v>
      </c>
      <c r="E3410" s="74">
        <v>43502</v>
      </c>
      <c r="F3410">
        <v>0.54</v>
      </c>
      <c r="G3410" t="s">
        <v>17</v>
      </c>
      <c r="H3410" t="s">
        <v>17315</v>
      </c>
      <c r="I3410" s="74">
        <v>43873</v>
      </c>
      <c r="J3410" t="s">
        <v>19</v>
      </c>
      <c r="K3410" t="s">
        <v>19</v>
      </c>
    </row>
    <row r="3411" spans="1:11" hidden="1" x14ac:dyDescent="0.3">
      <c r="A3411" t="s">
        <v>4394</v>
      </c>
      <c r="B3411" t="s">
        <v>11551</v>
      </c>
      <c r="C3411" t="s">
        <v>17550</v>
      </c>
      <c r="D3411" t="s">
        <v>17551</v>
      </c>
      <c r="E3411" s="74">
        <v>43204</v>
      </c>
      <c r="F3411">
        <v>100</v>
      </c>
      <c r="G3411" t="s">
        <v>17</v>
      </c>
      <c r="H3411" t="s">
        <v>17315</v>
      </c>
      <c r="I3411" s="74">
        <v>43209</v>
      </c>
      <c r="J3411" t="s">
        <v>19</v>
      </c>
      <c r="K3411" t="s">
        <v>19</v>
      </c>
    </row>
    <row r="3412" spans="1:11" hidden="1" x14ac:dyDescent="0.3">
      <c r="A3412" t="s">
        <v>4393</v>
      </c>
      <c r="B3412" t="s">
        <v>11552</v>
      </c>
      <c r="C3412" t="s">
        <v>17550</v>
      </c>
      <c r="D3412" t="s">
        <v>17551</v>
      </c>
      <c r="E3412" s="74">
        <v>43172</v>
      </c>
      <c r="F3412">
        <v>60</v>
      </c>
      <c r="G3412" t="s">
        <v>17</v>
      </c>
      <c r="H3412" t="s">
        <v>17315</v>
      </c>
      <c r="I3412" s="74">
        <v>43185</v>
      </c>
      <c r="J3412" t="s">
        <v>19</v>
      </c>
      <c r="K3412" t="s">
        <v>19</v>
      </c>
    </row>
    <row r="3413" spans="1:11" hidden="1" x14ac:dyDescent="0.3">
      <c r="A3413" t="s">
        <v>4309</v>
      </c>
      <c r="B3413" t="s">
        <v>4308</v>
      </c>
      <c r="C3413" t="s">
        <v>17372</v>
      </c>
      <c r="D3413" t="s">
        <v>17373</v>
      </c>
      <c r="E3413" s="74">
        <v>43088</v>
      </c>
      <c r="F3413">
        <v>20</v>
      </c>
      <c r="G3413" t="s">
        <v>17</v>
      </c>
      <c r="H3413" t="s">
        <v>17315</v>
      </c>
      <c r="I3413" s="74">
        <v>43140</v>
      </c>
      <c r="J3413" t="s">
        <v>19</v>
      </c>
      <c r="K3413" t="s">
        <v>19</v>
      </c>
    </row>
    <row r="3414" spans="1:11" hidden="1" x14ac:dyDescent="0.3">
      <c r="A3414" t="s">
        <v>4166</v>
      </c>
      <c r="B3414" t="s">
        <v>11550</v>
      </c>
      <c r="C3414" t="s">
        <v>17550</v>
      </c>
      <c r="D3414" t="s">
        <v>17551</v>
      </c>
      <c r="E3414" s="74">
        <v>43088</v>
      </c>
      <c r="F3414">
        <v>20</v>
      </c>
      <c r="G3414" t="s">
        <v>17</v>
      </c>
      <c r="H3414" t="s">
        <v>17315</v>
      </c>
      <c r="I3414" s="74">
        <v>43123</v>
      </c>
      <c r="J3414" t="s">
        <v>19</v>
      </c>
      <c r="K3414" t="s">
        <v>19</v>
      </c>
    </row>
    <row r="3415" spans="1:11" hidden="1" x14ac:dyDescent="0.3">
      <c r="A3415" t="s">
        <v>235</v>
      </c>
      <c r="B3415" t="s">
        <v>11764</v>
      </c>
      <c r="C3415" t="s">
        <v>17468</v>
      </c>
      <c r="D3415" t="s">
        <v>17469</v>
      </c>
      <c r="E3415" s="74">
        <v>42433</v>
      </c>
      <c r="F3415">
        <v>0.47399999999999998</v>
      </c>
      <c r="G3415" t="s">
        <v>17</v>
      </c>
      <c r="H3415" t="s">
        <v>17465</v>
      </c>
      <c r="I3415" s="74">
        <v>42683</v>
      </c>
      <c r="J3415" t="s">
        <v>19</v>
      </c>
      <c r="K3415" t="s">
        <v>19</v>
      </c>
    </row>
    <row r="3416" spans="1:11" hidden="1" x14ac:dyDescent="0.3">
      <c r="A3416" t="s">
        <v>234</v>
      </c>
      <c r="B3416" t="s">
        <v>11763</v>
      </c>
      <c r="C3416" t="s">
        <v>17468</v>
      </c>
      <c r="D3416" t="s">
        <v>17469</v>
      </c>
      <c r="E3416" s="74">
        <v>42437</v>
      </c>
      <c r="F3416">
        <v>0.499</v>
      </c>
      <c r="G3416" t="s">
        <v>17</v>
      </c>
      <c r="H3416" t="s">
        <v>17465</v>
      </c>
      <c r="I3416" s="74">
        <v>42683</v>
      </c>
      <c r="J3416" t="s">
        <v>19</v>
      </c>
      <c r="K3416" t="s">
        <v>19</v>
      </c>
    </row>
    <row r="3417" spans="1:11" hidden="1" x14ac:dyDescent="0.3">
      <c r="A3417" t="s">
        <v>2763</v>
      </c>
      <c r="B3417" t="s">
        <v>13432</v>
      </c>
      <c r="C3417" t="s">
        <v>17442</v>
      </c>
      <c r="D3417" t="s">
        <v>17443</v>
      </c>
      <c r="E3417" s="74">
        <v>40444</v>
      </c>
      <c r="F3417">
        <v>10</v>
      </c>
      <c r="G3417" t="s">
        <v>17</v>
      </c>
      <c r="H3417" t="s">
        <v>17441</v>
      </c>
      <c r="I3417" s="74">
        <v>40449</v>
      </c>
      <c r="J3417" t="s">
        <v>19</v>
      </c>
      <c r="K3417" t="s">
        <v>19</v>
      </c>
    </row>
    <row r="3418" spans="1:11" hidden="1" x14ac:dyDescent="0.3">
      <c r="A3418" t="s">
        <v>2697</v>
      </c>
      <c r="B3418" t="s">
        <v>13432</v>
      </c>
      <c r="C3418" t="s">
        <v>17442</v>
      </c>
      <c r="D3418" t="s">
        <v>17443</v>
      </c>
      <c r="E3418" s="74">
        <v>40535</v>
      </c>
      <c r="F3418">
        <v>9</v>
      </c>
      <c r="G3418" t="s">
        <v>17</v>
      </c>
      <c r="H3418" t="s">
        <v>17441</v>
      </c>
      <c r="I3418" s="74">
        <v>40631</v>
      </c>
      <c r="J3418" t="s">
        <v>19</v>
      </c>
      <c r="K3418" t="s">
        <v>19</v>
      </c>
    </row>
    <row r="3419" spans="1:11" hidden="1" x14ac:dyDescent="0.3">
      <c r="A3419" t="s">
        <v>8916</v>
      </c>
      <c r="B3419" t="s">
        <v>17162</v>
      </c>
      <c r="C3419" t="s">
        <v>17346</v>
      </c>
      <c r="D3419" t="s">
        <v>17347</v>
      </c>
      <c r="E3419" s="74">
        <v>41550</v>
      </c>
      <c r="F3419">
        <v>0.246</v>
      </c>
      <c r="G3419" t="s">
        <v>17</v>
      </c>
      <c r="H3419" t="s">
        <v>17315</v>
      </c>
      <c r="I3419" s="74">
        <v>44061</v>
      </c>
      <c r="J3419" t="s">
        <v>19</v>
      </c>
      <c r="K3419" t="s">
        <v>19</v>
      </c>
    </row>
    <row r="3420" spans="1:11" hidden="1" x14ac:dyDescent="0.3">
      <c r="A3420" t="s">
        <v>2105</v>
      </c>
      <c r="B3420" t="s">
        <v>12959</v>
      </c>
      <c r="C3420" t="s">
        <v>17428</v>
      </c>
      <c r="D3420" t="s">
        <v>17429</v>
      </c>
      <c r="E3420" s="74">
        <v>41153</v>
      </c>
      <c r="F3420">
        <v>3</v>
      </c>
      <c r="G3420" t="s">
        <v>17</v>
      </c>
      <c r="H3420" t="s">
        <v>17315</v>
      </c>
      <c r="I3420" s="74">
        <v>41177</v>
      </c>
      <c r="J3420" t="s">
        <v>19</v>
      </c>
      <c r="K3420" t="s">
        <v>19</v>
      </c>
    </row>
    <row r="3421" spans="1:11" hidden="1" x14ac:dyDescent="0.3">
      <c r="A3421" t="s">
        <v>2104</v>
      </c>
      <c r="B3421" t="s">
        <v>12958</v>
      </c>
      <c r="C3421" t="s">
        <v>17428</v>
      </c>
      <c r="D3421" t="s">
        <v>17429</v>
      </c>
      <c r="E3421" s="74">
        <v>41153</v>
      </c>
      <c r="F3421">
        <v>1</v>
      </c>
      <c r="G3421" t="s">
        <v>17</v>
      </c>
      <c r="H3421" t="s">
        <v>17315</v>
      </c>
      <c r="I3421" s="74">
        <v>41177</v>
      </c>
      <c r="J3421" t="s">
        <v>19</v>
      </c>
      <c r="K3421" t="s">
        <v>19</v>
      </c>
    </row>
    <row r="3422" spans="1:11" hidden="1" x14ac:dyDescent="0.3">
      <c r="A3422" t="s">
        <v>4776</v>
      </c>
      <c r="B3422" t="s">
        <v>11160</v>
      </c>
      <c r="C3422" t="s">
        <v>17372</v>
      </c>
      <c r="D3422" t="s">
        <v>17373</v>
      </c>
      <c r="E3422" s="74">
        <v>43461</v>
      </c>
      <c r="F3422">
        <v>3</v>
      </c>
      <c r="G3422" t="s">
        <v>17</v>
      </c>
      <c r="H3422" t="s">
        <v>17315</v>
      </c>
      <c r="I3422" s="74">
        <v>43475</v>
      </c>
      <c r="J3422" t="s">
        <v>19</v>
      </c>
      <c r="K3422" t="s">
        <v>19</v>
      </c>
    </row>
    <row r="3423" spans="1:11" hidden="1" x14ac:dyDescent="0.3">
      <c r="A3423" t="s">
        <v>4594</v>
      </c>
      <c r="B3423" t="s">
        <v>11290</v>
      </c>
      <c r="C3423" t="s">
        <v>17372</v>
      </c>
      <c r="D3423" t="s">
        <v>17373</v>
      </c>
      <c r="E3423" s="74">
        <v>43330</v>
      </c>
      <c r="F3423">
        <v>3</v>
      </c>
      <c r="G3423" t="s">
        <v>17</v>
      </c>
      <c r="H3423" t="s">
        <v>17315</v>
      </c>
      <c r="I3423" s="74">
        <v>43382</v>
      </c>
      <c r="J3423" t="s">
        <v>19</v>
      </c>
      <c r="K3423" t="s">
        <v>19</v>
      </c>
    </row>
    <row r="3424" spans="1:11" hidden="1" x14ac:dyDescent="0.3">
      <c r="A3424" t="s">
        <v>4595</v>
      </c>
      <c r="B3424" t="s">
        <v>11289</v>
      </c>
      <c r="C3424" t="s">
        <v>17372</v>
      </c>
      <c r="D3424" t="s">
        <v>17373</v>
      </c>
      <c r="E3424" s="74">
        <v>43336</v>
      </c>
      <c r="F3424">
        <v>3</v>
      </c>
      <c r="G3424" t="s">
        <v>17</v>
      </c>
      <c r="H3424" t="s">
        <v>17315</v>
      </c>
      <c r="I3424" s="74">
        <v>43382</v>
      </c>
      <c r="J3424" t="s">
        <v>19</v>
      </c>
      <c r="K3424" t="s">
        <v>19</v>
      </c>
    </row>
    <row r="3425" spans="1:11" hidden="1" x14ac:dyDescent="0.3">
      <c r="A3425" t="s">
        <v>4151</v>
      </c>
      <c r="B3425" t="s">
        <v>11559</v>
      </c>
      <c r="C3425" t="s">
        <v>17363</v>
      </c>
      <c r="D3425" t="s">
        <v>17364</v>
      </c>
      <c r="E3425" s="74">
        <v>42825</v>
      </c>
      <c r="F3425">
        <v>3</v>
      </c>
      <c r="G3425" t="s">
        <v>17</v>
      </c>
      <c r="H3425" t="s">
        <v>17435</v>
      </c>
      <c r="I3425" s="74">
        <v>42979</v>
      </c>
      <c r="J3425" t="s">
        <v>19</v>
      </c>
      <c r="K3425" t="s">
        <v>19</v>
      </c>
    </row>
    <row r="3426" spans="1:11" hidden="1" x14ac:dyDescent="0.3">
      <c r="A3426" t="s">
        <v>2907</v>
      </c>
      <c r="B3426" t="s">
        <v>14171</v>
      </c>
      <c r="C3426" t="s">
        <v>18713</v>
      </c>
      <c r="D3426" t="s">
        <v>18714</v>
      </c>
      <c r="E3426" s="74">
        <v>15827</v>
      </c>
      <c r="F3426">
        <v>13</v>
      </c>
      <c r="G3426" t="s">
        <v>17369</v>
      </c>
      <c r="H3426" t="s">
        <v>17441</v>
      </c>
      <c r="I3426" s="74">
        <v>40434</v>
      </c>
      <c r="J3426" t="s">
        <v>19</v>
      </c>
      <c r="K3426" t="s">
        <v>19</v>
      </c>
    </row>
    <row r="3427" spans="1:11" hidden="1" x14ac:dyDescent="0.3">
      <c r="A3427" t="s">
        <v>2906</v>
      </c>
      <c r="B3427" t="s">
        <v>14171</v>
      </c>
      <c r="C3427" t="s">
        <v>18713</v>
      </c>
      <c r="D3427" t="s">
        <v>18714</v>
      </c>
      <c r="E3427" s="74">
        <v>15827</v>
      </c>
      <c r="F3427">
        <v>13</v>
      </c>
      <c r="G3427" t="s">
        <v>17369</v>
      </c>
      <c r="H3427" t="s">
        <v>17441</v>
      </c>
      <c r="I3427" s="74">
        <v>40434</v>
      </c>
      <c r="J3427" t="s">
        <v>19</v>
      </c>
      <c r="K3427" t="s">
        <v>19</v>
      </c>
    </row>
    <row r="3428" spans="1:11" hidden="1" x14ac:dyDescent="0.3">
      <c r="A3428" t="s">
        <v>800</v>
      </c>
      <c r="B3428" t="s">
        <v>12088</v>
      </c>
      <c r="C3428" t="s">
        <v>20350</v>
      </c>
      <c r="D3428" t="s">
        <v>20351</v>
      </c>
      <c r="E3428" s="74">
        <v>41738</v>
      </c>
      <c r="F3428">
        <v>0.66300000000000003</v>
      </c>
      <c r="G3428" t="s">
        <v>17</v>
      </c>
      <c r="H3428" t="s">
        <v>17315</v>
      </c>
      <c r="I3428" s="74">
        <v>42200</v>
      </c>
      <c r="J3428" t="s">
        <v>19</v>
      </c>
      <c r="K3428" t="s">
        <v>19</v>
      </c>
    </row>
    <row r="3429" spans="1:11" hidden="1" x14ac:dyDescent="0.3">
      <c r="A3429" t="s">
        <v>799</v>
      </c>
      <c r="B3429" t="s">
        <v>12087</v>
      </c>
      <c r="C3429" t="s">
        <v>20350</v>
      </c>
      <c r="D3429" t="s">
        <v>20351</v>
      </c>
      <c r="E3429" s="74">
        <v>41738</v>
      </c>
      <c r="F3429">
        <v>0.12</v>
      </c>
      <c r="G3429" t="s">
        <v>17</v>
      </c>
      <c r="H3429" t="s">
        <v>17315</v>
      </c>
      <c r="I3429" s="74">
        <v>42200</v>
      </c>
      <c r="J3429" t="s">
        <v>19</v>
      </c>
      <c r="K3429" t="s">
        <v>19</v>
      </c>
    </row>
    <row r="3430" spans="1:11" hidden="1" x14ac:dyDescent="0.3">
      <c r="A3430" t="s">
        <v>197</v>
      </c>
      <c r="B3430" t="s">
        <v>11750</v>
      </c>
      <c r="C3430" t="s">
        <v>17433</v>
      </c>
      <c r="D3430" t="s">
        <v>17434</v>
      </c>
      <c r="E3430" s="74">
        <v>42674</v>
      </c>
      <c r="F3430">
        <v>25</v>
      </c>
      <c r="G3430" t="s">
        <v>6</v>
      </c>
      <c r="H3430" t="s">
        <v>17435</v>
      </c>
      <c r="I3430" s="74">
        <v>42727</v>
      </c>
      <c r="J3430" t="s">
        <v>19</v>
      </c>
      <c r="K3430" t="s">
        <v>19</v>
      </c>
    </row>
    <row r="3431" spans="1:11" hidden="1" x14ac:dyDescent="0.3">
      <c r="A3431" t="s">
        <v>15029</v>
      </c>
      <c r="B3431" t="s">
        <v>15027</v>
      </c>
      <c r="C3431" t="s">
        <v>17750</v>
      </c>
      <c r="D3431" t="s">
        <v>17751</v>
      </c>
      <c r="E3431" s="74">
        <v>44523</v>
      </c>
      <c r="F3431">
        <v>0.72499999999999998</v>
      </c>
      <c r="G3431" t="s">
        <v>17</v>
      </c>
      <c r="H3431" t="s">
        <v>17315</v>
      </c>
      <c r="I3431" s="74">
        <v>44676</v>
      </c>
      <c r="J3431" t="s">
        <v>19</v>
      </c>
      <c r="K3431" t="s">
        <v>19</v>
      </c>
    </row>
    <row r="3432" spans="1:11" hidden="1" x14ac:dyDescent="0.3">
      <c r="A3432" t="s">
        <v>15028</v>
      </c>
      <c r="B3432" t="s">
        <v>15027</v>
      </c>
      <c r="C3432" t="s">
        <v>17750</v>
      </c>
      <c r="D3432" t="s">
        <v>17751</v>
      </c>
      <c r="E3432" s="74">
        <v>44550</v>
      </c>
      <c r="F3432">
        <v>0.15</v>
      </c>
      <c r="G3432" t="s">
        <v>17</v>
      </c>
      <c r="H3432" t="s">
        <v>17315</v>
      </c>
      <c r="I3432" s="74">
        <v>44712</v>
      </c>
      <c r="J3432" t="s">
        <v>19</v>
      </c>
      <c r="K3432" t="s">
        <v>19</v>
      </c>
    </row>
    <row r="3433" spans="1:11" hidden="1" x14ac:dyDescent="0.3">
      <c r="A3433" t="s">
        <v>8943</v>
      </c>
      <c r="B3433" t="s">
        <v>17153</v>
      </c>
      <c r="C3433" t="s">
        <v>17363</v>
      </c>
      <c r="D3433" t="s">
        <v>17364</v>
      </c>
      <c r="E3433" s="74">
        <v>44130</v>
      </c>
      <c r="F3433">
        <v>1.26</v>
      </c>
      <c r="G3433" t="s">
        <v>17</v>
      </c>
      <c r="H3433" t="s">
        <v>17339</v>
      </c>
      <c r="I3433" s="74">
        <v>44200</v>
      </c>
      <c r="J3433" t="s">
        <v>19</v>
      </c>
      <c r="K3433" t="s">
        <v>19</v>
      </c>
    </row>
    <row r="3434" spans="1:11" hidden="1" x14ac:dyDescent="0.3">
      <c r="A3434" t="s">
        <v>383</v>
      </c>
      <c r="B3434" t="s">
        <v>11855</v>
      </c>
      <c r="C3434" t="s">
        <v>17410</v>
      </c>
      <c r="D3434" t="s">
        <v>17411</v>
      </c>
      <c r="E3434" s="74">
        <v>39785</v>
      </c>
      <c r="F3434">
        <v>0.24399999999999999</v>
      </c>
      <c r="G3434" t="s">
        <v>17</v>
      </c>
      <c r="H3434" t="s">
        <v>17315</v>
      </c>
      <c r="I3434" s="74">
        <v>42599</v>
      </c>
      <c r="J3434" t="s">
        <v>19</v>
      </c>
      <c r="K3434" t="s">
        <v>19</v>
      </c>
    </row>
    <row r="3435" spans="1:11" hidden="1" x14ac:dyDescent="0.3">
      <c r="A3435" t="s">
        <v>22051</v>
      </c>
      <c r="B3435" t="s">
        <v>22052</v>
      </c>
      <c r="C3435" t="s">
        <v>22053</v>
      </c>
      <c r="D3435" t="s">
        <v>22054</v>
      </c>
      <c r="E3435" s="74">
        <v>38665</v>
      </c>
      <c r="F3435">
        <v>0.39500000000000002</v>
      </c>
      <c r="G3435" t="s">
        <v>17334</v>
      </c>
      <c r="H3435" t="s">
        <v>17339</v>
      </c>
      <c r="I3435" s="74">
        <v>42095</v>
      </c>
      <c r="J3435" t="s">
        <v>19</v>
      </c>
      <c r="K3435" t="s">
        <v>19</v>
      </c>
    </row>
    <row r="3436" spans="1:11" hidden="1" x14ac:dyDescent="0.3">
      <c r="A3436" t="s">
        <v>22057</v>
      </c>
      <c r="B3436" t="s">
        <v>22052</v>
      </c>
      <c r="C3436" t="s">
        <v>22053</v>
      </c>
      <c r="D3436" t="s">
        <v>22054</v>
      </c>
      <c r="E3436" s="74">
        <v>42037</v>
      </c>
      <c r="F3436">
        <v>0.4</v>
      </c>
      <c r="G3436" t="s">
        <v>17334</v>
      </c>
      <c r="H3436" t="s">
        <v>17339</v>
      </c>
      <c r="I3436" s="74">
        <v>42095</v>
      </c>
      <c r="J3436" t="s">
        <v>19</v>
      </c>
      <c r="K3436" t="s">
        <v>19</v>
      </c>
    </row>
    <row r="3437" spans="1:11" hidden="1" x14ac:dyDescent="0.3">
      <c r="A3437" t="s">
        <v>21894</v>
      </c>
      <c r="B3437" t="s">
        <v>21895</v>
      </c>
      <c r="C3437" t="s">
        <v>21883</v>
      </c>
      <c r="D3437" t="s">
        <v>21884</v>
      </c>
      <c r="E3437" s="74">
        <v>41334</v>
      </c>
      <c r="F3437">
        <v>1</v>
      </c>
      <c r="G3437" t="s">
        <v>17</v>
      </c>
      <c r="H3437" t="s">
        <v>17315</v>
      </c>
      <c r="I3437" s="74">
        <v>41389</v>
      </c>
      <c r="J3437" t="s">
        <v>19</v>
      </c>
      <c r="K3437" t="s">
        <v>19</v>
      </c>
    </row>
    <row r="3438" spans="1:11" hidden="1" x14ac:dyDescent="0.3">
      <c r="A3438" t="s">
        <v>21896</v>
      </c>
      <c r="B3438" t="s">
        <v>21897</v>
      </c>
      <c r="C3438" t="s">
        <v>21883</v>
      </c>
      <c r="D3438" t="s">
        <v>21884</v>
      </c>
      <c r="E3438" s="74">
        <v>41365</v>
      </c>
      <c r="F3438">
        <v>2.5</v>
      </c>
      <c r="G3438" t="s">
        <v>17</v>
      </c>
      <c r="H3438" t="s">
        <v>17315</v>
      </c>
      <c r="I3438" s="74">
        <v>41389</v>
      </c>
      <c r="J3438" t="s">
        <v>19</v>
      </c>
      <c r="K3438" t="s">
        <v>19</v>
      </c>
    </row>
    <row r="3439" spans="1:11" hidden="1" x14ac:dyDescent="0.3">
      <c r="A3439" t="s">
        <v>303</v>
      </c>
      <c r="B3439" t="s">
        <v>11803</v>
      </c>
      <c r="C3439" t="s">
        <v>22150</v>
      </c>
      <c r="D3439" t="s">
        <v>22151</v>
      </c>
      <c r="E3439" s="74">
        <v>42521</v>
      </c>
      <c r="F3439">
        <v>0.34399999999999997</v>
      </c>
      <c r="G3439" t="s">
        <v>17</v>
      </c>
      <c r="H3439" t="s">
        <v>17315</v>
      </c>
      <c r="I3439" s="74">
        <v>42667</v>
      </c>
      <c r="J3439" t="s">
        <v>19</v>
      </c>
      <c r="K3439" t="s">
        <v>19</v>
      </c>
    </row>
    <row r="3440" spans="1:11" hidden="1" x14ac:dyDescent="0.3">
      <c r="A3440" t="s">
        <v>2993</v>
      </c>
      <c r="B3440" t="s">
        <v>15408</v>
      </c>
      <c r="C3440" t="s">
        <v>17367</v>
      </c>
      <c r="D3440" t="s">
        <v>17368</v>
      </c>
      <c r="E3440" s="74">
        <v>34274</v>
      </c>
      <c r="F3440">
        <v>22</v>
      </c>
      <c r="G3440" t="s">
        <v>17369</v>
      </c>
      <c r="H3440" t="s">
        <v>17315</v>
      </c>
      <c r="I3440" s="74">
        <v>40246</v>
      </c>
      <c r="J3440" t="s">
        <v>19</v>
      </c>
      <c r="K3440" t="s">
        <v>19</v>
      </c>
    </row>
    <row r="3441" spans="1:11" hidden="1" x14ac:dyDescent="0.3">
      <c r="A3441" t="s">
        <v>3066</v>
      </c>
      <c r="B3441" t="s">
        <v>16284</v>
      </c>
      <c r="C3441" t="s">
        <v>17442</v>
      </c>
      <c r="D3441" t="s">
        <v>17443</v>
      </c>
      <c r="E3441" s="74">
        <v>39295</v>
      </c>
      <c r="F3441">
        <v>7.8</v>
      </c>
      <c r="G3441" t="s">
        <v>17369</v>
      </c>
      <c r="H3441" t="s">
        <v>17441</v>
      </c>
      <c r="I3441" s="74">
        <v>39917</v>
      </c>
      <c r="J3441" t="s">
        <v>19</v>
      </c>
      <c r="K3441" t="s">
        <v>19</v>
      </c>
    </row>
    <row r="3442" spans="1:11" hidden="1" x14ac:dyDescent="0.3">
      <c r="A3442" t="s">
        <v>25745</v>
      </c>
      <c r="B3442" t="s">
        <v>25746</v>
      </c>
      <c r="C3442" t="s">
        <v>17361</v>
      </c>
      <c r="D3442" t="s">
        <v>17362</v>
      </c>
      <c r="E3442" s="74">
        <v>45044</v>
      </c>
      <c r="F3442">
        <v>0.46024599999999999</v>
      </c>
      <c r="G3442" t="s">
        <v>17</v>
      </c>
      <c r="H3442" t="s">
        <v>17315</v>
      </c>
      <c r="I3442" s="74">
        <v>45595</v>
      </c>
      <c r="J3442" t="s">
        <v>19</v>
      </c>
      <c r="K3442" t="s">
        <v>19</v>
      </c>
    </row>
    <row r="3443" spans="1:11" hidden="1" x14ac:dyDescent="0.3">
      <c r="A3443" t="s">
        <v>6042</v>
      </c>
      <c r="B3443" t="s">
        <v>10564</v>
      </c>
      <c r="C3443" t="s">
        <v>17664</v>
      </c>
      <c r="D3443" t="s">
        <v>17665</v>
      </c>
      <c r="E3443" s="74">
        <v>43423</v>
      </c>
      <c r="F3443">
        <v>0.59499999999999997</v>
      </c>
      <c r="G3443" t="s">
        <v>17</v>
      </c>
      <c r="H3443" t="s">
        <v>17315</v>
      </c>
      <c r="I3443" s="74">
        <v>43760</v>
      </c>
      <c r="J3443" t="s">
        <v>19</v>
      </c>
      <c r="K3443" t="s">
        <v>19</v>
      </c>
    </row>
    <row r="3444" spans="1:11" hidden="1" x14ac:dyDescent="0.3">
      <c r="A3444" t="s">
        <v>6051</v>
      </c>
      <c r="B3444" t="s">
        <v>10564</v>
      </c>
      <c r="C3444" t="s">
        <v>17664</v>
      </c>
      <c r="D3444" t="s">
        <v>17665</v>
      </c>
      <c r="E3444" s="74">
        <v>42703</v>
      </c>
      <c r="F3444">
        <v>0.98799999999999999</v>
      </c>
      <c r="G3444" t="s">
        <v>17</v>
      </c>
      <c r="H3444" t="s">
        <v>17315</v>
      </c>
      <c r="I3444" s="74">
        <v>43756</v>
      </c>
      <c r="J3444" t="s">
        <v>19</v>
      </c>
      <c r="K3444" t="s">
        <v>19</v>
      </c>
    </row>
    <row r="3445" spans="1:11" hidden="1" x14ac:dyDescent="0.3">
      <c r="A3445" t="s">
        <v>6053</v>
      </c>
      <c r="B3445" t="s">
        <v>10564</v>
      </c>
      <c r="C3445" t="s">
        <v>17664</v>
      </c>
      <c r="D3445" t="s">
        <v>17665</v>
      </c>
      <c r="E3445" s="74">
        <v>43053</v>
      </c>
      <c r="F3445">
        <v>0.95299999999999996</v>
      </c>
      <c r="G3445" t="s">
        <v>17</v>
      </c>
      <c r="H3445" t="s">
        <v>17315</v>
      </c>
      <c r="I3445" s="74">
        <v>43756</v>
      </c>
      <c r="J3445" t="s">
        <v>19</v>
      </c>
      <c r="K3445" t="s">
        <v>19</v>
      </c>
    </row>
    <row r="3446" spans="1:11" hidden="1" x14ac:dyDescent="0.3">
      <c r="A3446" t="s">
        <v>6057</v>
      </c>
      <c r="B3446" t="s">
        <v>10564</v>
      </c>
      <c r="C3446" t="s">
        <v>17664</v>
      </c>
      <c r="D3446" t="s">
        <v>17665</v>
      </c>
      <c r="E3446" s="74">
        <v>43046</v>
      </c>
      <c r="F3446">
        <v>0.64400000000000002</v>
      </c>
      <c r="G3446" t="s">
        <v>17</v>
      </c>
      <c r="H3446" t="s">
        <v>17315</v>
      </c>
      <c r="I3446" s="74">
        <v>43763</v>
      </c>
      <c r="J3446" t="s">
        <v>19</v>
      </c>
      <c r="K3446" t="s">
        <v>19</v>
      </c>
    </row>
    <row r="3447" spans="1:11" hidden="1" x14ac:dyDescent="0.3">
      <c r="A3447" t="s">
        <v>6098</v>
      </c>
      <c r="B3447" t="s">
        <v>10564</v>
      </c>
      <c r="C3447" t="s">
        <v>17664</v>
      </c>
      <c r="D3447" t="s">
        <v>17665</v>
      </c>
      <c r="E3447" s="74">
        <v>43437</v>
      </c>
      <c r="F3447">
        <v>0.25900000000000001</v>
      </c>
      <c r="G3447" t="s">
        <v>17</v>
      </c>
      <c r="H3447" t="s">
        <v>17315</v>
      </c>
      <c r="I3447" s="74">
        <v>43773</v>
      </c>
      <c r="J3447" t="s">
        <v>19</v>
      </c>
      <c r="K3447" t="s">
        <v>19</v>
      </c>
    </row>
    <row r="3448" spans="1:11" hidden="1" x14ac:dyDescent="0.3">
      <c r="A3448" t="s">
        <v>6099</v>
      </c>
      <c r="B3448" t="s">
        <v>10564</v>
      </c>
      <c r="C3448" t="s">
        <v>17664</v>
      </c>
      <c r="D3448" t="s">
        <v>17665</v>
      </c>
      <c r="E3448" s="74">
        <v>43420</v>
      </c>
      <c r="F3448">
        <v>0.19400000000000001</v>
      </c>
      <c r="G3448" t="s">
        <v>17</v>
      </c>
      <c r="H3448" t="s">
        <v>17315</v>
      </c>
      <c r="I3448" s="74">
        <v>43773</v>
      </c>
      <c r="J3448" t="s">
        <v>19</v>
      </c>
      <c r="K3448" t="s">
        <v>19</v>
      </c>
    </row>
    <row r="3449" spans="1:11" hidden="1" x14ac:dyDescent="0.3">
      <c r="A3449" t="s">
        <v>6135</v>
      </c>
      <c r="B3449" t="s">
        <v>10564</v>
      </c>
      <c r="C3449" t="s">
        <v>17664</v>
      </c>
      <c r="D3449" t="s">
        <v>17665</v>
      </c>
      <c r="E3449" s="74">
        <v>43432</v>
      </c>
      <c r="F3449">
        <v>0.78900000000000003</v>
      </c>
      <c r="G3449" t="s">
        <v>17</v>
      </c>
      <c r="H3449" t="s">
        <v>17315</v>
      </c>
      <c r="I3449" s="74">
        <v>43760</v>
      </c>
      <c r="J3449" t="s">
        <v>19</v>
      </c>
      <c r="K3449" t="s">
        <v>19</v>
      </c>
    </row>
    <row r="3450" spans="1:11" hidden="1" x14ac:dyDescent="0.3">
      <c r="A3450" t="s">
        <v>6136</v>
      </c>
      <c r="B3450" t="s">
        <v>10564</v>
      </c>
      <c r="C3450" t="s">
        <v>17664</v>
      </c>
      <c r="D3450" t="s">
        <v>17665</v>
      </c>
      <c r="E3450" s="74">
        <v>43167</v>
      </c>
      <c r="F3450">
        <v>0.91800000000000004</v>
      </c>
      <c r="G3450" t="s">
        <v>17</v>
      </c>
      <c r="H3450" t="s">
        <v>17315</v>
      </c>
      <c r="I3450" s="74">
        <v>43804</v>
      </c>
      <c r="J3450" t="s">
        <v>19</v>
      </c>
      <c r="K3450" t="s">
        <v>19</v>
      </c>
    </row>
    <row r="3451" spans="1:11" hidden="1" x14ac:dyDescent="0.3">
      <c r="A3451" t="s">
        <v>6137</v>
      </c>
      <c r="B3451" t="s">
        <v>10564</v>
      </c>
      <c r="C3451" t="s">
        <v>17664</v>
      </c>
      <c r="D3451" t="s">
        <v>17665</v>
      </c>
      <c r="E3451" s="74">
        <v>43420</v>
      </c>
      <c r="F3451">
        <v>0.11600000000000001</v>
      </c>
      <c r="G3451" t="s">
        <v>17</v>
      </c>
      <c r="H3451" t="s">
        <v>17315</v>
      </c>
      <c r="I3451" s="74">
        <v>43804</v>
      </c>
      <c r="J3451" t="s">
        <v>19</v>
      </c>
      <c r="K3451" t="s">
        <v>19</v>
      </c>
    </row>
    <row r="3452" spans="1:11" hidden="1" x14ac:dyDescent="0.3">
      <c r="A3452" t="s">
        <v>6153</v>
      </c>
      <c r="B3452" t="s">
        <v>10564</v>
      </c>
      <c r="C3452" t="s">
        <v>17664</v>
      </c>
      <c r="D3452" t="s">
        <v>17665</v>
      </c>
      <c r="E3452" s="74">
        <v>43052</v>
      </c>
      <c r="F3452">
        <v>0.30599999999999999</v>
      </c>
      <c r="G3452" t="s">
        <v>17</v>
      </c>
      <c r="H3452" t="s">
        <v>17315</v>
      </c>
      <c r="I3452" s="74">
        <v>43790</v>
      </c>
      <c r="J3452" t="s">
        <v>19</v>
      </c>
      <c r="K3452" t="s">
        <v>19</v>
      </c>
    </row>
    <row r="3453" spans="1:11" hidden="1" x14ac:dyDescent="0.3">
      <c r="A3453" t="s">
        <v>6154</v>
      </c>
      <c r="B3453" t="s">
        <v>10564</v>
      </c>
      <c r="C3453" t="s">
        <v>17664</v>
      </c>
      <c r="D3453" t="s">
        <v>17665</v>
      </c>
      <c r="E3453" s="74">
        <v>43046</v>
      </c>
      <c r="F3453">
        <v>0.65800000000000003</v>
      </c>
      <c r="G3453" t="s">
        <v>17</v>
      </c>
      <c r="H3453" t="s">
        <v>17315</v>
      </c>
      <c r="I3453" s="74">
        <v>43804</v>
      </c>
      <c r="J3453" t="s">
        <v>19</v>
      </c>
      <c r="K3453" t="s">
        <v>19</v>
      </c>
    </row>
    <row r="3454" spans="1:11" hidden="1" x14ac:dyDescent="0.3">
      <c r="A3454" t="s">
        <v>6904</v>
      </c>
      <c r="B3454" t="s">
        <v>10564</v>
      </c>
      <c r="C3454" t="s">
        <v>17664</v>
      </c>
      <c r="D3454" t="s">
        <v>17665</v>
      </c>
      <c r="E3454" s="74">
        <v>43432</v>
      </c>
      <c r="F3454">
        <v>0.80100000000000005</v>
      </c>
      <c r="G3454" t="s">
        <v>17</v>
      </c>
      <c r="H3454" t="s">
        <v>17315</v>
      </c>
      <c r="I3454" s="74">
        <v>43804</v>
      </c>
      <c r="J3454" t="s">
        <v>19</v>
      </c>
      <c r="K3454" t="s">
        <v>19</v>
      </c>
    </row>
    <row r="3455" spans="1:11" hidden="1" x14ac:dyDescent="0.3">
      <c r="A3455" t="s">
        <v>183</v>
      </c>
      <c r="B3455" t="s">
        <v>11739</v>
      </c>
      <c r="C3455" t="s">
        <v>22156</v>
      </c>
      <c r="D3455" t="s">
        <v>22157</v>
      </c>
      <c r="E3455" s="74">
        <v>42665</v>
      </c>
      <c r="F3455">
        <v>6</v>
      </c>
      <c r="G3455" t="s">
        <v>17</v>
      </c>
      <c r="H3455" t="s">
        <v>17339</v>
      </c>
      <c r="I3455" s="74">
        <v>42725</v>
      </c>
      <c r="J3455" t="s">
        <v>19</v>
      </c>
      <c r="K3455" t="s">
        <v>19</v>
      </c>
    </row>
    <row r="3456" spans="1:11" hidden="1" x14ac:dyDescent="0.3">
      <c r="A3456" t="s">
        <v>3305</v>
      </c>
      <c r="B3456" t="s">
        <v>11191</v>
      </c>
      <c r="C3456" t="s">
        <v>18668</v>
      </c>
      <c r="D3456" t="s">
        <v>18669</v>
      </c>
      <c r="E3456" s="74">
        <v>38078</v>
      </c>
      <c r="F3456">
        <v>3</v>
      </c>
      <c r="G3456" t="s">
        <v>17334</v>
      </c>
      <c r="H3456" t="s">
        <v>17315</v>
      </c>
      <c r="I3456" s="74">
        <v>39658</v>
      </c>
      <c r="J3456" t="s">
        <v>19</v>
      </c>
      <c r="K3456" t="s">
        <v>19</v>
      </c>
    </row>
    <row r="3457" spans="1:11" hidden="1" x14ac:dyDescent="0.3">
      <c r="A3457" t="s">
        <v>5000</v>
      </c>
      <c r="B3457" t="s">
        <v>11103</v>
      </c>
      <c r="C3457" t="s">
        <v>21916</v>
      </c>
      <c r="D3457" t="s">
        <v>21917</v>
      </c>
      <c r="E3457" s="74">
        <v>43363</v>
      </c>
      <c r="F3457">
        <v>1.7</v>
      </c>
      <c r="G3457" t="s">
        <v>17</v>
      </c>
      <c r="H3457" t="s">
        <v>17315</v>
      </c>
      <c r="I3457" s="74">
        <v>43642</v>
      </c>
      <c r="J3457" t="s">
        <v>19</v>
      </c>
      <c r="K3457" t="s">
        <v>19</v>
      </c>
    </row>
    <row r="3458" spans="1:11" hidden="1" x14ac:dyDescent="0.3">
      <c r="A3458" t="s">
        <v>24917</v>
      </c>
      <c r="B3458" t="s">
        <v>24918</v>
      </c>
      <c r="C3458" t="s">
        <v>20046</v>
      </c>
      <c r="D3458" t="s">
        <v>20047</v>
      </c>
      <c r="E3458" s="74">
        <v>43864</v>
      </c>
      <c r="F3458">
        <v>9.8333000000000004E-2</v>
      </c>
      <c r="G3458" t="s">
        <v>17</v>
      </c>
      <c r="H3458" t="s">
        <v>17315</v>
      </c>
      <c r="I3458" s="74">
        <v>45442</v>
      </c>
      <c r="J3458" t="s">
        <v>19</v>
      </c>
      <c r="K3458" t="s">
        <v>19</v>
      </c>
    </row>
    <row r="3459" spans="1:11" hidden="1" x14ac:dyDescent="0.3">
      <c r="A3459" t="s">
        <v>2905</v>
      </c>
      <c r="B3459" t="s">
        <v>14130</v>
      </c>
      <c r="C3459" t="s">
        <v>18713</v>
      </c>
      <c r="D3459" t="s">
        <v>18714</v>
      </c>
      <c r="E3459" s="74">
        <v>10044</v>
      </c>
      <c r="F3459">
        <v>3.2</v>
      </c>
      <c r="G3459" t="s">
        <v>17369</v>
      </c>
      <c r="H3459" t="s">
        <v>17376</v>
      </c>
      <c r="I3459" s="74">
        <v>40434</v>
      </c>
      <c r="J3459" t="s">
        <v>19</v>
      </c>
      <c r="K3459" t="s">
        <v>19</v>
      </c>
    </row>
    <row r="3460" spans="1:11" hidden="1" x14ac:dyDescent="0.3">
      <c r="A3460" t="s">
        <v>2904</v>
      </c>
      <c r="B3460" t="s">
        <v>14130</v>
      </c>
      <c r="C3460" t="s">
        <v>18713</v>
      </c>
      <c r="D3460" t="s">
        <v>18714</v>
      </c>
      <c r="E3460" s="74">
        <v>10228</v>
      </c>
      <c r="F3460">
        <v>3.2</v>
      </c>
      <c r="G3460" t="s">
        <v>17369</v>
      </c>
      <c r="H3460" t="s">
        <v>17376</v>
      </c>
      <c r="I3460" s="74">
        <v>40434</v>
      </c>
      <c r="J3460" t="s">
        <v>19</v>
      </c>
      <c r="K3460" t="s">
        <v>19</v>
      </c>
    </row>
    <row r="3461" spans="1:11" hidden="1" x14ac:dyDescent="0.3">
      <c r="A3461" t="s">
        <v>1758</v>
      </c>
      <c r="B3461" t="s">
        <v>12695</v>
      </c>
      <c r="C3461" t="s">
        <v>17418</v>
      </c>
      <c r="D3461" t="s">
        <v>17419</v>
      </c>
      <c r="E3461" s="74">
        <v>41502</v>
      </c>
      <c r="F3461">
        <v>20</v>
      </c>
      <c r="G3461" t="s">
        <v>17</v>
      </c>
      <c r="H3461" t="s">
        <v>17315</v>
      </c>
      <c r="I3461" s="74">
        <v>41569</v>
      </c>
      <c r="J3461" t="s">
        <v>19</v>
      </c>
      <c r="K3461" t="s">
        <v>19</v>
      </c>
    </row>
    <row r="3462" spans="1:11" hidden="1" x14ac:dyDescent="0.3">
      <c r="A3462" t="s">
        <v>21341</v>
      </c>
      <c r="B3462" t="s">
        <v>21342</v>
      </c>
      <c r="C3462" t="s">
        <v>17316</v>
      </c>
      <c r="D3462" t="s">
        <v>17317</v>
      </c>
      <c r="E3462" s="74">
        <v>45224</v>
      </c>
      <c r="F3462">
        <v>0.63100000000000001</v>
      </c>
      <c r="G3462" t="s">
        <v>17</v>
      </c>
      <c r="H3462" t="s">
        <v>17441</v>
      </c>
      <c r="I3462" s="74">
        <v>45303</v>
      </c>
      <c r="J3462" t="s">
        <v>19</v>
      </c>
      <c r="K3462" t="s">
        <v>19</v>
      </c>
    </row>
    <row r="3463" spans="1:11" hidden="1" x14ac:dyDescent="0.3">
      <c r="A3463" t="s">
        <v>1270</v>
      </c>
      <c r="B3463" t="s">
        <v>11150</v>
      </c>
      <c r="C3463" t="s">
        <v>17365</v>
      </c>
      <c r="D3463" t="s">
        <v>17366</v>
      </c>
      <c r="E3463" s="74">
        <v>41807</v>
      </c>
      <c r="F3463">
        <v>5.0000000000000001E-3</v>
      </c>
      <c r="G3463" t="s">
        <v>17</v>
      </c>
      <c r="H3463" t="s">
        <v>17441</v>
      </c>
      <c r="I3463" s="74">
        <v>41829</v>
      </c>
      <c r="J3463" t="s">
        <v>19</v>
      </c>
      <c r="K3463" t="s">
        <v>19</v>
      </c>
    </row>
    <row r="3464" spans="1:11" hidden="1" x14ac:dyDescent="0.3">
      <c r="A3464" t="s">
        <v>4794</v>
      </c>
      <c r="B3464" t="s">
        <v>11150</v>
      </c>
      <c r="C3464" t="s">
        <v>17365</v>
      </c>
      <c r="D3464" t="s">
        <v>17366</v>
      </c>
      <c r="E3464" s="74">
        <v>43405</v>
      </c>
      <c r="F3464">
        <v>5.0000000000000001E-3</v>
      </c>
      <c r="G3464" t="s">
        <v>17</v>
      </c>
      <c r="H3464" t="s">
        <v>17441</v>
      </c>
      <c r="I3464" s="74">
        <v>43497</v>
      </c>
      <c r="J3464" t="s">
        <v>19</v>
      </c>
      <c r="K3464" t="s">
        <v>19</v>
      </c>
    </row>
    <row r="3465" spans="1:11" hidden="1" x14ac:dyDescent="0.3">
      <c r="A3465" t="s">
        <v>19945</v>
      </c>
      <c r="B3465" t="s">
        <v>19946</v>
      </c>
      <c r="C3465" t="s">
        <v>19931</v>
      </c>
      <c r="D3465" t="s">
        <v>19932</v>
      </c>
      <c r="E3465" s="74">
        <v>43767</v>
      </c>
      <c r="F3465">
        <v>0.04</v>
      </c>
      <c r="G3465" t="s">
        <v>17</v>
      </c>
      <c r="H3465" t="s">
        <v>17379</v>
      </c>
      <c r="I3465" s="74">
        <v>45069</v>
      </c>
      <c r="J3465" t="s">
        <v>19</v>
      </c>
      <c r="K3465" t="s">
        <v>19</v>
      </c>
    </row>
    <row r="3466" spans="1:11" hidden="1" x14ac:dyDescent="0.3">
      <c r="A3466" t="s">
        <v>19943</v>
      </c>
      <c r="B3466" t="s">
        <v>19944</v>
      </c>
      <c r="C3466" t="s">
        <v>19931</v>
      </c>
      <c r="D3466" t="s">
        <v>19932</v>
      </c>
      <c r="E3466" s="74">
        <v>43745</v>
      </c>
      <c r="F3466">
        <v>0.05</v>
      </c>
      <c r="G3466" t="s">
        <v>17</v>
      </c>
      <c r="H3466" t="s">
        <v>17379</v>
      </c>
      <c r="I3466" s="74">
        <v>45069</v>
      </c>
      <c r="J3466" t="s">
        <v>19</v>
      </c>
      <c r="K3466" t="s">
        <v>19</v>
      </c>
    </row>
    <row r="3467" spans="1:11" hidden="1" x14ac:dyDescent="0.3">
      <c r="A3467" t="s">
        <v>19935</v>
      </c>
      <c r="B3467" t="s">
        <v>19936</v>
      </c>
      <c r="C3467" t="s">
        <v>19931</v>
      </c>
      <c r="D3467" t="s">
        <v>19932</v>
      </c>
      <c r="E3467" s="74">
        <v>43717</v>
      </c>
      <c r="F3467">
        <v>0.17399999999999999</v>
      </c>
      <c r="G3467" t="s">
        <v>17</v>
      </c>
      <c r="H3467" t="s">
        <v>17379</v>
      </c>
      <c r="I3467" s="74">
        <v>45069</v>
      </c>
      <c r="J3467" t="s">
        <v>19</v>
      </c>
      <c r="K3467" t="s">
        <v>19</v>
      </c>
    </row>
    <row r="3468" spans="1:11" hidden="1" x14ac:dyDescent="0.3">
      <c r="A3468" t="s">
        <v>19933</v>
      </c>
      <c r="B3468" t="s">
        <v>19934</v>
      </c>
      <c r="C3468" t="s">
        <v>19931</v>
      </c>
      <c r="D3468" t="s">
        <v>19932</v>
      </c>
      <c r="E3468" s="74">
        <v>43629</v>
      </c>
      <c r="F3468">
        <v>3.7999999999999999E-2</v>
      </c>
      <c r="G3468" t="s">
        <v>17</v>
      </c>
      <c r="H3468" t="s">
        <v>17379</v>
      </c>
      <c r="I3468" s="74">
        <v>45069</v>
      </c>
      <c r="J3468" t="s">
        <v>19</v>
      </c>
      <c r="K3468" t="s">
        <v>19</v>
      </c>
    </row>
    <row r="3469" spans="1:11" hidden="1" x14ac:dyDescent="0.3">
      <c r="A3469" t="s">
        <v>19947</v>
      </c>
      <c r="B3469" t="s">
        <v>19948</v>
      </c>
      <c r="C3469" t="s">
        <v>19931</v>
      </c>
      <c r="D3469" t="s">
        <v>19932</v>
      </c>
      <c r="E3469" s="74">
        <v>43802</v>
      </c>
      <c r="F3469">
        <v>0.14599999999999999</v>
      </c>
      <c r="G3469" t="s">
        <v>17</v>
      </c>
      <c r="H3469" t="s">
        <v>17379</v>
      </c>
      <c r="I3469" s="74">
        <v>45069</v>
      </c>
      <c r="J3469" t="s">
        <v>19</v>
      </c>
      <c r="K3469" t="s">
        <v>19</v>
      </c>
    </row>
    <row r="3470" spans="1:11" hidden="1" x14ac:dyDescent="0.3">
      <c r="A3470" t="s">
        <v>19929</v>
      </c>
      <c r="B3470" t="s">
        <v>19930</v>
      </c>
      <c r="C3470" t="s">
        <v>19931</v>
      </c>
      <c r="D3470" t="s">
        <v>19932</v>
      </c>
      <c r="E3470" s="74">
        <v>43594</v>
      </c>
      <c r="F3470">
        <v>3.5999999999999997E-2</v>
      </c>
      <c r="G3470" t="s">
        <v>17</v>
      </c>
      <c r="H3470" t="s">
        <v>17379</v>
      </c>
      <c r="I3470" s="74">
        <v>45069</v>
      </c>
      <c r="J3470" t="s">
        <v>19</v>
      </c>
      <c r="K3470" t="s">
        <v>19</v>
      </c>
    </row>
    <row r="3471" spans="1:11" hidden="1" x14ac:dyDescent="0.3">
      <c r="A3471" t="s">
        <v>19953</v>
      </c>
      <c r="B3471" t="s">
        <v>19954</v>
      </c>
      <c r="C3471" t="s">
        <v>19931</v>
      </c>
      <c r="D3471" t="s">
        <v>19932</v>
      </c>
      <c r="E3471" s="74">
        <v>43859</v>
      </c>
      <c r="F3471">
        <v>1.4E-2</v>
      </c>
      <c r="G3471" t="s">
        <v>17</v>
      </c>
      <c r="H3471" t="s">
        <v>17379</v>
      </c>
      <c r="I3471" s="74">
        <v>45069</v>
      </c>
      <c r="J3471" t="s">
        <v>19</v>
      </c>
      <c r="K3471" t="s">
        <v>19</v>
      </c>
    </row>
    <row r="3472" spans="1:11" hidden="1" x14ac:dyDescent="0.3">
      <c r="A3472" t="s">
        <v>19941</v>
      </c>
      <c r="B3472" t="s">
        <v>19942</v>
      </c>
      <c r="C3472" t="s">
        <v>19931</v>
      </c>
      <c r="D3472" t="s">
        <v>19932</v>
      </c>
      <c r="E3472" s="74">
        <v>43802</v>
      </c>
      <c r="F3472">
        <v>0.13200000000000001</v>
      </c>
      <c r="G3472" t="s">
        <v>17</v>
      </c>
      <c r="H3472" t="s">
        <v>17379</v>
      </c>
      <c r="I3472" s="74">
        <v>45069</v>
      </c>
      <c r="J3472" t="s">
        <v>19</v>
      </c>
      <c r="K3472" t="s">
        <v>19</v>
      </c>
    </row>
    <row r="3473" spans="1:11" hidden="1" x14ac:dyDescent="0.3">
      <c r="A3473" t="s">
        <v>19951</v>
      </c>
      <c r="B3473" t="s">
        <v>19952</v>
      </c>
      <c r="C3473" t="s">
        <v>19931</v>
      </c>
      <c r="D3473" t="s">
        <v>19932</v>
      </c>
      <c r="E3473" s="74">
        <v>43802</v>
      </c>
      <c r="F3473">
        <v>0.122</v>
      </c>
      <c r="G3473" t="s">
        <v>17</v>
      </c>
      <c r="H3473" t="s">
        <v>17379</v>
      </c>
      <c r="I3473" s="74">
        <v>45069</v>
      </c>
      <c r="J3473" t="s">
        <v>19</v>
      </c>
      <c r="K3473" t="s">
        <v>19</v>
      </c>
    </row>
    <row r="3474" spans="1:11" hidden="1" x14ac:dyDescent="0.3">
      <c r="A3474" t="s">
        <v>19939</v>
      </c>
      <c r="B3474" t="s">
        <v>19940</v>
      </c>
      <c r="C3474" t="s">
        <v>19931</v>
      </c>
      <c r="D3474" t="s">
        <v>19932</v>
      </c>
      <c r="E3474" s="74">
        <v>43717</v>
      </c>
      <c r="F3474">
        <v>0.11</v>
      </c>
      <c r="G3474" t="s">
        <v>17</v>
      </c>
      <c r="H3474" t="s">
        <v>17379</v>
      </c>
      <c r="I3474" s="74">
        <v>45069</v>
      </c>
      <c r="J3474" t="s">
        <v>19</v>
      </c>
      <c r="K3474" t="s">
        <v>19</v>
      </c>
    </row>
    <row r="3475" spans="1:11" hidden="1" x14ac:dyDescent="0.3">
      <c r="A3475" t="s">
        <v>19937</v>
      </c>
      <c r="B3475" t="s">
        <v>19938</v>
      </c>
      <c r="C3475" t="s">
        <v>19931</v>
      </c>
      <c r="D3475" t="s">
        <v>19932</v>
      </c>
      <c r="E3475" s="74">
        <v>43717</v>
      </c>
      <c r="F3475">
        <v>8.3000000000000004E-2</v>
      </c>
      <c r="G3475" t="s">
        <v>17</v>
      </c>
      <c r="H3475" t="s">
        <v>17379</v>
      </c>
      <c r="I3475" s="74">
        <v>45069</v>
      </c>
      <c r="J3475" t="s">
        <v>19</v>
      </c>
      <c r="K3475" t="s">
        <v>19</v>
      </c>
    </row>
    <row r="3476" spans="1:11" hidden="1" x14ac:dyDescent="0.3">
      <c r="A3476" t="s">
        <v>19949</v>
      </c>
      <c r="B3476" t="s">
        <v>19950</v>
      </c>
      <c r="C3476" t="s">
        <v>19931</v>
      </c>
      <c r="D3476" t="s">
        <v>19932</v>
      </c>
      <c r="E3476" s="74">
        <v>43745</v>
      </c>
      <c r="F3476">
        <v>0.20899999999999999</v>
      </c>
      <c r="G3476" t="s">
        <v>17</v>
      </c>
      <c r="H3476" t="s">
        <v>17379</v>
      </c>
      <c r="I3476" s="74">
        <v>45069</v>
      </c>
      <c r="J3476" t="s">
        <v>19</v>
      </c>
      <c r="K3476" t="s">
        <v>19</v>
      </c>
    </row>
    <row r="3477" spans="1:11" hidden="1" x14ac:dyDescent="0.3">
      <c r="A3477" t="s">
        <v>2021</v>
      </c>
      <c r="B3477" t="s">
        <v>12880</v>
      </c>
      <c r="C3477" t="s">
        <v>17346</v>
      </c>
      <c r="D3477" t="s">
        <v>17347</v>
      </c>
      <c r="E3477" s="74">
        <v>41080</v>
      </c>
      <c r="F3477">
        <v>0.26</v>
      </c>
      <c r="G3477" t="s">
        <v>17</v>
      </c>
      <c r="H3477" t="s">
        <v>17315</v>
      </c>
      <c r="I3477" s="74">
        <v>41233</v>
      </c>
      <c r="J3477" t="s">
        <v>19</v>
      </c>
      <c r="K3477" t="s">
        <v>19</v>
      </c>
    </row>
    <row r="3478" spans="1:11" hidden="1" x14ac:dyDescent="0.3">
      <c r="A3478" t="s">
        <v>2020</v>
      </c>
      <c r="B3478" t="s">
        <v>12880</v>
      </c>
      <c r="C3478" t="s">
        <v>17346</v>
      </c>
      <c r="D3478" t="s">
        <v>17347</v>
      </c>
      <c r="E3478" s="74">
        <v>41079</v>
      </c>
      <c r="F3478">
        <v>0.26</v>
      </c>
      <c r="G3478" t="s">
        <v>17</v>
      </c>
      <c r="H3478" t="s">
        <v>17315</v>
      </c>
      <c r="I3478" s="74">
        <v>41233</v>
      </c>
      <c r="J3478" t="s">
        <v>19</v>
      </c>
      <c r="K3478" t="s">
        <v>19</v>
      </c>
    </row>
    <row r="3479" spans="1:11" hidden="1" x14ac:dyDescent="0.3">
      <c r="A3479" t="s">
        <v>2019</v>
      </c>
      <c r="B3479" t="s">
        <v>12880</v>
      </c>
      <c r="C3479" t="s">
        <v>17346</v>
      </c>
      <c r="D3479" t="s">
        <v>17347</v>
      </c>
      <c r="E3479" s="74">
        <v>41089</v>
      </c>
      <c r="F3479">
        <v>7.4999999999999997E-2</v>
      </c>
      <c r="G3479" t="s">
        <v>17</v>
      </c>
      <c r="H3479" t="s">
        <v>17315</v>
      </c>
      <c r="I3479" s="74">
        <v>41233</v>
      </c>
      <c r="J3479" t="s">
        <v>19</v>
      </c>
      <c r="K3479" t="s">
        <v>19</v>
      </c>
    </row>
    <row r="3480" spans="1:11" hidden="1" x14ac:dyDescent="0.3">
      <c r="A3480" t="s">
        <v>2018</v>
      </c>
      <c r="B3480" t="s">
        <v>12880</v>
      </c>
      <c r="C3480" t="s">
        <v>17346</v>
      </c>
      <c r="D3480" t="s">
        <v>17347</v>
      </c>
      <c r="E3480" s="74">
        <v>41081</v>
      </c>
      <c r="F3480">
        <v>7.4999999999999997E-2</v>
      </c>
      <c r="G3480" t="s">
        <v>17</v>
      </c>
      <c r="H3480" t="s">
        <v>17315</v>
      </c>
      <c r="I3480" s="74">
        <v>41233</v>
      </c>
      <c r="J3480" t="s">
        <v>19</v>
      </c>
      <c r="K3480" t="s">
        <v>19</v>
      </c>
    </row>
    <row r="3481" spans="1:11" hidden="1" x14ac:dyDescent="0.3">
      <c r="A3481" t="s">
        <v>2017</v>
      </c>
      <c r="B3481" t="s">
        <v>12880</v>
      </c>
      <c r="C3481" t="s">
        <v>17346</v>
      </c>
      <c r="D3481" t="s">
        <v>17347</v>
      </c>
      <c r="E3481" s="74">
        <v>41089</v>
      </c>
      <c r="F3481">
        <v>0.2</v>
      </c>
      <c r="G3481" t="s">
        <v>17</v>
      </c>
      <c r="H3481" t="s">
        <v>17315</v>
      </c>
      <c r="I3481" s="74">
        <v>41228</v>
      </c>
      <c r="J3481" t="s">
        <v>19</v>
      </c>
      <c r="K3481" t="s">
        <v>19</v>
      </c>
    </row>
    <row r="3482" spans="1:11" hidden="1" x14ac:dyDescent="0.3">
      <c r="A3482" t="s">
        <v>2016</v>
      </c>
      <c r="B3482" t="s">
        <v>12880</v>
      </c>
      <c r="C3482" t="s">
        <v>17346</v>
      </c>
      <c r="D3482" t="s">
        <v>17347</v>
      </c>
      <c r="E3482" s="74">
        <v>41080</v>
      </c>
      <c r="F3482">
        <v>0.2</v>
      </c>
      <c r="G3482" t="s">
        <v>17</v>
      </c>
      <c r="H3482" t="s">
        <v>17315</v>
      </c>
      <c r="I3482" s="74">
        <v>41233</v>
      </c>
      <c r="J3482" t="s">
        <v>19</v>
      </c>
      <c r="K3482" t="s">
        <v>19</v>
      </c>
    </row>
    <row r="3483" spans="1:11" hidden="1" x14ac:dyDescent="0.3">
      <c r="A3483" t="s">
        <v>2015</v>
      </c>
      <c r="B3483" t="s">
        <v>12880</v>
      </c>
      <c r="C3483" t="s">
        <v>17346</v>
      </c>
      <c r="D3483" t="s">
        <v>17347</v>
      </c>
      <c r="E3483" s="74">
        <v>41073</v>
      </c>
      <c r="F3483">
        <v>0.30299999999999999</v>
      </c>
      <c r="G3483" t="s">
        <v>17</v>
      </c>
      <c r="H3483" t="s">
        <v>17315</v>
      </c>
      <c r="I3483" s="74">
        <v>41233</v>
      </c>
      <c r="J3483" t="s">
        <v>19</v>
      </c>
      <c r="K3483" t="s">
        <v>19</v>
      </c>
    </row>
    <row r="3484" spans="1:11" hidden="1" x14ac:dyDescent="0.3">
      <c r="A3484" t="s">
        <v>1424</v>
      </c>
      <c r="B3484" t="s">
        <v>1423</v>
      </c>
      <c r="C3484" t="s">
        <v>20284</v>
      </c>
      <c r="D3484" t="s">
        <v>20285</v>
      </c>
      <c r="E3484" s="74">
        <v>40118</v>
      </c>
      <c r="F3484">
        <v>0.15054400000000001</v>
      </c>
      <c r="G3484" t="s">
        <v>17</v>
      </c>
      <c r="H3484" t="s">
        <v>17315</v>
      </c>
      <c r="I3484" s="74">
        <v>41631</v>
      </c>
      <c r="J3484" t="s">
        <v>19</v>
      </c>
      <c r="K3484" t="s">
        <v>17325</v>
      </c>
    </row>
    <row r="3485" spans="1:11" hidden="1" x14ac:dyDescent="0.3">
      <c r="A3485" t="s">
        <v>1426</v>
      </c>
      <c r="B3485" t="s">
        <v>1425</v>
      </c>
      <c r="C3485" t="s">
        <v>20284</v>
      </c>
      <c r="D3485" t="s">
        <v>20285</v>
      </c>
      <c r="E3485" s="74">
        <v>40563</v>
      </c>
      <c r="F3485">
        <v>0.109775</v>
      </c>
      <c r="G3485" t="s">
        <v>17</v>
      </c>
      <c r="H3485" t="s">
        <v>17315</v>
      </c>
      <c r="I3485" s="74">
        <v>41631</v>
      </c>
      <c r="J3485" t="s">
        <v>19</v>
      </c>
      <c r="K3485" t="s">
        <v>17325</v>
      </c>
    </row>
    <row r="3486" spans="1:11" hidden="1" x14ac:dyDescent="0.3">
      <c r="A3486" t="s">
        <v>14845</v>
      </c>
      <c r="B3486" t="s">
        <v>14844</v>
      </c>
      <c r="C3486" t="s">
        <v>17361</v>
      </c>
      <c r="D3486" t="s">
        <v>17362</v>
      </c>
      <c r="E3486" s="74">
        <v>43623</v>
      </c>
      <c r="F3486">
        <v>0.54</v>
      </c>
      <c r="G3486" t="s">
        <v>17</v>
      </c>
      <c r="H3486" t="s">
        <v>17315</v>
      </c>
      <c r="I3486" s="74">
        <v>44722</v>
      </c>
      <c r="J3486" t="s">
        <v>19</v>
      </c>
      <c r="K3486" t="s">
        <v>19</v>
      </c>
    </row>
    <row r="3487" spans="1:11" hidden="1" x14ac:dyDescent="0.3">
      <c r="A3487" t="s">
        <v>14823</v>
      </c>
      <c r="B3487" t="s">
        <v>14822</v>
      </c>
      <c r="C3487" t="s">
        <v>17361</v>
      </c>
      <c r="D3487" t="s">
        <v>17362</v>
      </c>
      <c r="E3487" s="74">
        <v>43633</v>
      </c>
      <c r="F3487">
        <v>0.84</v>
      </c>
      <c r="G3487" t="s">
        <v>17</v>
      </c>
      <c r="H3487" t="s">
        <v>17315</v>
      </c>
      <c r="I3487" s="74">
        <v>44719</v>
      </c>
      <c r="J3487" t="s">
        <v>19</v>
      </c>
      <c r="K3487" t="s">
        <v>19</v>
      </c>
    </row>
    <row r="3488" spans="1:11" hidden="1" x14ac:dyDescent="0.3">
      <c r="A3488" t="s">
        <v>16894</v>
      </c>
      <c r="B3488" t="s">
        <v>15085</v>
      </c>
      <c r="C3488" t="s">
        <v>17328</v>
      </c>
      <c r="D3488" t="s">
        <v>17329</v>
      </c>
      <c r="E3488" s="74">
        <v>44490</v>
      </c>
      <c r="F3488">
        <v>0.42899999999999999</v>
      </c>
      <c r="G3488" t="s">
        <v>17</v>
      </c>
      <c r="H3488" t="s">
        <v>17315</v>
      </c>
      <c r="I3488" s="74">
        <v>44553</v>
      </c>
      <c r="J3488" t="s">
        <v>19</v>
      </c>
      <c r="K3488" t="s">
        <v>19</v>
      </c>
    </row>
    <row r="3489" spans="1:11" hidden="1" x14ac:dyDescent="0.3">
      <c r="A3489" t="s">
        <v>16229</v>
      </c>
      <c r="B3489" t="s">
        <v>15085</v>
      </c>
      <c r="C3489" t="s">
        <v>17328</v>
      </c>
      <c r="D3489" t="s">
        <v>17329</v>
      </c>
      <c r="E3489" s="74">
        <v>44515</v>
      </c>
      <c r="F3489">
        <v>0.93</v>
      </c>
      <c r="G3489" t="s">
        <v>17</v>
      </c>
      <c r="H3489" t="s">
        <v>17315</v>
      </c>
      <c r="I3489" s="74">
        <v>44666</v>
      </c>
      <c r="J3489" t="s">
        <v>19</v>
      </c>
      <c r="K3489" t="s">
        <v>19</v>
      </c>
    </row>
    <row r="3490" spans="1:11" hidden="1" x14ac:dyDescent="0.3">
      <c r="A3490" t="s">
        <v>16228</v>
      </c>
      <c r="B3490" t="s">
        <v>15085</v>
      </c>
      <c r="C3490" t="s">
        <v>17328</v>
      </c>
      <c r="D3490" t="s">
        <v>17329</v>
      </c>
      <c r="E3490" s="74">
        <v>44529</v>
      </c>
      <c r="F3490">
        <v>0.68200000000000005</v>
      </c>
      <c r="G3490" t="s">
        <v>17</v>
      </c>
      <c r="H3490" t="s">
        <v>17315</v>
      </c>
      <c r="I3490" s="74">
        <v>44546</v>
      </c>
      <c r="J3490" t="s">
        <v>19</v>
      </c>
      <c r="K3490" t="s">
        <v>19</v>
      </c>
    </row>
    <row r="3491" spans="1:11" hidden="1" x14ac:dyDescent="0.3">
      <c r="A3491" t="s">
        <v>16227</v>
      </c>
      <c r="B3491" t="s">
        <v>15085</v>
      </c>
      <c r="C3491" t="s">
        <v>17328</v>
      </c>
      <c r="D3491" t="s">
        <v>17329</v>
      </c>
      <c r="E3491" s="74">
        <v>44565</v>
      </c>
      <c r="F3491">
        <v>0.57299999999999995</v>
      </c>
      <c r="G3491" t="s">
        <v>17</v>
      </c>
      <c r="H3491" t="s">
        <v>17315</v>
      </c>
      <c r="I3491" s="74">
        <v>44798</v>
      </c>
      <c r="J3491" t="s">
        <v>19</v>
      </c>
      <c r="K3491" t="s">
        <v>19</v>
      </c>
    </row>
    <row r="3492" spans="1:11" hidden="1" x14ac:dyDescent="0.3">
      <c r="A3492" t="s">
        <v>16226</v>
      </c>
      <c r="B3492" t="s">
        <v>15085</v>
      </c>
      <c r="C3492" t="s">
        <v>17328</v>
      </c>
      <c r="D3492" t="s">
        <v>17329</v>
      </c>
      <c r="E3492" s="74">
        <v>44515</v>
      </c>
      <c r="F3492">
        <v>0.76600000000000001</v>
      </c>
      <c r="G3492" t="s">
        <v>17</v>
      </c>
      <c r="H3492" t="s">
        <v>17315</v>
      </c>
      <c r="I3492" s="74">
        <v>44666</v>
      </c>
      <c r="J3492" t="s">
        <v>19</v>
      </c>
      <c r="K3492" t="s">
        <v>19</v>
      </c>
    </row>
    <row r="3493" spans="1:11" hidden="1" x14ac:dyDescent="0.3">
      <c r="A3493" t="s">
        <v>16223</v>
      </c>
      <c r="B3493" t="s">
        <v>15085</v>
      </c>
      <c r="C3493" t="s">
        <v>17328</v>
      </c>
      <c r="D3493" t="s">
        <v>17329</v>
      </c>
      <c r="E3493" s="74">
        <v>44544</v>
      </c>
      <c r="F3493">
        <v>0.46899999999999997</v>
      </c>
      <c r="G3493" t="s">
        <v>17</v>
      </c>
      <c r="H3493" t="s">
        <v>17315</v>
      </c>
      <c r="I3493" s="74">
        <v>44798</v>
      </c>
      <c r="J3493" t="s">
        <v>19</v>
      </c>
      <c r="K3493" t="s">
        <v>19</v>
      </c>
    </row>
    <row r="3494" spans="1:11" hidden="1" x14ac:dyDescent="0.3">
      <c r="A3494" t="s">
        <v>15086</v>
      </c>
      <c r="B3494" t="s">
        <v>15085</v>
      </c>
      <c r="C3494" t="s">
        <v>17328</v>
      </c>
      <c r="D3494" t="s">
        <v>17329</v>
      </c>
      <c r="E3494" s="74">
        <v>44572</v>
      </c>
      <c r="F3494">
        <v>0.16500000000000001</v>
      </c>
      <c r="G3494" t="s">
        <v>17</v>
      </c>
      <c r="H3494" t="s">
        <v>17315</v>
      </c>
      <c r="I3494" s="74">
        <v>44818</v>
      </c>
      <c r="J3494" t="s">
        <v>19</v>
      </c>
      <c r="K3494" t="s">
        <v>19</v>
      </c>
    </row>
    <row r="3495" spans="1:11" hidden="1" x14ac:dyDescent="0.3">
      <c r="A3495" t="s">
        <v>2454</v>
      </c>
      <c r="B3495" t="s">
        <v>13230</v>
      </c>
      <c r="C3495" t="s">
        <v>17370</v>
      </c>
      <c r="D3495" t="s">
        <v>17371</v>
      </c>
      <c r="E3495" s="74">
        <v>10061</v>
      </c>
      <c r="F3495">
        <v>2.8</v>
      </c>
      <c r="G3495" t="s">
        <v>17369</v>
      </c>
      <c r="H3495" t="s">
        <v>17315</v>
      </c>
      <c r="I3495" s="74">
        <v>40997</v>
      </c>
      <c r="J3495" t="s">
        <v>19</v>
      </c>
      <c r="K3495" t="s">
        <v>19</v>
      </c>
    </row>
    <row r="3496" spans="1:11" hidden="1" x14ac:dyDescent="0.3">
      <c r="A3496" t="s">
        <v>2453</v>
      </c>
      <c r="B3496" t="s">
        <v>13230</v>
      </c>
      <c r="C3496" t="s">
        <v>17370</v>
      </c>
      <c r="D3496" t="s">
        <v>17371</v>
      </c>
      <c r="E3496" s="74">
        <v>10061</v>
      </c>
      <c r="F3496">
        <v>2.8</v>
      </c>
      <c r="G3496" t="s">
        <v>17369</v>
      </c>
      <c r="H3496" t="s">
        <v>17315</v>
      </c>
      <c r="I3496" s="74">
        <v>40997</v>
      </c>
      <c r="J3496" t="s">
        <v>19</v>
      </c>
      <c r="K3496" t="s">
        <v>19</v>
      </c>
    </row>
    <row r="3497" spans="1:11" hidden="1" x14ac:dyDescent="0.3">
      <c r="A3497" t="s">
        <v>2140</v>
      </c>
      <c r="B3497" t="s">
        <v>12994</v>
      </c>
      <c r="C3497" t="s">
        <v>18546</v>
      </c>
      <c r="D3497" t="s">
        <v>18547</v>
      </c>
      <c r="E3497" s="74">
        <v>41242</v>
      </c>
      <c r="F3497">
        <v>149.4</v>
      </c>
      <c r="G3497" t="s">
        <v>6</v>
      </c>
      <c r="H3497" t="s">
        <v>17386</v>
      </c>
      <c r="I3497" s="74">
        <v>41270</v>
      </c>
      <c r="J3497" t="s">
        <v>19</v>
      </c>
      <c r="K3497" t="s">
        <v>19</v>
      </c>
    </row>
    <row r="3498" spans="1:11" hidden="1" x14ac:dyDescent="0.3">
      <c r="A3498" t="s">
        <v>14905</v>
      </c>
      <c r="B3498" t="s">
        <v>14904</v>
      </c>
      <c r="C3498" t="s">
        <v>18336</v>
      </c>
      <c r="D3498" t="s">
        <v>18337</v>
      </c>
      <c r="E3498" s="74">
        <v>44615</v>
      </c>
      <c r="F3498">
        <v>1.32</v>
      </c>
      <c r="G3498" t="s">
        <v>17</v>
      </c>
      <c r="H3498" t="s">
        <v>17315</v>
      </c>
      <c r="I3498" s="74">
        <v>44697</v>
      </c>
      <c r="J3498" t="s">
        <v>19</v>
      </c>
      <c r="K3498" t="s">
        <v>19</v>
      </c>
    </row>
    <row r="3499" spans="1:11" hidden="1" x14ac:dyDescent="0.3">
      <c r="A3499" t="s">
        <v>3583</v>
      </c>
      <c r="B3499" t="s">
        <v>12673</v>
      </c>
      <c r="C3499" t="s">
        <v>17418</v>
      </c>
      <c r="D3499" t="s">
        <v>17419</v>
      </c>
      <c r="E3499" s="74">
        <v>6185</v>
      </c>
      <c r="F3499">
        <v>13.6</v>
      </c>
      <c r="G3499" t="s">
        <v>17369</v>
      </c>
      <c r="H3499" t="s">
        <v>17315</v>
      </c>
      <c r="I3499" s="74">
        <v>39608</v>
      </c>
      <c r="J3499" t="s">
        <v>19</v>
      </c>
      <c r="K3499" t="s">
        <v>19</v>
      </c>
    </row>
    <row r="3500" spans="1:11" hidden="1" x14ac:dyDescent="0.3">
      <c r="A3500" t="s">
        <v>28073</v>
      </c>
      <c r="B3500" t="s">
        <v>28074</v>
      </c>
      <c r="C3500" t="s">
        <v>28075</v>
      </c>
      <c r="D3500" t="s">
        <v>28076</v>
      </c>
      <c r="E3500" s="74">
        <v>43013</v>
      </c>
      <c r="F3500">
        <v>0.15246000000000001</v>
      </c>
      <c r="G3500" t="s">
        <v>17</v>
      </c>
      <c r="H3500" t="s">
        <v>17315</v>
      </c>
      <c r="I3500" s="74">
        <v>45644</v>
      </c>
      <c r="J3500" t="s">
        <v>19</v>
      </c>
      <c r="K3500" t="s">
        <v>19</v>
      </c>
    </row>
    <row r="3501" spans="1:11" hidden="1" x14ac:dyDescent="0.3">
      <c r="A3501" t="s">
        <v>19521</v>
      </c>
      <c r="B3501" t="s">
        <v>19522</v>
      </c>
      <c r="C3501" t="s">
        <v>17538</v>
      </c>
      <c r="D3501" t="s">
        <v>17539</v>
      </c>
      <c r="E3501" s="74">
        <v>45246</v>
      </c>
      <c r="F3501">
        <v>0.33300000000000002</v>
      </c>
      <c r="G3501" t="s">
        <v>17</v>
      </c>
      <c r="H3501" t="s">
        <v>17315</v>
      </c>
      <c r="I3501" s="74">
        <v>45266</v>
      </c>
      <c r="J3501" t="s">
        <v>19</v>
      </c>
      <c r="K3501" t="s">
        <v>19</v>
      </c>
    </row>
    <row r="3502" spans="1:11" hidden="1" x14ac:dyDescent="0.3">
      <c r="A3502" t="s">
        <v>45</v>
      </c>
      <c r="B3502" t="s">
        <v>11636</v>
      </c>
      <c r="C3502" t="s">
        <v>17352</v>
      </c>
      <c r="D3502" t="s">
        <v>17293</v>
      </c>
      <c r="E3502" s="74">
        <v>42732</v>
      </c>
      <c r="F3502">
        <v>8.5000000000000006E-2</v>
      </c>
      <c r="G3502" t="s">
        <v>17</v>
      </c>
      <c r="H3502" t="s">
        <v>17339</v>
      </c>
      <c r="I3502" s="74">
        <v>42801</v>
      </c>
      <c r="J3502" t="s">
        <v>19</v>
      </c>
      <c r="K3502" t="s">
        <v>19</v>
      </c>
    </row>
    <row r="3503" spans="1:11" hidden="1" x14ac:dyDescent="0.3">
      <c r="A3503" t="s">
        <v>44</v>
      </c>
      <c r="B3503" t="s">
        <v>11635</v>
      </c>
      <c r="C3503" t="s">
        <v>17352</v>
      </c>
      <c r="D3503" t="s">
        <v>17293</v>
      </c>
      <c r="E3503" s="74">
        <v>42732</v>
      </c>
      <c r="F3503">
        <v>8.5000000000000006E-2</v>
      </c>
      <c r="G3503" t="s">
        <v>17</v>
      </c>
      <c r="H3503" t="s">
        <v>17339</v>
      </c>
      <c r="I3503" s="74">
        <v>42801</v>
      </c>
      <c r="J3503" t="s">
        <v>19</v>
      </c>
      <c r="K3503" t="s">
        <v>19</v>
      </c>
    </row>
    <row r="3504" spans="1:11" hidden="1" x14ac:dyDescent="0.3">
      <c r="A3504" t="s">
        <v>8892</v>
      </c>
      <c r="B3504" t="s">
        <v>17185</v>
      </c>
      <c r="C3504" t="s">
        <v>17352</v>
      </c>
      <c r="D3504" t="s">
        <v>17293</v>
      </c>
      <c r="E3504" s="74">
        <v>42676</v>
      </c>
      <c r="F3504">
        <v>8.5000000000000006E-2</v>
      </c>
      <c r="G3504" t="s">
        <v>17</v>
      </c>
      <c r="H3504" t="s">
        <v>17339</v>
      </c>
      <c r="I3504" s="74">
        <v>44193</v>
      </c>
      <c r="J3504" t="s">
        <v>19</v>
      </c>
      <c r="K3504" t="s">
        <v>19</v>
      </c>
    </row>
    <row r="3505" spans="1:11" hidden="1" x14ac:dyDescent="0.3">
      <c r="A3505" t="s">
        <v>8895</v>
      </c>
      <c r="B3505" t="s">
        <v>17183</v>
      </c>
      <c r="C3505" t="s">
        <v>17352</v>
      </c>
      <c r="D3505" t="s">
        <v>17293</v>
      </c>
      <c r="E3505" s="74">
        <v>42682</v>
      </c>
      <c r="F3505">
        <v>8.5000000000000006E-2</v>
      </c>
      <c r="G3505" t="s">
        <v>17</v>
      </c>
      <c r="H3505" t="s">
        <v>17339</v>
      </c>
      <c r="I3505" s="74">
        <v>44193</v>
      </c>
      <c r="J3505" t="s">
        <v>19</v>
      </c>
      <c r="K3505" t="s">
        <v>19</v>
      </c>
    </row>
    <row r="3506" spans="1:11" hidden="1" x14ac:dyDescent="0.3">
      <c r="A3506" t="s">
        <v>8896</v>
      </c>
      <c r="B3506" t="s">
        <v>17182</v>
      </c>
      <c r="C3506" t="s">
        <v>17352</v>
      </c>
      <c r="D3506" t="s">
        <v>17293</v>
      </c>
      <c r="E3506" s="74">
        <v>42682</v>
      </c>
      <c r="F3506">
        <v>8.5000000000000006E-2</v>
      </c>
      <c r="G3506" t="s">
        <v>17</v>
      </c>
      <c r="H3506" t="s">
        <v>17339</v>
      </c>
      <c r="I3506" s="74">
        <v>44193</v>
      </c>
      <c r="J3506" t="s">
        <v>19</v>
      </c>
      <c r="K3506" t="s">
        <v>19</v>
      </c>
    </row>
    <row r="3507" spans="1:11" hidden="1" x14ac:dyDescent="0.3">
      <c r="A3507" t="s">
        <v>8897</v>
      </c>
      <c r="B3507" t="s">
        <v>17181</v>
      </c>
      <c r="C3507" t="s">
        <v>17352</v>
      </c>
      <c r="D3507" t="s">
        <v>17293</v>
      </c>
      <c r="E3507" s="74">
        <v>43452</v>
      </c>
      <c r="F3507">
        <v>8.5000000000000006E-2</v>
      </c>
      <c r="G3507" t="s">
        <v>17</v>
      </c>
      <c r="H3507" t="s">
        <v>17339</v>
      </c>
      <c r="I3507" s="74">
        <v>44193</v>
      </c>
      <c r="J3507" t="s">
        <v>19</v>
      </c>
      <c r="K3507" t="s">
        <v>19</v>
      </c>
    </row>
    <row r="3508" spans="1:11" hidden="1" x14ac:dyDescent="0.3">
      <c r="A3508" t="s">
        <v>15665</v>
      </c>
      <c r="B3508" t="s">
        <v>15664</v>
      </c>
      <c r="C3508" t="s">
        <v>17318</v>
      </c>
      <c r="D3508" t="s">
        <v>17319</v>
      </c>
      <c r="E3508" s="74">
        <v>43455</v>
      </c>
      <c r="F3508">
        <v>0.96499999999999997</v>
      </c>
      <c r="G3508" t="s">
        <v>17</v>
      </c>
      <c r="H3508" t="s">
        <v>17315</v>
      </c>
      <c r="I3508" s="74">
        <v>44538</v>
      </c>
      <c r="J3508" t="s">
        <v>19</v>
      </c>
      <c r="K3508" t="s">
        <v>19</v>
      </c>
    </row>
    <row r="3509" spans="1:11" hidden="1" x14ac:dyDescent="0.3">
      <c r="A3509" t="s">
        <v>4402</v>
      </c>
      <c r="B3509" t="s">
        <v>11471</v>
      </c>
      <c r="C3509" t="s">
        <v>17488</v>
      </c>
      <c r="D3509" t="s">
        <v>17489</v>
      </c>
      <c r="E3509" s="74">
        <v>43147</v>
      </c>
      <c r="F3509">
        <v>6</v>
      </c>
      <c r="G3509" t="s">
        <v>17369</v>
      </c>
      <c r="H3509" t="s">
        <v>17391</v>
      </c>
      <c r="I3509" s="74">
        <v>43242</v>
      </c>
      <c r="J3509" t="s">
        <v>19</v>
      </c>
      <c r="K3509" t="s">
        <v>19</v>
      </c>
    </row>
    <row r="3510" spans="1:11" hidden="1" x14ac:dyDescent="0.3">
      <c r="A3510" t="s">
        <v>19967</v>
      </c>
      <c r="B3510" t="s">
        <v>19968</v>
      </c>
      <c r="C3510" t="s">
        <v>17408</v>
      </c>
      <c r="D3510" t="s">
        <v>17409</v>
      </c>
      <c r="E3510" s="74">
        <v>42383</v>
      </c>
      <c r="F3510">
        <v>0.314</v>
      </c>
      <c r="G3510" t="s">
        <v>17</v>
      </c>
      <c r="H3510" t="s">
        <v>17315</v>
      </c>
      <c r="I3510" s="74">
        <v>45065</v>
      </c>
      <c r="J3510" t="s">
        <v>19</v>
      </c>
      <c r="K3510" t="s">
        <v>19</v>
      </c>
    </row>
    <row r="3511" spans="1:11" hidden="1" x14ac:dyDescent="0.3">
      <c r="A3511" t="s">
        <v>19406</v>
      </c>
      <c r="B3511" t="s">
        <v>19407</v>
      </c>
      <c r="C3511" t="s">
        <v>17393</v>
      </c>
      <c r="D3511" t="s">
        <v>17394</v>
      </c>
      <c r="E3511" s="74">
        <v>43343</v>
      </c>
      <c r="F3511">
        <v>0.66600000000000004</v>
      </c>
      <c r="G3511" t="s">
        <v>17</v>
      </c>
      <c r="H3511" t="s">
        <v>17315</v>
      </c>
      <c r="I3511" s="74">
        <v>45252</v>
      </c>
      <c r="J3511" t="s">
        <v>19</v>
      </c>
      <c r="K3511" t="s">
        <v>19</v>
      </c>
    </row>
    <row r="3512" spans="1:11" hidden="1" x14ac:dyDescent="0.3">
      <c r="A3512" t="s">
        <v>20968</v>
      </c>
      <c r="B3512" t="s">
        <v>20969</v>
      </c>
      <c r="C3512" t="s">
        <v>20046</v>
      </c>
      <c r="D3512" t="s">
        <v>20047</v>
      </c>
      <c r="E3512" s="74">
        <v>44349</v>
      </c>
      <c r="F3512">
        <v>5.8000000000000003E-2</v>
      </c>
      <c r="G3512" t="s">
        <v>17</v>
      </c>
      <c r="H3512" t="s">
        <v>17315</v>
      </c>
      <c r="I3512" s="74">
        <v>45247</v>
      </c>
      <c r="J3512" t="s">
        <v>19</v>
      </c>
      <c r="K3512" t="s">
        <v>19</v>
      </c>
    </row>
    <row r="3513" spans="1:11" hidden="1" x14ac:dyDescent="0.3">
      <c r="A3513" t="s">
        <v>20966</v>
      </c>
      <c r="B3513" t="s">
        <v>20967</v>
      </c>
      <c r="C3513" t="s">
        <v>20046</v>
      </c>
      <c r="D3513" t="s">
        <v>20047</v>
      </c>
      <c r="E3513" s="74">
        <v>43945</v>
      </c>
      <c r="F3513">
        <v>0.122</v>
      </c>
      <c r="G3513" t="s">
        <v>17</v>
      </c>
      <c r="H3513" t="s">
        <v>17315</v>
      </c>
      <c r="I3513" s="74">
        <v>45247</v>
      </c>
      <c r="J3513" t="s">
        <v>19</v>
      </c>
      <c r="K3513" t="s">
        <v>19</v>
      </c>
    </row>
    <row r="3514" spans="1:11" hidden="1" x14ac:dyDescent="0.3">
      <c r="A3514" t="s">
        <v>25999</v>
      </c>
      <c r="B3514" t="s">
        <v>26000</v>
      </c>
      <c r="C3514" t="s">
        <v>17766</v>
      </c>
      <c r="D3514" t="s">
        <v>17767</v>
      </c>
      <c r="E3514" s="74">
        <v>42779</v>
      </c>
      <c r="F3514">
        <v>0.10143000000000001</v>
      </c>
      <c r="G3514" t="s">
        <v>17</v>
      </c>
      <c r="H3514" t="s">
        <v>17315</v>
      </c>
      <c r="I3514" s="74">
        <v>45628</v>
      </c>
      <c r="J3514" t="s">
        <v>19</v>
      </c>
      <c r="K3514" t="s">
        <v>19</v>
      </c>
    </row>
    <row r="3515" spans="1:11" hidden="1" x14ac:dyDescent="0.3">
      <c r="A3515" t="s">
        <v>25997</v>
      </c>
      <c r="B3515" t="s">
        <v>25998</v>
      </c>
      <c r="C3515" t="s">
        <v>17766</v>
      </c>
      <c r="D3515" t="s">
        <v>17767</v>
      </c>
      <c r="E3515" s="74">
        <v>42600</v>
      </c>
      <c r="F3515">
        <v>0.53310000000000002</v>
      </c>
      <c r="G3515" t="s">
        <v>17</v>
      </c>
      <c r="H3515" t="s">
        <v>17315</v>
      </c>
      <c r="I3515" s="74">
        <v>45547</v>
      </c>
      <c r="J3515" t="s">
        <v>19</v>
      </c>
      <c r="K3515" t="s">
        <v>19</v>
      </c>
    </row>
    <row r="3516" spans="1:11" hidden="1" x14ac:dyDescent="0.3">
      <c r="A3516" t="s">
        <v>16716</v>
      </c>
      <c r="B3516" t="s">
        <v>16713</v>
      </c>
      <c r="C3516" t="s">
        <v>17342</v>
      </c>
      <c r="D3516" t="s">
        <v>17343</v>
      </c>
      <c r="E3516" s="74">
        <v>43249</v>
      </c>
      <c r="F3516">
        <v>0.11899999999999999</v>
      </c>
      <c r="G3516" t="s">
        <v>17</v>
      </c>
      <c r="H3516" t="s">
        <v>17315</v>
      </c>
      <c r="I3516" s="74">
        <v>44337</v>
      </c>
      <c r="J3516" t="s">
        <v>19</v>
      </c>
      <c r="K3516" t="s">
        <v>19</v>
      </c>
    </row>
    <row r="3517" spans="1:11" hidden="1" x14ac:dyDescent="0.3">
      <c r="A3517" t="s">
        <v>16715</v>
      </c>
      <c r="B3517" t="s">
        <v>16713</v>
      </c>
      <c r="C3517" t="s">
        <v>17342</v>
      </c>
      <c r="D3517" t="s">
        <v>17343</v>
      </c>
      <c r="E3517" s="74">
        <v>43294</v>
      </c>
      <c r="F3517">
        <v>0.18</v>
      </c>
      <c r="G3517" t="s">
        <v>17</v>
      </c>
      <c r="H3517" t="s">
        <v>17315</v>
      </c>
      <c r="I3517" s="74">
        <v>44351</v>
      </c>
      <c r="J3517" t="s">
        <v>19</v>
      </c>
      <c r="K3517" t="s">
        <v>19</v>
      </c>
    </row>
    <row r="3518" spans="1:11" hidden="1" x14ac:dyDescent="0.3">
      <c r="A3518" t="s">
        <v>16714</v>
      </c>
      <c r="B3518" t="s">
        <v>16713</v>
      </c>
      <c r="C3518" t="s">
        <v>17342</v>
      </c>
      <c r="D3518" t="s">
        <v>17343</v>
      </c>
      <c r="E3518" s="74">
        <v>43262</v>
      </c>
      <c r="F3518">
        <v>0.18</v>
      </c>
      <c r="G3518" t="s">
        <v>17</v>
      </c>
      <c r="H3518" t="s">
        <v>17315</v>
      </c>
      <c r="I3518" s="74">
        <v>44351</v>
      </c>
      <c r="J3518" t="s">
        <v>19</v>
      </c>
      <c r="K3518" t="s">
        <v>19</v>
      </c>
    </row>
    <row r="3519" spans="1:11" hidden="1" x14ac:dyDescent="0.3">
      <c r="A3519" t="s">
        <v>3211</v>
      </c>
      <c r="B3519" t="s">
        <v>10572</v>
      </c>
      <c r="C3519" t="s">
        <v>17512</v>
      </c>
      <c r="D3519" t="s">
        <v>17513</v>
      </c>
      <c r="E3519" s="74">
        <v>39694</v>
      </c>
      <c r="F3519">
        <v>29.4</v>
      </c>
      <c r="G3519" t="s">
        <v>6</v>
      </c>
      <c r="H3519" t="s">
        <v>17376</v>
      </c>
      <c r="I3519" s="74">
        <v>39805</v>
      </c>
      <c r="J3519" t="s">
        <v>19</v>
      </c>
      <c r="K3519" t="s">
        <v>19</v>
      </c>
    </row>
    <row r="3520" spans="1:11" hidden="1" x14ac:dyDescent="0.3">
      <c r="A3520" t="s">
        <v>2496</v>
      </c>
      <c r="B3520" t="s">
        <v>11727</v>
      </c>
      <c r="C3520" t="s">
        <v>17370</v>
      </c>
      <c r="D3520" t="s">
        <v>17371</v>
      </c>
      <c r="E3520" s="74">
        <v>18080</v>
      </c>
      <c r="F3520">
        <v>75</v>
      </c>
      <c r="G3520" t="s">
        <v>17334</v>
      </c>
      <c r="H3520" t="s">
        <v>17315</v>
      </c>
      <c r="I3520" s="74">
        <v>40778</v>
      </c>
      <c r="J3520" t="s">
        <v>17325</v>
      </c>
      <c r="K3520" t="s">
        <v>19</v>
      </c>
    </row>
    <row r="3521" spans="1:11" hidden="1" x14ac:dyDescent="0.3">
      <c r="A3521" t="s">
        <v>2496</v>
      </c>
      <c r="B3521" t="s">
        <v>11727</v>
      </c>
      <c r="C3521" t="s">
        <v>17370</v>
      </c>
      <c r="D3521" t="s">
        <v>17371</v>
      </c>
      <c r="E3521" s="74">
        <v>18080</v>
      </c>
      <c r="F3521">
        <v>75</v>
      </c>
      <c r="G3521" t="s">
        <v>17430</v>
      </c>
      <c r="H3521" t="s">
        <v>17315</v>
      </c>
      <c r="I3521" s="74">
        <v>40778</v>
      </c>
      <c r="J3521" t="s">
        <v>17325</v>
      </c>
      <c r="K3521" t="s">
        <v>19</v>
      </c>
    </row>
    <row r="3522" spans="1:11" hidden="1" x14ac:dyDescent="0.3">
      <c r="A3522" t="s">
        <v>2490</v>
      </c>
      <c r="B3522" t="s">
        <v>11727</v>
      </c>
      <c r="C3522" t="s">
        <v>17370</v>
      </c>
      <c r="D3522" t="s">
        <v>17371</v>
      </c>
      <c r="E3522" s="74">
        <v>37257</v>
      </c>
      <c r="F3522">
        <v>60.5</v>
      </c>
      <c r="G3522" t="s">
        <v>17334</v>
      </c>
      <c r="H3522" t="s">
        <v>17315</v>
      </c>
      <c r="I3522" s="74">
        <v>40788</v>
      </c>
      <c r="J3522" t="s">
        <v>17325</v>
      </c>
      <c r="K3522" t="s">
        <v>19</v>
      </c>
    </row>
    <row r="3523" spans="1:11" hidden="1" x14ac:dyDescent="0.3">
      <c r="A3523" t="s">
        <v>2490</v>
      </c>
      <c r="B3523" t="s">
        <v>11727</v>
      </c>
      <c r="C3523" t="s">
        <v>17370</v>
      </c>
      <c r="D3523" t="s">
        <v>17371</v>
      </c>
      <c r="E3523" s="74">
        <v>37257</v>
      </c>
      <c r="F3523">
        <v>60.5</v>
      </c>
      <c r="G3523" t="s">
        <v>17430</v>
      </c>
      <c r="H3523" t="s">
        <v>17315</v>
      </c>
      <c r="I3523" s="74">
        <v>40788</v>
      </c>
      <c r="J3523" t="s">
        <v>17325</v>
      </c>
      <c r="K3523" t="s">
        <v>19</v>
      </c>
    </row>
    <row r="3524" spans="1:11" hidden="1" x14ac:dyDescent="0.3">
      <c r="A3524" t="s">
        <v>2489</v>
      </c>
      <c r="B3524" t="s">
        <v>11727</v>
      </c>
      <c r="C3524" t="s">
        <v>17370</v>
      </c>
      <c r="D3524" t="s">
        <v>17371</v>
      </c>
      <c r="E3524" s="74">
        <v>37257</v>
      </c>
      <c r="F3524">
        <v>60.5</v>
      </c>
      <c r="G3524" t="s">
        <v>17334</v>
      </c>
      <c r="H3524" t="s">
        <v>17315</v>
      </c>
      <c r="I3524" s="74">
        <v>40788</v>
      </c>
      <c r="J3524" t="s">
        <v>17325</v>
      </c>
      <c r="K3524" t="s">
        <v>19</v>
      </c>
    </row>
    <row r="3525" spans="1:11" hidden="1" x14ac:dyDescent="0.3">
      <c r="A3525" t="s">
        <v>2489</v>
      </c>
      <c r="B3525" t="s">
        <v>11727</v>
      </c>
      <c r="C3525" t="s">
        <v>17370</v>
      </c>
      <c r="D3525" t="s">
        <v>17371</v>
      </c>
      <c r="E3525" s="74">
        <v>37257</v>
      </c>
      <c r="F3525">
        <v>60.5</v>
      </c>
      <c r="G3525" t="s">
        <v>17430</v>
      </c>
      <c r="H3525" t="s">
        <v>17315</v>
      </c>
      <c r="I3525" s="74">
        <v>40788</v>
      </c>
      <c r="J3525" t="s">
        <v>17325</v>
      </c>
      <c r="K3525" t="s">
        <v>19</v>
      </c>
    </row>
    <row r="3526" spans="1:11" hidden="1" x14ac:dyDescent="0.3">
      <c r="A3526" t="s">
        <v>2488</v>
      </c>
      <c r="B3526" t="s">
        <v>11727</v>
      </c>
      <c r="C3526" t="s">
        <v>17370</v>
      </c>
      <c r="D3526" t="s">
        <v>17371</v>
      </c>
      <c r="E3526" s="74">
        <v>37257</v>
      </c>
      <c r="F3526">
        <v>60.5</v>
      </c>
      <c r="G3526" t="s">
        <v>17334</v>
      </c>
      <c r="H3526" t="s">
        <v>17315</v>
      </c>
      <c r="I3526" s="74">
        <v>40788</v>
      </c>
      <c r="J3526" t="s">
        <v>17325</v>
      </c>
      <c r="K3526" t="s">
        <v>19</v>
      </c>
    </row>
    <row r="3527" spans="1:11" hidden="1" x14ac:dyDescent="0.3">
      <c r="A3527" t="s">
        <v>2488</v>
      </c>
      <c r="B3527" t="s">
        <v>11727</v>
      </c>
      <c r="C3527" t="s">
        <v>17370</v>
      </c>
      <c r="D3527" t="s">
        <v>17371</v>
      </c>
      <c r="E3527" s="74">
        <v>37257</v>
      </c>
      <c r="F3527">
        <v>60.5</v>
      </c>
      <c r="G3527" t="s">
        <v>17430</v>
      </c>
      <c r="H3527" t="s">
        <v>17315</v>
      </c>
      <c r="I3527" s="74">
        <v>40788</v>
      </c>
      <c r="J3527" t="s">
        <v>17325</v>
      </c>
      <c r="K3527" t="s">
        <v>19</v>
      </c>
    </row>
    <row r="3528" spans="1:11" hidden="1" x14ac:dyDescent="0.3">
      <c r="A3528" t="s">
        <v>2487</v>
      </c>
      <c r="B3528" t="s">
        <v>11727</v>
      </c>
      <c r="C3528" t="s">
        <v>17370</v>
      </c>
      <c r="D3528" t="s">
        <v>17371</v>
      </c>
      <c r="E3528" s="74">
        <v>37257</v>
      </c>
      <c r="F3528">
        <v>60.5</v>
      </c>
      <c r="G3528" t="s">
        <v>17334</v>
      </c>
      <c r="H3528" t="s">
        <v>17315</v>
      </c>
      <c r="I3528" s="74">
        <v>40788</v>
      </c>
      <c r="J3528" t="s">
        <v>17325</v>
      </c>
      <c r="K3528" t="s">
        <v>19</v>
      </c>
    </row>
    <row r="3529" spans="1:11" hidden="1" x14ac:dyDescent="0.3">
      <c r="A3529" t="s">
        <v>2487</v>
      </c>
      <c r="B3529" t="s">
        <v>11727</v>
      </c>
      <c r="C3529" t="s">
        <v>17370</v>
      </c>
      <c r="D3529" t="s">
        <v>17371</v>
      </c>
      <c r="E3529" s="74">
        <v>37257</v>
      </c>
      <c r="F3529">
        <v>60.5</v>
      </c>
      <c r="G3529" t="s">
        <v>17430</v>
      </c>
      <c r="H3529" t="s">
        <v>17315</v>
      </c>
      <c r="I3529" s="74">
        <v>40788</v>
      </c>
      <c r="J3529" t="s">
        <v>17325</v>
      </c>
      <c r="K3529" t="s">
        <v>19</v>
      </c>
    </row>
    <row r="3530" spans="1:11" hidden="1" x14ac:dyDescent="0.3">
      <c r="A3530" t="s">
        <v>2486</v>
      </c>
      <c r="B3530" t="s">
        <v>11727</v>
      </c>
      <c r="C3530" t="s">
        <v>17370</v>
      </c>
      <c r="D3530" t="s">
        <v>17371</v>
      </c>
      <c r="E3530" s="74">
        <v>37257</v>
      </c>
      <c r="F3530">
        <v>60.5</v>
      </c>
      <c r="G3530" t="s">
        <v>17334</v>
      </c>
      <c r="H3530" t="s">
        <v>17315</v>
      </c>
      <c r="I3530" s="74">
        <v>40788</v>
      </c>
      <c r="J3530" t="s">
        <v>17325</v>
      </c>
      <c r="K3530" t="s">
        <v>19</v>
      </c>
    </row>
    <row r="3531" spans="1:11" hidden="1" x14ac:dyDescent="0.3">
      <c r="A3531" t="s">
        <v>2486</v>
      </c>
      <c r="B3531" t="s">
        <v>11727</v>
      </c>
      <c r="C3531" t="s">
        <v>17370</v>
      </c>
      <c r="D3531" t="s">
        <v>17371</v>
      </c>
      <c r="E3531" s="74">
        <v>37257</v>
      </c>
      <c r="F3531">
        <v>60.5</v>
      </c>
      <c r="G3531" t="s">
        <v>17430</v>
      </c>
      <c r="H3531" t="s">
        <v>17315</v>
      </c>
      <c r="I3531" s="74">
        <v>40788</v>
      </c>
      <c r="J3531" t="s">
        <v>17325</v>
      </c>
      <c r="K3531" t="s">
        <v>19</v>
      </c>
    </row>
    <row r="3532" spans="1:11" hidden="1" x14ac:dyDescent="0.3">
      <c r="A3532" t="s">
        <v>3842</v>
      </c>
      <c r="B3532" t="s">
        <v>11727</v>
      </c>
      <c r="C3532" t="s">
        <v>17370</v>
      </c>
      <c r="D3532" t="s">
        <v>17371</v>
      </c>
      <c r="E3532" s="74">
        <v>41726</v>
      </c>
      <c r="F3532">
        <v>0.1</v>
      </c>
      <c r="G3532" t="s">
        <v>17</v>
      </c>
      <c r="H3532" t="s">
        <v>17315</v>
      </c>
      <c r="I3532" s="74">
        <v>42815</v>
      </c>
      <c r="J3532" t="s">
        <v>19</v>
      </c>
      <c r="K3532" t="s">
        <v>19</v>
      </c>
    </row>
    <row r="3533" spans="1:11" hidden="1" x14ac:dyDescent="0.3">
      <c r="A3533" t="s">
        <v>2498</v>
      </c>
      <c r="B3533" t="s">
        <v>13258</v>
      </c>
      <c r="C3533" t="s">
        <v>17370</v>
      </c>
      <c r="D3533" t="s">
        <v>17371</v>
      </c>
      <c r="E3533" s="74">
        <v>34335</v>
      </c>
      <c r="F3533">
        <v>85.34</v>
      </c>
      <c r="G3533" t="s">
        <v>17430</v>
      </c>
      <c r="H3533" t="s">
        <v>17315</v>
      </c>
      <c r="I3533" s="74">
        <v>40778</v>
      </c>
      <c r="J3533" t="s">
        <v>17325</v>
      </c>
      <c r="K3533" t="s">
        <v>19</v>
      </c>
    </row>
    <row r="3534" spans="1:11" hidden="1" x14ac:dyDescent="0.3">
      <c r="A3534" t="s">
        <v>2497</v>
      </c>
      <c r="B3534" t="s">
        <v>13257</v>
      </c>
      <c r="C3534" t="s">
        <v>17370</v>
      </c>
      <c r="D3534" t="s">
        <v>17371</v>
      </c>
      <c r="E3534" s="74">
        <v>34335</v>
      </c>
      <c r="F3534">
        <v>85.34</v>
      </c>
      <c r="G3534" t="s">
        <v>17334</v>
      </c>
      <c r="H3534" t="s">
        <v>17315</v>
      </c>
      <c r="I3534" s="74">
        <v>40778</v>
      </c>
      <c r="J3534" t="s">
        <v>17325</v>
      </c>
      <c r="K3534" t="s">
        <v>19</v>
      </c>
    </row>
    <row r="3535" spans="1:11" hidden="1" x14ac:dyDescent="0.3">
      <c r="A3535" t="s">
        <v>2497</v>
      </c>
      <c r="B3535" t="s">
        <v>13257</v>
      </c>
      <c r="C3535" t="s">
        <v>17370</v>
      </c>
      <c r="D3535" t="s">
        <v>17371</v>
      </c>
      <c r="E3535" s="74">
        <v>34335</v>
      </c>
      <c r="F3535">
        <v>85.34</v>
      </c>
      <c r="G3535" t="s">
        <v>17430</v>
      </c>
      <c r="H3535" t="s">
        <v>17315</v>
      </c>
      <c r="I3535" s="74">
        <v>40778</v>
      </c>
      <c r="J3535" t="s">
        <v>17325</v>
      </c>
      <c r="K3535" t="s">
        <v>19</v>
      </c>
    </row>
    <row r="3536" spans="1:11" hidden="1" x14ac:dyDescent="0.3">
      <c r="A3536" t="s">
        <v>1551</v>
      </c>
      <c r="B3536" t="s">
        <v>12516</v>
      </c>
      <c r="C3536" t="s">
        <v>17370</v>
      </c>
      <c r="D3536" t="s">
        <v>17371</v>
      </c>
      <c r="E3536" s="74">
        <v>41518</v>
      </c>
      <c r="F3536">
        <v>0.38</v>
      </c>
      <c r="G3536" t="s">
        <v>17</v>
      </c>
      <c r="H3536" t="s">
        <v>17315</v>
      </c>
      <c r="I3536" s="74">
        <v>41897</v>
      </c>
      <c r="J3536" t="s">
        <v>19</v>
      </c>
      <c r="K3536" t="s">
        <v>19</v>
      </c>
    </row>
    <row r="3537" spans="1:11" hidden="1" x14ac:dyDescent="0.3">
      <c r="A3537" t="s">
        <v>4238</v>
      </c>
      <c r="B3537" t="s">
        <v>11500</v>
      </c>
      <c r="C3537" t="s">
        <v>17370</v>
      </c>
      <c r="D3537" t="s">
        <v>17371</v>
      </c>
      <c r="E3537" s="74">
        <v>42844</v>
      </c>
      <c r="F3537">
        <v>0.09</v>
      </c>
      <c r="G3537" t="s">
        <v>17</v>
      </c>
      <c r="H3537" t="s">
        <v>17315</v>
      </c>
      <c r="I3537" s="74">
        <v>43158</v>
      </c>
      <c r="J3537" t="s">
        <v>19</v>
      </c>
      <c r="K3537" t="s">
        <v>19</v>
      </c>
    </row>
    <row r="3538" spans="1:11" hidden="1" x14ac:dyDescent="0.3">
      <c r="A3538" t="s">
        <v>20461</v>
      </c>
      <c r="B3538" t="s">
        <v>20462</v>
      </c>
      <c r="C3538" t="s">
        <v>17348</v>
      </c>
      <c r="D3538" t="s">
        <v>17349</v>
      </c>
      <c r="E3538" s="74">
        <v>44187</v>
      </c>
      <c r="F3538">
        <v>0.66</v>
      </c>
      <c r="G3538" t="s">
        <v>17</v>
      </c>
      <c r="H3538" t="s">
        <v>17315</v>
      </c>
      <c r="I3538" s="74">
        <v>45174</v>
      </c>
      <c r="J3538" t="s">
        <v>19</v>
      </c>
      <c r="K3538" t="s">
        <v>19</v>
      </c>
    </row>
    <row r="3539" spans="1:11" hidden="1" x14ac:dyDescent="0.3">
      <c r="A3539" t="s">
        <v>20463</v>
      </c>
      <c r="B3539" t="s">
        <v>20464</v>
      </c>
      <c r="C3539" t="s">
        <v>17348</v>
      </c>
      <c r="D3539" t="s">
        <v>17349</v>
      </c>
      <c r="E3539" s="74">
        <v>44288</v>
      </c>
      <c r="F3539">
        <v>0.72</v>
      </c>
      <c r="G3539" t="s">
        <v>17</v>
      </c>
      <c r="H3539" t="s">
        <v>17315</v>
      </c>
      <c r="I3539" s="74">
        <v>45177</v>
      </c>
      <c r="J3539" t="s">
        <v>19</v>
      </c>
      <c r="K3539" t="s">
        <v>19</v>
      </c>
    </row>
    <row r="3540" spans="1:11" hidden="1" x14ac:dyDescent="0.3">
      <c r="A3540" t="s">
        <v>25937</v>
      </c>
      <c r="B3540" t="s">
        <v>25938</v>
      </c>
      <c r="C3540" t="s">
        <v>17348</v>
      </c>
      <c r="D3540" t="s">
        <v>17349</v>
      </c>
      <c r="E3540" s="74">
        <v>45364</v>
      </c>
      <c r="F3540">
        <v>1.25</v>
      </c>
      <c r="G3540" t="s">
        <v>17</v>
      </c>
      <c r="H3540" t="s">
        <v>17315</v>
      </c>
      <c r="I3540" s="74">
        <v>45546</v>
      </c>
      <c r="J3540" t="s">
        <v>19</v>
      </c>
      <c r="K3540" t="s">
        <v>19</v>
      </c>
    </row>
    <row r="3541" spans="1:11" hidden="1" x14ac:dyDescent="0.3">
      <c r="A3541" t="s">
        <v>16304</v>
      </c>
      <c r="B3541" t="s">
        <v>22476</v>
      </c>
      <c r="C3541" t="s">
        <v>17569</v>
      </c>
      <c r="D3541" t="s">
        <v>17570</v>
      </c>
      <c r="E3541" s="74">
        <v>44340</v>
      </c>
      <c r="F3541">
        <v>100</v>
      </c>
      <c r="G3541" t="s">
        <v>17</v>
      </c>
      <c r="H3541" t="s">
        <v>17465</v>
      </c>
      <c r="I3541" s="74">
        <v>44356</v>
      </c>
      <c r="J3541" t="s">
        <v>19</v>
      </c>
      <c r="K3541" t="s">
        <v>19</v>
      </c>
    </row>
    <row r="3542" spans="1:11" hidden="1" x14ac:dyDescent="0.3">
      <c r="A3542" t="s">
        <v>14720</v>
      </c>
      <c r="B3542" t="s">
        <v>14719</v>
      </c>
      <c r="C3542" t="s">
        <v>17408</v>
      </c>
      <c r="D3542" t="s">
        <v>17409</v>
      </c>
      <c r="E3542" s="74">
        <v>44727</v>
      </c>
      <c r="F3542">
        <v>0.28399999999999997</v>
      </c>
      <c r="G3542" t="s">
        <v>17</v>
      </c>
      <c r="H3542" t="s">
        <v>17315</v>
      </c>
      <c r="I3542" s="74">
        <v>44741</v>
      </c>
      <c r="J3542" t="s">
        <v>19</v>
      </c>
      <c r="K3542" t="s">
        <v>19</v>
      </c>
    </row>
    <row r="3543" spans="1:11" hidden="1" x14ac:dyDescent="0.3">
      <c r="A3543" t="s">
        <v>3158</v>
      </c>
      <c r="B3543" t="s">
        <v>10330</v>
      </c>
      <c r="C3543" t="s">
        <v>17357</v>
      </c>
      <c r="D3543" t="s">
        <v>17358</v>
      </c>
      <c r="E3543" s="74">
        <v>39582</v>
      </c>
      <c r="F3543">
        <v>0.03</v>
      </c>
      <c r="G3543" t="s">
        <v>17</v>
      </c>
      <c r="H3543" t="s">
        <v>17315</v>
      </c>
      <c r="I3543" s="74">
        <v>39926</v>
      </c>
      <c r="J3543" t="s">
        <v>19</v>
      </c>
      <c r="K3543" t="s">
        <v>19</v>
      </c>
    </row>
    <row r="3544" spans="1:11" hidden="1" x14ac:dyDescent="0.3">
      <c r="A3544" t="s">
        <v>3162</v>
      </c>
      <c r="B3544" t="s">
        <v>10340</v>
      </c>
      <c r="C3544" t="s">
        <v>17357</v>
      </c>
      <c r="D3544" t="s">
        <v>17358</v>
      </c>
      <c r="E3544" s="74">
        <v>39471</v>
      </c>
      <c r="F3544">
        <v>0.03</v>
      </c>
      <c r="G3544" t="s">
        <v>17</v>
      </c>
      <c r="H3544" t="s">
        <v>17315</v>
      </c>
      <c r="I3544" s="74">
        <v>39926</v>
      </c>
      <c r="J3544" t="s">
        <v>19</v>
      </c>
      <c r="K3544" t="s">
        <v>19</v>
      </c>
    </row>
    <row r="3545" spans="1:11" hidden="1" x14ac:dyDescent="0.3">
      <c r="A3545" t="s">
        <v>2965</v>
      </c>
      <c r="B3545" t="s">
        <v>2966</v>
      </c>
      <c r="C3545" t="s">
        <v>17793</v>
      </c>
      <c r="D3545" t="s">
        <v>17794</v>
      </c>
      <c r="E3545" s="74">
        <v>40162</v>
      </c>
      <c r="F3545">
        <v>98.9</v>
      </c>
      <c r="G3545" t="s">
        <v>6</v>
      </c>
      <c r="H3545" t="s">
        <v>17391</v>
      </c>
      <c r="I3545" s="74">
        <v>40225</v>
      </c>
      <c r="J3545" t="s">
        <v>19</v>
      </c>
      <c r="K3545" t="s">
        <v>19</v>
      </c>
    </row>
    <row r="3546" spans="1:11" hidden="1" x14ac:dyDescent="0.3">
      <c r="A3546" t="s">
        <v>3422</v>
      </c>
      <c r="B3546" t="s">
        <v>3423</v>
      </c>
      <c r="C3546" t="s">
        <v>17418</v>
      </c>
      <c r="D3546" t="s">
        <v>17419</v>
      </c>
      <c r="E3546" s="74">
        <v>30294</v>
      </c>
      <c r="F3546">
        <v>0.1</v>
      </c>
      <c r="G3546" t="s">
        <v>17369</v>
      </c>
      <c r="H3546" t="s">
        <v>17315</v>
      </c>
      <c r="I3546" s="74">
        <v>39668</v>
      </c>
      <c r="J3546" t="s">
        <v>19</v>
      </c>
      <c r="K3546" t="s">
        <v>19</v>
      </c>
    </row>
    <row r="3547" spans="1:11" hidden="1" x14ac:dyDescent="0.3">
      <c r="A3547" t="s">
        <v>3582</v>
      </c>
      <c r="B3547" t="s">
        <v>12666</v>
      </c>
      <c r="C3547" t="s">
        <v>17418</v>
      </c>
      <c r="D3547" t="s">
        <v>17419</v>
      </c>
      <c r="E3547" s="74">
        <v>7905</v>
      </c>
      <c r="F3547">
        <v>10</v>
      </c>
      <c r="G3547" t="s">
        <v>17369</v>
      </c>
      <c r="H3547" t="s">
        <v>17315</v>
      </c>
      <c r="I3547" s="74">
        <v>39608</v>
      </c>
      <c r="J3547" t="s">
        <v>19</v>
      </c>
      <c r="K3547" t="s">
        <v>19</v>
      </c>
    </row>
    <row r="3548" spans="1:11" hidden="1" x14ac:dyDescent="0.3">
      <c r="A3548" t="s">
        <v>3581</v>
      </c>
      <c r="B3548" t="s">
        <v>12660</v>
      </c>
      <c r="C3548" t="s">
        <v>17418</v>
      </c>
      <c r="D3548" t="s">
        <v>17419</v>
      </c>
      <c r="E3548" s="74">
        <v>7942</v>
      </c>
      <c r="F3548">
        <v>10</v>
      </c>
      <c r="G3548" t="s">
        <v>17369</v>
      </c>
      <c r="H3548" t="s">
        <v>17315</v>
      </c>
      <c r="I3548" s="74">
        <v>39608</v>
      </c>
      <c r="J3548" t="s">
        <v>19</v>
      </c>
      <c r="K3548" t="s">
        <v>19</v>
      </c>
    </row>
    <row r="3549" spans="1:11" hidden="1" x14ac:dyDescent="0.3">
      <c r="A3549" t="s">
        <v>21809</v>
      </c>
      <c r="B3549" t="s">
        <v>21810</v>
      </c>
      <c r="C3549" t="s">
        <v>18810</v>
      </c>
      <c r="D3549" t="s">
        <v>18811</v>
      </c>
      <c r="E3549" s="74">
        <v>40732</v>
      </c>
      <c r="F3549">
        <v>5</v>
      </c>
      <c r="G3549" t="s">
        <v>17</v>
      </c>
      <c r="H3549" t="s">
        <v>17324</v>
      </c>
      <c r="I3549" s="74">
        <v>40737</v>
      </c>
      <c r="J3549" t="s">
        <v>19</v>
      </c>
      <c r="K3549" t="s">
        <v>19</v>
      </c>
    </row>
    <row r="3550" spans="1:11" hidden="1" x14ac:dyDescent="0.3">
      <c r="A3550" t="s">
        <v>2792</v>
      </c>
      <c r="B3550" t="s">
        <v>13505</v>
      </c>
      <c r="C3550" t="s">
        <v>19997</v>
      </c>
      <c r="D3550" t="s">
        <v>19998</v>
      </c>
      <c r="E3550" s="74">
        <v>40457</v>
      </c>
      <c r="F3550">
        <v>101.2</v>
      </c>
      <c r="G3550" t="s">
        <v>6</v>
      </c>
      <c r="H3550" t="s">
        <v>17315</v>
      </c>
      <c r="I3550" s="74">
        <v>40470</v>
      </c>
      <c r="J3550" t="s">
        <v>19</v>
      </c>
      <c r="K3550" t="s">
        <v>19</v>
      </c>
    </row>
    <row r="3551" spans="1:11" hidden="1" x14ac:dyDescent="0.3">
      <c r="A3551" t="s">
        <v>9999</v>
      </c>
      <c r="B3551" t="s">
        <v>16907</v>
      </c>
      <c r="C3551" t="s">
        <v>17433</v>
      </c>
      <c r="D3551" t="s">
        <v>17434</v>
      </c>
      <c r="E3551" s="74">
        <v>5723</v>
      </c>
      <c r="F3551">
        <v>3</v>
      </c>
      <c r="G3551" t="s">
        <v>17369</v>
      </c>
      <c r="H3551" t="s">
        <v>17435</v>
      </c>
      <c r="I3551" s="74">
        <v>44211</v>
      </c>
      <c r="J3551" t="s">
        <v>17325</v>
      </c>
      <c r="K3551" t="s">
        <v>19</v>
      </c>
    </row>
    <row r="3552" spans="1:11" hidden="1" x14ac:dyDescent="0.3">
      <c r="A3552" t="s">
        <v>9999</v>
      </c>
      <c r="B3552" t="s">
        <v>16907</v>
      </c>
      <c r="C3552" t="s">
        <v>17433</v>
      </c>
      <c r="D3552" t="s">
        <v>17434</v>
      </c>
      <c r="E3552" s="74">
        <v>5723</v>
      </c>
      <c r="F3552">
        <v>3</v>
      </c>
      <c r="G3552" t="s">
        <v>17390</v>
      </c>
      <c r="H3552" t="s">
        <v>17435</v>
      </c>
      <c r="I3552" s="74">
        <v>44211</v>
      </c>
      <c r="J3552" t="s">
        <v>17325</v>
      </c>
      <c r="K3552" t="s">
        <v>19</v>
      </c>
    </row>
    <row r="3553" spans="1:11" hidden="1" x14ac:dyDescent="0.3">
      <c r="A3553" t="s">
        <v>9999</v>
      </c>
      <c r="B3553" t="s">
        <v>16907</v>
      </c>
      <c r="C3553" t="s">
        <v>17433</v>
      </c>
      <c r="D3553" t="s">
        <v>17434</v>
      </c>
      <c r="E3553" s="74">
        <v>5723</v>
      </c>
      <c r="F3553">
        <v>3</v>
      </c>
      <c r="G3553" t="s">
        <v>17392</v>
      </c>
      <c r="H3553" t="s">
        <v>17435</v>
      </c>
      <c r="I3553" s="74">
        <v>44211</v>
      </c>
      <c r="J3553" t="s">
        <v>17325</v>
      </c>
      <c r="K3553" t="s">
        <v>19</v>
      </c>
    </row>
    <row r="3554" spans="1:11" hidden="1" x14ac:dyDescent="0.3">
      <c r="A3554" t="s">
        <v>15695</v>
      </c>
      <c r="B3554" t="s">
        <v>15694</v>
      </c>
      <c r="C3554" t="s">
        <v>17610</v>
      </c>
      <c r="D3554" t="s">
        <v>17611</v>
      </c>
      <c r="E3554" s="74">
        <v>42345</v>
      </c>
      <c r="F3554">
        <v>0.46</v>
      </c>
      <c r="G3554" t="s">
        <v>17</v>
      </c>
      <c r="H3554" t="s">
        <v>17315</v>
      </c>
      <c r="I3554" s="74">
        <v>44459</v>
      </c>
      <c r="J3554" t="s">
        <v>19</v>
      </c>
      <c r="K3554" t="s">
        <v>19</v>
      </c>
    </row>
    <row r="3555" spans="1:11" hidden="1" x14ac:dyDescent="0.3">
      <c r="A3555" t="s">
        <v>2861</v>
      </c>
      <c r="B3555" t="s">
        <v>13765</v>
      </c>
      <c r="C3555" t="s">
        <v>17393</v>
      </c>
      <c r="D3555" t="s">
        <v>17394</v>
      </c>
      <c r="E3555" s="74">
        <v>39813</v>
      </c>
      <c r="F3555">
        <v>0.503</v>
      </c>
      <c r="G3555" t="s">
        <v>17</v>
      </c>
      <c r="H3555" t="s">
        <v>17315</v>
      </c>
      <c r="I3555" s="74">
        <v>40205</v>
      </c>
      <c r="J3555" t="s">
        <v>19</v>
      </c>
      <c r="K3555" t="s">
        <v>19</v>
      </c>
    </row>
    <row r="3556" spans="1:11" hidden="1" x14ac:dyDescent="0.3">
      <c r="A3556" t="s">
        <v>4132</v>
      </c>
      <c r="B3556" t="s">
        <v>4131</v>
      </c>
      <c r="C3556" t="s">
        <v>17328</v>
      </c>
      <c r="D3556" t="s">
        <v>17329</v>
      </c>
      <c r="E3556" s="74">
        <v>42922</v>
      </c>
      <c r="F3556">
        <v>0.188</v>
      </c>
      <c r="G3556" t="s">
        <v>17</v>
      </c>
      <c r="H3556" t="s">
        <v>17315</v>
      </c>
      <c r="I3556" s="74">
        <v>42979</v>
      </c>
      <c r="J3556" t="s">
        <v>19</v>
      </c>
      <c r="K3556" t="s">
        <v>19</v>
      </c>
    </row>
    <row r="3557" spans="1:11" hidden="1" x14ac:dyDescent="0.3">
      <c r="A3557" t="s">
        <v>4133</v>
      </c>
      <c r="B3557" t="s">
        <v>4131</v>
      </c>
      <c r="C3557" t="s">
        <v>17328</v>
      </c>
      <c r="D3557" t="s">
        <v>17329</v>
      </c>
      <c r="E3557" s="74">
        <v>42901</v>
      </c>
      <c r="F3557">
        <v>7.3999999999999996E-2</v>
      </c>
      <c r="G3557" t="s">
        <v>17</v>
      </c>
      <c r="H3557" t="s">
        <v>17315</v>
      </c>
      <c r="I3557" s="74">
        <v>42979</v>
      </c>
      <c r="J3557" t="s">
        <v>19</v>
      </c>
      <c r="K3557" t="s">
        <v>19</v>
      </c>
    </row>
    <row r="3558" spans="1:11" hidden="1" x14ac:dyDescent="0.3">
      <c r="A3558" t="s">
        <v>4134</v>
      </c>
      <c r="B3558" t="s">
        <v>4131</v>
      </c>
      <c r="C3558" t="s">
        <v>17328</v>
      </c>
      <c r="D3558" t="s">
        <v>17329</v>
      </c>
      <c r="E3558" s="74">
        <v>42901</v>
      </c>
      <c r="F3558">
        <v>8.5999999999999993E-2</v>
      </c>
      <c r="G3558" t="s">
        <v>17</v>
      </c>
      <c r="H3558" t="s">
        <v>17315</v>
      </c>
      <c r="I3558" s="74">
        <v>42979</v>
      </c>
      <c r="J3558" t="s">
        <v>19</v>
      </c>
      <c r="K3558" t="s">
        <v>19</v>
      </c>
    </row>
    <row r="3559" spans="1:11" hidden="1" x14ac:dyDescent="0.3">
      <c r="A3559" t="s">
        <v>4135</v>
      </c>
      <c r="B3559" t="s">
        <v>4131</v>
      </c>
      <c r="C3559" t="s">
        <v>17328</v>
      </c>
      <c r="D3559" t="s">
        <v>17329</v>
      </c>
      <c r="E3559" s="74">
        <v>42913</v>
      </c>
      <c r="F3559">
        <v>9.6000000000000002E-2</v>
      </c>
      <c r="G3559" t="s">
        <v>17</v>
      </c>
      <c r="H3559" t="s">
        <v>17315</v>
      </c>
      <c r="I3559" s="74">
        <v>42979</v>
      </c>
      <c r="J3559" t="s">
        <v>19</v>
      </c>
      <c r="K3559" t="s">
        <v>19</v>
      </c>
    </row>
    <row r="3560" spans="1:11" hidden="1" x14ac:dyDescent="0.3">
      <c r="A3560" t="s">
        <v>4136</v>
      </c>
      <c r="B3560" t="s">
        <v>4131</v>
      </c>
      <c r="C3560" t="s">
        <v>17328</v>
      </c>
      <c r="D3560" t="s">
        <v>17329</v>
      </c>
      <c r="E3560" s="74">
        <v>42913</v>
      </c>
      <c r="F3560">
        <v>0.19400000000000001</v>
      </c>
      <c r="G3560" t="s">
        <v>17</v>
      </c>
      <c r="H3560" t="s">
        <v>17315</v>
      </c>
      <c r="I3560" s="74">
        <v>42979</v>
      </c>
      <c r="J3560" t="s">
        <v>19</v>
      </c>
      <c r="K3560" t="s">
        <v>19</v>
      </c>
    </row>
    <row r="3561" spans="1:11" hidden="1" x14ac:dyDescent="0.3">
      <c r="A3561" t="s">
        <v>4137</v>
      </c>
      <c r="B3561" t="s">
        <v>4131</v>
      </c>
      <c r="C3561" t="s">
        <v>17328</v>
      </c>
      <c r="D3561" t="s">
        <v>17329</v>
      </c>
      <c r="E3561" s="74">
        <v>42901</v>
      </c>
      <c r="F3561">
        <v>0.108</v>
      </c>
      <c r="G3561" t="s">
        <v>17</v>
      </c>
      <c r="H3561" t="s">
        <v>17315</v>
      </c>
      <c r="I3561" s="74">
        <v>42979</v>
      </c>
      <c r="J3561" t="s">
        <v>19</v>
      </c>
      <c r="K3561" t="s">
        <v>19</v>
      </c>
    </row>
    <row r="3562" spans="1:11" hidden="1" x14ac:dyDescent="0.3">
      <c r="A3562" t="s">
        <v>4138</v>
      </c>
      <c r="B3562" t="s">
        <v>4131</v>
      </c>
      <c r="C3562" t="s">
        <v>17328</v>
      </c>
      <c r="D3562" t="s">
        <v>17329</v>
      </c>
      <c r="E3562" s="74">
        <v>42901</v>
      </c>
      <c r="F3562">
        <v>0.14099999999999999</v>
      </c>
      <c r="G3562" t="s">
        <v>17</v>
      </c>
      <c r="H3562" t="s">
        <v>17315</v>
      </c>
      <c r="I3562" s="74">
        <v>42979</v>
      </c>
      <c r="J3562" t="s">
        <v>19</v>
      </c>
      <c r="K3562" t="s">
        <v>19</v>
      </c>
    </row>
    <row r="3563" spans="1:11" hidden="1" x14ac:dyDescent="0.3">
      <c r="A3563" t="s">
        <v>4139</v>
      </c>
      <c r="B3563" t="s">
        <v>4131</v>
      </c>
      <c r="C3563" t="s">
        <v>17328</v>
      </c>
      <c r="D3563" t="s">
        <v>17329</v>
      </c>
      <c r="E3563" s="74">
        <v>42914</v>
      </c>
      <c r="F3563">
        <v>9.6000000000000002E-2</v>
      </c>
      <c r="G3563" t="s">
        <v>17</v>
      </c>
      <c r="H3563" t="s">
        <v>17315</v>
      </c>
      <c r="I3563" s="74">
        <v>42979</v>
      </c>
      <c r="J3563" t="s">
        <v>19</v>
      </c>
      <c r="K3563" t="s">
        <v>19</v>
      </c>
    </row>
    <row r="3564" spans="1:11" hidden="1" x14ac:dyDescent="0.3">
      <c r="A3564" t="s">
        <v>4140</v>
      </c>
      <c r="B3564" t="s">
        <v>4131</v>
      </c>
      <c r="C3564" t="s">
        <v>17328</v>
      </c>
      <c r="D3564" t="s">
        <v>17329</v>
      </c>
      <c r="E3564" s="74">
        <v>42915</v>
      </c>
      <c r="F3564">
        <v>0.04</v>
      </c>
      <c r="G3564" t="s">
        <v>17</v>
      </c>
      <c r="H3564" t="s">
        <v>17315</v>
      </c>
      <c r="I3564" s="74">
        <v>42979</v>
      </c>
      <c r="J3564" t="s">
        <v>19</v>
      </c>
      <c r="K3564" t="s">
        <v>19</v>
      </c>
    </row>
    <row r="3565" spans="1:11" hidden="1" x14ac:dyDescent="0.3">
      <c r="A3565" t="s">
        <v>4141</v>
      </c>
      <c r="B3565" t="s">
        <v>4131</v>
      </c>
      <c r="C3565" t="s">
        <v>17328</v>
      </c>
      <c r="D3565" t="s">
        <v>17329</v>
      </c>
      <c r="E3565" s="74">
        <v>42912</v>
      </c>
      <c r="F3565">
        <v>0.14399999999999999</v>
      </c>
      <c r="G3565" t="s">
        <v>17</v>
      </c>
      <c r="H3565" t="s">
        <v>17315</v>
      </c>
      <c r="I3565" s="74">
        <v>42979</v>
      </c>
      <c r="J3565" t="s">
        <v>19</v>
      </c>
      <c r="K3565" t="s">
        <v>19</v>
      </c>
    </row>
    <row r="3566" spans="1:11" hidden="1" x14ac:dyDescent="0.3">
      <c r="A3566" t="s">
        <v>4142</v>
      </c>
      <c r="B3566" t="s">
        <v>4131</v>
      </c>
      <c r="C3566" t="s">
        <v>17328</v>
      </c>
      <c r="D3566" t="s">
        <v>17329</v>
      </c>
      <c r="E3566" s="74">
        <v>42922</v>
      </c>
      <c r="F3566">
        <v>0.03</v>
      </c>
      <c r="G3566" t="s">
        <v>17</v>
      </c>
      <c r="H3566" t="s">
        <v>17315</v>
      </c>
      <c r="I3566" s="74">
        <v>42979</v>
      </c>
      <c r="J3566" t="s">
        <v>19</v>
      </c>
      <c r="K3566" t="s">
        <v>19</v>
      </c>
    </row>
    <row r="3567" spans="1:11" hidden="1" x14ac:dyDescent="0.3">
      <c r="A3567" t="s">
        <v>4143</v>
      </c>
      <c r="B3567" t="s">
        <v>4131</v>
      </c>
      <c r="C3567" t="s">
        <v>17328</v>
      </c>
      <c r="D3567" t="s">
        <v>17329</v>
      </c>
      <c r="E3567" s="74">
        <v>42903</v>
      </c>
      <c r="F3567">
        <v>4.1000000000000002E-2</v>
      </c>
      <c r="G3567" t="s">
        <v>17</v>
      </c>
      <c r="H3567" t="s">
        <v>17315</v>
      </c>
      <c r="I3567" s="74">
        <v>42979</v>
      </c>
      <c r="J3567" t="s">
        <v>19</v>
      </c>
      <c r="K3567" t="s">
        <v>19</v>
      </c>
    </row>
    <row r="3568" spans="1:11" hidden="1" x14ac:dyDescent="0.3">
      <c r="A3568" t="s">
        <v>4144</v>
      </c>
      <c r="B3568" t="s">
        <v>4131</v>
      </c>
      <c r="C3568" t="s">
        <v>17328</v>
      </c>
      <c r="D3568" t="s">
        <v>17329</v>
      </c>
      <c r="E3568" s="74">
        <v>42902</v>
      </c>
      <c r="F3568">
        <v>0.14499999999999999</v>
      </c>
      <c r="G3568" t="s">
        <v>17</v>
      </c>
      <c r="H3568" t="s">
        <v>17315</v>
      </c>
      <c r="I3568" s="74">
        <v>42979</v>
      </c>
      <c r="J3568" t="s">
        <v>19</v>
      </c>
      <c r="K3568" t="s">
        <v>19</v>
      </c>
    </row>
    <row r="3569" spans="1:11" hidden="1" x14ac:dyDescent="0.3">
      <c r="A3569" t="s">
        <v>3133</v>
      </c>
      <c r="B3569" t="s">
        <v>10225</v>
      </c>
      <c r="C3569" t="s">
        <v>17529</v>
      </c>
      <c r="D3569" t="s">
        <v>17530</v>
      </c>
      <c r="E3569" s="74">
        <v>39857</v>
      </c>
      <c r="F3569">
        <v>100.8</v>
      </c>
      <c r="G3569" t="s">
        <v>6</v>
      </c>
      <c r="H3569" t="s">
        <v>17339</v>
      </c>
      <c r="I3569" s="74">
        <v>39890</v>
      </c>
      <c r="J3569" t="s">
        <v>19</v>
      </c>
      <c r="K3569" t="s">
        <v>19</v>
      </c>
    </row>
    <row r="3570" spans="1:11" hidden="1" x14ac:dyDescent="0.3">
      <c r="A3570" t="s">
        <v>20561</v>
      </c>
      <c r="B3570" t="s">
        <v>20562</v>
      </c>
      <c r="C3570" t="s">
        <v>20563</v>
      </c>
      <c r="D3570" t="s">
        <v>20564</v>
      </c>
      <c r="E3570" s="74">
        <v>45139</v>
      </c>
      <c r="F3570">
        <v>0.56699999999999995</v>
      </c>
      <c r="G3570" t="s">
        <v>17</v>
      </c>
      <c r="H3570" t="s">
        <v>17339</v>
      </c>
      <c r="I3570" s="74">
        <v>45197</v>
      </c>
      <c r="J3570" t="s">
        <v>19</v>
      </c>
      <c r="K3570" t="s">
        <v>19</v>
      </c>
    </row>
    <row r="3571" spans="1:11" hidden="1" x14ac:dyDescent="0.3">
      <c r="A3571" t="s">
        <v>2594</v>
      </c>
      <c r="B3571" t="s">
        <v>13337</v>
      </c>
      <c r="C3571" t="s">
        <v>21778</v>
      </c>
      <c r="D3571" t="s">
        <v>21779</v>
      </c>
      <c r="E3571" s="74">
        <v>40212</v>
      </c>
      <c r="F3571">
        <v>0.16700000000000001</v>
      </c>
      <c r="G3571" t="s">
        <v>17</v>
      </c>
      <c r="H3571" t="s">
        <v>17315</v>
      </c>
      <c r="I3571" s="74">
        <v>40631</v>
      </c>
      <c r="J3571" t="s">
        <v>19</v>
      </c>
      <c r="K3571" t="s">
        <v>19</v>
      </c>
    </row>
    <row r="3572" spans="1:11" hidden="1" x14ac:dyDescent="0.3">
      <c r="A3572" t="s">
        <v>25726</v>
      </c>
      <c r="B3572" t="s">
        <v>25727</v>
      </c>
      <c r="C3572" t="s">
        <v>17348</v>
      </c>
      <c r="D3572" t="s">
        <v>17349</v>
      </c>
      <c r="E3572" s="74">
        <v>45133</v>
      </c>
      <c r="F3572">
        <v>0.19980000000000001</v>
      </c>
      <c r="G3572" t="s">
        <v>17</v>
      </c>
      <c r="H3572" t="s">
        <v>17315</v>
      </c>
      <c r="I3572" s="74">
        <v>45709</v>
      </c>
      <c r="J3572" t="s">
        <v>19</v>
      </c>
      <c r="K3572" t="s">
        <v>19</v>
      </c>
    </row>
    <row r="3573" spans="1:11" hidden="1" x14ac:dyDescent="0.3">
      <c r="A3573" t="s">
        <v>27881</v>
      </c>
      <c r="B3573" t="s">
        <v>27882</v>
      </c>
      <c r="C3573" t="s">
        <v>17348</v>
      </c>
      <c r="D3573" t="s">
        <v>17349</v>
      </c>
      <c r="E3573" s="74">
        <v>43871</v>
      </c>
      <c r="F3573">
        <v>4.4728999999999998E-2</v>
      </c>
      <c r="G3573" t="s">
        <v>17</v>
      </c>
      <c r="H3573" t="s">
        <v>17315</v>
      </c>
      <c r="I3573" s="74">
        <v>45639</v>
      </c>
      <c r="J3573" t="s">
        <v>19</v>
      </c>
      <c r="K3573" t="s">
        <v>19</v>
      </c>
    </row>
    <row r="3574" spans="1:11" hidden="1" x14ac:dyDescent="0.3">
      <c r="A3574" t="s">
        <v>20316</v>
      </c>
      <c r="B3574" t="s">
        <v>20317</v>
      </c>
      <c r="C3574" t="s">
        <v>20318</v>
      </c>
      <c r="D3574" t="s">
        <v>20317</v>
      </c>
      <c r="E3574" s="74">
        <v>45201</v>
      </c>
      <c r="F3574">
        <v>20</v>
      </c>
      <c r="G3574" t="s">
        <v>17</v>
      </c>
      <c r="H3574" t="s">
        <v>17324</v>
      </c>
      <c r="I3574" s="74">
        <v>45343</v>
      </c>
      <c r="J3574" t="s">
        <v>19</v>
      </c>
      <c r="K3574" t="s">
        <v>19</v>
      </c>
    </row>
    <row r="3575" spans="1:11" hidden="1" x14ac:dyDescent="0.3">
      <c r="A3575" t="s">
        <v>2518</v>
      </c>
      <c r="B3575" t="s">
        <v>13239</v>
      </c>
      <c r="C3575" t="s">
        <v>17370</v>
      </c>
      <c r="D3575" t="s">
        <v>17371</v>
      </c>
      <c r="E3575" s="74">
        <v>38367</v>
      </c>
      <c r="F3575">
        <v>264.3</v>
      </c>
      <c r="G3575" t="s">
        <v>17334</v>
      </c>
      <c r="H3575" t="s">
        <v>17315</v>
      </c>
      <c r="I3575" s="74">
        <v>40772</v>
      </c>
      <c r="J3575" t="s">
        <v>17325</v>
      </c>
      <c r="K3575" t="s">
        <v>19</v>
      </c>
    </row>
    <row r="3576" spans="1:11" hidden="1" x14ac:dyDescent="0.3">
      <c r="A3576" t="s">
        <v>2518</v>
      </c>
      <c r="B3576" t="s">
        <v>13239</v>
      </c>
      <c r="C3576" t="s">
        <v>17370</v>
      </c>
      <c r="D3576" t="s">
        <v>17371</v>
      </c>
      <c r="E3576" s="74">
        <v>38367</v>
      </c>
      <c r="F3576">
        <v>264.3</v>
      </c>
      <c r="G3576" t="s">
        <v>17430</v>
      </c>
      <c r="H3576" t="s">
        <v>17315</v>
      </c>
      <c r="I3576" s="74">
        <v>40772</v>
      </c>
      <c r="J3576" t="s">
        <v>17325</v>
      </c>
      <c r="K3576" t="s">
        <v>19</v>
      </c>
    </row>
    <row r="3577" spans="1:11" hidden="1" x14ac:dyDescent="0.3">
      <c r="A3577" t="s">
        <v>2517</v>
      </c>
      <c r="B3577" t="s">
        <v>13239</v>
      </c>
      <c r="C3577" t="s">
        <v>17370</v>
      </c>
      <c r="D3577" t="s">
        <v>17371</v>
      </c>
      <c r="E3577" s="74">
        <v>38367</v>
      </c>
      <c r="F3577">
        <v>182.75</v>
      </c>
      <c r="G3577" t="s">
        <v>17334</v>
      </c>
      <c r="H3577" t="s">
        <v>17315</v>
      </c>
      <c r="I3577" s="74">
        <v>40772</v>
      </c>
      <c r="J3577" t="s">
        <v>17325</v>
      </c>
      <c r="K3577" t="s">
        <v>19</v>
      </c>
    </row>
    <row r="3578" spans="1:11" hidden="1" x14ac:dyDescent="0.3">
      <c r="A3578" t="s">
        <v>2517</v>
      </c>
      <c r="B3578" t="s">
        <v>13239</v>
      </c>
      <c r="C3578" t="s">
        <v>17370</v>
      </c>
      <c r="D3578" t="s">
        <v>17371</v>
      </c>
      <c r="E3578" s="74">
        <v>38367</v>
      </c>
      <c r="F3578">
        <v>182.75</v>
      </c>
      <c r="G3578" t="s">
        <v>17430</v>
      </c>
      <c r="H3578" t="s">
        <v>17315</v>
      </c>
      <c r="I3578" s="74">
        <v>40772</v>
      </c>
      <c r="J3578" t="s">
        <v>17325</v>
      </c>
      <c r="K3578" t="s">
        <v>19</v>
      </c>
    </row>
    <row r="3579" spans="1:11" hidden="1" x14ac:dyDescent="0.3">
      <c r="A3579" t="s">
        <v>2516</v>
      </c>
      <c r="B3579" t="s">
        <v>13239</v>
      </c>
      <c r="C3579" t="s">
        <v>17370</v>
      </c>
      <c r="D3579" t="s">
        <v>17371</v>
      </c>
      <c r="E3579" s="74">
        <v>38367</v>
      </c>
      <c r="F3579">
        <v>182.75</v>
      </c>
      <c r="G3579" t="s">
        <v>17334</v>
      </c>
      <c r="H3579" t="s">
        <v>17315</v>
      </c>
      <c r="I3579" s="74">
        <v>40772</v>
      </c>
      <c r="J3579" t="s">
        <v>17325</v>
      </c>
      <c r="K3579" t="s">
        <v>19</v>
      </c>
    </row>
    <row r="3580" spans="1:11" hidden="1" x14ac:dyDescent="0.3">
      <c r="A3580" t="s">
        <v>2516</v>
      </c>
      <c r="B3580" t="s">
        <v>13239</v>
      </c>
      <c r="C3580" t="s">
        <v>17370</v>
      </c>
      <c r="D3580" t="s">
        <v>17371</v>
      </c>
      <c r="E3580" s="74">
        <v>38367</v>
      </c>
      <c r="F3580">
        <v>182.75</v>
      </c>
      <c r="G3580" t="s">
        <v>17430</v>
      </c>
      <c r="H3580" t="s">
        <v>17315</v>
      </c>
      <c r="I3580" s="74">
        <v>40772</v>
      </c>
      <c r="J3580" t="s">
        <v>17325</v>
      </c>
      <c r="K3580" t="s">
        <v>19</v>
      </c>
    </row>
    <row r="3581" spans="1:11" hidden="1" x14ac:dyDescent="0.3">
      <c r="A3581" t="s">
        <v>2471</v>
      </c>
      <c r="B3581" t="s">
        <v>13239</v>
      </c>
      <c r="C3581" t="s">
        <v>17370</v>
      </c>
      <c r="D3581" t="s">
        <v>17371</v>
      </c>
      <c r="E3581" s="74">
        <v>22890</v>
      </c>
      <c r="F3581">
        <v>230</v>
      </c>
      <c r="G3581" t="s">
        <v>17334</v>
      </c>
      <c r="H3581" t="s">
        <v>17315</v>
      </c>
      <c r="I3581" s="74">
        <v>40800</v>
      </c>
      <c r="J3581" t="s">
        <v>17325</v>
      </c>
      <c r="K3581" t="s">
        <v>19</v>
      </c>
    </row>
    <row r="3582" spans="1:11" hidden="1" x14ac:dyDescent="0.3">
      <c r="A3582" t="s">
        <v>2471</v>
      </c>
      <c r="B3582" t="s">
        <v>13239</v>
      </c>
      <c r="C3582" t="s">
        <v>17370</v>
      </c>
      <c r="D3582" t="s">
        <v>17371</v>
      </c>
      <c r="E3582" s="74">
        <v>22890</v>
      </c>
      <c r="F3582">
        <v>230</v>
      </c>
      <c r="G3582" t="s">
        <v>17430</v>
      </c>
      <c r="H3582" t="s">
        <v>17315</v>
      </c>
      <c r="I3582" s="74">
        <v>40800</v>
      </c>
      <c r="J3582" t="s">
        <v>17325</v>
      </c>
      <c r="K3582" t="s">
        <v>19</v>
      </c>
    </row>
    <row r="3583" spans="1:11" hidden="1" x14ac:dyDescent="0.3">
      <c r="A3583" t="s">
        <v>2470</v>
      </c>
      <c r="B3583" t="s">
        <v>13239</v>
      </c>
      <c r="C3583" t="s">
        <v>17370</v>
      </c>
      <c r="D3583" t="s">
        <v>17371</v>
      </c>
      <c r="E3583" s="74">
        <v>23102</v>
      </c>
      <c r="F3583">
        <v>230</v>
      </c>
      <c r="G3583" t="s">
        <v>17334</v>
      </c>
      <c r="H3583" t="s">
        <v>17315</v>
      </c>
      <c r="I3583" s="74">
        <v>40800</v>
      </c>
      <c r="J3583" t="s">
        <v>17325</v>
      </c>
      <c r="K3583" t="s">
        <v>19</v>
      </c>
    </row>
    <row r="3584" spans="1:11" hidden="1" x14ac:dyDescent="0.3">
      <c r="A3584" t="s">
        <v>2470</v>
      </c>
      <c r="B3584" t="s">
        <v>13239</v>
      </c>
      <c r="C3584" t="s">
        <v>17370</v>
      </c>
      <c r="D3584" t="s">
        <v>17371</v>
      </c>
      <c r="E3584" s="74">
        <v>23102</v>
      </c>
      <c r="F3584">
        <v>230</v>
      </c>
      <c r="G3584" t="s">
        <v>17430</v>
      </c>
      <c r="H3584" t="s">
        <v>17315</v>
      </c>
      <c r="I3584" s="74">
        <v>40800</v>
      </c>
      <c r="J3584" t="s">
        <v>17325</v>
      </c>
      <c r="K3584" t="s">
        <v>19</v>
      </c>
    </row>
    <row r="3585" spans="1:11" hidden="1" x14ac:dyDescent="0.3">
      <c r="A3585" t="s">
        <v>11410</v>
      </c>
      <c r="B3585" t="s">
        <v>11409</v>
      </c>
      <c r="C3585" t="s">
        <v>17606</v>
      </c>
      <c r="D3585" t="s">
        <v>17607</v>
      </c>
      <c r="E3585" s="74">
        <v>32509</v>
      </c>
      <c r="F3585">
        <v>5</v>
      </c>
      <c r="G3585" t="s">
        <v>17369</v>
      </c>
      <c r="H3585" t="s">
        <v>17315</v>
      </c>
      <c r="I3585" s="74">
        <v>39671</v>
      </c>
      <c r="J3585" t="s">
        <v>19</v>
      </c>
      <c r="K3585" t="s">
        <v>19</v>
      </c>
    </row>
    <row r="3586" spans="1:11" hidden="1" x14ac:dyDescent="0.3">
      <c r="A3586" t="s">
        <v>11408</v>
      </c>
      <c r="B3586" t="s">
        <v>11407</v>
      </c>
      <c r="C3586" t="s">
        <v>17606</v>
      </c>
      <c r="D3586" t="s">
        <v>17607</v>
      </c>
      <c r="E3586" s="74">
        <v>32478</v>
      </c>
      <c r="F3586">
        <v>5</v>
      </c>
      <c r="G3586" t="s">
        <v>17369</v>
      </c>
      <c r="H3586" t="s">
        <v>17315</v>
      </c>
      <c r="I3586" s="74">
        <v>39671</v>
      </c>
      <c r="J3586" t="s">
        <v>19</v>
      </c>
      <c r="K3586" t="s">
        <v>19</v>
      </c>
    </row>
    <row r="3587" spans="1:11" hidden="1" x14ac:dyDescent="0.3">
      <c r="A3587" t="s">
        <v>1533</v>
      </c>
      <c r="B3587" t="s">
        <v>12500</v>
      </c>
      <c r="C3587" t="s">
        <v>17393</v>
      </c>
      <c r="D3587" t="s">
        <v>17394</v>
      </c>
      <c r="E3587" s="74">
        <v>40604</v>
      </c>
      <c r="F3587">
        <v>0.58599999999999997</v>
      </c>
      <c r="G3587" t="s">
        <v>17</v>
      </c>
      <c r="H3587" t="s">
        <v>17315</v>
      </c>
      <c r="I3587" s="74">
        <v>41607</v>
      </c>
      <c r="J3587" t="s">
        <v>19</v>
      </c>
      <c r="K3587" t="s">
        <v>19</v>
      </c>
    </row>
    <row r="3588" spans="1:11" hidden="1" x14ac:dyDescent="0.3">
      <c r="A3588" t="s">
        <v>695</v>
      </c>
      <c r="B3588" t="s">
        <v>12019</v>
      </c>
      <c r="C3588" t="s">
        <v>17514</v>
      </c>
      <c r="D3588" t="s">
        <v>17515</v>
      </c>
      <c r="E3588" s="74">
        <v>42360</v>
      </c>
      <c r="F3588">
        <v>27</v>
      </c>
      <c r="G3588" t="s">
        <v>17</v>
      </c>
      <c r="H3588" t="s">
        <v>17315</v>
      </c>
      <c r="I3588" s="74">
        <v>42383</v>
      </c>
      <c r="J3588" t="s">
        <v>19</v>
      </c>
      <c r="K3588" t="s">
        <v>19</v>
      </c>
    </row>
    <row r="3589" spans="1:11" hidden="1" x14ac:dyDescent="0.3">
      <c r="A3589" t="s">
        <v>19856</v>
      </c>
      <c r="B3589" t="s">
        <v>19857</v>
      </c>
      <c r="C3589" t="s">
        <v>19854</v>
      </c>
      <c r="D3589" t="s">
        <v>19855</v>
      </c>
      <c r="E3589" s="74">
        <v>33044</v>
      </c>
      <c r="F3589">
        <v>8.6999999999999993</v>
      </c>
      <c r="G3589" t="s">
        <v>17369</v>
      </c>
      <c r="H3589" t="s">
        <v>17458</v>
      </c>
      <c r="I3589" s="74">
        <v>45120</v>
      </c>
      <c r="J3589" t="s">
        <v>19</v>
      </c>
      <c r="K3589" t="s">
        <v>19</v>
      </c>
    </row>
    <row r="3590" spans="1:11" hidden="1" x14ac:dyDescent="0.3">
      <c r="A3590" t="s">
        <v>15116</v>
      </c>
      <c r="B3590" t="s">
        <v>15115</v>
      </c>
      <c r="C3590" t="s">
        <v>17766</v>
      </c>
      <c r="D3590" t="s">
        <v>17767</v>
      </c>
      <c r="E3590" s="74">
        <v>44131</v>
      </c>
      <c r="F3590">
        <v>0.127</v>
      </c>
      <c r="G3590" t="s">
        <v>17</v>
      </c>
      <c r="H3590" t="s">
        <v>17315</v>
      </c>
      <c r="I3590" s="74">
        <v>44669</v>
      </c>
      <c r="J3590" t="s">
        <v>19</v>
      </c>
      <c r="K3590" t="s">
        <v>19</v>
      </c>
    </row>
    <row r="3591" spans="1:11" hidden="1" x14ac:dyDescent="0.3">
      <c r="A3591" t="s">
        <v>14843</v>
      </c>
      <c r="B3591" t="s">
        <v>14842</v>
      </c>
      <c r="C3591" t="s">
        <v>17408</v>
      </c>
      <c r="D3591" t="s">
        <v>17409</v>
      </c>
      <c r="E3591" s="74">
        <v>42368</v>
      </c>
      <c r="F3591">
        <v>0.63016799999999995</v>
      </c>
      <c r="G3591" t="s">
        <v>17</v>
      </c>
      <c r="H3591" t="s">
        <v>17315</v>
      </c>
      <c r="I3591" s="74">
        <v>44900</v>
      </c>
      <c r="J3591" t="s">
        <v>19</v>
      </c>
      <c r="K3591" t="s">
        <v>19</v>
      </c>
    </row>
    <row r="3592" spans="1:11" hidden="1" x14ac:dyDescent="0.3">
      <c r="A3592" t="s">
        <v>15114</v>
      </c>
      <c r="B3592" t="s">
        <v>15113</v>
      </c>
      <c r="C3592" t="s">
        <v>17766</v>
      </c>
      <c r="D3592" t="s">
        <v>17767</v>
      </c>
      <c r="E3592" s="74">
        <v>43361</v>
      </c>
      <c r="F3592">
        <v>0.10100000000000001</v>
      </c>
      <c r="G3592" t="s">
        <v>17</v>
      </c>
      <c r="H3592" t="s">
        <v>17315</v>
      </c>
      <c r="I3592" s="74">
        <v>44676</v>
      </c>
      <c r="J3592" t="s">
        <v>19</v>
      </c>
      <c r="K3592" t="s">
        <v>19</v>
      </c>
    </row>
    <row r="3593" spans="1:11" hidden="1" x14ac:dyDescent="0.3">
      <c r="A3593" t="s">
        <v>25258</v>
      </c>
      <c r="B3593" t="s">
        <v>25259</v>
      </c>
      <c r="C3593" t="s">
        <v>17408</v>
      </c>
      <c r="D3593" t="s">
        <v>17409</v>
      </c>
      <c r="E3593" s="74">
        <v>42368</v>
      </c>
      <c r="F3593">
        <v>0.240064</v>
      </c>
      <c r="G3593" t="s">
        <v>17</v>
      </c>
      <c r="H3593" t="s">
        <v>17315</v>
      </c>
      <c r="I3593" s="74">
        <v>45485</v>
      </c>
      <c r="J3593" t="s">
        <v>19</v>
      </c>
      <c r="K3593" t="s">
        <v>19</v>
      </c>
    </row>
    <row r="3594" spans="1:11" hidden="1" x14ac:dyDescent="0.3">
      <c r="A3594" t="s">
        <v>15118</v>
      </c>
      <c r="B3594" t="s">
        <v>15117</v>
      </c>
      <c r="C3594" t="s">
        <v>17766</v>
      </c>
      <c r="D3594" t="s">
        <v>17767</v>
      </c>
      <c r="E3594" s="74">
        <v>43364</v>
      </c>
      <c r="F3594">
        <v>0.126</v>
      </c>
      <c r="G3594" t="s">
        <v>17</v>
      </c>
      <c r="H3594" t="s">
        <v>17315</v>
      </c>
      <c r="I3594" s="74">
        <v>44676</v>
      </c>
      <c r="J3594" t="s">
        <v>19</v>
      </c>
      <c r="K3594" t="s">
        <v>19</v>
      </c>
    </row>
    <row r="3595" spans="1:11" hidden="1" x14ac:dyDescent="0.3">
      <c r="A3595" t="s">
        <v>15122</v>
      </c>
      <c r="B3595" t="s">
        <v>15121</v>
      </c>
      <c r="C3595" t="s">
        <v>17766</v>
      </c>
      <c r="D3595" t="s">
        <v>17767</v>
      </c>
      <c r="E3595" s="74">
        <v>43404</v>
      </c>
      <c r="F3595">
        <v>0.128</v>
      </c>
      <c r="G3595" t="s">
        <v>17</v>
      </c>
      <c r="H3595" t="s">
        <v>17315</v>
      </c>
      <c r="I3595" s="74">
        <v>44669</v>
      </c>
      <c r="J3595" t="s">
        <v>19</v>
      </c>
      <c r="K3595" t="s">
        <v>19</v>
      </c>
    </row>
    <row r="3596" spans="1:11" hidden="1" x14ac:dyDescent="0.3">
      <c r="A3596" t="s">
        <v>15120</v>
      </c>
      <c r="B3596" t="s">
        <v>15119</v>
      </c>
      <c r="C3596" t="s">
        <v>17766</v>
      </c>
      <c r="D3596" t="s">
        <v>17767</v>
      </c>
      <c r="E3596" s="74">
        <v>43391</v>
      </c>
      <c r="F3596">
        <v>0.128</v>
      </c>
      <c r="G3596" t="s">
        <v>17</v>
      </c>
      <c r="H3596" t="s">
        <v>17315</v>
      </c>
      <c r="I3596" s="74">
        <v>44669</v>
      </c>
      <c r="J3596" t="s">
        <v>19</v>
      </c>
      <c r="K3596" t="s">
        <v>19</v>
      </c>
    </row>
    <row r="3597" spans="1:11" hidden="1" x14ac:dyDescent="0.3">
      <c r="A3597" t="s">
        <v>14839</v>
      </c>
      <c r="B3597" t="s">
        <v>14838</v>
      </c>
      <c r="C3597" t="s">
        <v>17766</v>
      </c>
      <c r="D3597" t="s">
        <v>17767</v>
      </c>
      <c r="E3597" s="74">
        <v>42368</v>
      </c>
      <c r="F3597">
        <v>2.4E-2</v>
      </c>
      <c r="G3597" t="s">
        <v>17</v>
      </c>
      <c r="H3597" t="s">
        <v>17315</v>
      </c>
      <c r="I3597" s="74">
        <v>44900</v>
      </c>
      <c r="J3597" t="s">
        <v>19</v>
      </c>
      <c r="K3597" t="s">
        <v>19</v>
      </c>
    </row>
    <row r="3598" spans="1:11" hidden="1" x14ac:dyDescent="0.3">
      <c r="A3598" t="s">
        <v>15112</v>
      </c>
      <c r="B3598" t="s">
        <v>15111</v>
      </c>
      <c r="C3598" t="s">
        <v>17766</v>
      </c>
      <c r="D3598" t="s">
        <v>17767</v>
      </c>
      <c r="E3598" s="74">
        <v>44173</v>
      </c>
      <c r="F3598">
        <v>3.7999999999999999E-2</v>
      </c>
      <c r="G3598" t="s">
        <v>17</v>
      </c>
      <c r="H3598" t="s">
        <v>17315</v>
      </c>
      <c r="I3598" s="74">
        <v>44669</v>
      </c>
      <c r="J3598" t="s">
        <v>19</v>
      </c>
      <c r="K3598" t="s">
        <v>19</v>
      </c>
    </row>
    <row r="3599" spans="1:11" hidden="1" x14ac:dyDescent="0.3">
      <c r="A3599" t="s">
        <v>19652</v>
      </c>
      <c r="B3599" t="s">
        <v>19653</v>
      </c>
      <c r="C3599" t="s">
        <v>19654</v>
      </c>
      <c r="D3599" t="s">
        <v>19655</v>
      </c>
      <c r="E3599" s="74">
        <v>45131</v>
      </c>
      <c r="F3599">
        <v>4.5</v>
      </c>
      <c r="G3599" t="s">
        <v>17</v>
      </c>
      <c r="H3599" t="s">
        <v>17441</v>
      </c>
      <c r="I3599" s="74">
        <v>45195</v>
      </c>
      <c r="J3599" t="s">
        <v>19</v>
      </c>
      <c r="K3599" t="s">
        <v>19</v>
      </c>
    </row>
    <row r="3600" spans="1:11" hidden="1" x14ac:dyDescent="0.3">
      <c r="A3600" t="s">
        <v>269</v>
      </c>
      <c r="B3600" t="s">
        <v>11786</v>
      </c>
      <c r="C3600" t="s">
        <v>17468</v>
      </c>
      <c r="D3600" t="s">
        <v>17469</v>
      </c>
      <c r="E3600" s="74">
        <v>40809</v>
      </c>
      <c r="F3600">
        <v>0.309</v>
      </c>
      <c r="G3600" t="s">
        <v>17</v>
      </c>
      <c r="H3600" t="s">
        <v>17465</v>
      </c>
      <c r="I3600" s="74">
        <v>42682</v>
      </c>
      <c r="J3600" t="s">
        <v>19</v>
      </c>
      <c r="K3600" t="s">
        <v>19</v>
      </c>
    </row>
    <row r="3601" spans="1:11" hidden="1" x14ac:dyDescent="0.3">
      <c r="A3601" t="s">
        <v>15743</v>
      </c>
      <c r="B3601" t="s">
        <v>15742</v>
      </c>
      <c r="C3601" t="s">
        <v>17664</v>
      </c>
      <c r="D3601" t="s">
        <v>17665</v>
      </c>
      <c r="E3601" s="74">
        <v>44417</v>
      </c>
      <c r="F3601">
        <v>100</v>
      </c>
      <c r="G3601" t="s">
        <v>17</v>
      </c>
      <c r="H3601" t="s">
        <v>17315</v>
      </c>
      <c r="I3601" s="74">
        <v>44466</v>
      </c>
      <c r="J3601" t="s">
        <v>19</v>
      </c>
      <c r="K3601" t="s">
        <v>19</v>
      </c>
    </row>
    <row r="3602" spans="1:11" hidden="1" x14ac:dyDescent="0.3">
      <c r="A3602" t="s">
        <v>4186</v>
      </c>
      <c r="B3602" t="s">
        <v>11542</v>
      </c>
      <c r="C3602" t="s">
        <v>19854</v>
      </c>
      <c r="D3602" t="s">
        <v>19855</v>
      </c>
      <c r="E3602" s="74">
        <v>42157</v>
      </c>
      <c r="F3602">
        <v>1.28</v>
      </c>
      <c r="G3602" t="s">
        <v>17369</v>
      </c>
      <c r="H3602" t="s">
        <v>17458</v>
      </c>
      <c r="I3602" s="74">
        <v>43014</v>
      </c>
      <c r="J3602" t="s">
        <v>19</v>
      </c>
      <c r="K3602" t="s">
        <v>19</v>
      </c>
    </row>
    <row r="3603" spans="1:11" hidden="1" x14ac:dyDescent="0.3">
      <c r="A3603" t="s">
        <v>3159</v>
      </c>
      <c r="B3603" t="s">
        <v>10332</v>
      </c>
      <c r="C3603" t="s">
        <v>17357</v>
      </c>
      <c r="D3603" t="s">
        <v>17358</v>
      </c>
      <c r="E3603" s="74">
        <v>39582</v>
      </c>
      <c r="F3603">
        <v>0.22500000000000001</v>
      </c>
      <c r="G3603" t="s">
        <v>17</v>
      </c>
      <c r="H3603" t="s">
        <v>17315</v>
      </c>
      <c r="I3603" s="74">
        <v>39926</v>
      </c>
      <c r="J3603" t="s">
        <v>19</v>
      </c>
      <c r="K3603" t="s">
        <v>19</v>
      </c>
    </row>
    <row r="3604" spans="1:11" hidden="1" x14ac:dyDescent="0.3">
      <c r="A3604" t="s">
        <v>10365</v>
      </c>
      <c r="B3604" t="s">
        <v>10364</v>
      </c>
      <c r="C3604" t="s">
        <v>17587</v>
      </c>
      <c r="D3604" t="s">
        <v>17588</v>
      </c>
      <c r="E3604" s="74">
        <v>43419</v>
      </c>
      <c r="F3604">
        <v>0.47699999999999998</v>
      </c>
      <c r="G3604" t="s">
        <v>17</v>
      </c>
      <c r="H3604" t="s">
        <v>17315</v>
      </c>
      <c r="I3604" s="74">
        <v>44267</v>
      </c>
      <c r="J3604" t="s">
        <v>19</v>
      </c>
      <c r="K3604" t="s">
        <v>19</v>
      </c>
    </row>
    <row r="3605" spans="1:11" hidden="1" x14ac:dyDescent="0.3">
      <c r="A3605" t="s">
        <v>2903</v>
      </c>
      <c r="B3605" t="s">
        <v>14109</v>
      </c>
      <c r="C3605" t="s">
        <v>18713</v>
      </c>
      <c r="D3605" t="s">
        <v>18714</v>
      </c>
      <c r="E3605" s="74">
        <v>17868</v>
      </c>
      <c r="F3605">
        <v>5</v>
      </c>
      <c r="G3605" t="s">
        <v>17369</v>
      </c>
      <c r="H3605" t="s">
        <v>17376</v>
      </c>
      <c r="I3605" s="74">
        <v>40434</v>
      </c>
      <c r="J3605" t="s">
        <v>19</v>
      </c>
      <c r="K3605" t="s">
        <v>19</v>
      </c>
    </row>
    <row r="3606" spans="1:11" hidden="1" x14ac:dyDescent="0.3">
      <c r="A3606" t="s">
        <v>27995</v>
      </c>
      <c r="B3606" t="s">
        <v>27996</v>
      </c>
      <c r="C3606" t="s">
        <v>17408</v>
      </c>
      <c r="D3606" t="s">
        <v>17409</v>
      </c>
      <c r="E3606" s="74">
        <v>45566</v>
      </c>
      <c r="F3606">
        <v>0.19145200000000001</v>
      </c>
      <c r="G3606" t="s">
        <v>17</v>
      </c>
      <c r="H3606" t="s">
        <v>17315</v>
      </c>
      <c r="I3606" s="74">
        <v>45622</v>
      </c>
      <c r="J3606" t="s">
        <v>19</v>
      </c>
      <c r="K3606" t="s">
        <v>19</v>
      </c>
    </row>
    <row r="3607" spans="1:11" hidden="1" x14ac:dyDescent="0.3">
      <c r="A3607" t="s">
        <v>3553</v>
      </c>
      <c r="B3607" t="s">
        <v>743</v>
      </c>
      <c r="C3607" t="s">
        <v>17621</v>
      </c>
      <c r="D3607" t="s">
        <v>17622</v>
      </c>
      <c r="E3607" s="74">
        <v>31199</v>
      </c>
      <c r="F3607">
        <v>52</v>
      </c>
      <c r="G3607" t="s">
        <v>17623</v>
      </c>
      <c r="H3607" t="s">
        <v>17315</v>
      </c>
      <c r="I3607" s="74">
        <v>39666</v>
      </c>
      <c r="J3607" t="s">
        <v>19</v>
      </c>
      <c r="K3607" t="s">
        <v>19</v>
      </c>
    </row>
    <row r="3608" spans="1:11" hidden="1" x14ac:dyDescent="0.3">
      <c r="A3608" t="s">
        <v>742</v>
      </c>
      <c r="B3608" t="s">
        <v>743</v>
      </c>
      <c r="C3608" t="s">
        <v>17621</v>
      </c>
      <c r="D3608" t="s">
        <v>17622</v>
      </c>
      <c r="E3608" s="74">
        <v>38869</v>
      </c>
      <c r="F3608">
        <v>10.5</v>
      </c>
      <c r="G3608" t="s">
        <v>17623</v>
      </c>
      <c r="H3608" t="s">
        <v>17315</v>
      </c>
      <c r="I3608" s="74">
        <v>42361</v>
      </c>
      <c r="J3608" t="s">
        <v>19</v>
      </c>
      <c r="K3608" t="s">
        <v>19</v>
      </c>
    </row>
    <row r="3609" spans="1:11" hidden="1" x14ac:dyDescent="0.3">
      <c r="A3609" t="s">
        <v>4428</v>
      </c>
      <c r="B3609" t="s">
        <v>743</v>
      </c>
      <c r="C3609" t="s">
        <v>17621</v>
      </c>
      <c r="D3609" t="s">
        <v>17622</v>
      </c>
      <c r="E3609" s="74">
        <v>43167</v>
      </c>
      <c r="F3609">
        <v>19</v>
      </c>
      <c r="G3609" t="s">
        <v>17623</v>
      </c>
      <c r="H3609" t="s">
        <v>17315</v>
      </c>
      <c r="I3609" s="74">
        <v>43207</v>
      </c>
      <c r="J3609" t="s">
        <v>19</v>
      </c>
      <c r="K3609" t="s">
        <v>19</v>
      </c>
    </row>
    <row r="3610" spans="1:11" hidden="1" x14ac:dyDescent="0.3">
      <c r="A3610" t="s">
        <v>1480</v>
      </c>
      <c r="B3610" t="s">
        <v>12474</v>
      </c>
      <c r="C3610" t="s">
        <v>21898</v>
      </c>
      <c r="D3610" t="s">
        <v>21899</v>
      </c>
      <c r="E3610" s="74">
        <v>41752</v>
      </c>
      <c r="F3610">
        <v>10</v>
      </c>
      <c r="G3610" t="s">
        <v>17</v>
      </c>
      <c r="H3610" t="s">
        <v>17315</v>
      </c>
      <c r="I3610" s="74">
        <v>41796</v>
      </c>
      <c r="J3610" t="s">
        <v>19</v>
      </c>
      <c r="K3610" t="s">
        <v>19</v>
      </c>
    </row>
    <row r="3611" spans="1:11" hidden="1" x14ac:dyDescent="0.3">
      <c r="A3611" t="s">
        <v>3630</v>
      </c>
      <c r="B3611" t="s">
        <v>12961</v>
      </c>
      <c r="C3611" t="s">
        <v>17428</v>
      </c>
      <c r="D3611" t="s">
        <v>17429</v>
      </c>
      <c r="E3611" s="74">
        <v>34333</v>
      </c>
      <c r="F3611">
        <v>0.49</v>
      </c>
      <c r="G3611" t="s">
        <v>17</v>
      </c>
      <c r="H3611" t="s">
        <v>17315</v>
      </c>
      <c r="I3611" s="74">
        <v>39686</v>
      </c>
      <c r="J3611" t="s">
        <v>19</v>
      </c>
      <c r="K3611" t="s">
        <v>19</v>
      </c>
    </row>
    <row r="3612" spans="1:11" hidden="1" x14ac:dyDescent="0.3">
      <c r="A3612" t="s">
        <v>20397</v>
      </c>
      <c r="B3612" t="s">
        <v>20398</v>
      </c>
      <c r="C3612" t="s">
        <v>17348</v>
      </c>
      <c r="D3612" t="s">
        <v>17349</v>
      </c>
      <c r="E3612" s="74">
        <v>39484</v>
      </c>
      <c r="F3612">
        <v>0.09</v>
      </c>
      <c r="G3612" t="s">
        <v>17</v>
      </c>
      <c r="H3612" t="s">
        <v>17315</v>
      </c>
      <c r="I3612" s="74">
        <v>45174</v>
      </c>
      <c r="J3612" t="s">
        <v>19</v>
      </c>
      <c r="K3612" t="s">
        <v>19</v>
      </c>
    </row>
    <row r="3613" spans="1:11" hidden="1" x14ac:dyDescent="0.3">
      <c r="A3613" t="s">
        <v>2346</v>
      </c>
      <c r="B3613" t="s">
        <v>13135</v>
      </c>
      <c r="C3613" t="s">
        <v>17372</v>
      </c>
      <c r="D3613" t="s">
        <v>17373</v>
      </c>
      <c r="E3613" s="74">
        <v>40996</v>
      </c>
      <c r="F3613">
        <v>1.5</v>
      </c>
      <c r="G3613" t="s">
        <v>17</v>
      </c>
      <c r="H3613" t="s">
        <v>17315</v>
      </c>
      <c r="I3613" s="74">
        <v>41079</v>
      </c>
      <c r="J3613" t="s">
        <v>19</v>
      </c>
      <c r="K3613" t="s">
        <v>19</v>
      </c>
    </row>
    <row r="3614" spans="1:11" hidden="1" x14ac:dyDescent="0.3">
      <c r="A3614" t="s">
        <v>6071</v>
      </c>
      <c r="B3614" t="s">
        <v>10952</v>
      </c>
      <c r="C3614" t="s">
        <v>21823</v>
      </c>
      <c r="D3614" t="s">
        <v>21824</v>
      </c>
      <c r="E3614" s="74">
        <v>40618</v>
      </c>
      <c r="F3614">
        <v>0.249</v>
      </c>
      <c r="G3614" t="s">
        <v>17</v>
      </c>
      <c r="H3614" t="s">
        <v>17315</v>
      </c>
      <c r="I3614" s="74">
        <v>43789</v>
      </c>
      <c r="J3614" t="s">
        <v>19</v>
      </c>
      <c r="K3614" t="s">
        <v>19</v>
      </c>
    </row>
    <row r="3615" spans="1:11" hidden="1" x14ac:dyDescent="0.3">
      <c r="A3615" t="s">
        <v>3375</v>
      </c>
      <c r="B3615" t="s">
        <v>11393</v>
      </c>
      <c r="C3615" t="s">
        <v>22040</v>
      </c>
      <c r="D3615" t="s">
        <v>1017</v>
      </c>
      <c r="E3615" s="74">
        <v>30436</v>
      </c>
      <c r="F3615">
        <v>0.6</v>
      </c>
      <c r="G3615" t="s">
        <v>17369</v>
      </c>
      <c r="H3615" t="s">
        <v>17315</v>
      </c>
      <c r="I3615" s="74">
        <v>41738</v>
      </c>
      <c r="J3615" t="s">
        <v>19</v>
      </c>
      <c r="K3615" t="s">
        <v>19</v>
      </c>
    </row>
    <row r="3616" spans="1:11" hidden="1" x14ac:dyDescent="0.3">
      <c r="A3616" t="s">
        <v>4875</v>
      </c>
      <c r="B3616" t="s">
        <v>11253</v>
      </c>
      <c r="C3616" t="s">
        <v>21916</v>
      </c>
      <c r="D3616" t="s">
        <v>21917</v>
      </c>
      <c r="E3616" s="74">
        <v>42969</v>
      </c>
      <c r="F3616">
        <v>2.2000000000000002</v>
      </c>
      <c r="G3616" t="s">
        <v>17</v>
      </c>
      <c r="H3616" t="s">
        <v>17315</v>
      </c>
      <c r="I3616" s="74">
        <v>43649</v>
      </c>
      <c r="J3616" t="s">
        <v>19</v>
      </c>
      <c r="K3616" t="s">
        <v>19</v>
      </c>
    </row>
    <row r="3617" spans="1:11" hidden="1" x14ac:dyDescent="0.3">
      <c r="A3617" t="s">
        <v>2207</v>
      </c>
      <c r="B3617" t="s">
        <v>12793</v>
      </c>
      <c r="C3617" t="s">
        <v>17514</v>
      </c>
      <c r="D3617" t="s">
        <v>17515</v>
      </c>
      <c r="E3617" s="74">
        <v>41018</v>
      </c>
      <c r="F3617">
        <v>0.159</v>
      </c>
      <c r="G3617" t="s">
        <v>17</v>
      </c>
      <c r="H3617" t="s">
        <v>17315</v>
      </c>
      <c r="I3617" s="74">
        <v>41082</v>
      </c>
      <c r="J3617" t="s">
        <v>19</v>
      </c>
      <c r="K3617" t="s">
        <v>19</v>
      </c>
    </row>
    <row r="3618" spans="1:11" hidden="1" x14ac:dyDescent="0.3">
      <c r="A3618" t="s">
        <v>2206</v>
      </c>
      <c r="B3618" t="s">
        <v>12793</v>
      </c>
      <c r="C3618" t="s">
        <v>17514</v>
      </c>
      <c r="D3618" t="s">
        <v>17515</v>
      </c>
      <c r="E3618" s="74">
        <v>41018</v>
      </c>
      <c r="F3618">
        <v>0.185</v>
      </c>
      <c r="G3618" t="s">
        <v>17</v>
      </c>
      <c r="H3618" t="s">
        <v>17315</v>
      </c>
      <c r="I3618" s="74">
        <v>41082</v>
      </c>
      <c r="J3618" t="s">
        <v>19</v>
      </c>
      <c r="K3618" t="s">
        <v>19</v>
      </c>
    </row>
    <row r="3619" spans="1:11" hidden="1" x14ac:dyDescent="0.3">
      <c r="A3619" t="s">
        <v>2205</v>
      </c>
      <c r="B3619" t="s">
        <v>12793</v>
      </c>
      <c r="C3619" t="s">
        <v>17514</v>
      </c>
      <c r="D3619" t="s">
        <v>17515</v>
      </c>
      <c r="E3619" s="74">
        <v>41018</v>
      </c>
      <c r="F3619">
        <v>0.13100000000000001</v>
      </c>
      <c r="G3619" t="s">
        <v>17</v>
      </c>
      <c r="H3619" t="s">
        <v>17315</v>
      </c>
      <c r="I3619" s="74">
        <v>41082</v>
      </c>
      <c r="J3619" t="s">
        <v>19</v>
      </c>
      <c r="K3619" t="s">
        <v>19</v>
      </c>
    </row>
    <row r="3620" spans="1:11" hidden="1" x14ac:dyDescent="0.3">
      <c r="A3620" t="s">
        <v>2204</v>
      </c>
      <c r="B3620" t="s">
        <v>12793</v>
      </c>
      <c r="C3620" t="s">
        <v>17514</v>
      </c>
      <c r="D3620" t="s">
        <v>17515</v>
      </c>
      <c r="E3620" s="74">
        <v>41030</v>
      </c>
      <c r="F3620">
        <v>0.104</v>
      </c>
      <c r="G3620" t="s">
        <v>17</v>
      </c>
      <c r="H3620" t="s">
        <v>17315</v>
      </c>
      <c r="I3620" s="74">
        <v>41082</v>
      </c>
      <c r="J3620" t="s">
        <v>19</v>
      </c>
      <c r="K3620" t="s">
        <v>19</v>
      </c>
    </row>
    <row r="3621" spans="1:11" hidden="1" x14ac:dyDescent="0.3">
      <c r="A3621" t="s">
        <v>2203</v>
      </c>
      <c r="B3621" t="s">
        <v>12793</v>
      </c>
      <c r="C3621" t="s">
        <v>17514</v>
      </c>
      <c r="D3621" t="s">
        <v>17515</v>
      </c>
      <c r="E3621" s="74">
        <v>41018</v>
      </c>
      <c r="F3621">
        <v>0.105</v>
      </c>
      <c r="G3621" t="s">
        <v>17</v>
      </c>
      <c r="H3621" t="s">
        <v>17315</v>
      </c>
      <c r="I3621" s="74">
        <v>41082</v>
      </c>
      <c r="J3621" t="s">
        <v>19</v>
      </c>
      <c r="K3621" t="s">
        <v>19</v>
      </c>
    </row>
    <row r="3622" spans="1:11" hidden="1" x14ac:dyDescent="0.3">
      <c r="A3622" t="s">
        <v>1976</v>
      </c>
      <c r="B3622" t="s">
        <v>12793</v>
      </c>
      <c r="C3622" t="s">
        <v>17514</v>
      </c>
      <c r="D3622" t="s">
        <v>17515</v>
      </c>
      <c r="E3622" s="74">
        <v>41142</v>
      </c>
      <c r="F3622">
        <v>0.27300000000000002</v>
      </c>
      <c r="G3622" t="s">
        <v>17</v>
      </c>
      <c r="H3622" t="s">
        <v>17315</v>
      </c>
      <c r="I3622" s="74">
        <v>41317</v>
      </c>
      <c r="J3622" t="s">
        <v>19</v>
      </c>
      <c r="K3622" t="s">
        <v>19</v>
      </c>
    </row>
    <row r="3623" spans="1:11" hidden="1" x14ac:dyDescent="0.3">
      <c r="A3623" t="s">
        <v>1959</v>
      </c>
      <c r="B3623" t="s">
        <v>12793</v>
      </c>
      <c r="C3623" t="s">
        <v>17514</v>
      </c>
      <c r="D3623" t="s">
        <v>17515</v>
      </c>
      <c r="E3623" s="74">
        <v>41137</v>
      </c>
      <c r="F3623">
        <v>0.156</v>
      </c>
      <c r="G3623" t="s">
        <v>17</v>
      </c>
      <c r="H3623" t="s">
        <v>17315</v>
      </c>
      <c r="I3623" s="74">
        <v>41319</v>
      </c>
      <c r="J3623" t="s">
        <v>19</v>
      </c>
      <c r="K3623" t="s">
        <v>19</v>
      </c>
    </row>
    <row r="3624" spans="1:11" hidden="1" x14ac:dyDescent="0.3">
      <c r="A3624" t="s">
        <v>1958</v>
      </c>
      <c r="B3624" t="s">
        <v>12793</v>
      </c>
      <c r="C3624" t="s">
        <v>17514</v>
      </c>
      <c r="D3624" t="s">
        <v>17515</v>
      </c>
      <c r="E3624" s="74">
        <v>41198</v>
      </c>
      <c r="F3624">
        <v>0.10199999999999999</v>
      </c>
      <c r="G3624" t="s">
        <v>17</v>
      </c>
      <c r="H3624" t="s">
        <v>17315</v>
      </c>
      <c r="I3624" s="74">
        <v>41301</v>
      </c>
      <c r="J3624" t="s">
        <v>19</v>
      </c>
      <c r="K3624" t="s">
        <v>19</v>
      </c>
    </row>
    <row r="3625" spans="1:11" hidden="1" x14ac:dyDescent="0.3">
      <c r="A3625" t="s">
        <v>1957</v>
      </c>
      <c r="B3625" t="s">
        <v>12793</v>
      </c>
      <c r="C3625" t="s">
        <v>17514</v>
      </c>
      <c r="D3625" t="s">
        <v>17515</v>
      </c>
      <c r="E3625" s="74">
        <v>41109</v>
      </c>
      <c r="F3625">
        <v>0.26100000000000001</v>
      </c>
      <c r="G3625" t="s">
        <v>17</v>
      </c>
      <c r="H3625" t="s">
        <v>17315</v>
      </c>
      <c r="I3625" s="74">
        <v>41327</v>
      </c>
      <c r="J3625" t="s">
        <v>19</v>
      </c>
      <c r="K3625" t="s">
        <v>19</v>
      </c>
    </row>
    <row r="3626" spans="1:11" hidden="1" x14ac:dyDescent="0.3">
      <c r="A3626" t="s">
        <v>1956</v>
      </c>
      <c r="B3626" t="s">
        <v>12793</v>
      </c>
      <c r="C3626" t="s">
        <v>17514</v>
      </c>
      <c r="D3626" t="s">
        <v>17515</v>
      </c>
      <c r="E3626" s="74">
        <v>41110</v>
      </c>
      <c r="F3626">
        <v>5.3999999999999999E-2</v>
      </c>
      <c r="G3626" t="s">
        <v>17</v>
      </c>
      <c r="H3626" t="s">
        <v>17315</v>
      </c>
      <c r="I3626" s="74">
        <v>41327</v>
      </c>
      <c r="J3626" t="s">
        <v>19</v>
      </c>
      <c r="K3626" t="s">
        <v>19</v>
      </c>
    </row>
    <row r="3627" spans="1:11" hidden="1" x14ac:dyDescent="0.3">
      <c r="A3627" t="s">
        <v>1955</v>
      </c>
      <c r="B3627" t="s">
        <v>12793</v>
      </c>
      <c r="C3627" t="s">
        <v>17514</v>
      </c>
      <c r="D3627" t="s">
        <v>17515</v>
      </c>
      <c r="E3627" s="74">
        <v>41109</v>
      </c>
      <c r="F3627">
        <v>0.08</v>
      </c>
      <c r="G3627" t="s">
        <v>17</v>
      </c>
      <c r="H3627" t="s">
        <v>17315</v>
      </c>
      <c r="I3627" s="74">
        <v>41327</v>
      </c>
      <c r="J3627" t="s">
        <v>19</v>
      </c>
      <c r="K3627" t="s">
        <v>19</v>
      </c>
    </row>
    <row r="3628" spans="1:11" hidden="1" x14ac:dyDescent="0.3">
      <c r="A3628" t="s">
        <v>1954</v>
      </c>
      <c r="B3628" t="s">
        <v>12793</v>
      </c>
      <c r="C3628" t="s">
        <v>17514</v>
      </c>
      <c r="D3628" t="s">
        <v>17515</v>
      </c>
      <c r="E3628" s="74">
        <v>41130</v>
      </c>
      <c r="F3628">
        <v>0.08</v>
      </c>
      <c r="G3628" t="s">
        <v>17</v>
      </c>
      <c r="H3628" t="s">
        <v>17315</v>
      </c>
      <c r="I3628" s="74">
        <v>41319</v>
      </c>
      <c r="J3628" t="s">
        <v>19</v>
      </c>
      <c r="K3628" t="s">
        <v>19</v>
      </c>
    </row>
    <row r="3629" spans="1:11" hidden="1" x14ac:dyDescent="0.3">
      <c r="A3629" t="s">
        <v>1953</v>
      </c>
      <c r="B3629" t="s">
        <v>12793</v>
      </c>
      <c r="C3629" t="s">
        <v>17514</v>
      </c>
      <c r="D3629" t="s">
        <v>17515</v>
      </c>
      <c r="E3629" s="74">
        <v>41109</v>
      </c>
      <c r="F3629">
        <v>0.156</v>
      </c>
      <c r="G3629" t="s">
        <v>17</v>
      </c>
      <c r="H3629" t="s">
        <v>17315</v>
      </c>
      <c r="I3629" s="74">
        <v>41327</v>
      </c>
      <c r="J3629" t="s">
        <v>19</v>
      </c>
      <c r="K3629" t="s">
        <v>19</v>
      </c>
    </row>
    <row r="3630" spans="1:11" hidden="1" x14ac:dyDescent="0.3">
      <c r="A3630" t="s">
        <v>1945</v>
      </c>
      <c r="B3630" t="s">
        <v>12793</v>
      </c>
      <c r="C3630" t="s">
        <v>17514</v>
      </c>
      <c r="D3630" t="s">
        <v>17515</v>
      </c>
      <c r="E3630" s="74">
        <v>41176</v>
      </c>
      <c r="F3630">
        <v>0.77700000000000002</v>
      </c>
      <c r="G3630" t="s">
        <v>17</v>
      </c>
      <c r="H3630" t="s">
        <v>17315</v>
      </c>
      <c r="I3630" s="74">
        <v>41317</v>
      </c>
      <c r="J3630" t="s">
        <v>19</v>
      </c>
      <c r="K3630" t="s">
        <v>19</v>
      </c>
    </row>
    <row r="3631" spans="1:11" hidden="1" x14ac:dyDescent="0.3">
      <c r="A3631" t="s">
        <v>1900</v>
      </c>
      <c r="B3631" t="s">
        <v>12793</v>
      </c>
      <c r="C3631" t="s">
        <v>17514</v>
      </c>
      <c r="D3631" t="s">
        <v>17515</v>
      </c>
      <c r="E3631" s="74">
        <v>41136</v>
      </c>
      <c r="F3631">
        <v>0.91700000000000004</v>
      </c>
      <c r="G3631" t="s">
        <v>17</v>
      </c>
      <c r="H3631" t="s">
        <v>17315</v>
      </c>
      <c r="I3631" s="74">
        <v>41327</v>
      </c>
      <c r="J3631" t="s">
        <v>19</v>
      </c>
      <c r="K3631" t="s">
        <v>19</v>
      </c>
    </row>
    <row r="3632" spans="1:11" hidden="1" x14ac:dyDescent="0.3">
      <c r="A3632" t="s">
        <v>2230</v>
      </c>
      <c r="B3632" t="s">
        <v>13046</v>
      </c>
      <c r="C3632" t="s">
        <v>17514</v>
      </c>
      <c r="D3632" t="s">
        <v>17515</v>
      </c>
      <c r="E3632" s="74">
        <v>41008</v>
      </c>
      <c r="F3632">
        <v>0.156</v>
      </c>
      <c r="G3632" t="s">
        <v>17</v>
      </c>
      <c r="H3632" t="s">
        <v>17315</v>
      </c>
      <c r="I3632" s="74">
        <v>41046</v>
      </c>
      <c r="J3632" t="s">
        <v>19</v>
      </c>
      <c r="K3632" t="s">
        <v>19</v>
      </c>
    </row>
    <row r="3633" spans="1:11" hidden="1" x14ac:dyDescent="0.3">
      <c r="A3633" t="s">
        <v>2231</v>
      </c>
      <c r="B3633" t="s">
        <v>13047</v>
      </c>
      <c r="C3633" t="s">
        <v>17514</v>
      </c>
      <c r="D3633" t="s">
        <v>17515</v>
      </c>
      <c r="E3633" s="74">
        <v>41008</v>
      </c>
      <c r="F3633">
        <v>0.10100000000000001</v>
      </c>
      <c r="G3633" t="s">
        <v>17</v>
      </c>
      <c r="H3633" t="s">
        <v>17315</v>
      </c>
      <c r="I3633" s="74">
        <v>41046</v>
      </c>
      <c r="J3633" t="s">
        <v>19</v>
      </c>
      <c r="K3633" t="s">
        <v>19</v>
      </c>
    </row>
    <row r="3634" spans="1:11" hidden="1" x14ac:dyDescent="0.3">
      <c r="A3634" t="s">
        <v>14757</v>
      </c>
      <c r="B3634" t="s">
        <v>14756</v>
      </c>
      <c r="C3634" t="s">
        <v>17361</v>
      </c>
      <c r="D3634" t="s">
        <v>17362</v>
      </c>
      <c r="E3634" s="74">
        <v>42305</v>
      </c>
      <c r="F3634">
        <v>0.121</v>
      </c>
      <c r="G3634" t="s">
        <v>17</v>
      </c>
      <c r="H3634" t="s">
        <v>17315</v>
      </c>
      <c r="I3634" s="74">
        <v>44784</v>
      </c>
      <c r="J3634" t="s">
        <v>19</v>
      </c>
      <c r="K3634" t="s">
        <v>19</v>
      </c>
    </row>
    <row r="3635" spans="1:11" hidden="1" x14ac:dyDescent="0.3">
      <c r="A3635" t="s">
        <v>6899</v>
      </c>
      <c r="B3635" t="s">
        <v>6898</v>
      </c>
      <c r="C3635" t="s">
        <v>17342</v>
      </c>
      <c r="D3635" t="s">
        <v>17343</v>
      </c>
      <c r="E3635" s="74">
        <v>43055</v>
      </c>
      <c r="F3635">
        <v>0.48799999999999999</v>
      </c>
      <c r="G3635" t="s">
        <v>17</v>
      </c>
      <c r="H3635" t="s">
        <v>17315</v>
      </c>
      <c r="I3635" s="74">
        <v>43857</v>
      </c>
      <c r="J3635" t="s">
        <v>19</v>
      </c>
      <c r="K3635" t="s">
        <v>19</v>
      </c>
    </row>
    <row r="3636" spans="1:11" hidden="1" x14ac:dyDescent="0.3">
      <c r="A3636" t="s">
        <v>363</v>
      </c>
      <c r="B3636" t="s">
        <v>11843</v>
      </c>
      <c r="C3636" t="s">
        <v>22137</v>
      </c>
      <c r="D3636" t="s">
        <v>22138</v>
      </c>
      <c r="E3636" s="74">
        <v>42599</v>
      </c>
      <c r="F3636">
        <v>100</v>
      </c>
      <c r="G3636" t="s">
        <v>17</v>
      </c>
      <c r="H3636" t="s">
        <v>17315</v>
      </c>
      <c r="I3636" s="74">
        <v>42614</v>
      </c>
      <c r="J3636" t="s">
        <v>19</v>
      </c>
      <c r="K3636" t="s">
        <v>19</v>
      </c>
    </row>
    <row r="3637" spans="1:11" hidden="1" x14ac:dyDescent="0.3">
      <c r="A3637" t="s">
        <v>24356</v>
      </c>
      <c r="B3637" t="s">
        <v>24357</v>
      </c>
      <c r="C3637" t="s">
        <v>17766</v>
      </c>
      <c r="D3637" t="s">
        <v>17767</v>
      </c>
      <c r="E3637" s="74">
        <v>43007</v>
      </c>
      <c r="F3637">
        <v>0.72654399999999997</v>
      </c>
      <c r="G3637" t="s">
        <v>17</v>
      </c>
      <c r="H3637" t="s">
        <v>17315</v>
      </c>
      <c r="I3637" s="74">
        <v>45471</v>
      </c>
      <c r="J3637" t="s">
        <v>19</v>
      </c>
      <c r="K3637" t="s">
        <v>19</v>
      </c>
    </row>
    <row r="3638" spans="1:11" hidden="1" x14ac:dyDescent="0.3">
      <c r="A3638" t="s">
        <v>2271</v>
      </c>
      <c r="B3638" t="s">
        <v>13078</v>
      </c>
      <c r="C3638" t="s">
        <v>17488</v>
      </c>
      <c r="D3638" t="s">
        <v>17489</v>
      </c>
      <c r="E3638" s="74">
        <v>30834</v>
      </c>
      <c r="F3638">
        <v>47.5</v>
      </c>
      <c r="G3638" t="s">
        <v>17369</v>
      </c>
      <c r="H3638" t="s">
        <v>17391</v>
      </c>
      <c r="I3638" s="74">
        <v>40996</v>
      </c>
      <c r="J3638" t="s">
        <v>19</v>
      </c>
      <c r="K3638" t="s">
        <v>19</v>
      </c>
    </row>
    <row r="3639" spans="1:11" hidden="1" x14ac:dyDescent="0.3">
      <c r="A3639" t="s">
        <v>2270</v>
      </c>
      <c r="B3639" t="s">
        <v>13078</v>
      </c>
      <c r="C3639" t="s">
        <v>17488</v>
      </c>
      <c r="D3639" t="s">
        <v>17489</v>
      </c>
      <c r="E3639" s="74">
        <v>30834</v>
      </c>
      <c r="F3639">
        <v>47.5</v>
      </c>
      <c r="G3639" t="s">
        <v>17369</v>
      </c>
      <c r="H3639" t="s">
        <v>17391</v>
      </c>
      <c r="I3639" s="74">
        <v>40996</v>
      </c>
      <c r="J3639" t="s">
        <v>19</v>
      </c>
      <c r="K3639" t="s">
        <v>19</v>
      </c>
    </row>
    <row r="3640" spans="1:11" hidden="1" x14ac:dyDescent="0.3">
      <c r="A3640" t="s">
        <v>2269</v>
      </c>
      <c r="B3640" t="s">
        <v>13078</v>
      </c>
      <c r="C3640" t="s">
        <v>17488</v>
      </c>
      <c r="D3640" t="s">
        <v>17489</v>
      </c>
      <c r="E3640" s="74">
        <v>30834</v>
      </c>
      <c r="F3640">
        <v>8.4</v>
      </c>
      <c r="G3640" t="s">
        <v>17369</v>
      </c>
      <c r="H3640" t="s">
        <v>17391</v>
      </c>
      <c r="I3640" s="74">
        <v>40996</v>
      </c>
      <c r="J3640" t="s">
        <v>19</v>
      </c>
      <c r="K3640" t="s">
        <v>19</v>
      </c>
    </row>
    <row r="3641" spans="1:11" hidden="1" x14ac:dyDescent="0.3">
      <c r="A3641" t="s">
        <v>2268</v>
      </c>
      <c r="B3641" t="s">
        <v>13078</v>
      </c>
      <c r="C3641" t="s">
        <v>17488</v>
      </c>
      <c r="D3641" t="s">
        <v>17489</v>
      </c>
      <c r="E3641" s="74">
        <v>30834</v>
      </c>
      <c r="F3641">
        <v>8.4</v>
      </c>
      <c r="G3641" t="s">
        <v>17369</v>
      </c>
      <c r="H3641" t="s">
        <v>17391</v>
      </c>
      <c r="I3641" s="74">
        <v>40996</v>
      </c>
      <c r="J3641" t="s">
        <v>19</v>
      </c>
      <c r="K3641" t="s">
        <v>19</v>
      </c>
    </row>
    <row r="3642" spans="1:11" hidden="1" x14ac:dyDescent="0.3">
      <c r="A3642" t="s">
        <v>19765</v>
      </c>
      <c r="B3642" t="s">
        <v>19766</v>
      </c>
      <c r="C3642" t="s">
        <v>17348</v>
      </c>
      <c r="D3642" t="s">
        <v>17349</v>
      </c>
      <c r="E3642" s="74">
        <v>43383</v>
      </c>
      <c r="F3642">
        <v>1.5</v>
      </c>
      <c r="G3642" t="s">
        <v>17</v>
      </c>
      <c r="H3642" t="s">
        <v>17315</v>
      </c>
      <c r="I3642" s="74">
        <v>45106</v>
      </c>
      <c r="J3642" t="s">
        <v>19</v>
      </c>
      <c r="K3642" t="s">
        <v>19</v>
      </c>
    </row>
    <row r="3643" spans="1:11" hidden="1" x14ac:dyDescent="0.3">
      <c r="A3643" t="s">
        <v>14478</v>
      </c>
      <c r="B3643" t="s">
        <v>14477</v>
      </c>
      <c r="C3643" t="s">
        <v>18564</v>
      </c>
      <c r="D3643" t="s">
        <v>18565</v>
      </c>
      <c r="E3643" s="74">
        <v>42818</v>
      </c>
      <c r="F3643">
        <v>0.74299999999999999</v>
      </c>
      <c r="G3643" t="s">
        <v>17</v>
      </c>
      <c r="H3643" t="s">
        <v>17315</v>
      </c>
      <c r="I3643" s="74">
        <v>44914</v>
      </c>
      <c r="J3643" t="s">
        <v>19</v>
      </c>
      <c r="K3643" t="s">
        <v>19</v>
      </c>
    </row>
    <row r="3644" spans="1:11" hidden="1" x14ac:dyDescent="0.3">
      <c r="A3644" t="s">
        <v>28253</v>
      </c>
      <c r="B3644" t="s">
        <v>28254</v>
      </c>
      <c r="C3644" t="s">
        <v>17754</v>
      </c>
      <c r="D3644" t="s">
        <v>17755</v>
      </c>
      <c r="E3644" s="74">
        <v>45534</v>
      </c>
      <c r="F3644">
        <v>7.1544999999999997E-2</v>
      </c>
      <c r="G3644" t="s">
        <v>17</v>
      </c>
      <c r="H3644" t="s">
        <v>17315</v>
      </c>
      <c r="I3644" s="74">
        <v>45699</v>
      </c>
      <c r="J3644" t="s">
        <v>19</v>
      </c>
      <c r="K3644" t="s">
        <v>19</v>
      </c>
    </row>
    <row r="3645" spans="1:11" hidden="1" x14ac:dyDescent="0.3">
      <c r="A3645" t="s">
        <v>25164</v>
      </c>
      <c r="B3645" t="s">
        <v>25165</v>
      </c>
      <c r="C3645" t="s">
        <v>20026</v>
      </c>
      <c r="D3645" t="s">
        <v>20027</v>
      </c>
      <c r="E3645" s="74">
        <v>45213</v>
      </c>
      <c r="F3645">
        <v>4.9750000000000003E-3</v>
      </c>
      <c r="G3645" t="s">
        <v>17</v>
      </c>
      <c r="H3645" t="s">
        <v>17315</v>
      </c>
      <c r="I3645" s="74">
        <v>45610</v>
      </c>
      <c r="J3645" t="s">
        <v>19</v>
      </c>
      <c r="K3645" t="s">
        <v>19</v>
      </c>
    </row>
    <row r="3646" spans="1:11" hidden="1" x14ac:dyDescent="0.3">
      <c r="A3646" t="s">
        <v>25534</v>
      </c>
      <c r="B3646" t="s">
        <v>25535</v>
      </c>
      <c r="C3646" t="s">
        <v>20026</v>
      </c>
      <c r="D3646" t="s">
        <v>20027</v>
      </c>
      <c r="E3646" s="74">
        <v>45097</v>
      </c>
      <c r="F3646">
        <v>5.5100000000000001E-3</v>
      </c>
      <c r="G3646" t="s">
        <v>17</v>
      </c>
      <c r="H3646" t="s">
        <v>17315</v>
      </c>
      <c r="I3646" s="74">
        <v>45425</v>
      </c>
      <c r="J3646" t="s">
        <v>19</v>
      </c>
      <c r="K3646" t="s">
        <v>19</v>
      </c>
    </row>
    <row r="3647" spans="1:11" hidden="1" x14ac:dyDescent="0.3">
      <c r="A3647" t="s">
        <v>25865</v>
      </c>
      <c r="B3647" t="s">
        <v>25866</v>
      </c>
      <c r="C3647" t="s">
        <v>20026</v>
      </c>
      <c r="D3647" t="s">
        <v>20027</v>
      </c>
      <c r="E3647" s="74">
        <v>45344</v>
      </c>
      <c r="F3647">
        <v>3.9839999999999997E-3</v>
      </c>
      <c r="G3647" t="s">
        <v>17</v>
      </c>
      <c r="H3647" t="s">
        <v>17315</v>
      </c>
      <c r="I3647" s="74">
        <v>45497</v>
      </c>
      <c r="J3647" t="s">
        <v>19</v>
      </c>
      <c r="K3647" t="s">
        <v>19</v>
      </c>
    </row>
    <row r="3648" spans="1:11" hidden="1" x14ac:dyDescent="0.3">
      <c r="A3648" t="s">
        <v>25514</v>
      </c>
      <c r="B3648" t="s">
        <v>25515</v>
      </c>
      <c r="C3648" t="s">
        <v>20026</v>
      </c>
      <c r="D3648" t="s">
        <v>20027</v>
      </c>
      <c r="E3648" s="74">
        <v>45371</v>
      </c>
      <c r="F3648">
        <v>6.5189999999999996E-3</v>
      </c>
      <c r="G3648" t="s">
        <v>17</v>
      </c>
      <c r="H3648" t="s">
        <v>17315</v>
      </c>
      <c r="I3648" s="74">
        <v>45425</v>
      </c>
      <c r="J3648" t="s">
        <v>19</v>
      </c>
      <c r="K3648" t="s">
        <v>19</v>
      </c>
    </row>
    <row r="3649" spans="1:11" hidden="1" x14ac:dyDescent="0.3">
      <c r="A3649" t="s">
        <v>25362</v>
      </c>
      <c r="B3649" t="s">
        <v>25363</v>
      </c>
      <c r="C3649" t="s">
        <v>20026</v>
      </c>
      <c r="D3649" t="s">
        <v>20027</v>
      </c>
      <c r="E3649" s="74">
        <v>45275</v>
      </c>
      <c r="F3649">
        <v>6.8999999999999999E-3</v>
      </c>
      <c r="G3649" t="s">
        <v>17</v>
      </c>
      <c r="H3649" t="s">
        <v>17315</v>
      </c>
      <c r="I3649" s="74">
        <v>45385</v>
      </c>
      <c r="J3649" t="s">
        <v>19</v>
      </c>
      <c r="K3649" t="s">
        <v>19</v>
      </c>
    </row>
    <row r="3650" spans="1:11" hidden="1" x14ac:dyDescent="0.3">
      <c r="A3650" t="s">
        <v>25955</v>
      </c>
      <c r="B3650" t="s">
        <v>25956</v>
      </c>
      <c r="C3650" t="s">
        <v>20026</v>
      </c>
      <c r="D3650" t="s">
        <v>20027</v>
      </c>
      <c r="E3650" s="74">
        <v>45342</v>
      </c>
      <c r="F3650">
        <v>5.071E-3</v>
      </c>
      <c r="G3650" t="s">
        <v>17</v>
      </c>
      <c r="H3650" t="s">
        <v>17315</v>
      </c>
      <c r="I3650" s="74">
        <v>45511</v>
      </c>
      <c r="J3650" t="s">
        <v>19</v>
      </c>
      <c r="K3650" t="s">
        <v>19</v>
      </c>
    </row>
    <row r="3651" spans="1:11" hidden="1" x14ac:dyDescent="0.3">
      <c r="A3651" t="s">
        <v>25884</v>
      </c>
      <c r="B3651" t="s">
        <v>25885</v>
      </c>
      <c r="C3651" t="s">
        <v>20026</v>
      </c>
      <c r="D3651" t="s">
        <v>20027</v>
      </c>
      <c r="E3651" s="74">
        <v>45313</v>
      </c>
      <c r="F3651">
        <v>7.6059999999999999E-3</v>
      </c>
      <c r="G3651" t="s">
        <v>17</v>
      </c>
      <c r="H3651" t="s">
        <v>17315</v>
      </c>
      <c r="I3651" s="74">
        <v>45497</v>
      </c>
      <c r="J3651" t="s">
        <v>19</v>
      </c>
      <c r="K3651" t="s">
        <v>19</v>
      </c>
    </row>
    <row r="3652" spans="1:11" hidden="1" x14ac:dyDescent="0.3">
      <c r="A3652" t="s">
        <v>25983</v>
      </c>
      <c r="B3652" t="s">
        <v>25984</v>
      </c>
      <c r="C3652" t="s">
        <v>20026</v>
      </c>
      <c r="D3652" t="s">
        <v>20027</v>
      </c>
      <c r="E3652" s="74">
        <v>45449</v>
      </c>
      <c r="F3652">
        <v>1.1273E-2</v>
      </c>
      <c r="G3652" t="s">
        <v>17</v>
      </c>
      <c r="H3652" t="s">
        <v>17315</v>
      </c>
      <c r="I3652" s="74">
        <v>45497</v>
      </c>
      <c r="J3652" t="s">
        <v>19</v>
      </c>
      <c r="K3652" t="s">
        <v>19</v>
      </c>
    </row>
    <row r="3653" spans="1:11" hidden="1" x14ac:dyDescent="0.3">
      <c r="A3653" t="s">
        <v>25959</v>
      </c>
      <c r="B3653" t="s">
        <v>25960</v>
      </c>
      <c r="C3653" t="s">
        <v>20026</v>
      </c>
      <c r="D3653" t="s">
        <v>20027</v>
      </c>
      <c r="E3653" s="74">
        <v>45355</v>
      </c>
      <c r="F3653">
        <v>3.2590000000000002E-3</v>
      </c>
      <c r="G3653" t="s">
        <v>17</v>
      </c>
      <c r="H3653" t="s">
        <v>17315</v>
      </c>
      <c r="I3653" s="74">
        <v>45497</v>
      </c>
      <c r="J3653" t="s">
        <v>19</v>
      </c>
      <c r="K3653" t="s">
        <v>19</v>
      </c>
    </row>
    <row r="3654" spans="1:11" hidden="1" x14ac:dyDescent="0.3">
      <c r="A3654" t="s">
        <v>25863</v>
      </c>
      <c r="B3654" t="s">
        <v>25864</v>
      </c>
      <c r="C3654" t="s">
        <v>20026</v>
      </c>
      <c r="D3654" t="s">
        <v>20027</v>
      </c>
      <c r="E3654" s="74">
        <v>45435</v>
      </c>
      <c r="F3654">
        <v>4.7089999999999996E-3</v>
      </c>
      <c r="G3654" t="s">
        <v>17</v>
      </c>
      <c r="H3654" t="s">
        <v>17315</v>
      </c>
      <c r="I3654" s="74">
        <v>45497</v>
      </c>
      <c r="J3654" t="s">
        <v>19</v>
      </c>
      <c r="K3654" t="s">
        <v>19</v>
      </c>
    </row>
    <row r="3655" spans="1:11" hidden="1" x14ac:dyDescent="0.3">
      <c r="A3655" t="s">
        <v>25366</v>
      </c>
      <c r="B3655" t="s">
        <v>25367</v>
      </c>
      <c r="C3655" t="s">
        <v>20026</v>
      </c>
      <c r="D3655" t="s">
        <v>20027</v>
      </c>
      <c r="E3655" s="74">
        <v>45299</v>
      </c>
      <c r="F3655">
        <v>6.6E-3</v>
      </c>
      <c r="G3655" t="s">
        <v>17</v>
      </c>
      <c r="H3655" t="s">
        <v>17315</v>
      </c>
      <c r="I3655" s="74">
        <v>45385</v>
      </c>
      <c r="J3655" t="s">
        <v>19</v>
      </c>
      <c r="K3655" t="s">
        <v>19</v>
      </c>
    </row>
    <row r="3656" spans="1:11" hidden="1" x14ac:dyDescent="0.3">
      <c r="A3656" t="s">
        <v>25364</v>
      </c>
      <c r="B3656" t="s">
        <v>25365</v>
      </c>
      <c r="C3656" t="s">
        <v>20026</v>
      </c>
      <c r="D3656" t="s">
        <v>20027</v>
      </c>
      <c r="E3656" s="74">
        <v>45289</v>
      </c>
      <c r="F3656">
        <v>8.8000000000000005E-3</v>
      </c>
      <c r="G3656" t="s">
        <v>17</v>
      </c>
      <c r="H3656" t="s">
        <v>17315</v>
      </c>
      <c r="I3656" s="74">
        <v>45385</v>
      </c>
      <c r="J3656" t="s">
        <v>19</v>
      </c>
      <c r="K3656" t="s">
        <v>19</v>
      </c>
    </row>
    <row r="3657" spans="1:11" hidden="1" x14ac:dyDescent="0.3">
      <c r="A3657" t="s">
        <v>15516</v>
      </c>
      <c r="B3657" t="s">
        <v>15515</v>
      </c>
      <c r="C3657" t="s">
        <v>17350</v>
      </c>
      <c r="D3657" t="s">
        <v>17351</v>
      </c>
      <c r="E3657" s="74">
        <v>44156</v>
      </c>
      <c r="F3657">
        <v>0.23799999999999999</v>
      </c>
      <c r="G3657" t="s">
        <v>17</v>
      </c>
      <c r="H3657" t="s">
        <v>17315</v>
      </c>
      <c r="I3657" s="74">
        <v>44610</v>
      </c>
      <c r="J3657" t="s">
        <v>19</v>
      </c>
      <c r="K3657" t="s">
        <v>19</v>
      </c>
    </row>
    <row r="3658" spans="1:11" hidden="1" x14ac:dyDescent="0.3">
      <c r="A3658" t="s">
        <v>25100</v>
      </c>
      <c r="B3658" t="s">
        <v>25101</v>
      </c>
      <c r="C3658" t="s">
        <v>25092</v>
      </c>
      <c r="D3658" t="s">
        <v>25093</v>
      </c>
      <c r="E3658" s="74">
        <v>40970</v>
      </c>
      <c r="F3658">
        <v>0.04</v>
      </c>
      <c r="G3658" t="s">
        <v>17</v>
      </c>
      <c r="H3658" t="s">
        <v>17315</v>
      </c>
      <c r="I3658" s="74">
        <v>45419</v>
      </c>
      <c r="J3658" t="s">
        <v>19</v>
      </c>
      <c r="K3658" t="s">
        <v>19</v>
      </c>
    </row>
    <row r="3659" spans="1:11" hidden="1" x14ac:dyDescent="0.3">
      <c r="A3659" t="s">
        <v>21726</v>
      </c>
      <c r="B3659" t="s">
        <v>21727</v>
      </c>
      <c r="C3659" t="s">
        <v>17408</v>
      </c>
      <c r="D3659" t="s">
        <v>17409</v>
      </c>
      <c r="E3659" s="74">
        <v>42506</v>
      </c>
      <c r="F3659">
        <v>0.32400000000000001</v>
      </c>
      <c r="G3659" t="s">
        <v>17</v>
      </c>
      <c r="H3659" t="s">
        <v>17315</v>
      </c>
      <c r="I3659" s="74">
        <v>45345</v>
      </c>
      <c r="J3659" t="s">
        <v>19</v>
      </c>
      <c r="K3659" t="s">
        <v>19</v>
      </c>
    </row>
    <row r="3660" spans="1:11" hidden="1" x14ac:dyDescent="0.3">
      <c r="A3660" t="s">
        <v>25740</v>
      </c>
      <c r="B3660" t="s">
        <v>25741</v>
      </c>
      <c r="C3660" t="s">
        <v>17538</v>
      </c>
      <c r="D3660" t="s">
        <v>17539</v>
      </c>
      <c r="E3660" s="74">
        <v>45483</v>
      </c>
      <c r="F3660">
        <v>0.99834100000000003</v>
      </c>
      <c r="G3660" t="s">
        <v>17</v>
      </c>
      <c r="H3660" t="s">
        <v>17315</v>
      </c>
      <c r="I3660" s="74">
        <v>45594</v>
      </c>
      <c r="J3660" t="s">
        <v>19</v>
      </c>
      <c r="K3660" t="s">
        <v>19</v>
      </c>
    </row>
    <row r="3661" spans="1:11" hidden="1" x14ac:dyDescent="0.3">
      <c r="A3661" t="s">
        <v>25738</v>
      </c>
      <c r="B3661" t="s">
        <v>25739</v>
      </c>
      <c r="C3661" t="s">
        <v>17538</v>
      </c>
      <c r="D3661" t="s">
        <v>17539</v>
      </c>
      <c r="E3661" s="74">
        <v>45449</v>
      </c>
      <c r="F3661">
        <v>0.99834100000000003</v>
      </c>
      <c r="G3661" t="s">
        <v>17</v>
      </c>
      <c r="H3661" t="s">
        <v>17315</v>
      </c>
      <c r="I3661" s="74">
        <v>45471</v>
      </c>
      <c r="J3661" t="s">
        <v>19</v>
      </c>
      <c r="K3661" t="s">
        <v>19</v>
      </c>
    </row>
    <row r="3662" spans="1:11" hidden="1" x14ac:dyDescent="0.3">
      <c r="A3662" t="s">
        <v>3628</v>
      </c>
      <c r="B3662" t="s">
        <v>3629</v>
      </c>
      <c r="C3662" t="s">
        <v>17372</v>
      </c>
      <c r="D3662" t="s">
        <v>17373</v>
      </c>
      <c r="E3662" s="74">
        <v>30072</v>
      </c>
      <c r="F3662">
        <v>0.35</v>
      </c>
      <c r="G3662" t="s">
        <v>17369</v>
      </c>
      <c r="H3662" t="s">
        <v>17315</v>
      </c>
      <c r="I3662" s="74">
        <v>39659</v>
      </c>
      <c r="J3662" t="s">
        <v>19</v>
      </c>
      <c r="K3662" t="s">
        <v>19</v>
      </c>
    </row>
    <row r="3663" spans="1:11" hidden="1" x14ac:dyDescent="0.3">
      <c r="A3663" t="s">
        <v>3100</v>
      </c>
      <c r="B3663" t="s">
        <v>17084</v>
      </c>
      <c r="C3663" t="s">
        <v>17406</v>
      </c>
      <c r="D3663" t="s">
        <v>17407</v>
      </c>
      <c r="E3663" s="74">
        <v>29098</v>
      </c>
      <c r="F3663">
        <v>1</v>
      </c>
      <c r="G3663" t="s">
        <v>17369</v>
      </c>
      <c r="H3663" t="s">
        <v>17315</v>
      </c>
      <c r="I3663" s="74">
        <v>39938</v>
      </c>
      <c r="J3663" t="s">
        <v>19</v>
      </c>
      <c r="K3663" t="s">
        <v>19</v>
      </c>
    </row>
    <row r="3664" spans="1:11" hidden="1" x14ac:dyDescent="0.3">
      <c r="A3664" t="s">
        <v>2783</v>
      </c>
      <c r="B3664" t="s">
        <v>2782</v>
      </c>
      <c r="C3664" t="s">
        <v>20329</v>
      </c>
      <c r="D3664" t="s">
        <v>2782</v>
      </c>
      <c r="E3664" s="74">
        <v>38897</v>
      </c>
      <c r="F3664">
        <v>3.2</v>
      </c>
      <c r="G3664" t="s">
        <v>17334</v>
      </c>
      <c r="H3664" t="s">
        <v>17458</v>
      </c>
      <c r="I3664" s="74">
        <v>40470</v>
      </c>
      <c r="J3664" t="s">
        <v>19</v>
      </c>
      <c r="K3664" t="s">
        <v>19</v>
      </c>
    </row>
    <row r="3665" spans="1:11" hidden="1" x14ac:dyDescent="0.3">
      <c r="A3665" t="s">
        <v>13581</v>
      </c>
      <c r="B3665" t="s">
        <v>13580</v>
      </c>
      <c r="C3665" t="s">
        <v>19658</v>
      </c>
      <c r="D3665" t="s">
        <v>19659</v>
      </c>
      <c r="E3665" s="74">
        <v>43935</v>
      </c>
      <c r="F3665">
        <v>0.80600000000000005</v>
      </c>
      <c r="G3665" t="s">
        <v>17</v>
      </c>
      <c r="H3665" t="s">
        <v>17315</v>
      </c>
      <c r="I3665" s="74">
        <v>45015</v>
      </c>
      <c r="J3665" t="s">
        <v>19</v>
      </c>
      <c r="K3665" t="s">
        <v>19</v>
      </c>
    </row>
    <row r="3666" spans="1:11" hidden="1" x14ac:dyDescent="0.3">
      <c r="A3666" t="s">
        <v>19925</v>
      </c>
      <c r="B3666" t="s">
        <v>19926</v>
      </c>
      <c r="C3666" t="s">
        <v>17408</v>
      </c>
      <c r="D3666" t="s">
        <v>17409</v>
      </c>
      <c r="E3666" s="74">
        <v>43089</v>
      </c>
      <c r="F3666">
        <v>0.46200000000000002</v>
      </c>
      <c r="G3666" t="s">
        <v>17</v>
      </c>
      <c r="H3666" t="s">
        <v>17315</v>
      </c>
      <c r="I3666" s="74">
        <v>45050</v>
      </c>
      <c r="J3666" t="s">
        <v>19</v>
      </c>
      <c r="K3666" t="s">
        <v>19</v>
      </c>
    </row>
    <row r="3667" spans="1:11" hidden="1" x14ac:dyDescent="0.3">
      <c r="A3667" t="s">
        <v>1710</v>
      </c>
      <c r="B3667" t="s">
        <v>12661</v>
      </c>
      <c r="C3667" t="s">
        <v>17367</v>
      </c>
      <c r="D3667" t="s">
        <v>17368</v>
      </c>
      <c r="E3667" s="74">
        <v>32568</v>
      </c>
      <c r="F3667">
        <v>0.5</v>
      </c>
      <c r="G3667" t="s">
        <v>17369</v>
      </c>
      <c r="H3667" t="s">
        <v>17315</v>
      </c>
      <c r="I3667" s="74">
        <v>41722</v>
      </c>
      <c r="J3667" t="s">
        <v>19</v>
      </c>
      <c r="K3667" t="s">
        <v>19</v>
      </c>
    </row>
    <row r="3668" spans="1:11" hidden="1" x14ac:dyDescent="0.3">
      <c r="A3668" t="s">
        <v>1833</v>
      </c>
      <c r="B3668" t="s">
        <v>12765</v>
      </c>
      <c r="C3668" t="s">
        <v>17668</v>
      </c>
      <c r="D3668" t="s">
        <v>17669</v>
      </c>
      <c r="E3668" s="74">
        <v>41270</v>
      </c>
      <c r="F3668">
        <v>39.9</v>
      </c>
      <c r="G3668" t="s">
        <v>6</v>
      </c>
      <c r="H3668" t="s">
        <v>17458</v>
      </c>
      <c r="I3668" s="74">
        <v>41368</v>
      </c>
      <c r="J3668" t="s">
        <v>19</v>
      </c>
      <c r="K3668" t="s">
        <v>19</v>
      </c>
    </row>
    <row r="3669" spans="1:11" hidden="1" x14ac:dyDescent="0.3">
      <c r="A3669" t="s">
        <v>2949</v>
      </c>
      <c r="B3669" t="s">
        <v>14913</v>
      </c>
      <c r="C3669" t="s">
        <v>17352</v>
      </c>
      <c r="D3669" t="s">
        <v>17293</v>
      </c>
      <c r="E3669" s="74">
        <v>40025</v>
      </c>
      <c r="F3669">
        <v>99</v>
      </c>
      <c r="G3669" t="s">
        <v>6</v>
      </c>
      <c r="H3669" t="s">
        <v>17376</v>
      </c>
      <c r="I3669" s="74">
        <v>40080</v>
      </c>
      <c r="J3669" t="s">
        <v>19</v>
      </c>
      <c r="K3669" t="s">
        <v>19</v>
      </c>
    </row>
    <row r="3670" spans="1:11" hidden="1" x14ac:dyDescent="0.3">
      <c r="A3670" t="s">
        <v>3655</v>
      </c>
      <c r="B3670" t="s">
        <v>13251</v>
      </c>
      <c r="C3670" t="s">
        <v>17529</v>
      </c>
      <c r="D3670" t="s">
        <v>17530</v>
      </c>
      <c r="E3670" s="74">
        <v>37956</v>
      </c>
      <c r="F3670">
        <v>162</v>
      </c>
      <c r="G3670" t="s">
        <v>6</v>
      </c>
      <c r="H3670" t="s">
        <v>17315</v>
      </c>
      <c r="I3670" s="74">
        <v>39549</v>
      </c>
      <c r="J3670" t="s">
        <v>19</v>
      </c>
      <c r="K3670" t="s">
        <v>19</v>
      </c>
    </row>
    <row r="3671" spans="1:11" hidden="1" x14ac:dyDescent="0.3">
      <c r="A3671" t="s">
        <v>8879</v>
      </c>
      <c r="B3671" t="s">
        <v>17198</v>
      </c>
      <c r="C3671" t="s">
        <v>17346</v>
      </c>
      <c r="D3671" t="s">
        <v>17347</v>
      </c>
      <c r="E3671" s="74">
        <v>41536</v>
      </c>
      <c r="F3671">
        <v>0.14199999999999999</v>
      </c>
      <c r="G3671" t="s">
        <v>17</v>
      </c>
      <c r="H3671" t="s">
        <v>17315</v>
      </c>
      <c r="I3671" s="74">
        <v>44061</v>
      </c>
      <c r="J3671" t="s">
        <v>19</v>
      </c>
      <c r="K3671" t="s">
        <v>19</v>
      </c>
    </row>
    <row r="3672" spans="1:11" hidden="1" x14ac:dyDescent="0.3">
      <c r="A3672" t="s">
        <v>1618</v>
      </c>
      <c r="B3672" t="s">
        <v>1619</v>
      </c>
      <c r="C3672" t="s">
        <v>17372</v>
      </c>
      <c r="D3672" t="s">
        <v>17373</v>
      </c>
      <c r="E3672" s="74">
        <v>41437</v>
      </c>
      <c r="F3672">
        <v>12</v>
      </c>
      <c r="G3672" t="s">
        <v>17</v>
      </c>
      <c r="H3672" t="s">
        <v>17315</v>
      </c>
      <c r="I3672" s="74">
        <v>41513</v>
      </c>
      <c r="J3672" t="s">
        <v>19</v>
      </c>
      <c r="K3672" t="s">
        <v>19</v>
      </c>
    </row>
    <row r="3673" spans="1:11" hidden="1" x14ac:dyDescent="0.3">
      <c r="A3673" t="s">
        <v>1616</v>
      </c>
      <c r="B3673" t="s">
        <v>1617</v>
      </c>
      <c r="C3673" t="s">
        <v>17372</v>
      </c>
      <c r="D3673" t="s">
        <v>17373</v>
      </c>
      <c r="E3673" s="74">
        <v>41436</v>
      </c>
      <c r="F3673">
        <v>9</v>
      </c>
      <c r="G3673" t="s">
        <v>17</v>
      </c>
      <c r="H3673" t="s">
        <v>17315</v>
      </c>
      <c r="I3673" s="74">
        <v>41513</v>
      </c>
      <c r="J3673" t="s">
        <v>19</v>
      </c>
      <c r="K3673" t="s">
        <v>19</v>
      </c>
    </row>
    <row r="3674" spans="1:11" hidden="1" x14ac:dyDescent="0.3">
      <c r="A3674" t="s">
        <v>2985</v>
      </c>
      <c r="B3674" t="s">
        <v>2980</v>
      </c>
      <c r="C3674" t="s">
        <v>17352</v>
      </c>
      <c r="D3674" t="s">
        <v>17293</v>
      </c>
      <c r="E3674" s="74">
        <v>38372</v>
      </c>
      <c r="F3674">
        <v>1.4</v>
      </c>
      <c r="G3674" t="s">
        <v>17334</v>
      </c>
      <c r="H3674" t="s">
        <v>17397</v>
      </c>
      <c r="I3674" s="74">
        <v>39974</v>
      </c>
      <c r="J3674" t="s">
        <v>19</v>
      </c>
      <c r="K3674" t="s">
        <v>19</v>
      </c>
    </row>
    <row r="3675" spans="1:11" hidden="1" x14ac:dyDescent="0.3">
      <c r="A3675" t="s">
        <v>2979</v>
      </c>
      <c r="B3675" t="s">
        <v>2980</v>
      </c>
      <c r="C3675" t="s">
        <v>17352</v>
      </c>
      <c r="D3675" t="s">
        <v>17293</v>
      </c>
      <c r="E3675" s="74">
        <v>39538</v>
      </c>
      <c r="F3675">
        <v>1</v>
      </c>
      <c r="G3675" t="s">
        <v>17334</v>
      </c>
      <c r="H3675" t="s">
        <v>17397</v>
      </c>
      <c r="I3675" s="74">
        <v>39974</v>
      </c>
      <c r="J3675" t="s">
        <v>19</v>
      </c>
      <c r="K3675" t="s">
        <v>19</v>
      </c>
    </row>
    <row r="3676" spans="1:11" hidden="1" x14ac:dyDescent="0.3">
      <c r="A3676" t="s">
        <v>3064</v>
      </c>
      <c r="B3676" t="s">
        <v>16235</v>
      </c>
      <c r="C3676" t="s">
        <v>17442</v>
      </c>
      <c r="D3676" t="s">
        <v>17443</v>
      </c>
      <c r="E3676" s="74">
        <v>34121</v>
      </c>
      <c r="F3676">
        <v>2</v>
      </c>
      <c r="G3676" t="s">
        <v>17369</v>
      </c>
      <c r="H3676" t="s">
        <v>17441</v>
      </c>
      <c r="I3676" s="74">
        <v>39917</v>
      </c>
      <c r="J3676" t="s">
        <v>19</v>
      </c>
      <c r="K3676" t="s">
        <v>19</v>
      </c>
    </row>
    <row r="3677" spans="1:11" hidden="1" x14ac:dyDescent="0.3">
      <c r="A3677" t="s">
        <v>27108</v>
      </c>
      <c r="B3677" t="s">
        <v>27109</v>
      </c>
      <c r="C3677" t="s">
        <v>27084</v>
      </c>
      <c r="D3677" t="s">
        <v>27085</v>
      </c>
      <c r="E3677" s="74">
        <v>45078</v>
      </c>
      <c r="F3677">
        <v>0.46582400000000002</v>
      </c>
      <c r="G3677" t="s">
        <v>17</v>
      </c>
      <c r="H3677" t="s">
        <v>17315</v>
      </c>
      <c r="I3677" s="74">
        <v>45709</v>
      </c>
      <c r="J3677" t="s">
        <v>19</v>
      </c>
      <c r="K3677" t="s">
        <v>19</v>
      </c>
    </row>
    <row r="3678" spans="1:11" hidden="1" x14ac:dyDescent="0.3">
      <c r="A3678" t="s">
        <v>9954</v>
      </c>
      <c r="B3678" t="s">
        <v>16956</v>
      </c>
      <c r="C3678" t="s">
        <v>17444</v>
      </c>
      <c r="D3678" t="s">
        <v>17445</v>
      </c>
      <c r="E3678" s="74">
        <v>22678</v>
      </c>
      <c r="F3678">
        <v>17.25</v>
      </c>
      <c r="G3678" t="s">
        <v>17369</v>
      </c>
      <c r="H3678" t="s">
        <v>17339</v>
      </c>
      <c r="I3678" s="74">
        <v>44159</v>
      </c>
      <c r="J3678" t="s">
        <v>17325</v>
      </c>
      <c r="K3678" t="s">
        <v>19</v>
      </c>
    </row>
    <row r="3679" spans="1:11" hidden="1" x14ac:dyDescent="0.3">
      <c r="A3679" t="s">
        <v>9954</v>
      </c>
      <c r="B3679" t="s">
        <v>16956</v>
      </c>
      <c r="C3679" t="s">
        <v>17444</v>
      </c>
      <c r="D3679" t="s">
        <v>17445</v>
      </c>
      <c r="E3679" s="74">
        <v>22678</v>
      </c>
      <c r="F3679">
        <v>17.25</v>
      </c>
      <c r="G3679" t="s">
        <v>17390</v>
      </c>
      <c r="H3679" t="s">
        <v>17339</v>
      </c>
      <c r="I3679" s="74">
        <v>44159</v>
      </c>
      <c r="J3679" t="s">
        <v>17325</v>
      </c>
      <c r="K3679" t="s">
        <v>19</v>
      </c>
    </row>
    <row r="3680" spans="1:11" hidden="1" x14ac:dyDescent="0.3">
      <c r="A3680" t="s">
        <v>9954</v>
      </c>
      <c r="B3680" t="s">
        <v>16956</v>
      </c>
      <c r="C3680" t="s">
        <v>17444</v>
      </c>
      <c r="D3680" t="s">
        <v>17445</v>
      </c>
      <c r="E3680" s="74">
        <v>22678</v>
      </c>
      <c r="F3680">
        <v>17.25</v>
      </c>
      <c r="G3680" t="s">
        <v>17392</v>
      </c>
      <c r="H3680" t="s">
        <v>17339</v>
      </c>
      <c r="I3680" s="74">
        <v>44159</v>
      </c>
      <c r="J3680" t="s">
        <v>17325</v>
      </c>
      <c r="K3680" t="s">
        <v>19</v>
      </c>
    </row>
    <row r="3681" spans="1:11" hidden="1" x14ac:dyDescent="0.3">
      <c r="A3681" t="s">
        <v>9955</v>
      </c>
      <c r="B3681" t="s">
        <v>16956</v>
      </c>
      <c r="C3681" t="s">
        <v>17444</v>
      </c>
      <c r="D3681" t="s">
        <v>17445</v>
      </c>
      <c r="E3681" s="74">
        <v>22678</v>
      </c>
      <c r="F3681">
        <v>17.25</v>
      </c>
      <c r="G3681" t="s">
        <v>17369</v>
      </c>
      <c r="H3681" t="s">
        <v>17339</v>
      </c>
      <c r="I3681" s="74">
        <v>44159</v>
      </c>
      <c r="J3681" t="s">
        <v>17325</v>
      </c>
      <c r="K3681" t="s">
        <v>19</v>
      </c>
    </row>
    <row r="3682" spans="1:11" hidden="1" x14ac:dyDescent="0.3">
      <c r="A3682" t="s">
        <v>9955</v>
      </c>
      <c r="B3682" t="s">
        <v>16956</v>
      </c>
      <c r="C3682" t="s">
        <v>17444</v>
      </c>
      <c r="D3682" t="s">
        <v>17445</v>
      </c>
      <c r="E3682" s="74">
        <v>22678</v>
      </c>
      <c r="F3682">
        <v>17.25</v>
      </c>
      <c r="G3682" t="s">
        <v>17390</v>
      </c>
      <c r="H3682" t="s">
        <v>17339</v>
      </c>
      <c r="I3682" s="74">
        <v>44159</v>
      </c>
      <c r="J3682" t="s">
        <v>17325</v>
      </c>
      <c r="K3682" t="s">
        <v>19</v>
      </c>
    </row>
    <row r="3683" spans="1:11" hidden="1" x14ac:dyDescent="0.3">
      <c r="A3683" t="s">
        <v>9955</v>
      </c>
      <c r="B3683" t="s">
        <v>16956</v>
      </c>
      <c r="C3683" t="s">
        <v>17444</v>
      </c>
      <c r="D3683" t="s">
        <v>17445</v>
      </c>
      <c r="E3683" s="74">
        <v>22678</v>
      </c>
      <c r="F3683">
        <v>17.25</v>
      </c>
      <c r="G3683" t="s">
        <v>17392</v>
      </c>
      <c r="H3683" t="s">
        <v>17339</v>
      </c>
      <c r="I3683" s="74">
        <v>44159</v>
      </c>
      <c r="J3683" t="s">
        <v>17325</v>
      </c>
      <c r="K3683" t="s">
        <v>19</v>
      </c>
    </row>
    <row r="3684" spans="1:11" hidden="1" x14ac:dyDescent="0.3">
      <c r="A3684" t="s">
        <v>3117</v>
      </c>
      <c r="B3684" t="s">
        <v>17175</v>
      </c>
      <c r="C3684" t="s">
        <v>17357</v>
      </c>
      <c r="D3684" t="s">
        <v>17358</v>
      </c>
      <c r="E3684" s="74">
        <v>39651</v>
      </c>
      <c r="F3684">
        <v>7.6999999999999999E-2</v>
      </c>
      <c r="G3684" t="s">
        <v>17</v>
      </c>
      <c r="H3684" t="s">
        <v>17339</v>
      </c>
      <c r="I3684" s="74">
        <v>39876</v>
      </c>
      <c r="J3684" t="s">
        <v>19</v>
      </c>
      <c r="K3684" t="s">
        <v>19</v>
      </c>
    </row>
    <row r="3685" spans="1:11" hidden="1" x14ac:dyDescent="0.3">
      <c r="A3685" t="s">
        <v>25548</v>
      </c>
      <c r="B3685" t="s">
        <v>25549</v>
      </c>
      <c r="C3685" t="s">
        <v>25084</v>
      </c>
      <c r="D3685" t="s">
        <v>25085</v>
      </c>
      <c r="E3685" s="74">
        <v>45329</v>
      </c>
      <c r="F3685">
        <v>0.35067999999999999</v>
      </c>
      <c r="G3685" t="s">
        <v>17</v>
      </c>
      <c r="H3685" t="s">
        <v>17315</v>
      </c>
      <c r="I3685" s="74">
        <v>45467</v>
      </c>
      <c r="J3685" t="s">
        <v>19</v>
      </c>
      <c r="K3685" t="s">
        <v>19</v>
      </c>
    </row>
    <row r="3686" spans="1:11" hidden="1" x14ac:dyDescent="0.3">
      <c r="A3686" t="s">
        <v>15360</v>
      </c>
      <c r="B3686" t="s">
        <v>15359</v>
      </c>
      <c r="C3686" t="s">
        <v>17410</v>
      </c>
      <c r="D3686" t="s">
        <v>17411</v>
      </c>
      <c r="E3686" s="74">
        <v>44084</v>
      </c>
      <c r="F3686">
        <v>0.112</v>
      </c>
      <c r="G3686" t="s">
        <v>17</v>
      </c>
      <c r="H3686" t="s">
        <v>17315</v>
      </c>
      <c r="I3686" s="74">
        <v>44900</v>
      </c>
      <c r="J3686" t="s">
        <v>19</v>
      </c>
      <c r="K3686" t="s">
        <v>19</v>
      </c>
    </row>
    <row r="3687" spans="1:11" hidden="1" x14ac:dyDescent="0.3">
      <c r="A3687" t="s">
        <v>5077</v>
      </c>
      <c r="B3687" t="s">
        <v>11073</v>
      </c>
      <c r="C3687" t="s">
        <v>18571</v>
      </c>
      <c r="D3687" t="s">
        <v>18572</v>
      </c>
      <c r="E3687" s="74">
        <v>43622</v>
      </c>
      <c r="F3687">
        <v>7.625</v>
      </c>
      <c r="G3687" t="s">
        <v>17</v>
      </c>
      <c r="H3687" t="s">
        <v>17315</v>
      </c>
      <c r="I3687" s="74">
        <v>43733</v>
      </c>
      <c r="J3687" t="s">
        <v>19</v>
      </c>
      <c r="K3687" t="s">
        <v>19</v>
      </c>
    </row>
    <row r="3688" spans="1:11" hidden="1" x14ac:dyDescent="0.3">
      <c r="A3688" t="s">
        <v>2946</v>
      </c>
      <c r="B3688" t="s">
        <v>14909</v>
      </c>
      <c r="C3688" t="s">
        <v>17404</v>
      </c>
      <c r="D3688" t="s">
        <v>17405</v>
      </c>
      <c r="E3688" s="74">
        <v>40051</v>
      </c>
      <c r="F3688">
        <v>0.02</v>
      </c>
      <c r="G3688" t="s">
        <v>17</v>
      </c>
      <c r="H3688" t="s">
        <v>17324</v>
      </c>
      <c r="I3688" s="74">
        <v>40140</v>
      </c>
      <c r="J3688" t="s">
        <v>19</v>
      </c>
      <c r="K3688" t="s">
        <v>19</v>
      </c>
    </row>
    <row r="3689" spans="1:11" hidden="1" x14ac:dyDescent="0.3">
      <c r="A3689" t="s">
        <v>25975</v>
      </c>
      <c r="B3689" t="s">
        <v>25976</v>
      </c>
      <c r="C3689" t="s">
        <v>25977</v>
      </c>
      <c r="D3689" t="s">
        <v>25978</v>
      </c>
      <c r="E3689" s="74">
        <v>45454</v>
      </c>
      <c r="F3689">
        <v>0.52056000000000002</v>
      </c>
      <c r="G3689" t="s">
        <v>17</v>
      </c>
      <c r="H3689" t="s">
        <v>17315</v>
      </c>
      <c r="I3689" s="74">
        <v>45540</v>
      </c>
      <c r="J3689" t="s">
        <v>19</v>
      </c>
      <c r="K3689" t="s">
        <v>19</v>
      </c>
    </row>
    <row r="3690" spans="1:11" hidden="1" x14ac:dyDescent="0.3">
      <c r="A3690" t="s">
        <v>4633</v>
      </c>
      <c r="B3690" t="s">
        <v>11261</v>
      </c>
      <c r="C3690" t="s">
        <v>21916</v>
      </c>
      <c r="D3690" t="s">
        <v>21917</v>
      </c>
      <c r="E3690" s="74">
        <v>42978</v>
      </c>
      <c r="F3690">
        <v>0.4</v>
      </c>
      <c r="G3690" t="s">
        <v>17</v>
      </c>
      <c r="H3690" t="s">
        <v>17315</v>
      </c>
      <c r="I3690" s="74">
        <v>43509</v>
      </c>
      <c r="J3690" t="s">
        <v>19</v>
      </c>
      <c r="K3690" t="s">
        <v>19</v>
      </c>
    </row>
    <row r="3691" spans="1:11" hidden="1" x14ac:dyDescent="0.3">
      <c r="A3691" t="s">
        <v>7689</v>
      </c>
      <c r="B3691" t="s">
        <v>10403</v>
      </c>
      <c r="C3691" t="s">
        <v>19519</v>
      </c>
      <c r="D3691" t="s">
        <v>19520</v>
      </c>
      <c r="E3691" s="74">
        <v>43861</v>
      </c>
      <c r="F3691">
        <v>0.32200000000000001</v>
      </c>
      <c r="G3691" t="s">
        <v>17</v>
      </c>
      <c r="H3691" t="s">
        <v>17315</v>
      </c>
      <c r="I3691" s="74">
        <v>43901</v>
      </c>
      <c r="J3691" t="s">
        <v>19</v>
      </c>
      <c r="K3691" t="s">
        <v>19</v>
      </c>
    </row>
    <row r="3692" spans="1:11" hidden="1" x14ac:dyDescent="0.3">
      <c r="A3692" t="s">
        <v>7680</v>
      </c>
      <c r="B3692" t="s">
        <v>10357</v>
      </c>
      <c r="C3692" t="s">
        <v>19519</v>
      </c>
      <c r="D3692" t="s">
        <v>19520</v>
      </c>
      <c r="E3692" s="74">
        <v>43686</v>
      </c>
      <c r="F3692">
        <v>0.10299999999999999</v>
      </c>
      <c r="G3692" t="s">
        <v>17</v>
      </c>
      <c r="H3692" t="s">
        <v>17315</v>
      </c>
      <c r="I3692" s="74">
        <v>43887</v>
      </c>
      <c r="J3692" t="s">
        <v>19</v>
      </c>
      <c r="K3692" t="s">
        <v>19</v>
      </c>
    </row>
    <row r="3693" spans="1:11" hidden="1" x14ac:dyDescent="0.3">
      <c r="A3693" t="s">
        <v>7682</v>
      </c>
      <c r="B3693" t="s">
        <v>10357</v>
      </c>
      <c r="C3693" t="s">
        <v>19519</v>
      </c>
      <c r="D3693" t="s">
        <v>19520</v>
      </c>
      <c r="E3693" s="74">
        <v>43769</v>
      </c>
      <c r="F3693">
        <v>0.13800000000000001</v>
      </c>
      <c r="G3693" t="s">
        <v>17</v>
      </c>
      <c r="H3693" t="s">
        <v>17315</v>
      </c>
      <c r="I3693" s="74">
        <v>43894</v>
      </c>
      <c r="J3693" t="s">
        <v>19</v>
      </c>
      <c r="K3693" t="s">
        <v>19</v>
      </c>
    </row>
    <row r="3694" spans="1:11" hidden="1" x14ac:dyDescent="0.3">
      <c r="A3694" t="s">
        <v>7702</v>
      </c>
      <c r="B3694" t="s">
        <v>10357</v>
      </c>
      <c r="C3694" t="s">
        <v>19519</v>
      </c>
      <c r="D3694" t="s">
        <v>19520</v>
      </c>
      <c r="E3694" s="74">
        <v>43739</v>
      </c>
      <c r="F3694">
        <v>2.5999999999999999E-2</v>
      </c>
      <c r="G3694" t="s">
        <v>17</v>
      </c>
      <c r="H3694" t="s">
        <v>17315</v>
      </c>
      <c r="I3694" s="74">
        <v>43887</v>
      </c>
      <c r="J3694" t="s">
        <v>19</v>
      </c>
      <c r="K3694" t="s">
        <v>19</v>
      </c>
    </row>
    <row r="3695" spans="1:11" hidden="1" x14ac:dyDescent="0.3">
      <c r="A3695" t="s">
        <v>7704</v>
      </c>
      <c r="B3695" t="s">
        <v>10357</v>
      </c>
      <c r="C3695" t="s">
        <v>19519</v>
      </c>
      <c r="D3695" t="s">
        <v>19520</v>
      </c>
      <c r="E3695" s="74">
        <v>43787</v>
      </c>
      <c r="F3695">
        <v>0.11</v>
      </c>
      <c r="G3695" t="s">
        <v>17</v>
      </c>
      <c r="H3695" t="s">
        <v>17315</v>
      </c>
      <c r="I3695" s="74">
        <v>43894</v>
      </c>
      <c r="J3695" t="s">
        <v>19</v>
      </c>
      <c r="K3695" t="s">
        <v>19</v>
      </c>
    </row>
    <row r="3696" spans="1:11" hidden="1" x14ac:dyDescent="0.3">
      <c r="A3696" t="s">
        <v>16232</v>
      </c>
      <c r="B3696" t="s">
        <v>16231</v>
      </c>
      <c r="C3696" t="s">
        <v>17318</v>
      </c>
      <c r="D3696" t="s">
        <v>17319</v>
      </c>
      <c r="E3696" s="74">
        <v>43880</v>
      </c>
      <c r="F3696">
        <v>0.91600000000000004</v>
      </c>
      <c r="G3696" t="s">
        <v>17</v>
      </c>
      <c r="H3696" t="s">
        <v>17315</v>
      </c>
      <c r="I3696" s="74">
        <v>44302</v>
      </c>
      <c r="J3696" t="s">
        <v>19</v>
      </c>
      <c r="K3696" t="s">
        <v>19</v>
      </c>
    </row>
    <row r="3697" spans="1:11" hidden="1" x14ac:dyDescent="0.3">
      <c r="A3697" t="s">
        <v>7691</v>
      </c>
      <c r="B3697" t="s">
        <v>10394</v>
      </c>
      <c r="C3697" t="s">
        <v>17342</v>
      </c>
      <c r="D3697" t="s">
        <v>17343</v>
      </c>
      <c r="E3697" s="74">
        <v>42732</v>
      </c>
      <c r="F3697">
        <v>0.99199999999999999</v>
      </c>
      <c r="G3697" t="s">
        <v>17</v>
      </c>
      <c r="H3697" t="s">
        <v>17315</v>
      </c>
      <c r="I3697" s="74">
        <v>43885</v>
      </c>
      <c r="J3697" t="s">
        <v>19</v>
      </c>
      <c r="K3697" t="s">
        <v>19</v>
      </c>
    </row>
    <row r="3698" spans="1:11" hidden="1" x14ac:dyDescent="0.3">
      <c r="A3698" t="s">
        <v>1118</v>
      </c>
      <c r="B3698" t="s">
        <v>12238</v>
      </c>
      <c r="C3698" t="s">
        <v>21959</v>
      </c>
      <c r="D3698" t="s">
        <v>21960</v>
      </c>
      <c r="E3698" s="74">
        <v>42109</v>
      </c>
      <c r="F3698">
        <v>1.5</v>
      </c>
      <c r="G3698" t="s">
        <v>17</v>
      </c>
      <c r="H3698" t="s">
        <v>17315</v>
      </c>
      <c r="I3698" s="74">
        <v>42115</v>
      </c>
      <c r="J3698" t="s">
        <v>19</v>
      </c>
      <c r="K3698" t="s">
        <v>19</v>
      </c>
    </row>
    <row r="3699" spans="1:11" hidden="1" x14ac:dyDescent="0.3">
      <c r="A3699" t="s">
        <v>25400</v>
      </c>
      <c r="B3699" t="s">
        <v>25401</v>
      </c>
      <c r="C3699" t="s">
        <v>17330</v>
      </c>
      <c r="D3699" t="s">
        <v>17331</v>
      </c>
      <c r="E3699" s="74">
        <v>45313</v>
      </c>
      <c r="F3699">
        <v>8.7999999999999995E-2</v>
      </c>
      <c r="G3699" t="s">
        <v>17</v>
      </c>
      <c r="H3699" t="s">
        <v>17315</v>
      </c>
      <c r="I3699" s="74">
        <v>45390</v>
      </c>
      <c r="J3699" t="s">
        <v>19</v>
      </c>
      <c r="K3699" t="s">
        <v>19</v>
      </c>
    </row>
    <row r="3700" spans="1:11" hidden="1" x14ac:dyDescent="0.3">
      <c r="A3700" t="s">
        <v>25392</v>
      </c>
      <c r="B3700" t="s">
        <v>25393</v>
      </c>
      <c r="C3700" t="s">
        <v>17330</v>
      </c>
      <c r="D3700" t="s">
        <v>17331</v>
      </c>
      <c r="E3700" s="74">
        <v>44365</v>
      </c>
      <c r="F3700">
        <v>8.5999999999999993E-2</v>
      </c>
      <c r="G3700" t="s">
        <v>17</v>
      </c>
      <c r="H3700" t="s">
        <v>17315</v>
      </c>
      <c r="I3700" s="74">
        <v>45390</v>
      </c>
      <c r="J3700" t="s">
        <v>19</v>
      </c>
      <c r="K3700" t="s">
        <v>19</v>
      </c>
    </row>
    <row r="3701" spans="1:11" hidden="1" x14ac:dyDescent="0.3">
      <c r="A3701" t="s">
        <v>4645</v>
      </c>
      <c r="B3701" t="s">
        <v>11246</v>
      </c>
      <c r="C3701" t="s">
        <v>17322</v>
      </c>
      <c r="D3701" t="s">
        <v>17323</v>
      </c>
      <c r="E3701" s="74">
        <v>43391</v>
      </c>
      <c r="F3701">
        <v>5</v>
      </c>
      <c r="G3701" t="s">
        <v>17</v>
      </c>
      <c r="H3701" t="s">
        <v>17324</v>
      </c>
      <c r="I3701" s="74">
        <v>43447</v>
      </c>
      <c r="J3701" t="s">
        <v>19</v>
      </c>
      <c r="K3701" t="s">
        <v>19</v>
      </c>
    </row>
    <row r="3702" spans="1:11" hidden="1" x14ac:dyDescent="0.3">
      <c r="A3702" t="s">
        <v>14238</v>
      </c>
      <c r="B3702" t="s">
        <v>14237</v>
      </c>
      <c r="C3702" t="s">
        <v>17766</v>
      </c>
      <c r="D3702" t="s">
        <v>17767</v>
      </c>
      <c r="E3702" s="74">
        <v>42713</v>
      </c>
      <c r="F3702">
        <v>0.66700000000000004</v>
      </c>
      <c r="G3702" t="s">
        <v>17</v>
      </c>
      <c r="H3702" t="s">
        <v>17315</v>
      </c>
      <c r="I3702" s="74">
        <v>44964</v>
      </c>
      <c r="J3702" t="s">
        <v>19</v>
      </c>
      <c r="K3702" t="s">
        <v>19</v>
      </c>
    </row>
    <row r="3703" spans="1:11" hidden="1" x14ac:dyDescent="0.3">
      <c r="A3703" t="s">
        <v>14230</v>
      </c>
      <c r="B3703" t="s">
        <v>14229</v>
      </c>
      <c r="C3703" t="s">
        <v>17766</v>
      </c>
      <c r="D3703" t="s">
        <v>17767</v>
      </c>
      <c r="E3703" s="74">
        <v>43458</v>
      </c>
      <c r="F3703">
        <v>0.122</v>
      </c>
      <c r="G3703" t="s">
        <v>17</v>
      </c>
      <c r="H3703" t="s">
        <v>17315</v>
      </c>
      <c r="I3703" s="74">
        <v>44917</v>
      </c>
      <c r="J3703" t="s">
        <v>19</v>
      </c>
      <c r="K3703" t="s">
        <v>19</v>
      </c>
    </row>
    <row r="3704" spans="1:11" hidden="1" x14ac:dyDescent="0.3">
      <c r="A3704" t="s">
        <v>4195</v>
      </c>
      <c r="B3704" t="s">
        <v>11536</v>
      </c>
      <c r="C3704" t="s">
        <v>17410</v>
      </c>
      <c r="D3704" t="s">
        <v>17411</v>
      </c>
      <c r="E3704" s="74">
        <v>42991</v>
      </c>
      <c r="F3704">
        <v>0.24399999999999999</v>
      </c>
      <c r="G3704" t="s">
        <v>17</v>
      </c>
      <c r="H3704" t="s">
        <v>17315</v>
      </c>
      <c r="I3704" s="74">
        <v>43024</v>
      </c>
      <c r="J3704" t="s">
        <v>19</v>
      </c>
      <c r="K3704" t="s">
        <v>19</v>
      </c>
    </row>
    <row r="3705" spans="1:11" hidden="1" x14ac:dyDescent="0.3">
      <c r="A3705" t="s">
        <v>4103</v>
      </c>
      <c r="B3705" t="s">
        <v>11577</v>
      </c>
      <c r="C3705" t="s">
        <v>17410</v>
      </c>
      <c r="D3705" t="s">
        <v>17411</v>
      </c>
      <c r="E3705" s="74">
        <v>42898</v>
      </c>
      <c r="F3705">
        <v>0.30499999999999999</v>
      </c>
      <c r="G3705" t="s">
        <v>17</v>
      </c>
      <c r="H3705" t="s">
        <v>17315</v>
      </c>
      <c r="I3705" s="74">
        <v>42933</v>
      </c>
      <c r="J3705" t="s">
        <v>19</v>
      </c>
      <c r="K3705" t="s">
        <v>19</v>
      </c>
    </row>
    <row r="3706" spans="1:11" hidden="1" x14ac:dyDescent="0.3">
      <c r="A3706" t="s">
        <v>16234</v>
      </c>
      <c r="B3706" t="s">
        <v>16233</v>
      </c>
      <c r="C3706" t="s">
        <v>17511</v>
      </c>
      <c r="D3706" t="s">
        <v>22471</v>
      </c>
      <c r="E3706" s="74">
        <v>44403</v>
      </c>
      <c r="F3706">
        <v>0.38400000000000001</v>
      </c>
      <c r="G3706" t="s">
        <v>17</v>
      </c>
      <c r="H3706" t="s">
        <v>17315</v>
      </c>
      <c r="I3706" s="74">
        <v>44568</v>
      </c>
      <c r="J3706" t="s">
        <v>19</v>
      </c>
      <c r="K3706" t="s">
        <v>19</v>
      </c>
    </row>
    <row r="3707" spans="1:11" hidden="1" x14ac:dyDescent="0.3">
      <c r="A3707" t="s">
        <v>15908</v>
      </c>
      <c r="B3707" t="s">
        <v>15907</v>
      </c>
      <c r="C3707" t="s">
        <v>17511</v>
      </c>
      <c r="D3707" t="s">
        <v>22471</v>
      </c>
      <c r="E3707" s="74">
        <v>44194</v>
      </c>
      <c r="F3707">
        <v>0.35899999999999999</v>
      </c>
      <c r="G3707" t="s">
        <v>17</v>
      </c>
      <c r="H3707" t="s">
        <v>17315</v>
      </c>
      <c r="I3707" s="74">
        <v>44477</v>
      </c>
      <c r="J3707" t="s">
        <v>19</v>
      </c>
      <c r="K3707" t="s">
        <v>19</v>
      </c>
    </row>
    <row r="3708" spans="1:11" hidden="1" x14ac:dyDescent="0.3">
      <c r="A3708" t="s">
        <v>10051</v>
      </c>
      <c r="B3708" t="s">
        <v>16855</v>
      </c>
      <c r="C3708" t="s">
        <v>17511</v>
      </c>
      <c r="D3708" t="s">
        <v>22471</v>
      </c>
      <c r="E3708" s="74">
        <v>43992</v>
      </c>
      <c r="F3708">
        <v>0.35899999999999999</v>
      </c>
      <c r="G3708" t="s">
        <v>17</v>
      </c>
      <c r="H3708" t="s">
        <v>17315</v>
      </c>
      <c r="I3708" s="74">
        <v>44239</v>
      </c>
      <c r="J3708" t="s">
        <v>19</v>
      </c>
      <c r="K3708" t="s">
        <v>19</v>
      </c>
    </row>
    <row r="3709" spans="1:11" hidden="1" x14ac:dyDescent="0.3">
      <c r="A3709" t="s">
        <v>4617</v>
      </c>
      <c r="B3709" t="s">
        <v>4194</v>
      </c>
      <c r="C3709" t="s">
        <v>17410</v>
      </c>
      <c r="D3709" t="s">
        <v>17411</v>
      </c>
      <c r="E3709" s="74">
        <v>43356</v>
      </c>
      <c r="F3709">
        <v>0.48399999999999999</v>
      </c>
      <c r="G3709" t="s">
        <v>17</v>
      </c>
      <c r="H3709" t="s">
        <v>17315</v>
      </c>
      <c r="I3709" s="74">
        <v>43385</v>
      </c>
      <c r="J3709" t="s">
        <v>19</v>
      </c>
      <c r="K3709" t="s">
        <v>19</v>
      </c>
    </row>
    <row r="3710" spans="1:11" hidden="1" x14ac:dyDescent="0.3">
      <c r="A3710" t="s">
        <v>4732</v>
      </c>
      <c r="B3710" t="s">
        <v>4194</v>
      </c>
      <c r="C3710" t="s">
        <v>17410</v>
      </c>
      <c r="D3710" t="s">
        <v>17411</v>
      </c>
      <c r="E3710" s="74">
        <v>43146</v>
      </c>
      <c r="F3710">
        <v>0.312</v>
      </c>
      <c r="G3710" t="s">
        <v>17</v>
      </c>
      <c r="H3710" t="s">
        <v>17315</v>
      </c>
      <c r="I3710" s="74">
        <v>43452</v>
      </c>
      <c r="J3710" t="s">
        <v>19</v>
      </c>
      <c r="K3710" t="s">
        <v>19</v>
      </c>
    </row>
    <row r="3711" spans="1:11" hidden="1" x14ac:dyDescent="0.3">
      <c r="A3711" t="s">
        <v>20319</v>
      </c>
      <c r="B3711" t="s">
        <v>20320</v>
      </c>
      <c r="C3711" t="s">
        <v>17408</v>
      </c>
      <c r="D3711" t="s">
        <v>17409</v>
      </c>
      <c r="E3711" s="74">
        <v>43004</v>
      </c>
      <c r="F3711">
        <v>0.16500000000000001</v>
      </c>
      <c r="G3711" t="s">
        <v>17</v>
      </c>
      <c r="H3711" t="s">
        <v>17315</v>
      </c>
      <c r="I3711" s="74">
        <v>45126</v>
      </c>
      <c r="J3711" t="s">
        <v>19</v>
      </c>
      <c r="K3711" t="s">
        <v>19</v>
      </c>
    </row>
    <row r="3712" spans="1:11" hidden="1" x14ac:dyDescent="0.3">
      <c r="A3712" t="s">
        <v>21357</v>
      </c>
      <c r="B3712" t="s">
        <v>21358</v>
      </c>
      <c r="C3712" t="s">
        <v>17408</v>
      </c>
      <c r="D3712" t="s">
        <v>17409</v>
      </c>
      <c r="E3712" s="74">
        <v>43217</v>
      </c>
      <c r="F3712">
        <v>0.221</v>
      </c>
      <c r="G3712" t="s">
        <v>17</v>
      </c>
      <c r="H3712" t="s">
        <v>17315</v>
      </c>
      <c r="I3712" s="74">
        <v>45324</v>
      </c>
      <c r="J3712" t="s">
        <v>19</v>
      </c>
      <c r="K3712" t="s">
        <v>19</v>
      </c>
    </row>
    <row r="3713" spans="1:11" hidden="1" x14ac:dyDescent="0.3">
      <c r="A3713" t="s">
        <v>21607</v>
      </c>
      <c r="B3713" t="s">
        <v>21608</v>
      </c>
      <c r="C3713" t="s">
        <v>17408</v>
      </c>
      <c r="D3713" t="s">
        <v>17409</v>
      </c>
      <c r="E3713" s="74">
        <v>43220</v>
      </c>
      <c r="F3713">
        <v>0.16400000000000001</v>
      </c>
      <c r="G3713" t="s">
        <v>17</v>
      </c>
      <c r="H3713" t="s">
        <v>17315</v>
      </c>
      <c r="I3713" s="74">
        <v>45303</v>
      </c>
      <c r="J3713" t="s">
        <v>19</v>
      </c>
      <c r="K3713" t="s">
        <v>19</v>
      </c>
    </row>
    <row r="3714" spans="1:11" hidden="1" x14ac:dyDescent="0.3">
      <c r="A3714" t="s">
        <v>3420</v>
      </c>
      <c r="B3714" t="s">
        <v>11405</v>
      </c>
      <c r="C3714" t="s">
        <v>22243</v>
      </c>
      <c r="D3714" t="s">
        <v>22244</v>
      </c>
      <c r="E3714" s="74">
        <v>32715</v>
      </c>
      <c r="F3714">
        <v>36.200000000000003</v>
      </c>
      <c r="G3714" t="s">
        <v>17479</v>
      </c>
      <c r="H3714" t="s">
        <v>17315</v>
      </c>
      <c r="I3714" s="74">
        <v>39673</v>
      </c>
      <c r="J3714" t="s">
        <v>17325</v>
      </c>
      <c r="K3714" t="s">
        <v>19</v>
      </c>
    </row>
    <row r="3715" spans="1:11" hidden="1" x14ac:dyDescent="0.3">
      <c r="A3715" t="s">
        <v>3420</v>
      </c>
      <c r="B3715" t="s">
        <v>11405</v>
      </c>
      <c r="C3715" t="s">
        <v>22243</v>
      </c>
      <c r="D3715" t="s">
        <v>22244</v>
      </c>
      <c r="E3715" s="74">
        <v>32715</v>
      </c>
      <c r="F3715">
        <v>36.200000000000003</v>
      </c>
      <c r="G3715" t="s">
        <v>17711</v>
      </c>
      <c r="H3715" t="s">
        <v>17315</v>
      </c>
      <c r="I3715" s="74">
        <v>39673</v>
      </c>
      <c r="J3715" t="s">
        <v>17325</v>
      </c>
      <c r="K3715" t="s">
        <v>19</v>
      </c>
    </row>
    <row r="3716" spans="1:11" hidden="1" x14ac:dyDescent="0.3">
      <c r="A3716" t="s">
        <v>10140</v>
      </c>
      <c r="B3716" t="s">
        <v>16712</v>
      </c>
      <c r="C3716" t="s">
        <v>17552</v>
      </c>
      <c r="D3716" t="s">
        <v>17553</v>
      </c>
      <c r="E3716" s="74">
        <v>15258</v>
      </c>
      <c r="F3716">
        <v>130</v>
      </c>
      <c r="G3716" t="s">
        <v>17369</v>
      </c>
      <c r="H3716" t="s">
        <v>17379</v>
      </c>
      <c r="I3716" s="74">
        <v>44232</v>
      </c>
      <c r="J3716" t="s">
        <v>19</v>
      </c>
      <c r="K3716" t="s">
        <v>19</v>
      </c>
    </row>
    <row r="3717" spans="1:11" hidden="1" x14ac:dyDescent="0.3">
      <c r="A3717" t="s">
        <v>10141</v>
      </c>
      <c r="B3717" t="s">
        <v>16712</v>
      </c>
      <c r="C3717" t="s">
        <v>17552</v>
      </c>
      <c r="D3717" t="s">
        <v>17553</v>
      </c>
      <c r="E3717" s="74">
        <v>15523</v>
      </c>
      <c r="F3717">
        <v>130</v>
      </c>
      <c r="G3717" t="s">
        <v>17369</v>
      </c>
      <c r="H3717" t="s">
        <v>17379</v>
      </c>
      <c r="I3717" s="74">
        <v>44232</v>
      </c>
      <c r="J3717" t="s">
        <v>19</v>
      </c>
      <c r="K3717" t="s">
        <v>19</v>
      </c>
    </row>
    <row r="3718" spans="1:11" hidden="1" x14ac:dyDescent="0.3">
      <c r="A3718" t="s">
        <v>10146</v>
      </c>
      <c r="B3718" t="s">
        <v>16712</v>
      </c>
      <c r="C3718" t="s">
        <v>17552</v>
      </c>
      <c r="D3718" t="s">
        <v>17553</v>
      </c>
      <c r="E3718" s="74">
        <v>19329</v>
      </c>
      <c r="F3718">
        <v>130</v>
      </c>
      <c r="G3718" t="s">
        <v>17369</v>
      </c>
      <c r="H3718" t="s">
        <v>17379</v>
      </c>
      <c r="I3718" s="74">
        <v>44232</v>
      </c>
      <c r="J3718" t="s">
        <v>19</v>
      </c>
      <c r="K3718" t="s">
        <v>19</v>
      </c>
    </row>
    <row r="3719" spans="1:11" hidden="1" x14ac:dyDescent="0.3">
      <c r="A3719" t="s">
        <v>10147</v>
      </c>
      <c r="B3719" t="s">
        <v>16712</v>
      </c>
      <c r="C3719" t="s">
        <v>17552</v>
      </c>
      <c r="D3719" t="s">
        <v>17553</v>
      </c>
      <c r="E3719" s="74">
        <v>19329</v>
      </c>
      <c r="F3719">
        <v>130</v>
      </c>
      <c r="G3719" t="s">
        <v>17369</v>
      </c>
      <c r="H3719" t="s">
        <v>17379</v>
      </c>
      <c r="I3719" s="74">
        <v>44232</v>
      </c>
      <c r="J3719" t="s">
        <v>19</v>
      </c>
      <c r="K3719" t="s">
        <v>19</v>
      </c>
    </row>
    <row r="3720" spans="1:11" hidden="1" x14ac:dyDescent="0.3">
      <c r="A3720" t="s">
        <v>10148</v>
      </c>
      <c r="B3720" t="s">
        <v>16712</v>
      </c>
      <c r="C3720" t="s">
        <v>17552</v>
      </c>
      <c r="D3720" t="s">
        <v>17553</v>
      </c>
      <c r="E3720" s="74">
        <v>15737</v>
      </c>
      <c r="F3720">
        <v>127</v>
      </c>
      <c r="G3720" t="s">
        <v>17369</v>
      </c>
      <c r="H3720" t="s">
        <v>17379</v>
      </c>
      <c r="I3720" s="74">
        <v>44232</v>
      </c>
      <c r="J3720" t="s">
        <v>19</v>
      </c>
      <c r="K3720" t="s">
        <v>19</v>
      </c>
    </row>
    <row r="3721" spans="1:11" hidden="1" x14ac:dyDescent="0.3">
      <c r="A3721" t="s">
        <v>10149</v>
      </c>
      <c r="B3721" t="s">
        <v>16712</v>
      </c>
      <c r="C3721" t="s">
        <v>17552</v>
      </c>
      <c r="D3721" t="s">
        <v>17553</v>
      </c>
      <c r="E3721" s="74">
        <v>14500</v>
      </c>
      <c r="F3721">
        <v>130</v>
      </c>
      <c r="G3721" t="s">
        <v>17369</v>
      </c>
      <c r="H3721" t="s">
        <v>17379</v>
      </c>
      <c r="I3721" s="74">
        <v>44232</v>
      </c>
      <c r="J3721" t="s">
        <v>19</v>
      </c>
      <c r="K3721" t="s">
        <v>19</v>
      </c>
    </row>
    <row r="3722" spans="1:11" hidden="1" x14ac:dyDescent="0.3">
      <c r="A3722" t="s">
        <v>10150</v>
      </c>
      <c r="B3722" t="s">
        <v>16712</v>
      </c>
      <c r="C3722" t="s">
        <v>17552</v>
      </c>
      <c r="D3722" t="s">
        <v>17553</v>
      </c>
      <c r="E3722" s="74">
        <v>14415</v>
      </c>
      <c r="F3722">
        <v>130</v>
      </c>
      <c r="G3722" t="s">
        <v>17369</v>
      </c>
      <c r="H3722" t="s">
        <v>17379</v>
      </c>
      <c r="I3722" s="74">
        <v>44232</v>
      </c>
      <c r="J3722" t="s">
        <v>19</v>
      </c>
      <c r="K3722" t="s">
        <v>19</v>
      </c>
    </row>
    <row r="3723" spans="1:11" hidden="1" x14ac:dyDescent="0.3">
      <c r="A3723" t="s">
        <v>10151</v>
      </c>
      <c r="B3723" t="s">
        <v>16712</v>
      </c>
      <c r="C3723" t="s">
        <v>17552</v>
      </c>
      <c r="D3723" t="s">
        <v>17553</v>
      </c>
      <c r="E3723" s="74">
        <v>13743</v>
      </c>
      <c r="F3723">
        <v>61.5</v>
      </c>
      <c r="G3723" t="s">
        <v>17369</v>
      </c>
      <c r="H3723" t="s">
        <v>17379</v>
      </c>
      <c r="I3723" s="74">
        <v>44232</v>
      </c>
      <c r="J3723" t="s">
        <v>19</v>
      </c>
      <c r="K3723" t="s">
        <v>19</v>
      </c>
    </row>
    <row r="3724" spans="1:11" hidden="1" x14ac:dyDescent="0.3">
      <c r="A3724" t="s">
        <v>10152</v>
      </c>
      <c r="B3724" t="s">
        <v>16712</v>
      </c>
      <c r="C3724" t="s">
        <v>17552</v>
      </c>
      <c r="D3724" t="s">
        <v>17553</v>
      </c>
      <c r="E3724" s="74">
        <v>19329</v>
      </c>
      <c r="F3724">
        <v>68.5</v>
      </c>
      <c r="G3724" t="s">
        <v>17369</v>
      </c>
      <c r="H3724" t="s">
        <v>17379</v>
      </c>
      <c r="I3724" s="74">
        <v>44232</v>
      </c>
      <c r="J3724" t="s">
        <v>19</v>
      </c>
      <c r="K3724" t="s">
        <v>19</v>
      </c>
    </row>
    <row r="3725" spans="1:11" hidden="1" x14ac:dyDescent="0.3">
      <c r="A3725" t="s">
        <v>10153</v>
      </c>
      <c r="B3725" t="s">
        <v>16712</v>
      </c>
      <c r="C3725" t="s">
        <v>17552</v>
      </c>
      <c r="D3725" t="s">
        <v>17553</v>
      </c>
      <c r="E3725" s="74">
        <v>13512</v>
      </c>
      <c r="F3725">
        <v>130</v>
      </c>
      <c r="G3725" t="s">
        <v>17369</v>
      </c>
      <c r="H3725" t="s">
        <v>17465</v>
      </c>
      <c r="I3725" s="74">
        <v>44232</v>
      </c>
      <c r="J3725" t="s">
        <v>19</v>
      </c>
      <c r="K3725" t="s">
        <v>19</v>
      </c>
    </row>
    <row r="3726" spans="1:11" hidden="1" x14ac:dyDescent="0.3">
      <c r="A3726" t="s">
        <v>10154</v>
      </c>
      <c r="B3726" t="s">
        <v>16712</v>
      </c>
      <c r="C3726" t="s">
        <v>17552</v>
      </c>
      <c r="D3726" t="s">
        <v>17553</v>
      </c>
      <c r="E3726" s="74">
        <v>13449</v>
      </c>
      <c r="F3726">
        <v>130</v>
      </c>
      <c r="G3726" t="s">
        <v>17369</v>
      </c>
      <c r="H3726" t="s">
        <v>17465</v>
      </c>
      <c r="I3726" s="74">
        <v>44232</v>
      </c>
      <c r="J3726" t="s">
        <v>19</v>
      </c>
      <c r="K3726" t="s">
        <v>19</v>
      </c>
    </row>
    <row r="3727" spans="1:11" hidden="1" x14ac:dyDescent="0.3">
      <c r="A3727" t="s">
        <v>10155</v>
      </c>
      <c r="B3727" t="s">
        <v>16712</v>
      </c>
      <c r="C3727" t="s">
        <v>17552</v>
      </c>
      <c r="D3727" t="s">
        <v>17553</v>
      </c>
      <c r="E3727" s="74">
        <v>13596</v>
      </c>
      <c r="F3727">
        <v>130</v>
      </c>
      <c r="G3727" t="s">
        <v>17369</v>
      </c>
      <c r="H3727" t="s">
        <v>17465</v>
      </c>
      <c r="I3727" s="74">
        <v>44232</v>
      </c>
      <c r="J3727" t="s">
        <v>19</v>
      </c>
      <c r="K3727" t="s">
        <v>19</v>
      </c>
    </row>
    <row r="3728" spans="1:11" hidden="1" x14ac:dyDescent="0.3">
      <c r="A3728" t="s">
        <v>10156</v>
      </c>
      <c r="B3728" t="s">
        <v>16712</v>
      </c>
      <c r="C3728" t="s">
        <v>17552</v>
      </c>
      <c r="D3728" t="s">
        <v>17553</v>
      </c>
      <c r="E3728" s="74">
        <v>13468</v>
      </c>
      <c r="F3728">
        <v>130</v>
      </c>
      <c r="G3728" t="s">
        <v>17369</v>
      </c>
      <c r="H3728" t="s">
        <v>17465</v>
      </c>
      <c r="I3728" s="74">
        <v>44232</v>
      </c>
      <c r="J3728" t="s">
        <v>19</v>
      </c>
      <c r="K3728" t="s">
        <v>19</v>
      </c>
    </row>
    <row r="3729" spans="1:11" hidden="1" x14ac:dyDescent="0.3">
      <c r="A3729" t="s">
        <v>10157</v>
      </c>
      <c r="B3729" t="s">
        <v>16712</v>
      </c>
      <c r="C3729" t="s">
        <v>17552</v>
      </c>
      <c r="D3729" t="s">
        <v>17553</v>
      </c>
      <c r="E3729" s="74">
        <v>14057</v>
      </c>
      <c r="F3729">
        <v>130</v>
      </c>
      <c r="G3729" t="s">
        <v>17369</v>
      </c>
      <c r="H3729" t="s">
        <v>17465</v>
      </c>
      <c r="I3729" s="74">
        <v>44232</v>
      </c>
      <c r="J3729" t="s">
        <v>19</v>
      </c>
      <c r="K3729" t="s">
        <v>19</v>
      </c>
    </row>
    <row r="3730" spans="1:11" hidden="1" x14ac:dyDescent="0.3">
      <c r="A3730" t="s">
        <v>10158</v>
      </c>
      <c r="B3730" t="s">
        <v>16712</v>
      </c>
      <c r="C3730" t="s">
        <v>17552</v>
      </c>
      <c r="D3730" t="s">
        <v>17553</v>
      </c>
      <c r="E3730" s="74">
        <v>14123</v>
      </c>
      <c r="F3730">
        <v>130</v>
      </c>
      <c r="G3730" t="s">
        <v>17369</v>
      </c>
      <c r="H3730" t="s">
        <v>17465</v>
      </c>
      <c r="I3730" s="74">
        <v>44232</v>
      </c>
      <c r="J3730" t="s">
        <v>19</v>
      </c>
      <c r="K3730" t="s">
        <v>19</v>
      </c>
    </row>
    <row r="3731" spans="1:11" hidden="1" x14ac:dyDescent="0.3">
      <c r="A3731" t="s">
        <v>10159</v>
      </c>
      <c r="B3731" t="s">
        <v>16712</v>
      </c>
      <c r="C3731" t="s">
        <v>17552</v>
      </c>
      <c r="D3731" t="s">
        <v>17553</v>
      </c>
      <c r="E3731" s="74">
        <v>16406</v>
      </c>
      <c r="F3731">
        <v>127</v>
      </c>
      <c r="G3731" t="s">
        <v>17369</v>
      </c>
      <c r="H3731" t="s">
        <v>17465</v>
      </c>
      <c r="I3731" s="74">
        <v>44232</v>
      </c>
      <c r="J3731" t="s">
        <v>19</v>
      </c>
      <c r="K3731" t="s">
        <v>19</v>
      </c>
    </row>
    <row r="3732" spans="1:11" hidden="1" x14ac:dyDescent="0.3">
      <c r="A3732" t="s">
        <v>10160</v>
      </c>
      <c r="B3732" t="s">
        <v>16712</v>
      </c>
      <c r="C3732" t="s">
        <v>17552</v>
      </c>
      <c r="D3732" t="s">
        <v>17553</v>
      </c>
      <c r="E3732" s="74">
        <v>22312</v>
      </c>
      <c r="F3732">
        <v>130</v>
      </c>
      <c r="G3732" t="s">
        <v>17369</v>
      </c>
      <c r="H3732" t="s">
        <v>17465</v>
      </c>
      <c r="I3732" s="74">
        <v>44232</v>
      </c>
      <c r="J3732" t="s">
        <v>19</v>
      </c>
      <c r="K3732" t="s">
        <v>19</v>
      </c>
    </row>
    <row r="3733" spans="1:11" hidden="1" x14ac:dyDescent="0.3">
      <c r="A3733" t="s">
        <v>24913</v>
      </c>
      <c r="B3733" t="s">
        <v>24914</v>
      </c>
      <c r="C3733" t="s">
        <v>20046</v>
      </c>
      <c r="D3733" t="s">
        <v>20047</v>
      </c>
      <c r="E3733" s="74">
        <v>43494</v>
      </c>
      <c r="F3733">
        <v>5.7000000000000002E-2</v>
      </c>
      <c r="G3733" t="s">
        <v>17</v>
      </c>
      <c r="H3733" t="s">
        <v>17315</v>
      </c>
      <c r="I3733" s="74">
        <v>45378</v>
      </c>
      <c r="J3733" t="s">
        <v>19</v>
      </c>
      <c r="K3733" t="s">
        <v>19</v>
      </c>
    </row>
    <row r="3734" spans="1:11" hidden="1" x14ac:dyDescent="0.3">
      <c r="A3734" t="s">
        <v>2925</v>
      </c>
      <c r="B3734" t="s">
        <v>13438</v>
      </c>
      <c r="C3734" t="s">
        <v>18548</v>
      </c>
      <c r="D3734" t="s">
        <v>18549</v>
      </c>
      <c r="E3734" s="74">
        <v>39666</v>
      </c>
      <c r="F3734">
        <v>7.2</v>
      </c>
      <c r="G3734" t="s">
        <v>6</v>
      </c>
      <c r="H3734" t="s">
        <v>17391</v>
      </c>
      <c r="I3734" s="74">
        <v>40154</v>
      </c>
      <c r="J3734" t="s">
        <v>19</v>
      </c>
      <c r="K3734" t="s">
        <v>19</v>
      </c>
    </row>
    <row r="3735" spans="1:11" hidden="1" x14ac:dyDescent="0.3">
      <c r="A3735" t="s">
        <v>3682</v>
      </c>
      <c r="B3735" t="s">
        <v>13438</v>
      </c>
      <c r="C3735" t="s">
        <v>18548</v>
      </c>
      <c r="D3735" t="s">
        <v>18549</v>
      </c>
      <c r="E3735" s="74">
        <v>38683</v>
      </c>
      <c r="F3735">
        <v>149.4</v>
      </c>
      <c r="G3735" t="s">
        <v>6</v>
      </c>
      <c r="H3735" t="s">
        <v>17391</v>
      </c>
      <c r="I3735" s="74">
        <v>39489</v>
      </c>
      <c r="J3735" t="s">
        <v>19</v>
      </c>
      <c r="K3735" t="s">
        <v>19</v>
      </c>
    </row>
    <row r="3736" spans="1:11" hidden="1" x14ac:dyDescent="0.3">
      <c r="A3736" t="s">
        <v>8993</v>
      </c>
      <c r="B3736" t="s">
        <v>17117</v>
      </c>
      <c r="C3736" t="s">
        <v>17318</v>
      </c>
      <c r="D3736" t="s">
        <v>17319</v>
      </c>
      <c r="E3736" s="74">
        <v>42863</v>
      </c>
      <c r="F3736">
        <v>0.755</v>
      </c>
      <c r="G3736" t="s">
        <v>17</v>
      </c>
      <c r="H3736" t="s">
        <v>17315</v>
      </c>
      <c r="I3736" s="74">
        <v>44048</v>
      </c>
      <c r="J3736" t="s">
        <v>19</v>
      </c>
      <c r="K3736" t="s">
        <v>19</v>
      </c>
    </row>
    <row r="3737" spans="1:11" hidden="1" x14ac:dyDescent="0.3">
      <c r="A3737" t="s">
        <v>1429</v>
      </c>
      <c r="B3737" t="s">
        <v>12436</v>
      </c>
      <c r="C3737" t="s">
        <v>17372</v>
      </c>
      <c r="D3737" t="s">
        <v>17373</v>
      </c>
      <c r="E3737" s="74">
        <v>41548</v>
      </c>
      <c r="F3737">
        <v>1.5</v>
      </c>
      <c r="G3737" t="s">
        <v>17</v>
      </c>
      <c r="H3737" t="s">
        <v>17315</v>
      </c>
      <c r="I3737" s="74">
        <v>41667</v>
      </c>
      <c r="J3737" t="s">
        <v>19</v>
      </c>
      <c r="K3737" t="s">
        <v>19</v>
      </c>
    </row>
    <row r="3738" spans="1:11" hidden="1" x14ac:dyDescent="0.3">
      <c r="A3738" t="s">
        <v>1927</v>
      </c>
      <c r="B3738" t="s">
        <v>12812</v>
      </c>
      <c r="C3738" t="s">
        <v>21926</v>
      </c>
      <c r="D3738" t="s">
        <v>21927</v>
      </c>
      <c r="E3738" s="74">
        <v>41136</v>
      </c>
      <c r="F3738">
        <v>57.6</v>
      </c>
      <c r="G3738" t="s">
        <v>6</v>
      </c>
      <c r="H3738" t="s">
        <v>17458</v>
      </c>
      <c r="I3738" s="74">
        <v>41303</v>
      </c>
      <c r="J3738" t="s">
        <v>19</v>
      </c>
      <c r="K3738" t="s">
        <v>19</v>
      </c>
    </row>
    <row r="3739" spans="1:11" hidden="1" x14ac:dyDescent="0.3">
      <c r="A3739" t="s">
        <v>3307</v>
      </c>
      <c r="B3739" t="s">
        <v>11205</v>
      </c>
      <c r="C3739" t="s">
        <v>22302</v>
      </c>
      <c r="D3739" t="s">
        <v>22303</v>
      </c>
      <c r="E3739" s="74">
        <v>38756</v>
      </c>
      <c r="F3739">
        <v>9</v>
      </c>
      <c r="G3739" t="s">
        <v>6</v>
      </c>
      <c r="H3739" t="s">
        <v>17435</v>
      </c>
      <c r="I3739" s="74">
        <v>40274</v>
      </c>
      <c r="J3739" t="s">
        <v>19</v>
      </c>
      <c r="K3739" t="s">
        <v>19</v>
      </c>
    </row>
    <row r="3740" spans="1:11" hidden="1" x14ac:dyDescent="0.3">
      <c r="A3740" t="s">
        <v>2573</v>
      </c>
      <c r="B3740" t="s">
        <v>13317</v>
      </c>
      <c r="C3740" t="s">
        <v>17372</v>
      </c>
      <c r="D3740" t="s">
        <v>17373</v>
      </c>
      <c r="E3740" s="74">
        <v>41053</v>
      </c>
      <c r="F3740">
        <v>291</v>
      </c>
      <c r="G3740" t="s">
        <v>6</v>
      </c>
      <c r="H3740" t="s">
        <v>17339</v>
      </c>
      <c r="I3740" s="74">
        <v>41095</v>
      </c>
      <c r="J3740" t="s">
        <v>19</v>
      </c>
      <c r="K3740" t="s">
        <v>19</v>
      </c>
    </row>
    <row r="3741" spans="1:11" hidden="1" x14ac:dyDescent="0.3">
      <c r="A3741" t="s">
        <v>4926</v>
      </c>
      <c r="B3741" t="s">
        <v>11134</v>
      </c>
      <c r="C3741" t="s">
        <v>22312</v>
      </c>
      <c r="D3741" t="s">
        <v>22313</v>
      </c>
      <c r="E3741" s="74">
        <v>4019</v>
      </c>
      <c r="F3741">
        <v>18</v>
      </c>
      <c r="G3741" t="s">
        <v>17369</v>
      </c>
      <c r="H3741" t="s">
        <v>17386</v>
      </c>
      <c r="I3741" s="74">
        <v>43782</v>
      </c>
      <c r="J3741" t="s">
        <v>19</v>
      </c>
      <c r="K3741" t="s">
        <v>19</v>
      </c>
    </row>
    <row r="3742" spans="1:11" hidden="1" x14ac:dyDescent="0.3">
      <c r="A3742" t="s">
        <v>25560</v>
      </c>
      <c r="B3742" t="s">
        <v>25561</v>
      </c>
      <c r="C3742" t="s">
        <v>17461</v>
      </c>
      <c r="D3742" t="s">
        <v>17462</v>
      </c>
      <c r="E3742" s="74">
        <v>45400</v>
      </c>
      <c r="F3742">
        <v>75</v>
      </c>
      <c r="G3742" t="s">
        <v>17</v>
      </c>
      <c r="H3742" t="s">
        <v>17397</v>
      </c>
      <c r="I3742" s="74">
        <v>45490</v>
      </c>
      <c r="J3742" t="s">
        <v>19</v>
      </c>
      <c r="K3742" t="s">
        <v>19</v>
      </c>
    </row>
    <row r="3743" spans="1:11" hidden="1" x14ac:dyDescent="0.3">
      <c r="A3743" t="s">
        <v>3462</v>
      </c>
      <c r="B3743" t="s">
        <v>11628</v>
      </c>
      <c r="C3743" t="s">
        <v>17668</v>
      </c>
      <c r="D3743" t="s">
        <v>17669</v>
      </c>
      <c r="E3743" s="74">
        <v>39721</v>
      </c>
      <c r="F3743">
        <v>21</v>
      </c>
      <c r="G3743" t="s">
        <v>6</v>
      </c>
      <c r="H3743" t="s">
        <v>17458</v>
      </c>
      <c r="I3743" s="74">
        <v>39734</v>
      </c>
      <c r="J3743" t="s">
        <v>19</v>
      </c>
      <c r="K3743" t="s">
        <v>19</v>
      </c>
    </row>
    <row r="3744" spans="1:11" hidden="1" x14ac:dyDescent="0.3">
      <c r="A3744" t="s">
        <v>8917</v>
      </c>
      <c r="B3744" t="s">
        <v>17161</v>
      </c>
      <c r="C3744" t="s">
        <v>17346</v>
      </c>
      <c r="D3744" t="s">
        <v>17347</v>
      </c>
      <c r="E3744" s="74">
        <v>41568</v>
      </c>
      <c r="F3744">
        <v>0.121</v>
      </c>
      <c r="G3744" t="s">
        <v>17</v>
      </c>
      <c r="H3744" t="s">
        <v>17315</v>
      </c>
      <c r="I3744" s="74">
        <v>44118</v>
      </c>
      <c r="J3744" t="s">
        <v>19</v>
      </c>
      <c r="K3744" t="s">
        <v>19</v>
      </c>
    </row>
    <row r="3745" spans="1:11" hidden="1" x14ac:dyDescent="0.3">
      <c r="A3745" t="s">
        <v>13615</v>
      </c>
      <c r="B3745" t="s">
        <v>13614</v>
      </c>
      <c r="C3745" t="s">
        <v>18696</v>
      </c>
      <c r="D3745" t="s">
        <v>18697</v>
      </c>
      <c r="E3745" s="74">
        <v>44887</v>
      </c>
      <c r="F3745">
        <v>0.121</v>
      </c>
      <c r="G3745" t="s">
        <v>17</v>
      </c>
      <c r="H3745" t="s">
        <v>17315</v>
      </c>
      <c r="I3745" s="74">
        <v>44988</v>
      </c>
      <c r="J3745" t="s">
        <v>19</v>
      </c>
      <c r="K3745" t="s">
        <v>19</v>
      </c>
    </row>
    <row r="3746" spans="1:11" hidden="1" x14ac:dyDescent="0.3">
      <c r="A3746" t="s">
        <v>2773</v>
      </c>
      <c r="B3746" t="s">
        <v>13487</v>
      </c>
      <c r="C3746" t="s">
        <v>20685</v>
      </c>
      <c r="D3746" t="s">
        <v>20686</v>
      </c>
      <c r="E3746" s="74">
        <v>33239</v>
      </c>
      <c r="F3746">
        <v>62.55</v>
      </c>
      <c r="G3746" t="s">
        <v>17479</v>
      </c>
      <c r="H3746" t="s">
        <v>17628</v>
      </c>
      <c r="I3746" s="74">
        <v>40471</v>
      </c>
      <c r="J3746" t="s">
        <v>17325</v>
      </c>
      <c r="K3746" t="s">
        <v>19</v>
      </c>
    </row>
    <row r="3747" spans="1:11" hidden="1" x14ac:dyDescent="0.3">
      <c r="A3747" t="s">
        <v>2773</v>
      </c>
      <c r="B3747" t="s">
        <v>13487</v>
      </c>
      <c r="C3747" t="s">
        <v>20685</v>
      </c>
      <c r="D3747" t="s">
        <v>20686</v>
      </c>
      <c r="E3747" s="74">
        <v>33239</v>
      </c>
      <c r="F3747">
        <v>62.55</v>
      </c>
      <c r="G3747" t="s">
        <v>17430</v>
      </c>
      <c r="H3747" t="s">
        <v>17628</v>
      </c>
      <c r="I3747" s="74">
        <v>40471</v>
      </c>
      <c r="J3747" t="s">
        <v>17325</v>
      </c>
      <c r="K3747" t="s">
        <v>19</v>
      </c>
    </row>
    <row r="3748" spans="1:11" hidden="1" x14ac:dyDescent="0.3">
      <c r="A3748" t="s">
        <v>2773</v>
      </c>
      <c r="B3748" t="s">
        <v>13487</v>
      </c>
      <c r="C3748" t="s">
        <v>20685</v>
      </c>
      <c r="D3748" t="s">
        <v>20686</v>
      </c>
      <c r="E3748" s="74">
        <v>33239</v>
      </c>
      <c r="F3748">
        <v>62.55</v>
      </c>
      <c r="G3748" t="s">
        <v>20687</v>
      </c>
      <c r="H3748" t="s">
        <v>17628</v>
      </c>
      <c r="I3748" s="74">
        <v>40471</v>
      </c>
      <c r="J3748" t="s">
        <v>17325</v>
      </c>
      <c r="K3748" t="s">
        <v>19</v>
      </c>
    </row>
    <row r="3749" spans="1:11" hidden="1" x14ac:dyDescent="0.3">
      <c r="A3749" t="s">
        <v>2772</v>
      </c>
      <c r="B3749" t="s">
        <v>13487</v>
      </c>
      <c r="C3749" t="s">
        <v>20685</v>
      </c>
      <c r="D3749" t="s">
        <v>20686</v>
      </c>
      <c r="E3749" s="74">
        <v>33573</v>
      </c>
      <c r="F3749">
        <v>52.94</v>
      </c>
      <c r="G3749" t="s">
        <v>17479</v>
      </c>
      <c r="H3749" t="s">
        <v>17628</v>
      </c>
      <c r="I3749" s="74">
        <v>40471</v>
      </c>
      <c r="J3749" t="s">
        <v>17325</v>
      </c>
      <c r="K3749" t="s">
        <v>19</v>
      </c>
    </row>
    <row r="3750" spans="1:11" hidden="1" x14ac:dyDescent="0.3">
      <c r="A3750" t="s">
        <v>2772</v>
      </c>
      <c r="B3750" t="s">
        <v>13487</v>
      </c>
      <c r="C3750" t="s">
        <v>20685</v>
      </c>
      <c r="D3750" t="s">
        <v>20686</v>
      </c>
      <c r="E3750" s="74">
        <v>33573</v>
      </c>
      <c r="F3750">
        <v>52.94</v>
      </c>
      <c r="G3750" t="s">
        <v>17430</v>
      </c>
      <c r="H3750" t="s">
        <v>17628</v>
      </c>
      <c r="I3750" s="74">
        <v>40471</v>
      </c>
      <c r="J3750" t="s">
        <v>17325</v>
      </c>
      <c r="K3750" t="s">
        <v>19</v>
      </c>
    </row>
    <row r="3751" spans="1:11" hidden="1" x14ac:dyDescent="0.3">
      <c r="A3751" t="s">
        <v>2772</v>
      </c>
      <c r="B3751" t="s">
        <v>13487</v>
      </c>
      <c r="C3751" t="s">
        <v>20685</v>
      </c>
      <c r="D3751" t="s">
        <v>20686</v>
      </c>
      <c r="E3751" s="74">
        <v>33573</v>
      </c>
      <c r="F3751">
        <v>52.94</v>
      </c>
      <c r="G3751" t="s">
        <v>20687</v>
      </c>
      <c r="H3751" t="s">
        <v>17628</v>
      </c>
      <c r="I3751" s="74">
        <v>40471</v>
      </c>
      <c r="J3751" t="s">
        <v>17325</v>
      </c>
      <c r="K3751" t="s">
        <v>19</v>
      </c>
    </row>
    <row r="3752" spans="1:11" hidden="1" x14ac:dyDescent="0.3">
      <c r="A3752" t="s">
        <v>5262</v>
      </c>
      <c r="B3752" t="s">
        <v>11040</v>
      </c>
      <c r="C3752" t="s">
        <v>22205</v>
      </c>
      <c r="D3752" t="s">
        <v>22206</v>
      </c>
      <c r="E3752" s="74">
        <v>43700</v>
      </c>
      <c r="F3752">
        <v>1.2529999999999999</v>
      </c>
      <c r="G3752" t="s">
        <v>17</v>
      </c>
      <c r="H3752" t="s">
        <v>17315</v>
      </c>
      <c r="I3752" s="74">
        <v>43741</v>
      </c>
      <c r="J3752" t="s">
        <v>19</v>
      </c>
      <c r="K3752" t="s">
        <v>19</v>
      </c>
    </row>
    <row r="3753" spans="1:11" hidden="1" x14ac:dyDescent="0.3">
      <c r="A3753" t="s">
        <v>28369</v>
      </c>
      <c r="B3753" t="s">
        <v>28370</v>
      </c>
      <c r="C3753" t="s">
        <v>17754</v>
      </c>
      <c r="D3753" t="s">
        <v>17755</v>
      </c>
      <c r="E3753" s="74">
        <v>44566</v>
      </c>
      <c r="F3753">
        <v>0.23857600000000001</v>
      </c>
      <c r="G3753" t="s">
        <v>17</v>
      </c>
      <c r="H3753" t="s">
        <v>17315</v>
      </c>
      <c r="I3753" s="74">
        <v>45709</v>
      </c>
      <c r="J3753" t="s">
        <v>19</v>
      </c>
      <c r="K3753" t="s">
        <v>17325</v>
      </c>
    </row>
    <row r="3754" spans="1:11" hidden="1" x14ac:dyDescent="0.3">
      <c r="A3754" t="s">
        <v>28371</v>
      </c>
      <c r="B3754" t="s">
        <v>28372</v>
      </c>
      <c r="C3754" t="s">
        <v>17754</v>
      </c>
      <c r="D3754" t="s">
        <v>17755</v>
      </c>
      <c r="E3754" s="74">
        <v>44474</v>
      </c>
      <c r="F3754">
        <v>0.24499000000000001</v>
      </c>
      <c r="G3754" t="s">
        <v>17</v>
      </c>
      <c r="H3754" t="s">
        <v>17315</v>
      </c>
      <c r="I3754" s="74">
        <v>45709</v>
      </c>
      <c r="J3754" t="s">
        <v>19</v>
      </c>
      <c r="K3754" t="s">
        <v>17325</v>
      </c>
    </row>
    <row r="3755" spans="1:11" hidden="1" x14ac:dyDescent="0.3">
      <c r="A3755" t="s">
        <v>28373</v>
      </c>
      <c r="B3755" t="s">
        <v>28374</v>
      </c>
      <c r="C3755" t="s">
        <v>17754</v>
      </c>
      <c r="D3755" t="s">
        <v>17755</v>
      </c>
      <c r="E3755" s="74">
        <v>44474</v>
      </c>
      <c r="F3755">
        <v>0.248197</v>
      </c>
      <c r="G3755" t="s">
        <v>17</v>
      </c>
      <c r="H3755" t="s">
        <v>17315</v>
      </c>
      <c r="I3755" s="74">
        <v>45709</v>
      </c>
      <c r="J3755" t="s">
        <v>19</v>
      </c>
      <c r="K3755" t="s">
        <v>17325</v>
      </c>
    </row>
    <row r="3756" spans="1:11" hidden="1" x14ac:dyDescent="0.3">
      <c r="A3756" t="s">
        <v>28375</v>
      </c>
      <c r="B3756" t="s">
        <v>28376</v>
      </c>
      <c r="C3756" t="s">
        <v>17754</v>
      </c>
      <c r="D3756" t="s">
        <v>17755</v>
      </c>
      <c r="E3756" s="74">
        <v>44473</v>
      </c>
      <c r="F3756">
        <v>0.245003</v>
      </c>
      <c r="G3756" t="s">
        <v>17</v>
      </c>
      <c r="H3756" t="s">
        <v>17315</v>
      </c>
      <c r="I3756" s="74">
        <v>45709</v>
      </c>
      <c r="J3756" t="s">
        <v>19</v>
      </c>
      <c r="K3756" t="s">
        <v>17325</v>
      </c>
    </row>
    <row r="3757" spans="1:11" hidden="1" x14ac:dyDescent="0.3">
      <c r="A3757" t="s">
        <v>28377</v>
      </c>
      <c r="B3757" t="s">
        <v>28378</v>
      </c>
      <c r="C3757" t="s">
        <v>17754</v>
      </c>
      <c r="D3757" t="s">
        <v>17755</v>
      </c>
      <c r="E3757" s="74">
        <v>44199</v>
      </c>
      <c r="F3757">
        <v>0.24577499999999999</v>
      </c>
      <c r="G3757" t="s">
        <v>17</v>
      </c>
      <c r="H3757" t="s">
        <v>17315</v>
      </c>
      <c r="I3757" s="74">
        <v>45709</v>
      </c>
      <c r="J3757" t="s">
        <v>19</v>
      </c>
      <c r="K3757" t="s">
        <v>17325</v>
      </c>
    </row>
    <row r="3758" spans="1:11" hidden="1" x14ac:dyDescent="0.3">
      <c r="A3758" t="s">
        <v>28379</v>
      </c>
      <c r="B3758" t="s">
        <v>28380</v>
      </c>
      <c r="C3758" t="s">
        <v>17754</v>
      </c>
      <c r="D3758" t="s">
        <v>17755</v>
      </c>
      <c r="E3758" s="74">
        <v>44481</v>
      </c>
      <c r="F3758">
        <v>0.12259100000000001</v>
      </c>
      <c r="G3758" t="s">
        <v>17</v>
      </c>
      <c r="H3758" t="s">
        <v>17315</v>
      </c>
      <c r="I3758" s="74">
        <v>45709</v>
      </c>
      <c r="J3758" t="s">
        <v>19</v>
      </c>
      <c r="K3758" t="s">
        <v>17325</v>
      </c>
    </row>
    <row r="3759" spans="1:11" hidden="1" x14ac:dyDescent="0.3">
      <c r="A3759" t="s">
        <v>15565</v>
      </c>
      <c r="B3759" t="s">
        <v>15564</v>
      </c>
      <c r="C3759" t="s">
        <v>17698</v>
      </c>
      <c r="D3759" t="s">
        <v>17699</v>
      </c>
      <c r="E3759" s="74">
        <v>44418</v>
      </c>
      <c r="F3759">
        <v>3.2</v>
      </c>
      <c r="G3759" t="s">
        <v>17</v>
      </c>
      <c r="H3759" t="s">
        <v>17391</v>
      </c>
      <c r="I3759" s="74">
        <v>44707</v>
      </c>
      <c r="J3759" t="s">
        <v>19</v>
      </c>
      <c r="K3759" t="s">
        <v>19</v>
      </c>
    </row>
    <row r="3760" spans="1:11" hidden="1" x14ac:dyDescent="0.3">
      <c r="A3760" t="s">
        <v>15987</v>
      </c>
      <c r="B3760" t="s">
        <v>15978</v>
      </c>
      <c r="C3760" t="s">
        <v>17610</v>
      </c>
      <c r="D3760" t="s">
        <v>17611</v>
      </c>
      <c r="E3760" s="74">
        <v>43025</v>
      </c>
      <c r="F3760">
        <v>2.3E-2</v>
      </c>
      <c r="G3760" t="s">
        <v>17</v>
      </c>
      <c r="H3760" t="s">
        <v>17315</v>
      </c>
      <c r="I3760" s="74">
        <v>44371</v>
      </c>
      <c r="J3760" t="s">
        <v>19</v>
      </c>
      <c r="K3760" t="s">
        <v>19</v>
      </c>
    </row>
    <row r="3761" spans="1:11" hidden="1" x14ac:dyDescent="0.3">
      <c r="A3761" t="s">
        <v>15980</v>
      </c>
      <c r="B3761" t="s">
        <v>15978</v>
      </c>
      <c r="C3761" t="s">
        <v>17610</v>
      </c>
      <c r="D3761" t="s">
        <v>17611</v>
      </c>
      <c r="E3761" s="74">
        <v>43034</v>
      </c>
      <c r="F3761">
        <v>1.2999999999999999E-2</v>
      </c>
      <c r="G3761" t="s">
        <v>17</v>
      </c>
      <c r="H3761" t="s">
        <v>17315</v>
      </c>
      <c r="I3761" s="74">
        <v>44371</v>
      </c>
      <c r="J3761" t="s">
        <v>19</v>
      </c>
      <c r="K3761" t="s">
        <v>19</v>
      </c>
    </row>
    <row r="3762" spans="1:11" hidden="1" x14ac:dyDescent="0.3">
      <c r="A3762" t="s">
        <v>15979</v>
      </c>
      <c r="B3762" t="s">
        <v>15978</v>
      </c>
      <c r="C3762" t="s">
        <v>17610</v>
      </c>
      <c r="D3762" t="s">
        <v>17611</v>
      </c>
      <c r="E3762" s="74">
        <v>43047</v>
      </c>
      <c r="F3762">
        <v>0.19600000000000001</v>
      </c>
      <c r="G3762" t="s">
        <v>17</v>
      </c>
      <c r="H3762" t="s">
        <v>17315</v>
      </c>
      <c r="I3762" s="74">
        <v>44371</v>
      </c>
      <c r="J3762" t="s">
        <v>19</v>
      </c>
      <c r="K3762" t="s">
        <v>19</v>
      </c>
    </row>
    <row r="3763" spans="1:11" hidden="1" x14ac:dyDescent="0.3">
      <c r="A3763" t="s">
        <v>2262</v>
      </c>
      <c r="B3763" t="s">
        <v>13073</v>
      </c>
      <c r="C3763" t="s">
        <v>21867</v>
      </c>
      <c r="D3763" t="s">
        <v>21868</v>
      </c>
      <c r="E3763" s="74">
        <v>40977</v>
      </c>
      <c r="F3763">
        <v>55</v>
      </c>
      <c r="G3763" t="s">
        <v>17623</v>
      </c>
      <c r="H3763" t="s">
        <v>17315</v>
      </c>
      <c r="I3763" s="74">
        <v>41079</v>
      </c>
      <c r="J3763" t="s">
        <v>19</v>
      </c>
      <c r="K3763" t="s">
        <v>19</v>
      </c>
    </row>
    <row r="3764" spans="1:11" hidden="1" x14ac:dyDescent="0.3">
      <c r="A3764" t="s">
        <v>1338</v>
      </c>
      <c r="B3764" t="s">
        <v>12372</v>
      </c>
      <c r="C3764" t="s">
        <v>17365</v>
      </c>
      <c r="D3764" t="s">
        <v>17366</v>
      </c>
      <c r="E3764" s="74">
        <v>41516</v>
      </c>
      <c r="F3764">
        <v>8</v>
      </c>
      <c r="G3764" t="s">
        <v>6</v>
      </c>
      <c r="H3764" t="s">
        <v>17441</v>
      </c>
      <c r="I3764" s="74">
        <v>41731</v>
      </c>
      <c r="J3764" t="s">
        <v>19</v>
      </c>
      <c r="K3764" t="s">
        <v>19</v>
      </c>
    </row>
    <row r="3765" spans="1:11" hidden="1" x14ac:dyDescent="0.3">
      <c r="A3765" t="s">
        <v>14791</v>
      </c>
      <c r="B3765" t="s">
        <v>14790</v>
      </c>
      <c r="C3765" t="s">
        <v>17408</v>
      </c>
      <c r="D3765" t="s">
        <v>17409</v>
      </c>
      <c r="E3765" s="74">
        <v>42808</v>
      </c>
      <c r="F3765">
        <v>0.28000000000000003</v>
      </c>
      <c r="G3765" t="s">
        <v>17</v>
      </c>
      <c r="H3765" t="s">
        <v>17315</v>
      </c>
      <c r="I3765" s="74">
        <v>44747</v>
      </c>
      <c r="J3765" t="s">
        <v>19</v>
      </c>
      <c r="K3765" t="s">
        <v>19</v>
      </c>
    </row>
    <row r="3766" spans="1:11" hidden="1" x14ac:dyDescent="0.3">
      <c r="A3766" t="s">
        <v>2788</v>
      </c>
      <c r="B3766" t="s">
        <v>13502</v>
      </c>
      <c r="C3766" t="s">
        <v>17514</v>
      </c>
      <c r="D3766" t="s">
        <v>17515</v>
      </c>
      <c r="E3766" s="74">
        <v>40346</v>
      </c>
      <c r="F3766">
        <v>0.96</v>
      </c>
      <c r="G3766" t="s">
        <v>17</v>
      </c>
      <c r="H3766" t="s">
        <v>17315</v>
      </c>
      <c r="I3766" s="74">
        <v>40396</v>
      </c>
      <c r="J3766" t="s">
        <v>19</v>
      </c>
      <c r="K3766" t="s">
        <v>19</v>
      </c>
    </row>
    <row r="3767" spans="1:11" hidden="1" x14ac:dyDescent="0.3">
      <c r="A3767" t="s">
        <v>3418</v>
      </c>
      <c r="B3767" t="s">
        <v>3419</v>
      </c>
      <c r="C3767" t="s">
        <v>22245</v>
      </c>
      <c r="D3767" t="s">
        <v>22246</v>
      </c>
      <c r="E3767" s="74">
        <v>30416</v>
      </c>
      <c r="F3767">
        <v>2</v>
      </c>
      <c r="G3767" t="s">
        <v>17369</v>
      </c>
      <c r="H3767" t="s">
        <v>17315</v>
      </c>
      <c r="I3767" s="74">
        <v>39668</v>
      </c>
      <c r="J3767" t="s">
        <v>19</v>
      </c>
      <c r="K3767" t="s">
        <v>19</v>
      </c>
    </row>
    <row r="3768" spans="1:11" hidden="1" x14ac:dyDescent="0.3">
      <c r="A3768" t="s">
        <v>16286</v>
      </c>
      <c r="B3768" t="s">
        <v>16285</v>
      </c>
      <c r="C3768" t="s">
        <v>17575</v>
      </c>
      <c r="D3768" t="s">
        <v>17576</v>
      </c>
      <c r="E3768" s="74">
        <v>44231</v>
      </c>
      <c r="F3768">
        <v>0.1</v>
      </c>
      <c r="G3768" t="s">
        <v>17</v>
      </c>
      <c r="H3768" t="s">
        <v>17391</v>
      </c>
      <c r="I3768" s="74">
        <v>44315</v>
      </c>
      <c r="J3768" t="s">
        <v>19</v>
      </c>
      <c r="K3768" t="s">
        <v>19</v>
      </c>
    </row>
    <row r="3769" spans="1:11" hidden="1" x14ac:dyDescent="0.3">
      <c r="A3769" t="s">
        <v>1603</v>
      </c>
      <c r="B3769" t="s">
        <v>12562</v>
      </c>
      <c r="C3769" t="s">
        <v>17365</v>
      </c>
      <c r="D3769" t="s">
        <v>17366</v>
      </c>
      <c r="E3769" s="74">
        <v>40718</v>
      </c>
      <c r="F3769">
        <v>0.31</v>
      </c>
      <c r="G3769" t="s">
        <v>17369</v>
      </c>
      <c r="H3769" t="s">
        <v>17441</v>
      </c>
      <c r="I3769" s="74">
        <v>41928</v>
      </c>
      <c r="J3769" t="s">
        <v>19</v>
      </c>
      <c r="K3769" t="s">
        <v>19</v>
      </c>
    </row>
    <row r="3770" spans="1:11" hidden="1" x14ac:dyDescent="0.3">
      <c r="A3770" t="s">
        <v>18676</v>
      </c>
      <c r="B3770" t="s">
        <v>13612</v>
      </c>
      <c r="C3770" t="s">
        <v>17348</v>
      </c>
      <c r="D3770" t="s">
        <v>17349</v>
      </c>
      <c r="E3770" s="74">
        <v>42487</v>
      </c>
      <c r="F3770">
        <v>0.28199999999999997</v>
      </c>
      <c r="G3770" t="s">
        <v>17</v>
      </c>
      <c r="H3770" t="s">
        <v>17315</v>
      </c>
      <c r="I3770" s="74">
        <v>44830</v>
      </c>
      <c r="J3770" t="s">
        <v>19</v>
      </c>
      <c r="K3770" t="s">
        <v>19</v>
      </c>
    </row>
    <row r="3771" spans="1:11" hidden="1" x14ac:dyDescent="0.3">
      <c r="A3771" t="s">
        <v>14439</v>
      </c>
      <c r="B3771" t="s">
        <v>13612</v>
      </c>
      <c r="C3771" t="s">
        <v>17348</v>
      </c>
      <c r="D3771" t="s">
        <v>17349</v>
      </c>
      <c r="E3771" s="74">
        <v>41816</v>
      </c>
      <c r="F3771">
        <v>0.108</v>
      </c>
      <c r="G3771" t="s">
        <v>17</v>
      </c>
      <c r="H3771" t="s">
        <v>17315</v>
      </c>
      <c r="I3771" s="74">
        <v>44886</v>
      </c>
      <c r="J3771" t="s">
        <v>19</v>
      </c>
      <c r="K3771" t="s">
        <v>19</v>
      </c>
    </row>
    <row r="3772" spans="1:11" hidden="1" x14ac:dyDescent="0.3">
      <c r="A3772" t="s">
        <v>14438</v>
      </c>
      <c r="B3772" t="s">
        <v>13612</v>
      </c>
      <c r="C3772" t="s">
        <v>17348</v>
      </c>
      <c r="D3772" t="s">
        <v>17349</v>
      </c>
      <c r="E3772" s="74">
        <v>41816</v>
      </c>
      <c r="F3772">
        <v>0.108</v>
      </c>
      <c r="G3772" t="s">
        <v>17</v>
      </c>
      <c r="H3772" t="s">
        <v>17315</v>
      </c>
      <c r="I3772" s="74">
        <v>44886</v>
      </c>
      <c r="J3772" t="s">
        <v>19</v>
      </c>
      <c r="K3772" t="s">
        <v>19</v>
      </c>
    </row>
    <row r="3773" spans="1:11" hidden="1" x14ac:dyDescent="0.3">
      <c r="A3773" t="s">
        <v>14399</v>
      </c>
      <c r="B3773" t="s">
        <v>13612</v>
      </c>
      <c r="C3773" t="s">
        <v>17348</v>
      </c>
      <c r="D3773" t="s">
        <v>17349</v>
      </c>
      <c r="E3773" s="74">
        <v>41439</v>
      </c>
      <c r="F3773">
        <v>4.4999999999999998E-2</v>
      </c>
      <c r="G3773" t="s">
        <v>17</v>
      </c>
      <c r="H3773" t="s">
        <v>17315</v>
      </c>
      <c r="I3773" s="74">
        <v>44841</v>
      </c>
      <c r="J3773" t="s">
        <v>19</v>
      </c>
      <c r="K3773" t="s">
        <v>19</v>
      </c>
    </row>
    <row r="3774" spans="1:11" hidden="1" x14ac:dyDescent="0.3">
      <c r="A3774" t="s">
        <v>14382</v>
      </c>
      <c r="B3774" t="s">
        <v>13612</v>
      </c>
      <c r="C3774" t="s">
        <v>17348</v>
      </c>
      <c r="D3774" t="s">
        <v>17349</v>
      </c>
      <c r="E3774" s="74">
        <v>41613</v>
      </c>
      <c r="F3774">
        <v>0.19400000000000001</v>
      </c>
      <c r="G3774" t="s">
        <v>17</v>
      </c>
      <c r="H3774" t="s">
        <v>17315</v>
      </c>
      <c r="I3774" s="74">
        <v>44841</v>
      </c>
      <c r="J3774" t="s">
        <v>19</v>
      </c>
      <c r="K3774" t="s">
        <v>19</v>
      </c>
    </row>
    <row r="3775" spans="1:11" hidden="1" x14ac:dyDescent="0.3">
      <c r="A3775" t="s">
        <v>14266</v>
      </c>
      <c r="B3775" t="s">
        <v>13612</v>
      </c>
      <c r="C3775" t="s">
        <v>17348</v>
      </c>
      <c r="D3775" t="s">
        <v>17349</v>
      </c>
      <c r="E3775" s="74">
        <v>42571</v>
      </c>
      <c r="F3775">
        <v>0.2928</v>
      </c>
      <c r="G3775" t="s">
        <v>17</v>
      </c>
      <c r="H3775" t="s">
        <v>17315</v>
      </c>
      <c r="I3775" s="74">
        <v>44901</v>
      </c>
      <c r="J3775" t="s">
        <v>19</v>
      </c>
      <c r="K3775" t="s">
        <v>19</v>
      </c>
    </row>
    <row r="3776" spans="1:11" hidden="1" x14ac:dyDescent="0.3">
      <c r="A3776" t="s">
        <v>18717</v>
      </c>
      <c r="B3776" t="s">
        <v>13612</v>
      </c>
      <c r="C3776" t="s">
        <v>17348</v>
      </c>
      <c r="D3776" t="s">
        <v>17349</v>
      </c>
      <c r="E3776" s="74">
        <v>42324</v>
      </c>
      <c r="F3776">
        <v>0.79200000000000004</v>
      </c>
      <c r="G3776" t="s">
        <v>17</v>
      </c>
      <c r="H3776" t="s">
        <v>17315</v>
      </c>
      <c r="I3776" s="74">
        <v>45280</v>
      </c>
      <c r="J3776" t="s">
        <v>19</v>
      </c>
      <c r="K3776" t="s">
        <v>19</v>
      </c>
    </row>
    <row r="3777" spans="1:11" hidden="1" x14ac:dyDescent="0.3">
      <c r="A3777" t="s">
        <v>13613</v>
      </c>
      <c r="B3777" t="s">
        <v>13612</v>
      </c>
      <c r="C3777" t="s">
        <v>17348</v>
      </c>
      <c r="D3777" t="s">
        <v>17349</v>
      </c>
      <c r="E3777" s="74">
        <v>41492</v>
      </c>
      <c r="F3777">
        <v>6.5299999999999997E-2</v>
      </c>
      <c r="G3777" t="s">
        <v>17</v>
      </c>
      <c r="H3777" t="s">
        <v>17315</v>
      </c>
      <c r="I3777" s="74">
        <v>44974</v>
      </c>
      <c r="J3777" t="s">
        <v>19</v>
      </c>
      <c r="K3777" t="s">
        <v>19</v>
      </c>
    </row>
    <row r="3778" spans="1:11" hidden="1" x14ac:dyDescent="0.3">
      <c r="A3778" t="s">
        <v>10339</v>
      </c>
      <c r="B3778" t="s">
        <v>10338</v>
      </c>
      <c r="C3778" t="s">
        <v>17461</v>
      </c>
      <c r="D3778" t="s">
        <v>17462</v>
      </c>
      <c r="E3778" s="74">
        <v>44243</v>
      </c>
      <c r="F3778">
        <v>100</v>
      </c>
      <c r="G3778" t="s">
        <v>17</v>
      </c>
      <c r="H3778" t="s">
        <v>17397</v>
      </c>
      <c r="I3778" s="74">
        <v>44267</v>
      </c>
      <c r="J3778" t="s">
        <v>19</v>
      </c>
      <c r="K3778" t="s">
        <v>19</v>
      </c>
    </row>
    <row r="3779" spans="1:11" hidden="1" x14ac:dyDescent="0.3">
      <c r="A3779" t="s">
        <v>25208</v>
      </c>
      <c r="B3779" t="s">
        <v>25209</v>
      </c>
      <c r="C3779" t="s">
        <v>17461</v>
      </c>
      <c r="D3779" t="s">
        <v>17462</v>
      </c>
      <c r="E3779" s="74">
        <v>45274</v>
      </c>
      <c r="F3779">
        <v>75</v>
      </c>
      <c r="G3779" t="s">
        <v>17</v>
      </c>
      <c r="H3779" t="s">
        <v>17441</v>
      </c>
      <c r="I3779" s="74">
        <v>45378</v>
      </c>
      <c r="J3779" t="s">
        <v>19</v>
      </c>
      <c r="K3779" t="s">
        <v>19</v>
      </c>
    </row>
    <row r="3780" spans="1:11" hidden="1" x14ac:dyDescent="0.3">
      <c r="A3780" t="s">
        <v>14734</v>
      </c>
      <c r="B3780" t="s">
        <v>14733</v>
      </c>
      <c r="C3780" t="s">
        <v>17680</v>
      </c>
      <c r="D3780" t="s">
        <v>17681</v>
      </c>
      <c r="E3780" s="74">
        <v>44595</v>
      </c>
      <c r="F3780">
        <v>0.122</v>
      </c>
      <c r="G3780" t="s">
        <v>17</v>
      </c>
      <c r="H3780" t="s">
        <v>17315</v>
      </c>
      <c r="I3780" s="74">
        <v>44739</v>
      </c>
      <c r="J3780" t="s">
        <v>19</v>
      </c>
      <c r="K3780" t="s">
        <v>19</v>
      </c>
    </row>
    <row r="3781" spans="1:11" hidden="1" x14ac:dyDescent="0.3">
      <c r="A3781" t="s">
        <v>14992</v>
      </c>
      <c r="B3781" t="s">
        <v>14991</v>
      </c>
      <c r="C3781" t="s">
        <v>17348</v>
      </c>
      <c r="D3781" t="s">
        <v>17349</v>
      </c>
      <c r="E3781" s="74">
        <v>42459</v>
      </c>
      <c r="F3781">
        <v>0.82399999999999995</v>
      </c>
      <c r="G3781" t="s">
        <v>17</v>
      </c>
      <c r="H3781" t="s">
        <v>17315</v>
      </c>
      <c r="I3781" s="74">
        <v>44714</v>
      </c>
      <c r="J3781" t="s">
        <v>19</v>
      </c>
      <c r="K3781" t="s">
        <v>19</v>
      </c>
    </row>
    <row r="3782" spans="1:11" hidden="1" x14ac:dyDescent="0.3">
      <c r="A3782" t="s">
        <v>16070</v>
      </c>
      <c r="B3782" t="s">
        <v>16069</v>
      </c>
      <c r="C3782" t="s">
        <v>17348</v>
      </c>
      <c r="D3782" t="s">
        <v>17349</v>
      </c>
      <c r="E3782" s="74">
        <v>40067</v>
      </c>
      <c r="F3782">
        <v>0.999</v>
      </c>
      <c r="G3782" t="s">
        <v>17</v>
      </c>
      <c r="H3782" t="s">
        <v>17315</v>
      </c>
      <c r="I3782" s="74">
        <v>44320</v>
      </c>
      <c r="J3782" t="s">
        <v>19</v>
      </c>
      <c r="K3782" t="s">
        <v>19</v>
      </c>
    </row>
    <row r="3783" spans="1:11" hidden="1" x14ac:dyDescent="0.3">
      <c r="A3783" t="s">
        <v>15762</v>
      </c>
      <c r="B3783" t="s">
        <v>15761</v>
      </c>
      <c r="C3783" t="s">
        <v>17348</v>
      </c>
      <c r="D3783" t="s">
        <v>17349</v>
      </c>
      <c r="E3783" s="74">
        <v>44413</v>
      </c>
      <c r="F3783">
        <v>0.79600000000000004</v>
      </c>
      <c r="G3783" t="s">
        <v>17</v>
      </c>
      <c r="H3783" t="s">
        <v>17315</v>
      </c>
      <c r="I3783" s="74">
        <v>44434</v>
      </c>
      <c r="J3783" t="s">
        <v>19</v>
      </c>
      <c r="K3783" t="s">
        <v>19</v>
      </c>
    </row>
    <row r="3784" spans="1:11" hidden="1" x14ac:dyDescent="0.3">
      <c r="A3784" t="s">
        <v>2331</v>
      </c>
      <c r="B3784" t="s">
        <v>13122</v>
      </c>
      <c r="C3784" t="s">
        <v>17418</v>
      </c>
      <c r="D3784" t="s">
        <v>17419</v>
      </c>
      <c r="E3784" s="74">
        <v>41087</v>
      </c>
      <c r="F3784">
        <v>20</v>
      </c>
      <c r="G3784" t="s">
        <v>17</v>
      </c>
      <c r="H3784" t="s">
        <v>17315</v>
      </c>
      <c r="I3784" s="74">
        <v>41103</v>
      </c>
      <c r="J3784" t="s">
        <v>19</v>
      </c>
      <c r="K3784" t="s">
        <v>19</v>
      </c>
    </row>
    <row r="3785" spans="1:11" hidden="1" x14ac:dyDescent="0.3">
      <c r="A3785" t="s">
        <v>4484</v>
      </c>
      <c r="B3785" t="s">
        <v>11357</v>
      </c>
      <c r="C3785" t="s">
        <v>22267</v>
      </c>
      <c r="D3785" t="s">
        <v>22268</v>
      </c>
      <c r="E3785" s="74">
        <v>34060</v>
      </c>
      <c r="F3785">
        <v>7.6</v>
      </c>
      <c r="G3785" t="s">
        <v>17369</v>
      </c>
      <c r="H3785" t="s">
        <v>17458</v>
      </c>
      <c r="I3785" s="74">
        <v>43315</v>
      </c>
      <c r="J3785" t="s">
        <v>19</v>
      </c>
      <c r="K3785" t="s">
        <v>19</v>
      </c>
    </row>
    <row r="3786" spans="1:11" hidden="1" x14ac:dyDescent="0.3">
      <c r="A3786" t="s">
        <v>4485</v>
      </c>
      <c r="B3786" t="s">
        <v>11357</v>
      </c>
      <c r="C3786" t="s">
        <v>22267</v>
      </c>
      <c r="D3786" t="s">
        <v>22268</v>
      </c>
      <c r="E3786" s="74">
        <v>34107</v>
      </c>
      <c r="F3786">
        <v>8.4</v>
      </c>
      <c r="G3786" t="s">
        <v>17369</v>
      </c>
      <c r="H3786" t="s">
        <v>17458</v>
      </c>
      <c r="I3786" s="74">
        <v>43315</v>
      </c>
      <c r="J3786" t="s">
        <v>19</v>
      </c>
      <c r="K3786" t="s">
        <v>19</v>
      </c>
    </row>
    <row r="3787" spans="1:11" hidden="1" x14ac:dyDescent="0.3">
      <c r="A3787" t="s">
        <v>160</v>
      </c>
      <c r="B3787" t="s">
        <v>11713</v>
      </c>
      <c r="C3787" t="s">
        <v>22156</v>
      </c>
      <c r="D3787" t="s">
        <v>22157</v>
      </c>
      <c r="E3787" s="74">
        <v>42693</v>
      </c>
      <c r="F3787">
        <v>9</v>
      </c>
      <c r="G3787" t="s">
        <v>17</v>
      </c>
      <c r="H3787" t="s">
        <v>17339</v>
      </c>
      <c r="I3787" s="74">
        <v>42727</v>
      </c>
      <c r="J3787" t="s">
        <v>19</v>
      </c>
      <c r="K3787" t="s">
        <v>19</v>
      </c>
    </row>
    <row r="3788" spans="1:11" hidden="1" x14ac:dyDescent="0.3">
      <c r="A3788" t="s">
        <v>14813</v>
      </c>
      <c r="B3788" t="s">
        <v>14812</v>
      </c>
      <c r="C3788" t="s">
        <v>18566</v>
      </c>
      <c r="D3788" t="s">
        <v>18567</v>
      </c>
      <c r="E3788" s="74">
        <v>42854</v>
      </c>
      <c r="F3788">
        <v>29</v>
      </c>
      <c r="G3788" t="s">
        <v>17334</v>
      </c>
      <c r="H3788" t="s">
        <v>17315</v>
      </c>
      <c r="I3788" s="74">
        <v>44742</v>
      </c>
      <c r="J3788" t="s">
        <v>17325</v>
      </c>
      <c r="K3788" t="s">
        <v>19</v>
      </c>
    </row>
    <row r="3789" spans="1:11" hidden="1" x14ac:dyDescent="0.3">
      <c r="A3789" t="s">
        <v>14813</v>
      </c>
      <c r="B3789" t="s">
        <v>14812</v>
      </c>
      <c r="C3789" t="s">
        <v>18566</v>
      </c>
      <c r="D3789" t="s">
        <v>18567</v>
      </c>
      <c r="E3789" s="74">
        <v>42854</v>
      </c>
      <c r="F3789">
        <v>29</v>
      </c>
      <c r="G3789" t="s">
        <v>17430</v>
      </c>
      <c r="H3789" t="s">
        <v>17315</v>
      </c>
      <c r="I3789" s="74">
        <v>44742</v>
      </c>
      <c r="J3789" t="s">
        <v>17325</v>
      </c>
      <c r="K3789" t="s">
        <v>19</v>
      </c>
    </row>
    <row r="3790" spans="1:11" hidden="1" x14ac:dyDescent="0.3">
      <c r="A3790" t="s">
        <v>19959</v>
      </c>
      <c r="B3790" t="s">
        <v>19960</v>
      </c>
      <c r="C3790" t="s">
        <v>17320</v>
      </c>
      <c r="D3790" t="s">
        <v>17321</v>
      </c>
      <c r="E3790" s="74">
        <v>44951</v>
      </c>
      <c r="F3790">
        <v>0.34300000000000003</v>
      </c>
      <c r="G3790" t="s">
        <v>17</v>
      </c>
      <c r="H3790" t="s">
        <v>17315</v>
      </c>
      <c r="I3790" s="74">
        <v>45343</v>
      </c>
      <c r="J3790" t="s">
        <v>19</v>
      </c>
      <c r="K3790" t="s">
        <v>19</v>
      </c>
    </row>
    <row r="3791" spans="1:11" hidden="1" x14ac:dyDescent="0.3">
      <c r="A3791" t="s">
        <v>19965</v>
      </c>
      <c r="B3791" t="s">
        <v>19966</v>
      </c>
      <c r="C3791" t="s">
        <v>17320</v>
      </c>
      <c r="D3791" t="s">
        <v>17321</v>
      </c>
      <c r="E3791" s="74">
        <v>45016</v>
      </c>
      <c r="F3791">
        <v>0.5645</v>
      </c>
      <c r="G3791" t="s">
        <v>17</v>
      </c>
      <c r="H3791" t="s">
        <v>17315</v>
      </c>
      <c r="I3791" s="74">
        <v>45345</v>
      </c>
      <c r="J3791" t="s">
        <v>19</v>
      </c>
      <c r="K3791" t="s">
        <v>19</v>
      </c>
    </row>
    <row r="3792" spans="1:11" hidden="1" x14ac:dyDescent="0.3">
      <c r="A3792" t="s">
        <v>5085</v>
      </c>
      <c r="B3792" t="s">
        <v>11070</v>
      </c>
      <c r="C3792" t="s">
        <v>22327</v>
      </c>
      <c r="D3792" t="s">
        <v>22328</v>
      </c>
      <c r="E3792" s="74">
        <v>43528</v>
      </c>
      <c r="F3792">
        <v>0.85299999999999998</v>
      </c>
      <c r="G3792" t="s">
        <v>17334</v>
      </c>
      <c r="H3792" t="s">
        <v>17315</v>
      </c>
      <c r="I3792" s="74">
        <v>43633</v>
      </c>
      <c r="J3792" t="s">
        <v>19</v>
      </c>
      <c r="K3792" t="s">
        <v>19</v>
      </c>
    </row>
    <row r="3793" spans="1:11" hidden="1" x14ac:dyDescent="0.3">
      <c r="A3793" t="s">
        <v>24022</v>
      </c>
      <c r="B3793" t="s">
        <v>24023</v>
      </c>
      <c r="C3793" t="s">
        <v>17387</v>
      </c>
      <c r="D3793" t="s">
        <v>17388</v>
      </c>
      <c r="E3793" s="74">
        <v>44453</v>
      </c>
      <c r="F3793">
        <v>0.24936</v>
      </c>
      <c r="G3793" t="s">
        <v>17</v>
      </c>
      <c r="H3793" t="s">
        <v>17315</v>
      </c>
      <c r="I3793" s="74">
        <v>45553</v>
      </c>
      <c r="J3793" t="s">
        <v>19</v>
      </c>
      <c r="K3793" t="s">
        <v>17325</v>
      </c>
    </row>
    <row r="3794" spans="1:11" hidden="1" x14ac:dyDescent="0.3">
      <c r="A3794" t="s">
        <v>4383</v>
      </c>
      <c r="B3794" t="s">
        <v>11579</v>
      </c>
      <c r="C3794" t="s">
        <v>17410</v>
      </c>
      <c r="D3794" t="s">
        <v>17411</v>
      </c>
      <c r="E3794" s="74">
        <v>40891</v>
      </c>
      <c r="F3794">
        <v>2.4E-2</v>
      </c>
      <c r="G3794" t="s">
        <v>17</v>
      </c>
      <c r="H3794" t="s">
        <v>17315</v>
      </c>
      <c r="I3794" s="74">
        <v>43242</v>
      </c>
      <c r="J3794" t="s">
        <v>19</v>
      </c>
      <c r="K3794" t="s">
        <v>19</v>
      </c>
    </row>
    <row r="3795" spans="1:11" hidden="1" x14ac:dyDescent="0.3">
      <c r="A3795" t="s">
        <v>343</v>
      </c>
      <c r="B3795" t="s">
        <v>11833</v>
      </c>
      <c r="C3795" t="s">
        <v>17514</v>
      </c>
      <c r="D3795" t="s">
        <v>17515</v>
      </c>
      <c r="E3795" s="74">
        <v>42598</v>
      </c>
      <c r="F3795">
        <v>40</v>
      </c>
      <c r="G3795" t="s">
        <v>17</v>
      </c>
      <c r="H3795" t="s">
        <v>17458</v>
      </c>
      <c r="I3795" s="74">
        <v>42650</v>
      </c>
      <c r="J3795" t="s">
        <v>19</v>
      </c>
      <c r="K3795" t="s">
        <v>19</v>
      </c>
    </row>
    <row r="3796" spans="1:11" hidden="1" x14ac:dyDescent="0.3">
      <c r="A3796" t="s">
        <v>9005</v>
      </c>
      <c r="B3796" t="s">
        <v>17107</v>
      </c>
      <c r="C3796" t="s">
        <v>17342</v>
      </c>
      <c r="D3796" t="s">
        <v>17343</v>
      </c>
      <c r="E3796" s="74">
        <v>43122</v>
      </c>
      <c r="F3796">
        <v>0.997</v>
      </c>
      <c r="G3796" t="s">
        <v>17</v>
      </c>
      <c r="H3796" t="s">
        <v>17315</v>
      </c>
      <c r="I3796" s="74">
        <v>44048</v>
      </c>
      <c r="J3796" t="s">
        <v>19</v>
      </c>
      <c r="K3796" t="s">
        <v>19</v>
      </c>
    </row>
    <row r="3797" spans="1:11" hidden="1" x14ac:dyDescent="0.3">
      <c r="A3797" t="s">
        <v>9006</v>
      </c>
      <c r="B3797" t="s">
        <v>17107</v>
      </c>
      <c r="C3797" t="s">
        <v>17342</v>
      </c>
      <c r="D3797" t="s">
        <v>17343</v>
      </c>
      <c r="E3797" s="74">
        <v>43122</v>
      </c>
      <c r="F3797">
        <v>0.99299999999999999</v>
      </c>
      <c r="G3797" t="s">
        <v>17</v>
      </c>
      <c r="H3797" t="s">
        <v>17315</v>
      </c>
      <c r="I3797" s="74">
        <v>44048</v>
      </c>
      <c r="J3797" t="s">
        <v>19</v>
      </c>
      <c r="K3797" t="s">
        <v>19</v>
      </c>
    </row>
    <row r="3798" spans="1:11" hidden="1" x14ac:dyDescent="0.3">
      <c r="A3798" t="s">
        <v>1337</v>
      </c>
      <c r="B3798" t="s">
        <v>12371</v>
      </c>
      <c r="C3798" t="s">
        <v>22014</v>
      </c>
      <c r="D3798" t="s">
        <v>22015</v>
      </c>
      <c r="E3798" s="74">
        <v>41703</v>
      </c>
      <c r="F3798">
        <v>1.5</v>
      </c>
      <c r="G3798" t="s">
        <v>17</v>
      </c>
      <c r="H3798" t="s">
        <v>17315</v>
      </c>
      <c r="I3798" s="74">
        <v>41723</v>
      </c>
      <c r="J3798" t="s">
        <v>19</v>
      </c>
      <c r="K3798" t="s">
        <v>19</v>
      </c>
    </row>
    <row r="3799" spans="1:11" hidden="1" x14ac:dyDescent="0.3">
      <c r="A3799" t="s">
        <v>1336</v>
      </c>
      <c r="B3799" t="s">
        <v>12370</v>
      </c>
      <c r="C3799" t="s">
        <v>22014</v>
      </c>
      <c r="D3799" t="s">
        <v>22015</v>
      </c>
      <c r="E3799" s="74">
        <v>41703</v>
      </c>
      <c r="F3799">
        <v>1.5</v>
      </c>
      <c r="G3799" t="s">
        <v>17</v>
      </c>
      <c r="H3799" t="s">
        <v>17315</v>
      </c>
      <c r="I3799" s="74">
        <v>41717</v>
      </c>
      <c r="J3799" t="s">
        <v>19</v>
      </c>
      <c r="K3799" t="s">
        <v>19</v>
      </c>
    </row>
    <row r="3800" spans="1:11" hidden="1" x14ac:dyDescent="0.3">
      <c r="A3800" t="s">
        <v>24602</v>
      </c>
      <c r="B3800" t="s">
        <v>24603</v>
      </c>
      <c r="C3800" t="s">
        <v>17463</v>
      </c>
      <c r="D3800" t="s">
        <v>17464</v>
      </c>
      <c r="E3800" s="74">
        <v>44608</v>
      </c>
      <c r="F3800">
        <v>1</v>
      </c>
      <c r="G3800" t="s">
        <v>17</v>
      </c>
      <c r="H3800" t="s">
        <v>17465</v>
      </c>
      <c r="I3800" s="74">
        <v>45594</v>
      </c>
      <c r="J3800" t="s">
        <v>19</v>
      </c>
      <c r="K3800" t="s">
        <v>19</v>
      </c>
    </row>
    <row r="3801" spans="1:11" hidden="1" x14ac:dyDescent="0.3">
      <c r="A3801" t="s">
        <v>24600</v>
      </c>
      <c r="B3801" t="s">
        <v>24601</v>
      </c>
      <c r="C3801" t="s">
        <v>17463</v>
      </c>
      <c r="D3801" t="s">
        <v>17464</v>
      </c>
      <c r="E3801" s="74">
        <v>44502</v>
      </c>
      <c r="F3801">
        <v>0.98331000000000002</v>
      </c>
      <c r="G3801" t="s">
        <v>17</v>
      </c>
      <c r="H3801" t="s">
        <v>17315</v>
      </c>
      <c r="I3801" s="74">
        <v>45497</v>
      </c>
      <c r="J3801" t="s">
        <v>19</v>
      </c>
      <c r="K3801" t="s">
        <v>19</v>
      </c>
    </row>
    <row r="3802" spans="1:11" hidden="1" x14ac:dyDescent="0.3">
      <c r="A3802" t="s">
        <v>15722</v>
      </c>
      <c r="B3802" t="s">
        <v>15721</v>
      </c>
      <c r="C3802" t="s">
        <v>17463</v>
      </c>
      <c r="D3802" t="s">
        <v>17464</v>
      </c>
      <c r="E3802" s="74">
        <v>44343</v>
      </c>
      <c r="F3802">
        <v>4.3339999999999996</v>
      </c>
      <c r="G3802" t="s">
        <v>17</v>
      </c>
      <c r="H3802" t="s">
        <v>17315</v>
      </c>
      <c r="I3802" s="74">
        <v>44505</v>
      </c>
      <c r="J3802" t="s">
        <v>19</v>
      </c>
      <c r="K3802" t="s">
        <v>19</v>
      </c>
    </row>
    <row r="3803" spans="1:11" hidden="1" x14ac:dyDescent="0.3">
      <c r="A3803" t="s">
        <v>24623</v>
      </c>
      <c r="B3803" t="s">
        <v>24624</v>
      </c>
      <c r="C3803" t="s">
        <v>17463</v>
      </c>
      <c r="D3803" t="s">
        <v>17464</v>
      </c>
      <c r="E3803" s="74">
        <v>44862</v>
      </c>
      <c r="F3803">
        <v>3.101</v>
      </c>
      <c r="G3803" t="s">
        <v>17</v>
      </c>
      <c r="H3803" t="s">
        <v>17315</v>
      </c>
      <c r="I3803" s="74">
        <v>45666</v>
      </c>
      <c r="J3803" t="s">
        <v>19</v>
      </c>
      <c r="K3803" t="s">
        <v>19</v>
      </c>
    </row>
    <row r="3804" spans="1:11" hidden="1" x14ac:dyDescent="0.3">
      <c r="A3804" t="s">
        <v>24625</v>
      </c>
      <c r="B3804" t="s">
        <v>24626</v>
      </c>
      <c r="C3804" t="s">
        <v>17463</v>
      </c>
      <c r="D3804" t="s">
        <v>17464</v>
      </c>
      <c r="E3804" s="74">
        <v>44872</v>
      </c>
      <c r="F3804">
        <v>2.8136290000000002</v>
      </c>
      <c r="G3804" t="s">
        <v>17</v>
      </c>
      <c r="H3804" t="s">
        <v>17315</v>
      </c>
      <c r="I3804" s="74">
        <v>45684</v>
      </c>
      <c r="J3804" t="s">
        <v>19</v>
      </c>
      <c r="K3804" t="s">
        <v>19</v>
      </c>
    </row>
    <row r="3805" spans="1:11" hidden="1" x14ac:dyDescent="0.3">
      <c r="A3805" t="s">
        <v>16152</v>
      </c>
      <c r="B3805" t="s">
        <v>16151</v>
      </c>
      <c r="C3805" t="s">
        <v>17463</v>
      </c>
      <c r="D3805" t="s">
        <v>17464</v>
      </c>
      <c r="E3805" s="74">
        <v>44259</v>
      </c>
      <c r="F3805">
        <v>3</v>
      </c>
      <c r="G3805" t="s">
        <v>17</v>
      </c>
      <c r="H3805" t="s">
        <v>17315</v>
      </c>
      <c r="I3805" s="74">
        <v>44343</v>
      </c>
      <c r="J3805" t="s">
        <v>19</v>
      </c>
      <c r="K3805" t="s">
        <v>19</v>
      </c>
    </row>
    <row r="3806" spans="1:11" hidden="1" x14ac:dyDescent="0.3">
      <c r="A3806" t="s">
        <v>16207</v>
      </c>
      <c r="B3806" t="s">
        <v>16206</v>
      </c>
      <c r="C3806" t="s">
        <v>17581</v>
      </c>
      <c r="D3806" t="s">
        <v>17582</v>
      </c>
      <c r="E3806" s="74">
        <v>44130</v>
      </c>
      <c r="F3806">
        <v>8.3000000000000004E-2</v>
      </c>
      <c r="G3806" t="s">
        <v>17</v>
      </c>
      <c r="H3806" t="s">
        <v>17315</v>
      </c>
      <c r="I3806" s="74">
        <v>44477</v>
      </c>
      <c r="J3806" t="s">
        <v>19</v>
      </c>
      <c r="K3806" t="s">
        <v>19</v>
      </c>
    </row>
    <row r="3807" spans="1:11" hidden="1" x14ac:dyDescent="0.3">
      <c r="A3807" t="s">
        <v>15964</v>
      </c>
      <c r="B3807" t="s">
        <v>15963</v>
      </c>
      <c r="C3807" t="s">
        <v>17581</v>
      </c>
      <c r="D3807" t="s">
        <v>17582</v>
      </c>
      <c r="E3807" s="74">
        <v>44426</v>
      </c>
      <c r="F3807">
        <v>3.6999999999999998E-2</v>
      </c>
      <c r="G3807" t="s">
        <v>17</v>
      </c>
      <c r="H3807" t="s">
        <v>17315</v>
      </c>
      <c r="I3807" s="74">
        <v>44491</v>
      </c>
      <c r="J3807" t="s">
        <v>19</v>
      </c>
      <c r="K3807" t="s">
        <v>19</v>
      </c>
    </row>
    <row r="3808" spans="1:11" hidden="1" x14ac:dyDescent="0.3">
      <c r="A3808" t="s">
        <v>15968</v>
      </c>
      <c r="B3808" t="s">
        <v>15967</v>
      </c>
      <c r="C3808" t="s">
        <v>17581</v>
      </c>
      <c r="D3808" t="s">
        <v>17582</v>
      </c>
      <c r="E3808" s="74">
        <v>44186</v>
      </c>
      <c r="F3808">
        <v>6.2E-2</v>
      </c>
      <c r="G3808" t="s">
        <v>17</v>
      </c>
      <c r="H3808" t="s">
        <v>17315</v>
      </c>
      <c r="I3808" s="74">
        <v>44484</v>
      </c>
      <c r="J3808" t="s">
        <v>19</v>
      </c>
      <c r="K3808" t="s">
        <v>19</v>
      </c>
    </row>
    <row r="3809" spans="1:11" hidden="1" x14ac:dyDescent="0.3">
      <c r="A3809" t="s">
        <v>14281</v>
      </c>
      <c r="B3809" t="s">
        <v>14280</v>
      </c>
      <c r="C3809" t="s">
        <v>17581</v>
      </c>
      <c r="D3809" t="s">
        <v>17582</v>
      </c>
      <c r="E3809" s="74">
        <v>44860</v>
      </c>
      <c r="F3809">
        <v>0.18099999999999999</v>
      </c>
      <c r="G3809" t="s">
        <v>17</v>
      </c>
      <c r="H3809" t="s">
        <v>17315</v>
      </c>
      <c r="I3809" s="74">
        <v>44938</v>
      </c>
      <c r="J3809" t="s">
        <v>19</v>
      </c>
      <c r="K3809" t="s">
        <v>19</v>
      </c>
    </row>
    <row r="3810" spans="1:11" hidden="1" x14ac:dyDescent="0.3">
      <c r="A3810" t="s">
        <v>16209</v>
      </c>
      <c r="B3810" t="s">
        <v>16208</v>
      </c>
      <c r="C3810" t="s">
        <v>17581</v>
      </c>
      <c r="D3810" t="s">
        <v>17582</v>
      </c>
      <c r="E3810" s="74">
        <v>43980</v>
      </c>
      <c r="F3810">
        <v>7.1999999999999995E-2</v>
      </c>
      <c r="G3810" t="s">
        <v>17</v>
      </c>
      <c r="H3810" t="s">
        <v>17315</v>
      </c>
      <c r="I3810" s="74">
        <v>44504</v>
      </c>
      <c r="J3810" t="s">
        <v>19</v>
      </c>
      <c r="K3810" t="s">
        <v>19</v>
      </c>
    </row>
    <row r="3811" spans="1:11" hidden="1" x14ac:dyDescent="0.3">
      <c r="A3811" t="s">
        <v>16211</v>
      </c>
      <c r="B3811" t="s">
        <v>16210</v>
      </c>
      <c r="C3811" t="s">
        <v>17581</v>
      </c>
      <c r="D3811" t="s">
        <v>17582</v>
      </c>
      <c r="E3811" s="74">
        <v>43949</v>
      </c>
      <c r="F3811">
        <v>0.46899999999999997</v>
      </c>
      <c r="G3811" t="s">
        <v>17</v>
      </c>
      <c r="H3811" t="s">
        <v>17315</v>
      </c>
      <c r="I3811" s="74">
        <v>44477</v>
      </c>
      <c r="J3811" t="s">
        <v>19</v>
      </c>
      <c r="K3811" t="s">
        <v>19</v>
      </c>
    </row>
    <row r="3812" spans="1:11" hidden="1" x14ac:dyDescent="0.3">
      <c r="A3812" t="s">
        <v>15966</v>
      </c>
      <c r="B3812" t="s">
        <v>15965</v>
      </c>
      <c r="C3812" t="s">
        <v>17581</v>
      </c>
      <c r="D3812" t="s">
        <v>17582</v>
      </c>
      <c r="E3812" s="74">
        <v>44272</v>
      </c>
      <c r="F3812">
        <v>9.5000000000000001E-2</v>
      </c>
      <c r="G3812" t="s">
        <v>17</v>
      </c>
      <c r="H3812" t="s">
        <v>17315</v>
      </c>
      <c r="I3812" s="74">
        <v>44484</v>
      </c>
      <c r="J3812" t="s">
        <v>19</v>
      </c>
      <c r="K3812" t="s">
        <v>19</v>
      </c>
    </row>
    <row r="3813" spans="1:11" hidden="1" x14ac:dyDescent="0.3">
      <c r="A3813" t="s">
        <v>8827</v>
      </c>
      <c r="B3813" t="s">
        <v>17233</v>
      </c>
      <c r="C3813" t="s">
        <v>17316</v>
      </c>
      <c r="D3813" t="s">
        <v>17317</v>
      </c>
      <c r="E3813" s="74">
        <v>43090</v>
      </c>
      <c r="F3813">
        <v>0.59899999999999998</v>
      </c>
      <c r="G3813" t="s">
        <v>17</v>
      </c>
      <c r="H3813" t="s">
        <v>17315</v>
      </c>
      <c r="I3813" s="74">
        <v>44053</v>
      </c>
      <c r="J3813" t="s">
        <v>19</v>
      </c>
      <c r="K3813" t="s">
        <v>19</v>
      </c>
    </row>
    <row r="3814" spans="1:11" hidden="1" x14ac:dyDescent="0.3">
      <c r="A3814" t="s">
        <v>8207</v>
      </c>
      <c r="B3814" t="s">
        <v>10320</v>
      </c>
      <c r="C3814" t="s">
        <v>17316</v>
      </c>
      <c r="D3814" t="s">
        <v>17317</v>
      </c>
      <c r="E3814" s="74">
        <v>43334</v>
      </c>
      <c r="F3814">
        <v>0.96499999999999997</v>
      </c>
      <c r="G3814" t="s">
        <v>17</v>
      </c>
      <c r="H3814" t="s">
        <v>17315</v>
      </c>
      <c r="I3814" s="74">
        <v>44053</v>
      </c>
      <c r="J3814" t="s">
        <v>19</v>
      </c>
      <c r="K3814" t="s">
        <v>19</v>
      </c>
    </row>
    <row r="3815" spans="1:11" hidden="1" x14ac:dyDescent="0.3">
      <c r="A3815" t="s">
        <v>4380</v>
      </c>
      <c r="B3815" t="s">
        <v>11668</v>
      </c>
      <c r="C3815" t="s">
        <v>21515</v>
      </c>
      <c r="D3815" t="s">
        <v>21516</v>
      </c>
      <c r="E3815" s="74">
        <v>42732</v>
      </c>
      <c r="F3815">
        <v>2.54</v>
      </c>
      <c r="G3815" t="s">
        <v>17</v>
      </c>
      <c r="H3815" t="s">
        <v>17315</v>
      </c>
      <c r="I3815" s="74">
        <v>43202</v>
      </c>
      <c r="J3815" t="s">
        <v>19</v>
      </c>
      <c r="K3815" t="s">
        <v>19</v>
      </c>
    </row>
    <row r="3816" spans="1:11" hidden="1" x14ac:dyDescent="0.3">
      <c r="A3816" t="s">
        <v>4507</v>
      </c>
      <c r="B3816" t="s">
        <v>4506</v>
      </c>
      <c r="C3816" t="s">
        <v>17372</v>
      </c>
      <c r="D3816" t="s">
        <v>17373</v>
      </c>
      <c r="E3816" s="74">
        <v>43384</v>
      </c>
      <c r="F3816">
        <v>252.32</v>
      </c>
      <c r="G3816" t="s">
        <v>17</v>
      </c>
      <c r="H3816" t="s">
        <v>17315</v>
      </c>
      <c r="I3816" s="74">
        <v>43419</v>
      </c>
      <c r="J3816" t="s">
        <v>19</v>
      </c>
      <c r="K3816" t="s">
        <v>19</v>
      </c>
    </row>
    <row r="3817" spans="1:11" hidden="1" x14ac:dyDescent="0.3">
      <c r="A3817" t="s">
        <v>716</v>
      </c>
      <c r="B3817" t="s">
        <v>717</v>
      </c>
      <c r="C3817" t="s">
        <v>22024</v>
      </c>
      <c r="D3817" t="s">
        <v>22025</v>
      </c>
      <c r="E3817" s="74">
        <v>42222</v>
      </c>
      <c r="F3817">
        <v>20</v>
      </c>
      <c r="G3817" t="s">
        <v>17</v>
      </c>
      <c r="H3817" t="s">
        <v>17315</v>
      </c>
      <c r="I3817" s="74">
        <v>42237</v>
      </c>
      <c r="J3817" t="s">
        <v>19</v>
      </c>
      <c r="K3817" t="s">
        <v>19</v>
      </c>
    </row>
    <row r="3818" spans="1:11" hidden="1" x14ac:dyDescent="0.3">
      <c r="A3818" t="s">
        <v>1685</v>
      </c>
      <c r="B3818" t="s">
        <v>12399</v>
      </c>
      <c r="C3818" t="s">
        <v>21957</v>
      </c>
      <c r="D3818" t="s">
        <v>21958</v>
      </c>
      <c r="E3818" s="74">
        <v>41596</v>
      </c>
      <c r="F3818">
        <v>101.08</v>
      </c>
      <c r="G3818" t="s">
        <v>17</v>
      </c>
      <c r="H3818" t="s">
        <v>17315</v>
      </c>
      <c r="I3818" s="74">
        <v>41628</v>
      </c>
      <c r="J3818" t="s">
        <v>19</v>
      </c>
      <c r="K3818" t="s">
        <v>19</v>
      </c>
    </row>
    <row r="3819" spans="1:11" hidden="1" x14ac:dyDescent="0.3">
      <c r="A3819" t="s">
        <v>1383</v>
      </c>
      <c r="B3819" t="s">
        <v>12399</v>
      </c>
      <c r="C3819" t="s">
        <v>21957</v>
      </c>
      <c r="D3819" t="s">
        <v>21958</v>
      </c>
      <c r="E3819" s="74">
        <v>41628</v>
      </c>
      <c r="F3819">
        <v>64.599999999999994</v>
      </c>
      <c r="G3819" t="s">
        <v>17</v>
      </c>
      <c r="H3819" t="s">
        <v>17315</v>
      </c>
      <c r="I3819" s="74">
        <v>41666</v>
      </c>
      <c r="J3819" t="s">
        <v>19</v>
      </c>
      <c r="K3819" t="s">
        <v>19</v>
      </c>
    </row>
    <row r="3820" spans="1:11" hidden="1" x14ac:dyDescent="0.3">
      <c r="A3820" t="s">
        <v>8217</v>
      </c>
      <c r="B3820" t="s">
        <v>10310</v>
      </c>
      <c r="C3820" t="s">
        <v>17387</v>
      </c>
      <c r="D3820" t="s">
        <v>17388</v>
      </c>
      <c r="E3820" s="74">
        <v>43899</v>
      </c>
      <c r="F3820">
        <v>0.247</v>
      </c>
      <c r="G3820" t="s">
        <v>17</v>
      </c>
      <c r="H3820" t="s">
        <v>17315</v>
      </c>
      <c r="I3820" s="74">
        <v>43963</v>
      </c>
      <c r="J3820" t="s">
        <v>19</v>
      </c>
      <c r="K3820" t="s">
        <v>19</v>
      </c>
    </row>
    <row r="3821" spans="1:11" hidden="1" x14ac:dyDescent="0.3">
      <c r="A3821" t="s">
        <v>2300</v>
      </c>
      <c r="B3821" t="s">
        <v>13099</v>
      </c>
      <c r="C3821" t="s">
        <v>21865</v>
      </c>
      <c r="D3821" t="s">
        <v>21866</v>
      </c>
      <c r="E3821" s="74">
        <v>39814</v>
      </c>
      <c r="F3821">
        <v>1.125</v>
      </c>
      <c r="G3821" t="s">
        <v>17</v>
      </c>
      <c r="H3821" t="s">
        <v>17315</v>
      </c>
      <c r="I3821" s="74">
        <v>40982</v>
      </c>
      <c r="J3821" t="s">
        <v>19</v>
      </c>
      <c r="K3821" t="s">
        <v>19</v>
      </c>
    </row>
    <row r="3822" spans="1:11" hidden="1" x14ac:dyDescent="0.3">
      <c r="A3822" t="s">
        <v>4180</v>
      </c>
      <c r="B3822" t="s">
        <v>11545</v>
      </c>
      <c r="C3822" t="s">
        <v>17773</v>
      </c>
      <c r="D3822" t="s">
        <v>17774</v>
      </c>
      <c r="E3822" s="74">
        <v>42598</v>
      </c>
      <c r="F3822">
        <v>0.13</v>
      </c>
      <c r="G3822" t="s">
        <v>17</v>
      </c>
      <c r="H3822" t="s">
        <v>17441</v>
      </c>
      <c r="I3822" s="74">
        <v>42989</v>
      </c>
      <c r="J3822" t="s">
        <v>19</v>
      </c>
      <c r="K3822" t="s">
        <v>19</v>
      </c>
    </row>
    <row r="3823" spans="1:11" hidden="1" x14ac:dyDescent="0.3">
      <c r="A3823" t="s">
        <v>3415</v>
      </c>
      <c r="B3823" t="s">
        <v>11404</v>
      </c>
      <c r="C3823" t="s">
        <v>22249</v>
      </c>
      <c r="D3823" t="s">
        <v>22250</v>
      </c>
      <c r="E3823" s="74">
        <v>30574</v>
      </c>
      <c r="F3823">
        <v>2.9</v>
      </c>
      <c r="G3823" t="s">
        <v>17369</v>
      </c>
      <c r="H3823" t="s">
        <v>17315</v>
      </c>
      <c r="I3823" s="74">
        <v>39671</v>
      </c>
      <c r="J3823" t="s">
        <v>19</v>
      </c>
      <c r="K3823" t="s">
        <v>19</v>
      </c>
    </row>
    <row r="3824" spans="1:11" hidden="1" x14ac:dyDescent="0.3">
      <c r="A3824" t="s">
        <v>2951</v>
      </c>
      <c r="B3824" t="s">
        <v>14919</v>
      </c>
      <c r="C3824" t="s">
        <v>17908</v>
      </c>
      <c r="D3824" t="s">
        <v>17909</v>
      </c>
      <c r="E3824" s="74">
        <v>39420</v>
      </c>
      <c r="F3824">
        <v>0.215</v>
      </c>
      <c r="G3824" t="s">
        <v>17</v>
      </c>
      <c r="H3824" t="s">
        <v>17339</v>
      </c>
      <c r="I3824" s="74">
        <v>40183</v>
      </c>
      <c r="J3824" t="s">
        <v>19</v>
      </c>
      <c r="K3824" t="s">
        <v>19</v>
      </c>
    </row>
    <row r="3825" spans="1:11" hidden="1" x14ac:dyDescent="0.3">
      <c r="A3825" t="s">
        <v>2952</v>
      </c>
      <c r="B3825" t="s">
        <v>14921</v>
      </c>
      <c r="C3825" t="s">
        <v>17908</v>
      </c>
      <c r="D3825" t="s">
        <v>17909</v>
      </c>
      <c r="E3825" s="74">
        <v>39420</v>
      </c>
      <c r="F3825">
        <v>0.159</v>
      </c>
      <c r="G3825" t="s">
        <v>17</v>
      </c>
      <c r="H3825" t="s">
        <v>17339</v>
      </c>
      <c r="I3825" s="74">
        <v>40183</v>
      </c>
      <c r="J3825" t="s">
        <v>19</v>
      </c>
      <c r="K3825" t="s">
        <v>19</v>
      </c>
    </row>
    <row r="3826" spans="1:11" hidden="1" x14ac:dyDescent="0.3">
      <c r="A3826" t="s">
        <v>2185</v>
      </c>
      <c r="B3826" t="s">
        <v>13021</v>
      </c>
      <c r="C3826" t="s">
        <v>17372</v>
      </c>
      <c r="D3826" t="s">
        <v>17373</v>
      </c>
      <c r="E3826" s="74">
        <v>41002</v>
      </c>
      <c r="F3826">
        <v>1.5</v>
      </c>
      <c r="G3826" t="s">
        <v>17</v>
      </c>
      <c r="H3826" t="s">
        <v>17315</v>
      </c>
      <c r="I3826" s="74">
        <v>41095</v>
      </c>
      <c r="J3826" t="s">
        <v>19</v>
      </c>
      <c r="K3826" t="s">
        <v>19</v>
      </c>
    </row>
    <row r="3827" spans="1:11" hidden="1" x14ac:dyDescent="0.3">
      <c r="A3827" t="s">
        <v>1300</v>
      </c>
      <c r="B3827" t="s">
        <v>1301</v>
      </c>
      <c r="C3827" t="s">
        <v>17372</v>
      </c>
      <c r="D3827" t="s">
        <v>17373</v>
      </c>
      <c r="E3827" s="74">
        <v>41636</v>
      </c>
      <c r="F3827">
        <v>1.5</v>
      </c>
      <c r="G3827" t="s">
        <v>17</v>
      </c>
      <c r="H3827" t="s">
        <v>17315</v>
      </c>
      <c r="I3827" s="74">
        <v>41726</v>
      </c>
      <c r="J3827" t="s">
        <v>19</v>
      </c>
      <c r="K3827" t="s">
        <v>19</v>
      </c>
    </row>
    <row r="3828" spans="1:11" hidden="1" x14ac:dyDescent="0.3">
      <c r="A3828" t="s">
        <v>2841</v>
      </c>
      <c r="B3828" t="s">
        <v>13732</v>
      </c>
      <c r="C3828" t="s">
        <v>17393</v>
      </c>
      <c r="D3828" t="s">
        <v>17394</v>
      </c>
      <c r="E3828" s="74">
        <v>40186</v>
      </c>
      <c r="F3828">
        <v>0.504</v>
      </c>
      <c r="G3828" t="s">
        <v>17</v>
      </c>
      <c r="H3828" t="s">
        <v>17315</v>
      </c>
      <c r="I3828" s="74">
        <v>40248</v>
      </c>
      <c r="J3828" t="s">
        <v>19</v>
      </c>
      <c r="K3828" t="s">
        <v>19</v>
      </c>
    </row>
    <row r="3829" spans="1:11" hidden="1" x14ac:dyDescent="0.3">
      <c r="A3829" t="s">
        <v>20277</v>
      </c>
      <c r="B3829" t="s">
        <v>20278</v>
      </c>
      <c r="C3829" t="s">
        <v>17348</v>
      </c>
      <c r="D3829" t="s">
        <v>17349</v>
      </c>
      <c r="E3829" s="74">
        <v>45086</v>
      </c>
      <c r="F3829">
        <v>0.375</v>
      </c>
      <c r="G3829" t="s">
        <v>17</v>
      </c>
      <c r="H3829" t="s">
        <v>17315</v>
      </c>
      <c r="I3829" s="74">
        <v>45114</v>
      </c>
      <c r="J3829" t="s">
        <v>19</v>
      </c>
      <c r="K3829" t="s">
        <v>19</v>
      </c>
    </row>
    <row r="3830" spans="1:11" hidden="1" x14ac:dyDescent="0.3">
      <c r="A3830" t="s">
        <v>2138</v>
      </c>
      <c r="B3830" t="s">
        <v>12992</v>
      </c>
      <c r="C3830" t="s">
        <v>17428</v>
      </c>
      <c r="D3830" t="s">
        <v>17429</v>
      </c>
      <c r="E3830" s="74">
        <v>40365</v>
      </c>
      <c r="F3830">
        <v>1.018</v>
      </c>
      <c r="G3830" t="s">
        <v>17</v>
      </c>
      <c r="H3830" t="s">
        <v>17315</v>
      </c>
      <c r="I3830" s="74">
        <v>41177</v>
      </c>
      <c r="J3830" t="s">
        <v>19</v>
      </c>
      <c r="K3830" t="s">
        <v>19</v>
      </c>
    </row>
    <row r="3831" spans="1:11" hidden="1" x14ac:dyDescent="0.3">
      <c r="A3831" t="s">
        <v>1217</v>
      </c>
      <c r="B3831" t="s">
        <v>12315</v>
      </c>
      <c r="C3831" t="s">
        <v>17428</v>
      </c>
      <c r="D3831" t="s">
        <v>17429</v>
      </c>
      <c r="E3831" s="74">
        <v>41176</v>
      </c>
      <c r="F3831">
        <v>1.02</v>
      </c>
      <c r="G3831" t="s">
        <v>17</v>
      </c>
      <c r="H3831" t="s">
        <v>17315</v>
      </c>
      <c r="I3831" s="74">
        <v>41815</v>
      </c>
      <c r="J3831" t="s">
        <v>19</v>
      </c>
      <c r="K3831" t="s">
        <v>19</v>
      </c>
    </row>
    <row r="3832" spans="1:11" hidden="1" x14ac:dyDescent="0.3">
      <c r="A3832" t="s">
        <v>2947</v>
      </c>
      <c r="B3832" t="s">
        <v>14910</v>
      </c>
      <c r="C3832" t="s">
        <v>17786</v>
      </c>
      <c r="D3832" t="s">
        <v>17787</v>
      </c>
      <c r="E3832" s="74">
        <v>36708</v>
      </c>
      <c r="F3832">
        <v>31.7</v>
      </c>
      <c r="G3832" t="s">
        <v>17479</v>
      </c>
      <c r="H3832" t="s">
        <v>17628</v>
      </c>
      <c r="I3832" s="74">
        <v>40091</v>
      </c>
      <c r="J3832" t="s">
        <v>17325</v>
      </c>
      <c r="K3832" t="s">
        <v>19</v>
      </c>
    </row>
    <row r="3833" spans="1:11" hidden="1" x14ac:dyDescent="0.3">
      <c r="A3833" t="s">
        <v>2947</v>
      </c>
      <c r="B3833" t="s">
        <v>14910</v>
      </c>
      <c r="C3833" t="s">
        <v>17786</v>
      </c>
      <c r="D3833" t="s">
        <v>17787</v>
      </c>
      <c r="E3833" s="74">
        <v>36708</v>
      </c>
      <c r="F3833">
        <v>31.7</v>
      </c>
      <c r="G3833" t="s">
        <v>17430</v>
      </c>
      <c r="H3833" t="s">
        <v>17628</v>
      </c>
      <c r="I3833" s="74">
        <v>40091</v>
      </c>
      <c r="J3833" t="s">
        <v>17325</v>
      </c>
      <c r="K3833" t="s">
        <v>19</v>
      </c>
    </row>
    <row r="3834" spans="1:11" hidden="1" x14ac:dyDescent="0.3">
      <c r="A3834" t="s">
        <v>4927</v>
      </c>
      <c r="B3834" t="s">
        <v>11133</v>
      </c>
      <c r="C3834" t="s">
        <v>22312</v>
      </c>
      <c r="D3834" t="s">
        <v>22313</v>
      </c>
      <c r="E3834" s="74">
        <v>20090</v>
      </c>
      <c r="F3834">
        <v>6.1</v>
      </c>
      <c r="G3834" t="s">
        <v>17369</v>
      </c>
      <c r="H3834" t="s">
        <v>17386</v>
      </c>
      <c r="I3834" s="74">
        <v>43782</v>
      </c>
      <c r="J3834" t="s">
        <v>19</v>
      </c>
      <c r="K3834" t="s">
        <v>19</v>
      </c>
    </row>
    <row r="3835" spans="1:11" hidden="1" x14ac:dyDescent="0.3">
      <c r="A3835" t="s">
        <v>26123</v>
      </c>
      <c r="B3835" t="s">
        <v>26124</v>
      </c>
      <c r="C3835" t="s">
        <v>17342</v>
      </c>
      <c r="D3835" t="s">
        <v>17343</v>
      </c>
      <c r="E3835" s="74">
        <v>45436</v>
      </c>
      <c r="F3835">
        <v>0.28613899999999998</v>
      </c>
      <c r="G3835" t="s">
        <v>17</v>
      </c>
      <c r="H3835" t="s">
        <v>17315</v>
      </c>
      <c r="I3835" s="74">
        <v>45512</v>
      </c>
      <c r="J3835" t="s">
        <v>19</v>
      </c>
      <c r="K3835" t="s">
        <v>19</v>
      </c>
    </row>
    <row r="3836" spans="1:11" hidden="1" x14ac:dyDescent="0.3">
      <c r="A3836" t="s">
        <v>4413</v>
      </c>
      <c r="B3836" t="s">
        <v>11442</v>
      </c>
      <c r="C3836" t="s">
        <v>17453</v>
      </c>
      <c r="D3836" t="s">
        <v>17454</v>
      </c>
      <c r="E3836" s="74">
        <v>43084</v>
      </c>
      <c r="F3836">
        <v>2.2000000000000002</v>
      </c>
      <c r="G3836" t="s">
        <v>17</v>
      </c>
      <c r="H3836" t="s">
        <v>17339</v>
      </c>
      <c r="I3836" s="74">
        <v>43314</v>
      </c>
      <c r="J3836" t="s">
        <v>19</v>
      </c>
      <c r="K3836" t="s">
        <v>19</v>
      </c>
    </row>
    <row r="3837" spans="1:11" hidden="1" x14ac:dyDescent="0.3">
      <c r="A3837" t="s">
        <v>6944</v>
      </c>
      <c r="B3837" t="s">
        <v>10524</v>
      </c>
      <c r="C3837" t="s">
        <v>22388</v>
      </c>
      <c r="D3837" t="s">
        <v>22389</v>
      </c>
      <c r="E3837" s="74">
        <v>43774</v>
      </c>
      <c r="F3837">
        <v>0.98899999999999999</v>
      </c>
      <c r="G3837" t="s">
        <v>17</v>
      </c>
      <c r="H3837" t="s">
        <v>17315</v>
      </c>
      <c r="I3837" s="74">
        <v>43838</v>
      </c>
      <c r="J3837" t="s">
        <v>19</v>
      </c>
      <c r="K3837" t="s">
        <v>19</v>
      </c>
    </row>
    <row r="3838" spans="1:11" hidden="1" x14ac:dyDescent="0.3">
      <c r="A3838" t="s">
        <v>20279</v>
      </c>
      <c r="B3838" t="s">
        <v>20280</v>
      </c>
      <c r="C3838" t="s">
        <v>18652</v>
      </c>
      <c r="D3838" t="s">
        <v>18653</v>
      </c>
      <c r="E3838" s="74">
        <v>45114</v>
      </c>
      <c r="F3838">
        <v>150</v>
      </c>
      <c r="G3838" t="s">
        <v>17</v>
      </c>
      <c r="H3838" t="s">
        <v>17315</v>
      </c>
      <c r="I3838" s="74">
        <v>45152</v>
      </c>
      <c r="J3838" t="s">
        <v>19</v>
      </c>
      <c r="K3838" t="s">
        <v>19</v>
      </c>
    </row>
    <row r="3839" spans="1:11" hidden="1" x14ac:dyDescent="0.3">
      <c r="A3839" t="s">
        <v>20292</v>
      </c>
      <c r="B3839" t="s">
        <v>20293</v>
      </c>
      <c r="C3839" t="s">
        <v>18652</v>
      </c>
      <c r="D3839" t="s">
        <v>18653</v>
      </c>
      <c r="E3839" s="74">
        <v>45197</v>
      </c>
      <c r="F3839">
        <v>100</v>
      </c>
      <c r="G3839" t="s">
        <v>17</v>
      </c>
      <c r="H3839" t="s">
        <v>17315</v>
      </c>
      <c r="I3839" s="74">
        <v>45215</v>
      </c>
      <c r="J3839" t="s">
        <v>19</v>
      </c>
      <c r="K3839" t="s">
        <v>19</v>
      </c>
    </row>
    <row r="3840" spans="1:11" hidden="1" x14ac:dyDescent="0.3">
      <c r="A3840" t="s">
        <v>20567</v>
      </c>
      <c r="B3840" t="s">
        <v>20568</v>
      </c>
      <c r="C3840" t="s">
        <v>18652</v>
      </c>
      <c r="D3840" t="s">
        <v>18653</v>
      </c>
      <c r="E3840" s="74">
        <v>45210</v>
      </c>
      <c r="F3840">
        <v>125</v>
      </c>
      <c r="G3840" t="s">
        <v>17</v>
      </c>
      <c r="H3840" t="s">
        <v>17315</v>
      </c>
      <c r="I3840" s="74">
        <v>45240</v>
      </c>
      <c r="J3840" t="s">
        <v>19</v>
      </c>
      <c r="K3840" t="s">
        <v>19</v>
      </c>
    </row>
    <row r="3841" spans="1:11" hidden="1" x14ac:dyDescent="0.3">
      <c r="A3841" t="s">
        <v>20569</v>
      </c>
      <c r="B3841" t="s">
        <v>20570</v>
      </c>
      <c r="C3841" t="s">
        <v>18652</v>
      </c>
      <c r="D3841" t="s">
        <v>18653</v>
      </c>
      <c r="E3841" s="74">
        <v>45190</v>
      </c>
      <c r="F3841">
        <v>125</v>
      </c>
      <c r="G3841" t="s">
        <v>17</v>
      </c>
      <c r="H3841" t="s">
        <v>17315</v>
      </c>
      <c r="I3841" s="74">
        <v>45240</v>
      </c>
      <c r="J3841" t="s">
        <v>19</v>
      </c>
      <c r="K3841" t="s">
        <v>19</v>
      </c>
    </row>
    <row r="3842" spans="1:11" hidden="1" x14ac:dyDescent="0.3">
      <c r="A3842" t="s">
        <v>2994</v>
      </c>
      <c r="B3842" t="s">
        <v>15429</v>
      </c>
      <c r="C3842" t="s">
        <v>17720</v>
      </c>
      <c r="D3842" t="s">
        <v>17721</v>
      </c>
      <c r="E3842" s="74">
        <v>28034</v>
      </c>
      <c r="F3842">
        <v>40</v>
      </c>
      <c r="G3842" t="s">
        <v>17479</v>
      </c>
      <c r="H3842" t="s">
        <v>17339</v>
      </c>
      <c r="I3842" s="74">
        <v>40585</v>
      </c>
      <c r="J3842" t="s">
        <v>17325</v>
      </c>
      <c r="K3842" t="s">
        <v>19</v>
      </c>
    </row>
    <row r="3843" spans="1:11" hidden="1" x14ac:dyDescent="0.3">
      <c r="A3843" t="s">
        <v>2994</v>
      </c>
      <c r="B3843" t="s">
        <v>15429</v>
      </c>
      <c r="C3843" t="s">
        <v>17720</v>
      </c>
      <c r="D3843" t="s">
        <v>17721</v>
      </c>
      <c r="E3843" s="74">
        <v>28034</v>
      </c>
      <c r="F3843">
        <v>40</v>
      </c>
      <c r="G3843" t="s">
        <v>17478</v>
      </c>
      <c r="H3843" t="s">
        <v>17339</v>
      </c>
      <c r="I3843" s="74">
        <v>40585</v>
      </c>
      <c r="J3843" t="s">
        <v>17325</v>
      </c>
      <c r="K3843" t="s">
        <v>19</v>
      </c>
    </row>
    <row r="3844" spans="1:11" hidden="1" x14ac:dyDescent="0.3">
      <c r="A3844" t="s">
        <v>2994</v>
      </c>
      <c r="B3844" t="s">
        <v>15429</v>
      </c>
      <c r="C3844" t="s">
        <v>17720</v>
      </c>
      <c r="D3844" t="s">
        <v>17721</v>
      </c>
      <c r="E3844" s="74">
        <v>28034</v>
      </c>
      <c r="F3844">
        <v>40</v>
      </c>
      <c r="G3844" t="s">
        <v>17430</v>
      </c>
      <c r="H3844" t="s">
        <v>17339</v>
      </c>
      <c r="I3844" s="74">
        <v>40585</v>
      </c>
      <c r="J3844" t="s">
        <v>17325</v>
      </c>
      <c r="K3844" t="s">
        <v>19</v>
      </c>
    </row>
    <row r="3845" spans="1:11" hidden="1" x14ac:dyDescent="0.3">
      <c r="A3845" t="s">
        <v>13699</v>
      </c>
      <c r="B3845" t="s">
        <v>13698</v>
      </c>
      <c r="C3845" t="s">
        <v>17766</v>
      </c>
      <c r="D3845" t="s">
        <v>17767</v>
      </c>
      <c r="E3845" s="74">
        <v>44755</v>
      </c>
      <c r="F3845">
        <v>8.7900000000000006E-2</v>
      </c>
      <c r="G3845" t="s">
        <v>17</v>
      </c>
      <c r="H3845" t="s">
        <v>17315</v>
      </c>
      <c r="I3845" s="74">
        <v>44973</v>
      </c>
      <c r="J3845" t="s">
        <v>19</v>
      </c>
      <c r="K3845" t="s">
        <v>19</v>
      </c>
    </row>
    <row r="3846" spans="1:11" hidden="1" x14ac:dyDescent="0.3">
      <c r="A3846" t="s">
        <v>13701</v>
      </c>
      <c r="B3846" t="s">
        <v>13700</v>
      </c>
      <c r="C3846" t="s">
        <v>17766</v>
      </c>
      <c r="D3846" t="s">
        <v>17767</v>
      </c>
      <c r="E3846" s="74">
        <v>44390</v>
      </c>
      <c r="F3846">
        <v>9.0899999999999995E-2</v>
      </c>
      <c r="G3846" t="s">
        <v>17</v>
      </c>
      <c r="H3846" t="s">
        <v>17315</v>
      </c>
      <c r="I3846" s="74">
        <v>44973</v>
      </c>
      <c r="J3846" t="s">
        <v>19</v>
      </c>
      <c r="K3846" t="s">
        <v>19</v>
      </c>
    </row>
    <row r="3847" spans="1:11" hidden="1" x14ac:dyDescent="0.3">
      <c r="A3847" t="s">
        <v>13703</v>
      </c>
      <c r="B3847" t="s">
        <v>13702</v>
      </c>
      <c r="C3847" t="s">
        <v>17766</v>
      </c>
      <c r="D3847" t="s">
        <v>17767</v>
      </c>
      <c r="E3847" s="74">
        <v>43046</v>
      </c>
      <c r="F3847">
        <v>0.29830000000000001</v>
      </c>
      <c r="G3847" t="s">
        <v>17</v>
      </c>
      <c r="H3847" t="s">
        <v>17315</v>
      </c>
      <c r="I3847" s="74">
        <v>44973</v>
      </c>
      <c r="J3847" t="s">
        <v>19</v>
      </c>
      <c r="K3847" t="s">
        <v>19</v>
      </c>
    </row>
    <row r="3848" spans="1:11" hidden="1" x14ac:dyDescent="0.3">
      <c r="A3848" t="s">
        <v>13705</v>
      </c>
      <c r="B3848" t="s">
        <v>13704</v>
      </c>
      <c r="C3848" t="s">
        <v>17766</v>
      </c>
      <c r="D3848" t="s">
        <v>17767</v>
      </c>
      <c r="E3848" s="74">
        <v>44867</v>
      </c>
      <c r="F3848">
        <v>8.7900000000000006E-2</v>
      </c>
      <c r="G3848" t="s">
        <v>17</v>
      </c>
      <c r="H3848" t="s">
        <v>17315</v>
      </c>
      <c r="I3848" s="74">
        <v>44973</v>
      </c>
      <c r="J3848" t="s">
        <v>19</v>
      </c>
      <c r="K3848" t="s">
        <v>19</v>
      </c>
    </row>
    <row r="3849" spans="1:11" hidden="1" x14ac:dyDescent="0.3">
      <c r="A3849" t="s">
        <v>13708</v>
      </c>
      <c r="B3849" t="s">
        <v>13707</v>
      </c>
      <c r="C3849" t="s">
        <v>17766</v>
      </c>
      <c r="D3849" t="s">
        <v>17767</v>
      </c>
      <c r="E3849" s="74">
        <v>44399</v>
      </c>
      <c r="F3849">
        <v>7.4499999999999997E-2</v>
      </c>
      <c r="G3849" t="s">
        <v>17</v>
      </c>
      <c r="H3849" t="s">
        <v>17315</v>
      </c>
      <c r="I3849" s="74">
        <v>44973</v>
      </c>
      <c r="J3849" t="s">
        <v>19</v>
      </c>
      <c r="K3849" t="s">
        <v>19</v>
      </c>
    </row>
    <row r="3850" spans="1:11" hidden="1" x14ac:dyDescent="0.3">
      <c r="A3850" t="s">
        <v>13710</v>
      </c>
      <c r="B3850" t="s">
        <v>13709</v>
      </c>
      <c r="C3850" t="s">
        <v>17766</v>
      </c>
      <c r="D3850" t="s">
        <v>17767</v>
      </c>
      <c r="E3850" s="74">
        <v>44403</v>
      </c>
      <c r="F3850">
        <v>7.4499999999999997E-2</v>
      </c>
      <c r="G3850" t="s">
        <v>17</v>
      </c>
      <c r="H3850" t="s">
        <v>17315</v>
      </c>
      <c r="I3850" s="74">
        <v>44973</v>
      </c>
      <c r="J3850" t="s">
        <v>19</v>
      </c>
      <c r="K3850" t="s">
        <v>19</v>
      </c>
    </row>
    <row r="3851" spans="1:11" hidden="1" x14ac:dyDescent="0.3">
      <c r="A3851" t="s">
        <v>13712</v>
      </c>
      <c r="B3851" t="s">
        <v>13711</v>
      </c>
      <c r="C3851" t="s">
        <v>17766</v>
      </c>
      <c r="D3851" t="s">
        <v>17767</v>
      </c>
      <c r="E3851" s="74">
        <v>44391</v>
      </c>
      <c r="F3851">
        <v>3.95E-2</v>
      </c>
      <c r="G3851" t="s">
        <v>17</v>
      </c>
      <c r="H3851" t="s">
        <v>17315</v>
      </c>
      <c r="I3851" s="74">
        <v>44973</v>
      </c>
      <c r="J3851" t="s">
        <v>19</v>
      </c>
      <c r="K3851" t="s">
        <v>19</v>
      </c>
    </row>
    <row r="3852" spans="1:11" hidden="1" x14ac:dyDescent="0.3">
      <c r="A3852" t="s">
        <v>8151</v>
      </c>
      <c r="B3852" t="s">
        <v>10325</v>
      </c>
      <c r="C3852" t="s">
        <v>17316</v>
      </c>
      <c r="D3852" t="s">
        <v>17317</v>
      </c>
      <c r="E3852" s="74">
        <v>43283</v>
      </c>
      <c r="F3852">
        <v>0.28199999999999997</v>
      </c>
      <c r="G3852" t="s">
        <v>17</v>
      </c>
      <c r="H3852" t="s">
        <v>17315</v>
      </c>
      <c r="I3852" s="74">
        <v>44082</v>
      </c>
      <c r="J3852" t="s">
        <v>19</v>
      </c>
      <c r="K3852" t="s">
        <v>19</v>
      </c>
    </row>
    <row r="3853" spans="1:11" hidden="1" x14ac:dyDescent="0.3">
      <c r="A3853" t="s">
        <v>8172</v>
      </c>
      <c r="B3853" t="s">
        <v>10324</v>
      </c>
      <c r="C3853" t="s">
        <v>17316</v>
      </c>
      <c r="D3853" t="s">
        <v>17317</v>
      </c>
      <c r="E3853" s="74">
        <v>43230</v>
      </c>
      <c r="F3853">
        <v>0.29399999999999998</v>
      </c>
      <c r="G3853" t="s">
        <v>17</v>
      </c>
      <c r="H3853" t="s">
        <v>17315</v>
      </c>
      <c r="I3853" s="74">
        <v>44053</v>
      </c>
      <c r="J3853" t="s">
        <v>19</v>
      </c>
      <c r="K3853" t="s">
        <v>19</v>
      </c>
    </row>
    <row r="3854" spans="1:11" hidden="1" x14ac:dyDescent="0.3">
      <c r="A3854" t="s">
        <v>8181</v>
      </c>
      <c r="B3854" t="s">
        <v>10323</v>
      </c>
      <c r="C3854" t="s">
        <v>17316</v>
      </c>
      <c r="D3854" t="s">
        <v>17317</v>
      </c>
      <c r="E3854" s="74">
        <v>43395</v>
      </c>
      <c r="F3854">
        <v>0.33900000000000002</v>
      </c>
      <c r="G3854" t="s">
        <v>17</v>
      </c>
      <c r="H3854" t="s">
        <v>17315</v>
      </c>
      <c r="I3854" s="74">
        <v>44053</v>
      </c>
      <c r="J3854" t="s">
        <v>19</v>
      </c>
      <c r="K3854" t="s">
        <v>19</v>
      </c>
    </row>
    <row r="3855" spans="1:11" hidden="1" x14ac:dyDescent="0.3">
      <c r="A3855" t="s">
        <v>8150</v>
      </c>
      <c r="B3855" t="s">
        <v>10326</v>
      </c>
      <c r="C3855" t="s">
        <v>17316</v>
      </c>
      <c r="D3855" t="s">
        <v>17317</v>
      </c>
      <c r="E3855" s="74">
        <v>43312</v>
      </c>
      <c r="F3855">
        <v>0.16400000000000001</v>
      </c>
      <c r="G3855" t="s">
        <v>17</v>
      </c>
      <c r="H3855" t="s">
        <v>17315</v>
      </c>
      <c r="I3855" s="74">
        <v>44053</v>
      </c>
      <c r="J3855" t="s">
        <v>19</v>
      </c>
      <c r="K3855" t="s">
        <v>19</v>
      </c>
    </row>
    <row r="3856" spans="1:11" hidden="1" x14ac:dyDescent="0.3">
      <c r="A3856" t="s">
        <v>7849</v>
      </c>
      <c r="B3856" t="s">
        <v>10351</v>
      </c>
      <c r="C3856" t="s">
        <v>17316</v>
      </c>
      <c r="D3856" t="s">
        <v>17317</v>
      </c>
      <c r="E3856" s="74">
        <v>43276</v>
      </c>
      <c r="F3856">
        <v>0.14499999999999999</v>
      </c>
      <c r="G3856" t="s">
        <v>17</v>
      </c>
      <c r="H3856" t="s">
        <v>17315</v>
      </c>
      <c r="I3856" s="74">
        <v>44053</v>
      </c>
      <c r="J3856" t="s">
        <v>19</v>
      </c>
      <c r="K3856" t="s">
        <v>19</v>
      </c>
    </row>
    <row r="3857" spans="1:11" hidden="1" x14ac:dyDescent="0.3">
      <c r="A3857" t="s">
        <v>10436</v>
      </c>
      <c r="B3857" t="s">
        <v>10435</v>
      </c>
      <c r="C3857" t="s">
        <v>17428</v>
      </c>
      <c r="D3857" t="s">
        <v>17429</v>
      </c>
      <c r="E3857" s="74">
        <v>42752</v>
      </c>
      <c r="F3857">
        <v>0.185</v>
      </c>
      <c r="G3857" t="s">
        <v>17</v>
      </c>
      <c r="H3857" t="s">
        <v>17315</v>
      </c>
      <c r="I3857" s="74">
        <v>44323</v>
      </c>
      <c r="J3857" t="s">
        <v>19</v>
      </c>
      <c r="K3857" t="s">
        <v>19</v>
      </c>
    </row>
    <row r="3858" spans="1:11" hidden="1" x14ac:dyDescent="0.3">
      <c r="A3858" t="s">
        <v>481</v>
      </c>
      <c r="B3858" t="s">
        <v>482</v>
      </c>
      <c r="C3858" t="s">
        <v>22119</v>
      </c>
      <c r="D3858" t="s">
        <v>482</v>
      </c>
      <c r="E3858" s="74">
        <v>42585</v>
      </c>
      <c r="F3858">
        <v>80</v>
      </c>
      <c r="G3858" t="s">
        <v>17</v>
      </c>
      <c r="H3858" t="s">
        <v>17397</v>
      </c>
      <c r="I3858" s="74">
        <v>42615</v>
      </c>
      <c r="J3858" t="s">
        <v>19</v>
      </c>
      <c r="K3858" t="s">
        <v>19</v>
      </c>
    </row>
    <row r="3859" spans="1:11" hidden="1" x14ac:dyDescent="0.3">
      <c r="A3859" t="s">
        <v>5261</v>
      </c>
      <c r="B3859" t="s">
        <v>5260</v>
      </c>
      <c r="C3859" t="s">
        <v>17370</v>
      </c>
      <c r="D3859" t="s">
        <v>17371</v>
      </c>
      <c r="E3859" s="74">
        <v>43767</v>
      </c>
      <c r="F3859">
        <v>0.308</v>
      </c>
      <c r="G3859" t="s">
        <v>17</v>
      </c>
      <c r="H3859" t="s">
        <v>17315</v>
      </c>
      <c r="I3859" s="74">
        <v>43775</v>
      </c>
      <c r="J3859" t="s">
        <v>19</v>
      </c>
      <c r="K3859" t="s">
        <v>19</v>
      </c>
    </row>
    <row r="3860" spans="1:11" hidden="1" x14ac:dyDescent="0.3">
      <c r="A3860" t="s">
        <v>1121</v>
      </c>
      <c r="B3860" t="s">
        <v>4843</v>
      </c>
      <c r="C3860" t="s">
        <v>17328</v>
      </c>
      <c r="D3860" t="s">
        <v>17329</v>
      </c>
      <c r="E3860" s="74">
        <v>41725</v>
      </c>
      <c r="F3860">
        <v>4.7E-2</v>
      </c>
      <c r="G3860" t="s">
        <v>17</v>
      </c>
      <c r="H3860" t="s">
        <v>17315</v>
      </c>
      <c r="I3860" s="74">
        <v>41862</v>
      </c>
      <c r="J3860" t="s">
        <v>19</v>
      </c>
      <c r="K3860" t="s">
        <v>19</v>
      </c>
    </row>
    <row r="3861" spans="1:11" hidden="1" x14ac:dyDescent="0.3">
      <c r="A3861" t="s">
        <v>1120</v>
      </c>
      <c r="B3861" t="s">
        <v>4843</v>
      </c>
      <c r="C3861" t="s">
        <v>17328</v>
      </c>
      <c r="D3861" t="s">
        <v>17329</v>
      </c>
      <c r="E3861" s="74">
        <v>41855</v>
      </c>
      <c r="F3861">
        <v>1</v>
      </c>
      <c r="G3861" t="s">
        <v>17</v>
      </c>
      <c r="H3861" t="s">
        <v>17315</v>
      </c>
      <c r="I3861" s="74">
        <v>41870</v>
      </c>
      <c r="J3861" t="s">
        <v>19</v>
      </c>
      <c r="K3861" t="s">
        <v>19</v>
      </c>
    </row>
    <row r="3862" spans="1:11" hidden="1" x14ac:dyDescent="0.3">
      <c r="A3862" t="s">
        <v>8801</v>
      </c>
      <c r="B3862" t="s">
        <v>10197</v>
      </c>
      <c r="C3862" t="s">
        <v>17316</v>
      </c>
      <c r="D3862" t="s">
        <v>17317</v>
      </c>
      <c r="E3862" s="74">
        <v>42865</v>
      </c>
      <c r="F3862">
        <v>0.249</v>
      </c>
      <c r="G3862" t="s">
        <v>17</v>
      </c>
      <c r="H3862" t="s">
        <v>17315</v>
      </c>
      <c r="I3862" s="74">
        <v>44062</v>
      </c>
      <c r="J3862" t="s">
        <v>19</v>
      </c>
      <c r="K3862" t="s">
        <v>19</v>
      </c>
    </row>
    <row r="3863" spans="1:11" hidden="1" x14ac:dyDescent="0.3">
      <c r="A3863" t="s">
        <v>16854</v>
      </c>
      <c r="B3863" t="s">
        <v>16853</v>
      </c>
      <c r="C3863" t="s">
        <v>17316</v>
      </c>
      <c r="D3863" t="s">
        <v>17317</v>
      </c>
      <c r="E3863" s="74">
        <v>44078</v>
      </c>
      <c r="F3863">
        <v>0.45200000000000001</v>
      </c>
      <c r="G3863" t="s">
        <v>17</v>
      </c>
      <c r="H3863" t="s">
        <v>17315</v>
      </c>
      <c r="I3863" s="74">
        <v>44266</v>
      </c>
      <c r="J3863" t="s">
        <v>19</v>
      </c>
      <c r="K3863" t="s">
        <v>19</v>
      </c>
    </row>
    <row r="3864" spans="1:11" hidden="1" x14ac:dyDescent="0.3">
      <c r="A3864" t="s">
        <v>16330</v>
      </c>
      <c r="B3864" t="s">
        <v>16329</v>
      </c>
      <c r="C3864" t="s">
        <v>17316</v>
      </c>
      <c r="D3864" t="s">
        <v>17317</v>
      </c>
      <c r="E3864" s="74">
        <v>44183</v>
      </c>
      <c r="F3864">
        <v>0.34399999999999997</v>
      </c>
      <c r="G3864" t="s">
        <v>17</v>
      </c>
      <c r="H3864" t="s">
        <v>17315</v>
      </c>
      <c r="I3864" s="74">
        <v>44274</v>
      </c>
      <c r="J3864" t="s">
        <v>19</v>
      </c>
      <c r="K3864" t="s">
        <v>19</v>
      </c>
    </row>
    <row r="3865" spans="1:11" hidden="1" x14ac:dyDescent="0.3">
      <c r="A3865" t="s">
        <v>21335</v>
      </c>
      <c r="B3865" t="s">
        <v>21336</v>
      </c>
      <c r="C3865" t="s">
        <v>17316</v>
      </c>
      <c r="D3865" t="s">
        <v>17317</v>
      </c>
      <c r="E3865" s="74">
        <v>45203</v>
      </c>
      <c r="F3865">
        <v>0.84899999999999998</v>
      </c>
      <c r="G3865" t="s">
        <v>17</v>
      </c>
      <c r="H3865" t="s">
        <v>17315</v>
      </c>
      <c r="I3865" s="74">
        <v>45280</v>
      </c>
      <c r="J3865" t="s">
        <v>19</v>
      </c>
      <c r="K3865" t="s">
        <v>19</v>
      </c>
    </row>
    <row r="3866" spans="1:11" hidden="1" x14ac:dyDescent="0.3">
      <c r="A3866" t="s">
        <v>15479</v>
      </c>
      <c r="B3866" t="s">
        <v>15478</v>
      </c>
      <c r="C3866" t="s">
        <v>17316</v>
      </c>
      <c r="D3866" t="s">
        <v>17317</v>
      </c>
      <c r="E3866" s="74">
        <v>44503</v>
      </c>
      <c r="F3866">
        <v>0.26300000000000001</v>
      </c>
      <c r="G3866" t="s">
        <v>17</v>
      </c>
      <c r="H3866" t="s">
        <v>17315</v>
      </c>
      <c r="I3866" s="74">
        <v>44645</v>
      </c>
      <c r="J3866" t="s">
        <v>19</v>
      </c>
      <c r="K3866" t="s">
        <v>19</v>
      </c>
    </row>
    <row r="3867" spans="1:11" hidden="1" x14ac:dyDescent="0.3">
      <c r="A3867" t="s">
        <v>8802</v>
      </c>
      <c r="B3867" t="s">
        <v>10196</v>
      </c>
      <c r="C3867" t="s">
        <v>17316</v>
      </c>
      <c r="D3867" t="s">
        <v>17317</v>
      </c>
      <c r="E3867" s="74">
        <v>42996</v>
      </c>
      <c r="F3867">
        <v>0.23799999999999999</v>
      </c>
      <c r="G3867" t="s">
        <v>17</v>
      </c>
      <c r="H3867" t="s">
        <v>17315</v>
      </c>
      <c r="I3867" s="74">
        <v>44062</v>
      </c>
      <c r="J3867" t="s">
        <v>19</v>
      </c>
      <c r="K3867" t="s">
        <v>19</v>
      </c>
    </row>
    <row r="3868" spans="1:11" hidden="1" x14ac:dyDescent="0.3">
      <c r="A3868" t="s">
        <v>21323</v>
      </c>
      <c r="B3868" t="s">
        <v>21324</v>
      </c>
      <c r="C3868" t="s">
        <v>17316</v>
      </c>
      <c r="D3868" t="s">
        <v>17317</v>
      </c>
      <c r="E3868" s="74">
        <v>45201</v>
      </c>
      <c r="F3868">
        <v>0.44500000000000001</v>
      </c>
      <c r="G3868" t="s">
        <v>17</v>
      </c>
      <c r="H3868" t="s">
        <v>17315</v>
      </c>
      <c r="I3868" s="74">
        <v>45280</v>
      </c>
      <c r="J3868" t="s">
        <v>19</v>
      </c>
      <c r="K3868" t="s">
        <v>19</v>
      </c>
    </row>
    <row r="3869" spans="1:11" hidden="1" x14ac:dyDescent="0.3">
      <c r="A3869" t="s">
        <v>16857</v>
      </c>
      <c r="B3869" t="s">
        <v>16856</v>
      </c>
      <c r="C3869" t="s">
        <v>17316</v>
      </c>
      <c r="D3869" t="s">
        <v>17317</v>
      </c>
      <c r="E3869" s="74">
        <v>44078</v>
      </c>
      <c r="F3869">
        <v>0.41599999999999998</v>
      </c>
      <c r="G3869" t="s">
        <v>17</v>
      </c>
      <c r="H3869" t="s">
        <v>17315</v>
      </c>
      <c r="I3869" s="74">
        <v>44266</v>
      </c>
      <c r="J3869" t="s">
        <v>19</v>
      </c>
      <c r="K3869" t="s">
        <v>19</v>
      </c>
    </row>
    <row r="3870" spans="1:11" hidden="1" x14ac:dyDescent="0.3">
      <c r="A3870" t="s">
        <v>15977</v>
      </c>
      <c r="B3870" t="s">
        <v>15976</v>
      </c>
      <c r="C3870" t="s">
        <v>17316</v>
      </c>
      <c r="D3870" t="s">
        <v>17317</v>
      </c>
      <c r="E3870" s="74">
        <v>44334</v>
      </c>
      <c r="F3870">
        <v>0.317</v>
      </c>
      <c r="G3870" t="s">
        <v>17</v>
      </c>
      <c r="H3870" t="s">
        <v>17315</v>
      </c>
      <c r="I3870" s="74">
        <v>44370</v>
      </c>
      <c r="J3870" t="s">
        <v>19</v>
      </c>
      <c r="K3870" t="s">
        <v>19</v>
      </c>
    </row>
    <row r="3871" spans="1:11" hidden="1" x14ac:dyDescent="0.3">
      <c r="A3871" t="s">
        <v>16365</v>
      </c>
      <c r="B3871" t="s">
        <v>16364</v>
      </c>
      <c r="C3871" t="s">
        <v>17316</v>
      </c>
      <c r="D3871" t="s">
        <v>17317</v>
      </c>
      <c r="E3871" s="74">
        <v>44155</v>
      </c>
      <c r="F3871">
        <v>0.499</v>
      </c>
      <c r="G3871" t="s">
        <v>17</v>
      </c>
      <c r="H3871" t="s">
        <v>17315</v>
      </c>
      <c r="I3871" s="74">
        <v>44266</v>
      </c>
      <c r="J3871" t="s">
        <v>19</v>
      </c>
      <c r="K3871" t="s">
        <v>19</v>
      </c>
    </row>
    <row r="3872" spans="1:11" hidden="1" x14ac:dyDescent="0.3">
      <c r="A3872" t="s">
        <v>8806</v>
      </c>
      <c r="B3872" t="s">
        <v>10191</v>
      </c>
      <c r="C3872" t="s">
        <v>17316</v>
      </c>
      <c r="D3872" t="s">
        <v>17317</v>
      </c>
      <c r="E3872" s="74">
        <v>42874</v>
      </c>
      <c r="F3872">
        <v>0.93200000000000005</v>
      </c>
      <c r="G3872" t="s">
        <v>17</v>
      </c>
      <c r="H3872" t="s">
        <v>17315</v>
      </c>
      <c r="I3872" s="74">
        <v>44062</v>
      </c>
      <c r="J3872" t="s">
        <v>19</v>
      </c>
      <c r="K3872" t="s">
        <v>19</v>
      </c>
    </row>
    <row r="3873" spans="1:11" hidden="1" x14ac:dyDescent="0.3">
      <c r="A3873" t="s">
        <v>8803</v>
      </c>
      <c r="B3873" t="s">
        <v>10195</v>
      </c>
      <c r="C3873" t="s">
        <v>17316</v>
      </c>
      <c r="D3873" t="s">
        <v>17317</v>
      </c>
      <c r="E3873" s="74">
        <v>42994</v>
      </c>
      <c r="F3873">
        <v>0.2</v>
      </c>
      <c r="G3873" t="s">
        <v>17</v>
      </c>
      <c r="H3873" t="s">
        <v>17315</v>
      </c>
      <c r="I3873" s="74">
        <v>44062</v>
      </c>
      <c r="J3873" t="s">
        <v>19</v>
      </c>
      <c r="K3873" t="s">
        <v>19</v>
      </c>
    </row>
    <row r="3874" spans="1:11" hidden="1" x14ac:dyDescent="0.3">
      <c r="A3874" t="s">
        <v>16367</v>
      </c>
      <c r="B3874" t="s">
        <v>16366</v>
      </c>
      <c r="C3874" t="s">
        <v>17316</v>
      </c>
      <c r="D3874" t="s">
        <v>17317</v>
      </c>
      <c r="E3874" s="74">
        <v>44173</v>
      </c>
      <c r="F3874">
        <v>0.30099999999999999</v>
      </c>
      <c r="G3874" t="s">
        <v>17</v>
      </c>
      <c r="H3874" t="s">
        <v>17315</v>
      </c>
      <c r="I3874" s="74">
        <v>44266</v>
      </c>
      <c r="J3874" t="s">
        <v>19</v>
      </c>
      <c r="K3874" t="s">
        <v>19</v>
      </c>
    </row>
    <row r="3875" spans="1:11" hidden="1" x14ac:dyDescent="0.3">
      <c r="A3875" t="s">
        <v>15481</v>
      </c>
      <c r="B3875" t="s">
        <v>15480</v>
      </c>
      <c r="C3875" t="s">
        <v>17316</v>
      </c>
      <c r="D3875" t="s">
        <v>17317</v>
      </c>
      <c r="E3875" s="74">
        <v>44503</v>
      </c>
      <c r="F3875">
        <v>0.19600000000000001</v>
      </c>
      <c r="G3875" t="s">
        <v>17</v>
      </c>
      <c r="H3875" t="s">
        <v>17315</v>
      </c>
      <c r="I3875" s="74">
        <v>44645</v>
      </c>
      <c r="J3875" t="s">
        <v>19</v>
      </c>
      <c r="K3875" t="s">
        <v>19</v>
      </c>
    </row>
    <row r="3876" spans="1:11" hidden="1" x14ac:dyDescent="0.3">
      <c r="A3876" t="s">
        <v>1819</v>
      </c>
      <c r="B3876" t="s">
        <v>12752</v>
      </c>
      <c r="C3876" t="s">
        <v>17313</v>
      </c>
      <c r="D3876" t="s">
        <v>17314</v>
      </c>
      <c r="E3876" s="74">
        <v>41337</v>
      </c>
      <c r="F3876">
        <v>0.625</v>
      </c>
      <c r="G3876" t="s">
        <v>17</v>
      </c>
      <c r="H3876" t="s">
        <v>17315</v>
      </c>
      <c r="I3876" s="74">
        <v>41410</v>
      </c>
      <c r="J3876" t="s">
        <v>19</v>
      </c>
      <c r="K3876" t="s">
        <v>19</v>
      </c>
    </row>
    <row r="3877" spans="1:11" hidden="1" x14ac:dyDescent="0.3">
      <c r="A3877" t="s">
        <v>1821</v>
      </c>
      <c r="B3877" t="s">
        <v>12754</v>
      </c>
      <c r="C3877" t="s">
        <v>17313</v>
      </c>
      <c r="D3877" t="s">
        <v>17314</v>
      </c>
      <c r="E3877" s="74">
        <v>41310</v>
      </c>
      <c r="F3877">
        <v>0.70099999999999996</v>
      </c>
      <c r="G3877" t="s">
        <v>17</v>
      </c>
      <c r="H3877" t="s">
        <v>17315</v>
      </c>
      <c r="I3877" s="74">
        <v>41410</v>
      </c>
      <c r="J3877" t="s">
        <v>19</v>
      </c>
      <c r="K3877" t="s">
        <v>19</v>
      </c>
    </row>
    <row r="3878" spans="1:11" hidden="1" x14ac:dyDescent="0.3">
      <c r="A3878" t="s">
        <v>25492</v>
      </c>
      <c r="B3878" t="s">
        <v>25493</v>
      </c>
      <c r="C3878" t="s">
        <v>17316</v>
      </c>
      <c r="D3878" t="s">
        <v>17317</v>
      </c>
      <c r="E3878" s="74">
        <v>45390</v>
      </c>
      <c r="F3878">
        <v>0.609213</v>
      </c>
      <c r="G3878" t="s">
        <v>17</v>
      </c>
      <c r="H3878" t="s">
        <v>17315</v>
      </c>
      <c r="I3878" s="74">
        <v>45425</v>
      </c>
      <c r="J3878" t="s">
        <v>19</v>
      </c>
      <c r="K3878" t="s">
        <v>19</v>
      </c>
    </row>
    <row r="3879" spans="1:11" hidden="1" x14ac:dyDescent="0.3">
      <c r="A3879" t="s">
        <v>1116</v>
      </c>
      <c r="B3879" t="s">
        <v>12235</v>
      </c>
      <c r="C3879" t="s">
        <v>17372</v>
      </c>
      <c r="D3879" t="s">
        <v>17373</v>
      </c>
      <c r="E3879" s="74">
        <v>41816</v>
      </c>
      <c r="F3879">
        <v>0.86</v>
      </c>
      <c r="G3879" t="s">
        <v>17369</v>
      </c>
      <c r="H3879" t="s">
        <v>17315</v>
      </c>
      <c r="I3879" s="74">
        <v>41899</v>
      </c>
      <c r="J3879" t="s">
        <v>19</v>
      </c>
      <c r="K3879" t="s">
        <v>19</v>
      </c>
    </row>
    <row r="3880" spans="1:11" hidden="1" x14ac:dyDescent="0.3">
      <c r="A3880" t="s">
        <v>8872</v>
      </c>
      <c r="B3880" t="s">
        <v>8871</v>
      </c>
      <c r="C3880" t="s">
        <v>17340</v>
      </c>
      <c r="D3880" t="s">
        <v>17341</v>
      </c>
      <c r="E3880" s="74">
        <v>41989</v>
      </c>
      <c r="F3880">
        <v>0.23799999999999999</v>
      </c>
      <c r="G3880" t="s">
        <v>17</v>
      </c>
      <c r="H3880" t="s">
        <v>17315</v>
      </c>
      <c r="I3880" s="74">
        <v>44029</v>
      </c>
      <c r="J3880" t="s">
        <v>19</v>
      </c>
      <c r="K3880" t="s">
        <v>19</v>
      </c>
    </row>
    <row r="3881" spans="1:11" hidden="1" x14ac:dyDescent="0.3">
      <c r="A3881" t="s">
        <v>2970</v>
      </c>
      <c r="B3881" t="s">
        <v>15032</v>
      </c>
      <c r="C3881" t="s">
        <v>17456</v>
      </c>
      <c r="D3881" t="s">
        <v>17457</v>
      </c>
      <c r="E3881" s="74">
        <v>34425</v>
      </c>
      <c r="F3881">
        <v>2.4</v>
      </c>
      <c r="G3881" t="s">
        <v>17369</v>
      </c>
      <c r="H3881" t="s">
        <v>17458</v>
      </c>
      <c r="I3881" s="74">
        <v>40098</v>
      </c>
      <c r="J3881" t="s">
        <v>19</v>
      </c>
      <c r="K3881" t="s">
        <v>19</v>
      </c>
    </row>
    <row r="3882" spans="1:11" hidden="1" x14ac:dyDescent="0.3">
      <c r="A3882" t="s">
        <v>2969</v>
      </c>
      <c r="B3882" t="s">
        <v>15032</v>
      </c>
      <c r="C3882" t="s">
        <v>17456</v>
      </c>
      <c r="D3882" t="s">
        <v>17457</v>
      </c>
      <c r="E3882" s="74">
        <v>34439</v>
      </c>
      <c r="F3882">
        <v>2.4</v>
      </c>
      <c r="G3882" t="s">
        <v>17369</v>
      </c>
      <c r="H3882" t="s">
        <v>17458</v>
      </c>
      <c r="I3882" s="74">
        <v>40098</v>
      </c>
      <c r="J3882" t="s">
        <v>19</v>
      </c>
      <c r="K3882" t="s">
        <v>19</v>
      </c>
    </row>
    <row r="3883" spans="1:11" hidden="1" x14ac:dyDescent="0.3">
      <c r="A3883" t="s">
        <v>16838</v>
      </c>
      <c r="B3883" t="s">
        <v>16837</v>
      </c>
      <c r="C3883" t="s">
        <v>17518</v>
      </c>
      <c r="D3883" t="s">
        <v>17519</v>
      </c>
      <c r="E3883" s="74">
        <v>44099</v>
      </c>
      <c r="F3883">
        <v>0.12</v>
      </c>
      <c r="G3883" t="s">
        <v>17</v>
      </c>
      <c r="H3883" t="s">
        <v>17315</v>
      </c>
      <c r="I3883" s="74">
        <v>44309</v>
      </c>
      <c r="J3883" t="s">
        <v>19</v>
      </c>
      <c r="K3883" t="s">
        <v>19</v>
      </c>
    </row>
    <row r="3884" spans="1:11" hidden="1" x14ac:dyDescent="0.3">
      <c r="A3884" t="s">
        <v>8880</v>
      </c>
      <c r="B3884" t="s">
        <v>17197</v>
      </c>
      <c r="C3884" t="s">
        <v>17346</v>
      </c>
      <c r="D3884" t="s">
        <v>17347</v>
      </c>
      <c r="E3884" s="74">
        <v>41571</v>
      </c>
      <c r="F3884">
        <v>0.23200000000000001</v>
      </c>
      <c r="G3884" t="s">
        <v>17</v>
      </c>
      <c r="H3884" t="s">
        <v>17315</v>
      </c>
      <c r="I3884" s="74">
        <v>44061</v>
      </c>
      <c r="J3884" t="s">
        <v>19</v>
      </c>
      <c r="K3884" t="s">
        <v>19</v>
      </c>
    </row>
    <row r="3885" spans="1:11" hidden="1" x14ac:dyDescent="0.3">
      <c r="A3885" t="s">
        <v>1979</v>
      </c>
      <c r="B3885" t="s">
        <v>12848</v>
      </c>
      <c r="C3885" t="s">
        <v>21910</v>
      </c>
      <c r="D3885" t="s">
        <v>21911</v>
      </c>
      <c r="E3885" s="74">
        <v>41649</v>
      </c>
      <c r="F3885">
        <v>126</v>
      </c>
      <c r="G3885" t="s">
        <v>17711</v>
      </c>
      <c r="H3885" t="s">
        <v>17315</v>
      </c>
      <c r="I3885" s="74">
        <v>41676</v>
      </c>
      <c r="J3885" t="s">
        <v>17325</v>
      </c>
      <c r="K3885" t="s">
        <v>19</v>
      </c>
    </row>
    <row r="3886" spans="1:11" hidden="1" x14ac:dyDescent="0.3">
      <c r="A3886" t="s">
        <v>1979</v>
      </c>
      <c r="B3886" t="s">
        <v>12848</v>
      </c>
      <c r="C3886" t="s">
        <v>21910</v>
      </c>
      <c r="D3886" t="s">
        <v>21911</v>
      </c>
      <c r="E3886" s="74">
        <v>41649</v>
      </c>
      <c r="F3886">
        <v>126</v>
      </c>
      <c r="G3886" t="s">
        <v>17430</v>
      </c>
      <c r="H3886" t="s">
        <v>17315</v>
      </c>
      <c r="I3886" s="74">
        <v>41676</v>
      </c>
      <c r="J3886" t="s">
        <v>17325</v>
      </c>
      <c r="K3886" t="s">
        <v>19</v>
      </c>
    </row>
    <row r="3887" spans="1:11" hidden="1" x14ac:dyDescent="0.3">
      <c r="A3887" t="s">
        <v>1979</v>
      </c>
      <c r="B3887" t="s">
        <v>12848</v>
      </c>
      <c r="C3887" t="s">
        <v>21910</v>
      </c>
      <c r="D3887" t="s">
        <v>21911</v>
      </c>
      <c r="E3887" s="74">
        <v>41649</v>
      </c>
      <c r="F3887">
        <v>126</v>
      </c>
      <c r="G3887" t="s">
        <v>17</v>
      </c>
      <c r="H3887" t="s">
        <v>17315</v>
      </c>
      <c r="I3887" s="74">
        <v>41676</v>
      </c>
      <c r="J3887" t="s">
        <v>17325</v>
      </c>
      <c r="K3887" t="s">
        <v>19</v>
      </c>
    </row>
    <row r="3888" spans="1:11" hidden="1" x14ac:dyDescent="0.3">
      <c r="A3888" t="s">
        <v>1978</v>
      </c>
      <c r="B3888" t="s">
        <v>12848</v>
      </c>
      <c r="C3888" t="s">
        <v>21910</v>
      </c>
      <c r="D3888" t="s">
        <v>21911</v>
      </c>
      <c r="E3888" s="74">
        <v>41654</v>
      </c>
      <c r="F3888">
        <v>133.4</v>
      </c>
      <c r="G3888" t="s">
        <v>17711</v>
      </c>
      <c r="H3888" t="s">
        <v>17315</v>
      </c>
      <c r="I3888" s="74">
        <v>41676</v>
      </c>
      <c r="J3888" t="s">
        <v>17325</v>
      </c>
      <c r="K3888" t="s">
        <v>19</v>
      </c>
    </row>
    <row r="3889" spans="1:11" hidden="1" x14ac:dyDescent="0.3">
      <c r="A3889" t="s">
        <v>1978</v>
      </c>
      <c r="B3889" t="s">
        <v>12848</v>
      </c>
      <c r="C3889" t="s">
        <v>21910</v>
      </c>
      <c r="D3889" t="s">
        <v>21911</v>
      </c>
      <c r="E3889" s="74">
        <v>41654</v>
      </c>
      <c r="F3889">
        <v>133.4</v>
      </c>
      <c r="G3889" t="s">
        <v>17430</v>
      </c>
      <c r="H3889" t="s">
        <v>17315</v>
      </c>
      <c r="I3889" s="74">
        <v>41676</v>
      </c>
      <c r="J3889" t="s">
        <v>17325</v>
      </c>
      <c r="K3889" t="s">
        <v>19</v>
      </c>
    </row>
    <row r="3890" spans="1:11" hidden="1" x14ac:dyDescent="0.3">
      <c r="A3890" t="s">
        <v>1978</v>
      </c>
      <c r="B3890" t="s">
        <v>12848</v>
      </c>
      <c r="C3890" t="s">
        <v>21910</v>
      </c>
      <c r="D3890" t="s">
        <v>21911</v>
      </c>
      <c r="E3890" s="74">
        <v>41654</v>
      </c>
      <c r="F3890">
        <v>133.4</v>
      </c>
      <c r="G3890" t="s">
        <v>17</v>
      </c>
      <c r="H3890" t="s">
        <v>17315</v>
      </c>
      <c r="I3890" s="74">
        <v>41676</v>
      </c>
      <c r="J3890" t="s">
        <v>17325</v>
      </c>
      <c r="K3890" t="s">
        <v>19</v>
      </c>
    </row>
    <row r="3891" spans="1:11" hidden="1" x14ac:dyDescent="0.3">
      <c r="A3891" t="s">
        <v>2182</v>
      </c>
      <c r="B3891" t="s">
        <v>13019</v>
      </c>
      <c r="C3891" t="s">
        <v>21515</v>
      </c>
      <c r="D3891" t="s">
        <v>21516</v>
      </c>
      <c r="E3891" s="74">
        <v>41075</v>
      </c>
      <c r="F3891">
        <v>23</v>
      </c>
      <c r="G3891" t="s">
        <v>17</v>
      </c>
      <c r="H3891" t="s">
        <v>17315</v>
      </c>
      <c r="I3891" s="74">
        <v>41117</v>
      </c>
      <c r="J3891" t="s">
        <v>19</v>
      </c>
      <c r="K3891" t="s">
        <v>19</v>
      </c>
    </row>
    <row r="3892" spans="1:11" hidden="1" x14ac:dyDescent="0.3">
      <c r="A3892" t="s">
        <v>15145</v>
      </c>
      <c r="B3892" t="s">
        <v>15144</v>
      </c>
      <c r="C3892" t="s">
        <v>17762</v>
      </c>
      <c r="D3892" t="s">
        <v>17763</v>
      </c>
      <c r="E3892" s="74">
        <v>44045</v>
      </c>
      <c r="F3892">
        <v>0.35</v>
      </c>
      <c r="G3892" t="s">
        <v>17</v>
      </c>
      <c r="H3892" t="s">
        <v>17315</v>
      </c>
      <c r="I3892" s="74">
        <v>44914</v>
      </c>
      <c r="J3892" t="s">
        <v>19</v>
      </c>
      <c r="K3892" t="s">
        <v>19</v>
      </c>
    </row>
    <row r="3893" spans="1:11" hidden="1" x14ac:dyDescent="0.3">
      <c r="A3893" t="s">
        <v>2164</v>
      </c>
      <c r="B3893" t="s">
        <v>13004</v>
      </c>
      <c r="C3893" t="s">
        <v>17352</v>
      </c>
      <c r="D3893" t="s">
        <v>17293</v>
      </c>
      <c r="E3893" s="74">
        <v>40864</v>
      </c>
      <c r="F3893">
        <v>0.1</v>
      </c>
      <c r="G3893" t="s">
        <v>6</v>
      </c>
      <c r="H3893" t="s">
        <v>17376</v>
      </c>
      <c r="I3893" s="74">
        <v>41129</v>
      </c>
      <c r="J3893" t="s">
        <v>19</v>
      </c>
      <c r="K3893" t="s">
        <v>19</v>
      </c>
    </row>
    <row r="3894" spans="1:11" hidden="1" x14ac:dyDescent="0.3">
      <c r="A3894" t="s">
        <v>2832</v>
      </c>
      <c r="B3894" t="s">
        <v>13624</v>
      </c>
      <c r="C3894" t="s">
        <v>19539</v>
      </c>
      <c r="D3894" t="s">
        <v>19540</v>
      </c>
      <c r="E3894" s="74">
        <v>40428</v>
      </c>
      <c r="F3894">
        <v>1.4259999999999999</v>
      </c>
      <c r="G3894" t="s">
        <v>17334</v>
      </c>
      <c r="H3894" t="s">
        <v>17315</v>
      </c>
      <c r="I3894" s="74">
        <v>40688</v>
      </c>
      <c r="J3894" t="s">
        <v>19</v>
      </c>
      <c r="K3894" t="s">
        <v>19</v>
      </c>
    </row>
    <row r="3895" spans="1:11" hidden="1" x14ac:dyDescent="0.3">
      <c r="A3895" t="s">
        <v>4201</v>
      </c>
      <c r="B3895" t="s">
        <v>11532</v>
      </c>
      <c r="C3895" t="s">
        <v>17482</v>
      </c>
      <c r="D3895" t="s">
        <v>17483</v>
      </c>
      <c r="E3895" s="74">
        <v>42522</v>
      </c>
      <c r="F3895">
        <v>0.1</v>
      </c>
      <c r="G3895" t="s">
        <v>17</v>
      </c>
      <c r="H3895" t="s">
        <v>17339</v>
      </c>
      <c r="I3895" s="74">
        <v>43109</v>
      </c>
      <c r="J3895" t="s">
        <v>19</v>
      </c>
      <c r="K3895" t="s">
        <v>19</v>
      </c>
    </row>
    <row r="3896" spans="1:11" hidden="1" x14ac:dyDescent="0.3">
      <c r="A3896" t="s">
        <v>4200</v>
      </c>
      <c r="B3896" t="s">
        <v>11533</v>
      </c>
      <c r="C3896" t="s">
        <v>17482</v>
      </c>
      <c r="D3896" t="s">
        <v>17483</v>
      </c>
      <c r="E3896" s="74">
        <v>42522</v>
      </c>
      <c r="F3896">
        <v>0.1</v>
      </c>
      <c r="G3896" t="s">
        <v>17</v>
      </c>
      <c r="H3896" t="s">
        <v>17339</v>
      </c>
      <c r="I3896" s="74">
        <v>43109</v>
      </c>
      <c r="J3896" t="s">
        <v>19</v>
      </c>
      <c r="K3896" t="s">
        <v>19</v>
      </c>
    </row>
    <row r="3897" spans="1:11" hidden="1" x14ac:dyDescent="0.3">
      <c r="A3897" t="s">
        <v>4202</v>
      </c>
      <c r="B3897" t="s">
        <v>11531</v>
      </c>
      <c r="C3897" t="s">
        <v>17482</v>
      </c>
      <c r="D3897" t="s">
        <v>17483</v>
      </c>
      <c r="E3897" s="74">
        <v>42522</v>
      </c>
      <c r="F3897">
        <v>0.1</v>
      </c>
      <c r="G3897" t="s">
        <v>17</v>
      </c>
      <c r="H3897" t="s">
        <v>17339</v>
      </c>
      <c r="I3897" s="74">
        <v>43109</v>
      </c>
      <c r="J3897" t="s">
        <v>19</v>
      </c>
      <c r="K3897" t="s">
        <v>19</v>
      </c>
    </row>
    <row r="3898" spans="1:11" hidden="1" x14ac:dyDescent="0.3">
      <c r="A3898" t="s">
        <v>4206</v>
      </c>
      <c r="B3898" t="s">
        <v>11526</v>
      </c>
      <c r="C3898" t="s">
        <v>17482</v>
      </c>
      <c r="D3898" t="s">
        <v>17483</v>
      </c>
      <c r="E3898" s="74">
        <v>42818</v>
      </c>
      <c r="F3898">
        <v>0.1</v>
      </c>
      <c r="G3898" t="s">
        <v>17</v>
      </c>
      <c r="H3898" t="s">
        <v>17339</v>
      </c>
      <c r="I3898" s="74">
        <v>43109</v>
      </c>
      <c r="J3898" t="s">
        <v>19</v>
      </c>
      <c r="K3898" t="s">
        <v>19</v>
      </c>
    </row>
    <row r="3899" spans="1:11" hidden="1" x14ac:dyDescent="0.3">
      <c r="A3899" t="s">
        <v>4208</v>
      </c>
      <c r="B3899" t="s">
        <v>11524</v>
      </c>
      <c r="C3899" t="s">
        <v>17482</v>
      </c>
      <c r="D3899" t="s">
        <v>17483</v>
      </c>
      <c r="E3899" s="74">
        <v>42818</v>
      </c>
      <c r="F3899">
        <v>0.1</v>
      </c>
      <c r="G3899" t="s">
        <v>17</v>
      </c>
      <c r="H3899" t="s">
        <v>17339</v>
      </c>
      <c r="I3899" s="74">
        <v>43109</v>
      </c>
      <c r="J3899" t="s">
        <v>19</v>
      </c>
      <c r="K3899" t="s">
        <v>19</v>
      </c>
    </row>
    <row r="3900" spans="1:11" hidden="1" x14ac:dyDescent="0.3">
      <c r="A3900" t="s">
        <v>4207</v>
      </c>
      <c r="B3900" t="s">
        <v>11525</v>
      </c>
      <c r="C3900" t="s">
        <v>17482</v>
      </c>
      <c r="D3900" t="s">
        <v>17483</v>
      </c>
      <c r="E3900" s="74">
        <v>42818</v>
      </c>
      <c r="F3900">
        <v>0.1</v>
      </c>
      <c r="G3900" t="s">
        <v>17</v>
      </c>
      <c r="H3900" t="s">
        <v>17339</v>
      </c>
      <c r="I3900" s="74">
        <v>43109</v>
      </c>
      <c r="J3900" t="s">
        <v>19</v>
      </c>
      <c r="K3900" t="s">
        <v>19</v>
      </c>
    </row>
    <row r="3901" spans="1:11" hidden="1" x14ac:dyDescent="0.3">
      <c r="A3901" t="s">
        <v>4203</v>
      </c>
      <c r="B3901" t="s">
        <v>11529</v>
      </c>
      <c r="C3901" t="s">
        <v>17482</v>
      </c>
      <c r="D3901" t="s">
        <v>17483</v>
      </c>
      <c r="E3901" s="74">
        <v>42868</v>
      </c>
      <c r="F3901">
        <v>0.1</v>
      </c>
      <c r="G3901" t="s">
        <v>17</v>
      </c>
      <c r="H3901" t="s">
        <v>17339</v>
      </c>
      <c r="I3901" s="74">
        <v>43109</v>
      </c>
      <c r="J3901" t="s">
        <v>19</v>
      </c>
      <c r="K3901" t="s">
        <v>19</v>
      </c>
    </row>
    <row r="3902" spans="1:11" hidden="1" x14ac:dyDescent="0.3">
      <c r="A3902" t="s">
        <v>4199</v>
      </c>
      <c r="B3902" t="s">
        <v>11534</v>
      </c>
      <c r="C3902" t="s">
        <v>17482</v>
      </c>
      <c r="D3902" t="s">
        <v>17483</v>
      </c>
      <c r="E3902" s="74">
        <v>42522</v>
      </c>
      <c r="F3902">
        <v>0.1</v>
      </c>
      <c r="G3902" t="s">
        <v>17</v>
      </c>
      <c r="H3902" t="s">
        <v>17339</v>
      </c>
      <c r="I3902" s="74">
        <v>43109</v>
      </c>
      <c r="J3902" t="s">
        <v>19</v>
      </c>
      <c r="K3902" t="s">
        <v>19</v>
      </c>
    </row>
    <row r="3903" spans="1:11" hidden="1" x14ac:dyDescent="0.3">
      <c r="A3903" t="s">
        <v>5698</v>
      </c>
      <c r="B3903" t="s">
        <v>10996</v>
      </c>
      <c r="C3903" t="s">
        <v>17482</v>
      </c>
      <c r="D3903" t="s">
        <v>17483</v>
      </c>
      <c r="E3903" s="74">
        <v>43189</v>
      </c>
      <c r="F3903">
        <v>0.1</v>
      </c>
      <c r="G3903" t="s">
        <v>17</v>
      </c>
      <c r="H3903" t="s">
        <v>17339</v>
      </c>
      <c r="I3903" s="74">
        <v>43900</v>
      </c>
      <c r="J3903" t="s">
        <v>19</v>
      </c>
      <c r="K3903" t="s">
        <v>19</v>
      </c>
    </row>
    <row r="3904" spans="1:11" hidden="1" x14ac:dyDescent="0.3">
      <c r="A3904" t="s">
        <v>4205</v>
      </c>
      <c r="B3904" t="s">
        <v>11527</v>
      </c>
      <c r="C3904" t="s">
        <v>17482</v>
      </c>
      <c r="D3904" t="s">
        <v>17483</v>
      </c>
      <c r="E3904" s="74">
        <v>42825</v>
      </c>
      <c r="F3904">
        <v>0.1</v>
      </c>
      <c r="G3904" t="s">
        <v>17</v>
      </c>
      <c r="H3904" t="s">
        <v>17339</v>
      </c>
      <c r="I3904" s="74">
        <v>43109</v>
      </c>
      <c r="J3904" t="s">
        <v>19</v>
      </c>
      <c r="K3904" t="s">
        <v>19</v>
      </c>
    </row>
    <row r="3905" spans="1:11" hidden="1" x14ac:dyDescent="0.3">
      <c r="A3905" t="s">
        <v>4209</v>
      </c>
      <c r="B3905" t="s">
        <v>11523</v>
      </c>
      <c r="C3905" t="s">
        <v>17482</v>
      </c>
      <c r="D3905" t="s">
        <v>17483</v>
      </c>
      <c r="E3905" s="74">
        <v>42818</v>
      </c>
      <c r="F3905">
        <v>0.1</v>
      </c>
      <c r="G3905" t="s">
        <v>17</v>
      </c>
      <c r="H3905" t="s">
        <v>17339</v>
      </c>
      <c r="I3905" s="74">
        <v>43109</v>
      </c>
      <c r="J3905" t="s">
        <v>19</v>
      </c>
      <c r="K3905" t="s">
        <v>19</v>
      </c>
    </row>
    <row r="3906" spans="1:11" hidden="1" x14ac:dyDescent="0.3">
      <c r="A3906" t="s">
        <v>3052</v>
      </c>
      <c r="B3906" t="s">
        <v>15846</v>
      </c>
      <c r="C3906" t="s">
        <v>17561</v>
      </c>
      <c r="D3906" t="s">
        <v>17562</v>
      </c>
      <c r="E3906" s="74">
        <v>23193</v>
      </c>
      <c r="F3906">
        <v>77.2</v>
      </c>
      <c r="G3906" t="s">
        <v>17369</v>
      </c>
      <c r="H3906" t="s">
        <v>17315</v>
      </c>
      <c r="I3906" s="74">
        <v>39927</v>
      </c>
      <c r="J3906" t="s">
        <v>19</v>
      </c>
      <c r="K3906" t="s">
        <v>19</v>
      </c>
    </row>
    <row r="3907" spans="1:11" hidden="1" x14ac:dyDescent="0.3">
      <c r="A3907" t="s">
        <v>14773</v>
      </c>
      <c r="B3907" t="s">
        <v>14772</v>
      </c>
      <c r="C3907" t="s">
        <v>17408</v>
      </c>
      <c r="D3907" t="s">
        <v>17409</v>
      </c>
      <c r="E3907" s="74">
        <v>44718</v>
      </c>
      <c r="F3907">
        <v>0.69499999999999995</v>
      </c>
      <c r="G3907" t="s">
        <v>17</v>
      </c>
      <c r="H3907" t="s">
        <v>17315</v>
      </c>
      <c r="I3907" s="74">
        <v>44734</v>
      </c>
      <c r="J3907" t="s">
        <v>19</v>
      </c>
      <c r="K3907" t="s">
        <v>19</v>
      </c>
    </row>
    <row r="3908" spans="1:11" hidden="1" x14ac:dyDescent="0.3">
      <c r="A3908" t="s">
        <v>5386</v>
      </c>
      <c r="B3908" t="s">
        <v>11021</v>
      </c>
      <c r="C3908" t="s">
        <v>17410</v>
      </c>
      <c r="D3908" t="s">
        <v>17411</v>
      </c>
      <c r="E3908" s="74">
        <v>41009</v>
      </c>
      <c r="F3908">
        <v>0.11899999999999999</v>
      </c>
      <c r="G3908" t="s">
        <v>17</v>
      </c>
      <c r="H3908" t="s">
        <v>17315</v>
      </c>
      <c r="I3908" s="74">
        <v>43732</v>
      </c>
      <c r="J3908" t="s">
        <v>19</v>
      </c>
      <c r="K3908" t="s">
        <v>19</v>
      </c>
    </row>
    <row r="3909" spans="1:11" hidden="1" x14ac:dyDescent="0.3">
      <c r="A3909" t="s">
        <v>5383</v>
      </c>
      <c r="B3909" t="s">
        <v>11022</v>
      </c>
      <c r="C3909" t="s">
        <v>17410</v>
      </c>
      <c r="D3909" t="s">
        <v>17411</v>
      </c>
      <c r="E3909" s="74">
        <v>41004</v>
      </c>
      <c r="F3909">
        <v>0.04</v>
      </c>
      <c r="G3909" t="s">
        <v>17</v>
      </c>
      <c r="H3909" t="s">
        <v>17315</v>
      </c>
      <c r="I3909" s="74">
        <v>43732</v>
      </c>
      <c r="J3909" t="s">
        <v>19</v>
      </c>
      <c r="K3909" t="s">
        <v>19</v>
      </c>
    </row>
    <row r="3910" spans="1:11" hidden="1" x14ac:dyDescent="0.3">
      <c r="A3910" t="s">
        <v>14396</v>
      </c>
      <c r="B3910" t="s">
        <v>14395</v>
      </c>
      <c r="C3910" t="s">
        <v>18696</v>
      </c>
      <c r="D3910" t="s">
        <v>18697</v>
      </c>
      <c r="E3910" s="74">
        <v>44546</v>
      </c>
      <c r="F3910">
        <v>0.56200000000000006</v>
      </c>
      <c r="G3910" t="s">
        <v>17</v>
      </c>
      <c r="H3910" t="s">
        <v>17315</v>
      </c>
      <c r="I3910" s="74">
        <v>44848</v>
      </c>
      <c r="J3910" t="s">
        <v>19</v>
      </c>
      <c r="K3910" t="s">
        <v>19</v>
      </c>
    </row>
    <row r="3911" spans="1:11" hidden="1" x14ac:dyDescent="0.3">
      <c r="A3911" t="s">
        <v>13646</v>
      </c>
      <c r="B3911" t="s">
        <v>13645</v>
      </c>
      <c r="C3911" t="s">
        <v>17826</v>
      </c>
      <c r="D3911" t="s">
        <v>17827</v>
      </c>
      <c r="E3911" s="74">
        <v>44911</v>
      </c>
      <c r="F3911">
        <v>120</v>
      </c>
      <c r="G3911" t="s">
        <v>17</v>
      </c>
      <c r="H3911" t="s">
        <v>17458</v>
      </c>
      <c r="I3911" s="74">
        <v>44918</v>
      </c>
      <c r="J3911" t="s">
        <v>19</v>
      </c>
      <c r="K3911" t="s">
        <v>19</v>
      </c>
    </row>
    <row r="3912" spans="1:11" hidden="1" x14ac:dyDescent="0.3">
      <c r="A3912" t="s">
        <v>10045</v>
      </c>
      <c r="B3912" t="s">
        <v>16862</v>
      </c>
      <c r="C3912" t="s">
        <v>17442</v>
      </c>
      <c r="D3912" t="s">
        <v>17443</v>
      </c>
      <c r="E3912" s="74">
        <v>44132</v>
      </c>
      <c r="F3912">
        <v>0.96</v>
      </c>
      <c r="G3912" t="s">
        <v>17</v>
      </c>
      <c r="H3912" t="s">
        <v>17441</v>
      </c>
      <c r="I3912" s="74">
        <v>44207</v>
      </c>
      <c r="J3912" t="s">
        <v>19</v>
      </c>
      <c r="K3912" t="s">
        <v>19</v>
      </c>
    </row>
    <row r="3913" spans="1:11" hidden="1" x14ac:dyDescent="0.3">
      <c r="A3913" t="s">
        <v>14877</v>
      </c>
      <c r="B3913" t="s">
        <v>14876</v>
      </c>
      <c r="C3913" t="s">
        <v>17408</v>
      </c>
      <c r="D3913" t="s">
        <v>17409</v>
      </c>
      <c r="E3913" s="74">
        <v>42740</v>
      </c>
      <c r="F3913">
        <v>0.46100000000000002</v>
      </c>
      <c r="G3913" t="s">
        <v>17</v>
      </c>
      <c r="H3913" t="s">
        <v>17315</v>
      </c>
      <c r="I3913" s="74">
        <v>44712</v>
      </c>
      <c r="J3913" t="s">
        <v>19</v>
      </c>
      <c r="K3913" t="s">
        <v>19</v>
      </c>
    </row>
    <row r="3914" spans="1:11" hidden="1" x14ac:dyDescent="0.3">
      <c r="A3914" t="s">
        <v>15160</v>
      </c>
      <c r="B3914" t="s">
        <v>15159</v>
      </c>
      <c r="C3914" t="s">
        <v>17750</v>
      </c>
      <c r="D3914" t="s">
        <v>17751</v>
      </c>
      <c r="E3914" s="74">
        <v>42725</v>
      </c>
      <c r="F3914">
        <v>0.115</v>
      </c>
      <c r="G3914" t="s">
        <v>17</v>
      </c>
      <c r="H3914" t="s">
        <v>17315</v>
      </c>
      <c r="I3914" s="74">
        <v>44657</v>
      </c>
      <c r="J3914" t="s">
        <v>19</v>
      </c>
      <c r="K3914" t="s">
        <v>19</v>
      </c>
    </row>
    <row r="3915" spans="1:11" hidden="1" x14ac:dyDescent="0.3">
      <c r="A3915" t="s">
        <v>4063</v>
      </c>
      <c r="B3915" t="s">
        <v>4062</v>
      </c>
      <c r="C3915" t="s">
        <v>17372</v>
      </c>
      <c r="D3915" t="s">
        <v>17373</v>
      </c>
      <c r="E3915" s="74">
        <v>42940</v>
      </c>
      <c r="F3915">
        <v>20</v>
      </c>
      <c r="G3915" t="s">
        <v>17</v>
      </c>
      <c r="H3915" t="s">
        <v>17315</v>
      </c>
      <c r="I3915" s="74">
        <v>42985</v>
      </c>
      <c r="J3915" t="s">
        <v>19</v>
      </c>
      <c r="K3915" t="s">
        <v>19</v>
      </c>
    </row>
    <row r="3916" spans="1:11" hidden="1" x14ac:dyDescent="0.3">
      <c r="A3916" t="s">
        <v>3412</v>
      </c>
      <c r="B3916" t="s">
        <v>3413</v>
      </c>
      <c r="C3916" t="s">
        <v>17418</v>
      </c>
      <c r="D3916" t="s">
        <v>17419</v>
      </c>
      <c r="E3916" s="74">
        <v>30688</v>
      </c>
      <c r="F3916">
        <v>3.5000000000000003E-2</v>
      </c>
      <c r="G3916" t="s">
        <v>17369</v>
      </c>
      <c r="H3916" t="s">
        <v>17315</v>
      </c>
      <c r="I3916" s="74">
        <v>39671</v>
      </c>
      <c r="J3916" t="s">
        <v>19</v>
      </c>
      <c r="K3916" t="s">
        <v>19</v>
      </c>
    </row>
    <row r="3917" spans="1:11" hidden="1" x14ac:dyDescent="0.3">
      <c r="A3917" t="s">
        <v>3410</v>
      </c>
      <c r="B3917" t="s">
        <v>3411</v>
      </c>
      <c r="C3917" t="s">
        <v>17418</v>
      </c>
      <c r="D3917" t="s">
        <v>17419</v>
      </c>
      <c r="E3917" s="74">
        <v>33409</v>
      </c>
      <c r="F3917">
        <v>3.0000000000000001E-3</v>
      </c>
      <c r="G3917" t="s">
        <v>17369</v>
      </c>
      <c r="H3917" t="s">
        <v>17315</v>
      </c>
      <c r="I3917" s="74">
        <v>39689</v>
      </c>
      <c r="J3917" t="s">
        <v>19</v>
      </c>
      <c r="K3917" t="s">
        <v>19</v>
      </c>
    </row>
    <row r="3918" spans="1:11" hidden="1" x14ac:dyDescent="0.3">
      <c r="A3918" t="s">
        <v>21744</v>
      </c>
      <c r="B3918" t="s">
        <v>21745</v>
      </c>
      <c r="C3918" t="s">
        <v>18696</v>
      </c>
      <c r="D3918" t="s">
        <v>18697</v>
      </c>
      <c r="E3918" s="74">
        <v>45238</v>
      </c>
      <c r="F3918">
        <v>0.107</v>
      </c>
      <c r="G3918" t="s">
        <v>17</v>
      </c>
      <c r="H3918" t="s">
        <v>17315</v>
      </c>
      <c r="I3918" s="74">
        <v>45345</v>
      </c>
      <c r="J3918" t="s">
        <v>19</v>
      </c>
      <c r="K3918" t="s">
        <v>19</v>
      </c>
    </row>
    <row r="3919" spans="1:11" hidden="1" x14ac:dyDescent="0.3">
      <c r="A3919" t="s">
        <v>25200</v>
      </c>
      <c r="B3919" t="s">
        <v>25201</v>
      </c>
      <c r="C3919" t="s">
        <v>18696</v>
      </c>
      <c r="D3919" t="s">
        <v>18697</v>
      </c>
      <c r="E3919" s="74">
        <v>45378</v>
      </c>
      <c r="F3919">
        <v>0.127775</v>
      </c>
      <c r="G3919" t="s">
        <v>17</v>
      </c>
      <c r="H3919" t="s">
        <v>17315</v>
      </c>
      <c r="I3919" s="74">
        <v>45546</v>
      </c>
      <c r="J3919" t="s">
        <v>19</v>
      </c>
      <c r="K3919" t="s">
        <v>19</v>
      </c>
    </row>
    <row r="3920" spans="1:11" hidden="1" x14ac:dyDescent="0.3">
      <c r="A3920" t="s">
        <v>14793</v>
      </c>
      <c r="B3920" t="s">
        <v>14792</v>
      </c>
      <c r="C3920" t="s">
        <v>18571</v>
      </c>
      <c r="D3920" t="s">
        <v>18572</v>
      </c>
      <c r="E3920" s="74">
        <v>44883</v>
      </c>
      <c r="F3920">
        <v>13.5</v>
      </c>
      <c r="G3920" t="s">
        <v>17</v>
      </c>
      <c r="H3920" t="s">
        <v>17315</v>
      </c>
      <c r="I3920" s="74">
        <v>44885</v>
      </c>
      <c r="J3920" t="s">
        <v>19</v>
      </c>
      <c r="K3920" t="s">
        <v>19</v>
      </c>
    </row>
    <row r="3921" spans="1:11" hidden="1" x14ac:dyDescent="0.3">
      <c r="A3921" t="s">
        <v>4542</v>
      </c>
      <c r="B3921" t="s">
        <v>4541</v>
      </c>
      <c r="C3921" t="s">
        <v>17359</v>
      </c>
      <c r="D3921" t="s">
        <v>17360</v>
      </c>
      <c r="E3921" s="74">
        <v>43277</v>
      </c>
      <c r="F3921">
        <v>5.0000000000000001E-3</v>
      </c>
      <c r="G3921" t="s">
        <v>17</v>
      </c>
      <c r="H3921" t="s">
        <v>17324</v>
      </c>
      <c r="I3921" s="74">
        <v>43284</v>
      </c>
      <c r="J3921" t="s">
        <v>19</v>
      </c>
      <c r="K3921" t="s">
        <v>19</v>
      </c>
    </row>
    <row r="3922" spans="1:11" hidden="1" x14ac:dyDescent="0.3">
      <c r="A3922" t="s">
        <v>27205</v>
      </c>
      <c r="B3922" t="s">
        <v>27206</v>
      </c>
      <c r="C3922" t="s">
        <v>17342</v>
      </c>
      <c r="D3922" t="s">
        <v>17343</v>
      </c>
      <c r="E3922" s="74">
        <v>45481</v>
      </c>
      <c r="F3922">
        <v>1.2170000000000001</v>
      </c>
      <c r="G3922" t="s">
        <v>17</v>
      </c>
      <c r="H3922" t="s">
        <v>17315</v>
      </c>
      <c r="I3922" s="74">
        <v>45576</v>
      </c>
      <c r="J3922" t="s">
        <v>19</v>
      </c>
      <c r="K3922" t="s">
        <v>19</v>
      </c>
    </row>
    <row r="3923" spans="1:11" hidden="1" x14ac:dyDescent="0.3">
      <c r="A3923" t="s">
        <v>25532</v>
      </c>
      <c r="B3923" t="s">
        <v>25533</v>
      </c>
      <c r="C3923" t="s">
        <v>17342</v>
      </c>
      <c r="D3923" t="s">
        <v>17343</v>
      </c>
      <c r="E3923" s="74">
        <v>45247</v>
      </c>
      <c r="F3923">
        <v>4.0142139999999999</v>
      </c>
      <c r="G3923" t="s">
        <v>17</v>
      </c>
      <c r="H3923" t="s">
        <v>17315</v>
      </c>
      <c r="I3923" s="74">
        <v>45434</v>
      </c>
      <c r="J3923" t="s">
        <v>19</v>
      </c>
      <c r="K3923" t="s">
        <v>19</v>
      </c>
    </row>
    <row r="3924" spans="1:11" hidden="1" x14ac:dyDescent="0.3">
      <c r="A3924" t="s">
        <v>20346</v>
      </c>
      <c r="B3924" t="s">
        <v>20347</v>
      </c>
      <c r="C3924" t="s">
        <v>20026</v>
      </c>
      <c r="D3924" t="s">
        <v>20027</v>
      </c>
      <c r="E3924" s="74">
        <v>45105</v>
      </c>
      <c r="F3924">
        <v>0.35899999999999999</v>
      </c>
      <c r="G3924" t="s">
        <v>17</v>
      </c>
      <c r="H3924" t="s">
        <v>17315</v>
      </c>
      <c r="I3924" s="74">
        <v>45177</v>
      </c>
      <c r="J3924" t="s">
        <v>19</v>
      </c>
      <c r="K3924" t="s">
        <v>19</v>
      </c>
    </row>
    <row r="3925" spans="1:11" hidden="1" x14ac:dyDescent="0.3">
      <c r="A3925" t="s">
        <v>20348</v>
      </c>
      <c r="B3925" t="s">
        <v>20349</v>
      </c>
      <c r="C3925" t="s">
        <v>20026</v>
      </c>
      <c r="D3925" t="s">
        <v>20027</v>
      </c>
      <c r="E3925" s="74">
        <v>45105</v>
      </c>
      <c r="F3925">
        <v>0.29299999999999998</v>
      </c>
      <c r="G3925" t="s">
        <v>17</v>
      </c>
      <c r="H3925" t="s">
        <v>17315</v>
      </c>
      <c r="I3925" s="74">
        <v>45177</v>
      </c>
      <c r="J3925" t="s">
        <v>19</v>
      </c>
      <c r="K3925" t="s">
        <v>19</v>
      </c>
    </row>
    <row r="3926" spans="1:11" hidden="1" x14ac:dyDescent="0.3">
      <c r="A3926" t="s">
        <v>3205</v>
      </c>
      <c r="B3926" t="s">
        <v>10511</v>
      </c>
      <c r="C3926" t="s">
        <v>17313</v>
      </c>
      <c r="D3926" t="s">
        <v>17314</v>
      </c>
      <c r="E3926" s="74">
        <v>39799</v>
      </c>
      <c r="F3926">
        <v>0.22500000000000001</v>
      </c>
      <c r="G3926" t="s">
        <v>17</v>
      </c>
      <c r="H3926" t="s">
        <v>17339</v>
      </c>
      <c r="I3926" s="74">
        <v>39835</v>
      </c>
      <c r="J3926" t="s">
        <v>19</v>
      </c>
      <c r="K3926" t="s">
        <v>19</v>
      </c>
    </row>
    <row r="3927" spans="1:11" hidden="1" x14ac:dyDescent="0.3">
      <c r="A3927" t="s">
        <v>14545</v>
      </c>
      <c r="B3927" t="s">
        <v>14544</v>
      </c>
      <c r="C3927" t="s">
        <v>17538</v>
      </c>
      <c r="D3927" t="s">
        <v>17539</v>
      </c>
      <c r="E3927" s="74">
        <v>42984</v>
      </c>
      <c r="F3927">
        <v>0.72299999999999998</v>
      </c>
      <c r="G3927" t="s">
        <v>17</v>
      </c>
      <c r="H3927" t="s">
        <v>17315</v>
      </c>
      <c r="I3927" s="74">
        <v>44826</v>
      </c>
      <c r="J3927" t="s">
        <v>19</v>
      </c>
      <c r="K3927" t="s">
        <v>19</v>
      </c>
    </row>
    <row r="3928" spans="1:11" hidden="1" x14ac:dyDescent="0.3">
      <c r="A3928" t="s">
        <v>14459</v>
      </c>
      <c r="B3928" t="s">
        <v>14458</v>
      </c>
      <c r="C3928" t="s">
        <v>17673</v>
      </c>
      <c r="D3928" t="s">
        <v>17674</v>
      </c>
      <c r="E3928" s="74">
        <v>44729</v>
      </c>
      <c r="F3928">
        <v>0.1</v>
      </c>
      <c r="G3928" t="s">
        <v>17</v>
      </c>
      <c r="H3928" t="s">
        <v>17315</v>
      </c>
      <c r="I3928" s="74">
        <v>44831</v>
      </c>
      <c r="J3928" t="s">
        <v>19</v>
      </c>
      <c r="K3928" t="s">
        <v>19</v>
      </c>
    </row>
    <row r="3929" spans="1:11" hidden="1" x14ac:dyDescent="0.3">
      <c r="A3929" t="s">
        <v>13443</v>
      </c>
      <c r="B3929" t="s">
        <v>13401</v>
      </c>
      <c r="C3929" t="s">
        <v>17346</v>
      </c>
      <c r="D3929" t="s">
        <v>17347</v>
      </c>
      <c r="E3929" s="74">
        <v>40480</v>
      </c>
      <c r="F3929">
        <v>0.28799999999999998</v>
      </c>
      <c r="G3929" t="s">
        <v>17</v>
      </c>
      <c r="H3929" t="s">
        <v>17315</v>
      </c>
      <c r="I3929" s="74">
        <v>40504</v>
      </c>
      <c r="J3929" t="s">
        <v>19</v>
      </c>
      <c r="K3929" t="s">
        <v>19</v>
      </c>
    </row>
    <row r="3930" spans="1:11" hidden="1" x14ac:dyDescent="0.3">
      <c r="A3930" t="s">
        <v>13442</v>
      </c>
      <c r="B3930" t="s">
        <v>13401</v>
      </c>
      <c r="C3930" t="s">
        <v>17346</v>
      </c>
      <c r="D3930" t="s">
        <v>17347</v>
      </c>
      <c r="E3930" s="74">
        <v>40480</v>
      </c>
      <c r="F3930">
        <v>0.28199999999999997</v>
      </c>
      <c r="G3930" t="s">
        <v>17</v>
      </c>
      <c r="H3930" t="s">
        <v>17315</v>
      </c>
      <c r="I3930" s="74">
        <v>40504</v>
      </c>
      <c r="J3930" t="s">
        <v>19</v>
      </c>
      <c r="K3930" t="s">
        <v>19</v>
      </c>
    </row>
    <row r="3931" spans="1:11" hidden="1" x14ac:dyDescent="0.3">
      <c r="A3931" t="s">
        <v>13441</v>
      </c>
      <c r="B3931" t="s">
        <v>13401</v>
      </c>
      <c r="C3931" t="s">
        <v>17346</v>
      </c>
      <c r="D3931" t="s">
        <v>17347</v>
      </c>
      <c r="E3931" s="74">
        <v>40480</v>
      </c>
      <c r="F3931">
        <v>0.35399999999999998</v>
      </c>
      <c r="G3931" t="s">
        <v>17</v>
      </c>
      <c r="H3931" t="s">
        <v>17315</v>
      </c>
      <c r="I3931" s="74">
        <v>40504</v>
      </c>
      <c r="J3931" t="s">
        <v>19</v>
      </c>
      <c r="K3931" t="s">
        <v>19</v>
      </c>
    </row>
    <row r="3932" spans="1:11" hidden="1" x14ac:dyDescent="0.3">
      <c r="A3932" t="s">
        <v>13402</v>
      </c>
      <c r="B3932" t="s">
        <v>13401</v>
      </c>
      <c r="C3932" t="s">
        <v>17346</v>
      </c>
      <c r="D3932" t="s">
        <v>17347</v>
      </c>
      <c r="E3932" s="74">
        <v>40480</v>
      </c>
      <c r="F3932">
        <v>0.40300000000000002</v>
      </c>
      <c r="G3932" t="s">
        <v>17</v>
      </c>
      <c r="H3932" t="s">
        <v>17315</v>
      </c>
      <c r="I3932" s="74">
        <v>40569</v>
      </c>
      <c r="J3932" t="s">
        <v>19</v>
      </c>
      <c r="K3932" t="s">
        <v>19</v>
      </c>
    </row>
    <row r="3933" spans="1:11" hidden="1" x14ac:dyDescent="0.3">
      <c r="A3933" t="s">
        <v>21304</v>
      </c>
      <c r="B3933" t="s">
        <v>21305</v>
      </c>
      <c r="C3933" t="s">
        <v>21306</v>
      </c>
      <c r="D3933" t="s">
        <v>21307</v>
      </c>
      <c r="E3933" s="74">
        <v>45240</v>
      </c>
      <c r="F3933">
        <v>122.4</v>
      </c>
      <c r="G3933" t="s">
        <v>6</v>
      </c>
      <c r="H3933" t="s">
        <v>17386</v>
      </c>
      <c r="I3933" s="74">
        <v>45309</v>
      </c>
      <c r="J3933" t="s">
        <v>19</v>
      </c>
      <c r="K3933" t="s">
        <v>19</v>
      </c>
    </row>
    <row r="3934" spans="1:11" hidden="1" x14ac:dyDescent="0.3">
      <c r="A3934" t="s">
        <v>21622</v>
      </c>
      <c r="B3934" t="s">
        <v>21623</v>
      </c>
      <c r="C3934" t="s">
        <v>21624</v>
      </c>
      <c r="D3934" t="s">
        <v>21625</v>
      </c>
      <c r="E3934" s="74">
        <v>45278</v>
      </c>
      <c r="F3934">
        <v>72.28</v>
      </c>
      <c r="G3934" t="s">
        <v>6</v>
      </c>
      <c r="H3934" t="s">
        <v>17386</v>
      </c>
      <c r="I3934" s="74">
        <v>45309</v>
      </c>
      <c r="J3934" t="s">
        <v>19</v>
      </c>
      <c r="K3934" t="s">
        <v>19</v>
      </c>
    </row>
    <row r="3935" spans="1:11" hidden="1" x14ac:dyDescent="0.3">
      <c r="A3935" t="s">
        <v>28087</v>
      </c>
      <c r="B3935" t="s">
        <v>28088</v>
      </c>
      <c r="C3935" t="s">
        <v>28089</v>
      </c>
      <c r="D3935" t="s">
        <v>28090</v>
      </c>
      <c r="E3935" s="74">
        <v>45240</v>
      </c>
      <c r="F3935">
        <v>111.2</v>
      </c>
      <c r="G3935" t="s">
        <v>6</v>
      </c>
      <c r="H3935" t="s">
        <v>17386</v>
      </c>
      <c r="I3935" s="74">
        <v>45649</v>
      </c>
      <c r="J3935" t="s">
        <v>17325</v>
      </c>
      <c r="K3935" t="s">
        <v>19</v>
      </c>
    </row>
    <row r="3936" spans="1:11" hidden="1" x14ac:dyDescent="0.3">
      <c r="A3936" t="s">
        <v>28087</v>
      </c>
      <c r="B3936" t="s">
        <v>28088</v>
      </c>
      <c r="C3936" t="s">
        <v>28089</v>
      </c>
      <c r="D3936" t="s">
        <v>28090</v>
      </c>
      <c r="E3936" s="74">
        <v>45240</v>
      </c>
      <c r="F3936">
        <v>111.2</v>
      </c>
      <c r="G3936" t="s">
        <v>18641</v>
      </c>
      <c r="H3936" t="s">
        <v>17386</v>
      </c>
      <c r="I3936" s="74">
        <v>45649</v>
      </c>
      <c r="J3936" t="s">
        <v>17325</v>
      </c>
      <c r="K3936" t="s">
        <v>19</v>
      </c>
    </row>
    <row r="3937" spans="1:11" hidden="1" x14ac:dyDescent="0.3">
      <c r="A3937" t="s">
        <v>1702</v>
      </c>
      <c r="B3937" t="s">
        <v>12654</v>
      </c>
      <c r="C3937" t="s">
        <v>17367</v>
      </c>
      <c r="D3937" t="s">
        <v>17368</v>
      </c>
      <c r="E3937" s="74">
        <v>41365</v>
      </c>
      <c r="F3937">
        <v>0.108</v>
      </c>
      <c r="G3937" t="s">
        <v>17</v>
      </c>
      <c r="H3937" t="s">
        <v>17315</v>
      </c>
      <c r="I3937" s="74">
        <v>41954</v>
      </c>
      <c r="J3937" t="s">
        <v>19</v>
      </c>
      <c r="K3937" t="s">
        <v>19</v>
      </c>
    </row>
    <row r="3938" spans="1:11" hidden="1" x14ac:dyDescent="0.3">
      <c r="A3938" t="s">
        <v>1258</v>
      </c>
      <c r="B3938" t="s">
        <v>12345</v>
      </c>
      <c r="C3938" t="s">
        <v>17468</v>
      </c>
      <c r="D3938" t="s">
        <v>17469</v>
      </c>
      <c r="E3938" s="74">
        <v>40785</v>
      </c>
      <c r="F3938">
        <v>22.5</v>
      </c>
      <c r="G3938" t="s">
        <v>17623</v>
      </c>
      <c r="H3938" t="s">
        <v>17465</v>
      </c>
      <c r="I3938" s="74">
        <v>41751</v>
      </c>
      <c r="J3938" t="s">
        <v>19</v>
      </c>
      <c r="K3938" t="s">
        <v>19</v>
      </c>
    </row>
    <row r="3939" spans="1:11" hidden="1" x14ac:dyDescent="0.3">
      <c r="A3939" t="s">
        <v>6951</v>
      </c>
      <c r="B3939" t="s">
        <v>10516</v>
      </c>
      <c r="C3939" t="s">
        <v>17342</v>
      </c>
      <c r="D3939" t="s">
        <v>17343</v>
      </c>
      <c r="E3939" s="74">
        <v>42985</v>
      </c>
      <c r="F3939">
        <v>0.99299999999999999</v>
      </c>
      <c r="G3939" t="s">
        <v>17</v>
      </c>
      <c r="H3939" t="s">
        <v>17315</v>
      </c>
      <c r="I3939" s="74">
        <v>43857</v>
      </c>
      <c r="J3939" t="s">
        <v>19</v>
      </c>
      <c r="K3939" t="s">
        <v>19</v>
      </c>
    </row>
    <row r="3940" spans="1:11" hidden="1" x14ac:dyDescent="0.3">
      <c r="A3940" t="s">
        <v>2112</v>
      </c>
      <c r="B3940" t="s">
        <v>12967</v>
      </c>
      <c r="C3940" t="s">
        <v>17428</v>
      </c>
      <c r="D3940" t="s">
        <v>17429</v>
      </c>
      <c r="E3940" s="74">
        <v>41075</v>
      </c>
      <c r="F3940">
        <v>0.38</v>
      </c>
      <c r="G3940" t="s">
        <v>17</v>
      </c>
      <c r="H3940" t="s">
        <v>17315</v>
      </c>
      <c r="I3940" s="74">
        <v>41177</v>
      </c>
      <c r="J3940" t="s">
        <v>19</v>
      </c>
      <c r="K3940" t="s">
        <v>19</v>
      </c>
    </row>
    <row r="3941" spans="1:11" hidden="1" x14ac:dyDescent="0.3">
      <c r="A3941" t="s">
        <v>2111</v>
      </c>
      <c r="B3941" t="s">
        <v>12966</v>
      </c>
      <c r="C3941" t="s">
        <v>17428</v>
      </c>
      <c r="D3941" t="s">
        <v>17429</v>
      </c>
      <c r="E3941" s="74">
        <v>41074</v>
      </c>
      <c r="F3941">
        <v>3.2000000000000001E-2</v>
      </c>
      <c r="G3941" t="s">
        <v>17</v>
      </c>
      <c r="H3941" t="s">
        <v>17315</v>
      </c>
      <c r="I3941" s="74">
        <v>41177</v>
      </c>
      <c r="J3941" t="s">
        <v>19</v>
      </c>
      <c r="K3941" t="s">
        <v>19</v>
      </c>
    </row>
    <row r="3942" spans="1:11" hidden="1" x14ac:dyDescent="0.3">
      <c r="A3942" t="s">
        <v>2110</v>
      </c>
      <c r="B3942" t="s">
        <v>12965</v>
      </c>
      <c r="C3942" t="s">
        <v>17428</v>
      </c>
      <c r="D3942" t="s">
        <v>17429</v>
      </c>
      <c r="E3942" s="74">
        <v>41074</v>
      </c>
      <c r="F3942">
        <v>5.2999999999999999E-2</v>
      </c>
      <c r="G3942" t="s">
        <v>17</v>
      </c>
      <c r="H3942" t="s">
        <v>17315</v>
      </c>
      <c r="I3942" s="74">
        <v>41177</v>
      </c>
      <c r="J3942" t="s">
        <v>19</v>
      </c>
      <c r="K3942" t="s">
        <v>19</v>
      </c>
    </row>
    <row r="3943" spans="1:11" hidden="1" x14ac:dyDescent="0.3">
      <c r="A3943" t="s">
        <v>3849</v>
      </c>
      <c r="B3943" t="s">
        <v>11703</v>
      </c>
      <c r="C3943" t="s">
        <v>17461</v>
      </c>
      <c r="D3943" t="s">
        <v>17462</v>
      </c>
      <c r="E3943" s="74">
        <v>42817</v>
      </c>
      <c r="F3943">
        <v>10</v>
      </c>
      <c r="G3943" t="s">
        <v>6</v>
      </c>
      <c r="H3943" t="s">
        <v>17339</v>
      </c>
      <c r="I3943" s="74">
        <v>42838</v>
      </c>
      <c r="J3943" t="s">
        <v>19</v>
      </c>
      <c r="K3943" t="s">
        <v>19</v>
      </c>
    </row>
    <row r="3944" spans="1:11" hidden="1" x14ac:dyDescent="0.3">
      <c r="A3944" t="s">
        <v>14543</v>
      </c>
      <c r="B3944" t="s">
        <v>14542</v>
      </c>
      <c r="C3944" t="s">
        <v>17538</v>
      </c>
      <c r="D3944" t="s">
        <v>17539</v>
      </c>
      <c r="E3944" s="74">
        <v>44390</v>
      </c>
      <c r="F3944">
        <v>0.26500000000000001</v>
      </c>
      <c r="G3944" t="s">
        <v>17</v>
      </c>
      <c r="H3944" t="s">
        <v>17315</v>
      </c>
      <c r="I3944" s="74">
        <v>44799</v>
      </c>
      <c r="J3944" t="s">
        <v>19</v>
      </c>
      <c r="K3944" t="s">
        <v>19</v>
      </c>
    </row>
    <row r="3945" spans="1:11" hidden="1" x14ac:dyDescent="0.3">
      <c r="A3945" t="s">
        <v>24619</v>
      </c>
      <c r="B3945" t="s">
        <v>24620</v>
      </c>
      <c r="C3945" t="s">
        <v>17768</v>
      </c>
      <c r="D3945" t="s">
        <v>17769</v>
      </c>
      <c r="E3945" s="74">
        <v>45555</v>
      </c>
      <c r="F3945">
        <v>50</v>
      </c>
      <c r="G3945" t="s">
        <v>17</v>
      </c>
      <c r="H3945" t="s">
        <v>17324</v>
      </c>
      <c r="I3945" s="74">
        <v>45607</v>
      </c>
      <c r="J3945" t="s">
        <v>19</v>
      </c>
      <c r="K3945" t="s">
        <v>19</v>
      </c>
    </row>
    <row r="3946" spans="1:11" hidden="1" x14ac:dyDescent="0.3">
      <c r="A3946" t="s">
        <v>15106</v>
      </c>
      <c r="B3946" t="s">
        <v>15105</v>
      </c>
      <c r="C3946" t="s">
        <v>17768</v>
      </c>
      <c r="D3946" t="s">
        <v>17769</v>
      </c>
      <c r="E3946" s="74">
        <v>44789</v>
      </c>
      <c r="F3946">
        <v>50</v>
      </c>
      <c r="G3946" t="s">
        <v>17</v>
      </c>
      <c r="H3946" t="s">
        <v>17324</v>
      </c>
      <c r="I3946" s="74">
        <v>44806</v>
      </c>
      <c r="J3946" t="s">
        <v>19</v>
      </c>
      <c r="K3946" t="s">
        <v>19</v>
      </c>
    </row>
    <row r="3947" spans="1:11" hidden="1" x14ac:dyDescent="0.3">
      <c r="A3947" t="s">
        <v>25022</v>
      </c>
      <c r="B3947" t="s">
        <v>25023</v>
      </c>
      <c r="C3947" t="s">
        <v>17555</v>
      </c>
      <c r="D3947" t="s">
        <v>17556</v>
      </c>
      <c r="E3947" s="74">
        <v>45415</v>
      </c>
      <c r="F3947">
        <v>0.9</v>
      </c>
      <c r="G3947" t="s">
        <v>17</v>
      </c>
      <c r="H3947" t="s">
        <v>17315</v>
      </c>
      <c r="I3947" s="74">
        <v>45481</v>
      </c>
      <c r="J3947" t="s">
        <v>19</v>
      </c>
      <c r="K3947" t="s">
        <v>19</v>
      </c>
    </row>
    <row r="3948" spans="1:11" hidden="1" x14ac:dyDescent="0.3">
      <c r="A3948" t="s">
        <v>15906</v>
      </c>
      <c r="B3948" t="s">
        <v>15905</v>
      </c>
      <c r="C3948" t="s">
        <v>17606</v>
      </c>
      <c r="D3948" t="s">
        <v>17607</v>
      </c>
      <c r="E3948" s="74">
        <v>44340</v>
      </c>
      <c r="F3948">
        <v>0.47499999999999998</v>
      </c>
      <c r="G3948" t="s">
        <v>17369</v>
      </c>
      <c r="H3948" t="s">
        <v>17458</v>
      </c>
      <c r="I3948" s="74">
        <v>44421</v>
      </c>
      <c r="J3948" t="s">
        <v>19</v>
      </c>
      <c r="K3948" t="s">
        <v>19</v>
      </c>
    </row>
    <row r="3949" spans="1:11" hidden="1" x14ac:dyDescent="0.3">
      <c r="A3949" t="s">
        <v>2643</v>
      </c>
      <c r="B3949" t="s">
        <v>13382</v>
      </c>
      <c r="C3949" t="s">
        <v>17313</v>
      </c>
      <c r="D3949" t="s">
        <v>17314</v>
      </c>
      <c r="E3949" s="74">
        <v>40123</v>
      </c>
      <c r="F3949">
        <v>0.25</v>
      </c>
      <c r="G3949" t="s">
        <v>17</v>
      </c>
      <c r="H3949" t="s">
        <v>17339</v>
      </c>
      <c r="I3949" s="74">
        <v>40644</v>
      </c>
      <c r="J3949" t="s">
        <v>19</v>
      </c>
      <c r="K3949" t="s">
        <v>19</v>
      </c>
    </row>
    <row r="3950" spans="1:11" hidden="1" x14ac:dyDescent="0.3">
      <c r="A3950" t="s">
        <v>28201</v>
      </c>
      <c r="B3950" t="s">
        <v>28202</v>
      </c>
      <c r="C3950" t="s">
        <v>17348</v>
      </c>
      <c r="D3950" t="s">
        <v>17349</v>
      </c>
      <c r="E3950" s="74">
        <v>45590</v>
      </c>
      <c r="F3950">
        <v>0.157336</v>
      </c>
      <c r="G3950" t="s">
        <v>17</v>
      </c>
      <c r="H3950" t="s">
        <v>17315</v>
      </c>
      <c r="I3950" s="74">
        <v>45672</v>
      </c>
      <c r="J3950" t="s">
        <v>19</v>
      </c>
      <c r="K3950" t="s">
        <v>19</v>
      </c>
    </row>
    <row r="3951" spans="1:11" hidden="1" x14ac:dyDescent="0.3">
      <c r="A3951" t="s">
        <v>2546</v>
      </c>
      <c r="B3951" t="s">
        <v>13296</v>
      </c>
      <c r="C3951" t="s">
        <v>17365</v>
      </c>
      <c r="D3951" t="s">
        <v>17366</v>
      </c>
      <c r="E3951" s="74">
        <v>39187</v>
      </c>
      <c r="F3951">
        <v>0.28095999999999999</v>
      </c>
      <c r="G3951" t="s">
        <v>17</v>
      </c>
      <c r="H3951" t="s">
        <v>17324</v>
      </c>
      <c r="I3951" s="74">
        <v>40687</v>
      </c>
      <c r="J3951" t="s">
        <v>19</v>
      </c>
      <c r="K3951" t="s">
        <v>17325</v>
      </c>
    </row>
    <row r="3952" spans="1:11" hidden="1" x14ac:dyDescent="0.3">
      <c r="A3952" t="s">
        <v>1285</v>
      </c>
      <c r="B3952" t="s">
        <v>12354</v>
      </c>
      <c r="C3952" t="s">
        <v>17365</v>
      </c>
      <c r="D3952" t="s">
        <v>17366</v>
      </c>
      <c r="E3952" s="74">
        <v>41569</v>
      </c>
      <c r="F3952">
        <v>0.246946</v>
      </c>
      <c r="G3952" t="s">
        <v>17</v>
      </c>
      <c r="H3952" t="s">
        <v>17324</v>
      </c>
      <c r="I3952" s="74">
        <v>41738</v>
      </c>
      <c r="J3952" t="s">
        <v>19</v>
      </c>
      <c r="K3952" t="s">
        <v>17325</v>
      </c>
    </row>
    <row r="3953" spans="1:11" hidden="1" x14ac:dyDescent="0.3">
      <c r="A3953" t="s">
        <v>632</v>
      </c>
      <c r="B3953" t="s">
        <v>11989</v>
      </c>
      <c r="C3953" t="s">
        <v>17365</v>
      </c>
      <c r="D3953" t="s">
        <v>17366</v>
      </c>
      <c r="E3953" s="74">
        <v>40878</v>
      </c>
      <c r="F3953">
        <v>0.24742800000000001</v>
      </c>
      <c r="G3953" t="s">
        <v>17</v>
      </c>
      <c r="H3953" t="s">
        <v>17324</v>
      </c>
      <c r="I3953" s="74">
        <v>42312</v>
      </c>
      <c r="J3953" t="s">
        <v>19</v>
      </c>
      <c r="K3953" t="s">
        <v>17325</v>
      </c>
    </row>
    <row r="3954" spans="1:11" hidden="1" x14ac:dyDescent="0.3">
      <c r="A3954" t="s">
        <v>72</v>
      </c>
      <c r="B3954" t="s">
        <v>11663</v>
      </c>
      <c r="C3954" t="s">
        <v>17365</v>
      </c>
      <c r="D3954" t="s">
        <v>17366</v>
      </c>
      <c r="E3954" s="74">
        <v>42569</v>
      </c>
      <c r="F3954">
        <v>0.236954</v>
      </c>
      <c r="G3954" t="s">
        <v>17</v>
      </c>
      <c r="H3954" t="s">
        <v>17324</v>
      </c>
      <c r="I3954" s="74">
        <v>42772</v>
      </c>
      <c r="J3954" t="s">
        <v>19</v>
      </c>
      <c r="K3954" t="s">
        <v>17325</v>
      </c>
    </row>
    <row r="3955" spans="1:11" hidden="1" x14ac:dyDescent="0.3">
      <c r="A3955" t="s">
        <v>4263</v>
      </c>
      <c r="B3955" t="s">
        <v>11479</v>
      </c>
      <c r="C3955" t="s">
        <v>17365</v>
      </c>
      <c r="D3955" t="s">
        <v>17366</v>
      </c>
      <c r="E3955" s="74">
        <v>42767</v>
      </c>
      <c r="F3955">
        <v>0.22494</v>
      </c>
      <c r="G3955" t="s">
        <v>17</v>
      </c>
      <c r="H3955" t="s">
        <v>17324</v>
      </c>
      <c r="I3955" s="74">
        <v>43076</v>
      </c>
      <c r="J3955" t="s">
        <v>19</v>
      </c>
      <c r="K3955" t="s">
        <v>17325</v>
      </c>
    </row>
    <row r="3956" spans="1:11" hidden="1" x14ac:dyDescent="0.3">
      <c r="A3956" t="s">
        <v>4712</v>
      </c>
      <c r="B3956" t="s">
        <v>11212</v>
      </c>
      <c r="C3956" t="s">
        <v>17365</v>
      </c>
      <c r="D3956" t="s">
        <v>17366</v>
      </c>
      <c r="E3956" s="74">
        <v>43335</v>
      </c>
      <c r="F3956">
        <v>0.24679000000000001</v>
      </c>
      <c r="G3956" t="s">
        <v>17</v>
      </c>
      <c r="H3956" t="s">
        <v>17324</v>
      </c>
      <c r="I3956" s="74">
        <v>43432</v>
      </c>
      <c r="J3956" t="s">
        <v>19</v>
      </c>
      <c r="K3956" t="s">
        <v>17325</v>
      </c>
    </row>
    <row r="3957" spans="1:11" hidden="1" x14ac:dyDescent="0.3">
      <c r="A3957" t="s">
        <v>6160</v>
      </c>
      <c r="B3957" t="s">
        <v>10928</v>
      </c>
      <c r="C3957" t="s">
        <v>17365</v>
      </c>
      <c r="D3957" t="s">
        <v>17366</v>
      </c>
      <c r="E3957" s="74">
        <v>43670</v>
      </c>
      <c r="F3957">
        <v>0.24306900000000001</v>
      </c>
      <c r="G3957" t="s">
        <v>17</v>
      </c>
      <c r="H3957" t="s">
        <v>17324</v>
      </c>
      <c r="I3957" s="74">
        <v>43787</v>
      </c>
      <c r="J3957" t="s">
        <v>19</v>
      </c>
      <c r="K3957" t="s">
        <v>17325</v>
      </c>
    </row>
    <row r="3958" spans="1:11" hidden="1" x14ac:dyDescent="0.3">
      <c r="A3958" t="s">
        <v>8911</v>
      </c>
      <c r="B3958" t="s">
        <v>17166</v>
      </c>
      <c r="C3958" t="s">
        <v>17365</v>
      </c>
      <c r="D3958" t="s">
        <v>17366</v>
      </c>
      <c r="E3958" s="74">
        <v>43838</v>
      </c>
      <c r="F3958">
        <v>0.24746000000000001</v>
      </c>
      <c r="G3958" t="s">
        <v>17</v>
      </c>
      <c r="H3958" t="s">
        <v>17324</v>
      </c>
      <c r="I3958" s="74">
        <v>43987</v>
      </c>
      <c r="J3958" t="s">
        <v>19</v>
      </c>
      <c r="K3958" t="s">
        <v>17325</v>
      </c>
    </row>
    <row r="3959" spans="1:11" hidden="1" x14ac:dyDescent="0.3">
      <c r="A3959" t="s">
        <v>10030</v>
      </c>
      <c r="B3959" t="s">
        <v>16879</v>
      </c>
      <c r="C3959" t="s">
        <v>17365</v>
      </c>
      <c r="D3959" t="s">
        <v>17366</v>
      </c>
      <c r="E3959" s="74">
        <v>44063</v>
      </c>
      <c r="F3959">
        <v>0.24190600000000001</v>
      </c>
      <c r="G3959" t="s">
        <v>17</v>
      </c>
      <c r="H3959" t="s">
        <v>17324</v>
      </c>
      <c r="I3959" s="74">
        <v>44146</v>
      </c>
      <c r="J3959" t="s">
        <v>19</v>
      </c>
      <c r="K3959" t="s">
        <v>17325</v>
      </c>
    </row>
    <row r="3960" spans="1:11" hidden="1" x14ac:dyDescent="0.3">
      <c r="A3960" t="s">
        <v>15951</v>
      </c>
      <c r="B3960" t="s">
        <v>15950</v>
      </c>
      <c r="C3960" t="s">
        <v>17365</v>
      </c>
      <c r="D3960" t="s">
        <v>17366</v>
      </c>
      <c r="E3960" s="74">
        <v>44232</v>
      </c>
      <c r="F3960">
        <v>0.24571899999999999</v>
      </c>
      <c r="G3960" t="s">
        <v>17</v>
      </c>
      <c r="H3960" t="s">
        <v>17324</v>
      </c>
      <c r="I3960" s="74">
        <v>44356</v>
      </c>
      <c r="J3960" t="s">
        <v>19</v>
      </c>
      <c r="K3960" t="s">
        <v>17325</v>
      </c>
    </row>
    <row r="3961" spans="1:11" hidden="1" x14ac:dyDescent="0.3">
      <c r="A3961" t="s">
        <v>15691</v>
      </c>
      <c r="B3961" t="s">
        <v>15690</v>
      </c>
      <c r="C3961" t="s">
        <v>17365</v>
      </c>
      <c r="D3961" t="s">
        <v>17366</v>
      </c>
      <c r="E3961" s="74">
        <v>44348</v>
      </c>
      <c r="F3961">
        <v>0.23227</v>
      </c>
      <c r="G3961" t="s">
        <v>17</v>
      </c>
      <c r="H3961" t="s">
        <v>17324</v>
      </c>
      <c r="I3961" s="74">
        <v>44517</v>
      </c>
      <c r="J3961" t="s">
        <v>19</v>
      </c>
      <c r="K3961" t="s">
        <v>17325</v>
      </c>
    </row>
    <row r="3962" spans="1:11" hidden="1" x14ac:dyDescent="0.3">
      <c r="A3962" t="s">
        <v>15104</v>
      </c>
      <c r="B3962" t="s">
        <v>15103</v>
      </c>
      <c r="C3962" t="s">
        <v>17365</v>
      </c>
      <c r="D3962" t="s">
        <v>17366</v>
      </c>
      <c r="E3962" s="74">
        <v>44421</v>
      </c>
      <c r="F3962">
        <v>0.24895999999999999</v>
      </c>
      <c r="G3962" t="s">
        <v>17</v>
      </c>
      <c r="H3962" t="s">
        <v>17324</v>
      </c>
      <c r="I3962" s="74">
        <v>44608</v>
      </c>
      <c r="J3962" t="s">
        <v>19</v>
      </c>
      <c r="K3962" t="s">
        <v>17325</v>
      </c>
    </row>
    <row r="3963" spans="1:11" hidden="1" x14ac:dyDescent="0.3">
      <c r="A3963" t="s">
        <v>14661</v>
      </c>
      <c r="B3963" t="s">
        <v>14660</v>
      </c>
      <c r="C3963" t="s">
        <v>17365</v>
      </c>
      <c r="D3963" t="s">
        <v>17366</v>
      </c>
      <c r="E3963" s="74">
        <v>44582</v>
      </c>
      <c r="F3963">
        <v>0.24948999999999999</v>
      </c>
      <c r="G3963" t="s">
        <v>17</v>
      </c>
      <c r="H3963" t="s">
        <v>17324</v>
      </c>
      <c r="I3963" s="74">
        <v>44760</v>
      </c>
      <c r="J3963" t="s">
        <v>19</v>
      </c>
      <c r="K3963" t="s">
        <v>17325</v>
      </c>
    </row>
    <row r="3964" spans="1:11" hidden="1" x14ac:dyDescent="0.3">
      <c r="A3964" t="s">
        <v>14437</v>
      </c>
      <c r="B3964" t="s">
        <v>14436</v>
      </c>
      <c r="C3964" t="s">
        <v>17365</v>
      </c>
      <c r="D3964" t="s">
        <v>17366</v>
      </c>
      <c r="E3964" s="74">
        <v>44719</v>
      </c>
      <c r="F3964">
        <v>0.24843000000000001</v>
      </c>
      <c r="G3964" t="s">
        <v>17</v>
      </c>
      <c r="H3964" t="s">
        <v>17324</v>
      </c>
      <c r="I3964" s="74">
        <v>44823</v>
      </c>
      <c r="J3964" t="s">
        <v>19</v>
      </c>
      <c r="K3964" t="s">
        <v>17325</v>
      </c>
    </row>
    <row r="3965" spans="1:11" hidden="1" x14ac:dyDescent="0.3">
      <c r="A3965" t="s">
        <v>13628</v>
      </c>
      <c r="B3965" t="s">
        <v>13627</v>
      </c>
      <c r="C3965" t="s">
        <v>17365</v>
      </c>
      <c r="D3965" t="s">
        <v>17366</v>
      </c>
      <c r="E3965" s="74">
        <v>44853</v>
      </c>
      <c r="F3965">
        <v>0.24943499999999999</v>
      </c>
      <c r="G3965" t="s">
        <v>17</v>
      </c>
      <c r="H3965" t="s">
        <v>17324</v>
      </c>
      <c r="I3965" s="74">
        <v>44996</v>
      </c>
      <c r="J3965" t="s">
        <v>19</v>
      </c>
      <c r="K3965" t="s">
        <v>17325</v>
      </c>
    </row>
    <row r="3966" spans="1:11" hidden="1" x14ac:dyDescent="0.3">
      <c r="A3966" t="s">
        <v>20270</v>
      </c>
      <c r="B3966" t="s">
        <v>20271</v>
      </c>
      <c r="C3966" t="s">
        <v>17365</v>
      </c>
      <c r="D3966" t="s">
        <v>17366</v>
      </c>
      <c r="E3966" s="74">
        <v>44980</v>
      </c>
      <c r="F3966">
        <v>0.24887999999999999</v>
      </c>
      <c r="G3966" t="s">
        <v>17</v>
      </c>
      <c r="H3966" t="s">
        <v>17324</v>
      </c>
      <c r="I3966" s="74">
        <v>45106</v>
      </c>
      <c r="J3966" t="s">
        <v>19</v>
      </c>
      <c r="K3966" t="s">
        <v>17325</v>
      </c>
    </row>
    <row r="3967" spans="1:11" hidden="1" x14ac:dyDescent="0.3">
      <c r="A3967" t="s">
        <v>21700</v>
      </c>
      <c r="B3967" t="s">
        <v>21701</v>
      </c>
      <c r="C3967" t="s">
        <v>17365</v>
      </c>
      <c r="D3967" t="s">
        <v>17366</v>
      </c>
      <c r="E3967" s="74">
        <v>43445</v>
      </c>
      <c r="F3967">
        <v>0.24948500000000001</v>
      </c>
      <c r="G3967" t="s">
        <v>17</v>
      </c>
      <c r="H3967" t="s">
        <v>17324</v>
      </c>
      <c r="I3967" s="74">
        <v>45306</v>
      </c>
      <c r="J3967" t="s">
        <v>19</v>
      </c>
      <c r="K3967" t="s">
        <v>17325</v>
      </c>
    </row>
    <row r="3968" spans="1:11" hidden="1" x14ac:dyDescent="0.3">
      <c r="A3968" t="s">
        <v>6138</v>
      </c>
      <c r="B3968" t="s">
        <v>22362</v>
      </c>
      <c r="C3968" t="s">
        <v>22353</v>
      </c>
      <c r="D3968" t="s">
        <v>22354</v>
      </c>
      <c r="E3968" s="74">
        <v>42725</v>
      </c>
      <c r="F3968">
        <v>0.38800000000000001</v>
      </c>
      <c r="G3968" t="s">
        <v>17</v>
      </c>
      <c r="H3968" t="s">
        <v>17315</v>
      </c>
      <c r="I3968" s="74">
        <v>43790</v>
      </c>
      <c r="J3968" t="s">
        <v>19</v>
      </c>
      <c r="K3968" t="s">
        <v>19</v>
      </c>
    </row>
    <row r="3969" spans="1:11" hidden="1" x14ac:dyDescent="0.3">
      <c r="A3969" t="s">
        <v>6950</v>
      </c>
      <c r="B3969" t="s">
        <v>10517</v>
      </c>
      <c r="C3969" t="s">
        <v>17342</v>
      </c>
      <c r="D3969" t="s">
        <v>17343</v>
      </c>
      <c r="E3969" s="74">
        <v>43243</v>
      </c>
      <c r="F3969">
        <v>0.46700000000000003</v>
      </c>
      <c r="G3969" t="s">
        <v>17</v>
      </c>
      <c r="H3969" t="s">
        <v>17315</v>
      </c>
      <c r="I3969" s="74">
        <v>43843</v>
      </c>
      <c r="J3969" t="s">
        <v>19</v>
      </c>
      <c r="K3969" t="s">
        <v>19</v>
      </c>
    </row>
    <row r="3970" spans="1:11" hidden="1" x14ac:dyDescent="0.3">
      <c r="A3970" t="s">
        <v>10000</v>
      </c>
      <c r="B3970" t="s">
        <v>16906</v>
      </c>
      <c r="C3970" t="s">
        <v>17342</v>
      </c>
      <c r="D3970" t="s">
        <v>17343</v>
      </c>
      <c r="E3970" s="74">
        <v>42660</v>
      </c>
      <c r="F3970">
        <v>0.999</v>
      </c>
      <c r="G3970" t="s">
        <v>17</v>
      </c>
      <c r="H3970" t="s">
        <v>17315</v>
      </c>
      <c r="I3970" s="74">
        <v>44151</v>
      </c>
      <c r="J3970" t="s">
        <v>19</v>
      </c>
      <c r="K3970" t="s">
        <v>19</v>
      </c>
    </row>
    <row r="3971" spans="1:11" hidden="1" x14ac:dyDescent="0.3">
      <c r="A3971" t="s">
        <v>14900</v>
      </c>
      <c r="B3971" t="s">
        <v>14899</v>
      </c>
      <c r="C3971" t="s">
        <v>17361</v>
      </c>
      <c r="D3971" t="s">
        <v>17362</v>
      </c>
      <c r="E3971" s="74">
        <v>43245</v>
      </c>
      <c r="F3971">
        <v>0.27</v>
      </c>
      <c r="G3971" t="s">
        <v>17</v>
      </c>
      <c r="H3971" t="s">
        <v>17315</v>
      </c>
      <c r="I3971" s="74">
        <v>44719</v>
      </c>
      <c r="J3971" t="s">
        <v>19</v>
      </c>
      <c r="K3971" t="s">
        <v>19</v>
      </c>
    </row>
    <row r="3972" spans="1:11" hidden="1" x14ac:dyDescent="0.3">
      <c r="A3972" t="s">
        <v>14781</v>
      </c>
      <c r="B3972" t="s">
        <v>14780</v>
      </c>
      <c r="C3972" t="s">
        <v>17361</v>
      </c>
      <c r="D3972" t="s">
        <v>17362</v>
      </c>
      <c r="E3972" s="74">
        <v>44293</v>
      </c>
      <c r="F3972">
        <v>0.26600000000000001</v>
      </c>
      <c r="G3972" t="s">
        <v>17</v>
      </c>
      <c r="H3972" t="s">
        <v>17315</v>
      </c>
      <c r="I3972" s="74">
        <v>44733</v>
      </c>
      <c r="J3972" t="s">
        <v>19</v>
      </c>
      <c r="K3972" t="s">
        <v>19</v>
      </c>
    </row>
    <row r="3973" spans="1:11" hidden="1" x14ac:dyDescent="0.3">
      <c r="A3973" t="s">
        <v>14779</v>
      </c>
      <c r="B3973" t="s">
        <v>14778</v>
      </c>
      <c r="C3973" t="s">
        <v>17361</v>
      </c>
      <c r="D3973" t="s">
        <v>17362</v>
      </c>
      <c r="E3973" s="74">
        <v>44355</v>
      </c>
      <c r="F3973">
        <v>0.8</v>
      </c>
      <c r="G3973" t="s">
        <v>17</v>
      </c>
      <c r="H3973" t="s">
        <v>17315</v>
      </c>
      <c r="I3973" s="74">
        <v>44733</v>
      </c>
      <c r="J3973" t="s">
        <v>19</v>
      </c>
      <c r="K3973" t="s">
        <v>19</v>
      </c>
    </row>
    <row r="3974" spans="1:11" hidden="1" x14ac:dyDescent="0.3">
      <c r="A3974" t="s">
        <v>14777</v>
      </c>
      <c r="B3974" t="s">
        <v>14776</v>
      </c>
      <c r="C3974" t="s">
        <v>17361</v>
      </c>
      <c r="D3974" t="s">
        <v>17362</v>
      </c>
      <c r="E3974" s="74">
        <v>44293</v>
      </c>
      <c r="F3974">
        <v>0.26600000000000001</v>
      </c>
      <c r="G3974" t="s">
        <v>17</v>
      </c>
      <c r="H3974" t="s">
        <v>17315</v>
      </c>
      <c r="I3974" s="74">
        <v>44733</v>
      </c>
      <c r="J3974" t="s">
        <v>19</v>
      </c>
      <c r="K3974" t="s">
        <v>19</v>
      </c>
    </row>
    <row r="3975" spans="1:11" hidden="1" x14ac:dyDescent="0.3">
      <c r="A3975" t="s">
        <v>14902</v>
      </c>
      <c r="B3975" t="s">
        <v>14901</v>
      </c>
      <c r="C3975" t="s">
        <v>17361</v>
      </c>
      <c r="D3975" t="s">
        <v>17362</v>
      </c>
      <c r="E3975" s="74">
        <v>43245</v>
      </c>
      <c r="F3975">
        <v>0.33</v>
      </c>
      <c r="G3975" t="s">
        <v>17</v>
      </c>
      <c r="H3975" t="s">
        <v>17315</v>
      </c>
      <c r="I3975" s="74">
        <v>44719</v>
      </c>
      <c r="J3975" t="s">
        <v>19</v>
      </c>
      <c r="K3975" t="s">
        <v>19</v>
      </c>
    </row>
    <row r="3976" spans="1:11" hidden="1" x14ac:dyDescent="0.3">
      <c r="A3976" t="s">
        <v>21010</v>
      </c>
      <c r="B3976" t="s">
        <v>21011</v>
      </c>
      <c r="C3976" t="s">
        <v>18696</v>
      </c>
      <c r="D3976" t="s">
        <v>18697</v>
      </c>
      <c r="E3976" s="74">
        <v>45139</v>
      </c>
      <c r="F3976">
        <v>0.114</v>
      </c>
      <c r="G3976" t="s">
        <v>17</v>
      </c>
      <c r="H3976" t="s">
        <v>17315</v>
      </c>
      <c r="I3976" s="74">
        <v>45209</v>
      </c>
      <c r="J3976" t="s">
        <v>19</v>
      </c>
      <c r="K3976" t="s">
        <v>19</v>
      </c>
    </row>
    <row r="3977" spans="1:11" hidden="1" x14ac:dyDescent="0.3">
      <c r="A3977" t="s">
        <v>14821</v>
      </c>
      <c r="B3977" t="s">
        <v>14820</v>
      </c>
      <c r="C3977" t="s">
        <v>17361</v>
      </c>
      <c r="D3977" t="s">
        <v>17362</v>
      </c>
      <c r="E3977" s="74">
        <v>44271</v>
      </c>
      <c r="F3977">
        <v>0.94299999999999995</v>
      </c>
      <c r="G3977" t="s">
        <v>17</v>
      </c>
      <c r="H3977" t="s">
        <v>17315</v>
      </c>
      <c r="I3977" s="74">
        <v>44722</v>
      </c>
      <c r="J3977" t="s">
        <v>19</v>
      </c>
      <c r="K3977" t="s">
        <v>19</v>
      </c>
    </row>
    <row r="3978" spans="1:11" hidden="1" x14ac:dyDescent="0.3">
      <c r="A3978" t="s">
        <v>14819</v>
      </c>
      <c r="B3978" t="s">
        <v>14818</v>
      </c>
      <c r="C3978" t="s">
        <v>17361</v>
      </c>
      <c r="D3978" t="s">
        <v>17362</v>
      </c>
      <c r="E3978" s="74">
        <v>44271</v>
      </c>
      <c r="F3978">
        <v>0.94299999999999995</v>
      </c>
      <c r="G3978" t="s">
        <v>17</v>
      </c>
      <c r="H3978" t="s">
        <v>17315</v>
      </c>
      <c r="I3978" s="74">
        <v>44722</v>
      </c>
      <c r="J3978" t="s">
        <v>19</v>
      </c>
      <c r="K3978" t="s">
        <v>19</v>
      </c>
    </row>
    <row r="3979" spans="1:11" hidden="1" x14ac:dyDescent="0.3">
      <c r="A3979" t="s">
        <v>8904</v>
      </c>
      <c r="B3979" t="s">
        <v>17173</v>
      </c>
      <c r="C3979" t="s">
        <v>17332</v>
      </c>
      <c r="D3979" t="s">
        <v>17333</v>
      </c>
      <c r="E3979" s="74">
        <v>42941</v>
      </c>
      <c r="F3979">
        <v>0.98899999999999999</v>
      </c>
      <c r="G3979" t="s">
        <v>17</v>
      </c>
      <c r="H3979" t="s">
        <v>17315</v>
      </c>
      <c r="I3979" s="74">
        <v>43991</v>
      </c>
      <c r="J3979" t="s">
        <v>19</v>
      </c>
      <c r="K3979" t="s">
        <v>19</v>
      </c>
    </row>
    <row r="3980" spans="1:11" hidden="1" x14ac:dyDescent="0.3">
      <c r="A3980" t="s">
        <v>7653</v>
      </c>
      <c r="B3980" t="s">
        <v>10445</v>
      </c>
      <c r="C3980" t="s">
        <v>17342</v>
      </c>
      <c r="D3980" t="s">
        <v>17343</v>
      </c>
      <c r="E3980" s="74">
        <v>42986</v>
      </c>
      <c r="F3980">
        <v>0.32700000000000001</v>
      </c>
      <c r="G3980" t="s">
        <v>17</v>
      </c>
      <c r="H3980" t="s">
        <v>17315</v>
      </c>
      <c r="I3980" s="74">
        <v>43867</v>
      </c>
      <c r="J3980" t="s">
        <v>19</v>
      </c>
      <c r="K3980" t="s">
        <v>19</v>
      </c>
    </row>
    <row r="3981" spans="1:11" hidden="1" x14ac:dyDescent="0.3">
      <c r="A3981" t="s">
        <v>15209</v>
      </c>
      <c r="B3981" t="s">
        <v>15208</v>
      </c>
      <c r="C3981" t="s">
        <v>17696</v>
      </c>
      <c r="D3981" t="s">
        <v>17697</v>
      </c>
      <c r="E3981" s="74">
        <v>44550</v>
      </c>
      <c r="F3981">
        <v>0.91600000000000004</v>
      </c>
      <c r="G3981" t="s">
        <v>17</v>
      </c>
      <c r="H3981" t="s">
        <v>17315</v>
      </c>
      <c r="I3981" s="74">
        <v>44790</v>
      </c>
      <c r="J3981" t="s">
        <v>19</v>
      </c>
      <c r="K3981" t="s">
        <v>19</v>
      </c>
    </row>
    <row r="3982" spans="1:11" hidden="1" x14ac:dyDescent="0.3">
      <c r="A3982" t="s">
        <v>3408</v>
      </c>
      <c r="B3982" t="s">
        <v>3409</v>
      </c>
      <c r="C3982" t="s">
        <v>17418</v>
      </c>
      <c r="D3982" t="s">
        <v>17419</v>
      </c>
      <c r="E3982" s="74">
        <v>31898</v>
      </c>
      <c r="F3982">
        <v>8.5000000000000006E-2</v>
      </c>
      <c r="G3982" t="s">
        <v>17369</v>
      </c>
      <c r="H3982" t="s">
        <v>17315</v>
      </c>
      <c r="I3982" s="74">
        <v>39671</v>
      </c>
      <c r="J3982" t="s">
        <v>19</v>
      </c>
      <c r="K3982" t="s">
        <v>19</v>
      </c>
    </row>
    <row r="3983" spans="1:11" hidden="1" x14ac:dyDescent="0.3">
      <c r="A3983" t="s">
        <v>16221</v>
      </c>
      <c r="B3983" t="s">
        <v>16220</v>
      </c>
      <c r="C3983" t="s">
        <v>17342</v>
      </c>
      <c r="D3983" t="s">
        <v>17343</v>
      </c>
      <c r="E3983" s="74">
        <v>42915</v>
      </c>
      <c r="F3983">
        <v>0.83399999999999996</v>
      </c>
      <c r="G3983" t="s">
        <v>17</v>
      </c>
      <c r="H3983" t="s">
        <v>17315</v>
      </c>
      <c r="I3983" s="74">
        <v>44330</v>
      </c>
      <c r="J3983" t="s">
        <v>19</v>
      </c>
      <c r="K3983" t="s">
        <v>19</v>
      </c>
    </row>
    <row r="3984" spans="1:11" hidden="1" x14ac:dyDescent="0.3">
      <c r="A3984" t="s">
        <v>15715</v>
      </c>
      <c r="B3984" t="s">
        <v>15714</v>
      </c>
      <c r="C3984" t="s">
        <v>17342</v>
      </c>
      <c r="D3984" t="s">
        <v>17343</v>
      </c>
      <c r="E3984" s="74">
        <v>43411</v>
      </c>
      <c r="F3984">
        <v>0.83299999999999996</v>
      </c>
      <c r="G3984" t="s">
        <v>17</v>
      </c>
      <c r="H3984" t="s">
        <v>17315</v>
      </c>
      <c r="I3984" s="74">
        <v>44459</v>
      </c>
      <c r="J3984" t="s">
        <v>19</v>
      </c>
      <c r="K3984" t="s">
        <v>19</v>
      </c>
    </row>
    <row r="3985" spans="1:11" hidden="1" x14ac:dyDescent="0.3">
      <c r="A3985" t="s">
        <v>13577</v>
      </c>
      <c r="B3985" t="s">
        <v>13576</v>
      </c>
      <c r="C3985" t="s">
        <v>19658</v>
      </c>
      <c r="D3985" t="s">
        <v>19659</v>
      </c>
      <c r="E3985" s="74">
        <v>44768</v>
      </c>
      <c r="F3985">
        <v>0.5</v>
      </c>
      <c r="G3985" t="s">
        <v>17</v>
      </c>
      <c r="H3985" t="s">
        <v>17315</v>
      </c>
      <c r="I3985" s="74">
        <v>45022</v>
      </c>
      <c r="J3985" t="s">
        <v>19</v>
      </c>
      <c r="K3985" t="s">
        <v>19</v>
      </c>
    </row>
    <row r="3986" spans="1:11" hidden="1" x14ac:dyDescent="0.3">
      <c r="A3986" t="s">
        <v>2820</v>
      </c>
      <c r="B3986" t="s">
        <v>13564</v>
      </c>
      <c r="C3986" t="s">
        <v>19730</v>
      </c>
      <c r="D3986" t="s">
        <v>19731</v>
      </c>
      <c r="E3986" s="74">
        <v>39814</v>
      </c>
      <c r="F3986">
        <v>0.16800000000000001</v>
      </c>
      <c r="G3986" t="s">
        <v>17</v>
      </c>
      <c r="H3986" t="s">
        <v>17315</v>
      </c>
      <c r="I3986" s="74">
        <v>40340</v>
      </c>
      <c r="J3986" t="s">
        <v>19</v>
      </c>
      <c r="K3986" t="s">
        <v>19</v>
      </c>
    </row>
    <row r="3987" spans="1:11" hidden="1" x14ac:dyDescent="0.3">
      <c r="A3987" t="s">
        <v>21315</v>
      </c>
      <c r="B3987" t="s">
        <v>21316</v>
      </c>
      <c r="C3987" t="s">
        <v>19658</v>
      </c>
      <c r="D3987" t="s">
        <v>19659</v>
      </c>
      <c r="E3987" s="74">
        <v>44616</v>
      </c>
      <c r="F3987">
        <v>0.312</v>
      </c>
      <c r="G3987" t="s">
        <v>17</v>
      </c>
      <c r="H3987" t="s">
        <v>17315</v>
      </c>
      <c r="I3987" s="74">
        <v>45321</v>
      </c>
      <c r="J3987" t="s">
        <v>19</v>
      </c>
      <c r="K3987" t="s">
        <v>19</v>
      </c>
    </row>
    <row r="3988" spans="1:11" hidden="1" x14ac:dyDescent="0.3">
      <c r="A3988" t="s">
        <v>15882</v>
      </c>
      <c r="B3988" t="s">
        <v>15881</v>
      </c>
      <c r="C3988" t="s">
        <v>17346</v>
      </c>
      <c r="D3988" t="s">
        <v>17347</v>
      </c>
      <c r="E3988" s="74">
        <v>43059</v>
      </c>
      <c r="F3988">
        <v>0.106</v>
      </c>
      <c r="G3988" t="s">
        <v>17</v>
      </c>
      <c r="H3988" t="s">
        <v>17315</v>
      </c>
      <c r="I3988" s="74">
        <v>44403</v>
      </c>
      <c r="J3988" t="s">
        <v>19</v>
      </c>
      <c r="K3988" t="s">
        <v>19</v>
      </c>
    </row>
    <row r="3989" spans="1:11" hidden="1" x14ac:dyDescent="0.3">
      <c r="A3989" t="s">
        <v>4811</v>
      </c>
      <c r="B3989" t="s">
        <v>11146</v>
      </c>
      <c r="C3989" t="s">
        <v>22174</v>
      </c>
      <c r="D3989" t="s">
        <v>22175</v>
      </c>
      <c r="E3989" s="74">
        <v>43276</v>
      </c>
      <c r="F3989">
        <v>0.84</v>
      </c>
      <c r="G3989" t="s">
        <v>17</v>
      </c>
      <c r="H3989" t="s">
        <v>17315</v>
      </c>
      <c r="I3989" s="74">
        <v>43515</v>
      </c>
      <c r="J3989" t="s">
        <v>19</v>
      </c>
      <c r="K3989" t="s">
        <v>19</v>
      </c>
    </row>
    <row r="3990" spans="1:11" hidden="1" x14ac:dyDescent="0.3">
      <c r="A3990" t="s">
        <v>25672</v>
      </c>
      <c r="B3990" t="s">
        <v>25673</v>
      </c>
      <c r="C3990" t="s">
        <v>25049</v>
      </c>
      <c r="D3990" t="s">
        <v>25050</v>
      </c>
      <c r="E3990" s="74">
        <v>44180</v>
      </c>
      <c r="F3990">
        <v>0.999448</v>
      </c>
      <c r="G3990" t="s">
        <v>17</v>
      </c>
      <c r="H3990" t="s">
        <v>17315</v>
      </c>
      <c r="I3990" s="74">
        <v>45698</v>
      </c>
      <c r="J3990" t="s">
        <v>19</v>
      </c>
      <c r="K3990" t="s">
        <v>19</v>
      </c>
    </row>
    <row r="3991" spans="1:11" hidden="1" x14ac:dyDescent="0.3">
      <c r="A3991" t="s">
        <v>19513</v>
      </c>
      <c r="B3991" t="s">
        <v>19514</v>
      </c>
      <c r="C3991" t="s">
        <v>18679</v>
      </c>
      <c r="D3991" t="s">
        <v>4940</v>
      </c>
      <c r="E3991" s="74">
        <v>45092</v>
      </c>
      <c r="F3991">
        <v>0.26800000000000002</v>
      </c>
      <c r="G3991" t="s">
        <v>17</v>
      </c>
      <c r="H3991" t="s">
        <v>17315</v>
      </c>
      <c r="I3991" s="74">
        <v>45209</v>
      </c>
      <c r="J3991" t="s">
        <v>19</v>
      </c>
      <c r="K3991" t="s">
        <v>19</v>
      </c>
    </row>
    <row r="3992" spans="1:11" hidden="1" x14ac:dyDescent="0.3">
      <c r="A3992" t="s">
        <v>16789</v>
      </c>
      <c r="B3992" t="s">
        <v>16788</v>
      </c>
      <c r="C3992" t="s">
        <v>17538</v>
      </c>
      <c r="D3992" t="s">
        <v>17539</v>
      </c>
      <c r="E3992" s="74">
        <v>44006</v>
      </c>
      <c r="F3992">
        <v>0.69799999999999995</v>
      </c>
      <c r="G3992" t="s">
        <v>17</v>
      </c>
      <c r="H3992" t="s">
        <v>17315</v>
      </c>
      <c r="I3992" s="74">
        <v>44281</v>
      </c>
      <c r="J3992" t="s">
        <v>19</v>
      </c>
      <c r="K3992" t="s">
        <v>19</v>
      </c>
    </row>
    <row r="3993" spans="1:11" hidden="1" x14ac:dyDescent="0.3">
      <c r="A3993" t="s">
        <v>21296</v>
      </c>
      <c r="B3993" t="s">
        <v>16788</v>
      </c>
      <c r="C3993" t="s">
        <v>19658</v>
      </c>
      <c r="D3993" t="s">
        <v>19659</v>
      </c>
      <c r="E3993" s="74">
        <v>45224</v>
      </c>
      <c r="F3993">
        <v>0.999</v>
      </c>
      <c r="G3993" t="s">
        <v>17</v>
      </c>
      <c r="H3993" t="s">
        <v>17315</v>
      </c>
      <c r="I3993" s="74">
        <v>45315</v>
      </c>
      <c r="J3993" t="s">
        <v>19</v>
      </c>
      <c r="K3993" t="s">
        <v>19</v>
      </c>
    </row>
    <row r="3994" spans="1:11" hidden="1" x14ac:dyDescent="0.3">
      <c r="A3994" t="s">
        <v>5129</v>
      </c>
      <c r="B3994" t="s">
        <v>5128</v>
      </c>
      <c r="C3994" t="s">
        <v>17359</v>
      </c>
      <c r="D3994" t="s">
        <v>17360</v>
      </c>
      <c r="E3994" s="74">
        <v>43642</v>
      </c>
      <c r="F3994">
        <v>1.2E-2</v>
      </c>
      <c r="G3994" t="s">
        <v>17</v>
      </c>
      <c r="H3994" t="s">
        <v>17324</v>
      </c>
      <c r="I3994" s="74">
        <v>43668</v>
      </c>
      <c r="J3994" t="s">
        <v>19</v>
      </c>
      <c r="K3994" t="s">
        <v>19</v>
      </c>
    </row>
    <row r="3995" spans="1:11" hidden="1" x14ac:dyDescent="0.3">
      <c r="A3995" t="s">
        <v>14827</v>
      </c>
      <c r="B3995" t="s">
        <v>14826</v>
      </c>
      <c r="C3995" t="s">
        <v>17361</v>
      </c>
      <c r="D3995" t="s">
        <v>17362</v>
      </c>
      <c r="E3995" s="74">
        <v>44229</v>
      </c>
      <c r="F3995">
        <v>0.97199999999999998</v>
      </c>
      <c r="G3995" t="s">
        <v>17</v>
      </c>
      <c r="H3995" t="s">
        <v>17315</v>
      </c>
      <c r="I3995" s="74">
        <v>44714</v>
      </c>
      <c r="J3995" t="s">
        <v>19</v>
      </c>
      <c r="K3995" t="s">
        <v>19</v>
      </c>
    </row>
    <row r="3996" spans="1:11" hidden="1" x14ac:dyDescent="0.3">
      <c r="A3996" t="s">
        <v>14825</v>
      </c>
      <c r="B3996" t="s">
        <v>14824</v>
      </c>
      <c r="C3996" t="s">
        <v>17361</v>
      </c>
      <c r="D3996" t="s">
        <v>17362</v>
      </c>
      <c r="E3996" s="74">
        <v>44229</v>
      </c>
      <c r="F3996">
        <v>0.999</v>
      </c>
      <c r="G3996" t="s">
        <v>17</v>
      </c>
      <c r="H3996" t="s">
        <v>17315</v>
      </c>
      <c r="I3996" s="74">
        <v>44714</v>
      </c>
      <c r="J3996" t="s">
        <v>19</v>
      </c>
      <c r="K3996" t="s">
        <v>19</v>
      </c>
    </row>
    <row r="3997" spans="1:11" hidden="1" x14ac:dyDescent="0.3">
      <c r="A3997" t="s">
        <v>20366</v>
      </c>
      <c r="B3997" t="s">
        <v>20367</v>
      </c>
      <c r="C3997" t="s">
        <v>19658</v>
      </c>
      <c r="D3997" t="s">
        <v>19659</v>
      </c>
      <c r="E3997" s="74">
        <v>45099</v>
      </c>
      <c r="F3997">
        <v>0.4375</v>
      </c>
      <c r="G3997" t="s">
        <v>17</v>
      </c>
      <c r="H3997" t="s">
        <v>17315</v>
      </c>
      <c r="I3997" s="74">
        <v>45194</v>
      </c>
      <c r="J3997" t="s">
        <v>19</v>
      </c>
      <c r="K3997" t="s">
        <v>19</v>
      </c>
    </row>
    <row r="3998" spans="1:11" hidden="1" x14ac:dyDescent="0.3">
      <c r="A3998" t="s">
        <v>2411</v>
      </c>
      <c r="B3998" t="s">
        <v>13185</v>
      </c>
      <c r="C3998" t="s">
        <v>17352</v>
      </c>
      <c r="D3998" t="s">
        <v>17293</v>
      </c>
      <c r="E3998" s="74">
        <v>40844</v>
      </c>
      <c r="F3998">
        <v>0.42499999999999999</v>
      </c>
      <c r="G3998" t="s">
        <v>17</v>
      </c>
      <c r="H3998" t="s">
        <v>17339</v>
      </c>
      <c r="I3998" s="74">
        <v>40858</v>
      </c>
      <c r="J3998" t="s">
        <v>19</v>
      </c>
      <c r="K3998" t="s">
        <v>19</v>
      </c>
    </row>
    <row r="3999" spans="1:11" hidden="1" x14ac:dyDescent="0.3">
      <c r="A3999" t="s">
        <v>2819</v>
      </c>
      <c r="B3999" t="s">
        <v>13563</v>
      </c>
      <c r="C3999" t="s">
        <v>19730</v>
      </c>
      <c r="D3999" t="s">
        <v>19731</v>
      </c>
      <c r="E3999" s="74">
        <v>39814</v>
      </c>
      <c r="F3999">
        <v>0.108</v>
      </c>
      <c r="G3999" t="s">
        <v>17</v>
      </c>
      <c r="H3999" t="s">
        <v>17315</v>
      </c>
      <c r="I3999" s="74">
        <v>40340</v>
      </c>
      <c r="J3999" t="s">
        <v>19</v>
      </c>
      <c r="K3999" t="s">
        <v>19</v>
      </c>
    </row>
    <row r="4000" spans="1:11" hidden="1" x14ac:dyDescent="0.3">
      <c r="A4000" t="s">
        <v>13697</v>
      </c>
      <c r="B4000" t="s">
        <v>13696</v>
      </c>
      <c r="C4000" t="s">
        <v>17387</v>
      </c>
      <c r="D4000" t="s">
        <v>17388</v>
      </c>
      <c r="E4000" s="74">
        <v>44664</v>
      </c>
      <c r="F4000">
        <v>8.1000000000000003E-2</v>
      </c>
      <c r="G4000" t="s">
        <v>17</v>
      </c>
      <c r="H4000" t="s">
        <v>17315</v>
      </c>
      <c r="I4000" s="74">
        <v>44963</v>
      </c>
      <c r="J4000" t="s">
        <v>19</v>
      </c>
      <c r="K4000" t="s">
        <v>19</v>
      </c>
    </row>
    <row r="4001" spans="1:11" hidden="1" x14ac:dyDescent="0.3">
      <c r="A4001" t="s">
        <v>6905</v>
      </c>
      <c r="B4001" t="s">
        <v>10562</v>
      </c>
      <c r="C4001" t="s">
        <v>17342</v>
      </c>
      <c r="D4001" t="s">
        <v>17343</v>
      </c>
      <c r="E4001" s="74">
        <v>42712</v>
      </c>
      <c r="F4001">
        <v>0.99199999999999999</v>
      </c>
      <c r="G4001" t="s">
        <v>17</v>
      </c>
      <c r="H4001" t="s">
        <v>17315</v>
      </c>
      <c r="I4001" s="74">
        <v>43843</v>
      </c>
      <c r="J4001" t="s">
        <v>19</v>
      </c>
      <c r="K4001" t="s">
        <v>19</v>
      </c>
    </row>
    <row r="4002" spans="1:11" hidden="1" x14ac:dyDescent="0.3">
      <c r="A4002" t="s">
        <v>13769</v>
      </c>
      <c r="B4002" t="s">
        <v>13768</v>
      </c>
      <c r="C4002" t="s">
        <v>18715</v>
      </c>
      <c r="D4002" t="s">
        <v>18716</v>
      </c>
      <c r="E4002" s="74">
        <v>44882</v>
      </c>
      <c r="F4002">
        <v>0.35899999999999999</v>
      </c>
      <c r="G4002" t="s">
        <v>17</v>
      </c>
      <c r="H4002" t="s">
        <v>17315</v>
      </c>
      <c r="I4002" s="74">
        <v>45002</v>
      </c>
      <c r="J4002" t="s">
        <v>19</v>
      </c>
      <c r="K4002" t="s">
        <v>19</v>
      </c>
    </row>
    <row r="4003" spans="1:11" hidden="1" x14ac:dyDescent="0.3">
      <c r="A4003" t="s">
        <v>13761</v>
      </c>
      <c r="B4003" t="s">
        <v>13760</v>
      </c>
      <c r="C4003" t="s">
        <v>18715</v>
      </c>
      <c r="D4003" t="s">
        <v>18716</v>
      </c>
      <c r="E4003" s="74">
        <v>44886</v>
      </c>
      <c r="F4003">
        <v>0.999</v>
      </c>
      <c r="G4003" t="s">
        <v>17</v>
      </c>
      <c r="H4003" t="s">
        <v>17315</v>
      </c>
      <c r="I4003" s="74">
        <v>45002</v>
      </c>
      <c r="J4003" t="s">
        <v>19</v>
      </c>
      <c r="K4003" t="s">
        <v>19</v>
      </c>
    </row>
    <row r="4004" spans="1:11" hidden="1" x14ac:dyDescent="0.3">
      <c r="A4004" t="s">
        <v>13759</v>
      </c>
      <c r="B4004" t="s">
        <v>13758</v>
      </c>
      <c r="C4004" t="s">
        <v>18715</v>
      </c>
      <c r="D4004" t="s">
        <v>18716</v>
      </c>
      <c r="E4004" s="74">
        <v>44882</v>
      </c>
      <c r="F4004">
        <v>0.30099999999999999</v>
      </c>
      <c r="G4004" t="s">
        <v>17</v>
      </c>
      <c r="H4004" t="s">
        <v>17315</v>
      </c>
      <c r="I4004" s="74">
        <v>45002</v>
      </c>
      <c r="J4004" t="s">
        <v>19</v>
      </c>
      <c r="K4004" t="s">
        <v>19</v>
      </c>
    </row>
    <row r="4005" spans="1:11" hidden="1" x14ac:dyDescent="0.3">
      <c r="A4005" t="s">
        <v>3657</v>
      </c>
      <c r="B4005" t="s">
        <v>13261</v>
      </c>
      <c r="C4005" t="s">
        <v>17433</v>
      </c>
      <c r="D4005" t="s">
        <v>17434</v>
      </c>
      <c r="E4005" s="74">
        <v>38764</v>
      </c>
      <c r="F4005">
        <v>135</v>
      </c>
      <c r="G4005" t="s">
        <v>6</v>
      </c>
      <c r="H4005" t="s">
        <v>17435</v>
      </c>
      <c r="I4005" s="74">
        <v>39538</v>
      </c>
      <c r="J4005" t="s">
        <v>19</v>
      </c>
      <c r="K4005" t="s">
        <v>19</v>
      </c>
    </row>
    <row r="4006" spans="1:11" hidden="1" x14ac:dyDescent="0.3">
      <c r="A4006" t="s">
        <v>28003</v>
      </c>
      <c r="B4006" t="s">
        <v>28004</v>
      </c>
      <c r="C4006" t="s">
        <v>17361</v>
      </c>
      <c r="D4006" t="s">
        <v>17362</v>
      </c>
      <c r="E4006" s="74">
        <v>42548</v>
      </c>
      <c r="F4006">
        <v>0.37814999999999999</v>
      </c>
      <c r="G4006" t="s">
        <v>17</v>
      </c>
      <c r="H4006" t="s">
        <v>17315</v>
      </c>
      <c r="I4006" s="74">
        <v>45679</v>
      </c>
      <c r="J4006" t="s">
        <v>19</v>
      </c>
      <c r="K4006" t="s">
        <v>19</v>
      </c>
    </row>
    <row r="4007" spans="1:11" hidden="1" x14ac:dyDescent="0.3">
      <c r="A4007" t="s">
        <v>28005</v>
      </c>
      <c r="B4007" t="s">
        <v>28006</v>
      </c>
      <c r="C4007" t="s">
        <v>17361</v>
      </c>
      <c r="D4007" t="s">
        <v>17362</v>
      </c>
      <c r="E4007" s="74">
        <v>42548</v>
      </c>
      <c r="F4007">
        <v>0.33538000000000001</v>
      </c>
      <c r="G4007" t="s">
        <v>17</v>
      </c>
      <c r="H4007" t="s">
        <v>17315</v>
      </c>
      <c r="I4007" s="74">
        <v>45679</v>
      </c>
      <c r="J4007" t="s">
        <v>19</v>
      </c>
      <c r="K4007" t="s">
        <v>19</v>
      </c>
    </row>
    <row r="4008" spans="1:11" hidden="1" x14ac:dyDescent="0.3">
      <c r="A4008" t="s">
        <v>7819</v>
      </c>
      <c r="B4008" t="s">
        <v>7818</v>
      </c>
      <c r="C4008" t="s">
        <v>17359</v>
      </c>
      <c r="D4008" t="s">
        <v>17360</v>
      </c>
      <c r="E4008" s="74">
        <v>43902</v>
      </c>
      <c r="F4008">
        <v>1.2999999999999999E-2</v>
      </c>
      <c r="G4008" t="s">
        <v>17</v>
      </c>
      <c r="H4008" t="s">
        <v>17324</v>
      </c>
      <c r="I4008" s="74">
        <v>43934</v>
      </c>
      <c r="J4008" t="s">
        <v>19</v>
      </c>
      <c r="K4008" t="s">
        <v>19</v>
      </c>
    </row>
    <row r="4009" spans="1:11" hidden="1" x14ac:dyDescent="0.3">
      <c r="A4009" t="s">
        <v>2764</v>
      </c>
      <c r="B4009" t="s">
        <v>13478</v>
      </c>
      <c r="C4009" t="s">
        <v>17529</v>
      </c>
      <c r="D4009" t="s">
        <v>17530</v>
      </c>
      <c r="E4009" s="74">
        <v>40618</v>
      </c>
      <c r="F4009">
        <v>151.19999999999999</v>
      </c>
      <c r="G4009" t="s">
        <v>6</v>
      </c>
      <c r="H4009" t="s">
        <v>17391</v>
      </c>
      <c r="I4009" s="74">
        <v>40655</v>
      </c>
      <c r="J4009" t="s">
        <v>19</v>
      </c>
      <c r="K4009" t="s">
        <v>19</v>
      </c>
    </row>
    <row r="4010" spans="1:11" hidden="1" x14ac:dyDescent="0.3">
      <c r="A4010" t="s">
        <v>2676</v>
      </c>
      <c r="B4010" t="s">
        <v>13409</v>
      </c>
      <c r="C4010" t="s">
        <v>21771</v>
      </c>
      <c r="D4010" t="s">
        <v>21772</v>
      </c>
      <c r="E4010" s="74">
        <v>40455</v>
      </c>
      <c r="F4010">
        <v>5</v>
      </c>
      <c r="G4010" t="s">
        <v>17369</v>
      </c>
      <c r="H4010" t="s">
        <v>17339</v>
      </c>
      <c r="I4010" s="74">
        <v>40688</v>
      </c>
      <c r="J4010" t="s">
        <v>19</v>
      </c>
      <c r="K4010" t="s">
        <v>19</v>
      </c>
    </row>
    <row r="4011" spans="1:11" hidden="1" x14ac:dyDescent="0.3">
      <c r="A4011" t="s">
        <v>22478</v>
      </c>
      <c r="B4011" t="s">
        <v>22479</v>
      </c>
      <c r="C4011" t="s">
        <v>17387</v>
      </c>
      <c r="D4011" t="s">
        <v>17388</v>
      </c>
      <c r="E4011" s="74">
        <v>44225</v>
      </c>
      <c r="F4011">
        <v>0.09</v>
      </c>
      <c r="G4011" t="s">
        <v>17</v>
      </c>
      <c r="H4011" t="s">
        <v>17315</v>
      </c>
      <c r="I4011" s="74">
        <v>44274</v>
      </c>
      <c r="J4011" t="s">
        <v>19</v>
      </c>
      <c r="K4011" t="s">
        <v>19</v>
      </c>
    </row>
    <row r="4012" spans="1:11" hidden="1" x14ac:dyDescent="0.3">
      <c r="A4012" t="s">
        <v>6151</v>
      </c>
      <c r="B4012" t="s">
        <v>22372</v>
      </c>
      <c r="C4012" t="s">
        <v>22353</v>
      </c>
      <c r="D4012" t="s">
        <v>22354</v>
      </c>
      <c r="E4012" s="74">
        <v>43077</v>
      </c>
      <c r="F4012">
        <v>9.4E-2</v>
      </c>
      <c r="G4012" t="s">
        <v>17</v>
      </c>
      <c r="H4012" t="s">
        <v>17315</v>
      </c>
      <c r="I4012" s="74">
        <v>43794</v>
      </c>
      <c r="J4012" t="s">
        <v>19</v>
      </c>
      <c r="K4012" t="s">
        <v>19</v>
      </c>
    </row>
    <row r="4013" spans="1:11" hidden="1" x14ac:dyDescent="0.3">
      <c r="A4013" t="s">
        <v>27094</v>
      </c>
      <c r="B4013" t="s">
        <v>27095</v>
      </c>
      <c r="C4013" t="s">
        <v>27084</v>
      </c>
      <c r="D4013" t="s">
        <v>27085</v>
      </c>
      <c r="E4013" s="74">
        <v>44781</v>
      </c>
      <c r="F4013">
        <v>1.14289</v>
      </c>
      <c r="G4013" t="s">
        <v>17</v>
      </c>
      <c r="H4013" t="s">
        <v>17315</v>
      </c>
      <c r="I4013" s="74">
        <v>45695</v>
      </c>
      <c r="J4013" t="s">
        <v>19</v>
      </c>
      <c r="K4013" t="s">
        <v>19</v>
      </c>
    </row>
    <row r="4014" spans="1:11" hidden="1" x14ac:dyDescent="0.3">
      <c r="A4014" t="s">
        <v>1363</v>
      </c>
      <c r="B4014" t="s">
        <v>12385</v>
      </c>
      <c r="C4014" t="s">
        <v>17346</v>
      </c>
      <c r="D4014" t="s">
        <v>17347</v>
      </c>
      <c r="E4014" s="74">
        <v>41506</v>
      </c>
      <c r="F4014">
        <v>0.17499999999999999</v>
      </c>
      <c r="G4014" t="s">
        <v>17</v>
      </c>
      <c r="H4014" t="s">
        <v>17315</v>
      </c>
      <c r="I4014" s="74">
        <v>41722</v>
      </c>
      <c r="J4014" t="s">
        <v>19</v>
      </c>
      <c r="K4014" t="s">
        <v>19</v>
      </c>
    </row>
    <row r="4015" spans="1:11" hidden="1" x14ac:dyDescent="0.3">
      <c r="A4015" t="s">
        <v>14469</v>
      </c>
      <c r="B4015" t="s">
        <v>14468</v>
      </c>
      <c r="C4015" t="s">
        <v>18670</v>
      </c>
      <c r="D4015" t="s">
        <v>18671</v>
      </c>
      <c r="E4015" s="74">
        <v>43165</v>
      </c>
      <c r="F4015">
        <v>0.42599999999999999</v>
      </c>
      <c r="G4015" t="s">
        <v>17</v>
      </c>
      <c r="H4015" t="s">
        <v>17315</v>
      </c>
      <c r="I4015" s="74">
        <v>44952</v>
      </c>
      <c r="J4015" t="s">
        <v>19</v>
      </c>
      <c r="K4015" t="s">
        <v>19</v>
      </c>
    </row>
    <row r="4016" spans="1:11" hidden="1" x14ac:dyDescent="0.3">
      <c r="A4016" t="s">
        <v>14497</v>
      </c>
      <c r="B4016" t="s">
        <v>14496</v>
      </c>
      <c r="C4016" t="s">
        <v>18670</v>
      </c>
      <c r="D4016" t="s">
        <v>18671</v>
      </c>
      <c r="E4016" s="74">
        <v>43109</v>
      </c>
      <c r="F4016">
        <v>1.2150000000000001</v>
      </c>
      <c r="G4016" t="s">
        <v>17</v>
      </c>
      <c r="H4016" t="s">
        <v>17315</v>
      </c>
      <c r="I4016" s="74">
        <v>44952</v>
      </c>
      <c r="J4016" t="s">
        <v>19</v>
      </c>
      <c r="K4016" t="s">
        <v>19</v>
      </c>
    </row>
    <row r="4017" spans="1:11" hidden="1" x14ac:dyDescent="0.3">
      <c r="A4017" t="s">
        <v>14435</v>
      </c>
      <c r="B4017" t="s">
        <v>14432</v>
      </c>
      <c r="C4017" t="s">
        <v>18670</v>
      </c>
      <c r="D4017" t="s">
        <v>18671</v>
      </c>
      <c r="E4017" s="74">
        <v>43447</v>
      </c>
      <c r="F4017">
        <v>0.39900000000000002</v>
      </c>
      <c r="G4017" t="s">
        <v>17</v>
      </c>
      <c r="H4017" t="s">
        <v>17315</v>
      </c>
      <c r="I4017" s="74">
        <v>44952</v>
      </c>
      <c r="J4017" t="s">
        <v>19</v>
      </c>
      <c r="K4017" t="s">
        <v>19</v>
      </c>
    </row>
    <row r="4018" spans="1:11" hidden="1" x14ac:dyDescent="0.3">
      <c r="A4018" t="s">
        <v>14434</v>
      </c>
      <c r="B4018" t="s">
        <v>14432</v>
      </c>
      <c r="C4018" t="s">
        <v>18670</v>
      </c>
      <c r="D4018" t="s">
        <v>18671</v>
      </c>
      <c r="E4018" s="74">
        <v>43364</v>
      </c>
      <c r="F4018">
        <v>0.20399999999999999</v>
      </c>
      <c r="G4018" t="s">
        <v>17</v>
      </c>
      <c r="H4018" t="s">
        <v>17315</v>
      </c>
      <c r="I4018" s="74">
        <v>44952</v>
      </c>
      <c r="J4018" t="s">
        <v>19</v>
      </c>
      <c r="K4018" t="s">
        <v>19</v>
      </c>
    </row>
    <row r="4019" spans="1:11" hidden="1" x14ac:dyDescent="0.3">
      <c r="A4019" t="s">
        <v>14433</v>
      </c>
      <c r="B4019" t="s">
        <v>14432</v>
      </c>
      <c r="C4019" t="s">
        <v>18670</v>
      </c>
      <c r="D4019" t="s">
        <v>18671</v>
      </c>
      <c r="E4019" s="74">
        <v>43402</v>
      </c>
      <c r="F4019">
        <v>0.186</v>
      </c>
      <c r="G4019" t="s">
        <v>17</v>
      </c>
      <c r="H4019" t="s">
        <v>17315</v>
      </c>
      <c r="I4019" s="74">
        <v>44980</v>
      </c>
      <c r="J4019" t="s">
        <v>19</v>
      </c>
      <c r="K4019" t="s">
        <v>19</v>
      </c>
    </row>
    <row r="4020" spans="1:11" hidden="1" x14ac:dyDescent="0.3">
      <c r="A4020" t="s">
        <v>14495</v>
      </c>
      <c r="B4020" t="s">
        <v>14494</v>
      </c>
      <c r="C4020" t="s">
        <v>18670</v>
      </c>
      <c r="D4020" t="s">
        <v>18671</v>
      </c>
      <c r="E4020" s="74">
        <v>43098</v>
      </c>
      <c r="F4020">
        <v>0.57599999999999996</v>
      </c>
      <c r="G4020" t="s">
        <v>17</v>
      </c>
      <c r="H4020" t="s">
        <v>17315</v>
      </c>
      <c r="I4020" s="74">
        <v>44952</v>
      </c>
      <c r="J4020" t="s">
        <v>19</v>
      </c>
      <c r="K4020" t="s">
        <v>19</v>
      </c>
    </row>
    <row r="4021" spans="1:11" hidden="1" x14ac:dyDescent="0.3">
      <c r="A4021" t="s">
        <v>14493</v>
      </c>
      <c r="B4021" t="s">
        <v>14492</v>
      </c>
      <c r="C4021" t="s">
        <v>18670</v>
      </c>
      <c r="D4021" t="s">
        <v>18671</v>
      </c>
      <c r="E4021" s="74">
        <v>43077</v>
      </c>
      <c r="F4021">
        <v>0.35399999999999998</v>
      </c>
      <c r="G4021" t="s">
        <v>17</v>
      </c>
      <c r="H4021" t="s">
        <v>17315</v>
      </c>
      <c r="I4021" s="74">
        <v>44952</v>
      </c>
      <c r="J4021" t="s">
        <v>19</v>
      </c>
      <c r="K4021" t="s">
        <v>19</v>
      </c>
    </row>
    <row r="4022" spans="1:11" hidden="1" x14ac:dyDescent="0.3">
      <c r="A4022" t="s">
        <v>14471</v>
      </c>
      <c r="B4022" t="s">
        <v>14470</v>
      </c>
      <c r="C4022" t="s">
        <v>18670</v>
      </c>
      <c r="D4022" t="s">
        <v>18671</v>
      </c>
      <c r="E4022" s="74">
        <v>43031</v>
      </c>
      <c r="F4022">
        <v>0.29299999999999998</v>
      </c>
      <c r="G4022" t="s">
        <v>17</v>
      </c>
      <c r="H4022" t="s">
        <v>17315</v>
      </c>
      <c r="I4022" s="74">
        <v>44952</v>
      </c>
      <c r="J4022" t="s">
        <v>19</v>
      </c>
      <c r="K4022" t="s">
        <v>19</v>
      </c>
    </row>
    <row r="4023" spans="1:11" hidden="1" x14ac:dyDescent="0.3">
      <c r="A4023" t="s">
        <v>14451</v>
      </c>
      <c r="B4023" t="s">
        <v>14450</v>
      </c>
      <c r="C4023" t="s">
        <v>18670</v>
      </c>
      <c r="D4023" t="s">
        <v>18671</v>
      </c>
      <c r="E4023" s="74">
        <v>43074</v>
      </c>
      <c r="F4023">
        <v>0.29899999999999999</v>
      </c>
      <c r="G4023" t="s">
        <v>17</v>
      </c>
      <c r="H4023" t="s">
        <v>17315</v>
      </c>
      <c r="I4023" s="74">
        <v>44952</v>
      </c>
      <c r="J4023" t="s">
        <v>19</v>
      </c>
      <c r="K4023" t="s">
        <v>19</v>
      </c>
    </row>
    <row r="4024" spans="1:11" hidden="1" x14ac:dyDescent="0.3">
      <c r="A4024" t="s">
        <v>14431</v>
      </c>
      <c r="B4024" t="s">
        <v>14430</v>
      </c>
      <c r="C4024" t="s">
        <v>18670</v>
      </c>
      <c r="D4024" t="s">
        <v>18671</v>
      </c>
      <c r="E4024" s="74">
        <v>43041</v>
      </c>
      <c r="F4024">
        <v>0.42</v>
      </c>
      <c r="G4024" t="s">
        <v>17</v>
      </c>
      <c r="H4024" t="s">
        <v>17315</v>
      </c>
      <c r="I4024" s="74">
        <v>44956</v>
      </c>
      <c r="J4024" t="s">
        <v>19</v>
      </c>
      <c r="K4024" t="s">
        <v>19</v>
      </c>
    </row>
    <row r="4025" spans="1:11" hidden="1" x14ac:dyDescent="0.3">
      <c r="A4025" t="s">
        <v>3240</v>
      </c>
      <c r="B4025" t="s">
        <v>10858</v>
      </c>
      <c r="C4025" t="s">
        <v>17372</v>
      </c>
      <c r="D4025" t="s">
        <v>17373</v>
      </c>
      <c r="E4025" s="74">
        <v>39709</v>
      </c>
      <c r="F4025">
        <v>2</v>
      </c>
      <c r="G4025" t="s">
        <v>17</v>
      </c>
      <c r="H4025" t="s">
        <v>17315</v>
      </c>
      <c r="I4025" s="74">
        <v>39762</v>
      </c>
      <c r="J4025" t="s">
        <v>19</v>
      </c>
      <c r="K4025" t="s">
        <v>19</v>
      </c>
    </row>
    <row r="4026" spans="1:11" hidden="1" x14ac:dyDescent="0.3">
      <c r="A4026" t="s">
        <v>13835</v>
      </c>
      <c r="B4026" t="s">
        <v>13834</v>
      </c>
      <c r="C4026" t="s">
        <v>17744</v>
      </c>
      <c r="D4026" t="s">
        <v>17745</v>
      </c>
      <c r="E4026" s="74">
        <v>44888</v>
      </c>
      <c r="F4026">
        <v>2</v>
      </c>
      <c r="G4026" t="s">
        <v>17</v>
      </c>
      <c r="H4026" t="s">
        <v>17339</v>
      </c>
      <c r="I4026" s="74">
        <v>44901</v>
      </c>
      <c r="J4026" t="s">
        <v>19</v>
      </c>
      <c r="K4026" t="s">
        <v>19</v>
      </c>
    </row>
    <row r="4027" spans="1:11" hidden="1" x14ac:dyDescent="0.3">
      <c r="A4027" t="s">
        <v>2257</v>
      </c>
      <c r="B4027" t="s">
        <v>13070</v>
      </c>
      <c r="C4027" t="s">
        <v>17372</v>
      </c>
      <c r="D4027" t="s">
        <v>17373</v>
      </c>
      <c r="E4027" s="74">
        <v>41282</v>
      </c>
      <c r="F4027">
        <v>1.5</v>
      </c>
      <c r="G4027" t="s">
        <v>17</v>
      </c>
      <c r="H4027" t="s">
        <v>17315</v>
      </c>
      <c r="I4027" s="74">
        <v>41380</v>
      </c>
      <c r="J4027" t="s">
        <v>19</v>
      </c>
      <c r="K4027" t="s">
        <v>19</v>
      </c>
    </row>
    <row r="4028" spans="1:11" hidden="1" x14ac:dyDescent="0.3">
      <c r="A4028" t="s">
        <v>2252</v>
      </c>
      <c r="B4028" t="s">
        <v>13065</v>
      </c>
      <c r="C4028" t="s">
        <v>17372</v>
      </c>
      <c r="D4028" t="s">
        <v>17373</v>
      </c>
      <c r="E4028" s="74">
        <v>42031</v>
      </c>
      <c r="F4028">
        <v>3.5</v>
      </c>
      <c r="G4028" t="s">
        <v>17</v>
      </c>
      <c r="H4028" t="s">
        <v>17315</v>
      </c>
      <c r="I4028" s="74">
        <v>42069</v>
      </c>
      <c r="J4028" t="s">
        <v>19</v>
      </c>
      <c r="K4028" t="s">
        <v>19</v>
      </c>
    </row>
    <row r="4029" spans="1:11" hidden="1" x14ac:dyDescent="0.3">
      <c r="A4029" t="s">
        <v>2251</v>
      </c>
      <c r="B4029" t="s">
        <v>13064</v>
      </c>
      <c r="C4029" t="s">
        <v>17372</v>
      </c>
      <c r="D4029" t="s">
        <v>17373</v>
      </c>
      <c r="E4029" s="74">
        <v>41237</v>
      </c>
      <c r="F4029">
        <v>1.5</v>
      </c>
      <c r="G4029" t="s">
        <v>17</v>
      </c>
      <c r="H4029" t="s">
        <v>17315</v>
      </c>
      <c r="I4029" s="74">
        <v>41295</v>
      </c>
      <c r="J4029" t="s">
        <v>19</v>
      </c>
      <c r="K4029" t="s">
        <v>19</v>
      </c>
    </row>
    <row r="4030" spans="1:11" hidden="1" x14ac:dyDescent="0.3">
      <c r="A4030" t="s">
        <v>2254</v>
      </c>
      <c r="B4030" t="s">
        <v>13067</v>
      </c>
      <c r="C4030" t="s">
        <v>17372</v>
      </c>
      <c r="D4030" t="s">
        <v>17373</v>
      </c>
      <c r="E4030" s="74">
        <v>41289</v>
      </c>
      <c r="F4030">
        <v>1.5</v>
      </c>
      <c r="G4030" t="s">
        <v>17</v>
      </c>
      <c r="H4030" t="s">
        <v>17315</v>
      </c>
      <c r="I4030" s="74">
        <v>41380</v>
      </c>
      <c r="J4030" t="s">
        <v>19</v>
      </c>
      <c r="K4030" t="s">
        <v>19</v>
      </c>
    </row>
    <row r="4031" spans="1:11" hidden="1" x14ac:dyDescent="0.3">
      <c r="A4031" t="s">
        <v>2403</v>
      </c>
      <c r="B4031" t="s">
        <v>13177</v>
      </c>
      <c r="C4031" t="s">
        <v>17350</v>
      </c>
      <c r="D4031" t="s">
        <v>17351</v>
      </c>
      <c r="E4031" s="74">
        <v>40422</v>
      </c>
      <c r="F4031">
        <v>0.97899999999999998</v>
      </c>
      <c r="G4031" t="s">
        <v>17</v>
      </c>
      <c r="H4031" t="s">
        <v>17315</v>
      </c>
      <c r="I4031" s="74">
        <v>40926</v>
      </c>
      <c r="J4031" t="s">
        <v>19</v>
      </c>
      <c r="K4031" t="s">
        <v>19</v>
      </c>
    </row>
    <row r="4032" spans="1:11" hidden="1" x14ac:dyDescent="0.3">
      <c r="A4032" t="s">
        <v>4863</v>
      </c>
      <c r="B4032" t="s">
        <v>11416</v>
      </c>
      <c r="C4032" t="s">
        <v>22237</v>
      </c>
      <c r="D4032" t="s">
        <v>22238</v>
      </c>
      <c r="E4032" s="74">
        <v>43742</v>
      </c>
      <c r="F4032">
        <v>2.2000000000000002</v>
      </c>
      <c r="G4032" t="s">
        <v>17</v>
      </c>
      <c r="H4032" t="s">
        <v>17339</v>
      </c>
      <c r="I4032" s="74">
        <v>43840</v>
      </c>
      <c r="J4032" t="s">
        <v>19</v>
      </c>
      <c r="K4032" t="s">
        <v>19</v>
      </c>
    </row>
    <row r="4033" spans="1:11" hidden="1" x14ac:dyDescent="0.3">
      <c r="A4033" t="s">
        <v>4928</v>
      </c>
      <c r="B4033" t="s">
        <v>11132</v>
      </c>
      <c r="C4033" t="s">
        <v>22312</v>
      </c>
      <c r="D4033" t="s">
        <v>22313</v>
      </c>
      <c r="E4033" s="74">
        <v>4750</v>
      </c>
      <c r="F4033">
        <v>8.16</v>
      </c>
      <c r="G4033" t="s">
        <v>17369</v>
      </c>
      <c r="H4033" t="s">
        <v>17386</v>
      </c>
      <c r="I4033" s="74">
        <v>43782</v>
      </c>
      <c r="J4033" t="s">
        <v>19</v>
      </c>
      <c r="K4033" t="s">
        <v>19</v>
      </c>
    </row>
    <row r="4034" spans="1:11" hidden="1" x14ac:dyDescent="0.3">
      <c r="A4034" t="s">
        <v>6869</v>
      </c>
      <c r="B4034" t="s">
        <v>10601</v>
      </c>
      <c r="C4034" t="s">
        <v>22312</v>
      </c>
      <c r="D4034" t="s">
        <v>22313</v>
      </c>
      <c r="E4034" s="74">
        <v>18629</v>
      </c>
      <c r="F4034">
        <v>10</v>
      </c>
      <c r="G4034" t="s">
        <v>17369</v>
      </c>
      <c r="H4034" t="s">
        <v>17386</v>
      </c>
      <c r="I4034" s="74">
        <v>43782</v>
      </c>
      <c r="J4034" t="s">
        <v>19</v>
      </c>
      <c r="K4034" t="s">
        <v>19</v>
      </c>
    </row>
    <row r="4035" spans="1:11" hidden="1" x14ac:dyDescent="0.3">
      <c r="A4035" t="s">
        <v>1161</v>
      </c>
      <c r="B4035" t="s">
        <v>12272</v>
      </c>
      <c r="C4035" t="s">
        <v>22024</v>
      </c>
      <c r="D4035" t="s">
        <v>22025</v>
      </c>
      <c r="E4035" s="74">
        <v>41991</v>
      </c>
      <c r="F4035">
        <v>20</v>
      </c>
      <c r="G4035" t="s">
        <v>17</v>
      </c>
      <c r="H4035" t="s">
        <v>17315</v>
      </c>
      <c r="I4035" s="74">
        <v>41996</v>
      </c>
      <c r="J4035" t="s">
        <v>19</v>
      </c>
      <c r="K4035" t="s">
        <v>19</v>
      </c>
    </row>
    <row r="4036" spans="1:11" hidden="1" x14ac:dyDescent="0.3">
      <c r="A4036" t="s">
        <v>4512</v>
      </c>
      <c r="B4036" t="s">
        <v>11344</v>
      </c>
      <c r="C4036" t="s">
        <v>20284</v>
      </c>
      <c r="D4036" t="s">
        <v>20285</v>
      </c>
      <c r="E4036" s="74">
        <v>42912</v>
      </c>
      <c r="F4036">
        <v>6.8000000000000005E-2</v>
      </c>
      <c r="G4036" t="s">
        <v>17</v>
      </c>
      <c r="H4036" t="s">
        <v>17315</v>
      </c>
      <c r="I4036" s="74">
        <v>43381</v>
      </c>
      <c r="J4036" t="s">
        <v>19</v>
      </c>
      <c r="K4036" t="s">
        <v>19</v>
      </c>
    </row>
    <row r="4037" spans="1:11" hidden="1" x14ac:dyDescent="0.3">
      <c r="A4037" t="s">
        <v>4518</v>
      </c>
      <c r="B4037" t="s">
        <v>4517</v>
      </c>
      <c r="C4037" t="s">
        <v>20284</v>
      </c>
      <c r="D4037" t="s">
        <v>20285</v>
      </c>
      <c r="E4037" s="74">
        <v>42206</v>
      </c>
      <c r="F4037">
        <v>8.7999999999999995E-2</v>
      </c>
      <c r="G4037" t="s">
        <v>17</v>
      </c>
      <c r="H4037" t="s">
        <v>17315</v>
      </c>
      <c r="I4037" s="74">
        <v>43418</v>
      </c>
      <c r="J4037" t="s">
        <v>19</v>
      </c>
      <c r="K4037" t="s">
        <v>19</v>
      </c>
    </row>
    <row r="4038" spans="1:11" hidden="1" x14ac:dyDescent="0.3">
      <c r="A4038" t="s">
        <v>3612</v>
      </c>
      <c r="B4038" t="s">
        <v>12872</v>
      </c>
      <c r="C4038" t="s">
        <v>21902</v>
      </c>
      <c r="D4038" t="s">
        <v>21903</v>
      </c>
      <c r="E4038" s="74">
        <v>31078</v>
      </c>
      <c r="F4038">
        <v>11.654999999999999</v>
      </c>
      <c r="G4038" t="s">
        <v>6</v>
      </c>
      <c r="H4038" t="s">
        <v>17315</v>
      </c>
      <c r="I4038" s="74">
        <v>39643</v>
      </c>
      <c r="J4038" t="s">
        <v>19</v>
      </c>
      <c r="K4038" t="s">
        <v>19</v>
      </c>
    </row>
    <row r="4039" spans="1:11" hidden="1" x14ac:dyDescent="0.3">
      <c r="A4039" t="s">
        <v>3601</v>
      </c>
      <c r="B4039" t="s">
        <v>12800</v>
      </c>
      <c r="C4039" t="s">
        <v>17372</v>
      </c>
      <c r="D4039" t="s">
        <v>17373</v>
      </c>
      <c r="E4039" s="74">
        <v>10837</v>
      </c>
      <c r="F4039">
        <v>1.8</v>
      </c>
      <c r="G4039" t="s">
        <v>17369</v>
      </c>
      <c r="H4039" t="s">
        <v>17315</v>
      </c>
      <c r="I4039" s="74">
        <v>39652</v>
      </c>
      <c r="J4039" t="s">
        <v>19</v>
      </c>
      <c r="K4039" t="s">
        <v>19</v>
      </c>
    </row>
    <row r="4040" spans="1:11" hidden="1" x14ac:dyDescent="0.3">
      <c r="A4040" t="s">
        <v>3600</v>
      </c>
      <c r="B4040" t="s">
        <v>12794</v>
      </c>
      <c r="C4040" t="s">
        <v>17372</v>
      </c>
      <c r="D4040" t="s">
        <v>17373</v>
      </c>
      <c r="E4040" s="74">
        <v>4870</v>
      </c>
      <c r="F4040">
        <v>4.8</v>
      </c>
      <c r="G4040" t="s">
        <v>17369</v>
      </c>
      <c r="H4040" t="s">
        <v>17315</v>
      </c>
      <c r="I4040" s="74">
        <v>39652</v>
      </c>
      <c r="J4040" t="s">
        <v>19</v>
      </c>
      <c r="K4040" t="s">
        <v>19</v>
      </c>
    </row>
    <row r="4041" spans="1:11" hidden="1" x14ac:dyDescent="0.3">
      <c r="A4041" t="s">
        <v>3891</v>
      </c>
      <c r="B4041" t="s">
        <v>11627</v>
      </c>
      <c r="C4041" t="s">
        <v>17450</v>
      </c>
      <c r="D4041" t="s">
        <v>17451</v>
      </c>
      <c r="E4041" s="74">
        <v>42870</v>
      </c>
      <c r="F4041">
        <v>27.3</v>
      </c>
      <c r="G4041" t="s">
        <v>17</v>
      </c>
      <c r="H4041" t="s">
        <v>17379</v>
      </c>
      <c r="I4041" s="74">
        <v>42913</v>
      </c>
      <c r="J4041" t="s">
        <v>19</v>
      </c>
      <c r="K4041" t="s">
        <v>19</v>
      </c>
    </row>
    <row r="4042" spans="1:11" hidden="1" x14ac:dyDescent="0.3">
      <c r="A4042" t="s">
        <v>9958</v>
      </c>
      <c r="B4042" t="s">
        <v>16953</v>
      </c>
      <c r="C4042" t="s">
        <v>17450</v>
      </c>
      <c r="D4042" t="s">
        <v>17451</v>
      </c>
      <c r="E4042" s="74">
        <v>43678</v>
      </c>
      <c r="F4042">
        <v>28</v>
      </c>
      <c r="G4042" t="s">
        <v>17</v>
      </c>
      <c r="H4042" t="s">
        <v>17379</v>
      </c>
      <c r="I4042" s="74">
        <v>44138</v>
      </c>
      <c r="J4042" t="s">
        <v>19</v>
      </c>
      <c r="K4042" t="s">
        <v>19</v>
      </c>
    </row>
    <row r="4043" spans="1:11" hidden="1" x14ac:dyDescent="0.3">
      <c r="A4043" t="s">
        <v>316</v>
      </c>
      <c r="B4043" t="s">
        <v>315</v>
      </c>
      <c r="C4043" t="s">
        <v>21782</v>
      </c>
      <c r="D4043" t="s">
        <v>21783</v>
      </c>
      <c r="E4043" s="74">
        <v>39917</v>
      </c>
      <c r="F4043">
        <v>1.1999999999999999E-3</v>
      </c>
      <c r="G4043" t="s">
        <v>6</v>
      </c>
      <c r="H4043" t="s">
        <v>17324</v>
      </c>
      <c r="I4043" s="74">
        <v>42641</v>
      </c>
      <c r="J4043" t="s">
        <v>19</v>
      </c>
      <c r="K4043" t="s">
        <v>17325</v>
      </c>
    </row>
    <row r="4044" spans="1:11" hidden="1" x14ac:dyDescent="0.3">
      <c r="A4044" t="s">
        <v>4969</v>
      </c>
      <c r="B4044" t="s">
        <v>4970</v>
      </c>
      <c r="C4044" t="s">
        <v>21782</v>
      </c>
      <c r="D4044" t="s">
        <v>21783</v>
      </c>
      <c r="E4044" s="74">
        <v>42389</v>
      </c>
      <c r="F4044">
        <v>0.21932499999999999</v>
      </c>
      <c r="G4044" t="s">
        <v>17</v>
      </c>
      <c r="H4044" t="s">
        <v>17324</v>
      </c>
      <c r="I4044" s="74">
        <v>43629</v>
      </c>
      <c r="J4044" t="s">
        <v>19</v>
      </c>
      <c r="K4044" t="s">
        <v>17325</v>
      </c>
    </row>
    <row r="4045" spans="1:11" hidden="1" x14ac:dyDescent="0.3">
      <c r="A4045" t="s">
        <v>4978</v>
      </c>
      <c r="B4045" t="s">
        <v>4979</v>
      </c>
      <c r="C4045" t="s">
        <v>21782</v>
      </c>
      <c r="D4045" t="s">
        <v>21783</v>
      </c>
      <c r="E4045" s="74">
        <v>42919</v>
      </c>
      <c r="F4045">
        <v>0.22637699999999999</v>
      </c>
      <c r="G4045" t="s">
        <v>17</v>
      </c>
      <c r="H4045" t="s">
        <v>17324</v>
      </c>
      <c r="I4045" s="74">
        <v>43629</v>
      </c>
      <c r="J4045" t="s">
        <v>19</v>
      </c>
      <c r="K4045" t="s">
        <v>17325</v>
      </c>
    </row>
    <row r="4046" spans="1:11" hidden="1" x14ac:dyDescent="0.3">
      <c r="A4046" t="s">
        <v>2625</v>
      </c>
      <c r="B4046" t="s">
        <v>2624</v>
      </c>
      <c r="C4046" t="s">
        <v>21782</v>
      </c>
      <c r="D4046" t="s">
        <v>21783</v>
      </c>
      <c r="E4046" s="74">
        <v>37301</v>
      </c>
      <c r="F4046">
        <v>0.12520000000000001</v>
      </c>
      <c r="G4046" t="s">
        <v>17</v>
      </c>
      <c r="H4046" t="s">
        <v>17324</v>
      </c>
      <c r="I4046" s="74">
        <v>40620</v>
      </c>
      <c r="J4046" t="s">
        <v>19</v>
      </c>
      <c r="K4046" t="s">
        <v>17325</v>
      </c>
    </row>
    <row r="4047" spans="1:11" hidden="1" x14ac:dyDescent="0.3">
      <c r="A4047" t="s">
        <v>2623</v>
      </c>
      <c r="B4047" t="s">
        <v>2622</v>
      </c>
      <c r="C4047" t="s">
        <v>21782</v>
      </c>
      <c r="D4047" t="s">
        <v>21783</v>
      </c>
      <c r="E4047" s="74">
        <v>40596</v>
      </c>
      <c r="F4047">
        <v>6.4999999999999997E-3</v>
      </c>
      <c r="G4047" t="s">
        <v>6</v>
      </c>
      <c r="H4047" t="s">
        <v>17324</v>
      </c>
      <c r="I4047" s="74">
        <v>40644</v>
      </c>
      <c r="J4047" t="s">
        <v>19</v>
      </c>
      <c r="K4047" t="s">
        <v>17325</v>
      </c>
    </row>
    <row r="4048" spans="1:11" hidden="1" x14ac:dyDescent="0.3">
      <c r="A4048" t="s">
        <v>2548</v>
      </c>
      <c r="B4048" t="s">
        <v>2547</v>
      </c>
      <c r="C4048" t="s">
        <v>21782</v>
      </c>
      <c r="D4048" t="s">
        <v>21783</v>
      </c>
      <c r="E4048" s="74">
        <v>40499</v>
      </c>
      <c r="F4048">
        <v>6.701E-2</v>
      </c>
      <c r="G4048" t="s">
        <v>17</v>
      </c>
      <c r="H4048" t="s">
        <v>17324</v>
      </c>
      <c r="I4048" s="74">
        <v>40689</v>
      </c>
      <c r="J4048" t="s">
        <v>19</v>
      </c>
      <c r="K4048" t="s">
        <v>17325</v>
      </c>
    </row>
    <row r="4049" spans="1:11" hidden="1" x14ac:dyDescent="0.3">
      <c r="A4049" t="s">
        <v>2233</v>
      </c>
      <c r="B4049" t="s">
        <v>2232</v>
      </c>
      <c r="C4049" t="s">
        <v>21782</v>
      </c>
      <c r="D4049" t="s">
        <v>21783</v>
      </c>
      <c r="E4049" s="74">
        <v>40794</v>
      </c>
      <c r="F4049">
        <v>0.15221399999999999</v>
      </c>
      <c r="G4049" t="s">
        <v>17</v>
      </c>
      <c r="H4049" t="s">
        <v>17324</v>
      </c>
      <c r="I4049" s="74">
        <v>41031</v>
      </c>
      <c r="J4049" t="s">
        <v>19</v>
      </c>
      <c r="K4049" t="s">
        <v>17325</v>
      </c>
    </row>
    <row r="4050" spans="1:11" hidden="1" x14ac:dyDescent="0.3">
      <c r="A4050" t="s">
        <v>1562</v>
      </c>
      <c r="B4050" t="s">
        <v>1561</v>
      </c>
      <c r="C4050" t="s">
        <v>21782</v>
      </c>
      <c r="D4050" t="s">
        <v>21783</v>
      </c>
      <c r="E4050" s="74">
        <v>41522</v>
      </c>
      <c r="F4050">
        <v>0.14844299999999999</v>
      </c>
      <c r="G4050" t="s">
        <v>17</v>
      </c>
      <c r="H4050" t="s">
        <v>17324</v>
      </c>
      <c r="I4050" s="74">
        <v>41631</v>
      </c>
      <c r="J4050" t="s">
        <v>19</v>
      </c>
      <c r="K4050" t="s">
        <v>17325</v>
      </c>
    </row>
    <row r="4051" spans="1:11" hidden="1" x14ac:dyDescent="0.3">
      <c r="A4051" t="s">
        <v>1020</v>
      </c>
      <c r="B4051" t="s">
        <v>1019</v>
      </c>
      <c r="C4051" t="s">
        <v>21782</v>
      </c>
      <c r="D4051" t="s">
        <v>21783</v>
      </c>
      <c r="E4051" s="74">
        <v>41886</v>
      </c>
      <c r="F4051">
        <v>0.21527499999999999</v>
      </c>
      <c r="G4051" t="s">
        <v>17</v>
      </c>
      <c r="H4051" t="s">
        <v>17324</v>
      </c>
      <c r="I4051" s="74">
        <v>41950</v>
      </c>
      <c r="J4051" t="s">
        <v>19</v>
      </c>
      <c r="K4051" t="s">
        <v>17325</v>
      </c>
    </row>
    <row r="4052" spans="1:11" hidden="1" x14ac:dyDescent="0.3">
      <c r="A4052" t="s">
        <v>631</v>
      </c>
      <c r="B4052" t="s">
        <v>630</v>
      </c>
      <c r="C4052" t="s">
        <v>21782</v>
      </c>
      <c r="D4052" t="s">
        <v>21783</v>
      </c>
      <c r="E4052" s="74">
        <v>42249</v>
      </c>
      <c r="F4052">
        <v>0.17963100000000001</v>
      </c>
      <c r="G4052" t="s">
        <v>17</v>
      </c>
      <c r="H4052" t="s">
        <v>17324</v>
      </c>
      <c r="I4052" s="74">
        <v>42312</v>
      </c>
      <c r="J4052" t="s">
        <v>19</v>
      </c>
      <c r="K4052" t="s">
        <v>17325</v>
      </c>
    </row>
    <row r="4053" spans="1:11" hidden="1" x14ac:dyDescent="0.3">
      <c r="A4053" t="s">
        <v>320</v>
      </c>
      <c r="B4053" t="s">
        <v>319</v>
      </c>
      <c r="C4053" t="s">
        <v>21782</v>
      </c>
      <c r="D4053" t="s">
        <v>21783</v>
      </c>
      <c r="E4053" s="74">
        <v>38737</v>
      </c>
      <c r="F4053">
        <v>0.24360000000000001</v>
      </c>
      <c r="G4053" t="s">
        <v>17</v>
      </c>
      <c r="H4053" t="s">
        <v>17324</v>
      </c>
      <c r="I4053" s="74">
        <v>42641</v>
      </c>
      <c r="J4053" t="s">
        <v>19</v>
      </c>
      <c r="K4053" t="s">
        <v>17325</v>
      </c>
    </row>
    <row r="4054" spans="1:11" hidden="1" x14ac:dyDescent="0.3">
      <c r="A4054" t="s">
        <v>318</v>
      </c>
      <c r="B4054" t="s">
        <v>317</v>
      </c>
      <c r="C4054" t="s">
        <v>21782</v>
      </c>
      <c r="D4054" t="s">
        <v>21783</v>
      </c>
      <c r="E4054" s="74">
        <v>40800</v>
      </c>
      <c r="F4054">
        <v>0.24018</v>
      </c>
      <c r="G4054" t="s">
        <v>17</v>
      </c>
      <c r="H4054" t="s">
        <v>17324</v>
      </c>
      <c r="I4054" s="74">
        <v>42641</v>
      </c>
      <c r="J4054" t="s">
        <v>19</v>
      </c>
      <c r="K4054" t="s">
        <v>17325</v>
      </c>
    </row>
    <row r="4055" spans="1:11" hidden="1" x14ac:dyDescent="0.3">
      <c r="A4055" t="s">
        <v>43</v>
      </c>
      <c r="B4055" t="s">
        <v>11633</v>
      </c>
      <c r="C4055" t="s">
        <v>17352</v>
      </c>
      <c r="D4055" t="s">
        <v>17293</v>
      </c>
      <c r="E4055" s="74">
        <v>42732</v>
      </c>
      <c r="F4055">
        <v>8.5000000000000006E-2</v>
      </c>
      <c r="G4055" t="s">
        <v>17</v>
      </c>
      <c r="H4055" t="s">
        <v>17339</v>
      </c>
      <c r="I4055" s="74">
        <v>42801</v>
      </c>
      <c r="J4055" t="s">
        <v>19</v>
      </c>
      <c r="K4055" t="s">
        <v>19</v>
      </c>
    </row>
    <row r="4056" spans="1:11" hidden="1" x14ac:dyDescent="0.3">
      <c r="A4056" t="s">
        <v>42</v>
      </c>
      <c r="B4056" t="s">
        <v>11632</v>
      </c>
      <c r="C4056" t="s">
        <v>17352</v>
      </c>
      <c r="D4056" t="s">
        <v>17293</v>
      </c>
      <c r="E4056" s="74">
        <v>42732</v>
      </c>
      <c r="F4056">
        <v>8.5000000000000006E-2</v>
      </c>
      <c r="G4056" t="s">
        <v>17</v>
      </c>
      <c r="H4056" t="s">
        <v>17339</v>
      </c>
      <c r="I4056" s="74">
        <v>42807</v>
      </c>
      <c r="J4056" t="s">
        <v>19</v>
      </c>
      <c r="K4056" t="s">
        <v>19</v>
      </c>
    </row>
    <row r="4057" spans="1:11" hidden="1" x14ac:dyDescent="0.3">
      <c r="A4057" t="s">
        <v>15378</v>
      </c>
      <c r="B4057" t="s">
        <v>15377</v>
      </c>
      <c r="C4057" t="s">
        <v>17342</v>
      </c>
      <c r="D4057" t="s">
        <v>17343</v>
      </c>
      <c r="E4057" s="74">
        <v>42773</v>
      </c>
      <c r="F4057">
        <v>0.22900000000000001</v>
      </c>
      <c r="G4057" t="s">
        <v>17</v>
      </c>
      <c r="H4057" t="s">
        <v>17315</v>
      </c>
      <c r="I4057" s="74">
        <v>44577</v>
      </c>
      <c r="J4057" t="s">
        <v>19</v>
      </c>
      <c r="K4057" t="s">
        <v>19</v>
      </c>
    </row>
    <row r="4058" spans="1:11" hidden="1" x14ac:dyDescent="0.3">
      <c r="A4058" t="s">
        <v>9972</v>
      </c>
      <c r="B4058" t="s">
        <v>16939</v>
      </c>
      <c r="C4058" t="s">
        <v>17342</v>
      </c>
      <c r="D4058" t="s">
        <v>17343</v>
      </c>
      <c r="E4058" s="74">
        <v>44049</v>
      </c>
      <c r="F4058">
        <v>0.69799999999999995</v>
      </c>
      <c r="G4058" t="s">
        <v>17</v>
      </c>
      <c r="H4058" t="s">
        <v>17315</v>
      </c>
      <c r="I4058" s="74">
        <v>44183</v>
      </c>
      <c r="J4058" t="s">
        <v>19</v>
      </c>
      <c r="K4058" t="s">
        <v>19</v>
      </c>
    </row>
    <row r="4059" spans="1:11" hidden="1" x14ac:dyDescent="0.3">
      <c r="A4059" t="s">
        <v>3289</v>
      </c>
      <c r="B4059" t="s">
        <v>11057</v>
      </c>
      <c r="C4059" t="s">
        <v>22284</v>
      </c>
      <c r="D4059" t="s">
        <v>22285</v>
      </c>
      <c r="E4059" s="74">
        <v>23202</v>
      </c>
      <c r="F4059">
        <v>10</v>
      </c>
      <c r="G4059" t="s">
        <v>17369</v>
      </c>
      <c r="H4059" t="s">
        <v>17315</v>
      </c>
      <c r="I4059" s="74">
        <v>40520</v>
      </c>
      <c r="J4059" t="s">
        <v>19</v>
      </c>
      <c r="K4059" t="s">
        <v>19</v>
      </c>
    </row>
    <row r="4060" spans="1:11" hidden="1" x14ac:dyDescent="0.3">
      <c r="A4060" t="s">
        <v>3960</v>
      </c>
      <c r="B4060" t="s">
        <v>3959</v>
      </c>
      <c r="C4060" t="s">
        <v>17410</v>
      </c>
      <c r="D4060" t="s">
        <v>17411</v>
      </c>
      <c r="E4060" s="74">
        <v>42789</v>
      </c>
      <c r="F4060">
        <v>8.1000000000000003E-2</v>
      </c>
      <c r="G4060" t="s">
        <v>17</v>
      </c>
      <c r="H4060" t="s">
        <v>17315</v>
      </c>
      <c r="I4060" s="74">
        <v>42837</v>
      </c>
      <c r="J4060" t="s">
        <v>19</v>
      </c>
      <c r="K4060" t="s">
        <v>19</v>
      </c>
    </row>
    <row r="4061" spans="1:11" hidden="1" x14ac:dyDescent="0.3">
      <c r="A4061" t="s">
        <v>4004</v>
      </c>
      <c r="B4061" t="s">
        <v>3959</v>
      </c>
      <c r="C4061" t="s">
        <v>17410</v>
      </c>
      <c r="D4061" t="s">
        <v>17411</v>
      </c>
      <c r="E4061" s="74">
        <v>42863</v>
      </c>
      <c r="F4061">
        <v>0.20899999999999999</v>
      </c>
      <c r="G4061" t="s">
        <v>17</v>
      </c>
      <c r="H4061" t="s">
        <v>17315</v>
      </c>
      <c r="I4061" s="74">
        <v>42877</v>
      </c>
      <c r="J4061" t="s">
        <v>19</v>
      </c>
      <c r="K4061" t="s">
        <v>19</v>
      </c>
    </row>
    <row r="4062" spans="1:11" hidden="1" x14ac:dyDescent="0.3">
      <c r="A4062" t="s">
        <v>4110</v>
      </c>
      <c r="B4062" t="s">
        <v>3959</v>
      </c>
      <c r="C4062" t="s">
        <v>17410</v>
      </c>
      <c r="D4062" t="s">
        <v>17411</v>
      </c>
      <c r="E4062" s="74">
        <v>42922</v>
      </c>
      <c r="F4062">
        <v>0.192</v>
      </c>
      <c r="G4062" t="s">
        <v>17</v>
      </c>
      <c r="H4062" t="s">
        <v>17315</v>
      </c>
      <c r="I4062" s="74">
        <v>42949</v>
      </c>
      <c r="J4062" t="s">
        <v>19</v>
      </c>
      <c r="K4062" t="s">
        <v>19</v>
      </c>
    </row>
    <row r="4063" spans="1:11" hidden="1" x14ac:dyDescent="0.3">
      <c r="A4063" t="s">
        <v>26321</v>
      </c>
      <c r="B4063" t="s">
        <v>26322</v>
      </c>
      <c r="C4063" t="s">
        <v>20026</v>
      </c>
      <c r="D4063" t="s">
        <v>20027</v>
      </c>
      <c r="E4063" s="74">
        <v>45467</v>
      </c>
      <c r="F4063">
        <v>1.0379752500000001E-2</v>
      </c>
      <c r="G4063" t="s">
        <v>17</v>
      </c>
      <c r="H4063" t="s">
        <v>17315</v>
      </c>
      <c r="I4063" s="74">
        <v>45541</v>
      </c>
      <c r="J4063" t="s">
        <v>19</v>
      </c>
      <c r="K4063" t="s">
        <v>19</v>
      </c>
    </row>
    <row r="4064" spans="1:11" hidden="1" x14ac:dyDescent="0.3">
      <c r="A4064" t="s">
        <v>2247</v>
      </c>
      <c r="B4064" t="s">
        <v>13060</v>
      </c>
      <c r="C4064" t="s">
        <v>17372</v>
      </c>
      <c r="D4064" t="s">
        <v>17373</v>
      </c>
      <c r="E4064" s="74">
        <v>42040</v>
      </c>
      <c r="F4064">
        <v>1.5</v>
      </c>
      <c r="G4064" t="s">
        <v>17</v>
      </c>
      <c r="H4064" t="s">
        <v>17315</v>
      </c>
      <c r="I4064" s="74">
        <v>42069</v>
      </c>
      <c r="J4064" t="s">
        <v>19</v>
      </c>
      <c r="K4064" t="s">
        <v>19</v>
      </c>
    </row>
    <row r="4065" spans="1:11" hidden="1" x14ac:dyDescent="0.3">
      <c r="A4065" t="s">
        <v>2246</v>
      </c>
      <c r="B4065" t="s">
        <v>13059</v>
      </c>
      <c r="C4065" t="s">
        <v>17372</v>
      </c>
      <c r="D4065" t="s">
        <v>17373</v>
      </c>
      <c r="E4065" s="74">
        <v>42031</v>
      </c>
      <c r="F4065">
        <v>1</v>
      </c>
      <c r="G4065" t="s">
        <v>17</v>
      </c>
      <c r="H4065" t="s">
        <v>17315</v>
      </c>
      <c r="I4065" s="74">
        <v>42069</v>
      </c>
      <c r="J4065" t="s">
        <v>19</v>
      </c>
      <c r="K4065" t="s">
        <v>19</v>
      </c>
    </row>
    <row r="4066" spans="1:11" hidden="1" x14ac:dyDescent="0.3">
      <c r="A4066" t="s">
        <v>1160</v>
      </c>
      <c r="B4066" t="s">
        <v>12271</v>
      </c>
      <c r="C4066" t="s">
        <v>22024</v>
      </c>
      <c r="D4066" t="s">
        <v>22025</v>
      </c>
      <c r="E4066" s="74">
        <v>41996</v>
      </c>
      <c r="F4066">
        <v>20</v>
      </c>
      <c r="G4066" t="s">
        <v>17</v>
      </c>
      <c r="H4066" t="s">
        <v>17315</v>
      </c>
      <c r="I4066" s="74">
        <v>42017</v>
      </c>
      <c r="J4066" t="s">
        <v>19</v>
      </c>
      <c r="K4066" t="s">
        <v>19</v>
      </c>
    </row>
    <row r="4067" spans="1:11" hidden="1" x14ac:dyDescent="0.3">
      <c r="A4067" t="s">
        <v>1102</v>
      </c>
      <c r="B4067" t="s">
        <v>4844</v>
      </c>
      <c r="C4067" t="s">
        <v>17328</v>
      </c>
      <c r="D4067" t="s">
        <v>17329</v>
      </c>
      <c r="E4067" s="74">
        <v>41829</v>
      </c>
      <c r="F4067">
        <v>0.112</v>
      </c>
      <c r="G4067" t="s">
        <v>17</v>
      </c>
      <c r="H4067" t="s">
        <v>17315</v>
      </c>
      <c r="I4067" s="74">
        <v>41885</v>
      </c>
      <c r="J4067" t="s">
        <v>19</v>
      </c>
      <c r="K4067" t="s">
        <v>19</v>
      </c>
    </row>
    <row r="4068" spans="1:11" hidden="1" x14ac:dyDescent="0.3">
      <c r="A4068" t="s">
        <v>1101</v>
      </c>
      <c r="B4068" t="s">
        <v>4844</v>
      </c>
      <c r="C4068" t="s">
        <v>17328</v>
      </c>
      <c r="D4068" t="s">
        <v>17329</v>
      </c>
      <c r="E4068" s="74">
        <v>41821</v>
      </c>
      <c r="F4068">
        <v>0.13600000000000001</v>
      </c>
      <c r="G4068" t="s">
        <v>17</v>
      </c>
      <c r="H4068" t="s">
        <v>17315</v>
      </c>
      <c r="I4068" s="74">
        <v>41885</v>
      </c>
      <c r="J4068" t="s">
        <v>19</v>
      </c>
      <c r="K4068" t="s">
        <v>19</v>
      </c>
    </row>
    <row r="4069" spans="1:11" hidden="1" x14ac:dyDescent="0.3">
      <c r="A4069" t="s">
        <v>1100</v>
      </c>
      <c r="B4069" t="s">
        <v>4844</v>
      </c>
      <c r="C4069" t="s">
        <v>17328</v>
      </c>
      <c r="D4069" t="s">
        <v>17329</v>
      </c>
      <c r="E4069" s="74">
        <v>41821</v>
      </c>
      <c r="F4069">
        <v>0.14599999999999999</v>
      </c>
      <c r="G4069" t="s">
        <v>17</v>
      </c>
      <c r="H4069" t="s">
        <v>17315</v>
      </c>
      <c r="I4069" s="74">
        <v>41886</v>
      </c>
      <c r="J4069" t="s">
        <v>19</v>
      </c>
      <c r="K4069" t="s">
        <v>19</v>
      </c>
    </row>
    <row r="4070" spans="1:11" hidden="1" x14ac:dyDescent="0.3">
      <c r="A4070" t="s">
        <v>1099</v>
      </c>
      <c r="B4070" t="s">
        <v>4844</v>
      </c>
      <c r="C4070" t="s">
        <v>17328</v>
      </c>
      <c r="D4070" t="s">
        <v>17329</v>
      </c>
      <c r="E4070" s="74">
        <v>41821</v>
      </c>
      <c r="F4070">
        <v>0.13300000000000001</v>
      </c>
      <c r="G4070" t="s">
        <v>17</v>
      </c>
      <c r="H4070" t="s">
        <v>17315</v>
      </c>
      <c r="I4070" s="74">
        <v>41886</v>
      </c>
      <c r="J4070" t="s">
        <v>19</v>
      </c>
      <c r="K4070" t="s">
        <v>19</v>
      </c>
    </row>
    <row r="4071" spans="1:11" hidden="1" x14ac:dyDescent="0.3">
      <c r="A4071" t="s">
        <v>1022</v>
      </c>
      <c r="B4071" t="s">
        <v>4844</v>
      </c>
      <c r="C4071" t="s">
        <v>17328</v>
      </c>
      <c r="D4071" t="s">
        <v>17329</v>
      </c>
      <c r="E4071" s="74">
        <v>41817</v>
      </c>
      <c r="F4071">
        <v>5.7000000000000002E-2</v>
      </c>
      <c r="G4071" t="s">
        <v>17</v>
      </c>
      <c r="H4071" t="s">
        <v>17315</v>
      </c>
      <c r="I4071" s="74">
        <v>42016</v>
      </c>
      <c r="J4071" t="s">
        <v>19</v>
      </c>
      <c r="K4071" t="s">
        <v>19</v>
      </c>
    </row>
    <row r="4072" spans="1:11" hidden="1" x14ac:dyDescent="0.3">
      <c r="A4072" t="s">
        <v>1021</v>
      </c>
      <c r="B4072" t="s">
        <v>4844</v>
      </c>
      <c r="C4072" t="s">
        <v>17328</v>
      </c>
      <c r="D4072" t="s">
        <v>17329</v>
      </c>
      <c r="E4072" s="74">
        <v>41818</v>
      </c>
      <c r="F4072">
        <v>0.18099999999999999</v>
      </c>
      <c r="G4072" t="s">
        <v>17</v>
      </c>
      <c r="H4072" t="s">
        <v>17315</v>
      </c>
      <c r="I4072" s="74">
        <v>42016</v>
      </c>
      <c r="J4072" t="s">
        <v>19</v>
      </c>
      <c r="K4072" t="s">
        <v>19</v>
      </c>
    </row>
    <row r="4073" spans="1:11" hidden="1" x14ac:dyDescent="0.3">
      <c r="A4073" t="s">
        <v>15287</v>
      </c>
      <c r="B4073" t="s">
        <v>15286</v>
      </c>
      <c r="C4073" t="s">
        <v>17348</v>
      </c>
      <c r="D4073" t="s">
        <v>17349</v>
      </c>
      <c r="E4073" s="74">
        <v>42479</v>
      </c>
      <c r="F4073">
        <v>0.60299999999999998</v>
      </c>
      <c r="G4073" t="s">
        <v>17</v>
      </c>
      <c r="H4073" t="s">
        <v>17315</v>
      </c>
      <c r="I4073" s="74">
        <v>44582</v>
      </c>
      <c r="J4073" t="s">
        <v>19</v>
      </c>
      <c r="K4073" t="s">
        <v>19</v>
      </c>
    </row>
    <row r="4074" spans="1:11" hidden="1" x14ac:dyDescent="0.3">
      <c r="A4074" t="s">
        <v>9953</v>
      </c>
      <c r="B4074" t="s">
        <v>16149</v>
      </c>
      <c r="C4074" t="s">
        <v>17348</v>
      </c>
      <c r="D4074" t="s">
        <v>17349</v>
      </c>
      <c r="E4074" s="74">
        <v>42870</v>
      </c>
      <c r="F4074">
        <v>0.95899999999999996</v>
      </c>
      <c r="G4074" t="s">
        <v>17</v>
      </c>
      <c r="H4074" t="s">
        <v>17315</v>
      </c>
      <c r="I4074" s="74">
        <v>44082</v>
      </c>
      <c r="J4074" t="s">
        <v>19</v>
      </c>
      <c r="K4074" t="s">
        <v>19</v>
      </c>
    </row>
    <row r="4075" spans="1:11" hidden="1" x14ac:dyDescent="0.3">
      <c r="A4075" t="s">
        <v>16150</v>
      </c>
      <c r="B4075" t="s">
        <v>16149</v>
      </c>
      <c r="C4075" t="s">
        <v>17348</v>
      </c>
      <c r="D4075" t="s">
        <v>17349</v>
      </c>
      <c r="E4075" s="74">
        <v>42891</v>
      </c>
      <c r="F4075">
        <v>0.73199999999999998</v>
      </c>
      <c r="G4075" t="s">
        <v>17</v>
      </c>
      <c r="H4075" t="s">
        <v>17315</v>
      </c>
      <c r="I4075" s="74">
        <v>44305</v>
      </c>
      <c r="J4075" t="s">
        <v>19</v>
      </c>
      <c r="K4075" t="s">
        <v>19</v>
      </c>
    </row>
    <row r="4076" spans="1:11" hidden="1" x14ac:dyDescent="0.3">
      <c r="A4076" t="s">
        <v>31</v>
      </c>
      <c r="B4076" t="s">
        <v>32</v>
      </c>
      <c r="C4076" t="s">
        <v>17410</v>
      </c>
      <c r="D4076" t="s">
        <v>17411</v>
      </c>
      <c r="E4076" s="74">
        <v>42740</v>
      </c>
      <c r="F4076">
        <v>0.20899999999999999</v>
      </c>
      <c r="G4076" t="s">
        <v>17</v>
      </c>
      <c r="H4076" t="s">
        <v>17315</v>
      </c>
      <c r="I4076" s="74">
        <v>42801</v>
      </c>
      <c r="J4076" t="s">
        <v>19</v>
      </c>
      <c r="K4076" t="s">
        <v>19</v>
      </c>
    </row>
    <row r="4077" spans="1:11" hidden="1" x14ac:dyDescent="0.3">
      <c r="A4077" t="s">
        <v>3902</v>
      </c>
      <c r="B4077" t="s">
        <v>32</v>
      </c>
      <c r="C4077" t="s">
        <v>17410</v>
      </c>
      <c r="D4077" t="s">
        <v>17411</v>
      </c>
      <c r="E4077" s="74">
        <v>42702</v>
      </c>
      <c r="F4077">
        <v>0.29399999999999998</v>
      </c>
      <c r="G4077" t="s">
        <v>17</v>
      </c>
      <c r="H4077" t="s">
        <v>17315</v>
      </c>
      <c r="I4077" s="74">
        <v>42949</v>
      </c>
      <c r="J4077" t="s">
        <v>19</v>
      </c>
      <c r="K4077" t="s">
        <v>19</v>
      </c>
    </row>
    <row r="4078" spans="1:11" hidden="1" x14ac:dyDescent="0.3">
      <c r="A4078" t="s">
        <v>3903</v>
      </c>
      <c r="B4078" t="s">
        <v>32</v>
      </c>
      <c r="C4078" t="s">
        <v>17410</v>
      </c>
      <c r="D4078" t="s">
        <v>17411</v>
      </c>
      <c r="E4078" s="74">
        <v>42696</v>
      </c>
      <c r="F4078">
        <v>0.27300000000000002</v>
      </c>
      <c r="G4078" t="s">
        <v>17</v>
      </c>
      <c r="H4078" t="s">
        <v>17315</v>
      </c>
      <c r="I4078" s="74">
        <v>42831</v>
      </c>
      <c r="J4078" t="s">
        <v>19</v>
      </c>
      <c r="K4078" t="s">
        <v>19</v>
      </c>
    </row>
    <row r="4079" spans="1:11" hidden="1" x14ac:dyDescent="0.3">
      <c r="A4079" t="s">
        <v>3904</v>
      </c>
      <c r="B4079" t="s">
        <v>32</v>
      </c>
      <c r="C4079" t="s">
        <v>17410</v>
      </c>
      <c r="D4079" t="s">
        <v>17411</v>
      </c>
      <c r="E4079" s="74">
        <v>42696</v>
      </c>
      <c r="F4079">
        <v>0.152</v>
      </c>
      <c r="G4079" t="s">
        <v>17</v>
      </c>
      <c r="H4079" t="s">
        <v>17315</v>
      </c>
      <c r="I4079" s="74">
        <v>42831</v>
      </c>
      <c r="J4079" t="s">
        <v>19</v>
      </c>
      <c r="K4079" t="s">
        <v>19</v>
      </c>
    </row>
    <row r="4080" spans="1:11" hidden="1" x14ac:dyDescent="0.3">
      <c r="A4080" t="s">
        <v>3905</v>
      </c>
      <c r="B4080" t="s">
        <v>32</v>
      </c>
      <c r="C4080" t="s">
        <v>17410</v>
      </c>
      <c r="D4080" t="s">
        <v>17411</v>
      </c>
      <c r="E4080" s="74">
        <v>42697</v>
      </c>
      <c r="F4080">
        <v>0.152</v>
      </c>
      <c r="G4080" t="s">
        <v>17</v>
      </c>
      <c r="H4080" t="s">
        <v>17315</v>
      </c>
      <c r="I4080" s="74">
        <v>42831</v>
      </c>
      <c r="J4080" t="s">
        <v>19</v>
      </c>
      <c r="K4080" t="s">
        <v>19</v>
      </c>
    </row>
    <row r="4081" spans="1:11" hidden="1" x14ac:dyDescent="0.3">
      <c r="A4081" t="s">
        <v>3953</v>
      </c>
      <c r="B4081" t="s">
        <v>3952</v>
      </c>
      <c r="C4081" t="s">
        <v>17410</v>
      </c>
      <c r="D4081" t="s">
        <v>17411</v>
      </c>
      <c r="E4081" s="74">
        <v>42803</v>
      </c>
      <c r="F4081">
        <v>0.66700000000000004</v>
      </c>
      <c r="G4081" t="s">
        <v>17</v>
      </c>
      <c r="H4081" t="s">
        <v>17315</v>
      </c>
      <c r="I4081" s="74">
        <v>42837</v>
      </c>
      <c r="J4081" t="s">
        <v>19</v>
      </c>
      <c r="K4081" t="s">
        <v>19</v>
      </c>
    </row>
    <row r="4082" spans="1:11" hidden="1" x14ac:dyDescent="0.3">
      <c r="A4082" t="s">
        <v>12648</v>
      </c>
      <c r="B4082" t="s">
        <v>12647</v>
      </c>
      <c r="C4082" t="s">
        <v>17606</v>
      </c>
      <c r="D4082" t="s">
        <v>17607</v>
      </c>
      <c r="E4082" s="74">
        <v>7891</v>
      </c>
      <c r="F4082">
        <v>11.5</v>
      </c>
      <c r="G4082" t="s">
        <v>17369</v>
      </c>
      <c r="H4082" t="s">
        <v>17315</v>
      </c>
      <c r="I4082" s="74">
        <v>39608</v>
      </c>
      <c r="J4082" t="s">
        <v>19</v>
      </c>
      <c r="K4082" t="s">
        <v>19</v>
      </c>
    </row>
    <row r="4083" spans="1:11" hidden="1" x14ac:dyDescent="0.3">
      <c r="A4083" t="s">
        <v>21612</v>
      </c>
      <c r="B4083" t="s">
        <v>21613</v>
      </c>
      <c r="C4083" t="s">
        <v>17587</v>
      </c>
      <c r="D4083" t="s">
        <v>17588</v>
      </c>
      <c r="E4083" s="74">
        <v>45191</v>
      </c>
      <c r="F4083">
        <v>3</v>
      </c>
      <c r="G4083" t="s">
        <v>17</v>
      </c>
      <c r="H4083" t="s">
        <v>17315</v>
      </c>
      <c r="I4083" s="74">
        <v>45317</v>
      </c>
      <c r="J4083" t="s">
        <v>19</v>
      </c>
      <c r="K4083" t="s">
        <v>19</v>
      </c>
    </row>
    <row r="4084" spans="1:11" hidden="1" x14ac:dyDescent="0.3">
      <c r="A4084" t="s">
        <v>4185</v>
      </c>
      <c r="B4084" t="s">
        <v>11543</v>
      </c>
      <c r="C4084" t="s">
        <v>17365</v>
      </c>
      <c r="D4084" t="s">
        <v>17366</v>
      </c>
      <c r="E4084" s="74">
        <v>42976</v>
      </c>
      <c r="F4084">
        <v>3.5</v>
      </c>
      <c r="G4084" t="s">
        <v>17</v>
      </c>
      <c r="H4084" t="s">
        <v>17441</v>
      </c>
      <c r="I4084" s="74">
        <v>43031</v>
      </c>
      <c r="J4084" t="s">
        <v>19</v>
      </c>
      <c r="K4084" t="s">
        <v>19</v>
      </c>
    </row>
    <row r="4085" spans="1:11" hidden="1" x14ac:dyDescent="0.3">
      <c r="A4085" t="s">
        <v>3725</v>
      </c>
      <c r="B4085" t="s">
        <v>10990</v>
      </c>
      <c r="C4085" t="s">
        <v>17791</v>
      </c>
      <c r="D4085" t="s">
        <v>17792</v>
      </c>
      <c r="E4085" s="74">
        <v>30651</v>
      </c>
      <c r="F4085">
        <v>50.7</v>
      </c>
      <c r="G4085" t="s">
        <v>17479</v>
      </c>
      <c r="H4085" t="s">
        <v>17391</v>
      </c>
      <c r="I4085" s="74">
        <v>39687</v>
      </c>
      <c r="J4085" t="s">
        <v>17325</v>
      </c>
      <c r="K4085" t="s">
        <v>19</v>
      </c>
    </row>
    <row r="4086" spans="1:11" hidden="1" x14ac:dyDescent="0.3">
      <c r="A4086" t="s">
        <v>3725</v>
      </c>
      <c r="B4086" t="s">
        <v>10990</v>
      </c>
      <c r="C4086" t="s">
        <v>17791</v>
      </c>
      <c r="D4086" t="s">
        <v>17792</v>
      </c>
      <c r="E4086" s="74">
        <v>30651</v>
      </c>
      <c r="F4086">
        <v>50.7</v>
      </c>
      <c r="G4086" t="s">
        <v>17430</v>
      </c>
      <c r="H4086" t="s">
        <v>17391</v>
      </c>
      <c r="I4086" s="74">
        <v>39687</v>
      </c>
      <c r="J4086" t="s">
        <v>17325</v>
      </c>
      <c r="K4086" t="s">
        <v>19</v>
      </c>
    </row>
    <row r="4087" spans="1:11" hidden="1" x14ac:dyDescent="0.3">
      <c r="A4087" t="s">
        <v>3262</v>
      </c>
      <c r="B4087" t="s">
        <v>10990</v>
      </c>
      <c r="C4087" t="s">
        <v>17791</v>
      </c>
      <c r="D4087" t="s">
        <v>17792</v>
      </c>
      <c r="E4087" s="74">
        <v>37377</v>
      </c>
      <c r="F4087">
        <v>7.2</v>
      </c>
      <c r="G4087" t="s">
        <v>17479</v>
      </c>
      <c r="H4087" t="s">
        <v>17391</v>
      </c>
      <c r="I4087" s="74">
        <v>39687</v>
      </c>
      <c r="J4087" t="s">
        <v>17325</v>
      </c>
      <c r="K4087" t="s">
        <v>19</v>
      </c>
    </row>
    <row r="4088" spans="1:11" hidden="1" x14ac:dyDescent="0.3">
      <c r="A4088" t="s">
        <v>3262</v>
      </c>
      <c r="B4088" t="s">
        <v>10990</v>
      </c>
      <c r="C4088" t="s">
        <v>17791</v>
      </c>
      <c r="D4088" t="s">
        <v>17792</v>
      </c>
      <c r="E4088" s="74">
        <v>37377</v>
      </c>
      <c r="F4088">
        <v>7.2</v>
      </c>
      <c r="G4088" t="s">
        <v>17430</v>
      </c>
      <c r="H4088" t="s">
        <v>17391</v>
      </c>
      <c r="I4088" s="74">
        <v>39687</v>
      </c>
      <c r="J4088" t="s">
        <v>17325</v>
      </c>
      <c r="K4088" t="s">
        <v>19</v>
      </c>
    </row>
    <row r="4089" spans="1:11" hidden="1" x14ac:dyDescent="0.3">
      <c r="A4089" t="s">
        <v>21124</v>
      </c>
      <c r="B4089" t="s">
        <v>21125</v>
      </c>
      <c r="C4089" t="s">
        <v>17555</v>
      </c>
      <c r="D4089" t="s">
        <v>17556</v>
      </c>
      <c r="E4089" s="74">
        <v>45225</v>
      </c>
      <c r="F4089">
        <v>3.6999999999999998E-2</v>
      </c>
      <c r="G4089" t="s">
        <v>17</v>
      </c>
      <c r="H4089" t="s">
        <v>17315</v>
      </c>
      <c r="I4089" s="74">
        <v>45303</v>
      </c>
      <c r="J4089" t="s">
        <v>19</v>
      </c>
      <c r="K4089" t="s">
        <v>19</v>
      </c>
    </row>
    <row r="4090" spans="1:11" hidden="1" x14ac:dyDescent="0.3">
      <c r="A4090" t="s">
        <v>21126</v>
      </c>
      <c r="B4090" t="s">
        <v>21127</v>
      </c>
      <c r="C4090" t="s">
        <v>17555</v>
      </c>
      <c r="D4090" t="s">
        <v>17556</v>
      </c>
      <c r="E4090" s="74">
        <v>45280</v>
      </c>
      <c r="F4090">
        <v>0.26800000000000002</v>
      </c>
      <c r="G4090" t="s">
        <v>17</v>
      </c>
      <c r="H4090" t="s">
        <v>17315</v>
      </c>
      <c r="I4090" s="74">
        <v>45324</v>
      </c>
      <c r="J4090" t="s">
        <v>19</v>
      </c>
      <c r="K4090" t="s">
        <v>19</v>
      </c>
    </row>
    <row r="4091" spans="1:11" hidden="1" x14ac:dyDescent="0.3">
      <c r="A4091" t="s">
        <v>1585</v>
      </c>
      <c r="B4091" t="s">
        <v>12543</v>
      </c>
      <c r="C4091" t="s">
        <v>21959</v>
      </c>
      <c r="D4091" t="s">
        <v>21960</v>
      </c>
      <c r="E4091" s="74">
        <v>41711</v>
      </c>
      <c r="F4091">
        <v>1</v>
      </c>
      <c r="G4091" t="s">
        <v>17</v>
      </c>
      <c r="H4091" t="s">
        <v>17315</v>
      </c>
      <c r="I4091" s="74">
        <v>41718</v>
      </c>
      <c r="J4091" t="s">
        <v>19</v>
      </c>
      <c r="K4091" t="s">
        <v>19</v>
      </c>
    </row>
    <row r="4092" spans="1:11" hidden="1" x14ac:dyDescent="0.3">
      <c r="A4092" t="s">
        <v>18591</v>
      </c>
      <c r="B4092" t="s">
        <v>18592</v>
      </c>
      <c r="C4092" t="s">
        <v>18593</v>
      </c>
      <c r="D4092" t="s">
        <v>18594</v>
      </c>
      <c r="E4092" s="74">
        <v>42454</v>
      </c>
      <c r="F4092">
        <v>0.58799999999999997</v>
      </c>
      <c r="G4092" t="s">
        <v>17</v>
      </c>
      <c r="H4092" t="s">
        <v>17315</v>
      </c>
      <c r="I4092" s="74">
        <v>45110</v>
      </c>
      <c r="J4092" t="s">
        <v>19</v>
      </c>
      <c r="K4092" t="s">
        <v>19</v>
      </c>
    </row>
    <row r="4093" spans="1:11" hidden="1" x14ac:dyDescent="0.3">
      <c r="A4093" t="s">
        <v>18618</v>
      </c>
      <c r="B4093" t="s">
        <v>18619</v>
      </c>
      <c r="C4093" t="s">
        <v>18593</v>
      </c>
      <c r="D4093" t="s">
        <v>18594</v>
      </c>
      <c r="E4093" s="74">
        <v>42454</v>
      </c>
      <c r="F4093">
        <v>0.42399999999999999</v>
      </c>
      <c r="G4093" t="s">
        <v>17</v>
      </c>
      <c r="H4093" t="s">
        <v>17315</v>
      </c>
      <c r="I4093" s="74">
        <v>45110</v>
      </c>
      <c r="J4093" t="s">
        <v>19</v>
      </c>
      <c r="K4093" t="s">
        <v>19</v>
      </c>
    </row>
    <row r="4094" spans="1:11" hidden="1" x14ac:dyDescent="0.3">
      <c r="A4094" t="s">
        <v>14710</v>
      </c>
      <c r="B4094" t="s">
        <v>14709</v>
      </c>
      <c r="C4094" t="s">
        <v>18593</v>
      </c>
      <c r="D4094" t="s">
        <v>18594</v>
      </c>
      <c r="E4094" s="74">
        <v>42807</v>
      </c>
      <c r="F4094">
        <v>0.98799999999999999</v>
      </c>
      <c r="G4094" t="s">
        <v>17</v>
      </c>
      <c r="H4094" t="s">
        <v>17315</v>
      </c>
      <c r="I4094" s="74">
        <v>44852</v>
      </c>
      <c r="J4094" t="s">
        <v>19</v>
      </c>
      <c r="K4094" t="s">
        <v>19</v>
      </c>
    </row>
    <row r="4095" spans="1:11" hidden="1" x14ac:dyDescent="0.3">
      <c r="A4095" t="s">
        <v>18595</v>
      </c>
      <c r="B4095" t="s">
        <v>18596</v>
      </c>
      <c r="C4095" t="s">
        <v>18593</v>
      </c>
      <c r="D4095" t="s">
        <v>18594</v>
      </c>
      <c r="E4095" s="74">
        <v>42636</v>
      </c>
      <c r="F4095">
        <v>0.98833000000000004</v>
      </c>
      <c r="G4095" t="s">
        <v>17</v>
      </c>
      <c r="H4095" t="s">
        <v>17315</v>
      </c>
      <c r="I4095" s="74">
        <v>45110</v>
      </c>
      <c r="J4095" t="s">
        <v>19</v>
      </c>
      <c r="K4095" t="s">
        <v>19</v>
      </c>
    </row>
    <row r="4096" spans="1:11" hidden="1" x14ac:dyDescent="0.3">
      <c r="A4096" t="s">
        <v>14718</v>
      </c>
      <c r="B4096" t="s">
        <v>14717</v>
      </c>
      <c r="C4096" t="s">
        <v>18593</v>
      </c>
      <c r="D4096" t="s">
        <v>18594</v>
      </c>
      <c r="E4096" s="74">
        <v>43942</v>
      </c>
      <c r="F4096">
        <v>0.94799999999999995</v>
      </c>
      <c r="G4096" t="s">
        <v>17</v>
      </c>
      <c r="H4096" t="s">
        <v>17315</v>
      </c>
      <c r="I4096" s="74">
        <v>44806</v>
      </c>
      <c r="J4096" t="s">
        <v>19</v>
      </c>
      <c r="K4096" t="s">
        <v>19</v>
      </c>
    </row>
    <row r="4097" spans="1:11" hidden="1" x14ac:dyDescent="0.3">
      <c r="A4097" t="s">
        <v>18644</v>
      </c>
      <c r="B4097" t="s">
        <v>18645</v>
      </c>
      <c r="C4097" t="s">
        <v>18593</v>
      </c>
      <c r="D4097" t="s">
        <v>18594</v>
      </c>
      <c r="E4097" s="74">
        <v>42748</v>
      </c>
      <c r="F4097">
        <v>0.70599999999999996</v>
      </c>
      <c r="G4097" t="s">
        <v>17</v>
      </c>
      <c r="H4097" t="s">
        <v>17315</v>
      </c>
      <c r="I4097" s="74">
        <v>45110</v>
      </c>
      <c r="J4097" t="s">
        <v>19</v>
      </c>
      <c r="K4097" t="s">
        <v>19</v>
      </c>
    </row>
    <row r="4098" spans="1:11" hidden="1" x14ac:dyDescent="0.3">
      <c r="A4098" t="s">
        <v>24363</v>
      </c>
      <c r="B4098" t="s">
        <v>24364</v>
      </c>
      <c r="C4098" t="s">
        <v>18593</v>
      </c>
      <c r="D4098" t="s">
        <v>18594</v>
      </c>
      <c r="E4098" s="74">
        <v>42713</v>
      </c>
      <c r="F4098">
        <v>0.58699999999999997</v>
      </c>
      <c r="G4098" t="s">
        <v>17</v>
      </c>
      <c r="H4098" t="s">
        <v>17315</v>
      </c>
      <c r="I4098" s="74">
        <v>44938</v>
      </c>
      <c r="J4098" t="s">
        <v>19</v>
      </c>
      <c r="K4098" t="s">
        <v>19</v>
      </c>
    </row>
    <row r="4099" spans="1:11" hidden="1" x14ac:dyDescent="0.3">
      <c r="A4099" t="s">
        <v>14708</v>
      </c>
      <c r="B4099" t="s">
        <v>14707</v>
      </c>
      <c r="C4099" t="s">
        <v>18593</v>
      </c>
      <c r="D4099" t="s">
        <v>18594</v>
      </c>
      <c r="E4099" s="74">
        <v>42713</v>
      </c>
      <c r="F4099">
        <v>0.98599999999999999</v>
      </c>
      <c r="G4099" t="s">
        <v>17</v>
      </c>
      <c r="H4099" t="s">
        <v>17315</v>
      </c>
      <c r="I4099" s="74">
        <v>44938</v>
      </c>
      <c r="J4099" t="s">
        <v>19</v>
      </c>
      <c r="K4099" t="s">
        <v>19</v>
      </c>
    </row>
    <row r="4100" spans="1:11" hidden="1" x14ac:dyDescent="0.3">
      <c r="A4100" t="s">
        <v>24365</v>
      </c>
      <c r="B4100" t="s">
        <v>24366</v>
      </c>
      <c r="C4100" t="s">
        <v>18593</v>
      </c>
      <c r="D4100" t="s">
        <v>18594</v>
      </c>
      <c r="E4100" s="74">
        <v>43434</v>
      </c>
      <c r="F4100">
        <v>1.383</v>
      </c>
      <c r="G4100" t="s">
        <v>17</v>
      </c>
      <c r="H4100" t="s">
        <v>17315</v>
      </c>
      <c r="I4100" s="74">
        <v>45043</v>
      </c>
      <c r="J4100" t="s">
        <v>19</v>
      </c>
      <c r="K4100" t="s">
        <v>19</v>
      </c>
    </row>
    <row r="4101" spans="1:11" hidden="1" x14ac:dyDescent="0.3">
      <c r="A4101" t="s">
        <v>18599</v>
      </c>
      <c r="B4101" t="s">
        <v>18600</v>
      </c>
      <c r="C4101" t="s">
        <v>18593</v>
      </c>
      <c r="D4101" t="s">
        <v>18594</v>
      </c>
      <c r="E4101" s="74">
        <v>42641</v>
      </c>
      <c r="F4101">
        <v>0.99299999999999999</v>
      </c>
      <c r="G4101" t="s">
        <v>17</v>
      </c>
      <c r="H4101" t="s">
        <v>17315</v>
      </c>
      <c r="I4101" s="74">
        <v>45110</v>
      </c>
      <c r="J4101" t="s">
        <v>19</v>
      </c>
      <c r="K4101" t="s">
        <v>19</v>
      </c>
    </row>
    <row r="4102" spans="1:11" hidden="1" x14ac:dyDescent="0.3">
      <c r="A4102" t="s">
        <v>14706</v>
      </c>
      <c r="B4102" t="s">
        <v>14705</v>
      </c>
      <c r="C4102" t="s">
        <v>18593</v>
      </c>
      <c r="D4102" t="s">
        <v>18594</v>
      </c>
      <c r="E4102" s="74">
        <v>42710</v>
      </c>
      <c r="F4102">
        <v>0.98499999999999999</v>
      </c>
      <c r="G4102" t="s">
        <v>17</v>
      </c>
      <c r="H4102" t="s">
        <v>17315</v>
      </c>
      <c r="I4102" s="74">
        <v>44938</v>
      </c>
      <c r="J4102" t="s">
        <v>19</v>
      </c>
      <c r="K4102" t="s">
        <v>19</v>
      </c>
    </row>
    <row r="4103" spans="1:11" hidden="1" x14ac:dyDescent="0.3">
      <c r="A4103" t="s">
        <v>14716</v>
      </c>
      <c r="B4103" t="s">
        <v>14715</v>
      </c>
      <c r="C4103" t="s">
        <v>18593</v>
      </c>
      <c r="D4103" t="s">
        <v>18594</v>
      </c>
      <c r="E4103" s="74">
        <v>42802</v>
      </c>
      <c r="F4103">
        <v>0.98799999999999999</v>
      </c>
      <c r="G4103" t="s">
        <v>17</v>
      </c>
      <c r="H4103" t="s">
        <v>17315</v>
      </c>
      <c r="I4103" s="74">
        <v>44852</v>
      </c>
      <c r="J4103" t="s">
        <v>19</v>
      </c>
      <c r="K4103" t="s">
        <v>19</v>
      </c>
    </row>
    <row r="4104" spans="1:11" hidden="1" x14ac:dyDescent="0.3">
      <c r="A4104" t="s">
        <v>18646</v>
      </c>
      <c r="B4104" t="s">
        <v>18647</v>
      </c>
      <c r="C4104" t="s">
        <v>18593</v>
      </c>
      <c r="D4104" t="s">
        <v>18594</v>
      </c>
      <c r="E4104" s="74">
        <v>42818</v>
      </c>
      <c r="F4104">
        <v>0.375</v>
      </c>
      <c r="G4104" t="s">
        <v>17</v>
      </c>
      <c r="H4104" t="s">
        <v>17315</v>
      </c>
      <c r="I4104" s="74">
        <v>45110</v>
      </c>
      <c r="J4104" t="s">
        <v>19</v>
      </c>
      <c r="K4104" t="s">
        <v>19</v>
      </c>
    </row>
    <row r="4105" spans="1:11" hidden="1" x14ac:dyDescent="0.3">
      <c r="A4105" t="s">
        <v>24367</v>
      </c>
      <c r="B4105" t="s">
        <v>24368</v>
      </c>
      <c r="C4105" t="s">
        <v>18593</v>
      </c>
      <c r="D4105" t="s">
        <v>18594</v>
      </c>
      <c r="E4105" s="74">
        <v>43434</v>
      </c>
      <c r="F4105">
        <v>1.3979999999999999</v>
      </c>
      <c r="G4105" t="s">
        <v>17</v>
      </c>
      <c r="H4105" t="s">
        <v>17315</v>
      </c>
      <c r="I4105" s="74">
        <v>45043</v>
      </c>
      <c r="J4105" t="s">
        <v>19</v>
      </c>
      <c r="K4105" t="s">
        <v>19</v>
      </c>
    </row>
    <row r="4106" spans="1:11" hidden="1" x14ac:dyDescent="0.3">
      <c r="A4106" t="s">
        <v>14714</v>
      </c>
      <c r="B4106" t="s">
        <v>14713</v>
      </c>
      <c r="C4106" t="s">
        <v>18593</v>
      </c>
      <c r="D4106" t="s">
        <v>18594</v>
      </c>
      <c r="E4106" s="74">
        <v>42906</v>
      </c>
      <c r="F4106">
        <v>0.99299999999999999</v>
      </c>
      <c r="G4106" t="s">
        <v>17</v>
      </c>
      <c r="H4106" t="s">
        <v>17315</v>
      </c>
      <c r="I4106" s="74">
        <v>44852</v>
      </c>
      <c r="J4106" t="s">
        <v>19</v>
      </c>
      <c r="K4106" t="s">
        <v>19</v>
      </c>
    </row>
    <row r="4107" spans="1:11" hidden="1" x14ac:dyDescent="0.3">
      <c r="A4107" t="s">
        <v>14704</v>
      </c>
      <c r="B4107" t="s">
        <v>14703</v>
      </c>
      <c r="C4107" t="s">
        <v>18593</v>
      </c>
      <c r="D4107" t="s">
        <v>18594</v>
      </c>
      <c r="E4107" s="74">
        <v>42804</v>
      </c>
      <c r="F4107">
        <v>0.98699999999999999</v>
      </c>
      <c r="G4107" t="s">
        <v>17</v>
      </c>
      <c r="H4107" t="s">
        <v>17315</v>
      </c>
      <c r="I4107" s="74">
        <v>44852</v>
      </c>
      <c r="J4107" t="s">
        <v>19</v>
      </c>
      <c r="K4107" t="s">
        <v>19</v>
      </c>
    </row>
    <row r="4108" spans="1:11" hidden="1" x14ac:dyDescent="0.3">
      <c r="A4108" t="s">
        <v>18620</v>
      </c>
      <c r="B4108" t="s">
        <v>18621</v>
      </c>
      <c r="C4108" t="s">
        <v>18593</v>
      </c>
      <c r="D4108" t="s">
        <v>18594</v>
      </c>
      <c r="E4108" s="74">
        <v>42452</v>
      </c>
      <c r="F4108">
        <v>4.7E-2</v>
      </c>
      <c r="G4108" t="s">
        <v>17</v>
      </c>
      <c r="H4108" t="s">
        <v>17315</v>
      </c>
      <c r="I4108" s="74">
        <v>45110</v>
      </c>
      <c r="J4108" t="s">
        <v>19</v>
      </c>
      <c r="K4108" t="s">
        <v>19</v>
      </c>
    </row>
    <row r="4109" spans="1:11" hidden="1" x14ac:dyDescent="0.3">
      <c r="A4109" t="s">
        <v>14712</v>
      </c>
      <c r="B4109" t="s">
        <v>14711</v>
      </c>
      <c r="C4109" t="s">
        <v>18593</v>
      </c>
      <c r="D4109" t="s">
        <v>18594</v>
      </c>
      <c r="E4109" s="74">
        <v>42906</v>
      </c>
      <c r="F4109">
        <v>0.80400000000000005</v>
      </c>
      <c r="G4109" t="s">
        <v>17</v>
      </c>
      <c r="H4109" t="s">
        <v>17315</v>
      </c>
      <c r="I4109" s="74">
        <v>44852</v>
      </c>
      <c r="J4109" t="s">
        <v>19</v>
      </c>
      <c r="K4109" t="s">
        <v>19</v>
      </c>
    </row>
    <row r="4110" spans="1:11" hidden="1" x14ac:dyDescent="0.3">
      <c r="A4110" t="s">
        <v>18602</v>
      </c>
      <c r="B4110" t="s">
        <v>18603</v>
      </c>
      <c r="C4110" t="s">
        <v>18593</v>
      </c>
      <c r="D4110" t="s">
        <v>18594</v>
      </c>
      <c r="E4110" s="74">
        <v>42636</v>
      </c>
      <c r="F4110">
        <v>0.98799999999999999</v>
      </c>
      <c r="G4110" t="s">
        <v>17</v>
      </c>
      <c r="H4110" t="s">
        <v>17315</v>
      </c>
      <c r="I4110" s="74">
        <v>45110</v>
      </c>
      <c r="J4110" t="s">
        <v>19</v>
      </c>
      <c r="K4110" t="s">
        <v>19</v>
      </c>
    </row>
    <row r="4111" spans="1:11" hidden="1" x14ac:dyDescent="0.3">
      <c r="A4111" t="s">
        <v>18622</v>
      </c>
      <c r="B4111" t="s">
        <v>18623</v>
      </c>
      <c r="C4111" t="s">
        <v>18593</v>
      </c>
      <c r="D4111" t="s">
        <v>18594</v>
      </c>
      <c r="E4111" s="74">
        <v>42453</v>
      </c>
      <c r="F4111">
        <v>5.8999999999999997E-2</v>
      </c>
      <c r="G4111" t="s">
        <v>17</v>
      </c>
      <c r="H4111" t="s">
        <v>17315</v>
      </c>
      <c r="I4111" s="74">
        <v>45110</v>
      </c>
      <c r="J4111" t="s">
        <v>19</v>
      </c>
      <c r="K4111" t="s">
        <v>19</v>
      </c>
    </row>
    <row r="4112" spans="1:11" hidden="1" x14ac:dyDescent="0.3">
      <c r="A4112" t="s">
        <v>18612</v>
      </c>
      <c r="B4112" t="s">
        <v>18613</v>
      </c>
      <c r="C4112" t="s">
        <v>18593</v>
      </c>
      <c r="D4112" t="s">
        <v>18594</v>
      </c>
      <c r="E4112" s="74">
        <v>42712</v>
      </c>
      <c r="F4112">
        <v>0.98699999999999999</v>
      </c>
      <c r="G4112" t="s">
        <v>17</v>
      </c>
      <c r="H4112" t="s">
        <v>17315</v>
      </c>
      <c r="I4112" s="74">
        <v>45110</v>
      </c>
      <c r="J4112" t="s">
        <v>19</v>
      </c>
      <c r="K4112" t="s">
        <v>19</v>
      </c>
    </row>
    <row r="4113" spans="1:11" hidden="1" x14ac:dyDescent="0.3">
      <c r="A4113" t="s">
        <v>18604</v>
      </c>
      <c r="B4113" t="s">
        <v>18605</v>
      </c>
      <c r="C4113" t="s">
        <v>18593</v>
      </c>
      <c r="D4113" t="s">
        <v>18594</v>
      </c>
      <c r="E4113" s="74">
        <v>42635</v>
      </c>
      <c r="F4113">
        <v>0.98799999999999999</v>
      </c>
      <c r="G4113" t="s">
        <v>17</v>
      </c>
      <c r="H4113" t="s">
        <v>17315</v>
      </c>
      <c r="I4113" s="74">
        <v>45110</v>
      </c>
      <c r="J4113" t="s">
        <v>19</v>
      </c>
      <c r="K4113" t="s">
        <v>19</v>
      </c>
    </row>
    <row r="4114" spans="1:11" hidden="1" x14ac:dyDescent="0.3">
      <c r="A4114" t="s">
        <v>18614</v>
      </c>
      <c r="B4114" t="s">
        <v>18615</v>
      </c>
      <c r="C4114" t="s">
        <v>18593</v>
      </c>
      <c r="D4114" t="s">
        <v>18594</v>
      </c>
      <c r="E4114" s="74">
        <v>42997</v>
      </c>
      <c r="F4114">
        <v>0.95299999999999996</v>
      </c>
      <c r="G4114" t="s">
        <v>17</v>
      </c>
      <c r="H4114" t="s">
        <v>17315</v>
      </c>
      <c r="I4114" s="74">
        <v>45110</v>
      </c>
      <c r="J4114" t="s">
        <v>19</v>
      </c>
      <c r="K4114" t="s">
        <v>19</v>
      </c>
    </row>
    <row r="4115" spans="1:11" hidden="1" x14ac:dyDescent="0.3">
      <c r="A4115" t="s">
        <v>18606</v>
      </c>
      <c r="B4115" t="s">
        <v>18607</v>
      </c>
      <c r="C4115" t="s">
        <v>18593</v>
      </c>
      <c r="D4115" t="s">
        <v>18594</v>
      </c>
      <c r="E4115" s="74">
        <v>42637</v>
      </c>
      <c r="F4115">
        <v>9.4E-2</v>
      </c>
      <c r="G4115" t="s">
        <v>17</v>
      </c>
      <c r="H4115" t="s">
        <v>17315</v>
      </c>
      <c r="I4115" s="74">
        <v>45110</v>
      </c>
      <c r="J4115" t="s">
        <v>19</v>
      </c>
      <c r="K4115" t="s">
        <v>19</v>
      </c>
    </row>
    <row r="4116" spans="1:11" hidden="1" x14ac:dyDescent="0.3">
      <c r="A4116" t="s">
        <v>18608</v>
      </c>
      <c r="B4116" t="s">
        <v>18609</v>
      </c>
      <c r="C4116" t="s">
        <v>18593</v>
      </c>
      <c r="D4116" t="s">
        <v>18594</v>
      </c>
      <c r="E4116" s="74">
        <v>42637</v>
      </c>
      <c r="F4116">
        <v>0.153</v>
      </c>
      <c r="G4116" t="s">
        <v>17</v>
      </c>
      <c r="H4116" t="s">
        <v>17315</v>
      </c>
      <c r="I4116" s="74">
        <v>45110</v>
      </c>
      <c r="J4116" t="s">
        <v>19</v>
      </c>
      <c r="K4116" t="s">
        <v>19</v>
      </c>
    </row>
    <row r="4117" spans="1:11" hidden="1" x14ac:dyDescent="0.3">
      <c r="A4117" t="s">
        <v>14701</v>
      </c>
      <c r="B4117" t="s">
        <v>14700</v>
      </c>
      <c r="C4117" t="s">
        <v>18593</v>
      </c>
      <c r="D4117" t="s">
        <v>18594</v>
      </c>
      <c r="E4117" s="74">
        <v>42711</v>
      </c>
      <c r="F4117">
        <v>0.98499999999999999</v>
      </c>
      <c r="G4117" t="s">
        <v>17</v>
      </c>
      <c r="H4117" t="s">
        <v>17315</v>
      </c>
      <c r="I4117" s="74">
        <v>44938</v>
      </c>
      <c r="J4117" t="s">
        <v>19</v>
      </c>
      <c r="K4117" t="s">
        <v>19</v>
      </c>
    </row>
    <row r="4118" spans="1:11" hidden="1" x14ac:dyDescent="0.3">
      <c r="A4118" t="s">
        <v>2067</v>
      </c>
      <c r="B4118" t="s">
        <v>12921</v>
      </c>
      <c r="C4118" t="s">
        <v>17428</v>
      </c>
      <c r="D4118" t="s">
        <v>17429</v>
      </c>
      <c r="E4118" s="74">
        <v>36495</v>
      </c>
      <c r="F4118">
        <v>9</v>
      </c>
      <c r="G4118" t="s">
        <v>17334</v>
      </c>
      <c r="H4118" t="s">
        <v>17315</v>
      </c>
      <c r="I4118" s="74">
        <v>41186</v>
      </c>
      <c r="J4118" t="s">
        <v>19</v>
      </c>
      <c r="K4118" t="s">
        <v>19</v>
      </c>
    </row>
    <row r="4119" spans="1:11" hidden="1" x14ac:dyDescent="0.3">
      <c r="A4119" t="s">
        <v>2642</v>
      </c>
      <c r="B4119" t="s">
        <v>13381</v>
      </c>
      <c r="C4119" t="s">
        <v>17428</v>
      </c>
      <c r="D4119" t="s">
        <v>17429</v>
      </c>
      <c r="E4119" s="74">
        <v>38882</v>
      </c>
      <c r="F4119">
        <v>6</v>
      </c>
      <c r="G4119" t="s">
        <v>17334</v>
      </c>
      <c r="H4119" t="s">
        <v>17315</v>
      </c>
      <c r="I4119" s="74">
        <v>40637</v>
      </c>
      <c r="J4119" t="s">
        <v>19</v>
      </c>
      <c r="K4119" t="s">
        <v>19</v>
      </c>
    </row>
    <row r="4120" spans="1:11" hidden="1" x14ac:dyDescent="0.3">
      <c r="A4120" t="s">
        <v>15720</v>
      </c>
      <c r="B4120" t="s">
        <v>15719</v>
      </c>
      <c r="C4120" t="s">
        <v>17359</v>
      </c>
      <c r="D4120" t="s">
        <v>17360</v>
      </c>
      <c r="E4120" s="74">
        <v>44469</v>
      </c>
      <c r="F4120">
        <v>4.0000000000000001E-3</v>
      </c>
      <c r="G4120" t="s">
        <v>17</v>
      </c>
      <c r="H4120" t="s">
        <v>17324</v>
      </c>
      <c r="I4120" s="74">
        <v>44504</v>
      </c>
      <c r="J4120" t="s">
        <v>19</v>
      </c>
      <c r="K4120" t="s">
        <v>19</v>
      </c>
    </row>
    <row r="4121" spans="1:11" hidden="1" x14ac:dyDescent="0.3">
      <c r="A4121" t="s">
        <v>25264</v>
      </c>
      <c r="B4121" t="s">
        <v>25265</v>
      </c>
      <c r="C4121" t="s">
        <v>17658</v>
      </c>
      <c r="D4121" t="s">
        <v>17659</v>
      </c>
      <c r="E4121" s="74">
        <v>44186</v>
      </c>
      <c r="F4121">
        <v>0.59299999999999997</v>
      </c>
      <c r="G4121" t="s">
        <v>17</v>
      </c>
      <c r="H4121" t="s">
        <v>17315</v>
      </c>
      <c r="I4121" s="74">
        <v>45419</v>
      </c>
      <c r="J4121" t="s">
        <v>19</v>
      </c>
      <c r="K4121" t="s">
        <v>19</v>
      </c>
    </row>
    <row r="4122" spans="1:11" hidden="1" x14ac:dyDescent="0.3">
      <c r="A4122" t="s">
        <v>6916</v>
      </c>
      <c r="B4122" t="s">
        <v>10526</v>
      </c>
      <c r="C4122" t="s">
        <v>17408</v>
      </c>
      <c r="D4122" t="s">
        <v>17409</v>
      </c>
      <c r="E4122" s="74">
        <v>43243</v>
      </c>
      <c r="F4122">
        <v>0.88</v>
      </c>
      <c r="G4122" t="s">
        <v>17</v>
      </c>
      <c r="H4122" t="s">
        <v>17315</v>
      </c>
      <c r="I4122" s="74">
        <v>43833</v>
      </c>
      <c r="J4122" t="s">
        <v>19</v>
      </c>
      <c r="K4122" t="s">
        <v>19</v>
      </c>
    </row>
    <row r="4123" spans="1:11" hidden="1" x14ac:dyDescent="0.3">
      <c r="A4123" t="s">
        <v>6917</v>
      </c>
      <c r="B4123" t="s">
        <v>10526</v>
      </c>
      <c r="C4123" t="s">
        <v>17408</v>
      </c>
      <c r="D4123" t="s">
        <v>17409</v>
      </c>
      <c r="E4123" s="74">
        <v>42943</v>
      </c>
      <c r="F4123">
        <v>0.96599999999999997</v>
      </c>
      <c r="G4123" t="s">
        <v>17</v>
      </c>
      <c r="H4123" t="s">
        <v>17315</v>
      </c>
      <c r="I4123" s="74">
        <v>43818</v>
      </c>
      <c r="J4123" t="s">
        <v>19</v>
      </c>
      <c r="K4123" t="s">
        <v>19</v>
      </c>
    </row>
    <row r="4124" spans="1:11" hidden="1" x14ac:dyDescent="0.3">
      <c r="A4124" t="s">
        <v>6941</v>
      </c>
      <c r="B4124" t="s">
        <v>10526</v>
      </c>
      <c r="C4124" t="s">
        <v>17408</v>
      </c>
      <c r="D4124" t="s">
        <v>17409</v>
      </c>
      <c r="E4124" s="74">
        <v>43565</v>
      </c>
      <c r="F4124">
        <v>0.504</v>
      </c>
      <c r="G4124" t="s">
        <v>17</v>
      </c>
      <c r="H4124" t="s">
        <v>17315</v>
      </c>
      <c r="I4124" s="74">
        <v>43833</v>
      </c>
      <c r="J4124" t="s">
        <v>19</v>
      </c>
      <c r="K4124" t="s">
        <v>19</v>
      </c>
    </row>
    <row r="4125" spans="1:11" hidden="1" x14ac:dyDescent="0.3">
      <c r="A4125" t="s">
        <v>2131</v>
      </c>
      <c r="B4125" t="s">
        <v>12986</v>
      </c>
      <c r="C4125" t="s">
        <v>17456</v>
      </c>
      <c r="D4125" t="s">
        <v>17457</v>
      </c>
      <c r="E4125" s="74">
        <v>40898</v>
      </c>
      <c r="F4125">
        <v>0.97199999999999998</v>
      </c>
      <c r="G4125" t="s">
        <v>17</v>
      </c>
      <c r="H4125" t="s">
        <v>17339</v>
      </c>
      <c r="I4125" s="74">
        <v>41347</v>
      </c>
      <c r="J4125" t="s">
        <v>19</v>
      </c>
      <c r="K4125" t="s">
        <v>19</v>
      </c>
    </row>
    <row r="4126" spans="1:11" hidden="1" x14ac:dyDescent="0.3">
      <c r="A4126" t="s">
        <v>13686</v>
      </c>
      <c r="B4126" t="s">
        <v>13685</v>
      </c>
      <c r="C4126" t="s">
        <v>18679</v>
      </c>
      <c r="D4126" t="s">
        <v>4940</v>
      </c>
      <c r="E4126" s="74">
        <v>44914</v>
      </c>
      <c r="F4126">
        <v>0.24</v>
      </c>
      <c r="G4126" t="s">
        <v>17</v>
      </c>
      <c r="H4126" t="s">
        <v>17315</v>
      </c>
      <c r="I4126" s="74">
        <v>44974</v>
      </c>
      <c r="J4126" t="s">
        <v>19</v>
      </c>
      <c r="K4126" t="s">
        <v>19</v>
      </c>
    </row>
    <row r="4127" spans="1:11" hidden="1" x14ac:dyDescent="0.3">
      <c r="A4127" t="s">
        <v>623</v>
      </c>
      <c r="B4127" t="s">
        <v>11985</v>
      </c>
      <c r="C4127" t="s">
        <v>22088</v>
      </c>
      <c r="D4127" t="s">
        <v>22089</v>
      </c>
      <c r="E4127" s="74">
        <v>42489</v>
      </c>
      <c r="F4127">
        <v>20</v>
      </c>
      <c r="G4127" t="s">
        <v>17</v>
      </c>
      <c r="H4127" t="s">
        <v>17315</v>
      </c>
      <c r="I4127" s="74">
        <v>42506</v>
      </c>
      <c r="J4127" t="s">
        <v>19</v>
      </c>
      <c r="K4127" t="s">
        <v>19</v>
      </c>
    </row>
    <row r="4128" spans="1:11" hidden="1" x14ac:dyDescent="0.3">
      <c r="A4128" t="s">
        <v>622</v>
      </c>
      <c r="B4128" t="s">
        <v>11984</v>
      </c>
      <c r="C4128" t="s">
        <v>22090</v>
      </c>
      <c r="D4128" t="s">
        <v>22091</v>
      </c>
      <c r="E4128" s="74">
        <v>42489</v>
      </c>
      <c r="F4128">
        <v>20</v>
      </c>
      <c r="G4128" t="s">
        <v>17</v>
      </c>
      <c r="H4128" t="s">
        <v>17315</v>
      </c>
      <c r="I4128" s="74">
        <v>42506</v>
      </c>
      <c r="J4128" t="s">
        <v>19</v>
      </c>
      <c r="K4128" t="s">
        <v>19</v>
      </c>
    </row>
    <row r="4129" spans="1:11" hidden="1" x14ac:dyDescent="0.3">
      <c r="A4129" t="s">
        <v>26331</v>
      </c>
      <c r="B4129" t="s">
        <v>26332</v>
      </c>
      <c r="C4129" t="s">
        <v>17673</v>
      </c>
      <c r="D4129" t="s">
        <v>17674</v>
      </c>
      <c r="E4129" s="74">
        <v>45449</v>
      </c>
      <c r="F4129">
        <v>0.33700000000000002</v>
      </c>
      <c r="G4129" t="s">
        <v>17</v>
      </c>
      <c r="H4129" t="s">
        <v>17315</v>
      </c>
      <c r="I4129" s="74">
        <v>45526</v>
      </c>
      <c r="J4129" t="s">
        <v>19</v>
      </c>
      <c r="K4129" t="s">
        <v>19</v>
      </c>
    </row>
    <row r="4130" spans="1:11" hidden="1" x14ac:dyDescent="0.3">
      <c r="A4130" t="s">
        <v>3405</v>
      </c>
      <c r="B4130" t="s">
        <v>11402</v>
      </c>
      <c r="C4130" t="s">
        <v>22254</v>
      </c>
      <c r="D4130" t="s">
        <v>22255</v>
      </c>
      <c r="E4130" s="74">
        <v>33104</v>
      </c>
      <c r="F4130">
        <v>1.3</v>
      </c>
      <c r="G4130" t="s">
        <v>17369</v>
      </c>
      <c r="H4130" t="s">
        <v>17315</v>
      </c>
      <c r="I4130" s="74">
        <v>39668</v>
      </c>
      <c r="J4130" t="s">
        <v>19</v>
      </c>
      <c r="K4130" t="s">
        <v>19</v>
      </c>
    </row>
    <row r="4131" spans="1:11" hidden="1" x14ac:dyDescent="0.3">
      <c r="A4131" t="s">
        <v>1448</v>
      </c>
      <c r="B4131" t="s">
        <v>12450</v>
      </c>
      <c r="C4131" t="s">
        <v>21883</v>
      </c>
      <c r="D4131" t="s">
        <v>21884</v>
      </c>
      <c r="E4131" s="74">
        <v>41627</v>
      </c>
      <c r="F4131">
        <v>1.5</v>
      </c>
      <c r="G4131" t="s">
        <v>17</v>
      </c>
      <c r="H4131" t="s">
        <v>17315</v>
      </c>
      <c r="I4131" s="74">
        <v>41722</v>
      </c>
      <c r="J4131" t="s">
        <v>19</v>
      </c>
      <c r="K4131" t="s">
        <v>19</v>
      </c>
    </row>
    <row r="4132" spans="1:11" hidden="1" x14ac:dyDescent="0.3">
      <c r="A4132" t="s">
        <v>1447</v>
      </c>
      <c r="B4132" t="s">
        <v>12449</v>
      </c>
      <c r="C4132" t="s">
        <v>21883</v>
      </c>
      <c r="D4132" t="s">
        <v>21884</v>
      </c>
      <c r="E4132" s="74">
        <v>41627</v>
      </c>
      <c r="F4132">
        <v>1.5</v>
      </c>
      <c r="G4132" t="s">
        <v>17</v>
      </c>
      <c r="H4132" t="s">
        <v>17315</v>
      </c>
      <c r="I4132" s="74">
        <v>41722</v>
      </c>
      <c r="J4132" t="s">
        <v>19</v>
      </c>
      <c r="K4132" t="s">
        <v>19</v>
      </c>
    </row>
    <row r="4133" spans="1:11" hidden="1" x14ac:dyDescent="0.3">
      <c r="A4133" t="s">
        <v>22003</v>
      </c>
      <c r="B4133" t="s">
        <v>22004</v>
      </c>
      <c r="C4133" t="s">
        <v>21883</v>
      </c>
      <c r="D4133" t="s">
        <v>21884</v>
      </c>
      <c r="E4133" s="74">
        <v>41627</v>
      </c>
      <c r="F4133">
        <v>0.75</v>
      </c>
      <c r="G4133" t="s">
        <v>17</v>
      </c>
      <c r="H4133" t="s">
        <v>17315</v>
      </c>
      <c r="I4133" s="74">
        <v>41725</v>
      </c>
      <c r="J4133" t="s">
        <v>19</v>
      </c>
      <c r="K4133" t="s">
        <v>19</v>
      </c>
    </row>
    <row r="4134" spans="1:11" hidden="1" x14ac:dyDescent="0.3">
      <c r="A4134" t="s">
        <v>20964</v>
      </c>
      <c r="B4134" t="s">
        <v>20965</v>
      </c>
      <c r="C4134" t="s">
        <v>20046</v>
      </c>
      <c r="D4134" t="s">
        <v>20047</v>
      </c>
      <c r="E4134" s="74">
        <v>42440</v>
      </c>
      <c r="F4134">
        <v>5.0999999999999997E-2</v>
      </c>
      <c r="G4134" t="s">
        <v>17</v>
      </c>
      <c r="H4134" t="s">
        <v>17315</v>
      </c>
      <c r="I4134" s="74">
        <v>45247</v>
      </c>
      <c r="J4134" t="s">
        <v>19</v>
      </c>
      <c r="K4134" t="s">
        <v>19</v>
      </c>
    </row>
    <row r="4135" spans="1:11" hidden="1" x14ac:dyDescent="0.3">
      <c r="A4135" t="s">
        <v>20962</v>
      </c>
      <c r="B4135" t="s">
        <v>20963</v>
      </c>
      <c r="C4135" t="s">
        <v>20046</v>
      </c>
      <c r="D4135" t="s">
        <v>20047</v>
      </c>
      <c r="E4135" s="74">
        <v>42440</v>
      </c>
      <c r="F4135">
        <v>0.20399999999999999</v>
      </c>
      <c r="G4135" t="s">
        <v>17</v>
      </c>
      <c r="H4135" t="s">
        <v>17315</v>
      </c>
      <c r="I4135" s="74">
        <v>45247</v>
      </c>
      <c r="J4135" t="s">
        <v>19</v>
      </c>
      <c r="K4135" t="s">
        <v>19</v>
      </c>
    </row>
    <row r="4136" spans="1:11" hidden="1" x14ac:dyDescent="0.3">
      <c r="A4136" t="s">
        <v>2698</v>
      </c>
      <c r="B4136" t="s">
        <v>13433</v>
      </c>
      <c r="C4136" t="s">
        <v>17826</v>
      </c>
      <c r="D4136" t="s">
        <v>17827</v>
      </c>
      <c r="E4136" s="74">
        <v>40501</v>
      </c>
      <c r="F4136">
        <v>51</v>
      </c>
      <c r="G4136" t="s">
        <v>6</v>
      </c>
      <c r="H4136" t="s">
        <v>17441</v>
      </c>
      <c r="I4136" s="74">
        <v>40564</v>
      </c>
      <c r="J4136" t="s">
        <v>19</v>
      </c>
      <c r="K4136" t="s">
        <v>19</v>
      </c>
    </row>
    <row r="4137" spans="1:11" hidden="1" x14ac:dyDescent="0.3">
      <c r="A4137" t="s">
        <v>2578</v>
      </c>
      <c r="B4137" t="s">
        <v>13322</v>
      </c>
      <c r="C4137" t="s">
        <v>21782</v>
      </c>
      <c r="D4137" t="s">
        <v>21783</v>
      </c>
      <c r="E4137" s="74">
        <v>40191</v>
      </c>
      <c r="F4137">
        <v>8.5000000000000006E-2</v>
      </c>
      <c r="G4137" t="s">
        <v>17</v>
      </c>
      <c r="H4137" t="s">
        <v>17324</v>
      </c>
      <c r="I4137" s="74">
        <v>40686</v>
      </c>
      <c r="J4137" t="s">
        <v>19</v>
      </c>
      <c r="K4137" t="s">
        <v>19</v>
      </c>
    </row>
    <row r="4138" spans="1:11" hidden="1" x14ac:dyDescent="0.3">
      <c r="A4138" t="s">
        <v>2687</v>
      </c>
      <c r="B4138" t="s">
        <v>13420</v>
      </c>
      <c r="C4138" t="s">
        <v>21766</v>
      </c>
      <c r="D4138" t="s">
        <v>21767</v>
      </c>
      <c r="E4138" s="74">
        <v>40525</v>
      </c>
      <c r="F4138">
        <v>100.7</v>
      </c>
      <c r="G4138" t="s">
        <v>6</v>
      </c>
      <c r="H4138" t="s">
        <v>17391</v>
      </c>
      <c r="I4138" s="74">
        <v>41372</v>
      </c>
      <c r="J4138" t="s">
        <v>19</v>
      </c>
      <c r="K4138" t="s">
        <v>19</v>
      </c>
    </row>
    <row r="4139" spans="1:11" hidden="1" x14ac:dyDescent="0.3">
      <c r="A4139" t="s">
        <v>463</v>
      </c>
      <c r="B4139" t="s">
        <v>11899</v>
      </c>
      <c r="C4139" t="s">
        <v>17410</v>
      </c>
      <c r="D4139" t="s">
        <v>17411</v>
      </c>
      <c r="E4139" s="74">
        <v>42563</v>
      </c>
      <c r="F4139">
        <v>0.83</v>
      </c>
      <c r="G4139" t="s">
        <v>17</v>
      </c>
      <c r="H4139" t="s">
        <v>17339</v>
      </c>
      <c r="I4139" s="74">
        <v>42626</v>
      </c>
      <c r="J4139" t="s">
        <v>19</v>
      </c>
      <c r="K4139" t="s">
        <v>19</v>
      </c>
    </row>
    <row r="4140" spans="1:11" hidden="1" x14ac:dyDescent="0.3">
      <c r="A4140" t="s">
        <v>22217</v>
      </c>
      <c r="B4140" t="s">
        <v>22218</v>
      </c>
      <c r="C4140" t="s">
        <v>17664</v>
      </c>
      <c r="D4140" t="s">
        <v>17665</v>
      </c>
      <c r="E4140" s="74">
        <v>43084</v>
      </c>
      <c r="F4140">
        <v>2.9</v>
      </c>
      <c r="G4140" t="s">
        <v>17</v>
      </c>
      <c r="H4140" t="s">
        <v>17339</v>
      </c>
      <c r="I4140" s="74">
        <v>43110</v>
      </c>
      <c r="J4140" t="s">
        <v>19</v>
      </c>
      <c r="K4140" t="s">
        <v>19</v>
      </c>
    </row>
    <row r="4141" spans="1:11" hidden="1" x14ac:dyDescent="0.3">
      <c r="A4141" t="s">
        <v>3647</v>
      </c>
      <c r="B4141" t="s">
        <v>13218</v>
      </c>
      <c r="C4141" t="s">
        <v>17529</v>
      </c>
      <c r="D4141" t="s">
        <v>17530</v>
      </c>
      <c r="E4141" s="74">
        <v>37257</v>
      </c>
      <c r="F4141">
        <v>24</v>
      </c>
      <c r="G4141" t="s">
        <v>6</v>
      </c>
      <c r="H4141" t="s">
        <v>17339</v>
      </c>
      <c r="I4141" s="74">
        <v>39549</v>
      </c>
      <c r="J4141" t="s">
        <v>19</v>
      </c>
      <c r="K4141" t="s">
        <v>19</v>
      </c>
    </row>
    <row r="4142" spans="1:11" hidden="1" x14ac:dyDescent="0.3">
      <c r="A4142" t="s">
        <v>3646</v>
      </c>
      <c r="B4142" t="s">
        <v>13214</v>
      </c>
      <c r="C4142" t="s">
        <v>17529</v>
      </c>
      <c r="D4142" t="s">
        <v>17530</v>
      </c>
      <c r="E4142" s="74">
        <v>38562</v>
      </c>
      <c r="F4142">
        <v>75</v>
      </c>
      <c r="G4142" t="s">
        <v>6</v>
      </c>
      <c r="H4142" t="s">
        <v>17339</v>
      </c>
      <c r="I4142" s="74">
        <v>39549</v>
      </c>
      <c r="J4142" t="s">
        <v>19</v>
      </c>
      <c r="K4142" t="s">
        <v>19</v>
      </c>
    </row>
    <row r="4143" spans="1:11" hidden="1" x14ac:dyDescent="0.3">
      <c r="A4143" t="s">
        <v>3648</v>
      </c>
      <c r="B4143" t="s">
        <v>13221</v>
      </c>
      <c r="C4143" t="s">
        <v>17529</v>
      </c>
      <c r="D4143" t="s">
        <v>17530</v>
      </c>
      <c r="E4143" s="74">
        <v>39387</v>
      </c>
      <c r="F4143">
        <v>223.6</v>
      </c>
      <c r="G4143" t="s">
        <v>6</v>
      </c>
      <c r="H4143" t="s">
        <v>17339</v>
      </c>
      <c r="I4143" s="74">
        <v>39552</v>
      </c>
      <c r="J4143" t="s">
        <v>19</v>
      </c>
      <c r="K4143" t="s">
        <v>19</v>
      </c>
    </row>
    <row r="4144" spans="1:11" hidden="1" x14ac:dyDescent="0.3">
      <c r="A4144" t="s">
        <v>3248</v>
      </c>
      <c r="B4144" t="s">
        <v>10946</v>
      </c>
      <c r="C4144" t="s">
        <v>17529</v>
      </c>
      <c r="D4144" t="s">
        <v>17530</v>
      </c>
      <c r="E4144" s="74">
        <v>39621</v>
      </c>
      <c r="F4144">
        <v>76.5</v>
      </c>
      <c r="G4144" t="s">
        <v>6</v>
      </c>
      <c r="H4144" t="s">
        <v>17339</v>
      </c>
      <c r="I4144" s="74">
        <v>39734</v>
      </c>
      <c r="J4144" t="s">
        <v>19</v>
      </c>
      <c r="K4144" t="s">
        <v>19</v>
      </c>
    </row>
    <row r="4145" spans="1:11" hidden="1" x14ac:dyDescent="0.3">
      <c r="A4145" t="s">
        <v>25776</v>
      </c>
      <c r="B4145" t="s">
        <v>25777</v>
      </c>
      <c r="C4145" t="s">
        <v>17680</v>
      </c>
      <c r="D4145" t="s">
        <v>17681</v>
      </c>
      <c r="E4145" s="74">
        <v>45453</v>
      </c>
      <c r="F4145">
        <v>0.14960300000000001</v>
      </c>
      <c r="G4145" t="s">
        <v>17</v>
      </c>
      <c r="H4145" t="s">
        <v>17315</v>
      </c>
      <c r="I4145" s="74">
        <v>45510</v>
      </c>
      <c r="J4145" t="s">
        <v>19</v>
      </c>
      <c r="K4145" t="s">
        <v>19</v>
      </c>
    </row>
    <row r="4146" spans="1:11" hidden="1" x14ac:dyDescent="0.3">
      <c r="A4146" t="s">
        <v>3069</v>
      </c>
      <c r="B4146" t="s">
        <v>16361</v>
      </c>
      <c r="C4146" t="s">
        <v>17365</v>
      </c>
      <c r="D4146" t="s">
        <v>17366</v>
      </c>
      <c r="E4146" s="74">
        <v>31716</v>
      </c>
      <c r="F4146">
        <v>0.14799999999999999</v>
      </c>
      <c r="G4146" t="s">
        <v>17369</v>
      </c>
      <c r="H4146" t="s">
        <v>17441</v>
      </c>
      <c r="I4146" s="74">
        <v>39912</v>
      </c>
      <c r="J4146" t="s">
        <v>19</v>
      </c>
      <c r="K4146" t="s">
        <v>19</v>
      </c>
    </row>
    <row r="4147" spans="1:11" hidden="1" x14ac:dyDescent="0.3">
      <c r="A4147" t="s">
        <v>4371</v>
      </c>
      <c r="B4147" t="s">
        <v>12824</v>
      </c>
      <c r="C4147" t="s">
        <v>21863</v>
      </c>
      <c r="D4147" t="s">
        <v>21864</v>
      </c>
      <c r="E4147" s="74">
        <v>41164</v>
      </c>
      <c r="F4147">
        <v>0.29599999999999999</v>
      </c>
      <c r="G4147" t="s">
        <v>17</v>
      </c>
      <c r="H4147" t="s">
        <v>17315</v>
      </c>
      <c r="I4147" s="74">
        <v>41301</v>
      </c>
      <c r="J4147" t="s">
        <v>19</v>
      </c>
      <c r="K4147" t="s">
        <v>19</v>
      </c>
    </row>
    <row r="4148" spans="1:11" hidden="1" x14ac:dyDescent="0.3">
      <c r="A4148" t="s">
        <v>4372</v>
      </c>
      <c r="B4148" t="s">
        <v>12824</v>
      </c>
      <c r="C4148" t="s">
        <v>21863</v>
      </c>
      <c r="D4148" t="s">
        <v>21864</v>
      </c>
      <c r="E4148" s="74">
        <v>41127</v>
      </c>
      <c r="F4148">
        <v>0.999</v>
      </c>
      <c r="G4148" t="s">
        <v>17</v>
      </c>
      <c r="H4148" t="s">
        <v>17315</v>
      </c>
      <c r="I4148" s="74">
        <v>41316</v>
      </c>
      <c r="J4148" t="s">
        <v>19</v>
      </c>
      <c r="K4148" t="s">
        <v>19</v>
      </c>
    </row>
    <row r="4149" spans="1:11" hidden="1" x14ac:dyDescent="0.3">
      <c r="A4149" t="s">
        <v>4373</v>
      </c>
      <c r="B4149" t="s">
        <v>12824</v>
      </c>
      <c r="C4149" t="s">
        <v>21863</v>
      </c>
      <c r="D4149" t="s">
        <v>21864</v>
      </c>
      <c r="E4149" s="74">
        <v>41242</v>
      </c>
      <c r="F4149">
        <v>0.193</v>
      </c>
      <c r="G4149" t="s">
        <v>17</v>
      </c>
      <c r="H4149" t="s">
        <v>17315</v>
      </c>
      <c r="I4149" s="74">
        <v>41295</v>
      </c>
      <c r="J4149" t="s">
        <v>19</v>
      </c>
      <c r="K4149" t="s">
        <v>19</v>
      </c>
    </row>
    <row r="4150" spans="1:11" hidden="1" x14ac:dyDescent="0.3">
      <c r="A4150" t="s">
        <v>3795</v>
      </c>
      <c r="B4150" t="s">
        <v>13406</v>
      </c>
      <c r="C4150" t="s">
        <v>17313</v>
      </c>
      <c r="D4150" t="s">
        <v>17314</v>
      </c>
      <c r="E4150" s="74">
        <v>39443</v>
      </c>
      <c r="F4150">
        <v>0.193</v>
      </c>
      <c r="G4150" t="s">
        <v>17</v>
      </c>
      <c r="H4150" t="s">
        <v>17315</v>
      </c>
      <c r="I4150" s="74">
        <v>39644</v>
      </c>
      <c r="J4150" t="s">
        <v>19</v>
      </c>
      <c r="K4150" t="s">
        <v>19</v>
      </c>
    </row>
    <row r="4151" spans="1:11" hidden="1" x14ac:dyDescent="0.3">
      <c r="A4151" t="s">
        <v>3753</v>
      </c>
      <c r="B4151" t="s">
        <v>10336</v>
      </c>
      <c r="C4151" t="s">
        <v>17313</v>
      </c>
      <c r="D4151" t="s">
        <v>17314</v>
      </c>
      <c r="E4151" s="74">
        <v>39517</v>
      </c>
      <c r="F4151">
        <v>0.32200000000000001</v>
      </c>
      <c r="G4151" t="s">
        <v>17</v>
      </c>
      <c r="H4151" t="s">
        <v>17315</v>
      </c>
      <c r="I4151" s="74">
        <v>39645</v>
      </c>
      <c r="J4151" t="s">
        <v>19</v>
      </c>
      <c r="K4151" t="s">
        <v>19</v>
      </c>
    </row>
    <row r="4152" spans="1:11" hidden="1" x14ac:dyDescent="0.3">
      <c r="A4152" t="s">
        <v>3786</v>
      </c>
      <c r="B4152" t="s">
        <v>13040</v>
      </c>
      <c r="C4152" t="s">
        <v>17313</v>
      </c>
      <c r="D4152" t="s">
        <v>17314</v>
      </c>
      <c r="E4152" s="74">
        <v>39590</v>
      </c>
      <c r="F4152">
        <v>0.221</v>
      </c>
      <c r="G4152" t="s">
        <v>17</v>
      </c>
      <c r="H4152" t="s">
        <v>17315</v>
      </c>
      <c r="I4152" s="74">
        <v>39657</v>
      </c>
      <c r="J4152" t="s">
        <v>19</v>
      </c>
      <c r="K4152" t="s">
        <v>19</v>
      </c>
    </row>
    <row r="4153" spans="1:11" hidden="1" x14ac:dyDescent="0.3">
      <c r="A4153" t="s">
        <v>3777</v>
      </c>
      <c r="B4153" t="s">
        <v>12432</v>
      </c>
      <c r="C4153" t="s">
        <v>17313</v>
      </c>
      <c r="D4153" t="s">
        <v>17314</v>
      </c>
      <c r="E4153" s="74">
        <v>39539</v>
      </c>
      <c r="F4153">
        <v>0.35199999999999998</v>
      </c>
      <c r="G4153" t="s">
        <v>17</v>
      </c>
      <c r="H4153" t="s">
        <v>17315</v>
      </c>
      <c r="I4153" s="74">
        <v>39645</v>
      </c>
      <c r="J4153" t="s">
        <v>19</v>
      </c>
      <c r="K4153" t="s">
        <v>19</v>
      </c>
    </row>
    <row r="4154" spans="1:11" hidden="1" x14ac:dyDescent="0.3">
      <c r="A4154" t="s">
        <v>3789</v>
      </c>
      <c r="B4154" t="s">
        <v>13163</v>
      </c>
      <c r="C4154" t="s">
        <v>17313</v>
      </c>
      <c r="D4154" t="s">
        <v>17314</v>
      </c>
      <c r="E4154" s="74">
        <v>39433</v>
      </c>
      <c r="F4154">
        <v>0.14000000000000001</v>
      </c>
      <c r="G4154" t="s">
        <v>17</v>
      </c>
      <c r="H4154" t="s">
        <v>17315</v>
      </c>
      <c r="I4154" s="74">
        <v>39644</v>
      </c>
      <c r="J4154" t="s">
        <v>19</v>
      </c>
      <c r="K4154" t="s">
        <v>19</v>
      </c>
    </row>
    <row r="4155" spans="1:11" hidden="1" x14ac:dyDescent="0.3">
      <c r="A4155" t="s">
        <v>1943</v>
      </c>
      <c r="B4155" t="s">
        <v>21918</v>
      </c>
      <c r="C4155" t="s">
        <v>17313</v>
      </c>
      <c r="D4155" t="s">
        <v>17314</v>
      </c>
      <c r="E4155" s="74">
        <v>40875</v>
      </c>
      <c r="F4155">
        <v>0.107</v>
      </c>
      <c r="G4155" t="s">
        <v>17</v>
      </c>
      <c r="H4155" t="s">
        <v>17315</v>
      </c>
      <c r="I4155" s="74">
        <v>41316</v>
      </c>
      <c r="J4155" t="s">
        <v>19</v>
      </c>
      <c r="K4155" t="s">
        <v>19</v>
      </c>
    </row>
    <row r="4156" spans="1:11" hidden="1" x14ac:dyDescent="0.3">
      <c r="A4156" t="s">
        <v>3779</v>
      </c>
      <c r="B4156" t="s">
        <v>12684</v>
      </c>
      <c r="C4156" t="s">
        <v>17313</v>
      </c>
      <c r="D4156" t="s">
        <v>17314</v>
      </c>
      <c r="E4156" s="74">
        <v>39588</v>
      </c>
      <c r="F4156">
        <v>0.214</v>
      </c>
      <c r="G4156" t="s">
        <v>17</v>
      </c>
      <c r="H4156" t="s">
        <v>17315</v>
      </c>
      <c r="I4156" s="74">
        <v>39657</v>
      </c>
      <c r="J4156" t="s">
        <v>19</v>
      </c>
      <c r="K4156" t="s">
        <v>19</v>
      </c>
    </row>
    <row r="4157" spans="1:11" hidden="1" x14ac:dyDescent="0.3">
      <c r="A4157" t="s">
        <v>3751</v>
      </c>
      <c r="B4157" t="s">
        <v>10239</v>
      </c>
      <c r="C4157" t="s">
        <v>17313</v>
      </c>
      <c r="D4157" t="s">
        <v>17314</v>
      </c>
      <c r="E4157" s="74">
        <v>39473</v>
      </c>
      <c r="F4157">
        <v>0.308</v>
      </c>
      <c r="G4157" t="s">
        <v>17</v>
      </c>
      <c r="H4157" t="s">
        <v>17315</v>
      </c>
      <c r="I4157" s="74">
        <v>39657</v>
      </c>
      <c r="J4157" t="s">
        <v>19</v>
      </c>
      <c r="K4157" t="s">
        <v>19</v>
      </c>
    </row>
    <row r="4158" spans="1:11" hidden="1" x14ac:dyDescent="0.3">
      <c r="A4158" t="s">
        <v>3762</v>
      </c>
      <c r="B4158" t="s">
        <v>10762</v>
      </c>
      <c r="C4158" t="s">
        <v>17313</v>
      </c>
      <c r="D4158" t="s">
        <v>17314</v>
      </c>
      <c r="E4158" s="74">
        <v>39383</v>
      </c>
      <c r="F4158">
        <v>0.34200000000000003</v>
      </c>
      <c r="G4158" t="s">
        <v>17</v>
      </c>
      <c r="H4158" t="s">
        <v>17315</v>
      </c>
      <c r="I4158" s="74">
        <v>39645</v>
      </c>
      <c r="J4158" t="s">
        <v>19</v>
      </c>
      <c r="K4158" t="s">
        <v>19</v>
      </c>
    </row>
    <row r="4159" spans="1:11" hidden="1" x14ac:dyDescent="0.3">
      <c r="A4159" t="s">
        <v>1942</v>
      </c>
      <c r="B4159" t="s">
        <v>21919</v>
      </c>
      <c r="C4159" t="s">
        <v>17313</v>
      </c>
      <c r="D4159" t="s">
        <v>17314</v>
      </c>
      <c r="E4159" s="74">
        <v>40921</v>
      </c>
      <c r="F4159">
        <v>0.21099999999999999</v>
      </c>
      <c r="G4159" t="s">
        <v>17</v>
      </c>
      <c r="H4159" t="s">
        <v>17315</v>
      </c>
      <c r="I4159" s="74">
        <v>41316</v>
      </c>
      <c r="J4159" t="s">
        <v>19</v>
      </c>
      <c r="K4159" t="s">
        <v>19</v>
      </c>
    </row>
    <row r="4160" spans="1:11" hidden="1" x14ac:dyDescent="0.3">
      <c r="A4160" t="s">
        <v>3758</v>
      </c>
      <c r="B4160" t="s">
        <v>10494</v>
      </c>
      <c r="C4160" t="s">
        <v>17313</v>
      </c>
      <c r="D4160" t="s">
        <v>17314</v>
      </c>
      <c r="E4160" s="74">
        <v>39631</v>
      </c>
      <c r="F4160">
        <v>0.22500000000000001</v>
      </c>
      <c r="G4160" t="s">
        <v>17</v>
      </c>
      <c r="H4160" t="s">
        <v>17315</v>
      </c>
      <c r="I4160" s="74">
        <v>39664</v>
      </c>
      <c r="J4160" t="s">
        <v>19</v>
      </c>
      <c r="K4160" t="s">
        <v>19</v>
      </c>
    </row>
    <row r="4161" spans="1:11" hidden="1" x14ac:dyDescent="0.3">
      <c r="A4161" t="s">
        <v>3783</v>
      </c>
      <c r="B4161" t="s">
        <v>12890</v>
      </c>
      <c r="C4161" t="s">
        <v>17313</v>
      </c>
      <c r="D4161" t="s">
        <v>17314</v>
      </c>
      <c r="E4161" s="74">
        <v>39609</v>
      </c>
      <c r="F4161">
        <v>0.13300000000000001</v>
      </c>
      <c r="G4161" t="s">
        <v>17</v>
      </c>
      <c r="H4161" t="s">
        <v>17315</v>
      </c>
      <c r="I4161" s="74">
        <v>39657</v>
      </c>
      <c r="J4161" t="s">
        <v>19</v>
      </c>
      <c r="K4161" t="s">
        <v>19</v>
      </c>
    </row>
    <row r="4162" spans="1:11" hidden="1" x14ac:dyDescent="0.3">
      <c r="A4162" t="s">
        <v>3805</v>
      </c>
      <c r="B4162" t="s">
        <v>10495</v>
      </c>
      <c r="C4162" t="s">
        <v>17313</v>
      </c>
      <c r="D4162" t="s">
        <v>17314</v>
      </c>
      <c r="E4162" s="74">
        <v>39355</v>
      </c>
      <c r="F4162">
        <v>0.34399999999999997</v>
      </c>
      <c r="G4162" t="s">
        <v>17</v>
      </c>
      <c r="H4162" t="s">
        <v>17315</v>
      </c>
      <c r="I4162" s="74">
        <v>39405</v>
      </c>
      <c r="J4162" t="s">
        <v>19</v>
      </c>
      <c r="K4162" t="s">
        <v>19</v>
      </c>
    </row>
    <row r="4163" spans="1:11" hidden="1" x14ac:dyDescent="0.3">
      <c r="A4163" t="s">
        <v>3780</v>
      </c>
      <c r="B4163" t="s">
        <v>12761</v>
      </c>
      <c r="C4163" t="s">
        <v>17313</v>
      </c>
      <c r="D4163" t="s">
        <v>17314</v>
      </c>
      <c r="E4163" s="74">
        <v>39562</v>
      </c>
      <c r="F4163">
        <v>0.34200000000000003</v>
      </c>
      <c r="G4163" t="s">
        <v>17</v>
      </c>
      <c r="H4163" t="s">
        <v>17315</v>
      </c>
      <c r="I4163" s="74">
        <v>39644</v>
      </c>
      <c r="J4163" t="s">
        <v>19</v>
      </c>
      <c r="K4163" t="s">
        <v>19</v>
      </c>
    </row>
    <row r="4164" spans="1:11" hidden="1" x14ac:dyDescent="0.3">
      <c r="A4164" t="s">
        <v>1940</v>
      </c>
      <c r="B4164" t="s">
        <v>21920</v>
      </c>
      <c r="C4164" t="s">
        <v>17313</v>
      </c>
      <c r="D4164" t="s">
        <v>17314</v>
      </c>
      <c r="E4164" s="74">
        <v>40809</v>
      </c>
      <c r="F4164">
        <v>0.35499999999999998</v>
      </c>
      <c r="G4164" t="s">
        <v>17</v>
      </c>
      <c r="H4164" t="s">
        <v>17315</v>
      </c>
      <c r="I4164" s="74">
        <v>41316</v>
      </c>
      <c r="J4164" t="s">
        <v>19</v>
      </c>
      <c r="K4164" t="s">
        <v>19</v>
      </c>
    </row>
    <row r="4165" spans="1:11" hidden="1" x14ac:dyDescent="0.3">
      <c r="A4165" t="s">
        <v>3804</v>
      </c>
      <c r="B4165" t="s">
        <v>17236</v>
      </c>
      <c r="C4165" t="s">
        <v>17313</v>
      </c>
      <c r="D4165" t="s">
        <v>17314</v>
      </c>
      <c r="E4165" s="74">
        <v>39355</v>
      </c>
      <c r="F4165">
        <v>0.29299999999999998</v>
      </c>
      <c r="G4165" t="s">
        <v>17</v>
      </c>
      <c r="H4165" t="s">
        <v>17315</v>
      </c>
      <c r="I4165" s="74">
        <v>39405</v>
      </c>
      <c r="J4165" t="s">
        <v>19</v>
      </c>
      <c r="K4165" t="s">
        <v>19</v>
      </c>
    </row>
    <row r="4166" spans="1:11" hidden="1" x14ac:dyDescent="0.3">
      <c r="A4166" t="s">
        <v>3772</v>
      </c>
      <c r="B4166" t="s">
        <v>12144</v>
      </c>
      <c r="C4166" t="s">
        <v>17313</v>
      </c>
      <c r="D4166" t="s">
        <v>17314</v>
      </c>
      <c r="E4166" s="74">
        <v>39675</v>
      </c>
      <c r="F4166">
        <v>0.29099999999999998</v>
      </c>
      <c r="G4166" t="s">
        <v>17</v>
      </c>
      <c r="H4166" t="s">
        <v>17315</v>
      </c>
      <c r="I4166" s="74">
        <v>39764</v>
      </c>
      <c r="J4166" t="s">
        <v>19</v>
      </c>
      <c r="K4166" t="s">
        <v>19</v>
      </c>
    </row>
    <row r="4167" spans="1:11" hidden="1" x14ac:dyDescent="0.3">
      <c r="A4167" t="s">
        <v>3801</v>
      </c>
      <c r="B4167" t="s">
        <v>15035</v>
      </c>
      <c r="C4167" t="s">
        <v>17313</v>
      </c>
      <c r="D4167" t="s">
        <v>17314</v>
      </c>
      <c r="E4167" s="74">
        <v>39355</v>
      </c>
      <c r="F4167">
        <v>0.28399999999999997</v>
      </c>
      <c r="G4167" t="s">
        <v>17</v>
      </c>
      <c r="H4167" t="s">
        <v>17315</v>
      </c>
      <c r="I4167" s="74">
        <v>39470</v>
      </c>
      <c r="J4167" t="s">
        <v>19</v>
      </c>
      <c r="K4167" t="s">
        <v>19</v>
      </c>
    </row>
    <row r="4168" spans="1:11" hidden="1" x14ac:dyDescent="0.3">
      <c r="A4168" t="s">
        <v>3802</v>
      </c>
      <c r="B4168" t="s">
        <v>15747</v>
      </c>
      <c r="C4168" t="s">
        <v>17313</v>
      </c>
      <c r="D4168" t="s">
        <v>17314</v>
      </c>
      <c r="E4168" s="74">
        <v>39381</v>
      </c>
      <c r="F4168">
        <v>0.28599999999999998</v>
      </c>
      <c r="G4168" t="s">
        <v>17</v>
      </c>
      <c r="H4168" t="s">
        <v>17315</v>
      </c>
      <c r="I4168" s="74">
        <v>39451</v>
      </c>
      <c r="J4168" t="s">
        <v>19</v>
      </c>
      <c r="K4168" t="s">
        <v>19</v>
      </c>
    </row>
    <row r="4169" spans="1:11" hidden="1" x14ac:dyDescent="0.3">
      <c r="A4169" t="s">
        <v>3793</v>
      </c>
      <c r="B4169" t="s">
        <v>13310</v>
      </c>
      <c r="C4169" t="s">
        <v>17313</v>
      </c>
      <c r="D4169" t="s">
        <v>17314</v>
      </c>
      <c r="E4169" s="74">
        <v>39533</v>
      </c>
      <c r="F4169">
        <v>0.214</v>
      </c>
      <c r="G4169" t="s">
        <v>17</v>
      </c>
      <c r="H4169" t="s">
        <v>17315</v>
      </c>
      <c r="I4169" s="74">
        <v>39644</v>
      </c>
      <c r="J4169" t="s">
        <v>19</v>
      </c>
      <c r="K4169" t="s">
        <v>19</v>
      </c>
    </row>
    <row r="4170" spans="1:11" hidden="1" x14ac:dyDescent="0.3">
      <c r="A4170" t="s">
        <v>3791</v>
      </c>
      <c r="B4170" t="s">
        <v>13245</v>
      </c>
      <c r="C4170" t="s">
        <v>17313</v>
      </c>
      <c r="D4170" t="s">
        <v>17314</v>
      </c>
      <c r="E4170" s="74">
        <v>39480</v>
      </c>
      <c r="F4170">
        <v>0.34300000000000003</v>
      </c>
      <c r="G4170" t="s">
        <v>17</v>
      </c>
      <c r="H4170" t="s">
        <v>17315</v>
      </c>
      <c r="I4170" s="74">
        <v>39645</v>
      </c>
      <c r="J4170" t="s">
        <v>19</v>
      </c>
      <c r="K4170" t="s">
        <v>19</v>
      </c>
    </row>
    <row r="4171" spans="1:11" hidden="1" x14ac:dyDescent="0.3">
      <c r="A4171" t="s">
        <v>3752</v>
      </c>
      <c r="B4171" t="s">
        <v>10315</v>
      </c>
      <c r="C4171" t="s">
        <v>17313</v>
      </c>
      <c r="D4171" t="s">
        <v>17314</v>
      </c>
      <c r="E4171" s="74">
        <v>39506</v>
      </c>
      <c r="F4171">
        <v>0.32500000000000001</v>
      </c>
      <c r="G4171" t="s">
        <v>17</v>
      </c>
      <c r="H4171" t="s">
        <v>17315</v>
      </c>
      <c r="I4171" s="74">
        <v>39645</v>
      </c>
      <c r="J4171" t="s">
        <v>19</v>
      </c>
      <c r="K4171" t="s">
        <v>19</v>
      </c>
    </row>
    <row r="4172" spans="1:11" hidden="1" x14ac:dyDescent="0.3">
      <c r="A4172" t="s">
        <v>3750</v>
      </c>
      <c r="B4172" t="s">
        <v>10222</v>
      </c>
      <c r="C4172" t="s">
        <v>17313</v>
      </c>
      <c r="D4172" t="s">
        <v>17314</v>
      </c>
      <c r="E4172" s="74">
        <v>39521</v>
      </c>
      <c r="F4172">
        <v>0.375</v>
      </c>
      <c r="G4172" t="s">
        <v>17</v>
      </c>
      <c r="H4172" t="s">
        <v>17315</v>
      </c>
      <c r="I4172" s="74">
        <v>39645</v>
      </c>
      <c r="J4172" t="s">
        <v>19</v>
      </c>
      <c r="K4172" t="s">
        <v>19</v>
      </c>
    </row>
    <row r="4173" spans="1:11" hidden="1" x14ac:dyDescent="0.3">
      <c r="A4173" t="s">
        <v>3803</v>
      </c>
      <c r="B4173" t="s">
        <v>16776</v>
      </c>
      <c r="C4173" t="s">
        <v>17313</v>
      </c>
      <c r="D4173" t="s">
        <v>17314</v>
      </c>
      <c r="E4173" s="74">
        <v>39355</v>
      </c>
      <c r="F4173">
        <v>0.2</v>
      </c>
      <c r="G4173" t="s">
        <v>17</v>
      </c>
      <c r="H4173" t="s">
        <v>17315</v>
      </c>
      <c r="I4173" s="74">
        <v>39405</v>
      </c>
      <c r="J4173" t="s">
        <v>19</v>
      </c>
      <c r="K4173" t="s">
        <v>19</v>
      </c>
    </row>
    <row r="4174" spans="1:11" hidden="1" x14ac:dyDescent="0.3">
      <c r="A4174" t="s">
        <v>3782</v>
      </c>
      <c r="B4174" t="s">
        <v>12847</v>
      </c>
      <c r="C4174" t="s">
        <v>17313</v>
      </c>
      <c r="D4174" t="s">
        <v>17314</v>
      </c>
      <c r="E4174" s="74">
        <v>39655</v>
      </c>
      <c r="F4174">
        <v>0.30499999999999999</v>
      </c>
      <c r="G4174" t="s">
        <v>17</v>
      </c>
      <c r="H4174" t="s">
        <v>17315</v>
      </c>
      <c r="I4174" s="74">
        <v>39741</v>
      </c>
      <c r="J4174" t="s">
        <v>19</v>
      </c>
      <c r="K4174" t="s">
        <v>19</v>
      </c>
    </row>
    <row r="4175" spans="1:11" hidden="1" x14ac:dyDescent="0.3">
      <c r="A4175" t="s">
        <v>1936</v>
      </c>
      <c r="B4175" t="s">
        <v>21921</v>
      </c>
      <c r="C4175" t="s">
        <v>17313</v>
      </c>
      <c r="D4175" t="s">
        <v>17314</v>
      </c>
      <c r="E4175" s="74">
        <v>40788</v>
      </c>
      <c r="F4175">
        <v>0.35299999999999998</v>
      </c>
      <c r="G4175" t="s">
        <v>17</v>
      </c>
      <c r="H4175" t="s">
        <v>17315</v>
      </c>
      <c r="I4175" s="74">
        <v>41316</v>
      </c>
      <c r="J4175" t="s">
        <v>19</v>
      </c>
      <c r="K4175" t="s">
        <v>19</v>
      </c>
    </row>
    <row r="4176" spans="1:11" hidden="1" x14ac:dyDescent="0.3">
      <c r="A4176" t="s">
        <v>3757</v>
      </c>
      <c r="B4176" t="s">
        <v>10476</v>
      </c>
      <c r="C4176" t="s">
        <v>17313</v>
      </c>
      <c r="D4176" t="s">
        <v>17314</v>
      </c>
      <c r="E4176" s="74">
        <v>39447</v>
      </c>
      <c r="F4176">
        <v>0.214</v>
      </c>
      <c r="G4176" t="s">
        <v>17</v>
      </c>
      <c r="H4176" t="s">
        <v>17315</v>
      </c>
      <c r="I4176" s="74">
        <v>39672</v>
      </c>
      <c r="J4176" t="s">
        <v>19</v>
      </c>
      <c r="K4176" t="s">
        <v>19</v>
      </c>
    </row>
    <row r="4177" spans="1:11" hidden="1" x14ac:dyDescent="0.3">
      <c r="A4177" t="s">
        <v>3790</v>
      </c>
      <c r="B4177" t="s">
        <v>13210</v>
      </c>
      <c r="C4177" t="s">
        <v>17313</v>
      </c>
      <c r="D4177" t="s">
        <v>17314</v>
      </c>
      <c r="E4177" s="74">
        <v>39499</v>
      </c>
      <c r="F4177">
        <v>0.32300000000000001</v>
      </c>
      <c r="G4177" t="s">
        <v>17</v>
      </c>
      <c r="H4177" t="s">
        <v>17315</v>
      </c>
      <c r="I4177" s="74">
        <v>39644</v>
      </c>
      <c r="J4177" t="s">
        <v>19</v>
      </c>
      <c r="K4177" t="s">
        <v>19</v>
      </c>
    </row>
    <row r="4178" spans="1:11" hidden="1" x14ac:dyDescent="0.3">
      <c r="A4178" t="s">
        <v>3785</v>
      </c>
      <c r="B4178" t="s">
        <v>12995</v>
      </c>
      <c r="C4178" t="s">
        <v>17313</v>
      </c>
      <c r="D4178" t="s">
        <v>17314</v>
      </c>
      <c r="E4178" s="74">
        <v>39567</v>
      </c>
      <c r="F4178">
        <v>0.193</v>
      </c>
      <c r="G4178" t="s">
        <v>17</v>
      </c>
      <c r="H4178" t="s">
        <v>17315</v>
      </c>
      <c r="I4178" s="74">
        <v>39644</v>
      </c>
      <c r="J4178" t="s">
        <v>19</v>
      </c>
      <c r="K4178" t="s">
        <v>19</v>
      </c>
    </row>
    <row r="4179" spans="1:11" hidden="1" x14ac:dyDescent="0.3">
      <c r="A4179" t="s">
        <v>3754</v>
      </c>
      <c r="B4179" t="s">
        <v>10350</v>
      </c>
      <c r="C4179" t="s">
        <v>17313</v>
      </c>
      <c r="D4179" t="s">
        <v>17314</v>
      </c>
      <c r="E4179" s="74">
        <v>39540</v>
      </c>
      <c r="F4179">
        <v>0.33700000000000002</v>
      </c>
      <c r="G4179" t="s">
        <v>17</v>
      </c>
      <c r="H4179" t="s">
        <v>17315</v>
      </c>
      <c r="I4179" s="74">
        <v>39645</v>
      </c>
      <c r="J4179" t="s">
        <v>19</v>
      </c>
      <c r="K4179" t="s">
        <v>19</v>
      </c>
    </row>
    <row r="4180" spans="1:11" hidden="1" x14ac:dyDescent="0.3">
      <c r="A4180" t="s">
        <v>3781</v>
      </c>
      <c r="B4180" t="s">
        <v>12788</v>
      </c>
      <c r="C4180" t="s">
        <v>17313</v>
      </c>
      <c r="D4180" t="s">
        <v>17314</v>
      </c>
      <c r="E4180" s="74">
        <v>39562</v>
      </c>
      <c r="F4180">
        <v>0.32100000000000001</v>
      </c>
      <c r="G4180" t="s">
        <v>17</v>
      </c>
      <c r="H4180" t="s">
        <v>17315</v>
      </c>
      <c r="I4180" s="74">
        <v>39644</v>
      </c>
      <c r="J4180" t="s">
        <v>19</v>
      </c>
      <c r="K4180" t="s">
        <v>19</v>
      </c>
    </row>
    <row r="4181" spans="1:11" hidden="1" x14ac:dyDescent="0.3">
      <c r="A4181" t="s">
        <v>3784</v>
      </c>
      <c r="B4181" t="s">
        <v>12927</v>
      </c>
      <c r="C4181" t="s">
        <v>17313</v>
      </c>
      <c r="D4181" t="s">
        <v>17314</v>
      </c>
      <c r="E4181" s="74">
        <v>39625</v>
      </c>
      <c r="F4181">
        <v>0.11700000000000001</v>
      </c>
      <c r="G4181" t="s">
        <v>17</v>
      </c>
      <c r="H4181" t="s">
        <v>17315</v>
      </c>
      <c r="I4181" s="74">
        <v>39657</v>
      </c>
      <c r="J4181" t="s">
        <v>19</v>
      </c>
      <c r="K4181" t="s">
        <v>19</v>
      </c>
    </row>
    <row r="4182" spans="1:11" hidden="1" x14ac:dyDescent="0.3">
      <c r="A4182" t="s">
        <v>3787</v>
      </c>
      <c r="B4182" t="s">
        <v>13079</v>
      </c>
      <c r="C4182" t="s">
        <v>17313</v>
      </c>
      <c r="D4182" t="s">
        <v>17314</v>
      </c>
      <c r="E4182" s="74">
        <v>39624</v>
      </c>
      <c r="F4182">
        <v>0.34799999999999998</v>
      </c>
      <c r="G4182" t="s">
        <v>17</v>
      </c>
      <c r="H4182" t="s">
        <v>17315</v>
      </c>
      <c r="I4182" s="74">
        <v>39672</v>
      </c>
      <c r="J4182" t="s">
        <v>19</v>
      </c>
      <c r="K4182" t="s">
        <v>19</v>
      </c>
    </row>
    <row r="4183" spans="1:11" hidden="1" x14ac:dyDescent="0.3">
      <c r="A4183" t="s">
        <v>3755</v>
      </c>
      <c r="B4183" t="s">
        <v>10425</v>
      </c>
      <c r="C4183" t="s">
        <v>17313</v>
      </c>
      <c r="D4183" t="s">
        <v>17314</v>
      </c>
      <c r="E4183" s="74">
        <v>39549</v>
      </c>
      <c r="F4183">
        <v>0.13500000000000001</v>
      </c>
      <c r="G4183" t="s">
        <v>17</v>
      </c>
      <c r="H4183" t="s">
        <v>17315</v>
      </c>
      <c r="I4183" s="74">
        <v>39645</v>
      </c>
      <c r="J4183" t="s">
        <v>19</v>
      </c>
      <c r="K4183" t="s">
        <v>19</v>
      </c>
    </row>
    <row r="4184" spans="1:11" hidden="1" x14ac:dyDescent="0.3">
      <c r="A4184" t="s">
        <v>3794</v>
      </c>
      <c r="B4184" t="s">
        <v>13365</v>
      </c>
      <c r="C4184" t="s">
        <v>17313</v>
      </c>
      <c r="D4184" t="s">
        <v>17314</v>
      </c>
      <c r="E4184" s="74">
        <v>39610</v>
      </c>
      <c r="F4184">
        <v>0.34699999999999998</v>
      </c>
      <c r="G4184" t="s">
        <v>17</v>
      </c>
      <c r="H4184" t="s">
        <v>17315</v>
      </c>
      <c r="I4184" s="74">
        <v>39657</v>
      </c>
      <c r="J4184" t="s">
        <v>19</v>
      </c>
      <c r="K4184" t="s">
        <v>19</v>
      </c>
    </row>
    <row r="4185" spans="1:11" hidden="1" x14ac:dyDescent="0.3">
      <c r="A4185" t="s">
        <v>3763</v>
      </c>
      <c r="B4185" t="s">
        <v>10838</v>
      </c>
      <c r="C4185" t="s">
        <v>17313</v>
      </c>
      <c r="D4185" t="s">
        <v>17314</v>
      </c>
      <c r="E4185" s="74">
        <v>39355</v>
      </c>
      <c r="F4185">
        <v>0.32800000000000001</v>
      </c>
      <c r="G4185" t="s">
        <v>17</v>
      </c>
      <c r="H4185" t="s">
        <v>17315</v>
      </c>
      <c r="I4185" s="74">
        <v>39339</v>
      </c>
      <c r="J4185" t="s">
        <v>19</v>
      </c>
      <c r="K4185" t="s">
        <v>19</v>
      </c>
    </row>
    <row r="4186" spans="1:11" hidden="1" x14ac:dyDescent="0.3">
      <c r="A4186" t="s">
        <v>1823</v>
      </c>
      <c r="B4186" t="s">
        <v>12756</v>
      </c>
      <c r="C4186" t="s">
        <v>17414</v>
      </c>
      <c r="D4186" t="s">
        <v>17415</v>
      </c>
      <c r="E4186" s="74">
        <v>41345</v>
      </c>
      <c r="F4186">
        <v>0.29099999999999998</v>
      </c>
      <c r="G4186" t="s">
        <v>17</v>
      </c>
      <c r="H4186" t="s">
        <v>17315</v>
      </c>
      <c r="I4186" s="74">
        <v>41387</v>
      </c>
      <c r="J4186" t="s">
        <v>19</v>
      </c>
      <c r="K4186" t="s">
        <v>19</v>
      </c>
    </row>
    <row r="4187" spans="1:11" hidden="1" x14ac:dyDescent="0.3">
      <c r="A4187" t="s">
        <v>3800</v>
      </c>
      <c r="B4187" t="s">
        <v>14443</v>
      </c>
      <c r="C4187" t="s">
        <v>17313</v>
      </c>
      <c r="D4187" t="s">
        <v>17314</v>
      </c>
      <c r="E4187" s="74">
        <v>39414</v>
      </c>
      <c r="F4187">
        <v>0.996</v>
      </c>
      <c r="G4187" t="s">
        <v>17</v>
      </c>
      <c r="H4187" t="s">
        <v>17315</v>
      </c>
      <c r="I4187" s="74">
        <v>39645</v>
      </c>
      <c r="J4187" t="s">
        <v>19</v>
      </c>
      <c r="K4187" t="s">
        <v>19</v>
      </c>
    </row>
    <row r="4188" spans="1:11" hidden="1" x14ac:dyDescent="0.3">
      <c r="A4188" t="s">
        <v>2113</v>
      </c>
      <c r="B4188" t="s">
        <v>12968</v>
      </c>
      <c r="C4188" t="s">
        <v>17428</v>
      </c>
      <c r="D4188" t="s">
        <v>17429</v>
      </c>
      <c r="E4188" s="74">
        <v>40700</v>
      </c>
      <c r="F4188">
        <v>0.25900000000000001</v>
      </c>
      <c r="G4188" t="s">
        <v>17</v>
      </c>
      <c r="H4188" t="s">
        <v>17315</v>
      </c>
      <c r="I4188" s="74">
        <v>41177</v>
      </c>
      <c r="J4188" t="s">
        <v>19</v>
      </c>
      <c r="K4188" t="s">
        <v>19</v>
      </c>
    </row>
    <row r="4189" spans="1:11" hidden="1" x14ac:dyDescent="0.3">
      <c r="A4189" t="s">
        <v>2118</v>
      </c>
      <c r="B4189" t="s">
        <v>12973</v>
      </c>
      <c r="C4189" t="s">
        <v>17428</v>
      </c>
      <c r="D4189" t="s">
        <v>17429</v>
      </c>
      <c r="E4189" s="74">
        <v>40765</v>
      </c>
      <c r="F4189">
        <v>0.38300000000000001</v>
      </c>
      <c r="G4189" t="s">
        <v>17</v>
      </c>
      <c r="H4189" t="s">
        <v>17315</v>
      </c>
      <c r="I4189" s="74">
        <v>41177</v>
      </c>
      <c r="J4189" t="s">
        <v>19</v>
      </c>
      <c r="K4189" t="s">
        <v>19</v>
      </c>
    </row>
    <row r="4190" spans="1:11" hidden="1" x14ac:dyDescent="0.3">
      <c r="A4190" t="s">
        <v>3312</v>
      </c>
      <c r="B4190" t="s">
        <v>11239</v>
      </c>
      <c r="C4190" t="s">
        <v>17313</v>
      </c>
      <c r="D4190" t="s">
        <v>17314</v>
      </c>
      <c r="E4190" s="74">
        <v>39436</v>
      </c>
      <c r="F4190">
        <v>0.29899999999999999</v>
      </c>
      <c r="G4190" t="s">
        <v>17</v>
      </c>
      <c r="H4190" t="s">
        <v>17315</v>
      </c>
      <c r="I4190" s="74">
        <v>39651</v>
      </c>
      <c r="J4190" t="s">
        <v>19</v>
      </c>
      <c r="K4190" t="s">
        <v>19</v>
      </c>
    </row>
    <row r="4191" spans="1:11" hidden="1" x14ac:dyDescent="0.3">
      <c r="A4191" t="s">
        <v>15384</v>
      </c>
      <c r="B4191" t="s">
        <v>15383</v>
      </c>
      <c r="C4191" t="s">
        <v>17538</v>
      </c>
      <c r="D4191" t="s">
        <v>17539</v>
      </c>
      <c r="E4191" s="74">
        <v>42836</v>
      </c>
      <c r="F4191">
        <v>0.113</v>
      </c>
      <c r="G4191" t="s">
        <v>17</v>
      </c>
      <c r="H4191" t="s">
        <v>17315</v>
      </c>
      <c r="I4191" s="74">
        <v>44557</v>
      </c>
      <c r="J4191" t="s">
        <v>19</v>
      </c>
      <c r="K4191" t="s">
        <v>19</v>
      </c>
    </row>
    <row r="4192" spans="1:11" hidden="1" x14ac:dyDescent="0.3">
      <c r="A4192" t="s">
        <v>21317</v>
      </c>
      <c r="B4192" t="s">
        <v>21318</v>
      </c>
      <c r="C4192" t="s">
        <v>19658</v>
      </c>
      <c r="D4192" t="s">
        <v>19659</v>
      </c>
      <c r="E4192" s="74">
        <v>44075</v>
      </c>
      <c r="F4192">
        <v>0.437</v>
      </c>
      <c r="G4192" t="s">
        <v>17</v>
      </c>
      <c r="H4192" t="s">
        <v>17315</v>
      </c>
      <c r="I4192" s="74">
        <v>45303</v>
      </c>
      <c r="J4192" t="s">
        <v>19</v>
      </c>
      <c r="K4192" t="s">
        <v>19</v>
      </c>
    </row>
    <row r="4193" spans="1:11" hidden="1" x14ac:dyDescent="0.3">
      <c r="A4193" t="s">
        <v>2886</v>
      </c>
      <c r="B4193" t="s">
        <v>13823</v>
      </c>
      <c r="C4193" t="s">
        <v>18713</v>
      </c>
      <c r="D4193" t="s">
        <v>18714</v>
      </c>
      <c r="E4193" s="74">
        <v>18629</v>
      </c>
      <c r="F4193">
        <v>12</v>
      </c>
      <c r="G4193" t="s">
        <v>17369</v>
      </c>
      <c r="H4193" t="s">
        <v>17376</v>
      </c>
      <c r="I4193" s="74">
        <v>40434</v>
      </c>
      <c r="J4193" t="s">
        <v>19</v>
      </c>
      <c r="K4193" t="s">
        <v>19</v>
      </c>
    </row>
    <row r="4194" spans="1:11" hidden="1" x14ac:dyDescent="0.3">
      <c r="A4194" t="s">
        <v>2885</v>
      </c>
      <c r="B4194" t="s">
        <v>13823</v>
      </c>
      <c r="C4194" t="s">
        <v>18713</v>
      </c>
      <c r="D4194" t="s">
        <v>18714</v>
      </c>
      <c r="E4194" s="74">
        <v>18476</v>
      </c>
      <c r="F4194">
        <v>12</v>
      </c>
      <c r="G4194" t="s">
        <v>17369</v>
      </c>
      <c r="H4194" t="s">
        <v>17376</v>
      </c>
      <c r="I4194" s="74">
        <v>40434</v>
      </c>
      <c r="J4194" t="s">
        <v>19</v>
      </c>
      <c r="K4194" t="s">
        <v>19</v>
      </c>
    </row>
    <row r="4195" spans="1:11" hidden="1" x14ac:dyDescent="0.3">
      <c r="A4195" t="s">
        <v>2884</v>
      </c>
      <c r="B4195" t="s">
        <v>13823</v>
      </c>
      <c r="C4195" t="s">
        <v>18713</v>
      </c>
      <c r="D4195" t="s">
        <v>18714</v>
      </c>
      <c r="E4195" s="74">
        <v>18415</v>
      </c>
      <c r="F4195">
        <v>12</v>
      </c>
      <c r="G4195" t="s">
        <v>17369</v>
      </c>
      <c r="H4195" t="s">
        <v>17376</v>
      </c>
      <c r="I4195" s="74">
        <v>40434</v>
      </c>
      <c r="J4195" t="s">
        <v>19</v>
      </c>
      <c r="K4195" t="s">
        <v>19</v>
      </c>
    </row>
    <row r="4196" spans="1:11" hidden="1" x14ac:dyDescent="0.3">
      <c r="A4196" t="s">
        <v>5056</v>
      </c>
      <c r="B4196" t="s">
        <v>11093</v>
      </c>
      <c r="C4196" t="s">
        <v>17350</v>
      </c>
      <c r="D4196" t="s">
        <v>17351</v>
      </c>
      <c r="E4196" s="74">
        <v>43283</v>
      </c>
      <c r="F4196">
        <v>0.84</v>
      </c>
      <c r="G4196" t="s">
        <v>17</v>
      </c>
      <c r="H4196" t="s">
        <v>17315</v>
      </c>
      <c r="I4196" s="74">
        <v>43649</v>
      </c>
      <c r="J4196" t="s">
        <v>19</v>
      </c>
      <c r="K4196" t="s">
        <v>19</v>
      </c>
    </row>
    <row r="4197" spans="1:11" hidden="1" x14ac:dyDescent="0.3">
      <c r="A4197" t="s">
        <v>4528</v>
      </c>
      <c r="B4197" t="s">
        <v>11334</v>
      </c>
      <c r="C4197" t="s">
        <v>17350</v>
      </c>
      <c r="D4197" t="s">
        <v>17351</v>
      </c>
      <c r="E4197" s="74">
        <v>43069</v>
      </c>
      <c r="F4197">
        <v>0.38300000000000001</v>
      </c>
      <c r="G4197" t="s">
        <v>17</v>
      </c>
      <c r="H4197" t="s">
        <v>17315</v>
      </c>
      <c r="I4197" s="74">
        <v>43305</v>
      </c>
      <c r="J4197" t="s">
        <v>19</v>
      </c>
      <c r="K4197" t="s">
        <v>19</v>
      </c>
    </row>
    <row r="4198" spans="1:11" hidden="1" x14ac:dyDescent="0.3">
      <c r="A4198" t="s">
        <v>5073</v>
      </c>
      <c r="B4198" t="s">
        <v>11077</v>
      </c>
      <c r="C4198" t="s">
        <v>17350</v>
      </c>
      <c r="D4198" t="s">
        <v>17351</v>
      </c>
      <c r="E4198" s="74">
        <v>43069</v>
      </c>
      <c r="F4198">
        <v>0.23499999999999999</v>
      </c>
      <c r="G4198" t="s">
        <v>17</v>
      </c>
      <c r="H4198" t="s">
        <v>17315</v>
      </c>
      <c r="I4198" s="74">
        <v>43641</v>
      </c>
      <c r="J4198" t="s">
        <v>19</v>
      </c>
      <c r="K4198" t="s">
        <v>19</v>
      </c>
    </row>
    <row r="4199" spans="1:11" hidden="1" x14ac:dyDescent="0.3">
      <c r="A4199" t="s">
        <v>4724</v>
      </c>
      <c r="B4199" t="s">
        <v>11200</v>
      </c>
      <c r="C4199" t="s">
        <v>17350</v>
      </c>
      <c r="D4199" t="s">
        <v>17351</v>
      </c>
      <c r="E4199" s="74">
        <v>43054</v>
      </c>
      <c r="F4199">
        <v>0.65</v>
      </c>
      <c r="G4199" t="s">
        <v>17</v>
      </c>
      <c r="H4199" t="s">
        <v>17315</v>
      </c>
      <c r="I4199" s="74">
        <v>43445</v>
      </c>
      <c r="J4199" t="s">
        <v>19</v>
      </c>
      <c r="K4199" t="s">
        <v>19</v>
      </c>
    </row>
    <row r="4200" spans="1:11" hidden="1" x14ac:dyDescent="0.3">
      <c r="A4200" t="s">
        <v>5095</v>
      </c>
      <c r="B4200" t="s">
        <v>11063</v>
      </c>
      <c r="C4200" t="s">
        <v>17350</v>
      </c>
      <c r="D4200" t="s">
        <v>17351</v>
      </c>
      <c r="E4200" s="74">
        <v>43367</v>
      </c>
      <c r="F4200">
        <v>0.90500000000000003</v>
      </c>
      <c r="G4200" t="s">
        <v>17</v>
      </c>
      <c r="H4200" t="s">
        <v>17315</v>
      </c>
      <c r="I4200" s="74">
        <v>43649</v>
      </c>
      <c r="J4200" t="s">
        <v>19</v>
      </c>
      <c r="K4200" t="s">
        <v>19</v>
      </c>
    </row>
    <row r="4201" spans="1:11" hidden="1" x14ac:dyDescent="0.3">
      <c r="A4201" t="s">
        <v>4737</v>
      </c>
      <c r="B4201" t="s">
        <v>11178</v>
      </c>
      <c r="C4201" t="s">
        <v>17350</v>
      </c>
      <c r="D4201" t="s">
        <v>17351</v>
      </c>
      <c r="E4201" s="74">
        <v>43097</v>
      </c>
      <c r="F4201">
        <v>0.32200000000000001</v>
      </c>
      <c r="G4201" t="s">
        <v>17</v>
      </c>
      <c r="H4201" t="s">
        <v>17315</v>
      </c>
      <c r="I4201" s="74">
        <v>43445</v>
      </c>
      <c r="J4201" t="s">
        <v>19</v>
      </c>
      <c r="K4201" t="s">
        <v>19</v>
      </c>
    </row>
    <row r="4202" spans="1:11" hidden="1" x14ac:dyDescent="0.3">
      <c r="A4202" t="s">
        <v>4760</v>
      </c>
      <c r="B4202" t="s">
        <v>11162</v>
      </c>
      <c r="C4202" t="s">
        <v>17350</v>
      </c>
      <c r="D4202" t="s">
        <v>17351</v>
      </c>
      <c r="E4202" s="74">
        <v>43273</v>
      </c>
      <c r="F4202">
        <v>0.38700000000000001</v>
      </c>
      <c r="G4202" t="s">
        <v>17</v>
      </c>
      <c r="H4202" t="s">
        <v>17315</v>
      </c>
      <c r="I4202" s="74">
        <v>43497</v>
      </c>
      <c r="J4202" t="s">
        <v>19</v>
      </c>
      <c r="K4202" t="s">
        <v>19</v>
      </c>
    </row>
    <row r="4203" spans="1:11" hidden="1" x14ac:dyDescent="0.3">
      <c r="A4203" t="s">
        <v>524</v>
      </c>
      <c r="B4203" t="s">
        <v>11920</v>
      </c>
      <c r="C4203" t="s">
        <v>17350</v>
      </c>
      <c r="D4203" t="s">
        <v>17351</v>
      </c>
      <c r="E4203" s="74">
        <v>40942</v>
      </c>
      <c r="F4203">
        <v>0.99299999999999999</v>
      </c>
      <c r="G4203" t="s">
        <v>17</v>
      </c>
      <c r="H4203" t="s">
        <v>17315</v>
      </c>
      <c r="I4203" s="74">
        <v>42465</v>
      </c>
      <c r="J4203" t="s">
        <v>19</v>
      </c>
      <c r="K4203" t="s">
        <v>19</v>
      </c>
    </row>
    <row r="4204" spans="1:11" hidden="1" x14ac:dyDescent="0.3">
      <c r="A4204" t="s">
        <v>4722</v>
      </c>
      <c r="B4204" t="s">
        <v>11202</v>
      </c>
      <c r="C4204" t="s">
        <v>17350</v>
      </c>
      <c r="D4204" t="s">
        <v>17351</v>
      </c>
      <c r="E4204" s="74">
        <v>43015</v>
      </c>
      <c r="F4204">
        <v>0.30199999999999999</v>
      </c>
      <c r="G4204" t="s">
        <v>17</v>
      </c>
      <c r="H4204" t="s">
        <v>17315</v>
      </c>
      <c r="I4204" s="74">
        <v>43445</v>
      </c>
      <c r="J4204" t="s">
        <v>19</v>
      </c>
      <c r="K4204" t="s">
        <v>19</v>
      </c>
    </row>
    <row r="4205" spans="1:11" hidden="1" x14ac:dyDescent="0.3">
      <c r="A4205" t="s">
        <v>2001</v>
      </c>
      <c r="B4205" t="s">
        <v>12870</v>
      </c>
      <c r="C4205" t="s">
        <v>17350</v>
      </c>
      <c r="D4205" t="s">
        <v>17351</v>
      </c>
      <c r="E4205" s="74">
        <v>41088</v>
      </c>
      <c r="F4205">
        <v>0.998</v>
      </c>
      <c r="G4205" t="s">
        <v>17</v>
      </c>
      <c r="H4205" t="s">
        <v>17315</v>
      </c>
      <c r="I4205" s="74">
        <v>41294</v>
      </c>
      <c r="J4205" t="s">
        <v>19</v>
      </c>
      <c r="K4205" t="s">
        <v>19</v>
      </c>
    </row>
    <row r="4206" spans="1:11" hidden="1" x14ac:dyDescent="0.3">
      <c r="A4206" t="s">
        <v>5074</v>
      </c>
      <c r="B4206" t="s">
        <v>11076</v>
      </c>
      <c r="C4206" t="s">
        <v>17350</v>
      </c>
      <c r="D4206" t="s">
        <v>17351</v>
      </c>
      <c r="E4206" s="74">
        <v>43469</v>
      </c>
      <c r="F4206">
        <v>0.20200000000000001</v>
      </c>
      <c r="G4206" t="s">
        <v>17</v>
      </c>
      <c r="H4206" t="s">
        <v>17315</v>
      </c>
      <c r="I4206" s="74">
        <v>43642</v>
      </c>
      <c r="J4206" t="s">
        <v>19</v>
      </c>
      <c r="K4206" t="s">
        <v>19</v>
      </c>
    </row>
    <row r="4207" spans="1:11" hidden="1" x14ac:dyDescent="0.3">
      <c r="A4207" t="s">
        <v>4527</v>
      </c>
      <c r="B4207" t="s">
        <v>11335</v>
      </c>
      <c r="C4207" t="s">
        <v>17350</v>
      </c>
      <c r="D4207" t="s">
        <v>17351</v>
      </c>
      <c r="E4207" s="74">
        <v>43020</v>
      </c>
      <c r="F4207">
        <v>0.27700000000000002</v>
      </c>
      <c r="G4207" t="s">
        <v>17</v>
      </c>
      <c r="H4207" t="s">
        <v>17315</v>
      </c>
      <c r="I4207" s="74">
        <v>43305</v>
      </c>
      <c r="J4207" t="s">
        <v>19</v>
      </c>
      <c r="K4207" t="s">
        <v>19</v>
      </c>
    </row>
    <row r="4208" spans="1:11" hidden="1" x14ac:dyDescent="0.3">
      <c r="A4208" t="s">
        <v>5072</v>
      </c>
      <c r="B4208" t="s">
        <v>11078</v>
      </c>
      <c r="C4208" t="s">
        <v>17350</v>
      </c>
      <c r="D4208" t="s">
        <v>17351</v>
      </c>
      <c r="E4208" s="74">
        <v>43095</v>
      </c>
      <c r="F4208">
        <v>0.129</v>
      </c>
      <c r="G4208" t="s">
        <v>17</v>
      </c>
      <c r="H4208" t="s">
        <v>17315</v>
      </c>
      <c r="I4208" s="74">
        <v>43649</v>
      </c>
      <c r="J4208" t="s">
        <v>19</v>
      </c>
      <c r="K4208" t="s">
        <v>19</v>
      </c>
    </row>
    <row r="4209" spans="1:11" hidden="1" x14ac:dyDescent="0.3">
      <c r="A4209" t="s">
        <v>6937</v>
      </c>
      <c r="B4209" t="s">
        <v>10528</v>
      </c>
      <c r="C4209" t="s">
        <v>17350</v>
      </c>
      <c r="D4209" t="s">
        <v>17351</v>
      </c>
      <c r="E4209" s="74">
        <v>43634</v>
      </c>
      <c r="F4209">
        <v>0.38</v>
      </c>
      <c r="G4209" t="s">
        <v>17</v>
      </c>
      <c r="H4209" t="s">
        <v>17315</v>
      </c>
      <c r="I4209" s="74">
        <v>43858</v>
      </c>
      <c r="J4209" t="s">
        <v>19</v>
      </c>
      <c r="K4209" t="s">
        <v>19</v>
      </c>
    </row>
    <row r="4210" spans="1:11" hidden="1" x14ac:dyDescent="0.3">
      <c r="A4210" t="s">
        <v>4735</v>
      </c>
      <c r="B4210" t="s">
        <v>11180</v>
      </c>
      <c r="C4210" t="s">
        <v>17350</v>
      </c>
      <c r="D4210" t="s">
        <v>17351</v>
      </c>
      <c r="E4210" s="74">
        <v>43011</v>
      </c>
      <c r="F4210">
        <v>0.39500000000000002</v>
      </c>
      <c r="G4210" t="s">
        <v>17</v>
      </c>
      <c r="H4210" t="s">
        <v>17315</v>
      </c>
      <c r="I4210" s="74">
        <v>43445</v>
      </c>
      <c r="J4210" t="s">
        <v>19</v>
      </c>
      <c r="K4210" t="s">
        <v>19</v>
      </c>
    </row>
    <row r="4211" spans="1:11" hidden="1" x14ac:dyDescent="0.3">
      <c r="A4211" t="s">
        <v>4360</v>
      </c>
      <c r="B4211" t="s">
        <v>11375</v>
      </c>
      <c r="C4211" t="s">
        <v>17350</v>
      </c>
      <c r="D4211" t="s">
        <v>17351</v>
      </c>
      <c r="E4211" s="74">
        <v>42746</v>
      </c>
      <c r="F4211">
        <v>0.32</v>
      </c>
      <c r="G4211" t="s">
        <v>17</v>
      </c>
      <c r="H4211" t="s">
        <v>17315</v>
      </c>
      <c r="I4211" s="74">
        <v>43165</v>
      </c>
      <c r="J4211" t="s">
        <v>19</v>
      </c>
      <c r="K4211" t="s">
        <v>19</v>
      </c>
    </row>
    <row r="4212" spans="1:11" hidden="1" x14ac:dyDescent="0.3">
      <c r="A4212" t="s">
        <v>6936</v>
      </c>
      <c r="B4212" t="s">
        <v>10530</v>
      </c>
      <c r="C4212" t="s">
        <v>17350</v>
      </c>
      <c r="D4212" t="s">
        <v>17351</v>
      </c>
      <c r="E4212" s="74">
        <v>43711</v>
      </c>
      <c r="F4212">
        <v>0.56699999999999995</v>
      </c>
      <c r="G4212" t="s">
        <v>17</v>
      </c>
      <c r="H4212" t="s">
        <v>17315</v>
      </c>
      <c r="I4212" s="74">
        <v>43833</v>
      </c>
      <c r="J4212" t="s">
        <v>19</v>
      </c>
      <c r="K4212" t="s">
        <v>19</v>
      </c>
    </row>
    <row r="4213" spans="1:11" hidden="1" x14ac:dyDescent="0.3">
      <c r="A4213" t="s">
        <v>5026</v>
      </c>
      <c r="B4213" t="s">
        <v>11098</v>
      </c>
      <c r="C4213" t="s">
        <v>17350</v>
      </c>
      <c r="D4213" t="s">
        <v>17351</v>
      </c>
      <c r="E4213" s="74">
        <v>43378</v>
      </c>
      <c r="F4213">
        <v>0.28199999999999997</v>
      </c>
      <c r="G4213" t="s">
        <v>17</v>
      </c>
      <c r="H4213" t="s">
        <v>17315</v>
      </c>
      <c r="I4213" s="74">
        <v>43600</v>
      </c>
      <c r="J4213" t="s">
        <v>19</v>
      </c>
      <c r="K4213" t="s">
        <v>19</v>
      </c>
    </row>
    <row r="4214" spans="1:11" hidden="1" x14ac:dyDescent="0.3">
      <c r="A4214" t="s">
        <v>4311</v>
      </c>
      <c r="B4214" t="s">
        <v>11453</v>
      </c>
      <c r="C4214" t="s">
        <v>17350</v>
      </c>
      <c r="D4214" t="s">
        <v>17351</v>
      </c>
      <c r="E4214" s="74">
        <v>42734</v>
      </c>
      <c r="F4214">
        <v>0.23</v>
      </c>
      <c r="G4214" t="s">
        <v>17</v>
      </c>
      <c r="H4214" t="s">
        <v>17315</v>
      </c>
      <c r="I4214" s="74">
        <v>43126</v>
      </c>
      <c r="J4214" t="s">
        <v>19</v>
      </c>
      <c r="K4214" t="s">
        <v>19</v>
      </c>
    </row>
    <row r="4215" spans="1:11" hidden="1" x14ac:dyDescent="0.3">
      <c r="A4215" t="s">
        <v>4310</v>
      </c>
      <c r="B4215" t="s">
        <v>11454</v>
      </c>
      <c r="C4215" t="s">
        <v>17350</v>
      </c>
      <c r="D4215" t="s">
        <v>17351</v>
      </c>
      <c r="E4215" s="74">
        <v>42822</v>
      </c>
      <c r="F4215">
        <v>0.182</v>
      </c>
      <c r="G4215" t="s">
        <v>17</v>
      </c>
      <c r="H4215" t="s">
        <v>17315</v>
      </c>
      <c r="I4215" s="74">
        <v>43126</v>
      </c>
      <c r="J4215" t="s">
        <v>19</v>
      </c>
      <c r="K4215" t="s">
        <v>19</v>
      </c>
    </row>
    <row r="4216" spans="1:11" hidden="1" x14ac:dyDescent="0.3">
      <c r="A4216" t="s">
        <v>4526</v>
      </c>
      <c r="B4216" t="s">
        <v>11336</v>
      </c>
      <c r="C4216" t="s">
        <v>17350</v>
      </c>
      <c r="D4216" t="s">
        <v>17351</v>
      </c>
      <c r="E4216" s="74">
        <v>42912</v>
      </c>
      <c r="F4216">
        <v>0.23200000000000001</v>
      </c>
      <c r="G4216" t="s">
        <v>17</v>
      </c>
      <c r="H4216" t="s">
        <v>17315</v>
      </c>
      <c r="I4216" s="74">
        <v>43332</v>
      </c>
      <c r="J4216" t="s">
        <v>19</v>
      </c>
      <c r="K4216" t="s">
        <v>19</v>
      </c>
    </row>
    <row r="4217" spans="1:11" hidden="1" x14ac:dyDescent="0.3">
      <c r="A4217" t="s">
        <v>4736</v>
      </c>
      <c r="B4217" t="s">
        <v>11179</v>
      </c>
      <c r="C4217" t="s">
        <v>17350</v>
      </c>
      <c r="D4217" t="s">
        <v>17351</v>
      </c>
      <c r="E4217" s="74">
        <v>43073</v>
      </c>
      <c r="F4217">
        <v>0.45800000000000002</v>
      </c>
      <c r="G4217" t="s">
        <v>17</v>
      </c>
      <c r="H4217" t="s">
        <v>17315</v>
      </c>
      <c r="I4217" s="74">
        <v>43445</v>
      </c>
      <c r="J4217" t="s">
        <v>19</v>
      </c>
      <c r="K4217" t="s">
        <v>19</v>
      </c>
    </row>
    <row r="4218" spans="1:11" hidden="1" x14ac:dyDescent="0.3">
      <c r="A4218" t="s">
        <v>2004</v>
      </c>
      <c r="B4218" t="s">
        <v>12874</v>
      </c>
      <c r="C4218" t="s">
        <v>17350</v>
      </c>
      <c r="D4218" t="s">
        <v>17351</v>
      </c>
      <c r="E4218" s="74">
        <v>40542</v>
      </c>
      <c r="F4218">
        <v>0.82399999999999995</v>
      </c>
      <c r="G4218" t="s">
        <v>17</v>
      </c>
      <c r="H4218" t="s">
        <v>17315</v>
      </c>
      <c r="I4218" s="74">
        <v>41270</v>
      </c>
      <c r="J4218" t="s">
        <v>19</v>
      </c>
      <c r="K4218" t="s">
        <v>19</v>
      </c>
    </row>
    <row r="4219" spans="1:11" hidden="1" x14ac:dyDescent="0.3">
      <c r="A4219" t="s">
        <v>8888</v>
      </c>
      <c r="B4219" t="s">
        <v>17189</v>
      </c>
      <c r="C4219" t="s">
        <v>17350</v>
      </c>
      <c r="D4219" t="s">
        <v>17351</v>
      </c>
      <c r="E4219" s="74">
        <v>43741</v>
      </c>
      <c r="F4219">
        <v>0.48899999999999999</v>
      </c>
      <c r="G4219" t="s">
        <v>17</v>
      </c>
      <c r="H4219" t="s">
        <v>17315</v>
      </c>
      <c r="I4219" s="74">
        <v>44006</v>
      </c>
      <c r="J4219" t="s">
        <v>19</v>
      </c>
      <c r="K4219" t="s">
        <v>19</v>
      </c>
    </row>
    <row r="4220" spans="1:11" hidden="1" x14ac:dyDescent="0.3">
      <c r="A4220" t="s">
        <v>7798</v>
      </c>
      <c r="B4220" t="s">
        <v>10529</v>
      </c>
      <c r="C4220" t="s">
        <v>17350</v>
      </c>
      <c r="D4220" t="s">
        <v>17351</v>
      </c>
      <c r="E4220" s="74">
        <v>43462</v>
      </c>
      <c r="F4220">
        <v>0.92300000000000004</v>
      </c>
      <c r="G4220" t="s">
        <v>17</v>
      </c>
      <c r="H4220" t="s">
        <v>17315</v>
      </c>
      <c r="I4220" s="74">
        <v>43935</v>
      </c>
      <c r="J4220" t="s">
        <v>19</v>
      </c>
      <c r="K4220" t="s">
        <v>19</v>
      </c>
    </row>
    <row r="4221" spans="1:11" hidden="1" x14ac:dyDescent="0.3">
      <c r="A4221" t="s">
        <v>5057</v>
      </c>
      <c r="B4221" t="s">
        <v>11092</v>
      </c>
      <c r="C4221" t="s">
        <v>17350</v>
      </c>
      <c r="D4221" t="s">
        <v>17351</v>
      </c>
      <c r="E4221" s="74">
        <v>43237</v>
      </c>
      <c r="F4221">
        <v>0.23599999999999999</v>
      </c>
      <c r="G4221" t="s">
        <v>17</v>
      </c>
      <c r="H4221" t="s">
        <v>17315</v>
      </c>
      <c r="I4221" s="74">
        <v>43629</v>
      </c>
      <c r="J4221" t="s">
        <v>19</v>
      </c>
      <c r="K4221" t="s">
        <v>19</v>
      </c>
    </row>
    <row r="4222" spans="1:11" hidden="1" x14ac:dyDescent="0.3">
      <c r="A4222" t="s">
        <v>5058</v>
      </c>
      <c r="B4222" t="s">
        <v>11090</v>
      </c>
      <c r="C4222" t="s">
        <v>17350</v>
      </c>
      <c r="D4222" t="s">
        <v>17351</v>
      </c>
      <c r="E4222" s="74">
        <v>43237</v>
      </c>
      <c r="F4222">
        <v>0.44600000000000001</v>
      </c>
      <c r="G4222" t="s">
        <v>17</v>
      </c>
      <c r="H4222" t="s">
        <v>17315</v>
      </c>
      <c r="I4222" s="74">
        <v>43629</v>
      </c>
      <c r="J4222" t="s">
        <v>19</v>
      </c>
      <c r="K4222" t="s">
        <v>19</v>
      </c>
    </row>
    <row r="4223" spans="1:11" hidden="1" x14ac:dyDescent="0.3">
      <c r="A4223" t="s">
        <v>8743</v>
      </c>
      <c r="B4223" t="s">
        <v>10210</v>
      </c>
      <c r="C4223" t="s">
        <v>17350</v>
      </c>
      <c r="D4223" t="s">
        <v>17351</v>
      </c>
      <c r="E4223" s="74">
        <v>43040</v>
      </c>
      <c r="F4223">
        <v>0.25</v>
      </c>
      <c r="G4223" t="s">
        <v>17</v>
      </c>
      <c r="H4223" t="s">
        <v>17315</v>
      </c>
      <c r="I4223" s="74">
        <v>43957</v>
      </c>
      <c r="J4223" t="s">
        <v>19</v>
      </c>
      <c r="K4223" t="s">
        <v>19</v>
      </c>
    </row>
    <row r="4224" spans="1:11" hidden="1" x14ac:dyDescent="0.3">
      <c r="A4224" t="s">
        <v>4525</v>
      </c>
      <c r="B4224" t="s">
        <v>11337</v>
      </c>
      <c r="C4224" t="s">
        <v>17350</v>
      </c>
      <c r="D4224" t="s">
        <v>17351</v>
      </c>
      <c r="E4224" s="74">
        <v>42961</v>
      </c>
      <c r="F4224">
        <v>0.24399999999999999</v>
      </c>
      <c r="G4224" t="s">
        <v>17</v>
      </c>
      <c r="H4224" t="s">
        <v>17315</v>
      </c>
      <c r="I4224" s="74">
        <v>43332</v>
      </c>
      <c r="J4224" t="s">
        <v>19</v>
      </c>
      <c r="K4224" t="s">
        <v>19</v>
      </c>
    </row>
    <row r="4225" spans="1:11" hidden="1" x14ac:dyDescent="0.3">
      <c r="A4225" t="s">
        <v>2000</v>
      </c>
      <c r="B4225" t="s">
        <v>12519</v>
      </c>
      <c r="C4225" t="s">
        <v>17350</v>
      </c>
      <c r="D4225" t="s">
        <v>17351</v>
      </c>
      <c r="E4225" s="74">
        <v>40604</v>
      </c>
      <c r="F4225">
        <v>0.36199999999999999</v>
      </c>
      <c r="G4225" t="s">
        <v>17</v>
      </c>
      <c r="H4225" t="s">
        <v>17315</v>
      </c>
      <c r="I4225" s="74">
        <v>41294</v>
      </c>
      <c r="J4225" t="s">
        <v>19</v>
      </c>
      <c r="K4225" t="s">
        <v>19</v>
      </c>
    </row>
    <row r="4226" spans="1:11" hidden="1" x14ac:dyDescent="0.3">
      <c r="A4226" t="s">
        <v>1999</v>
      </c>
      <c r="B4226" t="s">
        <v>12519</v>
      </c>
      <c r="C4226" t="s">
        <v>17350</v>
      </c>
      <c r="D4226" t="s">
        <v>17351</v>
      </c>
      <c r="E4226" s="74">
        <v>40850</v>
      </c>
      <c r="F4226">
        <v>0.98399999999999999</v>
      </c>
      <c r="G4226" t="s">
        <v>17</v>
      </c>
      <c r="H4226" t="s">
        <v>17315</v>
      </c>
      <c r="I4226" s="74">
        <v>41294</v>
      </c>
      <c r="J4226" t="s">
        <v>19</v>
      </c>
      <c r="K4226" t="s">
        <v>19</v>
      </c>
    </row>
    <row r="4227" spans="1:11" hidden="1" x14ac:dyDescent="0.3">
      <c r="A4227" t="s">
        <v>1552</v>
      </c>
      <c r="B4227" t="s">
        <v>12519</v>
      </c>
      <c r="C4227" t="s">
        <v>17350</v>
      </c>
      <c r="D4227" t="s">
        <v>17351</v>
      </c>
      <c r="E4227" s="74">
        <v>40604</v>
      </c>
      <c r="F4227">
        <v>0.54300000000000004</v>
      </c>
      <c r="G4227" t="s">
        <v>17</v>
      </c>
      <c r="H4227" t="s">
        <v>17315</v>
      </c>
      <c r="I4227" s="74">
        <v>41598</v>
      </c>
      <c r="J4227" t="s">
        <v>19</v>
      </c>
      <c r="K4227" t="s">
        <v>19</v>
      </c>
    </row>
    <row r="4228" spans="1:11" hidden="1" x14ac:dyDescent="0.3">
      <c r="A4228" t="s">
        <v>4359</v>
      </c>
      <c r="B4228" t="s">
        <v>11376</v>
      </c>
      <c r="C4228" t="s">
        <v>17350</v>
      </c>
      <c r="D4228" t="s">
        <v>17351</v>
      </c>
      <c r="E4228" s="74">
        <v>42779</v>
      </c>
      <c r="F4228">
        <v>0.19400000000000001</v>
      </c>
      <c r="G4228" t="s">
        <v>17</v>
      </c>
      <c r="H4228" t="s">
        <v>17315</v>
      </c>
      <c r="I4228" s="74">
        <v>43164</v>
      </c>
      <c r="J4228" t="s">
        <v>19</v>
      </c>
      <c r="K4228" t="s">
        <v>19</v>
      </c>
    </row>
    <row r="4229" spans="1:11" hidden="1" x14ac:dyDescent="0.3">
      <c r="A4229" t="s">
        <v>5059</v>
      </c>
      <c r="B4229" t="s">
        <v>11089</v>
      </c>
      <c r="C4229" t="s">
        <v>17350</v>
      </c>
      <c r="D4229" t="s">
        <v>17351</v>
      </c>
      <c r="E4229" s="74">
        <v>43185</v>
      </c>
      <c r="F4229">
        <v>0.59699999999999998</v>
      </c>
      <c r="G4229" t="s">
        <v>17</v>
      </c>
      <c r="H4229" t="s">
        <v>17315</v>
      </c>
      <c r="I4229" s="74">
        <v>43629</v>
      </c>
      <c r="J4229" t="s">
        <v>19</v>
      </c>
      <c r="K4229" t="s">
        <v>19</v>
      </c>
    </row>
    <row r="4230" spans="1:11" hidden="1" x14ac:dyDescent="0.3">
      <c r="A4230" t="s">
        <v>2006</v>
      </c>
      <c r="B4230" t="s">
        <v>12876</v>
      </c>
      <c r="C4230" t="s">
        <v>17350</v>
      </c>
      <c r="D4230" t="s">
        <v>17351</v>
      </c>
      <c r="E4230" s="74">
        <v>40492</v>
      </c>
      <c r="F4230">
        <v>0.89500000000000002</v>
      </c>
      <c r="G4230" t="s">
        <v>17</v>
      </c>
      <c r="H4230" t="s">
        <v>17315</v>
      </c>
      <c r="I4230" s="74">
        <v>41270</v>
      </c>
      <c r="J4230" t="s">
        <v>19</v>
      </c>
      <c r="K4230" t="s">
        <v>19</v>
      </c>
    </row>
    <row r="4231" spans="1:11" hidden="1" x14ac:dyDescent="0.3">
      <c r="A4231" t="s">
        <v>4758</v>
      </c>
      <c r="B4231" t="s">
        <v>11164</v>
      </c>
      <c r="C4231" t="s">
        <v>17350</v>
      </c>
      <c r="D4231" t="s">
        <v>17351</v>
      </c>
      <c r="E4231" s="74">
        <v>43220</v>
      </c>
      <c r="F4231">
        <v>0.70499999999999996</v>
      </c>
      <c r="G4231" t="s">
        <v>17</v>
      </c>
      <c r="H4231" t="s">
        <v>17315</v>
      </c>
      <c r="I4231" s="74">
        <v>43475</v>
      </c>
      <c r="J4231" t="s">
        <v>19</v>
      </c>
      <c r="K4231" t="s">
        <v>19</v>
      </c>
    </row>
    <row r="4232" spans="1:11" hidden="1" x14ac:dyDescent="0.3">
      <c r="A4232" t="s">
        <v>4756</v>
      </c>
      <c r="B4232" t="s">
        <v>11166</v>
      </c>
      <c r="C4232" t="s">
        <v>17350</v>
      </c>
      <c r="D4232" t="s">
        <v>17351</v>
      </c>
      <c r="E4232" s="74">
        <v>43005</v>
      </c>
      <c r="F4232">
        <v>0.71899999999999997</v>
      </c>
      <c r="G4232" t="s">
        <v>17</v>
      </c>
      <c r="H4232" t="s">
        <v>17315</v>
      </c>
      <c r="I4232" s="74">
        <v>43475</v>
      </c>
      <c r="J4232" t="s">
        <v>19</v>
      </c>
      <c r="K4232" t="s">
        <v>19</v>
      </c>
    </row>
    <row r="4233" spans="1:11" hidden="1" x14ac:dyDescent="0.3">
      <c r="A4233" t="s">
        <v>5093</v>
      </c>
      <c r="B4233" t="s">
        <v>11065</v>
      </c>
      <c r="C4233" t="s">
        <v>17350</v>
      </c>
      <c r="D4233" t="s">
        <v>17351</v>
      </c>
      <c r="E4233" s="74">
        <v>43270</v>
      </c>
      <c r="F4233">
        <v>0.48</v>
      </c>
      <c r="G4233" t="s">
        <v>17</v>
      </c>
      <c r="H4233" t="s">
        <v>17315</v>
      </c>
      <c r="I4233" s="74">
        <v>43649</v>
      </c>
      <c r="J4233" t="s">
        <v>19</v>
      </c>
      <c r="K4233" t="s">
        <v>19</v>
      </c>
    </row>
    <row r="4234" spans="1:11" hidden="1" x14ac:dyDescent="0.3">
      <c r="A4234" t="s">
        <v>4759</v>
      </c>
      <c r="B4234" t="s">
        <v>11163</v>
      </c>
      <c r="C4234" t="s">
        <v>17350</v>
      </c>
      <c r="D4234" t="s">
        <v>17351</v>
      </c>
      <c r="E4234" s="74">
        <v>43216</v>
      </c>
      <c r="F4234">
        <v>0.308</v>
      </c>
      <c r="G4234" t="s">
        <v>17</v>
      </c>
      <c r="H4234" t="s">
        <v>17315</v>
      </c>
      <c r="I4234" s="74">
        <v>43475</v>
      </c>
      <c r="J4234" t="s">
        <v>19</v>
      </c>
      <c r="K4234" t="s">
        <v>19</v>
      </c>
    </row>
    <row r="4235" spans="1:11" hidden="1" x14ac:dyDescent="0.3">
      <c r="A4235" t="s">
        <v>5094</v>
      </c>
      <c r="B4235" t="s">
        <v>11064</v>
      </c>
      <c r="C4235" t="s">
        <v>17350</v>
      </c>
      <c r="D4235" t="s">
        <v>17351</v>
      </c>
      <c r="E4235" s="74">
        <v>43223</v>
      </c>
      <c r="F4235">
        <v>0.56999999999999995</v>
      </c>
      <c r="G4235" t="s">
        <v>17</v>
      </c>
      <c r="H4235" t="s">
        <v>17315</v>
      </c>
      <c r="I4235" s="74">
        <v>43649</v>
      </c>
      <c r="J4235" t="s">
        <v>19</v>
      </c>
      <c r="K4235" t="s">
        <v>19</v>
      </c>
    </row>
    <row r="4236" spans="1:11" hidden="1" x14ac:dyDescent="0.3">
      <c r="A4236" t="s">
        <v>2002</v>
      </c>
      <c r="B4236" t="s">
        <v>12871</v>
      </c>
      <c r="C4236" t="s">
        <v>17350</v>
      </c>
      <c r="D4236" t="s">
        <v>17351</v>
      </c>
      <c r="E4236" s="74">
        <v>40795</v>
      </c>
      <c r="F4236">
        <v>0.998</v>
      </c>
      <c r="G4236" t="s">
        <v>17</v>
      </c>
      <c r="H4236" t="s">
        <v>17315</v>
      </c>
      <c r="I4236" s="74">
        <v>41458</v>
      </c>
      <c r="J4236" t="s">
        <v>19</v>
      </c>
      <c r="K4236" t="s">
        <v>19</v>
      </c>
    </row>
    <row r="4237" spans="1:11" hidden="1" x14ac:dyDescent="0.3">
      <c r="A4237" t="s">
        <v>5027</v>
      </c>
      <c r="B4237" t="s">
        <v>11096</v>
      </c>
      <c r="C4237" t="s">
        <v>17350</v>
      </c>
      <c r="D4237" t="s">
        <v>17351</v>
      </c>
      <c r="E4237" s="74">
        <v>43319</v>
      </c>
      <c r="F4237">
        <v>0.23599999999999999</v>
      </c>
      <c r="G4237" t="s">
        <v>17</v>
      </c>
      <c r="H4237" t="s">
        <v>17315</v>
      </c>
      <c r="I4237" s="74">
        <v>43600</v>
      </c>
      <c r="J4237" t="s">
        <v>19</v>
      </c>
      <c r="K4237" t="s">
        <v>19</v>
      </c>
    </row>
    <row r="4238" spans="1:11" hidden="1" x14ac:dyDescent="0.3">
      <c r="A4238" t="s">
        <v>4755</v>
      </c>
      <c r="B4238" t="s">
        <v>11167</v>
      </c>
      <c r="C4238" t="s">
        <v>17350</v>
      </c>
      <c r="D4238" t="s">
        <v>17351</v>
      </c>
      <c r="E4238" s="74">
        <v>43056</v>
      </c>
      <c r="F4238">
        <v>0.55100000000000005</v>
      </c>
      <c r="G4238" t="s">
        <v>17</v>
      </c>
      <c r="H4238" t="s">
        <v>17315</v>
      </c>
      <c r="I4238" s="74">
        <v>43475</v>
      </c>
      <c r="J4238" t="s">
        <v>19</v>
      </c>
      <c r="K4238" t="s">
        <v>19</v>
      </c>
    </row>
    <row r="4239" spans="1:11" hidden="1" x14ac:dyDescent="0.3">
      <c r="A4239" t="s">
        <v>4757</v>
      </c>
      <c r="B4239" t="s">
        <v>11165</v>
      </c>
      <c r="C4239" t="s">
        <v>17350</v>
      </c>
      <c r="D4239" t="s">
        <v>17351</v>
      </c>
      <c r="E4239" s="74">
        <v>43161</v>
      </c>
      <c r="F4239">
        <v>0.57999999999999996</v>
      </c>
      <c r="G4239" t="s">
        <v>17</v>
      </c>
      <c r="H4239" t="s">
        <v>17315</v>
      </c>
      <c r="I4239" s="74">
        <v>43475</v>
      </c>
      <c r="J4239" t="s">
        <v>19</v>
      </c>
      <c r="K4239" t="s">
        <v>19</v>
      </c>
    </row>
    <row r="4240" spans="1:11" hidden="1" x14ac:dyDescent="0.3">
      <c r="A4240" t="s">
        <v>4723</v>
      </c>
      <c r="B4240" t="s">
        <v>11201</v>
      </c>
      <c r="C4240" t="s">
        <v>17350</v>
      </c>
      <c r="D4240" t="s">
        <v>17351</v>
      </c>
      <c r="E4240" s="74">
        <v>43048</v>
      </c>
      <c r="F4240">
        <v>0.54100000000000004</v>
      </c>
      <c r="G4240" t="s">
        <v>17</v>
      </c>
      <c r="H4240" t="s">
        <v>17315</v>
      </c>
      <c r="I4240" s="74">
        <v>43445</v>
      </c>
      <c r="J4240" t="s">
        <v>19</v>
      </c>
      <c r="K4240" t="s">
        <v>19</v>
      </c>
    </row>
    <row r="4241" spans="1:11" hidden="1" x14ac:dyDescent="0.3">
      <c r="A4241" t="s">
        <v>4717</v>
      </c>
      <c r="B4241" t="s">
        <v>4716</v>
      </c>
      <c r="C4241" t="s">
        <v>17410</v>
      </c>
      <c r="D4241" t="s">
        <v>17411</v>
      </c>
      <c r="E4241" s="74">
        <v>43098</v>
      </c>
      <c r="F4241">
        <v>0.82799999999999996</v>
      </c>
      <c r="G4241" t="s">
        <v>17</v>
      </c>
      <c r="H4241" t="s">
        <v>17315</v>
      </c>
      <c r="I4241" s="74">
        <v>43452</v>
      </c>
      <c r="J4241" t="s">
        <v>19</v>
      </c>
      <c r="K4241" t="s">
        <v>19</v>
      </c>
    </row>
    <row r="4242" spans="1:11" hidden="1" x14ac:dyDescent="0.3">
      <c r="A4242" t="s">
        <v>15945</v>
      </c>
      <c r="B4242" t="s">
        <v>15944</v>
      </c>
      <c r="C4242" t="s">
        <v>17412</v>
      </c>
      <c r="D4242" t="s">
        <v>17413</v>
      </c>
      <c r="E4242" s="74">
        <v>41408</v>
      </c>
      <c r="F4242">
        <v>0.85499999999999998</v>
      </c>
      <c r="G4242" t="s">
        <v>17</v>
      </c>
      <c r="H4242" t="s">
        <v>17315</v>
      </c>
      <c r="I4242" s="74">
        <v>44378</v>
      </c>
      <c r="J4242" t="s">
        <v>19</v>
      </c>
      <c r="K4242" t="s">
        <v>19</v>
      </c>
    </row>
    <row r="4243" spans="1:11" hidden="1" x14ac:dyDescent="0.3">
      <c r="A4243" t="s">
        <v>934</v>
      </c>
      <c r="B4243" t="s">
        <v>12166</v>
      </c>
      <c r="C4243" t="s">
        <v>17370</v>
      </c>
      <c r="D4243" t="s">
        <v>17371</v>
      </c>
      <c r="E4243" s="74">
        <v>42355</v>
      </c>
      <c r="F4243">
        <v>0.33300000000000002</v>
      </c>
      <c r="G4243" t="s">
        <v>17</v>
      </c>
      <c r="H4243" t="s">
        <v>17315</v>
      </c>
      <c r="I4243" s="74">
        <v>42375</v>
      </c>
      <c r="J4243" t="s">
        <v>19</v>
      </c>
      <c r="K4243" t="s">
        <v>19</v>
      </c>
    </row>
    <row r="4244" spans="1:11" hidden="1" x14ac:dyDescent="0.3">
      <c r="A4244" t="s">
        <v>2579</v>
      </c>
      <c r="B4244" t="s">
        <v>13323</v>
      </c>
      <c r="C4244" t="s">
        <v>21782</v>
      </c>
      <c r="D4244" t="s">
        <v>21783</v>
      </c>
      <c r="E4244" s="74">
        <v>40221</v>
      </c>
      <c r="F4244">
        <v>3.7999999999999999E-2</v>
      </c>
      <c r="G4244" t="s">
        <v>17</v>
      </c>
      <c r="H4244" t="s">
        <v>17324</v>
      </c>
      <c r="I4244" s="74">
        <v>40683</v>
      </c>
      <c r="J4244" t="s">
        <v>19</v>
      </c>
      <c r="K4244" t="s">
        <v>19</v>
      </c>
    </row>
    <row r="4245" spans="1:11" hidden="1" x14ac:dyDescent="0.3">
      <c r="A4245" t="s">
        <v>3717</v>
      </c>
      <c r="B4245" t="s">
        <v>14678</v>
      </c>
      <c r="C4245" t="s">
        <v>18626</v>
      </c>
      <c r="D4245" t="s">
        <v>18627</v>
      </c>
      <c r="E4245" s="74">
        <v>38709</v>
      </c>
      <c r="F4245">
        <v>50</v>
      </c>
      <c r="G4245" t="s">
        <v>6</v>
      </c>
      <c r="H4245" t="s">
        <v>17315</v>
      </c>
      <c r="I4245" s="74">
        <v>39426</v>
      </c>
      <c r="J4245" t="s">
        <v>19</v>
      </c>
      <c r="K4245" t="s">
        <v>19</v>
      </c>
    </row>
    <row r="4246" spans="1:11" hidden="1" x14ac:dyDescent="0.3">
      <c r="A4246" t="s">
        <v>10164</v>
      </c>
      <c r="B4246" t="s">
        <v>16708</v>
      </c>
      <c r="C4246" t="s">
        <v>17332</v>
      </c>
      <c r="D4246" t="s">
        <v>17333</v>
      </c>
      <c r="E4246" s="74">
        <v>43699</v>
      </c>
      <c r="F4246">
        <v>0.98699999999999999</v>
      </c>
      <c r="G4246" t="s">
        <v>17</v>
      </c>
      <c r="H4246" t="s">
        <v>17315</v>
      </c>
      <c r="I4246" s="74">
        <v>44232</v>
      </c>
      <c r="J4246" t="s">
        <v>19</v>
      </c>
      <c r="K4246" t="s">
        <v>19</v>
      </c>
    </row>
    <row r="4247" spans="1:11" hidden="1" x14ac:dyDescent="0.3">
      <c r="A4247" t="s">
        <v>3532</v>
      </c>
      <c r="B4247" t="s">
        <v>10757</v>
      </c>
      <c r="C4247" t="s">
        <v>18610</v>
      </c>
      <c r="D4247" t="s">
        <v>18611</v>
      </c>
      <c r="E4247" s="74">
        <v>31686</v>
      </c>
      <c r="F4247">
        <v>45</v>
      </c>
      <c r="G4247" t="s">
        <v>17334</v>
      </c>
      <c r="H4247" t="s">
        <v>17315</v>
      </c>
      <c r="I4247" s="74">
        <v>39665</v>
      </c>
      <c r="J4247" t="s">
        <v>19</v>
      </c>
      <c r="K4247" t="s">
        <v>19</v>
      </c>
    </row>
    <row r="4248" spans="1:11" hidden="1" x14ac:dyDescent="0.3">
      <c r="A4248" t="s">
        <v>10758</v>
      </c>
      <c r="B4248" t="s">
        <v>10757</v>
      </c>
      <c r="C4248" t="s">
        <v>18610</v>
      </c>
      <c r="D4248" t="s">
        <v>18611</v>
      </c>
      <c r="E4248" s="74">
        <v>31686</v>
      </c>
      <c r="F4248">
        <v>5</v>
      </c>
      <c r="G4248" t="s">
        <v>17334</v>
      </c>
      <c r="H4248" t="s">
        <v>17315</v>
      </c>
      <c r="I4248" s="74">
        <v>44832</v>
      </c>
      <c r="J4248" t="s">
        <v>19</v>
      </c>
      <c r="K4248" t="s">
        <v>19</v>
      </c>
    </row>
    <row r="4249" spans="1:11" hidden="1" x14ac:dyDescent="0.3">
      <c r="A4249" t="s">
        <v>2166</v>
      </c>
      <c r="B4249" t="s">
        <v>13006</v>
      </c>
      <c r="C4249" t="s">
        <v>17372</v>
      </c>
      <c r="D4249" t="s">
        <v>17373</v>
      </c>
      <c r="E4249" s="74">
        <v>41061</v>
      </c>
      <c r="F4249">
        <v>1.5</v>
      </c>
      <c r="G4249" t="s">
        <v>17</v>
      </c>
      <c r="H4249" t="s">
        <v>17315</v>
      </c>
      <c r="I4249" s="74">
        <v>41138</v>
      </c>
      <c r="J4249" t="s">
        <v>19</v>
      </c>
      <c r="K4249" t="s">
        <v>19</v>
      </c>
    </row>
    <row r="4250" spans="1:11" hidden="1" x14ac:dyDescent="0.3">
      <c r="A4250" t="s">
        <v>3823</v>
      </c>
      <c r="B4250" t="s">
        <v>3824</v>
      </c>
      <c r="C4250" t="s">
        <v>22124</v>
      </c>
      <c r="D4250" t="s">
        <v>22125</v>
      </c>
      <c r="E4250" s="74">
        <v>40633</v>
      </c>
      <c r="F4250">
        <v>0.18504000000000001</v>
      </c>
      <c r="G4250" t="s">
        <v>17</v>
      </c>
      <c r="H4250" t="s">
        <v>17315</v>
      </c>
      <c r="I4250" s="74">
        <v>42521</v>
      </c>
      <c r="J4250" t="s">
        <v>19</v>
      </c>
      <c r="K4250" t="s">
        <v>17325</v>
      </c>
    </row>
    <row r="4251" spans="1:11" hidden="1" x14ac:dyDescent="0.3">
      <c r="A4251" t="s">
        <v>20586</v>
      </c>
      <c r="B4251" t="s">
        <v>20587</v>
      </c>
      <c r="C4251" t="s">
        <v>20576</v>
      </c>
      <c r="D4251" t="s">
        <v>20577</v>
      </c>
      <c r="E4251" s="74">
        <v>44831</v>
      </c>
      <c r="F4251">
        <v>0.188</v>
      </c>
      <c r="G4251" t="s">
        <v>17</v>
      </c>
      <c r="H4251" t="s">
        <v>17315</v>
      </c>
      <c r="I4251" s="74">
        <v>45215</v>
      </c>
      <c r="J4251" t="s">
        <v>19</v>
      </c>
      <c r="K4251" t="s">
        <v>19</v>
      </c>
    </row>
    <row r="4252" spans="1:11" hidden="1" x14ac:dyDescent="0.3">
      <c r="A4252" t="s">
        <v>2400</v>
      </c>
      <c r="B4252" t="s">
        <v>13174</v>
      </c>
      <c r="C4252" t="s">
        <v>21850</v>
      </c>
      <c r="D4252" t="s">
        <v>21851</v>
      </c>
      <c r="E4252" s="74">
        <v>40525</v>
      </c>
      <c r="F4252">
        <v>0.82499999999999996</v>
      </c>
      <c r="G4252" t="s">
        <v>17</v>
      </c>
      <c r="H4252" t="s">
        <v>17315</v>
      </c>
      <c r="I4252" s="74">
        <v>40912</v>
      </c>
      <c r="J4252" t="s">
        <v>19</v>
      </c>
      <c r="K4252" t="s">
        <v>19</v>
      </c>
    </row>
    <row r="4253" spans="1:11" hidden="1" x14ac:dyDescent="0.3">
      <c r="A4253" t="s">
        <v>3128</v>
      </c>
      <c r="B4253" t="s">
        <v>10216</v>
      </c>
      <c r="C4253" t="s">
        <v>17406</v>
      </c>
      <c r="D4253" t="s">
        <v>17407</v>
      </c>
      <c r="E4253" s="74">
        <v>9102</v>
      </c>
      <c r="F4253">
        <v>1.2</v>
      </c>
      <c r="G4253" t="s">
        <v>17369</v>
      </c>
      <c r="H4253" t="s">
        <v>17315</v>
      </c>
      <c r="I4253" s="74">
        <v>39938</v>
      </c>
      <c r="J4253" t="s">
        <v>19</v>
      </c>
      <c r="K4253" t="s">
        <v>19</v>
      </c>
    </row>
    <row r="4254" spans="1:11" hidden="1" x14ac:dyDescent="0.3">
      <c r="A4254" t="s">
        <v>3127</v>
      </c>
      <c r="B4254" t="s">
        <v>10216</v>
      </c>
      <c r="C4254" t="s">
        <v>17406</v>
      </c>
      <c r="D4254" t="s">
        <v>17407</v>
      </c>
      <c r="E4254" s="74">
        <v>9102</v>
      </c>
      <c r="F4254">
        <v>3.3</v>
      </c>
      <c r="G4254" t="s">
        <v>17369</v>
      </c>
      <c r="H4254" t="s">
        <v>17315</v>
      </c>
      <c r="I4254" s="74">
        <v>39938</v>
      </c>
      <c r="J4254" t="s">
        <v>19</v>
      </c>
      <c r="K4254" t="s">
        <v>19</v>
      </c>
    </row>
    <row r="4255" spans="1:11" hidden="1" x14ac:dyDescent="0.3">
      <c r="A4255" t="s">
        <v>2860</v>
      </c>
      <c r="B4255" t="s">
        <v>13764</v>
      </c>
      <c r="C4255" t="s">
        <v>17393</v>
      </c>
      <c r="D4255" t="s">
        <v>17394</v>
      </c>
      <c r="E4255" s="74">
        <v>39434</v>
      </c>
      <c r="F4255">
        <v>0.5</v>
      </c>
      <c r="G4255" t="s">
        <v>17</v>
      </c>
      <c r="H4255" t="s">
        <v>17315</v>
      </c>
      <c r="I4255" s="74">
        <v>40205</v>
      </c>
      <c r="J4255" t="s">
        <v>19</v>
      </c>
      <c r="K4255" t="s">
        <v>19</v>
      </c>
    </row>
    <row r="4256" spans="1:11" hidden="1" x14ac:dyDescent="0.3">
      <c r="A4256" t="s">
        <v>8974</v>
      </c>
      <c r="B4256" t="s">
        <v>17128</v>
      </c>
      <c r="C4256" t="s">
        <v>17380</v>
      </c>
      <c r="D4256" t="s">
        <v>17381</v>
      </c>
      <c r="E4256" s="74">
        <v>43937</v>
      </c>
      <c r="F4256">
        <v>1.0629999999999999</v>
      </c>
      <c r="G4256" t="s">
        <v>17</v>
      </c>
      <c r="H4256" t="s">
        <v>17315</v>
      </c>
      <c r="I4256" s="74">
        <v>44048</v>
      </c>
      <c r="J4256" t="s">
        <v>19</v>
      </c>
      <c r="K4256" t="s">
        <v>19</v>
      </c>
    </row>
    <row r="4257" spans="1:11" hidden="1" x14ac:dyDescent="0.3">
      <c r="A4257" t="s">
        <v>2043</v>
      </c>
      <c r="B4257" t="s">
        <v>12895</v>
      </c>
      <c r="C4257" t="s">
        <v>28311</v>
      </c>
      <c r="D4257" t="s">
        <v>28312</v>
      </c>
      <c r="E4257" s="74">
        <v>41250</v>
      </c>
      <c r="F4257">
        <v>1.5</v>
      </c>
      <c r="G4257" t="s">
        <v>17</v>
      </c>
      <c r="H4257" t="s">
        <v>17315</v>
      </c>
      <c r="I4257" s="74">
        <v>41274</v>
      </c>
      <c r="J4257" t="s">
        <v>19</v>
      </c>
      <c r="K4257" t="s">
        <v>19</v>
      </c>
    </row>
    <row r="4258" spans="1:11" hidden="1" x14ac:dyDescent="0.3">
      <c r="A4258" t="s">
        <v>8881</v>
      </c>
      <c r="B4258" t="s">
        <v>17196</v>
      </c>
      <c r="C4258" t="s">
        <v>17346</v>
      </c>
      <c r="D4258" t="s">
        <v>17347</v>
      </c>
      <c r="E4258" s="74">
        <v>41535</v>
      </c>
      <c r="F4258">
        <v>9.6000000000000002E-2</v>
      </c>
      <c r="G4258" t="s">
        <v>17</v>
      </c>
      <c r="H4258" t="s">
        <v>17315</v>
      </c>
      <c r="I4258" s="74">
        <v>44061</v>
      </c>
      <c r="J4258" t="s">
        <v>19</v>
      </c>
      <c r="K4258" t="s">
        <v>19</v>
      </c>
    </row>
    <row r="4259" spans="1:11" hidden="1" x14ac:dyDescent="0.3">
      <c r="A4259" t="s">
        <v>16804</v>
      </c>
      <c r="B4259" t="s">
        <v>16803</v>
      </c>
      <c r="C4259" t="s">
        <v>17529</v>
      </c>
      <c r="D4259" t="s">
        <v>17530</v>
      </c>
      <c r="E4259" s="74">
        <v>44230</v>
      </c>
      <c r="F4259">
        <v>165.02</v>
      </c>
      <c r="G4259" t="s">
        <v>6</v>
      </c>
      <c r="H4259" t="s">
        <v>17324</v>
      </c>
      <c r="I4259" s="74">
        <v>44274</v>
      </c>
      <c r="J4259" t="s">
        <v>19</v>
      </c>
      <c r="K4259" t="s">
        <v>19</v>
      </c>
    </row>
    <row r="4260" spans="1:11" hidden="1" x14ac:dyDescent="0.3">
      <c r="A4260" t="s">
        <v>16802</v>
      </c>
      <c r="B4260" t="s">
        <v>16801</v>
      </c>
      <c r="C4260" t="s">
        <v>17529</v>
      </c>
      <c r="D4260" t="s">
        <v>17530</v>
      </c>
      <c r="E4260" s="74">
        <v>44376</v>
      </c>
      <c r="F4260">
        <v>141.18</v>
      </c>
      <c r="G4260" t="s">
        <v>6</v>
      </c>
      <c r="H4260" t="s">
        <v>17324</v>
      </c>
      <c r="I4260" s="74">
        <v>44392</v>
      </c>
      <c r="J4260" t="s">
        <v>19</v>
      </c>
      <c r="K4260" t="s">
        <v>19</v>
      </c>
    </row>
    <row r="4261" spans="1:11" hidden="1" x14ac:dyDescent="0.3">
      <c r="A4261" t="s">
        <v>2853</v>
      </c>
      <c r="B4261" t="s">
        <v>12445</v>
      </c>
      <c r="C4261" t="s">
        <v>17393</v>
      </c>
      <c r="D4261" t="s">
        <v>17394</v>
      </c>
      <c r="E4261" s="74">
        <v>39773</v>
      </c>
      <c r="F4261">
        <v>0.251</v>
      </c>
      <c r="G4261" t="s">
        <v>17</v>
      </c>
      <c r="H4261" t="s">
        <v>17315</v>
      </c>
      <c r="I4261" s="74">
        <v>40205</v>
      </c>
      <c r="J4261" t="s">
        <v>19</v>
      </c>
      <c r="K4261" t="s">
        <v>19</v>
      </c>
    </row>
    <row r="4262" spans="1:11" hidden="1" x14ac:dyDescent="0.3">
      <c r="A4262" t="s">
        <v>1443</v>
      </c>
      <c r="B4262" t="s">
        <v>12445</v>
      </c>
      <c r="C4262" t="s">
        <v>17393</v>
      </c>
      <c r="D4262" t="s">
        <v>17394</v>
      </c>
      <c r="E4262" s="74">
        <v>39773</v>
      </c>
      <c r="F4262">
        <v>0.25</v>
      </c>
      <c r="G4262" t="s">
        <v>17</v>
      </c>
      <c r="H4262" t="s">
        <v>17315</v>
      </c>
      <c r="I4262" s="74">
        <v>41689</v>
      </c>
      <c r="J4262" t="s">
        <v>19</v>
      </c>
      <c r="K4262" t="s">
        <v>19</v>
      </c>
    </row>
    <row r="4263" spans="1:11" hidden="1" x14ac:dyDescent="0.3">
      <c r="A4263" t="s">
        <v>19957</v>
      </c>
      <c r="B4263" t="s">
        <v>19958</v>
      </c>
      <c r="C4263" t="s">
        <v>19931</v>
      </c>
      <c r="D4263" t="s">
        <v>19932</v>
      </c>
      <c r="E4263" s="74">
        <v>43788</v>
      </c>
      <c r="F4263">
        <v>5.8999999999999997E-2</v>
      </c>
      <c r="G4263" t="s">
        <v>17</v>
      </c>
      <c r="H4263" t="s">
        <v>17379</v>
      </c>
      <c r="I4263" s="74">
        <v>45065</v>
      </c>
      <c r="J4263" t="s">
        <v>19</v>
      </c>
      <c r="K4263" t="s">
        <v>19</v>
      </c>
    </row>
    <row r="4264" spans="1:11" hidden="1" x14ac:dyDescent="0.3">
      <c r="A4264" t="s">
        <v>1531</v>
      </c>
      <c r="B4264" t="s">
        <v>12498</v>
      </c>
      <c r="C4264" t="s">
        <v>17393</v>
      </c>
      <c r="D4264" t="s">
        <v>17394</v>
      </c>
      <c r="E4264" s="74">
        <v>41396</v>
      </c>
      <c r="F4264">
        <v>0.5</v>
      </c>
      <c r="G4264" t="s">
        <v>17</v>
      </c>
      <c r="H4264" t="s">
        <v>17315</v>
      </c>
      <c r="I4264" s="74">
        <v>41607</v>
      </c>
      <c r="J4264" t="s">
        <v>19</v>
      </c>
      <c r="K4264" t="s">
        <v>19</v>
      </c>
    </row>
    <row r="4265" spans="1:11" hidden="1" x14ac:dyDescent="0.3">
      <c r="A4265" t="s">
        <v>21012</v>
      </c>
      <c r="B4265" t="s">
        <v>21013</v>
      </c>
      <c r="C4265" t="s">
        <v>18696</v>
      </c>
      <c r="D4265" t="s">
        <v>18697</v>
      </c>
      <c r="E4265" s="74">
        <v>45128</v>
      </c>
      <c r="F4265">
        <v>7.4999999999999997E-2</v>
      </c>
      <c r="G4265" t="s">
        <v>17</v>
      </c>
      <c r="H4265" t="s">
        <v>17315</v>
      </c>
      <c r="I4265" s="74">
        <v>45209</v>
      </c>
      <c r="J4265" t="s">
        <v>19</v>
      </c>
      <c r="K4265" t="s">
        <v>19</v>
      </c>
    </row>
    <row r="4266" spans="1:11" hidden="1" x14ac:dyDescent="0.3">
      <c r="A4266" t="s">
        <v>26161</v>
      </c>
      <c r="B4266" t="s">
        <v>26162</v>
      </c>
      <c r="C4266" t="s">
        <v>17370</v>
      </c>
      <c r="D4266" t="s">
        <v>17371</v>
      </c>
      <c r="E4266" s="74">
        <v>44743</v>
      </c>
      <c r="F4266">
        <v>0.216</v>
      </c>
      <c r="G4266" t="s">
        <v>17</v>
      </c>
      <c r="H4266" t="s">
        <v>17315</v>
      </c>
      <c r="I4266" s="74">
        <v>45532</v>
      </c>
      <c r="J4266" t="s">
        <v>19</v>
      </c>
      <c r="K4266" t="s">
        <v>19</v>
      </c>
    </row>
    <row r="4267" spans="1:11" hidden="1" x14ac:dyDescent="0.3">
      <c r="A4267" t="s">
        <v>4424</v>
      </c>
      <c r="B4267" t="s">
        <v>11423</v>
      </c>
      <c r="C4267" t="s">
        <v>22237</v>
      </c>
      <c r="D4267" t="s">
        <v>22238</v>
      </c>
      <c r="E4267" s="74">
        <v>43433</v>
      </c>
      <c r="F4267">
        <v>2.2000000000000002</v>
      </c>
      <c r="G4267" t="s">
        <v>17</v>
      </c>
      <c r="H4267" t="s">
        <v>17339</v>
      </c>
      <c r="I4267" s="74">
        <v>43472</v>
      </c>
      <c r="J4267" t="s">
        <v>19</v>
      </c>
      <c r="K4267" t="s">
        <v>19</v>
      </c>
    </row>
    <row r="4268" spans="1:11" hidden="1" x14ac:dyDescent="0.3">
      <c r="A4268" t="s">
        <v>2524</v>
      </c>
      <c r="B4268" t="s">
        <v>13270</v>
      </c>
      <c r="C4268" t="s">
        <v>21817</v>
      </c>
      <c r="D4268" t="s">
        <v>21818</v>
      </c>
      <c r="E4268" s="74">
        <v>31760</v>
      </c>
      <c r="F4268">
        <v>0.95199999999999996</v>
      </c>
      <c r="G4268" t="s">
        <v>17369</v>
      </c>
      <c r="H4268" t="s">
        <v>17339</v>
      </c>
      <c r="I4268" s="74">
        <v>41072</v>
      </c>
      <c r="J4268" t="s">
        <v>19</v>
      </c>
      <c r="K4268" t="s">
        <v>19</v>
      </c>
    </row>
    <row r="4269" spans="1:11" hidden="1" x14ac:dyDescent="0.3">
      <c r="A4269" t="s">
        <v>9219</v>
      </c>
      <c r="B4269" t="s">
        <v>17078</v>
      </c>
      <c r="C4269" t="s">
        <v>17335</v>
      </c>
      <c r="D4269" t="s">
        <v>17336</v>
      </c>
      <c r="E4269" s="74">
        <v>43605</v>
      </c>
      <c r="F4269">
        <v>0.11</v>
      </c>
      <c r="G4269" t="s">
        <v>17</v>
      </c>
      <c r="H4269" t="s">
        <v>17324</v>
      </c>
      <c r="I4269" s="74">
        <v>44035</v>
      </c>
      <c r="J4269" t="s">
        <v>19</v>
      </c>
      <c r="K4269" t="s">
        <v>19</v>
      </c>
    </row>
    <row r="4270" spans="1:11" hidden="1" x14ac:dyDescent="0.3">
      <c r="A4270" t="s">
        <v>8986</v>
      </c>
      <c r="B4270" t="s">
        <v>17121</v>
      </c>
      <c r="C4270" t="s">
        <v>17389</v>
      </c>
      <c r="D4270" t="s">
        <v>3810</v>
      </c>
      <c r="E4270" s="74">
        <v>37832</v>
      </c>
      <c r="F4270">
        <v>0.44</v>
      </c>
      <c r="G4270" t="s">
        <v>17390</v>
      </c>
      <c r="H4270" t="s">
        <v>17391</v>
      </c>
      <c r="I4270" s="74">
        <v>44039</v>
      </c>
      <c r="J4270" t="s">
        <v>19</v>
      </c>
      <c r="K4270" t="s">
        <v>19</v>
      </c>
    </row>
    <row r="4271" spans="1:11" hidden="1" x14ac:dyDescent="0.3">
      <c r="A4271" t="s">
        <v>2859</v>
      </c>
      <c r="B4271" t="s">
        <v>13763</v>
      </c>
      <c r="C4271" t="s">
        <v>17393</v>
      </c>
      <c r="D4271" t="s">
        <v>17394</v>
      </c>
      <c r="E4271" s="74">
        <v>39799</v>
      </c>
      <c r="F4271">
        <v>0.501</v>
      </c>
      <c r="G4271" t="s">
        <v>17</v>
      </c>
      <c r="H4271" t="s">
        <v>17315</v>
      </c>
      <c r="I4271" s="74">
        <v>40205</v>
      </c>
      <c r="J4271" t="s">
        <v>19</v>
      </c>
      <c r="K4271" t="s">
        <v>19</v>
      </c>
    </row>
    <row r="4272" spans="1:11" hidden="1" x14ac:dyDescent="0.3">
      <c r="A4272" t="s">
        <v>3173</v>
      </c>
      <c r="B4272" t="s">
        <v>10417</v>
      </c>
      <c r="C4272" t="s">
        <v>17486</v>
      </c>
      <c r="D4272" t="s">
        <v>17487</v>
      </c>
      <c r="E4272" s="74">
        <v>39813</v>
      </c>
      <c r="F4272">
        <v>4.9000000000000002E-2</v>
      </c>
      <c r="G4272" t="s">
        <v>17</v>
      </c>
      <c r="H4272" t="s">
        <v>17315</v>
      </c>
      <c r="I4272" s="74">
        <v>39836</v>
      </c>
      <c r="J4272" t="s">
        <v>19</v>
      </c>
      <c r="K4272" t="s">
        <v>19</v>
      </c>
    </row>
    <row r="4273" spans="1:11" hidden="1" x14ac:dyDescent="0.3">
      <c r="A4273" t="s">
        <v>20253</v>
      </c>
      <c r="B4273" t="s">
        <v>20254</v>
      </c>
      <c r="C4273" t="s">
        <v>19973</v>
      </c>
      <c r="D4273" t="s">
        <v>19974</v>
      </c>
      <c r="E4273" s="74">
        <v>40339</v>
      </c>
      <c r="F4273">
        <v>0.02</v>
      </c>
      <c r="G4273" t="s">
        <v>17</v>
      </c>
      <c r="H4273" t="s">
        <v>17315</v>
      </c>
      <c r="I4273" s="74">
        <v>45166</v>
      </c>
      <c r="J4273" t="s">
        <v>19</v>
      </c>
      <c r="K4273" t="s">
        <v>19</v>
      </c>
    </row>
    <row r="4274" spans="1:11" hidden="1" x14ac:dyDescent="0.3">
      <c r="A4274" t="s">
        <v>4535</v>
      </c>
      <c r="B4274" t="s">
        <v>11328</v>
      </c>
      <c r="C4274" t="s">
        <v>17812</v>
      </c>
      <c r="D4274" t="s">
        <v>17813</v>
      </c>
      <c r="E4274" s="74">
        <v>10106</v>
      </c>
      <c r="F4274">
        <v>29.6</v>
      </c>
      <c r="G4274" t="s">
        <v>17369</v>
      </c>
      <c r="H4274" t="s">
        <v>17391</v>
      </c>
      <c r="I4274" s="74">
        <v>43333</v>
      </c>
      <c r="J4274" t="s">
        <v>17325</v>
      </c>
      <c r="K4274" t="s">
        <v>19</v>
      </c>
    </row>
    <row r="4275" spans="1:11" hidden="1" x14ac:dyDescent="0.3">
      <c r="A4275" t="s">
        <v>4535</v>
      </c>
      <c r="B4275" t="s">
        <v>11328</v>
      </c>
      <c r="C4275" t="s">
        <v>17812</v>
      </c>
      <c r="D4275" t="s">
        <v>17813</v>
      </c>
      <c r="E4275" s="74">
        <v>10106</v>
      </c>
      <c r="F4275">
        <v>29.6</v>
      </c>
      <c r="G4275" t="s">
        <v>17390</v>
      </c>
      <c r="H4275" t="s">
        <v>17391</v>
      </c>
      <c r="I4275" s="74">
        <v>43333</v>
      </c>
      <c r="J4275" t="s">
        <v>17325</v>
      </c>
      <c r="K4275" t="s">
        <v>19</v>
      </c>
    </row>
    <row r="4276" spans="1:11" hidden="1" x14ac:dyDescent="0.3">
      <c r="A4276" t="s">
        <v>4535</v>
      </c>
      <c r="B4276" t="s">
        <v>11328</v>
      </c>
      <c r="C4276" t="s">
        <v>17812</v>
      </c>
      <c r="D4276" t="s">
        <v>17813</v>
      </c>
      <c r="E4276" s="74">
        <v>10106</v>
      </c>
      <c r="F4276">
        <v>29.6</v>
      </c>
      <c r="G4276" t="s">
        <v>17815</v>
      </c>
      <c r="H4276" t="s">
        <v>17391</v>
      </c>
      <c r="I4276" s="74">
        <v>43333</v>
      </c>
      <c r="J4276" t="s">
        <v>17325</v>
      </c>
      <c r="K4276" t="s">
        <v>19</v>
      </c>
    </row>
    <row r="4277" spans="1:11" hidden="1" x14ac:dyDescent="0.3">
      <c r="A4277" t="s">
        <v>4535</v>
      </c>
      <c r="B4277" t="s">
        <v>11328</v>
      </c>
      <c r="C4277" t="s">
        <v>17812</v>
      </c>
      <c r="D4277" t="s">
        <v>17813</v>
      </c>
      <c r="E4277" s="74">
        <v>10106</v>
      </c>
      <c r="F4277">
        <v>29.6</v>
      </c>
      <c r="G4277" t="s">
        <v>17814</v>
      </c>
      <c r="H4277" t="s">
        <v>17391</v>
      </c>
      <c r="I4277" s="74">
        <v>43333</v>
      </c>
      <c r="J4277" t="s">
        <v>17325</v>
      </c>
      <c r="K4277" t="s">
        <v>19</v>
      </c>
    </row>
    <row r="4278" spans="1:11" hidden="1" x14ac:dyDescent="0.3">
      <c r="A4278" t="s">
        <v>4535</v>
      </c>
      <c r="B4278" t="s">
        <v>11328</v>
      </c>
      <c r="C4278" t="s">
        <v>17812</v>
      </c>
      <c r="D4278" t="s">
        <v>17813</v>
      </c>
      <c r="E4278" s="74">
        <v>10106</v>
      </c>
      <c r="F4278">
        <v>29.6</v>
      </c>
      <c r="G4278" t="s">
        <v>17392</v>
      </c>
      <c r="H4278" t="s">
        <v>17391</v>
      </c>
      <c r="I4278" s="74">
        <v>43333</v>
      </c>
      <c r="J4278" t="s">
        <v>17325</v>
      </c>
      <c r="K4278" t="s">
        <v>19</v>
      </c>
    </row>
    <row r="4279" spans="1:11" hidden="1" x14ac:dyDescent="0.3">
      <c r="A4279" t="s">
        <v>4536</v>
      </c>
      <c r="B4279" t="s">
        <v>11328</v>
      </c>
      <c r="C4279" t="s">
        <v>17812</v>
      </c>
      <c r="D4279" t="s">
        <v>17813</v>
      </c>
      <c r="E4279" s="74">
        <v>10441</v>
      </c>
      <c r="F4279">
        <v>29.6</v>
      </c>
      <c r="G4279" t="s">
        <v>17369</v>
      </c>
      <c r="H4279" t="s">
        <v>17391</v>
      </c>
      <c r="I4279" s="74">
        <v>43333</v>
      </c>
      <c r="J4279" t="s">
        <v>17325</v>
      </c>
      <c r="K4279" t="s">
        <v>19</v>
      </c>
    </row>
    <row r="4280" spans="1:11" hidden="1" x14ac:dyDescent="0.3">
      <c r="A4280" t="s">
        <v>4536</v>
      </c>
      <c r="B4280" t="s">
        <v>11328</v>
      </c>
      <c r="C4280" t="s">
        <v>17812</v>
      </c>
      <c r="D4280" t="s">
        <v>17813</v>
      </c>
      <c r="E4280" s="74">
        <v>10441</v>
      </c>
      <c r="F4280">
        <v>29.6</v>
      </c>
      <c r="G4280" t="s">
        <v>17390</v>
      </c>
      <c r="H4280" t="s">
        <v>17391</v>
      </c>
      <c r="I4280" s="74">
        <v>43333</v>
      </c>
      <c r="J4280" t="s">
        <v>17325</v>
      </c>
      <c r="K4280" t="s">
        <v>19</v>
      </c>
    </row>
    <row r="4281" spans="1:11" hidden="1" x14ac:dyDescent="0.3">
      <c r="A4281" t="s">
        <v>4536</v>
      </c>
      <c r="B4281" t="s">
        <v>11328</v>
      </c>
      <c r="C4281" t="s">
        <v>17812</v>
      </c>
      <c r="D4281" t="s">
        <v>17813</v>
      </c>
      <c r="E4281" s="74">
        <v>10441</v>
      </c>
      <c r="F4281">
        <v>29.6</v>
      </c>
      <c r="G4281" t="s">
        <v>17815</v>
      </c>
      <c r="H4281" t="s">
        <v>17391</v>
      </c>
      <c r="I4281" s="74">
        <v>43333</v>
      </c>
      <c r="J4281" t="s">
        <v>17325</v>
      </c>
      <c r="K4281" t="s">
        <v>19</v>
      </c>
    </row>
    <row r="4282" spans="1:11" hidden="1" x14ac:dyDescent="0.3">
      <c r="A4282" t="s">
        <v>4536</v>
      </c>
      <c r="B4282" t="s">
        <v>11328</v>
      </c>
      <c r="C4282" t="s">
        <v>17812</v>
      </c>
      <c r="D4282" t="s">
        <v>17813</v>
      </c>
      <c r="E4282" s="74">
        <v>10441</v>
      </c>
      <c r="F4282">
        <v>29.6</v>
      </c>
      <c r="G4282" t="s">
        <v>17814</v>
      </c>
      <c r="H4282" t="s">
        <v>17391</v>
      </c>
      <c r="I4282" s="74">
        <v>43333</v>
      </c>
      <c r="J4282" t="s">
        <v>17325</v>
      </c>
      <c r="K4282" t="s">
        <v>19</v>
      </c>
    </row>
    <row r="4283" spans="1:11" hidden="1" x14ac:dyDescent="0.3">
      <c r="A4283" t="s">
        <v>4536</v>
      </c>
      <c r="B4283" t="s">
        <v>11328</v>
      </c>
      <c r="C4283" t="s">
        <v>17812</v>
      </c>
      <c r="D4283" t="s">
        <v>17813</v>
      </c>
      <c r="E4283" s="74">
        <v>10441</v>
      </c>
      <c r="F4283">
        <v>29.6</v>
      </c>
      <c r="G4283" t="s">
        <v>17392</v>
      </c>
      <c r="H4283" t="s">
        <v>17391</v>
      </c>
      <c r="I4283" s="74">
        <v>43333</v>
      </c>
      <c r="J4283" t="s">
        <v>17325</v>
      </c>
      <c r="K4283" t="s">
        <v>19</v>
      </c>
    </row>
    <row r="4284" spans="1:11" hidden="1" x14ac:dyDescent="0.3">
      <c r="A4284" t="s">
        <v>1220</v>
      </c>
      <c r="B4284" t="s">
        <v>12318</v>
      </c>
      <c r="C4284" t="s">
        <v>17393</v>
      </c>
      <c r="D4284" t="s">
        <v>17394</v>
      </c>
      <c r="E4284" s="74">
        <v>39070</v>
      </c>
      <c r="F4284">
        <v>0.501</v>
      </c>
      <c r="G4284" t="s">
        <v>17</v>
      </c>
      <c r="H4284" t="s">
        <v>17315</v>
      </c>
      <c r="I4284" s="74">
        <v>41792</v>
      </c>
      <c r="J4284" t="s">
        <v>19</v>
      </c>
      <c r="K4284" t="s">
        <v>19</v>
      </c>
    </row>
    <row r="4285" spans="1:11" hidden="1" x14ac:dyDescent="0.3">
      <c r="A4285" t="s">
        <v>13681</v>
      </c>
      <c r="B4285" t="s">
        <v>13680</v>
      </c>
      <c r="C4285" t="s">
        <v>17581</v>
      </c>
      <c r="D4285" t="s">
        <v>17582</v>
      </c>
      <c r="E4285" s="74">
        <v>44627</v>
      </c>
      <c r="F4285">
        <v>1.3</v>
      </c>
      <c r="G4285" t="s">
        <v>17</v>
      </c>
      <c r="H4285" t="s">
        <v>17315</v>
      </c>
      <c r="I4285" s="74">
        <v>45007</v>
      </c>
      <c r="J4285" t="s">
        <v>19</v>
      </c>
      <c r="K4285" t="s">
        <v>19</v>
      </c>
    </row>
    <row r="4286" spans="1:11" hidden="1" x14ac:dyDescent="0.3">
      <c r="A4286" t="s">
        <v>23102</v>
      </c>
      <c r="B4286" t="s">
        <v>23103</v>
      </c>
      <c r="C4286" t="s">
        <v>17466</v>
      </c>
      <c r="D4286" t="s">
        <v>17467</v>
      </c>
      <c r="E4286" s="74">
        <v>44397</v>
      </c>
      <c r="F4286">
        <v>5</v>
      </c>
      <c r="G4286" t="s">
        <v>17</v>
      </c>
      <c r="H4286" t="s">
        <v>17315</v>
      </c>
      <c r="I4286" s="74">
        <v>44459</v>
      </c>
      <c r="J4286" t="s">
        <v>19</v>
      </c>
      <c r="K4286" t="s">
        <v>19</v>
      </c>
    </row>
    <row r="4287" spans="1:11" hidden="1" x14ac:dyDescent="0.3">
      <c r="A4287" t="s">
        <v>3961</v>
      </c>
      <c r="B4287" t="s">
        <v>11609</v>
      </c>
      <c r="C4287" t="s">
        <v>17784</v>
      </c>
      <c r="D4287" t="s">
        <v>17785</v>
      </c>
      <c r="E4287" s="74">
        <v>29434</v>
      </c>
      <c r="F4287">
        <v>4.9000000000000004</v>
      </c>
      <c r="G4287" t="s">
        <v>17369</v>
      </c>
      <c r="H4287" t="s">
        <v>17315</v>
      </c>
      <c r="I4287" s="74">
        <v>42933</v>
      </c>
      <c r="J4287" t="s">
        <v>19</v>
      </c>
      <c r="K4287" t="s">
        <v>19</v>
      </c>
    </row>
    <row r="4288" spans="1:11" hidden="1" x14ac:dyDescent="0.3">
      <c r="A4288" t="s">
        <v>2733</v>
      </c>
      <c r="B4288" t="s">
        <v>13457</v>
      </c>
      <c r="C4288" t="s">
        <v>21714</v>
      </c>
      <c r="D4288" t="s">
        <v>21715</v>
      </c>
      <c r="E4288" s="74">
        <v>31898</v>
      </c>
      <c r="F4288">
        <v>3.5</v>
      </c>
      <c r="G4288" t="s">
        <v>17369</v>
      </c>
      <c r="H4288" t="s">
        <v>17315</v>
      </c>
      <c r="I4288" s="74">
        <v>40961</v>
      </c>
      <c r="J4288" t="s">
        <v>19</v>
      </c>
      <c r="K4288" t="s">
        <v>19</v>
      </c>
    </row>
    <row r="4289" spans="1:11" hidden="1" x14ac:dyDescent="0.3">
      <c r="A4289" t="s">
        <v>17748</v>
      </c>
      <c r="B4289" t="s">
        <v>17749</v>
      </c>
      <c r="C4289" t="s">
        <v>17696</v>
      </c>
      <c r="D4289" t="s">
        <v>17697</v>
      </c>
      <c r="E4289" s="74">
        <v>44545</v>
      </c>
      <c r="F4289">
        <v>0.24299999999999999</v>
      </c>
      <c r="G4289" t="s">
        <v>17</v>
      </c>
      <c r="H4289" t="s">
        <v>17315</v>
      </c>
      <c r="I4289" s="74">
        <v>45160</v>
      </c>
      <c r="J4289" t="s">
        <v>19</v>
      </c>
      <c r="K4289" t="s">
        <v>19</v>
      </c>
    </row>
    <row r="4290" spans="1:11" hidden="1" x14ac:dyDescent="0.3">
      <c r="A4290" t="s">
        <v>2467</v>
      </c>
      <c r="B4290" t="s">
        <v>13238</v>
      </c>
      <c r="C4290" t="s">
        <v>21831</v>
      </c>
      <c r="D4290" t="s">
        <v>21832</v>
      </c>
      <c r="E4290" s="74">
        <v>37408</v>
      </c>
      <c r="F4290">
        <v>60.5</v>
      </c>
      <c r="G4290" t="s">
        <v>17334</v>
      </c>
      <c r="H4290" t="s">
        <v>17315</v>
      </c>
      <c r="I4290" s="74">
        <v>40819</v>
      </c>
      <c r="J4290" t="s">
        <v>17325</v>
      </c>
      <c r="K4290" t="s">
        <v>19</v>
      </c>
    </row>
    <row r="4291" spans="1:11" hidden="1" x14ac:dyDescent="0.3">
      <c r="A4291" t="s">
        <v>2467</v>
      </c>
      <c r="B4291" t="s">
        <v>13238</v>
      </c>
      <c r="C4291" t="s">
        <v>21831</v>
      </c>
      <c r="D4291" t="s">
        <v>21832</v>
      </c>
      <c r="E4291" s="74">
        <v>37408</v>
      </c>
      <c r="F4291">
        <v>60.5</v>
      </c>
      <c r="G4291" t="s">
        <v>17430</v>
      </c>
      <c r="H4291" t="s">
        <v>17315</v>
      </c>
      <c r="I4291" s="74">
        <v>40819</v>
      </c>
      <c r="J4291" t="s">
        <v>17325</v>
      </c>
      <c r="K4291" t="s">
        <v>19</v>
      </c>
    </row>
    <row r="4292" spans="1:11" hidden="1" x14ac:dyDescent="0.3">
      <c r="A4292" t="s">
        <v>689</v>
      </c>
      <c r="B4292" t="s">
        <v>424</v>
      </c>
      <c r="C4292" t="s">
        <v>17410</v>
      </c>
      <c r="D4292" t="s">
        <v>17411</v>
      </c>
      <c r="E4292" s="74">
        <v>41590</v>
      </c>
      <c r="F4292">
        <v>0.16700000000000001</v>
      </c>
      <c r="G4292" t="s">
        <v>17</v>
      </c>
      <c r="H4292" t="s">
        <v>17315</v>
      </c>
      <c r="I4292" s="74">
        <v>42265</v>
      </c>
      <c r="J4292" t="s">
        <v>19</v>
      </c>
      <c r="K4292" t="s">
        <v>19</v>
      </c>
    </row>
    <row r="4293" spans="1:11" hidden="1" x14ac:dyDescent="0.3">
      <c r="A4293" t="s">
        <v>627</v>
      </c>
      <c r="B4293" t="s">
        <v>424</v>
      </c>
      <c r="C4293" t="s">
        <v>17410</v>
      </c>
      <c r="D4293" t="s">
        <v>17411</v>
      </c>
      <c r="E4293" s="74">
        <v>41647</v>
      </c>
      <c r="F4293">
        <v>7.8E-2</v>
      </c>
      <c r="G4293" t="s">
        <v>17</v>
      </c>
      <c r="H4293" t="s">
        <v>17315</v>
      </c>
      <c r="I4293" s="74">
        <v>42318</v>
      </c>
      <c r="J4293" t="s">
        <v>19</v>
      </c>
      <c r="K4293" t="s">
        <v>19</v>
      </c>
    </row>
    <row r="4294" spans="1:11" hidden="1" x14ac:dyDescent="0.3">
      <c r="A4294" t="s">
        <v>477</v>
      </c>
      <c r="B4294" t="s">
        <v>424</v>
      </c>
      <c r="C4294" t="s">
        <v>17410</v>
      </c>
      <c r="D4294" t="s">
        <v>17411</v>
      </c>
      <c r="E4294" s="74">
        <v>41627</v>
      </c>
      <c r="F4294">
        <v>0.121</v>
      </c>
      <c r="G4294" t="s">
        <v>17</v>
      </c>
      <c r="H4294" t="s">
        <v>17315</v>
      </c>
      <c r="I4294" s="74">
        <v>42486</v>
      </c>
      <c r="J4294" t="s">
        <v>19</v>
      </c>
      <c r="K4294" t="s">
        <v>19</v>
      </c>
    </row>
    <row r="4295" spans="1:11" hidden="1" x14ac:dyDescent="0.3">
      <c r="A4295" t="s">
        <v>476</v>
      </c>
      <c r="B4295" t="s">
        <v>424</v>
      </c>
      <c r="C4295" t="s">
        <v>17410</v>
      </c>
      <c r="D4295" t="s">
        <v>17411</v>
      </c>
      <c r="E4295" s="74">
        <v>41590</v>
      </c>
      <c r="F4295">
        <v>0.11799999999999999</v>
      </c>
      <c r="G4295" t="s">
        <v>17</v>
      </c>
      <c r="H4295" t="s">
        <v>17315</v>
      </c>
      <c r="I4295" s="74">
        <v>42494</v>
      </c>
      <c r="J4295" t="s">
        <v>19</v>
      </c>
      <c r="K4295" t="s">
        <v>19</v>
      </c>
    </row>
    <row r="4296" spans="1:11" hidden="1" x14ac:dyDescent="0.3">
      <c r="A4296" t="s">
        <v>423</v>
      </c>
      <c r="B4296" t="s">
        <v>424</v>
      </c>
      <c r="C4296" t="s">
        <v>17410</v>
      </c>
      <c r="D4296" t="s">
        <v>17411</v>
      </c>
      <c r="E4296" s="74">
        <v>41638</v>
      </c>
      <c r="F4296">
        <v>0.02</v>
      </c>
      <c r="G4296" t="s">
        <v>17</v>
      </c>
      <c r="H4296" t="s">
        <v>17315</v>
      </c>
      <c r="I4296" s="74">
        <v>42552</v>
      </c>
      <c r="J4296" t="s">
        <v>19</v>
      </c>
      <c r="K4296" t="s">
        <v>19</v>
      </c>
    </row>
    <row r="4297" spans="1:11" hidden="1" x14ac:dyDescent="0.3">
      <c r="A4297" t="s">
        <v>25700</v>
      </c>
      <c r="B4297" t="s">
        <v>25701</v>
      </c>
      <c r="C4297" t="s">
        <v>17538</v>
      </c>
      <c r="D4297" t="s">
        <v>17539</v>
      </c>
      <c r="E4297" s="74">
        <v>45511</v>
      </c>
      <c r="F4297">
        <v>0.94842400000000004</v>
      </c>
      <c r="G4297" t="s">
        <v>17</v>
      </c>
      <c r="H4297" t="s">
        <v>17315</v>
      </c>
      <c r="I4297" s="74">
        <v>45709</v>
      </c>
      <c r="J4297" t="s">
        <v>19</v>
      </c>
      <c r="K4297" t="s">
        <v>19</v>
      </c>
    </row>
    <row r="4298" spans="1:11" hidden="1" x14ac:dyDescent="0.3">
      <c r="A4298" t="s">
        <v>8927</v>
      </c>
      <c r="B4298" t="s">
        <v>16805</v>
      </c>
      <c r="C4298" t="s">
        <v>17332</v>
      </c>
      <c r="D4298" t="s">
        <v>17333</v>
      </c>
      <c r="E4298" s="74">
        <v>42545</v>
      </c>
      <c r="F4298">
        <v>0.98599999999999999</v>
      </c>
      <c r="G4298" t="s">
        <v>17</v>
      </c>
      <c r="H4298" t="s">
        <v>17315</v>
      </c>
      <c r="I4298" s="74">
        <v>43991</v>
      </c>
      <c r="J4298" t="s">
        <v>19</v>
      </c>
      <c r="K4298" t="s">
        <v>19</v>
      </c>
    </row>
    <row r="4299" spans="1:11" hidden="1" x14ac:dyDescent="0.3">
      <c r="A4299" t="s">
        <v>10086</v>
      </c>
      <c r="B4299" t="s">
        <v>16805</v>
      </c>
      <c r="C4299" t="s">
        <v>17332</v>
      </c>
      <c r="D4299" t="s">
        <v>17333</v>
      </c>
      <c r="E4299" s="74">
        <v>40583</v>
      </c>
      <c r="F4299">
        <v>0.83299999999999996</v>
      </c>
      <c r="G4299" t="s">
        <v>17</v>
      </c>
      <c r="H4299" t="s">
        <v>17315</v>
      </c>
      <c r="I4299" s="74">
        <v>44211</v>
      </c>
      <c r="J4299" t="s">
        <v>19</v>
      </c>
      <c r="K4299" t="s">
        <v>19</v>
      </c>
    </row>
    <row r="4300" spans="1:11" hidden="1" x14ac:dyDescent="0.3">
      <c r="A4300" t="s">
        <v>26351</v>
      </c>
      <c r="B4300" t="s">
        <v>26352</v>
      </c>
      <c r="C4300" t="s">
        <v>17673</v>
      </c>
      <c r="D4300" t="s">
        <v>17674</v>
      </c>
      <c r="E4300" s="74">
        <v>45414</v>
      </c>
      <c r="F4300">
        <v>0.22900000000000001</v>
      </c>
      <c r="G4300" t="s">
        <v>17</v>
      </c>
      <c r="H4300" t="s">
        <v>17315</v>
      </c>
      <c r="I4300" s="74">
        <v>45520</v>
      </c>
      <c r="J4300" t="s">
        <v>19</v>
      </c>
      <c r="K4300" t="s">
        <v>19</v>
      </c>
    </row>
    <row r="4301" spans="1:11" hidden="1" x14ac:dyDescent="0.3">
      <c r="A4301" t="s">
        <v>8233</v>
      </c>
      <c r="B4301" t="s">
        <v>10296</v>
      </c>
      <c r="C4301" t="s">
        <v>17318</v>
      </c>
      <c r="D4301" t="s">
        <v>17319</v>
      </c>
      <c r="E4301" s="74">
        <v>42367</v>
      </c>
      <c r="F4301">
        <v>0.153</v>
      </c>
      <c r="G4301" t="s">
        <v>17</v>
      </c>
      <c r="H4301" t="s">
        <v>17315</v>
      </c>
      <c r="I4301" s="74">
        <v>43926</v>
      </c>
      <c r="J4301" t="s">
        <v>19</v>
      </c>
      <c r="K4301" t="s">
        <v>19</v>
      </c>
    </row>
    <row r="4302" spans="1:11" hidden="1" x14ac:dyDescent="0.3">
      <c r="A4302" t="s">
        <v>8231</v>
      </c>
      <c r="B4302" t="s">
        <v>10297</v>
      </c>
      <c r="C4302" t="s">
        <v>17318</v>
      </c>
      <c r="D4302" t="s">
        <v>17319</v>
      </c>
      <c r="E4302" s="74">
        <v>42004</v>
      </c>
      <c r="F4302">
        <v>0.99199999999999999</v>
      </c>
      <c r="G4302" t="s">
        <v>17</v>
      </c>
      <c r="H4302" t="s">
        <v>17315</v>
      </c>
      <c r="I4302" s="74">
        <v>43936</v>
      </c>
      <c r="J4302" t="s">
        <v>19</v>
      </c>
      <c r="K4302" t="s">
        <v>19</v>
      </c>
    </row>
    <row r="4303" spans="1:11" hidden="1" x14ac:dyDescent="0.3">
      <c r="A4303" t="s">
        <v>8232</v>
      </c>
      <c r="B4303" t="s">
        <v>10297</v>
      </c>
      <c r="C4303" t="s">
        <v>17318</v>
      </c>
      <c r="D4303" t="s">
        <v>17319</v>
      </c>
      <c r="E4303" s="74">
        <v>42523</v>
      </c>
      <c r="F4303">
        <v>0.997</v>
      </c>
      <c r="G4303" t="s">
        <v>17</v>
      </c>
      <c r="H4303" t="s">
        <v>17315</v>
      </c>
      <c r="I4303" s="74">
        <v>43936</v>
      </c>
      <c r="J4303" t="s">
        <v>19</v>
      </c>
      <c r="K4303" t="s">
        <v>19</v>
      </c>
    </row>
    <row r="4304" spans="1:11" hidden="1" x14ac:dyDescent="0.3">
      <c r="A4304" t="s">
        <v>1762</v>
      </c>
      <c r="B4304" t="s">
        <v>12698</v>
      </c>
      <c r="C4304" t="s">
        <v>17352</v>
      </c>
      <c r="D4304" t="s">
        <v>17293</v>
      </c>
      <c r="E4304" s="74">
        <v>41263</v>
      </c>
      <c r="F4304">
        <v>0.309</v>
      </c>
      <c r="G4304" t="s">
        <v>17</v>
      </c>
      <c r="H4304" t="s">
        <v>17339</v>
      </c>
      <c r="I4304" s="74">
        <v>41390</v>
      </c>
      <c r="J4304" t="s">
        <v>19</v>
      </c>
      <c r="K4304" t="s">
        <v>19</v>
      </c>
    </row>
    <row r="4305" spans="1:11" hidden="1" x14ac:dyDescent="0.3">
      <c r="A4305" t="s">
        <v>1360</v>
      </c>
      <c r="B4305" t="s">
        <v>12382</v>
      </c>
      <c r="C4305" t="s">
        <v>17352</v>
      </c>
      <c r="D4305" t="s">
        <v>17293</v>
      </c>
      <c r="E4305" s="74">
        <v>41628</v>
      </c>
      <c r="F4305">
        <v>0.42099999999999999</v>
      </c>
      <c r="G4305" t="s">
        <v>17</v>
      </c>
      <c r="H4305" t="s">
        <v>17339</v>
      </c>
      <c r="I4305" s="74">
        <v>41683</v>
      </c>
      <c r="J4305" t="s">
        <v>19</v>
      </c>
      <c r="K4305" t="s">
        <v>19</v>
      </c>
    </row>
    <row r="4306" spans="1:11" hidden="1" x14ac:dyDescent="0.3">
      <c r="A4306" t="s">
        <v>1546</v>
      </c>
      <c r="B4306" t="s">
        <v>12513</v>
      </c>
      <c r="C4306" t="s">
        <v>17393</v>
      </c>
      <c r="D4306" t="s">
        <v>17394</v>
      </c>
      <c r="E4306" s="74">
        <v>40389</v>
      </c>
      <c r="F4306">
        <v>0.49299999999999999</v>
      </c>
      <c r="G4306" t="s">
        <v>17</v>
      </c>
      <c r="H4306" t="s">
        <v>17315</v>
      </c>
      <c r="I4306" s="74">
        <v>41607</v>
      </c>
      <c r="J4306" t="s">
        <v>19</v>
      </c>
      <c r="K4306" t="s">
        <v>19</v>
      </c>
    </row>
    <row r="4307" spans="1:11" hidden="1" x14ac:dyDescent="0.3">
      <c r="A4307" t="s">
        <v>25871</v>
      </c>
      <c r="B4307" t="s">
        <v>25872</v>
      </c>
      <c r="C4307" t="s">
        <v>25873</v>
      </c>
      <c r="D4307" t="s">
        <v>25874</v>
      </c>
      <c r="E4307" s="74">
        <v>38040</v>
      </c>
      <c r="F4307">
        <v>4.5</v>
      </c>
      <c r="G4307" t="s">
        <v>6</v>
      </c>
      <c r="H4307" t="s">
        <v>17441</v>
      </c>
      <c r="I4307" s="74">
        <v>45639</v>
      </c>
      <c r="J4307" t="s">
        <v>19</v>
      </c>
      <c r="K4307" t="s">
        <v>19</v>
      </c>
    </row>
    <row r="4308" spans="1:11" hidden="1" x14ac:dyDescent="0.3">
      <c r="A4308" t="s">
        <v>2852</v>
      </c>
      <c r="B4308" t="s">
        <v>13753</v>
      </c>
      <c r="C4308" t="s">
        <v>17393</v>
      </c>
      <c r="D4308" t="s">
        <v>17394</v>
      </c>
      <c r="E4308" s="74">
        <v>38980</v>
      </c>
      <c r="F4308">
        <v>0.57799999999999996</v>
      </c>
      <c r="G4308" t="s">
        <v>17</v>
      </c>
      <c r="H4308" t="s">
        <v>17315</v>
      </c>
      <c r="I4308" s="74">
        <v>40205</v>
      </c>
      <c r="J4308" t="s">
        <v>19</v>
      </c>
      <c r="K4308" t="s">
        <v>19</v>
      </c>
    </row>
    <row r="4309" spans="1:11" hidden="1" x14ac:dyDescent="0.3">
      <c r="A4309" t="s">
        <v>4472</v>
      </c>
      <c r="B4309" t="s">
        <v>11360</v>
      </c>
      <c r="C4309" t="s">
        <v>17410</v>
      </c>
      <c r="D4309" t="s">
        <v>17411</v>
      </c>
      <c r="E4309" s="74">
        <v>40883</v>
      </c>
      <c r="F4309">
        <v>0.92800000000000005</v>
      </c>
      <c r="G4309" t="s">
        <v>17</v>
      </c>
      <c r="H4309" t="s">
        <v>17315</v>
      </c>
      <c r="I4309" s="74">
        <v>43209</v>
      </c>
      <c r="J4309" t="s">
        <v>19</v>
      </c>
      <c r="K4309" t="s">
        <v>19</v>
      </c>
    </row>
    <row r="4310" spans="1:11" hidden="1" x14ac:dyDescent="0.3">
      <c r="A4310" t="s">
        <v>973</v>
      </c>
      <c r="B4310" t="s">
        <v>974</v>
      </c>
      <c r="C4310" t="s">
        <v>17372</v>
      </c>
      <c r="D4310" t="s">
        <v>17373</v>
      </c>
      <c r="E4310" s="74">
        <v>41990</v>
      </c>
      <c r="F4310">
        <v>5</v>
      </c>
      <c r="G4310" t="s">
        <v>17</v>
      </c>
      <c r="H4310" t="s">
        <v>17315</v>
      </c>
      <c r="I4310" s="74">
        <v>42065</v>
      </c>
      <c r="J4310" t="s">
        <v>19</v>
      </c>
      <c r="K4310" t="s">
        <v>19</v>
      </c>
    </row>
    <row r="4311" spans="1:11" hidden="1" x14ac:dyDescent="0.3">
      <c r="A4311" t="s">
        <v>894</v>
      </c>
      <c r="B4311" t="s">
        <v>895</v>
      </c>
      <c r="C4311" t="s">
        <v>17372</v>
      </c>
      <c r="D4311" t="s">
        <v>17373</v>
      </c>
      <c r="E4311" s="74">
        <v>42020</v>
      </c>
      <c r="F4311">
        <v>5</v>
      </c>
      <c r="G4311" t="s">
        <v>17</v>
      </c>
      <c r="H4311" t="s">
        <v>17315</v>
      </c>
      <c r="I4311" s="74">
        <v>42108</v>
      </c>
      <c r="J4311" t="s">
        <v>19</v>
      </c>
      <c r="K4311" t="s">
        <v>19</v>
      </c>
    </row>
    <row r="4312" spans="1:11" hidden="1" x14ac:dyDescent="0.3">
      <c r="A4312" t="s">
        <v>1867</v>
      </c>
      <c r="B4312" t="s">
        <v>4834</v>
      </c>
      <c r="C4312" t="s">
        <v>17410</v>
      </c>
      <c r="D4312" t="s">
        <v>17411</v>
      </c>
      <c r="E4312" s="74">
        <v>40899</v>
      </c>
      <c r="F4312">
        <v>0.189</v>
      </c>
      <c r="G4312" t="s">
        <v>17</v>
      </c>
      <c r="H4312" t="s">
        <v>17315</v>
      </c>
      <c r="I4312" s="74">
        <v>41348</v>
      </c>
      <c r="J4312" t="s">
        <v>19</v>
      </c>
      <c r="K4312" t="s">
        <v>19</v>
      </c>
    </row>
    <row r="4313" spans="1:11" hidden="1" x14ac:dyDescent="0.3">
      <c r="A4313" t="s">
        <v>1866</v>
      </c>
      <c r="B4313" t="s">
        <v>4834</v>
      </c>
      <c r="C4313" t="s">
        <v>17410</v>
      </c>
      <c r="D4313" t="s">
        <v>17411</v>
      </c>
      <c r="E4313" s="74">
        <v>40946</v>
      </c>
      <c r="F4313">
        <v>0.27200000000000002</v>
      </c>
      <c r="G4313" t="s">
        <v>17</v>
      </c>
      <c r="H4313" t="s">
        <v>17315</v>
      </c>
      <c r="I4313" s="74">
        <v>41348</v>
      </c>
      <c r="J4313" t="s">
        <v>19</v>
      </c>
      <c r="K4313" t="s">
        <v>19</v>
      </c>
    </row>
    <row r="4314" spans="1:11" hidden="1" x14ac:dyDescent="0.3">
      <c r="A4314" t="s">
        <v>1865</v>
      </c>
      <c r="B4314" t="s">
        <v>4834</v>
      </c>
      <c r="C4314" t="s">
        <v>17410</v>
      </c>
      <c r="D4314" t="s">
        <v>17411</v>
      </c>
      <c r="E4314" s="74">
        <v>40911</v>
      </c>
      <c r="F4314">
        <v>0.23699999999999999</v>
      </c>
      <c r="G4314" t="s">
        <v>17</v>
      </c>
      <c r="H4314" t="s">
        <v>17315</v>
      </c>
      <c r="I4314" s="74">
        <v>41348</v>
      </c>
      <c r="J4314" t="s">
        <v>19</v>
      </c>
      <c r="K4314" t="s">
        <v>19</v>
      </c>
    </row>
    <row r="4315" spans="1:11" hidden="1" x14ac:dyDescent="0.3">
      <c r="A4315" t="s">
        <v>1864</v>
      </c>
      <c r="B4315" t="s">
        <v>4834</v>
      </c>
      <c r="C4315" t="s">
        <v>17410</v>
      </c>
      <c r="D4315" t="s">
        <v>17411</v>
      </c>
      <c r="E4315" s="74">
        <v>41016</v>
      </c>
      <c r="F4315">
        <v>0.18099999999999999</v>
      </c>
      <c r="G4315" t="s">
        <v>17</v>
      </c>
      <c r="H4315" t="s">
        <v>17315</v>
      </c>
      <c r="I4315" s="74">
        <v>41348</v>
      </c>
      <c r="J4315" t="s">
        <v>19</v>
      </c>
      <c r="K4315" t="s">
        <v>19</v>
      </c>
    </row>
    <row r="4316" spans="1:11" hidden="1" x14ac:dyDescent="0.3">
      <c r="A4316" t="s">
        <v>1863</v>
      </c>
      <c r="B4316" t="s">
        <v>4834</v>
      </c>
      <c r="C4316" t="s">
        <v>17410</v>
      </c>
      <c r="D4316" t="s">
        <v>17411</v>
      </c>
      <c r="E4316" s="74">
        <v>40899</v>
      </c>
      <c r="F4316">
        <v>0.28199999999999997</v>
      </c>
      <c r="G4316" t="s">
        <v>17</v>
      </c>
      <c r="H4316" t="s">
        <v>17315</v>
      </c>
      <c r="I4316" s="74">
        <v>41348</v>
      </c>
      <c r="J4316" t="s">
        <v>19</v>
      </c>
      <c r="K4316" t="s">
        <v>19</v>
      </c>
    </row>
    <row r="4317" spans="1:11" hidden="1" x14ac:dyDescent="0.3">
      <c r="A4317" t="s">
        <v>1861</v>
      </c>
      <c r="B4317" t="s">
        <v>4834</v>
      </c>
      <c r="C4317" t="s">
        <v>17410</v>
      </c>
      <c r="D4317" t="s">
        <v>17411</v>
      </c>
      <c r="E4317" s="74">
        <v>40899</v>
      </c>
      <c r="F4317">
        <v>0.27600000000000002</v>
      </c>
      <c r="G4317" t="s">
        <v>17</v>
      </c>
      <c r="H4317" t="s">
        <v>17315</v>
      </c>
      <c r="I4317" s="74">
        <v>41348</v>
      </c>
      <c r="J4317" t="s">
        <v>19</v>
      </c>
      <c r="K4317" t="s">
        <v>19</v>
      </c>
    </row>
    <row r="4318" spans="1:11" hidden="1" x14ac:dyDescent="0.3">
      <c r="A4318" t="s">
        <v>1859</v>
      </c>
      <c r="B4318" t="s">
        <v>4834</v>
      </c>
      <c r="C4318" t="s">
        <v>17410</v>
      </c>
      <c r="D4318" t="s">
        <v>17411</v>
      </c>
      <c r="E4318" s="74">
        <v>40899</v>
      </c>
      <c r="F4318">
        <v>0.186</v>
      </c>
      <c r="G4318" t="s">
        <v>17</v>
      </c>
      <c r="H4318" t="s">
        <v>17315</v>
      </c>
      <c r="I4318" s="74">
        <v>41348</v>
      </c>
      <c r="J4318" t="s">
        <v>19</v>
      </c>
      <c r="K4318" t="s">
        <v>19</v>
      </c>
    </row>
    <row r="4319" spans="1:11" hidden="1" x14ac:dyDescent="0.3">
      <c r="A4319" t="s">
        <v>1858</v>
      </c>
      <c r="B4319" t="s">
        <v>4834</v>
      </c>
      <c r="C4319" t="s">
        <v>17410</v>
      </c>
      <c r="D4319" t="s">
        <v>17411</v>
      </c>
      <c r="E4319" s="74">
        <v>40912</v>
      </c>
      <c r="F4319">
        <v>0.161</v>
      </c>
      <c r="G4319" t="s">
        <v>17</v>
      </c>
      <c r="H4319" t="s">
        <v>17315</v>
      </c>
      <c r="I4319" s="74">
        <v>41348</v>
      </c>
      <c r="J4319" t="s">
        <v>19</v>
      </c>
      <c r="K4319" t="s">
        <v>19</v>
      </c>
    </row>
    <row r="4320" spans="1:11" hidden="1" x14ac:dyDescent="0.3">
      <c r="A4320" t="s">
        <v>1856</v>
      </c>
      <c r="B4320" t="s">
        <v>4834</v>
      </c>
      <c r="C4320" t="s">
        <v>17410</v>
      </c>
      <c r="D4320" t="s">
        <v>17411</v>
      </c>
      <c r="E4320" s="74">
        <v>40946</v>
      </c>
      <c r="F4320">
        <v>0.13900000000000001</v>
      </c>
      <c r="G4320" t="s">
        <v>17</v>
      </c>
      <c r="H4320" t="s">
        <v>17315</v>
      </c>
      <c r="I4320" s="74">
        <v>41348</v>
      </c>
      <c r="J4320" t="s">
        <v>19</v>
      </c>
      <c r="K4320" t="s">
        <v>19</v>
      </c>
    </row>
    <row r="4321" spans="1:11" hidden="1" x14ac:dyDescent="0.3">
      <c r="A4321" t="s">
        <v>1855</v>
      </c>
      <c r="B4321" t="s">
        <v>4834</v>
      </c>
      <c r="C4321" t="s">
        <v>17410</v>
      </c>
      <c r="D4321" t="s">
        <v>17411</v>
      </c>
      <c r="E4321" s="74">
        <v>40919</v>
      </c>
      <c r="F4321">
        <v>0.183</v>
      </c>
      <c r="G4321" t="s">
        <v>17</v>
      </c>
      <c r="H4321" t="s">
        <v>17315</v>
      </c>
      <c r="I4321" s="74">
        <v>41348</v>
      </c>
      <c r="J4321" t="s">
        <v>19</v>
      </c>
      <c r="K4321" t="s">
        <v>19</v>
      </c>
    </row>
    <row r="4322" spans="1:11" hidden="1" x14ac:dyDescent="0.3">
      <c r="A4322" t="s">
        <v>1854</v>
      </c>
      <c r="B4322" t="s">
        <v>4834</v>
      </c>
      <c r="C4322" t="s">
        <v>17410</v>
      </c>
      <c r="D4322" t="s">
        <v>17411</v>
      </c>
      <c r="E4322" s="74">
        <v>40919</v>
      </c>
      <c r="F4322">
        <v>0.17799999999999999</v>
      </c>
      <c r="G4322" t="s">
        <v>17</v>
      </c>
      <c r="H4322" t="s">
        <v>17315</v>
      </c>
      <c r="I4322" s="74">
        <v>41348</v>
      </c>
      <c r="J4322" t="s">
        <v>19</v>
      </c>
      <c r="K4322" t="s">
        <v>19</v>
      </c>
    </row>
    <row r="4323" spans="1:11" hidden="1" x14ac:dyDescent="0.3">
      <c r="A4323" t="s">
        <v>1853</v>
      </c>
      <c r="B4323" t="s">
        <v>4834</v>
      </c>
      <c r="C4323" t="s">
        <v>17410</v>
      </c>
      <c r="D4323" t="s">
        <v>17411</v>
      </c>
      <c r="E4323" s="74">
        <v>41130</v>
      </c>
      <c r="F4323">
        <v>0.20799999999999999</v>
      </c>
      <c r="G4323" t="s">
        <v>17</v>
      </c>
      <c r="H4323" t="s">
        <v>17315</v>
      </c>
      <c r="I4323" s="74">
        <v>41348</v>
      </c>
      <c r="J4323" t="s">
        <v>19</v>
      </c>
      <c r="K4323" t="s">
        <v>19</v>
      </c>
    </row>
    <row r="4324" spans="1:11" hidden="1" x14ac:dyDescent="0.3">
      <c r="A4324" t="s">
        <v>1848</v>
      </c>
      <c r="B4324" t="s">
        <v>4834</v>
      </c>
      <c r="C4324" t="s">
        <v>17410</v>
      </c>
      <c r="D4324" t="s">
        <v>17411</v>
      </c>
      <c r="E4324" s="74">
        <v>40960</v>
      </c>
      <c r="F4324">
        <v>0.192</v>
      </c>
      <c r="G4324" t="s">
        <v>17</v>
      </c>
      <c r="H4324" t="s">
        <v>17315</v>
      </c>
      <c r="I4324" s="74">
        <v>41703</v>
      </c>
      <c r="J4324" t="s">
        <v>19</v>
      </c>
      <c r="K4324" t="s">
        <v>19</v>
      </c>
    </row>
    <row r="4325" spans="1:11" hidden="1" x14ac:dyDescent="0.3">
      <c r="A4325" t="s">
        <v>1845</v>
      </c>
      <c r="B4325" t="s">
        <v>4834</v>
      </c>
      <c r="C4325" t="s">
        <v>17410</v>
      </c>
      <c r="D4325" t="s">
        <v>17411</v>
      </c>
      <c r="E4325" s="74">
        <v>40900</v>
      </c>
      <c r="F4325">
        <v>0.11899999999999999</v>
      </c>
      <c r="G4325" t="s">
        <v>17</v>
      </c>
      <c r="H4325" t="s">
        <v>17315</v>
      </c>
      <c r="I4325" s="74">
        <v>41487</v>
      </c>
      <c r="J4325" t="s">
        <v>19</v>
      </c>
      <c r="K4325" t="s">
        <v>19</v>
      </c>
    </row>
    <row r="4326" spans="1:11" hidden="1" x14ac:dyDescent="0.3">
      <c r="A4326" t="s">
        <v>1838</v>
      </c>
      <c r="B4326" t="s">
        <v>4834</v>
      </c>
      <c r="C4326" t="s">
        <v>17410</v>
      </c>
      <c r="D4326" t="s">
        <v>17411</v>
      </c>
      <c r="E4326" s="74">
        <v>40949</v>
      </c>
      <c r="F4326">
        <v>7.4999999999999997E-2</v>
      </c>
      <c r="G4326" t="s">
        <v>17</v>
      </c>
      <c r="H4326" t="s">
        <v>17315</v>
      </c>
      <c r="I4326" s="74">
        <v>41354</v>
      </c>
      <c r="J4326" t="s">
        <v>19</v>
      </c>
      <c r="K4326" t="s">
        <v>19</v>
      </c>
    </row>
    <row r="4327" spans="1:11" hidden="1" x14ac:dyDescent="0.3">
      <c r="A4327" t="s">
        <v>1836</v>
      </c>
      <c r="B4327" t="s">
        <v>4834</v>
      </c>
      <c r="C4327" t="s">
        <v>17410</v>
      </c>
      <c r="D4327" t="s">
        <v>17411</v>
      </c>
      <c r="E4327" s="74">
        <v>40954</v>
      </c>
      <c r="F4327">
        <v>0.28499999999999998</v>
      </c>
      <c r="G4327" t="s">
        <v>17</v>
      </c>
      <c r="H4327" t="s">
        <v>17315</v>
      </c>
      <c r="I4327" s="74">
        <v>41354</v>
      </c>
      <c r="J4327" t="s">
        <v>19</v>
      </c>
      <c r="K4327" t="s">
        <v>19</v>
      </c>
    </row>
    <row r="4328" spans="1:11" hidden="1" x14ac:dyDescent="0.3">
      <c r="A4328" t="s">
        <v>1132</v>
      </c>
      <c r="B4328" t="s">
        <v>4834</v>
      </c>
      <c r="C4328" t="s">
        <v>17410</v>
      </c>
      <c r="D4328" t="s">
        <v>17411</v>
      </c>
      <c r="E4328" s="74">
        <v>40829</v>
      </c>
      <c r="F4328">
        <v>0.18</v>
      </c>
      <c r="G4328" t="s">
        <v>17</v>
      </c>
      <c r="H4328" t="s">
        <v>17315</v>
      </c>
      <c r="I4328" s="74">
        <v>42079</v>
      </c>
      <c r="J4328" t="s">
        <v>19</v>
      </c>
      <c r="K4328" t="s">
        <v>19</v>
      </c>
    </row>
    <row r="4329" spans="1:11" hidden="1" x14ac:dyDescent="0.3">
      <c r="A4329" t="s">
        <v>4489</v>
      </c>
      <c r="B4329" t="s">
        <v>4834</v>
      </c>
      <c r="C4329" t="s">
        <v>17410</v>
      </c>
      <c r="D4329" t="s">
        <v>17411</v>
      </c>
      <c r="E4329" s="74">
        <v>40917</v>
      </c>
      <c r="F4329">
        <v>3.3000000000000002E-2</v>
      </c>
      <c r="G4329" t="s">
        <v>17</v>
      </c>
      <c r="H4329" t="s">
        <v>17315</v>
      </c>
      <c r="I4329" s="74">
        <v>43210</v>
      </c>
      <c r="J4329" t="s">
        <v>19</v>
      </c>
      <c r="K4329" t="s">
        <v>19</v>
      </c>
    </row>
    <row r="4330" spans="1:11" hidden="1" x14ac:dyDescent="0.3">
      <c r="A4330" t="s">
        <v>5384</v>
      </c>
      <c r="B4330" t="s">
        <v>4834</v>
      </c>
      <c r="C4330" t="s">
        <v>17410</v>
      </c>
      <c r="D4330" t="s">
        <v>17411</v>
      </c>
      <c r="E4330" s="74">
        <v>40963</v>
      </c>
      <c r="F4330">
        <v>0.245</v>
      </c>
      <c r="G4330" t="s">
        <v>17</v>
      </c>
      <c r="H4330" t="s">
        <v>17315</v>
      </c>
      <c r="I4330" s="74">
        <v>43732</v>
      </c>
      <c r="J4330" t="s">
        <v>19</v>
      </c>
      <c r="K4330" t="s">
        <v>19</v>
      </c>
    </row>
    <row r="4331" spans="1:11" hidden="1" x14ac:dyDescent="0.3">
      <c r="A4331" t="s">
        <v>5385</v>
      </c>
      <c r="B4331" t="s">
        <v>4834</v>
      </c>
      <c r="C4331" t="s">
        <v>17410</v>
      </c>
      <c r="D4331" t="s">
        <v>17411</v>
      </c>
      <c r="E4331" s="74">
        <v>40963</v>
      </c>
      <c r="F4331">
        <v>8.8999999999999996E-2</v>
      </c>
      <c r="G4331" t="s">
        <v>17</v>
      </c>
      <c r="H4331" t="s">
        <v>17315</v>
      </c>
      <c r="I4331" s="74">
        <v>43732</v>
      </c>
      <c r="J4331" t="s">
        <v>19</v>
      </c>
      <c r="K4331" t="s">
        <v>19</v>
      </c>
    </row>
    <row r="4332" spans="1:11" hidden="1" x14ac:dyDescent="0.3">
      <c r="A4332" t="s">
        <v>6037</v>
      </c>
      <c r="B4332" t="s">
        <v>4834</v>
      </c>
      <c r="C4332" t="s">
        <v>17410</v>
      </c>
      <c r="D4332" t="s">
        <v>17411</v>
      </c>
      <c r="E4332" s="74">
        <v>40960</v>
      </c>
      <c r="F4332">
        <v>0.16900000000000001</v>
      </c>
      <c r="G4332" t="s">
        <v>17</v>
      </c>
      <c r="H4332" t="s">
        <v>17315</v>
      </c>
      <c r="I4332" s="74">
        <v>43742</v>
      </c>
      <c r="J4332" t="s">
        <v>19</v>
      </c>
      <c r="K4332" t="s">
        <v>19</v>
      </c>
    </row>
    <row r="4333" spans="1:11" hidden="1" x14ac:dyDescent="0.3">
      <c r="A4333" t="s">
        <v>6942</v>
      </c>
      <c r="B4333" t="s">
        <v>4834</v>
      </c>
      <c r="C4333" t="s">
        <v>17410</v>
      </c>
      <c r="D4333" t="s">
        <v>17411</v>
      </c>
      <c r="E4333" s="74">
        <v>40960</v>
      </c>
      <c r="F4333">
        <v>0.499</v>
      </c>
      <c r="G4333" t="s">
        <v>17</v>
      </c>
      <c r="H4333" t="s">
        <v>17315</v>
      </c>
      <c r="I4333" s="74">
        <v>43833</v>
      </c>
      <c r="J4333" t="s">
        <v>19</v>
      </c>
      <c r="K4333" t="s">
        <v>19</v>
      </c>
    </row>
    <row r="4334" spans="1:11" hidden="1" x14ac:dyDescent="0.3">
      <c r="A4334" t="s">
        <v>6943</v>
      </c>
      <c r="B4334" t="s">
        <v>4834</v>
      </c>
      <c r="C4334" t="s">
        <v>17410</v>
      </c>
      <c r="D4334" t="s">
        <v>17411</v>
      </c>
      <c r="E4334" s="74">
        <v>40914</v>
      </c>
      <c r="F4334">
        <v>0.32700000000000001</v>
      </c>
      <c r="G4334" t="s">
        <v>17</v>
      </c>
      <c r="H4334" t="s">
        <v>17315</v>
      </c>
      <c r="I4334" s="74">
        <v>43833</v>
      </c>
      <c r="J4334" t="s">
        <v>19</v>
      </c>
      <c r="K4334" t="s">
        <v>19</v>
      </c>
    </row>
    <row r="4335" spans="1:11" hidden="1" x14ac:dyDescent="0.3">
      <c r="A4335" t="s">
        <v>4028</v>
      </c>
      <c r="B4335" t="s">
        <v>4027</v>
      </c>
      <c r="C4335" t="s">
        <v>17372</v>
      </c>
      <c r="D4335" t="s">
        <v>17373</v>
      </c>
      <c r="E4335" s="74">
        <v>42846</v>
      </c>
      <c r="F4335">
        <v>3</v>
      </c>
      <c r="G4335" t="s">
        <v>17</v>
      </c>
      <c r="H4335" t="s">
        <v>17315</v>
      </c>
      <c r="I4335" s="74">
        <v>42928</v>
      </c>
      <c r="J4335" t="s">
        <v>19</v>
      </c>
      <c r="K4335" t="s">
        <v>19</v>
      </c>
    </row>
    <row r="4336" spans="1:11" hidden="1" x14ac:dyDescent="0.3">
      <c r="A4336" t="s">
        <v>1862</v>
      </c>
      <c r="B4336" t="s">
        <v>4835</v>
      </c>
      <c r="C4336" t="s">
        <v>17410</v>
      </c>
      <c r="D4336" t="s">
        <v>17411</v>
      </c>
      <c r="E4336" s="74">
        <v>40870</v>
      </c>
      <c r="F4336">
        <v>0.27600000000000002</v>
      </c>
      <c r="G4336" t="s">
        <v>17</v>
      </c>
      <c r="H4336" t="s">
        <v>17315</v>
      </c>
      <c r="I4336" s="74">
        <v>41348</v>
      </c>
      <c r="J4336" t="s">
        <v>19</v>
      </c>
      <c r="K4336" t="s">
        <v>19</v>
      </c>
    </row>
    <row r="4337" spans="1:11" hidden="1" x14ac:dyDescent="0.3">
      <c r="A4337" t="s">
        <v>15943</v>
      </c>
      <c r="B4337" t="s">
        <v>15942</v>
      </c>
      <c r="C4337" t="s">
        <v>17361</v>
      </c>
      <c r="D4337" t="s">
        <v>17362</v>
      </c>
      <c r="E4337" s="74">
        <v>43620</v>
      </c>
      <c r="F4337">
        <v>0.33</v>
      </c>
      <c r="G4337" t="s">
        <v>17</v>
      </c>
      <c r="H4337" t="s">
        <v>17315</v>
      </c>
      <c r="I4337" s="74">
        <v>44371</v>
      </c>
      <c r="J4337" t="s">
        <v>19</v>
      </c>
      <c r="K4337" t="s">
        <v>19</v>
      </c>
    </row>
    <row r="4338" spans="1:11" hidden="1" x14ac:dyDescent="0.3">
      <c r="A4338" t="s">
        <v>1459</v>
      </c>
      <c r="B4338" t="s">
        <v>12459</v>
      </c>
      <c r="C4338" t="s">
        <v>17335</v>
      </c>
      <c r="D4338" t="s">
        <v>17336</v>
      </c>
      <c r="E4338" s="74">
        <v>41582</v>
      </c>
      <c r="F4338">
        <v>0.93500000000000005</v>
      </c>
      <c r="G4338" t="s">
        <v>17</v>
      </c>
      <c r="H4338" t="s">
        <v>17324</v>
      </c>
      <c r="I4338" s="74">
        <v>41661</v>
      </c>
      <c r="J4338" t="s">
        <v>19</v>
      </c>
      <c r="K4338" t="s">
        <v>19</v>
      </c>
    </row>
    <row r="4339" spans="1:11" hidden="1" x14ac:dyDescent="0.3">
      <c r="A4339" t="s">
        <v>3331</v>
      </c>
      <c r="B4339" t="s">
        <v>11366</v>
      </c>
      <c r="C4339" t="s">
        <v>18698</v>
      </c>
      <c r="D4339" t="s">
        <v>18699</v>
      </c>
      <c r="E4339" s="74">
        <v>38899</v>
      </c>
      <c r="F4339">
        <v>3.2</v>
      </c>
      <c r="G4339" t="s">
        <v>17334</v>
      </c>
      <c r="H4339" t="s">
        <v>17397</v>
      </c>
      <c r="I4339" s="74">
        <v>39640</v>
      </c>
      <c r="J4339" t="s">
        <v>19</v>
      </c>
      <c r="K4339" t="s">
        <v>19</v>
      </c>
    </row>
    <row r="4340" spans="1:11" hidden="1" x14ac:dyDescent="0.3">
      <c r="A4340" t="s">
        <v>14242</v>
      </c>
      <c r="B4340" t="s">
        <v>14241</v>
      </c>
      <c r="C4340" t="s">
        <v>18679</v>
      </c>
      <c r="D4340" t="s">
        <v>4940</v>
      </c>
      <c r="E4340" s="74">
        <v>44825</v>
      </c>
      <c r="F4340">
        <v>0.21099999999999999</v>
      </c>
      <c r="G4340" t="s">
        <v>17</v>
      </c>
      <c r="H4340" t="s">
        <v>17315</v>
      </c>
      <c r="I4340" s="74">
        <v>44917</v>
      </c>
      <c r="J4340" t="s">
        <v>19</v>
      </c>
      <c r="K4340" t="s">
        <v>19</v>
      </c>
    </row>
    <row r="4341" spans="1:11" hidden="1" x14ac:dyDescent="0.3">
      <c r="A4341" t="s">
        <v>6953</v>
      </c>
      <c r="B4341" t="s">
        <v>10513</v>
      </c>
      <c r="C4341" t="s">
        <v>17342</v>
      </c>
      <c r="D4341" t="s">
        <v>17343</v>
      </c>
      <c r="E4341" s="74">
        <v>42290</v>
      </c>
      <c r="F4341">
        <v>0.998</v>
      </c>
      <c r="G4341" t="s">
        <v>17</v>
      </c>
      <c r="H4341" t="s">
        <v>17315</v>
      </c>
      <c r="I4341" s="74">
        <v>43857</v>
      </c>
      <c r="J4341" t="s">
        <v>19</v>
      </c>
      <c r="K4341" t="s">
        <v>19</v>
      </c>
    </row>
    <row r="4342" spans="1:11" hidden="1" x14ac:dyDescent="0.3">
      <c r="A4342" t="s">
        <v>20268</v>
      </c>
      <c r="B4342" t="s">
        <v>20269</v>
      </c>
      <c r="C4342" t="s">
        <v>17370</v>
      </c>
      <c r="D4342" t="s">
        <v>17371</v>
      </c>
      <c r="E4342" s="74">
        <v>44770</v>
      </c>
      <c r="F4342">
        <v>0.13600000000000001</v>
      </c>
      <c r="G4342" t="s">
        <v>17</v>
      </c>
      <c r="H4342" t="s">
        <v>17315</v>
      </c>
      <c r="I4342" s="74">
        <v>45189</v>
      </c>
      <c r="J4342" t="s">
        <v>19</v>
      </c>
      <c r="K4342" t="s">
        <v>19</v>
      </c>
    </row>
    <row r="4343" spans="1:11" hidden="1" x14ac:dyDescent="0.3">
      <c r="A4343" t="s">
        <v>20459</v>
      </c>
      <c r="B4343" t="s">
        <v>20460</v>
      </c>
      <c r="C4343" t="s">
        <v>17370</v>
      </c>
      <c r="D4343" t="s">
        <v>17371</v>
      </c>
      <c r="E4343" s="74">
        <v>44770</v>
      </c>
      <c r="F4343">
        <v>0.3</v>
      </c>
      <c r="G4343" t="s">
        <v>17</v>
      </c>
      <c r="H4343" t="s">
        <v>17315</v>
      </c>
      <c r="I4343" s="74">
        <v>45189</v>
      </c>
      <c r="J4343" t="s">
        <v>19</v>
      </c>
      <c r="K4343" t="s">
        <v>19</v>
      </c>
    </row>
    <row r="4344" spans="1:11" hidden="1" x14ac:dyDescent="0.3">
      <c r="A4344" t="s">
        <v>8995</v>
      </c>
      <c r="B4344" t="s">
        <v>17114</v>
      </c>
      <c r="C4344" t="s">
        <v>17318</v>
      </c>
      <c r="D4344" t="s">
        <v>17319</v>
      </c>
      <c r="E4344" s="74">
        <v>42731</v>
      </c>
      <c r="F4344">
        <v>0.95899999999999996</v>
      </c>
      <c r="G4344" t="s">
        <v>17</v>
      </c>
      <c r="H4344" t="s">
        <v>17315</v>
      </c>
      <c r="I4344" s="74">
        <v>44062</v>
      </c>
      <c r="J4344" t="s">
        <v>19</v>
      </c>
      <c r="K4344" t="s">
        <v>19</v>
      </c>
    </row>
    <row r="4345" spans="1:11" hidden="1" x14ac:dyDescent="0.3">
      <c r="A4345" t="s">
        <v>24590</v>
      </c>
      <c r="B4345" t="s">
        <v>24591</v>
      </c>
      <c r="C4345" t="s">
        <v>17538</v>
      </c>
      <c r="D4345" t="s">
        <v>17539</v>
      </c>
      <c r="E4345" s="74">
        <v>45420</v>
      </c>
      <c r="F4345">
        <v>0.34267199999999998</v>
      </c>
      <c r="G4345" t="s">
        <v>17</v>
      </c>
      <c r="H4345" t="s">
        <v>17315</v>
      </c>
      <c r="I4345" s="74">
        <v>45471</v>
      </c>
      <c r="J4345" t="s">
        <v>19</v>
      </c>
      <c r="K4345" t="s">
        <v>19</v>
      </c>
    </row>
    <row r="4346" spans="1:11" hidden="1" x14ac:dyDescent="0.3">
      <c r="A4346" t="s">
        <v>7843</v>
      </c>
      <c r="B4346" t="s">
        <v>10359</v>
      </c>
      <c r="C4346" t="s">
        <v>17591</v>
      </c>
      <c r="D4346" t="s">
        <v>17592</v>
      </c>
      <c r="E4346" s="74">
        <v>43390</v>
      </c>
      <c r="F4346">
        <v>0.73</v>
      </c>
      <c r="G4346" t="s">
        <v>17</v>
      </c>
      <c r="H4346" t="s">
        <v>17315</v>
      </c>
      <c r="I4346" s="74">
        <v>44109</v>
      </c>
      <c r="J4346" t="s">
        <v>19</v>
      </c>
      <c r="K4346" t="s">
        <v>19</v>
      </c>
    </row>
    <row r="4347" spans="1:11" hidden="1" x14ac:dyDescent="0.3">
      <c r="A4347" t="s">
        <v>233</v>
      </c>
      <c r="B4347" t="s">
        <v>11762</v>
      </c>
      <c r="C4347" t="s">
        <v>17468</v>
      </c>
      <c r="D4347" t="s">
        <v>17469</v>
      </c>
      <c r="E4347" s="74">
        <v>40681</v>
      </c>
      <c r="F4347">
        <v>0.42499999999999999</v>
      </c>
      <c r="G4347" t="s">
        <v>17</v>
      </c>
      <c r="H4347" t="s">
        <v>17465</v>
      </c>
      <c r="I4347" s="74">
        <v>42683</v>
      </c>
      <c r="J4347" t="s">
        <v>19</v>
      </c>
      <c r="K4347" t="s">
        <v>19</v>
      </c>
    </row>
    <row r="4348" spans="1:11" hidden="1" x14ac:dyDescent="0.3">
      <c r="A4348" t="s">
        <v>2408</v>
      </c>
      <c r="B4348" t="s">
        <v>13181</v>
      </c>
      <c r="C4348" t="s">
        <v>17335</v>
      </c>
      <c r="D4348" t="s">
        <v>17336</v>
      </c>
      <c r="E4348" s="74">
        <v>40871</v>
      </c>
      <c r="F4348">
        <v>5</v>
      </c>
      <c r="G4348" t="s">
        <v>17</v>
      </c>
      <c r="H4348" t="s">
        <v>17324</v>
      </c>
      <c r="I4348" s="74">
        <v>40876</v>
      </c>
      <c r="J4348" t="s">
        <v>19</v>
      </c>
      <c r="K4348" t="s">
        <v>19</v>
      </c>
    </row>
    <row r="4349" spans="1:11" hidden="1" x14ac:dyDescent="0.3">
      <c r="A4349" t="s">
        <v>14771</v>
      </c>
      <c r="B4349" t="s">
        <v>14770</v>
      </c>
      <c r="C4349" t="s">
        <v>18573</v>
      </c>
      <c r="D4349" t="s">
        <v>18574</v>
      </c>
      <c r="E4349" s="74">
        <v>44640</v>
      </c>
      <c r="F4349">
        <v>0.14599999999999999</v>
      </c>
      <c r="G4349" t="s">
        <v>17</v>
      </c>
      <c r="H4349" t="s">
        <v>17315</v>
      </c>
      <c r="I4349" s="74">
        <v>44841</v>
      </c>
      <c r="J4349" t="s">
        <v>19</v>
      </c>
      <c r="K4349" t="s">
        <v>19</v>
      </c>
    </row>
    <row r="4350" spans="1:11" hidden="1" x14ac:dyDescent="0.3">
      <c r="A4350" t="s">
        <v>15921</v>
      </c>
      <c r="B4350" t="s">
        <v>15920</v>
      </c>
      <c r="C4350" t="s">
        <v>17346</v>
      </c>
      <c r="D4350" t="s">
        <v>17347</v>
      </c>
      <c r="E4350" s="74">
        <v>44180</v>
      </c>
      <c r="F4350">
        <v>3.6749999999999998</v>
      </c>
      <c r="G4350" t="s">
        <v>17</v>
      </c>
      <c r="H4350" t="s">
        <v>17315</v>
      </c>
      <c r="I4350" s="74">
        <v>44841</v>
      </c>
      <c r="J4350" t="s">
        <v>19</v>
      </c>
      <c r="K4350" t="s">
        <v>19</v>
      </c>
    </row>
    <row r="4351" spans="1:11" hidden="1" x14ac:dyDescent="0.3">
      <c r="A4351" t="s">
        <v>4317</v>
      </c>
      <c r="B4351" t="s">
        <v>11448</v>
      </c>
      <c r="C4351" t="s">
        <v>17410</v>
      </c>
      <c r="D4351" t="s">
        <v>17411</v>
      </c>
      <c r="E4351" s="74">
        <v>41906</v>
      </c>
      <c r="F4351">
        <v>1</v>
      </c>
      <c r="G4351" t="s">
        <v>17</v>
      </c>
      <c r="H4351" t="s">
        <v>17315</v>
      </c>
      <c r="I4351" s="74">
        <v>43137</v>
      </c>
      <c r="J4351" t="s">
        <v>19</v>
      </c>
      <c r="K4351" t="s">
        <v>19</v>
      </c>
    </row>
    <row r="4352" spans="1:11" hidden="1" x14ac:dyDescent="0.3">
      <c r="A4352" t="s">
        <v>24584</v>
      </c>
      <c r="B4352" t="s">
        <v>24585</v>
      </c>
      <c r="C4352" t="s">
        <v>17410</v>
      </c>
      <c r="D4352" t="s">
        <v>17411</v>
      </c>
      <c r="E4352" s="74">
        <v>44629</v>
      </c>
      <c r="F4352">
        <v>0.13100000000000001</v>
      </c>
      <c r="G4352" t="s">
        <v>17</v>
      </c>
      <c r="H4352" t="s">
        <v>17315</v>
      </c>
      <c r="I4352" s="74">
        <v>45414</v>
      </c>
      <c r="J4352" t="s">
        <v>19</v>
      </c>
      <c r="K4352" t="s">
        <v>19</v>
      </c>
    </row>
    <row r="4353" spans="1:11" hidden="1" x14ac:dyDescent="0.3">
      <c r="A4353" t="s">
        <v>3403</v>
      </c>
      <c r="B4353" t="s">
        <v>3404</v>
      </c>
      <c r="C4353" t="s">
        <v>22213</v>
      </c>
      <c r="D4353" t="s">
        <v>22214</v>
      </c>
      <c r="E4353" s="74">
        <v>31554</v>
      </c>
      <c r="F4353">
        <v>0.995</v>
      </c>
      <c r="G4353" t="s">
        <v>17369</v>
      </c>
      <c r="H4353" t="s">
        <v>17315</v>
      </c>
      <c r="I4353" s="74">
        <v>39668</v>
      </c>
      <c r="J4353" t="s">
        <v>19</v>
      </c>
      <c r="K4353" t="s">
        <v>19</v>
      </c>
    </row>
    <row r="4354" spans="1:11" hidden="1" x14ac:dyDescent="0.3">
      <c r="A4354" t="s">
        <v>3685</v>
      </c>
      <c r="B4354" t="s">
        <v>13448</v>
      </c>
      <c r="C4354" t="s">
        <v>17352</v>
      </c>
      <c r="D4354" t="s">
        <v>17293</v>
      </c>
      <c r="E4354" s="74">
        <v>30713</v>
      </c>
      <c r="F4354">
        <v>1.7</v>
      </c>
      <c r="G4354" t="s">
        <v>17369</v>
      </c>
      <c r="H4354" t="s">
        <v>17458</v>
      </c>
      <c r="I4354" s="74">
        <v>39451</v>
      </c>
      <c r="J4354" t="s">
        <v>19</v>
      </c>
      <c r="K4354" t="s">
        <v>19</v>
      </c>
    </row>
    <row r="4355" spans="1:11" hidden="1" x14ac:dyDescent="0.3">
      <c r="A4355" t="s">
        <v>523</v>
      </c>
      <c r="B4355" t="s">
        <v>11919</v>
      </c>
      <c r="C4355" t="s">
        <v>17514</v>
      </c>
      <c r="D4355" t="s">
        <v>17515</v>
      </c>
      <c r="E4355" s="74">
        <v>42433</v>
      </c>
      <c r="F4355">
        <v>62.1</v>
      </c>
      <c r="G4355" t="s">
        <v>6</v>
      </c>
      <c r="H4355" t="s">
        <v>17397</v>
      </c>
      <c r="I4355" s="74">
        <v>42507</v>
      </c>
      <c r="J4355" t="s">
        <v>19</v>
      </c>
      <c r="K4355" t="s">
        <v>19</v>
      </c>
    </row>
    <row r="4356" spans="1:11" hidden="1" x14ac:dyDescent="0.3">
      <c r="A4356" t="s">
        <v>1179</v>
      </c>
      <c r="B4356" t="s">
        <v>12282</v>
      </c>
      <c r="C4356" t="s">
        <v>17370</v>
      </c>
      <c r="D4356" t="s">
        <v>17371</v>
      </c>
      <c r="E4356" s="74">
        <v>42604</v>
      </c>
      <c r="F4356">
        <v>0.44600000000000001</v>
      </c>
      <c r="G4356" t="s">
        <v>17</v>
      </c>
      <c r="H4356" t="s">
        <v>17315</v>
      </c>
      <c r="I4356" s="74">
        <v>42626</v>
      </c>
      <c r="J4356" t="s">
        <v>19</v>
      </c>
      <c r="K4356" t="s">
        <v>19</v>
      </c>
    </row>
    <row r="4357" spans="1:11" hidden="1" x14ac:dyDescent="0.3">
      <c r="A4357" t="s">
        <v>2565</v>
      </c>
      <c r="B4357" t="s">
        <v>13309</v>
      </c>
      <c r="C4357" t="s">
        <v>17824</v>
      </c>
      <c r="D4357" t="s">
        <v>17825</v>
      </c>
      <c r="E4357" s="74">
        <v>39806</v>
      </c>
      <c r="F4357">
        <v>0.999</v>
      </c>
      <c r="G4357" t="s">
        <v>17</v>
      </c>
      <c r="H4357" t="s">
        <v>17315</v>
      </c>
      <c r="I4357" s="74">
        <v>40688</v>
      </c>
      <c r="J4357" t="s">
        <v>19</v>
      </c>
      <c r="K4357" t="s">
        <v>19</v>
      </c>
    </row>
    <row r="4358" spans="1:11" hidden="1" x14ac:dyDescent="0.3">
      <c r="A4358" t="s">
        <v>4502</v>
      </c>
      <c r="B4358" t="s">
        <v>4501</v>
      </c>
      <c r="C4358" t="s">
        <v>17480</v>
      </c>
      <c r="D4358" t="s">
        <v>17481</v>
      </c>
      <c r="E4358" s="74">
        <v>43210</v>
      </c>
      <c r="F4358">
        <v>1</v>
      </c>
      <c r="G4358" t="s">
        <v>17</v>
      </c>
      <c r="H4358" t="s">
        <v>17315</v>
      </c>
      <c r="I4358" s="74">
        <v>43242</v>
      </c>
      <c r="J4358" t="s">
        <v>19</v>
      </c>
      <c r="K4358" t="s">
        <v>19</v>
      </c>
    </row>
    <row r="4359" spans="1:11" hidden="1" x14ac:dyDescent="0.3">
      <c r="A4359" t="s">
        <v>1332</v>
      </c>
      <c r="B4359" t="s">
        <v>12369</v>
      </c>
      <c r="C4359" t="s">
        <v>17370</v>
      </c>
      <c r="D4359" t="s">
        <v>17371</v>
      </c>
      <c r="E4359" s="74">
        <v>41977</v>
      </c>
      <c r="F4359">
        <v>0.83299999999999996</v>
      </c>
      <c r="G4359" t="s">
        <v>17</v>
      </c>
      <c r="H4359" t="s">
        <v>17315</v>
      </c>
      <c r="I4359" s="74">
        <v>42048</v>
      </c>
      <c r="J4359" t="s">
        <v>19</v>
      </c>
      <c r="K4359" t="s">
        <v>19</v>
      </c>
    </row>
    <row r="4360" spans="1:11" hidden="1" x14ac:dyDescent="0.3">
      <c r="A4360" t="s">
        <v>1290</v>
      </c>
      <c r="B4360" t="s">
        <v>12359</v>
      </c>
      <c r="C4360" t="s">
        <v>17370</v>
      </c>
      <c r="D4360" t="s">
        <v>17371</v>
      </c>
      <c r="E4360" s="74">
        <v>41949</v>
      </c>
      <c r="F4360">
        <v>0.83299999999999996</v>
      </c>
      <c r="G4360" t="s">
        <v>17</v>
      </c>
      <c r="H4360" t="s">
        <v>17315</v>
      </c>
      <c r="I4360" s="74">
        <v>41961</v>
      </c>
      <c r="J4360" t="s">
        <v>19</v>
      </c>
      <c r="K4360" t="s">
        <v>19</v>
      </c>
    </row>
    <row r="4361" spans="1:11" hidden="1" x14ac:dyDescent="0.3">
      <c r="A4361" t="s">
        <v>14455</v>
      </c>
      <c r="B4361" t="s">
        <v>14454</v>
      </c>
      <c r="C4361" t="s">
        <v>17581</v>
      </c>
      <c r="D4361" t="s">
        <v>17582</v>
      </c>
      <c r="E4361" s="74">
        <v>44763</v>
      </c>
      <c r="F4361">
        <v>0.17199999999999999</v>
      </c>
      <c r="G4361" t="s">
        <v>17</v>
      </c>
      <c r="H4361" t="s">
        <v>17315</v>
      </c>
      <c r="I4361" s="74">
        <v>44915</v>
      </c>
      <c r="J4361" t="s">
        <v>19</v>
      </c>
      <c r="K4361" t="s">
        <v>19</v>
      </c>
    </row>
    <row r="4362" spans="1:11" hidden="1" x14ac:dyDescent="0.3">
      <c r="A4362" t="s">
        <v>24588</v>
      </c>
      <c r="B4362" t="s">
        <v>24589</v>
      </c>
      <c r="C4362" t="s">
        <v>17581</v>
      </c>
      <c r="D4362" t="s">
        <v>17582</v>
      </c>
      <c r="E4362" s="74">
        <v>45232</v>
      </c>
      <c r="F4362">
        <v>0.13200000000000001</v>
      </c>
      <c r="G4362" t="s">
        <v>17</v>
      </c>
      <c r="H4362" t="s">
        <v>17315</v>
      </c>
      <c r="I4362" s="74">
        <v>45378</v>
      </c>
      <c r="J4362" t="s">
        <v>19</v>
      </c>
      <c r="K4362" t="s">
        <v>19</v>
      </c>
    </row>
    <row r="4363" spans="1:11" hidden="1" x14ac:dyDescent="0.3">
      <c r="A4363" t="s">
        <v>14272</v>
      </c>
      <c r="B4363" t="s">
        <v>14271</v>
      </c>
      <c r="C4363" t="s">
        <v>17581</v>
      </c>
      <c r="D4363" t="s">
        <v>17582</v>
      </c>
      <c r="E4363" s="74">
        <v>44830</v>
      </c>
      <c r="F4363">
        <v>0.30299999999999999</v>
      </c>
      <c r="G4363" t="s">
        <v>17</v>
      </c>
      <c r="H4363" t="s">
        <v>17315</v>
      </c>
      <c r="I4363" s="74">
        <v>44917</v>
      </c>
      <c r="J4363" t="s">
        <v>19</v>
      </c>
      <c r="K4363" t="s">
        <v>19</v>
      </c>
    </row>
    <row r="4364" spans="1:11" hidden="1" x14ac:dyDescent="0.3">
      <c r="A4364" t="s">
        <v>20354</v>
      </c>
      <c r="B4364" t="s">
        <v>20355</v>
      </c>
      <c r="C4364" t="s">
        <v>17581</v>
      </c>
      <c r="D4364" t="s">
        <v>17582</v>
      </c>
      <c r="E4364" s="74">
        <v>45106</v>
      </c>
      <c r="F4364">
        <v>0.36499999999999999</v>
      </c>
      <c r="G4364" t="s">
        <v>17</v>
      </c>
      <c r="H4364" t="s">
        <v>17315</v>
      </c>
      <c r="I4364" s="74">
        <v>45194</v>
      </c>
      <c r="J4364" t="s">
        <v>19</v>
      </c>
      <c r="K4364" t="s">
        <v>19</v>
      </c>
    </row>
    <row r="4365" spans="1:11" hidden="1" x14ac:dyDescent="0.3">
      <c r="A4365" t="s">
        <v>14275</v>
      </c>
      <c r="B4365" t="s">
        <v>14274</v>
      </c>
      <c r="C4365" t="s">
        <v>17581</v>
      </c>
      <c r="D4365" t="s">
        <v>17582</v>
      </c>
      <c r="E4365" s="74">
        <v>44853</v>
      </c>
      <c r="F4365">
        <v>0.11899999999999999</v>
      </c>
      <c r="G4365" t="s">
        <v>17</v>
      </c>
      <c r="H4365" t="s">
        <v>17315</v>
      </c>
      <c r="I4365" s="74">
        <v>44917</v>
      </c>
      <c r="J4365" t="s">
        <v>19</v>
      </c>
      <c r="K4365" t="s">
        <v>19</v>
      </c>
    </row>
    <row r="4366" spans="1:11" hidden="1" x14ac:dyDescent="0.3">
      <c r="A4366" t="s">
        <v>15960</v>
      </c>
      <c r="B4366" t="s">
        <v>15959</v>
      </c>
      <c r="C4366" t="s">
        <v>17581</v>
      </c>
      <c r="D4366" t="s">
        <v>17582</v>
      </c>
      <c r="E4366" s="74">
        <v>44278</v>
      </c>
      <c r="F4366">
        <v>0.16500000000000001</v>
      </c>
      <c r="G4366" t="s">
        <v>17</v>
      </c>
      <c r="H4366" t="s">
        <v>17315</v>
      </c>
      <c r="I4366" s="74">
        <v>44491</v>
      </c>
      <c r="J4366" t="s">
        <v>19</v>
      </c>
      <c r="K4366" t="s">
        <v>19</v>
      </c>
    </row>
    <row r="4367" spans="1:11" hidden="1" x14ac:dyDescent="0.3">
      <c r="A4367" t="s">
        <v>15962</v>
      </c>
      <c r="B4367" t="s">
        <v>15961</v>
      </c>
      <c r="C4367" t="s">
        <v>17581</v>
      </c>
      <c r="D4367" t="s">
        <v>17582</v>
      </c>
      <c r="E4367" s="74">
        <v>44309</v>
      </c>
      <c r="F4367">
        <v>0.44700000000000001</v>
      </c>
      <c r="G4367" t="s">
        <v>17</v>
      </c>
      <c r="H4367" t="s">
        <v>17315</v>
      </c>
      <c r="I4367" s="74">
        <v>44491</v>
      </c>
      <c r="J4367" t="s">
        <v>19</v>
      </c>
      <c r="K4367" t="s">
        <v>19</v>
      </c>
    </row>
    <row r="4368" spans="1:11" hidden="1" x14ac:dyDescent="0.3">
      <c r="A4368" t="s">
        <v>16137</v>
      </c>
      <c r="B4368" t="s">
        <v>16136</v>
      </c>
      <c r="C4368" t="s">
        <v>17581</v>
      </c>
      <c r="D4368" t="s">
        <v>17582</v>
      </c>
      <c r="E4368" s="74">
        <v>44155</v>
      </c>
      <c r="F4368">
        <v>0.14499999999999999</v>
      </c>
      <c r="G4368" t="s">
        <v>17</v>
      </c>
      <c r="H4368" t="s">
        <v>17315</v>
      </c>
      <c r="I4368" s="74">
        <v>44491</v>
      </c>
      <c r="J4368" t="s">
        <v>19</v>
      </c>
      <c r="K4368" t="s">
        <v>19</v>
      </c>
    </row>
    <row r="4369" spans="1:11" hidden="1" x14ac:dyDescent="0.3">
      <c r="A4369" t="s">
        <v>16135</v>
      </c>
      <c r="B4369" t="s">
        <v>16134</v>
      </c>
      <c r="C4369" t="s">
        <v>17581</v>
      </c>
      <c r="D4369" t="s">
        <v>17582</v>
      </c>
      <c r="E4369" s="74">
        <v>44172</v>
      </c>
      <c r="F4369">
        <v>0.22500000000000001</v>
      </c>
      <c r="G4369" t="s">
        <v>17</v>
      </c>
      <c r="H4369" t="s">
        <v>17315</v>
      </c>
      <c r="I4369" s="74">
        <v>44491</v>
      </c>
      <c r="J4369" t="s">
        <v>19</v>
      </c>
      <c r="K4369" t="s">
        <v>19</v>
      </c>
    </row>
    <row r="4370" spans="1:11" hidden="1" x14ac:dyDescent="0.3">
      <c r="A4370" t="s">
        <v>16121</v>
      </c>
      <c r="B4370" t="s">
        <v>16120</v>
      </c>
      <c r="C4370" t="s">
        <v>17581</v>
      </c>
      <c r="D4370" t="s">
        <v>17582</v>
      </c>
      <c r="E4370" s="74">
        <v>44184</v>
      </c>
      <c r="F4370">
        <v>0.19800000000000001</v>
      </c>
      <c r="G4370" t="s">
        <v>17</v>
      </c>
      <c r="H4370" t="s">
        <v>17315</v>
      </c>
      <c r="I4370" s="74">
        <v>44491</v>
      </c>
      <c r="J4370" t="s">
        <v>19</v>
      </c>
      <c r="K4370" t="s">
        <v>19</v>
      </c>
    </row>
    <row r="4371" spans="1:11" hidden="1" x14ac:dyDescent="0.3">
      <c r="A4371" t="s">
        <v>16133</v>
      </c>
      <c r="B4371" t="s">
        <v>16132</v>
      </c>
      <c r="C4371" t="s">
        <v>17581</v>
      </c>
      <c r="D4371" t="s">
        <v>17582</v>
      </c>
      <c r="E4371" s="74">
        <v>44184</v>
      </c>
      <c r="F4371">
        <v>0.29099999999999998</v>
      </c>
      <c r="G4371" t="s">
        <v>17</v>
      </c>
      <c r="H4371" t="s">
        <v>17315</v>
      </c>
      <c r="I4371" s="74">
        <v>44491</v>
      </c>
      <c r="J4371" t="s">
        <v>19</v>
      </c>
      <c r="K4371" t="s">
        <v>19</v>
      </c>
    </row>
    <row r="4372" spans="1:11" hidden="1" x14ac:dyDescent="0.3">
      <c r="A4372" t="s">
        <v>15533</v>
      </c>
      <c r="B4372" t="s">
        <v>15532</v>
      </c>
      <c r="C4372" t="s">
        <v>17581</v>
      </c>
      <c r="D4372" t="s">
        <v>17582</v>
      </c>
      <c r="E4372" s="74">
        <v>44329</v>
      </c>
      <c r="F4372">
        <v>0.112</v>
      </c>
      <c r="G4372" t="s">
        <v>17</v>
      </c>
      <c r="H4372" t="s">
        <v>17315</v>
      </c>
      <c r="I4372" s="74">
        <v>44505</v>
      </c>
      <c r="J4372" t="s">
        <v>19</v>
      </c>
      <c r="K4372" t="s">
        <v>19</v>
      </c>
    </row>
    <row r="4373" spans="1:11" hidden="1" x14ac:dyDescent="0.3">
      <c r="A4373" t="s">
        <v>15535</v>
      </c>
      <c r="B4373" t="s">
        <v>15534</v>
      </c>
      <c r="C4373" t="s">
        <v>17581</v>
      </c>
      <c r="D4373" t="s">
        <v>17582</v>
      </c>
      <c r="E4373" s="74">
        <v>44277</v>
      </c>
      <c r="F4373">
        <v>0.185</v>
      </c>
      <c r="G4373" t="s">
        <v>17</v>
      </c>
      <c r="H4373" t="s">
        <v>17315</v>
      </c>
      <c r="I4373" s="74">
        <v>44505</v>
      </c>
      <c r="J4373" t="s">
        <v>19</v>
      </c>
      <c r="K4373" t="s">
        <v>19</v>
      </c>
    </row>
    <row r="4374" spans="1:11" hidden="1" x14ac:dyDescent="0.3">
      <c r="A4374" t="s">
        <v>16117</v>
      </c>
      <c r="B4374" t="s">
        <v>16116</v>
      </c>
      <c r="C4374" t="s">
        <v>17581</v>
      </c>
      <c r="D4374" t="s">
        <v>17582</v>
      </c>
      <c r="E4374" s="74">
        <v>44231</v>
      </c>
      <c r="F4374">
        <v>0.23799999999999999</v>
      </c>
      <c r="G4374" t="s">
        <v>17</v>
      </c>
      <c r="H4374" t="s">
        <v>17315</v>
      </c>
      <c r="I4374" s="74">
        <v>44491</v>
      </c>
      <c r="J4374" t="s">
        <v>19</v>
      </c>
      <c r="K4374" t="s">
        <v>19</v>
      </c>
    </row>
    <row r="4375" spans="1:11" hidden="1" x14ac:dyDescent="0.3">
      <c r="A4375" t="s">
        <v>16123</v>
      </c>
      <c r="B4375" t="s">
        <v>16122</v>
      </c>
      <c r="C4375" t="s">
        <v>17581</v>
      </c>
      <c r="D4375" t="s">
        <v>17582</v>
      </c>
      <c r="E4375" s="74">
        <v>44186</v>
      </c>
      <c r="F4375">
        <v>0.16500000000000001</v>
      </c>
      <c r="G4375" t="s">
        <v>17</v>
      </c>
      <c r="H4375" t="s">
        <v>17315</v>
      </c>
      <c r="I4375" s="74">
        <v>44491</v>
      </c>
      <c r="J4375" t="s">
        <v>19</v>
      </c>
      <c r="K4375" t="s">
        <v>19</v>
      </c>
    </row>
    <row r="4376" spans="1:11" hidden="1" x14ac:dyDescent="0.3">
      <c r="A4376" t="s">
        <v>16131</v>
      </c>
      <c r="B4376" t="s">
        <v>16130</v>
      </c>
      <c r="C4376" t="s">
        <v>17581</v>
      </c>
      <c r="D4376" t="s">
        <v>17582</v>
      </c>
      <c r="E4376" s="74">
        <v>44184</v>
      </c>
      <c r="F4376">
        <v>0.19800000000000001</v>
      </c>
      <c r="G4376" t="s">
        <v>17</v>
      </c>
      <c r="H4376" t="s">
        <v>17315</v>
      </c>
      <c r="I4376" s="74">
        <v>44491</v>
      </c>
      <c r="J4376" t="s">
        <v>19</v>
      </c>
      <c r="K4376" t="s">
        <v>19</v>
      </c>
    </row>
    <row r="4377" spans="1:11" hidden="1" x14ac:dyDescent="0.3">
      <c r="A4377" t="s">
        <v>16119</v>
      </c>
      <c r="B4377" t="s">
        <v>16118</v>
      </c>
      <c r="C4377" t="s">
        <v>17581</v>
      </c>
      <c r="D4377" t="s">
        <v>17582</v>
      </c>
      <c r="E4377" s="74">
        <v>44243</v>
      </c>
      <c r="F4377">
        <v>0.33700000000000002</v>
      </c>
      <c r="G4377" t="s">
        <v>17</v>
      </c>
      <c r="H4377" t="s">
        <v>17315</v>
      </c>
      <c r="I4377" s="74">
        <v>44491</v>
      </c>
      <c r="J4377" t="s">
        <v>19</v>
      </c>
      <c r="K4377" t="s">
        <v>19</v>
      </c>
    </row>
    <row r="4378" spans="1:11" hidden="1" x14ac:dyDescent="0.3">
      <c r="A4378" t="s">
        <v>16129</v>
      </c>
      <c r="B4378" t="s">
        <v>16128</v>
      </c>
      <c r="C4378" t="s">
        <v>17581</v>
      </c>
      <c r="D4378" t="s">
        <v>17582</v>
      </c>
      <c r="E4378" s="74">
        <v>44184</v>
      </c>
      <c r="F4378">
        <v>0.36399999999999999</v>
      </c>
      <c r="G4378" t="s">
        <v>17</v>
      </c>
      <c r="H4378" t="s">
        <v>17315</v>
      </c>
      <c r="I4378" s="74">
        <v>44491</v>
      </c>
      <c r="J4378" t="s">
        <v>19</v>
      </c>
      <c r="K4378" t="s">
        <v>19</v>
      </c>
    </row>
    <row r="4379" spans="1:11" hidden="1" x14ac:dyDescent="0.3">
      <c r="A4379" t="s">
        <v>16127</v>
      </c>
      <c r="B4379" t="s">
        <v>16126</v>
      </c>
      <c r="C4379" t="s">
        <v>17581</v>
      </c>
      <c r="D4379" t="s">
        <v>17582</v>
      </c>
      <c r="E4379" s="74">
        <v>44142</v>
      </c>
      <c r="F4379">
        <v>0.13200000000000001</v>
      </c>
      <c r="G4379" t="s">
        <v>17</v>
      </c>
      <c r="H4379" t="s">
        <v>17315</v>
      </c>
      <c r="I4379" s="74">
        <v>44491</v>
      </c>
      <c r="J4379" t="s">
        <v>19</v>
      </c>
      <c r="K4379" t="s">
        <v>19</v>
      </c>
    </row>
    <row r="4380" spans="1:11" hidden="1" x14ac:dyDescent="0.3">
      <c r="A4380" t="s">
        <v>16125</v>
      </c>
      <c r="B4380" t="s">
        <v>16124</v>
      </c>
      <c r="C4380" t="s">
        <v>17581</v>
      </c>
      <c r="D4380" t="s">
        <v>17582</v>
      </c>
      <c r="E4380" s="74">
        <v>44208</v>
      </c>
      <c r="F4380">
        <v>0.16500000000000001</v>
      </c>
      <c r="G4380" t="s">
        <v>17</v>
      </c>
      <c r="H4380" t="s">
        <v>17315</v>
      </c>
      <c r="I4380" s="74">
        <v>44501</v>
      </c>
      <c r="J4380" t="s">
        <v>19</v>
      </c>
      <c r="K4380" t="s">
        <v>19</v>
      </c>
    </row>
    <row r="4381" spans="1:11" hidden="1" x14ac:dyDescent="0.3">
      <c r="A4381" t="s">
        <v>265</v>
      </c>
      <c r="B4381" t="s">
        <v>11784</v>
      </c>
      <c r="C4381" t="s">
        <v>17468</v>
      </c>
      <c r="D4381" t="s">
        <v>17469</v>
      </c>
      <c r="E4381" s="74">
        <v>41218</v>
      </c>
      <c r="F4381">
        <v>0.34899999999999998</v>
      </c>
      <c r="G4381" t="s">
        <v>17</v>
      </c>
      <c r="H4381" t="s">
        <v>17465</v>
      </c>
      <c r="I4381" s="74">
        <v>42682</v>
      </c>
      <c r="J4381" t="s">
        <v>19</v>
      </c>
      <c r="K4381" t="s">
        <v>19</v>
      </c>
    </row>
    <row r="4382" spans="1:11" hidden="1" x14ac:dyDescent="0.3">
      <c r="A4382" t="s">
        <v>3674</v>
      </c>
      <c r="B4382" t="s">
        <v>13364</v>
      </c>
      <c r="C4382" t="s">
        <v>17352</v>
      </c>
      <c r="D4382" t="s">
        <v>17293</v>
      </c>
      <c r="E4382" s="74">
        <v>38974</v>
      </c>
      <c r="F4382">
        <v>100.5</v>
      </c>
      <c r="G4382" t="s">
        <v>6</v>
      </c>
      <c r="H4382" t="s">
        <v>17339</v>
      </c>
      <c r="I4382" s="74">
        <v>39449</v>
      </c>
      <c r="J4382" t="s">
        <v>19</v>
      </c>
      <c r="K4382" t="s">
        <v>19</v>
      </c>
    </row>
    <row r="4383" spans="1:11" hidden="1" x14ac:dyDescent="0.3">
      <c r="A4383" t="s">
        <v>2765</v>
      </c>
      <c r="B4383" t="s">
        <v>13480</v>
      </c>
      <c r="C4383" t="s">
        <v>17529</v>
      </c>
      <c r="D4383" t="s">
        <v>17530</v>
      </c>
      <c r="E4383" s="74">
        <v>40703</v>
      </c>
      <c r="F4383">
        <v>201</v>
      </c>
      <c r="G4383" t="s">
        <v>6</v>
      </c>
      <c r="H4383" t="s">
        <v>17339</v>
      </c>
      <c r="I4383" s="74">
        <v>40711</v>
      </c>
      <c r="J4383" t="s">
        <v>19</v>
      </c>
      <c r="K4383" t="s">
        <v>19</v>
      </c>
    </row>
    <row r="4384" spans="1:11" hidden="1" x14ac:dyDescent="0.3">
      <c r="A4384" t="s">
        <v>3525</v>
      </c>
      <c r="B4384" t="s">
        <v>12111</v>
      </c>
      <c r="C4384" t="s">
        <v>18579</v>
      </c>
      <c r="D4384" t="s">
        <v>18580</v>
      </c>
      <c r="E4384" s="74">
        <v>32819</v>
      </c>
      <c r="F4384">
        <v>42</v>
      </c>
      <c r="G4384" t="s">
        <v>17623</v>
      </c>
      <c r="H4384" t="s">
        <v>17315</v>
      </c>
      <c r="I4384" s="74">
        <v>39664</v>
      </c>
      <c r="J4384" t="s">
        <v>19</v>
      </c>
      <c r="K4384" t="s">
        <v>19</v>
      </c>
    </row>
    <row r="4385" spans="1:11" hidden="1" x14ac:dyDescent="0.3">
      <c r="A4385" t="s">
        <v>21118</v>
      </c>
      <c r="B4385" t="s">
        <v>21119</v>
      </c>
      <c r="C4385" t="s">
        <v>17408</v>
      </c>
      <c r="D4385" t="s">
        <v>17409</v>
      </c>
      <c r="E4385" s="74">
        <v>44790</v>
      </c>
      <c r="F4385">
        <v>0.18099999999999999</v>
      </c>
      <c r="G4385" t="s">
        <v>17</v>
      </c>
      <c r="H4385" t="s">
        <v>17315</v>
      </c>
      <c r="I4385" s="74">
        <v>45278</v>
      </c>
      <c r="J4385" t="s">
        <v>19</v>
      </c>
      <c r="K4385" t="s">
        <v>19</v>
      </c>
    </row>
    <row r="4386" spans="1:11" hidden="1" x14ac:dyDescent="0.3">
      <c r="A4386" t="s">
        <v>8905</v>
      </c>
      <c r="B4386" t="s">
        <v>17172</v>
      </c>
      <c r="C4386" t="s">
        <v>17332</v>
      </c>
      <c r="D4386" t="s">
        <v>17333</v>
      </c>
      <c r="E4386" s="74">
        <v>42263</v>
      </c>
      <c r="F4386">
        <v>0.82299999999999995</v>
      </c>
      <c r="G4386" t="s">
        <v>17</v>
      </c>
      <c r="H4386" t="s">
        <v>17315</v>
      </c>
      <c r="I4386" s="74">
        <v>44035</v>
      </c>
      <c r="J4386" t="s">
        <v>19</v>
      </c>
      <c r="K4386" t="s">
        <v>19</v>
      </c>
    </row>
    <row r="4387" spans="1:11" hidden="1" x14ac:dyDescent="0.3">
      <c r="A4387" t="s">
        <v>25744</v>
      </c>
      <c r="B4387" t="s">
        <v>17172</v>
      </c>
      <c r="C4387" t="s">
        <v>17538</v>
      </c>
      <c r="D4387" t="s">
        <v>17539</v>
      </c>
      <c r="E4387" s="74">
        <v>45483</v>
      </c>
      <c r="F4387">
        <v>0.99834100000000003</v>
      </c>
      <c r="G4387" t="s">
        <v>17</v>
      </c>
      <c r="H4387" t="s">
        <v>17315</v>
      </c>
      <c r="I4387" s="74">
        <v>45559</v>
      </c>
      <c r="J4387" t="s">
        <v>19</v>
      </c>
      <c r="K4387" t="s">
        <v>19</v>
      </c>
    </row>
    <row r="4388" spans="1:11" hidden="1" x14ac:dyDescent="0.3">
      <c r="A4388" t="s">
        <v>15904</v>
      </c>
      <c r="B4388" t="s">
        <v>15903</v>
      </c>
      <c r="C4388" t="s">
        <v>17332</v>
      </c>
      <c r="D4388" t="s">
        <v>17333</v>
      </c>
      <c r="E4388" s="74">
        <v>44021</v>
      </c>
      <c r="F4388">
        <v>0.71699999999999997</v>
      </c>
      <c r="G4388" t="s">
        <v>17</v>
      </c>
      <c r="H4388" t="s">
        <v>17315</v>
      </c>
      <c r="I4388" s="74">
        <v>44386</v>
      </c>
      <c r="J4388" t="s">
        <v>19</v>
      </c>
      <c r="K4388" t="s">
        <v>19</v>
      </c>
    </row>
    <row r="4389" spans="1:11" hidden="1" x14ac:dyDescent="0.3">
      <c r="A4389" t="s">
        <v>3704</v>
      </c>
      <c r="B4389" t="s">
        <v>13514</v>
      </c>
      <c r="C4389" t="s">
        <v>17352</v>
      </c>
      <c r="D4389" t="s">
        <v>17293</v>
      </c>
      <c r="E4389" s="74">
        <v>20271</v>
      </c>
      <c r="F4389">
        <v>32.799999999999997</v>
      </c>
      <c r="G4389" t="s">
        <v>17369</v>
      </c>
      <c r="H4389" t="s">
        <v>17339</v>
      </c>
      <c r="I4389" s="74">
        <v>39451</v>
      </c>
      <c r="J4389" t="s">
        <v>17325</v>
      </c>
      <c r="K4389" t="s">
        <v>19</v>
      </c>
    </row>
    <row r="4390" spans="1:11" hidden="1" x14ac:dyDescent="0.3">
      <c r="A4390" t="s">
        <v>3704</v>
      </c>
      <c r="B4390" t="s">
        <v>13514</v>
      </c>
      <c r="C4390" t="s">
        <v>17352</v>
      </c>
      <c r="D4390" t="s">
        <v>17293</v>
      </c>
      <c r="E4390" s="74">
        <v>20271</v>
      </c>
      <c r="F4390">
        <v>32.799999999999997</v>
      </c>
      <c r="G4390" t="s">
        <v>17390</v>
      </c>
      <c r="H4390" t="s">
        <v>17339</v>
      </c>
      <c r="I4390" s="74">
        <v>39451</v>
      </c>
      <c r="J4390" t="s">
        <v>17325</v>
      </c>
      <c r="K4390" t="s">
        <v>19</v>
      </c>
    </row>
    <row r="4391" spans="1:11" hidden="1" x14ac:dyDescent="0.3">
      <c r="A4391" t="s">
        <v>3704</v>
      </c>
      <c r="B4391" t="s">
        <v>13514</v>
      </c>
      <c r="C4391" t="s">
        <v>17352</v>
      </c>
      <c r="D4391" t="s">
        <v>17293</v>
      </c>
      <c r="E4391" s="74">
        <v>20271</v>
      </c>
      <c r="F4391">
        <v>32.799999999999997</v>
      </c>
      <c r="G4391" t="s">
        <v>17392</v>
      </c>
      <c r="H4391" t="s">
        <v>17339</v>
      </c>
      <c r="I4391" s="74">
        <v>39451</v>
      </c>
      <c r="J4391" t="s">
        <v>17325</v>
      </c>
      <c r="K4391" t="s">
        <v>19</v>
      </c>
    </row>
    <row r="4392" spans="1:11" hidden="1" x14ac:dyDescent="0.3">
      <c r="A4392" t="s">
        <v>3703</v>
      </c>
      <c r="B4392" t="s">
        <v>13511</v>
      </c>
      <c r="C4392" t="s">
        <v>17352</v>
      </c>
      <c r="D4392" t="s">
        <v>17293</v>
      </c>
      <c r="E4392" s="74">
        <v>20760</v>
      </c>
      <c r="F4392">
        <v>33</v>
      </c>
      <c r="G4392" t="s">
        <v>17369</v>
      </c>
      <c r="H4392" t="s">
        <v>17339</v>
      </c>
      <c r="I4392" s="74">
        <v>39451</v>
      </c>
      <c r="J4392" t="s">
        <v>17325</v>
      </c>
      <c r="K4392" t="s">
        <v>19</v>
      </c>
    </row>
    <row r="4393" spans="1:11" hidden="1" x14ac:dyDescent="0.3">
      <c r="A4393" t="s">
        <v>3703</v>
      </c>
      <c r="B4393" t="s">
        <v>13511</v>
      </c>
      <c r="C4393" t="s">
        <v>17352</v>
      </c>
      <c r="D4393" t="s">
        <v>17293</v>
      </c>
      <c r="E4393" s="74">
        <v>20760</v>
      </c>
      <c r="F4393">
        <v>33</v>
      </c>
      <c r="G4393" t="s">
        <v>17390</v>
      </c>
      <c r="H4393" t="s">
        <v>17339</v>
      </c>
      <c r="I4393" s="74">
        <v>39451</v>
      </c>
      <c r="J4393" t="s">
        <v>17325</v>
      </c>
      <c r="K4393" t="s">
        <v>19</v>
      </c>
    </row>
    <row r="4394" spans="1:11" hidden="1" x14ac:dyDescent="0.3">
      <c r="A4394" t="s">
        <v>3703</v>
      </c>
      <c r="B4394" t="s">
        <v>13511</v>
      </c>
      <c r="C4394" t="s">
        <v>17352</v>
      </c>
      <c r="D4394" t="s">
        <v>17293</v>
      </c>
      <c r="E4394" s="74">
        <v>20760</v>
      </c>
      <c r="F4394">
        <v>33</v>
      </c>
      <c r="G4394" t="s">
        <v>17392</v>
      </c>
      <c r="H4394" t="s">
        <v>17339</v>
      </c>
      <c r="I4394" s="74">
        <v>39451</v>
      </c>
      <c r="J4394" t="s">
        <v>17325</v>
      </c>
      <c r="K4394" t="s">
        <v>19</v>
      </c>
    </row>
    <row r="4395" spans="1:11" hidden="1" x14ac:dyDescent="0.3">
      <c r="A4395" t="s">
        <v>4290</v>
      </c>
      <c r="B4395" t="s">
        <v>11465</v>
      </c>
      <c r="C4395" t="s">
        <v>17365</v>
      </c>
      <c r="D4395" t="s">
        <v>17366</v>
      </c>
      <c r="E4395" s="74">
        <v>33126</v>
      </c>
      <c r="F4395">
        <v>0.12</v>
      </c>
      <c r="G4395" t="s">
        <v>17369</v>
      </c>
      <c r="H4395" t="s">
        <v>17441</v>
      </c>
      <c r="I4395" s="74">
        <v>43140</v>
      </c>
      <c r="J4395" t="s">
        <v>19</v>
      </c>
      <c r="K4395" t="s">
        <v>19</v>
      </c>
    </row>
    <row r="4396" spans="1:11" hidden="1" x14ac:dyDescent="0.3">
      <c r="A4396" t="s">
        <v>586</v>
      </c>
      <c r="B4396" t="s">
        <v>11961</v>
      </c>
      <c r="C4396" t="s">
        <v>17816</v>
      </c>
      <c r="D4396" t="s">
        <v>17817</v>
      </c>
      <c r="E4396" s="74">
        <v>42397</v>
      </c>
      <c r="F4396">
        <v>1.5</v>
      </c>
      <c r="G4396" t="s">
        <v>17</v>
      </c>
      <c r="H4396" t="s">
        <v>17315</v>
      </c>
      <c r="I4396" s="74">
        <v>42408</v>
      </c>
      <c r="J4396" t="s">
        <v>19</v>
      </c>
      <c r="K4396" t="s">
        <v>19</v>
      </c>
    </row>
    <row r="4397" spans="1:11" hidden="1" x14ac:dyDescent="0.3">
      <c r="A4397" t="s">
        <v>20960</v>
      </c>
      <c r="B4397" t="s">
        <v>20961</v>
      </c>
      <c r="C4397" t="s">
        <v>20046</v>
      </c>
      <c r="D4397" t="s">
        <v>20047</v>
      </c>
      <c r="E4397" s="74">
        <v>43955</v>
      </c>
      <c r="F4397">
        <v>0.377</v>
      </c>
      <c r="G4397" t="s">
        <v>17</v>
      </c>
      <c r="H4397" t="s">
        <v>17315</v>
      </c>
      <c r="I4397" s="74">
        <v>45280</v>
      </c>
      <c r="J4397" t="s">
        <v>19</v>
      </c>
      <c r="K4397" t="s">
        <v>19</v>
      </c>
    </row>
    <row r="4398" spans="1:11" hidden="1" x14ac:dyDescent="0.3">
      <c r="A4398" t="s">
        <v>18562</v>
      </c>
      <c r="B4398" t="s">
        <v>18563</v>
      </c>
      <c r="C4398" t="s">
        <v>18564</v>
      </c>
      <c r="D4398" t="s">
        <v>18565</v>
      </c>
      <c r="E4398" s="74">
        <v>43084</v>
      </c>
      <c r="F4398">
        <v>0.186</v>
      </c>
      <c r="G4398" t="s">
        <v>17</v>
      </c>
      <c r="H4398" t="s">
        <v>17315</v>
      </c>
      <c r="I4398" s="74">
        <v>45048</v>
      </c>
      <c r="J4398" t="s">
        <v>19</v>
      </c>
      <c r="K4398" t="s">
        <v>19</v>
      </c>
    </row>
    <row r="4399" spans="1:11" hidden="1" x14ac:dyDescent="0.3">
      <c r="A4399" t="s">
        <v>13797</v>
      </c>
      <c r="B4399" t="s">
        <v>13796</v>
      </c>
      <c r="C4399" t="s">
        <v>18564</v>
      </c>
      <c r="D4399" t="s">
        <v>18565</v>
      </c>
      <c r="E4399" s="74">
        <v>43084</v>
      </c>
      <c r="F4399">
        <v>0.27900000000000003</v>
      </c>
      <c r="G4399" t="s">
        <v>17</v>
      </c>
      <c r="H4399" t="s">
        <v>17315</v>
      </c>
      <c r="I4399" s="74">
        <v>45002</v>
      </c>
      <c r="J4399" t="s">
        <v>19</v>
      </c>
      <c r="K4399" t="s">
        <v>19</v>
      </c>
    </row>
    <row r="4400" spans="1:11" hidden="1" x14ac:dyDescent="0.3">
      <c r="A4400" t="s">
        <v>13803</v>
      </c>
      <c r="B4400" t="s">
        <v>13802</v>
      </c>
      <c r="C4400" t="s">
        <v>18564</v>
      </c>
      <c r="D4400" t="s">
        <v>18565</v>
      </c>
      <c r="E4400" s="74">
        <v>43111</v>
      </c>
      <c r="F4400">
        <v>0.13800000000000001</v>
      </c>
      <c r="G4400" t="s">
        <v>17</v>
      </c>
      <c r="H4400" t="s">
        <v>17315</v>
      </c>
      <c r="I4400" s="74">
        <v>45002</v>
      </c>
      <c r="J4400" t="s">
        <v>19</v>
      </c>
      <c r="K4400" t="s">
        <v>19</v>
      </c>
    </row>
    <row r="4401" spans="1:11" hidden="1" x14ac:dyDescent="0.3">
      <c r="A4401" t="s">
        <v>13801</v>
      </c>
      <c r="B4401" t="s">
        <v>13800</v>
      </c>
      <c r="C4401" t="s">
        <v>18564</v>
      </c>
      <c r="D4401" t="s">
        <v>18565</v>
      </c>
      <c r="E4401" s="74">
        <v>43084</v>
      </c>
      <c r="F4401">
        <v>0.26700000000000002</v>
      </c>
      <c r="G4401" t="s">
        <v>17</v>
      </c>
      <c r="H4401" t="s">
        <v>17315</v>
      </c>
      <c r="I4401" s="74">
        <v>45002</v>
      </c>
      <c r="J4401" t="s">
        <v>19</v>
      </c>
      <c r="K4401" t="s">
        <v>19</v>
      </c>
    </row>
    <row r="4402" spans="1:11" hidden="1" x14ac:dyDescent="0.3">
      <c r="A4402" t="s">
        <v>13799</v>
      </c>
      <c r="B4402" t="s">
        <v>13798</v>
      </c>
      <c r="C4402" t="s">
        <v>18564</v>
      </c>
      <c r="D4402" t="s">
        <v>18565</v>
      </c>
      <c r="E4402" s="74">
        <v>43084</v>
      </c>
      <c r="F4402">
        <v>0.23599999999999999</v>
      </c>
      <c r="G4402" t="s">
        <v>17</v>
      </c>
      <c r="H4402" t="s">
        <v>17315</v>
      </c>
      <c r="I4402" s="74">
        <v>45002</v>
      </c>
      <c r="J4402" t="s">
        <v>19</v>
      </c>
      <c r="K4402" t="s">
        <v>19</v>
      </c>
    </row>
    <row r="4403" spans="1:11" hidden="1" x14ac:dyDescent="0.3">
      <c r="A4403" t="s">
        <v>13795</v>
      </c>
      <c r="B4403" t="s">
        <v>13794</v>
      </c>
      <c r="C4403" t="s">
        <v>18564</v>
      </c>
      <c r="D4403" t="s">
        <v>18565</v>
      </c>
      <c r="E4403" s="74">
        <v>43542</v>
      </c>
      <c r="F4403">
        <v>0.29899999999999999</v>
      </c>
      <c r="G4403" t="s">
        <v>17</v>
      </c>
      <c r="H4403" t="s">
        <v>17315</v>
      </c>
      <c r="I4403" s="74">
        <v>45002</v>
      </c>
      <c r="J4403" t="s">
        <v>19</v>
      </c>
      <c r="K4403" t="s">
        <v>19</v>
      </c>
    </row>
    <row r="4404" spans="1:11" hidden="1" x14ac:dyDescent="0.3">
      <c r="A4404" t="s">
        <v>15717</v>
      </c>
      <c r="B4404" t="s">
        <v>15716</v>
      </c>
      <c r="C4404" t="s">
        <v>17359</v>
      </c>
      <c r="D4404" t="s">
        <v>17360</v>
      </c>
      <c r="E4404" s="74">
        <v>44837</v>
      </c>
      <c r="F4404">
        <v>1.0999999999999999E-2</v>
      </c>
      <c r="G4404" t="s">
        <v>17</v>
      </c>
      <c r="H4404" t="s">
        <v>17324</v>
      </c>
      <c r="I4404" s="74">
        <v>44848</v>
      </c>
      <c r="J4404" t="s">
        <v>19</v>
      </c>
      <c r="K4404" t="s">
        <v>19</v>
      </c>
    </row>
    <row r="4405" spans="1:11" hidden="1" x14ac:dyDescent="0.3">
      <c r="A4405" t="s">
        <v>28211</v>
      </c>
      <c r="B4405" t="s">
        <v>28212</v>
      </c>
      <c r="C4405" t="s">
        <v>28213</v>
      </c>
      <c r="D4405" t="s">
        <v>28214</v>
      </c>
      <c r="E4405" s="74">
        <v>45635</v>
      </c>
      <c r="F4405">
        <v>8.75</v>
      </c>
      <c r="G4405" t="s">
        <v>17</v>
      </c>
      <c r="H4405" t="s">
        <v>17386</v>
      </c>
      <c r="I4405" s="74">
        <v>45693</v>
      </c>
      <c r="J4405" t="s">
        <v>19</v>
      </c>
      <c r="K4405" t="s">
        <v>19</v>
      </c>
    </row>
    <row r="4406" spans="1:11" hidden="1" x14ac:dyDescent="0.3">
      <c r="A4406" t="s">
        <v>15530</v>
      </c>
      <c r="B4406" t="s">
        <v>15529</v>
      </c>
      <c r="C4406" t="s">
        <v>17581</v>
      </c>
      <c r="D4406" t="s">
        <v>17582</v>
      </c>
      <c r="E4406" s="74">
        <v>44404</v>
      </c>
      <c r="F4406">
        <v>0.91300000000000003</v>
      </c>
      <c r="G4406" t="s">
        <v>17</v>
      </c>
      <c r="H4406" t="s">
        <v>17315</v>
      </c>
      <c r="I4406" s="74">
        <v>44505</v>
      </c>
      <c r="J4406" t="s">
        <v>19</v>
      </c>
      <c r="K4406" t="s">
        <v>19</v>
      </c>
    </row>
    <row r="4407" spans="1:11" hidden="1" x14ac:dyDescent="0.3">
      <c r="A4407" t="s">
        <v>16203</v>
      </c>
      <c r="B4407" t="s">
        <v>16202</v>
      </c>
      <c r="C4407" t="s">
        <v>17581</v>
      </c>
      <c r="D4407" t="s">
        <v>17582</v>
      </c>
      <c r="E4407" s="74">
        <v>44211</v>
      </c>
      <c r="F4407">
        <v>0.42399999999999999</v>
      </c>
      <c r="G4407" t="s">
        <v>17</v>
      </c>
      <c r="H4407" t="s">
        <v>17315</v>
      </c>
      <c r="I4407" s="74">
        <v>44484</v>
      </c>
      <c r="J4407" t="s">
        <v>19</v>
      </c>
      <c r="K4407" t="s">
        <v>19</v>
      </c>
    </row>
    <row r="4408" spans="1:11" hidden="1" x14ac:dyDescent="0.3">
      <c r="A4408" t="s">
        <v>16196</v>
      </c>
      <c r="B4408" t="s">
        <v>16195</v>
      </c>
      <c r="C4408" t="s">
        <v>17581</v>
      </c>
      <c r="D4408" t="s">
        <v>17582</v>
      </c>
      <c r="E4408" s="74">
        <v>44217</v>
      </c>
      <c r="F4408">
        <v>0.28299999999999997</v>
      </c>
      <c r="G4408" t="s">
        <v>17</v>
      </c>
      <c r="H4408" t="s">
        <v>17315</v>
      </c>
      <c r="I4408" s="74">
        <v>44484</v>
      </c>
      <c r="J4408" t="s">
        <v>19</v>
      </c>
      <c r="K4408" t="s">
        <v>19</v>
      </c>
    </row>
    <row r="4409" spans="1:11" hidden="1" x14ac:dyDescent="0.3">
      <c r="A4409" t="s">
        <v>16200</v>
      </c>
      <c r="B4409" t="s">
        <v>16199</v>
      </c>
      <c r="C4409" t="s">
        <v>17581</v>
      </c>
      <c r="D4409" t="s">
        <v>17582</v>
      </c>
      <c r="E4409" s="74">
        <v>44181</v>
      </c>
      <c r="F4409">
        <v>0.45100000000000001</v>
      </c>
      <c r="G4409" t="s">
        <v>17</v>
      </c>
      <c r="H4409" t="s">
        <v>17315</v>
      </c>
      <c r="I4409" s="74">
        <v>44484</v>
      </c>
      <c r="J4409" t="s">
        <v>19</v>
      </c>
      <c r="K4409" t="s">
        <v>19</v>
      </c>
    </row>
    <row r="4410" spans="1:11" hidden="1" x14ac:dyDescent="0.3">
      <c r="A4410" t="s">
        <v>16205</v>
      </c>
      <c r="B4410" t="s">
        <v>16204</v>
      </c>
      <c r="C4410" t="s">
        <v>17581</v>
      </c>
      <c r="D4410" t="s">
        <v>17582</v>
      </c>
      <c r="E4410" s="74">
        <v>44145</v>
      </c>
      <c r="F4410">
        <v>9.9000000000000005E-2</v>
      </c>
      <c r="G4410" t="s">
        <v>17</v>
      </c>
      <c r="H4410" t="s">
        <v>17315</v>
      </c>
      <c r="I4410" s="74">
        <v>44484</v>
      </c>
      <c r="J4410" t="s">
        <v>19</v>
      </c>
      <c r="K4410" t="s">
        <v>19</v>
      </c>
    </row>
    <row r="4411" spans="1:11" hidden="1" x14ac:dyDescent="0.3">
      <c r="A4411" t="s">
        <v>16198</v>
      </c>
      <c r="B4411" t="s">
        <v>16197</v>
      </c>
      <c r="C4411" t="s">
        <v>17581</v>
      </c>
      <c r="D4411" t="s">
        <v>17582</v>
      </c>
      <c r="E4411" s="74">
        <v>44181</v>
      </c>
      <c r="F4411">
        <v>0.193</v>
      </c>
      <c r="G4411" t="s">
        <v>17</v>
      </c>
      <c r="H4411" t="s">
        <v>17315</v>
      </c>
      <c r="I4411" s="74">
        <v>44484</v>
      </c>
      <c r="J4411" t="s">
        <v>19</v>
      </c>
      <c r="K4411" t="s">
        <v>19</v>
      </c>
    </row>
    <row r="4412" spans="1:11" hidden="1" x14ac:dyDescent="0.3">
      <c r="A4412" t="s">
        <v>16194</v>
      </c>
      <c r="B4412" t="s">
        <v>16193</v>
      </c>
      <c r="C4412" t="s">
        <v>17581</v>
      </c>
      <c r="D4412" t="s">
        <v>17582</v>
      </c>
      <c r="E4412" s="74">
        <v>44145</v>
      </c>
      <c r="F4412">
        <v>2.448</v>
      </c>
      <c r="G4412" t="s">
        <v>17</v>
      </c>
      <c r="H4412" t="s">
        <v>17315</v>
      </c>
      <c r="I4412" s="74">
        <v>44517</v>
      </c>
      <c r="J4412" t="s">
        <v>19</v>
      </c>
      <c r="K4412" t="s">
        <v>19</v>
      </c>
    </row>
    <row r="4413" spans="1:11" hidden="1" x14ac:dyDescent="0.3">
      <c r="A4413" t="s">
        <v>1103</v>
      </c>
      <c r="B4413" t="s">
        <v>28403</v>
      </c>
      <c r="C4413" t="s">
        <v>22028</v>
      </c>
      <c r="D4413" t="s">
        <v>22029</v>
      </c>
      <c r="E4413" s="74">
        <v>41873</v>
      </c>
      <c r="F4413">
        <v>0.35099999999999998</v>
      </c>
      <c r="G4413" t="s">
        <v>17</v>
      </c>
      <c r="H4413" t="s">
        <v>17315</v>
      </c>
      <c r="I4413" s="74">
        <v>42065</v>
      </c>
      <c r="J4413" t="s">
        <v>19</v>
      </c>
      <c r="K4413" t="s">
        <v>19</v>
      </c>
    </row>
    <row r="4414" spans="1:11" hidden="1" x14ac:dyDescent="0.3">
      <c r="A4414" t="s">
        <v>3123</v>
      </c>
      <c r="B4414" t="s">
        <v>10204</v>
      </c>
      <c r="C4414" t="s">
        <v>17357</v>
      </c>
      <c r="D4414" t="s">
        <v>17358</v>
      </c>
      <c r="E4414" s="74">
        <v>39804</v>
      </c>
      <c r="F4414">
        <v>0.13500000000000001</v>
      </c>
      <c r="G4414" t="s">
        <v>17</v>
      </c>
      <c r="H4414" t="s">
        <v>17339</v>
      </c>
      <c r="I4414" s="74">
        <v>39863</v>
      </c>
      <c r="J4414" t="s">
        <v>19</v>
      </c>
      <c r="K4414" t="s">
        <v>19</v>
      </c>
    </row>
    <row r="4415" spans="1:11" hidden="1" x14ac:dyDescent="0.3">
      <c r="A4415" t="s">
        <v>6144</v>
      </c>
      <c r="B4415" t="s">
        <v>22366</v>
      </c>
      <c r="C4415" t="s">
        <v>22353</v>
      </c>
      <c r="D4415" t="s">
        <v>22354</v>
      </c>
      <c r="E4415" s="74">
        <v>43080</v>
      </c>
      <c r="F4415">
        <v>0.14099999999999999</v>
      </c>
      <c r="G4415" t="s">
        <v>17</v>
      </c>
      <c r="H4415" t="s">
        <v>17315</v>
      </c>
      <c r="I4415" s="74">
        <v>43790</v>
      </c>
      <c r="J4415" t="s">
        <v>19</v>
      </c>
      <c r="K4415" t="s">
        <v>19</v>
      </c>
    </row>
    <row r="4416" spans="1:11" hidden="1" x14ac:dyDescent="0.3">
      <c r="A4416" t="s">
        <v>3076</v>
      </c>
      <c r="B4416" t="s">
        <v>16687</v>
      </c>
      <c r="C4416" t="s">
        <v>17561</v>
      </c>
      <c r="D4416" t="s">
        <v>17562</v>
      </c>
      <c r="E4416" s="74">
        <v>23408</v>
      </c>
      <c r="F4416">
        <v>0.438</v>
      </c>
      <c r="G4416" t="s">
        <v>17369</v>
      </c>
      <c r="H4416" t="s">
        <v>17315</v>
      </c>
      <c r="I4416" s="74">
        <v>39954</v>
      </c>
      <c r="J4416" t="s">
        <v>19</v>
      </c>
      <c r="K4416" t="s">
        <v>19</v>
      </c>
    </row>
    <row r="4417" spans="1:11" hidden="1" x14ac:dyDescent="0.3">
      <c r="A4417" t="s">
        <v>47</v>
      </c>
      <c r="B4417" t="s">
        <v>11640</v>
      </c>
      <c r="C4417" t="s">
        <v>17410</v>
      </c>
      <c r="D4417" t="s">
        <v>17411</v>
      </c>
      <c r="E4417" s="74">
        <v>42776</v>
      </c>
      <c r="F4417">
        <v>0.20300000000000001</v>
      </c>
      <c r="G4417" t="s">
        <v>17</v>
      </c>
      <c r="H4417" t="s">
        <v>17315</v>
      </c>
      <c r="I4417" s="74">
        <v>42796</v>
      </c>
      <c r="J4417" t="s">
        <v>19</v>
      </c>
      <c r="K4417" t="s">
        <v>19</v>
      </c>
    </row>
    <row r="4418" spans="1:11" hidden="1" x14ac:dyDescent="0.3">
      <c r="A4418" t="s">
        <v>10118</v>
      </c>
      <c r="B4418" t="s">
        <v>16758</v>
      </c>
      <c r="C4418" t="s">
        <v>17370</v>
      </c>
      <c r="D4418" t="s">
        <v>17371</v>
      </c>
      <c r="E4418" s="74">
        <v>44196</v>
      </c>
      <c r="F4418">
        <v>0.33900000000000002</v>
      </c>
      <c r="G4418" t="s">
        <v>17</v>
      </c>
      <c r="H4418" t="s">
        <v>17315</v>
      </c>
      <c r="I4418" s="74">
        <v>44252</v>
      </c>
      <c r="J4418" t="s">
        <v>19</v>
      </c>
      <c r="K4418" t="s">
        <v>19</v>
      </c>
    </row>
    <row r="4419" spans="1:11" hidden="1" x14ac:dyDescent="0.3">
      <c r="A4419" t="s">
        <v>6065</v>
      </c>
      <c r="B4419" t="s">
        <v>10949</v>
      </c>
      <c r="C4419" t="s">
        <v>21823</v>
      </c>
      <c r="D4419" t="s">
        <v>21824</v>
      </c>
      <c r="E4419" s="74">
        <v>41515</v>
      </c>
      <c r="F4419">
        <v>0.49399999999999999</v>
      </c>
      <c r="G4419" t="s">
        <v>17</v>
      </c>
      <c r="H4419" t="s">
        <v>17315</v>
      </c>
      <c r="I4419" s="74">
        <v>43789</v>
      </c>
      <c r="J4419" t="s">
        <v>19</v>
      </c>
      <c r="K4419" t="s">
        <v>19</v>
      </c>
    </row>
    <row r="4420" spans="1:11" hidden="1" x14ac:dyDescent="0.3">
      <c r="A4420" t="s">
        <v>6066</v>
      </c>
      <c r="B4420" t="s">
        <v>10949</v>
      </c>
      <c r="C4420" t="s">
        <v>21823</v>
      </c>
      <c r="D4420" t="s">
        <v>21824</v>
      </c>
      <c r="E4420" s="74">
        <v>41523</v>
      </c>
      <c r="F4420">
        <v>1.03</v>
      </c>
      <c r="G4420" t="s">
        <v>17</v>
      </c>
      <c r="H4420" t="s">
        <v>17315</v>
      </c>
      <c r="I4420" s="74">
        <v>43795</v>
      </c>
      <c r="J4420" t="s">
        <v>19</v>
      </c>
      <c r="K4420" t="s">
        <v>19</v>
      </c>
    </row>
    <row r="4421" spans="1:11" hidden="1" x14ac:dyDescent="0.3">
      <c r="A4421" t="s">
        <v>6077</v>
      </c>
      <c r="B4421" t="s">
        <v>10949</v>
      </c>
      <c r="C4421" t="s">
        <v>21823</v>
      </c>
      <c r="D4421" t="s">
        <v>21824</v>
      </c>
      <c r="E4421" s="74">
        <v>41515</v>
      </c>
      <c r="F4421">
        <v>0.83299999999999996</v>
      </c>
      <c r="G4421" t="s">
        <v>17</v>
      </c>
      <c r="H4421" t="s">
        <v>17315</v>
      </c>
      <c r="I4421" s="74">
        <v>43795</v>
      </c>
      <c r="J4421" t="s">
        <v>19</v>
      </c>
      <c r="K4421" t="s">
        <v>19</v>
      </c>
    </row>
    <row r="4422" spans="1:11" hidden="1" x14ac:dyDescent="0.3">
      <c r="A4422" t="s">
        <v>3168</v>
      </c>
      <c r="B4422" t="s">
        <v>10346</v>
      </c>
      <c r="C4422" t="s">
        <v>17357</v>
      </c>
      <c r="D4422" t="s">
        <v>17358</v>
      </c>
      <c r="E4422" s="74">
        <v>39448</v>
      </c>
      <c r="F4422">
        <v>0.125</v>
      </c>
      <c r="G4422" t="s">
        <v>17</v>
      </c>
      <c r="H4422" t="s">
        <v>17315</v>
      </c>
      <c r="I4422" s="74">
        <v>39875</v>
      </c>
      <c r="J4422" t="s">
        <v>19</v>
      </c>
      <c r="K4422" t="s">
        <v>19</v>
      </c>
    </row>
    <row r="4423" spans="1:11" hidden="1" x14ac:dyDescent="0.3">
      <c r="A4423" t="s">
        <v>4814</v>
      </c>
      <c r="B4423" t="s">
        <v>11142</v>
      </c>
      <c r="C4423" t="s">
        <v>17799</v>
      </c>
      <c r="D4423" t="s">
        <v>17800</v>
      </c>
      <c r="E4423" s="74">
        <v>43473</v>
      </c>
      <c r="F4423">
        <v>11</v>
      </c>
      <c r="G4423" t="s">
        <v>17623</v>
      </c>
      <c r="H4423" t="s">
        <v>17324</v>
      </c>
      <c r="I4423" s="74">
        <v>43528</v>
      </c>
      <c r="J4423" t="s">
        <v>19</v>
      </c>
      <c r="K4423" t="s">
        <v>19</v>
      </c>
    </row>
    <row r="4424" spans="1:11" hidden="1" x14ac:dyDescent="0.3">
      <c r="A4424" t="s">
        <v>2416</v>
      </c>
      <c r="B4424" t="s">
        <v>13190</v>
      </c>
      <c r="C4424" t="s">
        <v>21842</v>
      </c>
      <c r="D4424" t="s">
        <v>21843</v>
      </c>
      <c r="E4424" s="74">
        <v>40886</v>
      </c>
      <c r="F4424">
        <v>3</v>
      </c>
      <c r="G4424" t="s">
        <v>6</v>
      </c>
      <c r="H4424" t="s">
        <v>17339</v>
      </c>
      <c r="I4424" s="74">
        <v>40920</v>
      </c>
      <c r="J4424" t="s">
        <v>19</v>
      </c>
      <c r="K4424" t="s">
        <v>19</v>
      </c>
    </row>
    <row r="4425" spans="1:11" hidden="1" x14ac:dyDescent="0.3">
      <c r="A4425" t="s">
        <v>1993</v>
      </c>
      <c r="B4425" t="s">
        <v>12864</v>
      </c>
      <c r="C4425" t="s">
        <v>17442</v>
      </c>
      <c r="D4425" t="s">
        <v>17443</v>
      </c>
      <c r="E4425" s="74">
        <v>41214</v>
      </c>
      <c r="F4425">
        <v>200</v>
      </c>
      <c r="G4425" t="s">
        <v>6</v>
      </c>
      <c r="H4425" t="s">
        <v>17441</v>
      </c>
      <c r="I4425" s="74">
        <v>41290</v>
      </c>
      <c r="J4425" t="s">
        <v>19</v>
      </c>
      <c r="K4425" t="s">
        <v>19</v>
      </c>
    </row>
    <row r="4426" spans="1:11" hidden="1" x14ac:dyDescent="0.3">
      <c r="A4426" t="s">
        <v>1992</v>
      </c>
      <c r="B4426" t="s">
        <v>12863</v>
      </c>
      <c r="C4426" t="s">
        <v>17442</v>
      </c>
      <c r="D4426" t="s">
        <v>17443</v>
      </c>
      <c r="E4426" s="74">
        <v>41228</v>
      </c>
      <c r="F4426">
        <v>200</v>
      </c>
      <c r="G4426" t="s">
        <v>6</v>
      </c>
      <c r="H4426" t="s">
        <v>17441</v>
      </c>
      <c r="I4426" s="74">
        <v>41290</v>
      </c>
      <c r="J4426" t="s">
        <v>19</v>
      </c>
      <c r="K4426" t="s">
        <v>19</v>
      </c>
    </row>
    <row r="4427" spans="1:11" hidden="1" x14ac:dyDescent="0.3">
      <c r="A4427" t="s">
        <v>1085</v>
      </c>
      <c r="B4427" t="s">
        <v>1086</v>
      </c>
      <c r="C4427" t="s">
        <v>17442</v>
      </c>
      <c r="D4427" t="s">
        <v>17443</v>
      </c>
      <c r="E4427" s="74">
        <v>41914</v>
      </c>
      <c r="F4427">
        <v>200.6</v>
      </c>
      <c r="G4427" t="s">
        <v>6</v>
      </c>
      <c r="H4427" t="s">
        <v>17441</v>
      </c>
      <c r="I4427" s="74">
        <v>41929</v>
      </c>
      <c r="J4427" t="s">
        <v>19</v>
      </c>
      <c r="K4427" t="s">
        <v>19</v>
      </c>
    </row>
    <row r="4428" spans="1:11" hidden="1" x14ac:dyDescent="0.3">
      <c r="A4428" t="s">
        <v>14947</v>
      </c>
      <c r="B4428" t="s">
        <v>14946</v>
      </c>
      <c r="C4428" t="s">
        <v>17824</v>
      </c>
      <c r="D4428" t="s">
        <v>17825</v>
      </c>
      <c r="E4428" s="74">
        <v>44335</v>
      </c>
      <c r="F4428">
        <v>3</v>
      </c>
      <c r="G4428" t="s">
        <v>17</v>
      </c>
      <c r="H4428" t="s">
        <v>17315</v>
      </c>
      <c r="I4428" s="74">
        <v>44776</v>
      </c>
      <c r="J4428" t="s">
        <v>19</v>
      </c>
      <c r="K4428" t="s">
        <v>19</v>
      </c>
    </row>
    <row r="4429" spans="1:11" hidden="1" x14ac:dyDescent="0.3">
      <c r="A4429" t="s">
        <v>14394</v>
      </c>
      <c r="B4429" t="s">
        <v>14393</v>
      </c>
      <c r="C4429" t="s">
        <v>18696</v>
      </c>
      <c r="D4429" t="s">
        <v>18697</v>
      </c>
      <c r="E4429" s="74">
        <v>44544</v>
      </c>
      <c r="F4429">
        <v>0.26300000000000001</v>
      </c>
      <c r="G4429" t="s">
        <v>17</v>
      </c>
      <c r="H4429" t="s">
        <v>17315</v>
      </c>
      <c r="I4429" s="74">
        <v>44848</v>
      </c>
      <c r="J4429" t="s">
        <v>19</v>
      </c>
      <c r="K4429" t="s">
        <v>19</v>
      </c>
    </row>
    <row r="4430" spans="1:11" hidden="1" x14ac:dyDescent="0.3">
      <c r="A4430" t="s">
        <v>2475</v>
      </c>
      <c r="B4430" t="s">
        <v>12849</v>
      </c>
      <c r="C4430" t="s">
        <v>21825</v>
      </c>
      <c r="D4430" t="s">
        <v>21826</v>
      </c>
      <c r="E4430" s="74">
        <v>38299</v>
      </c>
      <c r="F4430">
        <v>1.62</v>
      </c>
      <c r="G4430" t="s">
        <v>17334</v>
      </c>
      <c r="H4430" t="s">
        <v>17315</v>
      </c>
      <c r="I4430" s="74">
        <v>41053</v>
      </c>
      <c r="J4430" t="s">
        <v>19</v>
      </c>
      <c r="K4430" t="s">
        <v>19</v>
      </c>
    </row>
    <row r="4431" spans="1:11" hidden="1" x14ac:dyDescent="0.3">
      <c r="A4431" t="s">
        <v>2474</v>
      </c>
      <c r="B4431" t="s">
        <v>12849</v>
      </c>
      <c r="C4431" t="s">
        <v>21825</v>
      </c>
      <c r="D4431" t="s">
        <v>21826</v>
      </c>
      <c r="E4431" s="74">
        <v>39506</v>
      </c>
      <c r="F4431">
        <v>0.81</v>
      </c>
      <c r="G4431" t="s">
        <v>17334</v>
      </c>
      <c r="H4431" t="s">
        <v>17315</v>
      </c>
      <c r="I4431" s="74">
        <v>41053</v>
      </c>
      <c r="J4431" t="s">
        <v>19</v>
      </c>
      <c r="K4431" t="s">
        <v>19</v>
      </c>
    </row>
    <row r="4432" spans="1:11" hidden="1" x14ac:dyDescent="0.3">
      <c r="A4432" t="s">
        <v>1980</v>
      </c>
      <c r="B4432" t="s">
        <v>12849</v>
      </c>
      <c r="C4432" t="s">
        <v>21825</v>
      </c>
      <c r="D4432" t="s">
        <v>21826</v>
      </c>
      <c r="E4432" s="74">
        <v>41228</v>
      </c>
      <c r="F4432">
        <v>2.4449999999999998</v>
      </c>
      <c r="G4432" t="s">
        <v>17334</v>
      </c>
      <c r="H4432" t="s">
        <v>17315</v>
      </c>
      <c r="I4432" s="74">
        <v>41348</v>
      </c>
      <c r="J4432" t="s">
        <v>19</v>
      </c>
      <c r="K4432" t="s">
        <v>19</v>
      </c>
    </row>
    <row r="4433" spans="1:11" hidden="1" x14ac:dyDescent="0.3">
      <c r="A4433" t="s">
        <v>1018</v>
      </c>
      <c r="B4433" t="s">
        <v>12200</v>
      </c>
      <c r="C4433" t="s">
        <v>22040</v>
      </c>
      <c r="D4433" t="s">
        <v>1017</v>
      </c>
      <c r="E4433" s="74">
        <v>42272</v>
      </c>
      <c r="F4433">
        <v>0.32</v>
      </c>
      <c r="G4433" t="s">
        <v>17369</v>
      </c>
      <c r="H4433" t="s">
        <v>17315</v>
      </c>
      <c r="I4433" s="74">
        <v>42317</v>
      </c>
      <c r="J4433" t="s">
        <v>19</v>
      </c>
      <c r="K4433" t="s">
        <v>19</v>
      </c>
    </row>
    <row r="4434" spans="1:11" hidden="1" x14ac:dyDescent="0.3">
      <c r="A4434" t="s">
        <v>2800</v>
      </c>
      <c r="B4434" t="s">
        <v>13513</v>
      </c>
      <c r="C4434" t="s">
        <v>19885</v>
      </c>
      <c r="D4434" t="s">
        <v>19886</v>
      </c>
      <c r="E4434" s="74">
        <v>40346</v>
      </c>
      <c r="F4434">
        <v>50</v>
      </c>
      <c r="G4434" t="s">
        <v>6</v>
      </c>
      <c r="H4434" t="s">
        <v>17391</v>
      </c>
      <c r="I4434" s="74">
        <v>40386</v>
      </c>
      <c r="J4434" t="s">
        <v>19</v>
      </c>
      <c r="K4434" t="s">
        <v>19</v>
      </c>
    </row>
    <row r="4435" spans="1:11" hidden="1" x14ac:dyDescent="0.3">
      <c r="A4435" t="s">
        <v>4175</v>
      </c>
      <c r="B4435" t="s">
        <v>4174</v>
      </c>
      <c r="C4435" t="s">
        <v>17410</v>
      </c>
      <c r="D4435" t="s">
        <v>17411</v>
      </c>
      <c r="E4435" s="74">
        <v>42950</v>
      </c>
      <c r="F4435">
        <v>0.36099999999999999</v>
      </c>
      <c r="G4435" t="s">
        <v>17</v>
      </c>
      <c r="H4435" t="s">
        <v>17315</v>
      </c>
      <c r="I4435" s="74">
        <v>42979</v>
      </c>
      <c r="J4435" t="s">
        <v>19</v>
      </c>
      <c r="K4435" t="s">
        <v>19</v>
      </c>
    </row>
    <row r="4436" spans="1:11" hidden="1" x14ac:dyDescent="0.3">
      <c r="A4436" t="s">
        <v>4907</v>
      </c>
      <c r="B4436" t="s">
        <v>4174</v>
      </c>
      <c r="C4436" t="s">
        <v>17410</v>
      </c>
      <c r="D4436" t="s">
        <v>17411</v>
      </c>
      <c r="E4436" s="74">
        <v>43189</v>
      </c>
      <c r="F4436">
        <v>0.32500000000000001</v>
      </c>
      <c r="G4436" t="s">
        <v>17</v>
      </c>
      <c r="H4436" t="s">
        <v>17315</v>
      </c>
      <c r="I4436" s="74">
        <v>43748</v>
      </c>
      <c r="J4436" t="s">
        <v>19</v>
      </c>
      <c r="K4436" t="s">
        <v>19</v>
      </c>
    </row>
    <row r="4437" spans="1:11" hidden="1" x14ac:dyDescent="0.3">
      <c r="A4437" t="s">
        <v>4908</v>
      </c>
      <c r="B4437" t="s">
        <v>4174</v>
      </c>
      <c r="C4437" t="s">
        <v>17410</v>
      </c>
      <c r="D4437" t="s">
        <v>17411</v>
      </c>
      <c r="E4437" s="74">
        <v>43189</v>
      </c>
      <c r="F4437">
        <v>0.23</v>
      </c>
      <c r="G4437" t="s">
        <v>17</v>
      </c>
      <c r="H4437" t="s">
        <v>17315</v>
      </c>
      <c r="I4437" s="74">
        <v>43748</v>
      </c>
      <c r="J4437" t="s">
        <v>19</v>
      </c>
      <c r="K4437" t="s">
        <v>19</v>
      </c>
    </row>
    <row r="4438" spans="1:11" hidden="1" x14ac:dyDescent="0.3">
      <c r="A4438" t="s">
        <v>4909</v>
      </c>
      <c r="B4438" t="s">
        <v>4174</v>
      </c>
      <c r="C4438" t="s">
        <v>17410</v>
      </c>
      <c r="D4438" t="s">
        <v>17411</v>
      </c>
      <c r="E4438" s="74">
        <v>43157</v>
      </c>
      <c r="F4438">
        <v>0.64</v>
      </c>
      <c r="G4438" t="s">
        <v>17</v>
      </c>
      <c r="H4438" t="s">
        <v>17315</v>
      </c>
      <c r="I4438" s="74">
        <v>43748</v>
      </c>
      <c r="J4438" t="s">
        <v>19</v>
      </c>
      <c r="K4438" t="s">
        <v>19</v>
      </c>
    </row>
    <row r="4439" spans="1:11" hidden="1" x14ac:dyDescent="0.3">
      <c r="A4439" t="s">
        <v>4910</v>
      </c>
      <c r="B4439" t="s">
        <v>4174</v>
      </c>
      <c r="C4439" t="s">
        <v>17410</v>
      </c>
      <c r="D4439" t="s">
        <v>17411</v>
      </c>
      <c r="E4439" s="74">
        <v>43140</v>
      </c>
      <c r="F4439">
        <v>0.308</v>
      </c>
      <c r="G4439" t="s">
        <v>17</v>
      </c>
      <c r="H4439" t="s">
        <v>17315</v>
      </c>
      <c r="I4439" s="74">
        <v>43748</v>
      </c>
      <c r="J4439" t="s">
        <v>19</v>
      </c>
      <c r="K4439" t="s">
        <v>19</v>
      </c>
    </row>
    <row r="4440" spans="1:11" hidden="1" x14ac:dyDescent="0.3">
      <c r="A4440" t="s">
        <v>6050</v>
      </c>
      <c r="B4440" t="s">
        <v>4174</v>
      </c>
      <c r="C4440" t="s">
        <v>17410</v>
      </c>
      <c r="D4440" t="s">
        <v>17411</v>
      </c>
      <c r="E4440" s="74">
        <v>43098</v>
      </c>
      <c r="F4440">
        <v>0.17100000000000001</v>
      </c>
      <c r="G4440" t="s">
        <v>17</v>
      </c>
      <c r="H4440" t="s">
        <v>17315</v>
      </c>
      <c r="I4440" s="74">
        <v>43748</v>
      </c>
      <c r="J4440" t="s">
        <v>19</v>
      </c>
      <c r="K4440" t="s">
        <v>19</v>
      </c>
    </row>
    <row r="4441" spans="1:11" hidden="1" x14ac:dyDescent="0.3">
      <c r="A4441" t="s">
        <v>23132</v>
      </c>
      <c r="B4441" t="s">
        <v>23133</v>
      </c>
      <c r="C4441" t="s">
        <v>23134</v>
      </c>
      <c r="D4441" t="s">
        <v>23135</v>
      </c>
      <c r="E4441" s="74">
        <v>44447</v>
      </c>
      <c r="F4441">
        <v>2.6</v>
      </c>
      <c r="G4441" t="s">
        <v>17</v>
      </c>
      <c r="H4441" t="s">
        <v>17315</v>
      </c>
      <c r="I4441" s="74">
        <v>44587</v>
      </c>
      <c r="J4441" t="s">
        <v>19</v>
      </c>
      <c r="K4441" t="s">
        <v>19</v>
      </c>
    </row>
    <row r="4442" spans="1:11" hidden="1" x14ac:dyDescent="0.3">
      <c r="A4442" t="s">
        <v>23614</v>
      </c>
      <c r="B4442" t="s">
        <v>23615</v>
      </c>
      <c r="C4442" t="s">
        <v>23134</v>
      </c>
      <c r="D4442" t="s">
        <v>23135</v>
      </c>
      <c r="E4442" s="74">
        <v>44517</v>
      </c>
      <c r="F4442">
        <v>0.98399999999999999</v>
      </c>
      <c r="G4442" t="s">
        <v>17</v>
      </c>
      <c r="H4442" t="s">
        <v>17315</v>
      </c>
      <c r="I4442" s="74">
        <v>44588</v>
      </c>
      <c r="J4442" t="s">
        <v>19</v>
      </c>
      <c r="K4442" t="s">
        <v>19</v>
      </c>
    </row>
    <row r="4443" spans="1:11" hidden="1" x14ac:dyDescent="0.3">
      <c r="A4443" t="s">
        <v>25967</v>
      </c>
      <c r="B4443" t="s">
        <v>25968</v>
      </c>
      <c r="C4443" t="s">
        <v>23134</v>
      </c>
      <c r="D4443" t="s">
        <v>23135</v>
      </c>
      <c r="E4443" s="74">
        <v>45454</v>
      </c>
      <c r="F4443">
        <v>1.5</v>
      </c>
      <c r="G4443" t="s">
        <v>17</v>
      </c>
      <c r="H4443" t="s">
        <v>17315</v>
      </c>
      <c r="I4443" s="74">
        <v>45540</v>
      </c>
      <c r="J4443" t="s">
        <v>19</v>
      </c>
      <c r="K4443" t="s">
        <v>19</v>
      </c>
    </row>
    <row r="4444" spans="1:11" hidden="1" x14ac:dyDescent="0.3">
      <c r="A4444" t="s">
        <v>25502</v>
      </c>
      <c r="B4444" t="s">
        <v>25503</v>
      </c>
      <c r="C4444" t="s">
        <v>23134</v>
      </c>
      <c r="D4444" t="s">
        <v>23135</v>
      </c>
      <c r="E4444" s="74">
        <v>45377</v>
      </c>
      <c r="F4444">
        <v>5.1664899999999996</v>
      </c>
      <c r="G4444" t="s">
        <v>17</v>
      </c>
      <c r="H4444" t="s">
        <v>17315</v>
      </c>
      <c r="I4444" s="74">
        <v>45512</v>
      </c>
      <c r="J4444" t="s">
        <v>19</v>
      </c>
      <c r="K4444" t="s">
        <v>19</v>
      </c>
    </row>
    <row r="4445" spans="1:11" hidden="1" x14ac:dyDescent="0.3">
      <c r="A4445" t="s">
        <v>25346</v>
      </c>
      <c r="B4445" t="s">
        <v>25347</v>
      </c>
      <c r="C4445" t="s">
        <v>17744</v>
      </c>
      <c r="D4445" t="s">
        <v>17745</v>
      </c>
      <c r="E4445" s="74">
        <v>45392</v>
      </c>
      <c r="F4445">
        <v>2.8</v>
      </c>
      <c r="G4445" t="s">
        <v>17</v>
      </c>
      <c r="H4445" t="s">
        <v>17339</v>
      </c>
      <c r="I4445" s="74">
        <v>45541</v>
      </c>
      <c r="J4445" t="s">
        <v>19</v>
      </c>
      <c r="K4445" t="s">
        <v>19</v>
      </c>
    </row>
    <row r="4446" spans="1:11" hidden="1" x14ac:dyDescent="0.3">
      <c r="A4446" t="s">
        <v>8882</v>
      </c>
      <c r="B4446" t="s">
        <v>17195</v>
      </c>
      <c r="C4446" t="s">
        <v>17346</v>
      </c>
      <c r="D4446" t="s">
        <v>17347</v>
      </c>
      <c r="E4446" s="74">
        <v>41548</v>
      </c>
      <c r="F4446">
        <v>0.21099999999999999</v>
      </c>
      <c r="G4446" t="s">
        <v>17</v>
      </c>
      <c r="H4446" t="s">
        <v>17315</v>
      </c>
      <c r="I4446" s="74">
        <v>44029</v>
      </c>
      <c r="J4446" t="s">
        <v>19</v>
      </c>
      <c r="K4446" t="s">
        <v>19</v>
      </c>
    </row>
    <row r="4447" spans="1:11" hidden="1" x14ac:dyDescent="0.3">
      <c r="A4447" t="s">
        <v>10025</v>
      </c>
      <c r="B4447" t="s">
        <v>16884</v>
      </c>
      <c r="C4447" t="s">
        <v>17490</v>
      </c>
      <c r="D4447" t="s">
        <v>17491</v>
      </c>
      <c r="E4447" s="74">
        <v>44154</v>
      </c>
      <c r="F4447">
        <v>40</v>
      </c>
      <c r="G4447" t="s">
        <v>17</v>
      </c>
      <c r="H4447" t="s">
        <v>17315</v>
      </c>
      <c r="I4447" s="74">
        <v>44183</v>
      </c>
      <c r="J4447" t="s">
        <v>19</v>
      </c>
      <c r="K4447" t="s">
        <v>19</v>
      </c>
    </row>
    <row r="4448" spans="1:11" hidden="1" x14ac:dyDescent="0.3">
      <c r="A4448" t="s">
        <v>10027</v>
      </c>
      <c r="B4448" t="s">
        <v>16882</v>
      </c>
      <c r="C4448" t="s">
        <v>17494</v>
      </c>
      <c r="D4448" t="s">
        <v>17495</v>
      </c>
      <c r="E4448" s="74">
        <v>44154</v>
      </c>
      <c r="F4448">
        <v>20</v>
      </c>
      <c r="G4448" t="s">
        <v>17</v>
      </c>
      <c r="H4448" t="s">
        <v>17315</v>
      </c>
      <c r="I4448" s="74">
        <v>44183</v>
      </c>
      <c r="J4448" t="s">
        <v>19</v>
      </c>
      <c r="K4448" t="s">
        <v>19</v>
      </c>
    </row>
    <row r="4449" spans="1:11" hidden="1" x14ac:dyDescent="0.3">
      <c r="A4449" t="s">
        <v>10028</v>
      </c>
      <c r="B4449" t="s">
        <v>16881</v>
      </c>
      <c r="C4449" t="s">
        <v>17496</v>
      </c>
      <c r="D4449" t="s">
        <v>17497</v>
      </c>
      <c r="E4449" s="74">
        <v>44160</v>
      </c>
      <c r="F4449">
        <v>50</v>
      </c>
      <c r="G4449" t="s">
        <v>17</v>
      </c>
      <c r="H4449" t="s">
        <v>17315</v>
      </c>
      <c r="I4449" s="74">
        <v>44183</v>
      </c>
      <c r="J4449" t="s">
        <v>19</v>
      </c>
      <c r="K4449" t="s">
        <v>19</v>
      </c>
    </row>
    <row r="4450" spans="1:11" hidden="1" x14ac:dyDescent="0.3">
      <c r="A4450" t="s">
        <v>10029</v>
      </c>
      <c r="B4450" t="s">
        <v>16880</v>
      </c>
      <c r="C4450" t="s">
        <v>17498</v>
      </c>
      <c r="D4450" t="s">
        <v>17499</v>
      </c>
      <c r="E4450" s="74">
        <v>44160</v>
      </c>
      <c r="F4450">
        <v>50</v>
      </c>
      <c r="G4450" t="s">
        <v>17</v>
      </c>
      <c r="H4450" t="s">
        <v>17315</v>
      </c>
      <c r="I4450" s="74">
        <v>44183</v>
      </c>
      <c r="J4450" t="s">
        <v>19</v>
      </c>
      <c r="K4450" t="s">
        <v>19</v>
      </c>
    </row>
    <row r="4451" spans="1:11" hidden="1" x14ac:dyDescent="0.3">
      <c r="A4451" t="s">
        <v>21716</v>
      </c>
      <c r="B4451" t="s">
        <v>21717</v>
      </c>
      <c r="C4451" t="s">
        <v>17361</v>
      </c>
      <c r="D4451" t="s">
        <v>17362</v>
      </c>
      <c r="E4451" s="74">
        <v>44715</v>
      </c>
      <c r="F4451">
        <v>0.33600000000000002</v>
      </c>
      <c r="G4451" t="s">
        <v>17</v>
      </c>
      <c r="H4451" t="s">
        <v>17315</v>
      </c>
      <c r="I4451" s="74">
        <v>45324</v>
      </c>
      <c r="J4451" t="s">
        <v>19</v>
      </c>
      <c r="K4451" t="s">
        <v>19</v>
      </c>
    </row>
    <row r="4452" spans="1:11" hidden="1" x14ac:dyDescent="0.3">
      <c r="A4452" t="s">
        <v>14555</v>
      </c>
      <c r="B4452" t="s">
        <v>13308</v>
      </c>
      <c r="C4452" t="s">
        <v>17791</v>
      </c>
      <c r="D4452" t="s">
        <v>17792</v>
      </c>
      <c r="E4452" s="74">
        <v>3835</v>
      </c>
      <c r="F4452">
        <v>10.8</v>
      </c>
      <c r="G4452" t="s">
        <v>17369</v>
      </c>
      <c r="H4452" t="s">
        <v>17391</v>
      </c>
      <c r="I4452" s="74">
        <v>44844</v>
      </c>
      <c r="J4452" t="s">
        <v>19</v>
      </c>
      <c r="K4452" t="s">
        <v>19</v>
      </c>
    </row>
    <row r="4453" spans="1:11" hidden="1" x14ac:dyDescent="0.3">
      <c r="A4453" t="s">
        <v>14554</v>
      </c>
      <c r="B4453" t="s">
        <v>13308</v>
      </c>
      <c r="C4453" t="s">
        <v>17791</v>
      </c>
      <c r="D4453" t="s">
        <v>17792</v>
      </c>
      <c r="E4453" s="74">
        <v>3897</v>
      </c>
      <c r="F4453">
        <v>10.8</v>
      </c>
      <c r="G4453" t="s">
        <v>17369</v>
      </c>
      <c r="H4453" t="s">
        <v>17391</v>
      </c>
      <c r="I4453" s="74">
        <v>44844</v>
      </c>
      <c r="J4453" t="s">
        <v>19</v>
      </c>
      <c r="K4453" t="s">
        <v>19</v>
      </c>
    </row>
    <row r="4454" spans="1:11" hidden="1" x14ac:dyDescent="0.3">
      <c r="A4454" t="s">
        <v>14553</v>
      </c>
      <c r="B4454" t="s">
        <v>13308</v>
      </c>
      <c r="C4454" t="s">
        <v>17791</v>
      </c>
      <c r="D4454" t="s">
        <v>17792</v>
      </c>
      <c r="E4454" s="74">
        <v>3988</v>
      </c>
      <c r="F4454">
        <v>10.8</v>
      </c>
      <c r="G4454" t="s">
        <v>17369</v>
      </c>
      <c r="H4454" t="s">
        <v>17391</v>
      </c>
      <c r="I4454" s="74">
        <v>44844</v>
      </c>
      <c r="J4454" t="s">
        <v>19</v>
      </c>
      <c r="K4454" t="s">
        <v>19</v>
      </c>
    </row>
    <row r="4455" spans="1:11" hidden="1" x14ac:dyDescent="0.3">
      <c r="A4455" t="s">
        <v>2564</v>
      </c>
      <c r="B4455" t="s">
        <v>13308</v>
      </c>
      <c r="C4455" t="s">
        <v>17791</v>
      </c>
      <c r="D4455" t="s">
        <v>17792</v>
      </c>
      <c r="E4455" s="74">
        <v>4323</v>
      </c>
      <c r="F4455">
        <v>8</v>
      </c>
      <c r="G4455" t="s">
        <v>17369</v>
      </c>
      <c r="H4455" t="s">
        <v>17391</v>
      </c>
      <c r="I4455" s="74">
        <v>40711</v>
      </c>
      <c r="J4455" t="s">
        <v>19</v>
      </c>
      <c r="K4455" t="s">
        <v>19</v>
      </c>
    </row>
    <row r="4456" spans="1:11" hidden="1" x14ac:dyDescent="0.3">
      <c r="A4456" t="s">
        <v>499</v>
      </c>
      <c r="B4456" t="s">
        <v>500</v>
      </c>
      <c r="C4456" t="s">
        <v>17372</v>
      </c>
      <c r="D4456" t="s">
        <v>17373</v>
      </c>
      <c r="E4456" s="74">
        <v>42450</v>
      </c>
      <c r="F4456">
        <v>3</v>
      </c>
      <c r="G4456" t="s">
        <v>17</v>
      </c>
      <c r="H4456" t="s">
        <v>17315</v>
      </c>
      <c r="I4456" s="74">
        <v>42485</v>
      </c>
      <c r="J4456" t="s">
        <v>19</v>
      </c>
      <c r="K4456" t="s">
        <v>19</v>
      </c>
    </row>
    <row r="4457" spans="1:11" hidden="1" x14ac:dyDescent="0.3">
      <c r="A4457" t="s">
        <v>8971</v>
      </c>
      <c r="B4457" t="s">
        <v>17131</v>
      </c>
      <c r="C4457" t="s">
        <v>17332</v>
      </c>
      <c r="D4457" t="s">
        <v>17333</v>
      </c>
      <c r="E4457" s="74">
        <v>43188</v>
      </c>
      <c r="F4457">
        <v>0.92200000000000004</v>
      </c>
      <c r="G4457" t="s">
        <v>17</v>
      </c>
      <c r="H4457" t="s">
        <v>17315</v>
      </c>
      <c r="I4457" s="74">
        <v>44000</v>
      </c>
      <c r="J4457" t="s">
        <v>19</v>
      </c>
      <c r="K4457" t="s">
        <v>19</v>
      </c>
    </row>
    <row r="4458" spans="1:11" hidden="1" x14ac:dyDescent="0.3">
      <c r="A4458" t="s">
        <v>24945</v>
      </c>
      <c r="B4458" t="s">
        <v>24946</v>
      </c>
      <c r="C4458" t="s">
        <v>24947</v>
      </c>
      <c r="D4458" t="s">
        <v>24948</v>
      </c>
      <c r="E4458" s="74">
        <v>42286</v>
      </c>
      <c r="F4458">
        <v>1.25</v>
      </c>
      <c r="G4458" t="s">
        <v>17369</v>
      </c>
      <c r="H4458" t="s">
        <v>17458</v>
      </c>
      <c r="I4458" s="74">
        <v>45376</v>
      </c>
      <c r="J4458" t="s">
        <v>19</v>
      </c>
      <c r="K4458" t="s">
        <v>19</v>
      </c>
    </row>
    <row r="4459" spans="1:11" hidden="1" x14ac:dyDescent="0.3">
      <c r="A4459" t="s">
        <v>13632</v>
      </c>
      <c r="B4459" t="s">
        <v>13631</v>
      </c>
      <c r="C4459" t="s">
        <v>17387</v>
      </c>
      <c r="D4459" t="s">
        <v>17388</v>
      </c>
      <c r="E4459" s="74">
        <v>44733</v>
      </c>
      <c r="F4459">
        <v>0.11</v>
      </c>
      <c r="G4459" t="s">
        <v>17</v>
      </c>
      <c r="H4459" t="s">
        <v>17315</v>
      </c>
      <c r="I4459" s="74">
        <v>45022</v>
      </c>
      <c r="J4459" t="s">
        <v>19</v>
      </c>
      <c r="K4459" t="s">
        <v>19</v>
      </c>
    </row>
    <row r="4460" spans="1:11" hidden="1" x14ac:dyDescent="0.3">
      <c r="A4460" t="s">
        <v>2849</v>
      </c>
      <c r="B4460" t="s">
        <v>12444</v>
      </c>
      <c r="C4460" t="s">
        <v>17393</v>
      </c>
      <c r="D4460" t="s">
        <v>17394</v>
      </c>
      <c r="E4460" s="74">
        <v>40031</v>
      </c>
      <c r="F4460">
        <v>0.22600000000000001</v>
      </c>
      <c r="G4460" t="s">
        <v>17</v>
      </c>
      <c r="H4460" t="s">
        <v>17315</v>
      </c>
      <c r="I4460" s="74">
        <v>40205</v>
      </c>
      <c r="J4460" t="s">
        <v>19</v>
      </c>
      <c r="K4460" t="s">
        <v>19</v>
      </c>
    </row>
    <row r="4461" spans="1:11" hidden="1" x14ac:dyDescent="0.3">
      <c r="A4461" t="s">
        <v>1442</v>
      </c>
      <c r="B4461" t="s">
        <v>12444</v>
      </c>
      <c r="C4461" t="s">
        <v>17393</v>
      </c>
      <c r="D4461" t="s">
        <v>17394</v>
      </c>
      <c r="E4461" s="74">
        <v>40031</v>
      </c>
      <c r="F4461">
        <v>0.17799999999999999</v>
      </c>
      <c r="G4461" t="s">
        <v>17</v>
      </c>
      <c r="H4461" t="s">
        <v>17315</v>
      </c>
      <c r="I4461" s="74">
        <v>41689</v>
      </c>
      <c r="J4461" t="s">
        <v>19</v>
      </c>
      <c r="K4461" t="s">
        <v>19</v>
      </c>
    </row>
    <row r="4462" spans="1:11" hidden="1" x14ac:dyDescent="0.3">
      <c r="A4462" t="s">
        <v>1441</v>
      </c>
      <c r="B4462" t="s">
        <v>12444</v>
      </c>
      <c r="C4462" t="s">
        <v>17393</v>
      </c>
      <c r="D4462" t="s">
        <v>17394</v>
      </c>
      <c r="E4462" s="74">
        <v>40031</v>
      </c>
      <c r="F4462">
        <v>0.216</v>
      </c>
      <c r="G4462" t="s">
        <v>17</v>
      </c>
      <c r="H4462" t="s">
        <v>17315</v>
      </c>
      <c r="I4462" s="74">
        <v>41689</v>
      </c>
      <c r="J4462" t="s">
        <v>19</v>
      </c>
      <c r="K4462" t="s">
        <v>19</v>
      </c>
    </row>
    <row r="4463" spans="1:11" hidden="1" x14ac:dyDescent="0.3">
      <c r="A4463" t="s">
        <v>15528</v>
      </c>
      <c r="B4463" t="s">
        <v>15527</v>
      </c>
      <c r="C4463" t="s">
        <v>17581</v>
      </c>
      <c r="D4463" t="s">
        <v>17582</v>
      </c>
      <c r="E4463" s="74">
        <v>44424</v>
      </c>
      <c r="F4463">
        <v>0.36</v>
      </c>
      <c r="G4463" t="s">
        <v>17</v>
      </c>
      <c r="H4463" t="s">
        <v>17315</v>
      </c>
      <c r="I4463" s="74">
        <v>44517</v>
      </c>
      <c r="J4463" t="s">
        <v>19</v>
      </c>
      <c r="K4463" t="s">
        <v>19</v>
      </c>
    </row>
    <row r="4464" spans="1:11" hidden="1" x14ac:dyDescent="0.3">
      <c r="A4464" t="s">
        <v>19736</v>
      </c>
      <c r="B4464" t="s">
        <v>19737</v>
      </c>
      <c r="C4464" t="s">
        <v>17726</v>
      </c>
      <c r="D4464" t="s">
        <v>17727</v>
      </c>
      <c r="E4464" s="74">
        <v>45133</v>
      </c>
      <c r="F4464">
        <v>85</v>
      </c>
      <c r="G4464" t="s">
        <v>17</v>
      </c>
      <c r="H4464" t="s">
        <v>17315</v>
      </c>
      <c r="I4464" s="74">
        <v>45190</v>
      </c>
      <c r="J4464" t="s">
        <v>19</v>
      </c>
      <c r="K4464" t="s">
        <v>19</v>
      </c>
    </row>
    <row r="4465" spans="1:11" hidden="1" x14ac:dyDescent="0.3">
      <c r="A4465" t="s">
        <v>19740</v>
      </c>
      <c r="B4465" t="s">
        <v>19741</v>
      </c>
      <c r="C4465" t="s">
        <v>17726</v>
      </c>
      <c r="D4465" t="s">
        <v>17727</v>
      </c>
      <c r="E4465" s="74">
        <v>45133</v>
      </c>
      <c r="F4465">
        <v>75</v>
      </c>
      <c r="G4465" t="s">
        <v>17</v>
      </c>
      <c r="H4465" t="s">
        <v>17315</v>
      </c>
      <c r="I4465" s="74">
        <v>45159</v>
      </c>
      <c r="J4465" t="s">
        <v>19</v>
      </c>
      <c r="K4465" t="s">
        <v>19</v>
      </c>
    </row>
    <row r="4466" spans="1:11" hidden="1" x14ac:dyDescent="0.3">
      <c r="A4466" t="s">
        <v>1259</v>
      </c>
      <c r="B4466" t="s">
        <v>12346</v>
      </c>
      <c r="C4466" t="s">
        <v>17468</v>
      </c>
      <c r="D4466" t="s">
        <v>17469</v>
      </c>
      <c r="E4466" s="74">
        <v>41000</v>
      </c>
      <c r="F4466">
        <v>3.2</v>
      </c>
      <c r="G4466" t="s">
        <v>17334</v>
      </c>
      <c r="H4466" t="s">
        <v>17465</v>
      </c>
      <c r="I4466" s="74">
        <v>41751</v>
      </c>
      <c r="J4466" t="s">
        <v>19</v>
      </c>
      <c r="K4466" t="s">
        <v>19</v>
      </c>
    </row>
    <row r="4467" spans="1:11" hidden="1" x14ac:dyDescent="0.3">
      <c r="A4467" t="s">
        <v>10096</v>
      </c>
      <c r="B4467" t="s">
        <v>16794</v>
      </c>
      <c r="C4467" t="s">
        <v>17534</v>
      </c>
      <c r="D4467" t="s">
        <v>17535</v>
      </c>
      <c r="E4467" s="74">
        <v>44102</v>
      </c>
      <c r="F4467">
        <v>0.14499999999999999</v>
      </c>
      <c r="G4467" t="s">
        <v>17</v>
      </c>
      <c r="H4467" t="s">
        <v>17315</v>
      </c>
      <c r="I4467" s="74">
        <v>44239</v>
      </c>
      <c r="J4467" t="s">
        <v>19</v>
      </c>
      <c r="K4467" t="s">
        <v>19</v>
      </c>
    </row>
    <row r="4468" spans="1:11" hidden="1" x14ac:dyDescent="0.3">
      <c r="A4468" t="s">
        <v>3401</v>
      </c>
      <c r="B4468" t="s">
        <v>3402</v>
      </c>
      <c r="C4468" t="s">
        <v>17418</v>
      </c>
      <c r="D4468" t="s">
        <v>17419</v>
      </c>
      <c r="E4468" s="74">
        <v>30624</v>
      </c>
      <c r="F4468">
        <v>0.3</v>
      </c>
      <c r="G4468" t="s">
        <v>17369</v>
      </c>
      <c r="H4468" t="s">
        <v>17315</v>
      </c>
      <c r="I4468" s="74">
        <v>39668</v>
      </c>
      <c r="J4468" t="s">
        <v>19</v>
      </c>
      <c r="K4468" t="s">
        <v>19</v>
      </c>
    </row>
    <row r="4469" spans="1:11" hidden="1" x14ac:dyDescent="0.3">
      <c r="A4469" t="s">
        <v>3202</v>
      </c>
      <c r="B4469" t="s">
        <v>10504</v>
      </c>
      <c r="C4469" t="s">
        <v>17442</v>
      </c>
      <c r="D4469" t="s">
        <v>17443</v>
      </c>
      <c r="E4469" s="74">
        <v>39356</v>
      </c>
      <c r="F4469">
        <v>201</v>
      </c>
      <c r="G4469" t="s">
        <v>6</v>
      </c>
      <c r="H4469" t="s">
        <v>17441</v>
      </c>
      <c r="I4469" s="74">
        <v>39829</v>
      </c>
      <c r="J4469" t="s">
        <v>19</v>
      </c>
      <c r="K4469" t="s">
        <v>19</v>
      </c>
    </row>
    <row r="4470" spans="1:11" hidden="1" x14ac:dyDescent="0.3">
      <c r="A4470" t="s">
        <v>28083</v>
      </c>
      <c r="B4470" t="s">
        <v>28084</v>
      </c>
      <c r="C4470" t="s">
        <v>28075</v>
      </c>
      <c r="D4470" t="s">
        <v>28076</v>
      </c>
      <c r="E4470" s="74">
        <v>42909</v>
      </c>
      <c r="F4470">
        <v>5.5050000000000002E-2</v>
      </c>
      <c r="G4470" t="s">
        <v>17</v>
      </c>
      <c r="H4470" t="s">
        <v>17315</v>
      </c>
      <c r="I4470" s="74">
        <v>45644</v>
      </c>
      <c r="J4470" t="s">
        <v>19</v>
      </c>
      <c r="K4470" t="s">
        <v>19</v>
      </c>
    </row>
    <row r="4471" spans="1:11" hidden="1" x14ac:dyDescent="0.3">
      <c r="A4471" t="s">
        <v>25800</v>
      </c>
      <c r="B4471" t="s">
        <v>25801</v>
      </c>
      <c r="C4471" t="s">
        <v>17408</v>
      </c>
      <c r="D4471" t="s">
        <v>17409</v>
      </c>
      <c r="E4471" s="74">
        <v>45415</v>
      </c>
      <c r="F4471">
        <v>0.21681300000000001</v>
      </c>
      <c r="G4471" t="s">
        <v>17</v>
      </c>
      <c r="H4471" t="s">
        <v>17315</v>
      </c>
      <c r="I4471" s="74">
        <v>45478</v>
      </c>
      <c r="J4471" t="s">
        <v>19</v>
      </c>
      <c r="K4471" t="s">
        <v>19</v>
      </c>
    </row>
    <row r="4472" spans="1:11" hidden="1" x14ac:dyDescent="0.3">
      <c r="A4472" t="s">
        <v>21048</v>
      </c>
      <c r="B4472" t="s">
        <v>21049</v>
      </c>
      <c r="C4472" t="s">
        <v>17342</v>
      </c>
      <c r="D4472" t="s">
        <v>17343</v>
      </c>
      <c r="E4472" s="74">
        <v>44960</v>
      </c>
      <c r="F4472">
        <v>0.86899999999999999</v>
      </c>
      <c r="G4472" t="s">
        <v>17</v>
      </c>
      <c r="H4472" t="s">
        <v>17315</v>
      </c>
      <c r="I4472" s="74">
        <v>45215</v>
      </c>
      <c r="J4472" t="s">
        <v>19</v>
      </c>
      <c r="K4472" t="s">
        <v>19</v>
      </c>
    </row>
    <row r="4473" spans="1:11" hidden="1" x14ac:dyDescent="0.3">
      <c r="A4473" t="s">
        <v>21050</v>
      </c>
      <c r="B4473" t="s">
        <v>21051</v>
      </c>
      <c r="C4473" t="s">
        <v>17342</v>
      </c>
      <c r="D4473" t="s">
        <v>17343</v>
      </c>
      <c r="E4473" s="74">
        <v>44951</v>
      </c>
      <c r="F4473">
        <v>0.86899999999999999</v>
      </c>
      <c r="G4473" t="s">
        <v>17</v>
      </c>
      <c r="H4473" t="s">
        <v>17315</v>
      </c>
      <c r="I4473" s="74">
        <v>45215</v>
      </c>
      <c r="J4473" t="s">
        <v>19</v>
      </c>
      <c r="K4473" t="s">
        <v>19</v>
      </c>
    </row>
    <row r="4474" spans="1:11" hidden="1" x14ac:dyDescent="0.3">
      <c r="A4474" t="s">
        <v>964</v>
      </c>
      <c r="B4474" t="s">
        <v>965</v>
      </c>
      <c r="C4474" t="s">
        <v>17372</v>
      </c>
      <c r="D4474" t="s">
        <v>17373</v>
      </c>
      <c r="E4474" s="74">
        <v>41962</v>
      </c>
      <c r="F4474">
        <v>10</v>
      </c>
      <c r="G4474" t="s">
        <v>17</v>
      </c>
      <c r="H4474" t="s">
        <v>17315</v>
      </c>
      <c r="I4474" s="74">
        <v>42027</v>
      </c>
      <c r="J4474" t="s">
        <v>19</v>
      </c>
      <c r="K4474" t="s">
        <v>19</v>
      </c>
    </row>
    <row r="4475" spans="1:11" hidden="1" x14ac:dyDescent="0.3">
      <c r="A4475" t="s">
        <v>962</v>
      </c>
      <c r="B4475" t="s">
        <v>963</v>
      </c>
      <c r="C4475" t="s">
        <v>17372</v>
      </c>
      <c r="D4475" t="s">
        <v>17373</v>
      </c>
      <c r="E4475" s="74">
        <v>41965</v>
      </c>
      <c r="F4475">
        <v>20</v>
      </c>
      <c r="G4475" t="s">
        <v>17</v>
      </c>
      <c r="H4475" t="s">
        <v>17315</v>
      </c>
      <c r="I4475" s="74">
        <v>42027</v>
      </c>
      <c r="J4475" t="s">
        <v>19</v>
      </c>
      <c r="K4475" t="s">
        <v>19</v>
      </c>
    </row>
    <row r="4476" spans="1:11" hidden="1" x14ac:dyDescent="0.3">
      <c r="A4476" t="s">
        <v>4251</v>
      </c>
      <c r="B4476" t="s">
        <v>11491</v>
      </c>
      <c r="C4476" t="s">
        <v>17410</v>
      </c>
      <c r="D4476" t="s">
        <v>17411</v>
      </c>
      <c r="E4476" s="74">
        <v>42478</v>
      </c>
      <c r="F4476">
        <v>0.71599999999999997</v>
      </c>
      <c r="G4476" t="s">
        <v>17</v>
      </c>
      <c r="H4476" t="s">
        <v>17315</v>
      </c>
      <c r="I4476" s="74">
        <v>43083</v>
      </c>
      <c r="J4476" t="s">
        <v>19</v>
      </c>
      <c r="K4476" t="s">
        <v>19</v>
      </c>
    </row>
    <row r="4477" spans="1:11" hidden="1" x14ac:dyDescent="0.3">
      <c r="A4477" t="s">
        <v>4271</v>
      </c>
      <c r="B4477" t="s">
        <v>4250</v>
      </c>
      <c r="C4477" t="s">
        <v>17410</v>
      </c>
      <c r="D4477" t="s">
        <v>17411</v>
      </c>
      <c r="E4477" s="74">
        <v>42272</v>
      </c>
      <c r="F4477">
        <v>0.58099999999999996</v>
      </c>
      <c r="G4477" t="s">
        <v>17</v>
      </c>
      <c r="H4477" t="s">
        <v>17315</v>
      </c>
      <c r="I4477" s="74">
        <v>43103</v>
      </c>
      <c r="J4477" t="s">
        <v>19</v>
      </c>
      <c r="K4477" t="s">
        <v>19</v>
      </c>
    </row>
    <row r="4478" spans="1:11" hidden="1" x14ac:dyDescent="0.3">
      <c r="A4478" t="s">
        <v>4276</v>
      </c>
      <c r="B4478" t="s">
        <v>4250</v>
      </c>
      <c r="C4478" t="s">
        <v>17410</v>
      </c>
      <c r="D4478" t="s">
        <v>17411</v>
      </c>
      <c r="E4478" s="74">
        <v>41725</v>
      </c>
      <c r="F4478">
        <v>0.69799999999999995</v>
      </c>
      <c r="G4478" t="s">
        <v>17</v>
      </c>
      <c r="H4478" t="s">
        <v>17315</v>
      </c>
      <c r="I4478" s="74">
        <v>43082</v>
      </c>
      <c r="J4478" t="s">
        <v>19</v>
      </c>
      <c r="K4478" t="s">
        <v>19</v>
      </c>
    </row>
    <row r="4479" spans="1:11" hidden="1" x14ac:dyDescent="0.3">
      <c r="A4479" t="s">
        <v>14552</v>
      </c>
      <c r="B4479" t="s">
        <v>13307</v>
      </c>
      <c r="C4479" t="s">
        <v>17791</v>
      </c>
      <c r="D4479" t="s">
        <v>17792</v>
      </c>
      <c r="E4479" s="74">
        <v>5753</v>
      </c>
      <c r="F4479">
        <v>17.5</v>
      </c>
      <c r="G4479" t="s">
        <v>17369</v>
      </c>
      <c r="H4479" t="s">
        <v>17391</v>
      </c>
      <c r="I4479" s="74">
        <v>44844</v>
      </c>
      <c r="J4479" t="s">
        <v>19</v>
      </c>
      <c r="K4479" t="s">
        <v>19</v>
      </c>
    </row>
    <row r="4480" spans="1:11" hidden="1" x14ac:dyDescent="0.3">
      <c r="A4480" t="s">
        <v>14551</v>
      </c>
      <c r="B4480" t="s">
        <v>13307</v>
      </c>
      <c r="C4480" t="s">
        <v>17791</v>
      </c>
      <c r="D4480" t="s">
        <v>17792</v>
      </c>
      <c r="E4480" s="74">
        <v>5753</v>
      </c>
      <c r="F4480">
        <v>17.5</v>
      </c>
      <c r="G4480" t="s">
        <v>17369</v>
      </c>
      <c r="H4480" t="s">
        <v>17391</v>
      </c>
      <c r="I4480" s="74">
        <v>44844</v>
      </c>
      <c r="J4480" t="s">
        <v>19</v>
      </c>
      <c r="K4480" t="s">
        <v>19</v>
      </c>
    </row>
    <row r="4481" spans="1:11" hidden="1" x14ac:dyDescent="0.3">
      <c r="A4481" t="s">
        <v>14550</v>
      </c>
      <c r="B4481" t="s">
        <v>13307</v>
      </c>
      <c r="C4481" t="s">
        <v>17791</v>
      </c>
      <c r="D4481" t="s">
        <v>17792</v>
      </c>
      <c r="E4481" s="74">
        <v>8798</v>
      </c>
      <c r="F4481">
        <v>17.5</v>
      </c>
      <c r="G4481" t="s">
        <v>17369</v>
      </c>
      <c r="H4481" t="s">
        <v>17391</v>
      </c>
      <c r="I4481" s="74">
        <v>44844</v>
      </c>
      <c r="J4481" t="s">
        <v>19</v>
      </c>
      <c r="K4481" t="s">
        <v>19</v>
      </c>
    </row>
    <row r="4482" spans="1:11" hidden="1" x14ac:dyDescent="0.3">
      <c r="A4482" t="s">
        <v>2563</v>
      </c>
      <c r="B4482" t="s">
        <v>13307</v>
      </c>
      <c r="C4482" t="s">
        <v>17791</v>
      </c>
      <c r="D4482" t="s">
        <v>17792</v>
      </c>
      <c r="E4482" s="74">
        <v>7275</v>
      </c>
      <c r="F4482">
        <v>17.5</v>
      </c>
      <c r="G4482" t="s">
        <v>17369</v>
      </c>
      <c r="H4482" t="s">
        <v>17391</v>
      </c>
      <c r="I4482" s="74">
        <v>40714</v>
      </c>
      <c r="J4482" t="s">
        <v>19</v>
      </c>
      <c r="K4482" t="s">
        <v>19</v>
      </c>
    </row>
    <row r="4483" spans="1:11" hidden="1" x14ac:dyDescent="0.3">
      <c r="A4483" t="s">
        <v>117</v>
      </c>
      <c r="B4483" t="s">
        <v>11684</v>
      </c>
      <c r="C4483" t="s">
        <v>17372</v>
      </c>
      <c r="D4483" t="s">
        <v>17373</v>
      </c>
      <c r="E4483" s="74">
        <v>42718</v>
      </c>
      <c r="F4483">
        <v>20</v>
      </c>
      <c r="G4483" t="s">
        <v>17</v>
      </c>
      <c r="H4483" t="s">
        <v>17315</v>
      </c>
      <c r="I4483" s="74">
        <v>42752</v>
      </c>
      <c r="J4483" t="s">
        <v>19</v>
      </c>
      <c r="K4483" t="s">
        <v>19</v>
      </c>
    </row>
    <row r="4484" spans="1:11" hidden="1" x14ac:dyDescent="0.3">
      <c r="A4484" t="s">
        <v>1479</v>
      </c>
      <c r="B4484" t="s">
        <v>12455</v>
      </c>
      <c r="C4484" t="s">
        <v>21996</v>
      </c>
      <c r="D4484" t="s">
        <v>21997</v>
      </c>
      <c r="E4484" s="74">
        <v>17533</v>
      </c>
      <c r="F4484">
        <v>7.99</v>
      </c>
      <c r="G4484" t="s">
        <v>17479</v>
      </c>
      <c r="H4484" t="s">
        <v>17391</v>
      </c>
      <c r="I4484" s="74">
        <v>41680</v>
      </c>
      <c r="J4484" t="s">
        <v>17325</v>
      </c>
      <c r="K4484" t="s">
        <v>19</v>
      </c>
    </row>
    <row r="4485" spans="1:11" hidden="1" x14ac:dyDescent="0.3">
      <c r="A4485" t="s">
        <v>1479</v>
      </c>
      <c r="B4485" t="s">
        <v>12455</v>
      </c>
      <c r="C4485" t="s">
        <v>21996</v>
      </c>
      <c r="D4485" t="s">
        <v>21997</v>
      </c>
      <c r="E4485" s="74">
        <v>17533</v>
      </c>
      <c r="F4485">
        <v>7.99</v>
      </c>
      <c r="G4485" t="s">
        <v>17478</v>
      </c>
      <c r="H4485" t="s">
        <v>17391</v>
      </c>
      <c r="I4485" s="74">
        <v>41680</v>
      </c>
      <c r="J4485" t="s">
        <v>17325</v>
      </c>
      <c r="K4485" t="s">
        <v>19</v>
      </c>
    </row>
    <row r="4486" spans="1:11" hidden="1" x14ac:dyDescent="0.3">
      <c r="A4486" t="s">
        <v>1479</v>
      </c>
      <c r="B4486" t="s">
        <v>12455</v>
      </c>
      <c r="C4486" t="s">
        <v>21996</v>
      </c>
      <c r="D4486" t="s">
        <v>21997</v>
      </c>
      <c r="E4486" s="74">
        <v>17533</v>
      </c>
      <c r="F4486">
        <v>7.99</v>
      </c>
      <c r="G4486" t="s">
        <v>21999</v>
      </c>
      <c r="H4486" t="s">
        <v>17391</v>
      </c>
      <c r="I4486" s="74">
        <v>41680</v>
      </c>
      <c r="J4486" t="s">
        <v>17325</v>
      </c>
      <c r="K4486" t="s">
        <v>19</v>
      </c>
    </row>
    <row r="4487" spans="1:11" hidden="1" x14ac:dyDescent="0.3">
      <c r="A4487" t="s">
        <v>1479</v>
      </c>
      <c r="B4487" t="s">
        <v>12455</v>
      </c>
      <c r="C4487" t="s">
        <v>21996</v>
      </c>
      <c r="D4487" t="s">
        <v>21997</v>
      </c>
      <c r="E4487" s="74">
        <v>17533</v>
      </c>
      <c r="F4487">
        <v>7.99</v>
      </c>
      <c r="G4487" t="s">
        <v>17430</v>
      </c>
      <c r="H4487" t="s">
        <v>17391</v>
      </c>
      <c r="I4487" s="74">
        <v>41680</v>
      </c>
      <c r="J4487" t="s">
        <v>17325</v>
      </c>
      <c r="K4487" t="s">
        <v>19</v>
      </c>
    </row>
    <row r="4488" spans="1:11" hidden="1" x14ac:dyDescent="0.3">
      <c r="A4488" t="s">
        <v>1479</v>
      </c>
      <c r="B4488" t="s">
        <v>12455</v>
      </c>
      <c r="C4488" t="s">
        <v>21996</v>
      </c>
      <c r="D4488" t="s">
        <v>21997</v>
      </c>
      <c r="E4488" s="74">
        <v>17533</v>
      </c>
      <c r="F4488">
        <v>7.99</v>
      </c>
      <c r="G4488" t="s">
        <v>21998</v>
      </c>
      <c r="H4488" t="s">
        <v>17391</v>
      </c>
      <c r="I4488" s="74">
        <v>41680</v>
      </c>
      <c r="J4488" t="s">
        <v>17325</v>
      </c>
      <c r="K4488" t="s">
        <v>19</v>
      </c>
    </row>
    <row r="4489" spans="1:11" hidden="1" x14ac:dyDescent="0.3">
      <c r="A4489" t="s">
        <v>1478</v>
      </c>
      <c r="B4489" t="s">
        <v>12455</v>
      </c>
      <c r="C4489" t="s">
        <v>21996</v>
      </c>
      <c r="D4489" t="s">
        <v>21997</v>
      </c>
      <c r="E4489" s="74">
        <v>17533</v>
      </c>
      <c r="F4489">
        <v>5</v>
      </c>
      <c r="G4489" t="s">
        <v>17479</v>
      </c>
      <c r="H4489" t="s">
        <v>17391</v>
      </c>
      <c r="I4489" s="74">
        <v>41680</v>
      </c>
      <c r="J4489" t="s">
        <v>17325</v>
      </c>
      <c r="K4489" t="s">
        <v>19</v>
      </c>
    </row>
    <row r="4490" spans="1:11" hidden="1" x14ac:dyDescent="0.3">
      <c r="A4490" t="s">
        <v>1478</v>
      </c>
      <c r="B4490" t="s">
        <v>12455</v>
      </c>
      <c r="C4490" t="s">
        <v>21996</v>
      </c>
      <c r="D4490" t="s">
        <v>21997</v>
      </c>
      <c r="E4490" s="74">
        <v>17533</v>
      </c>
      <c r="F4490">
        <v>5</v>
      </c>
      <c r="G4490" t="s">
        <v>17478</v>
      </c>
      <c r="H4490" t="s">
        <v>17391</v>
      </c>
      <c r="I4490" s="74">
        <v>41680</v>
      </c>
      <c r="J4490" t="s">
        <v>17325</v>
      </c>
      <c r="K4490" t="s">
        <v>19</v>
      </c>
    </row>
    <row r="4491" spans="1:11" hidden="1" x14ac:dyDescent="0.3">
      <c r="A4491" t="s">
        <v>1478</v>
      </c>
      <c r="B4491" t="s">
        <v>12455</v>
      </c>
      <c r="C4491" t="s">
        <v>21996</v>
      </c>
      <c r="D4491" t="s">
        <v>21997</v>
      </c>
      <c r="E4491" s="74">
        <v>17533</v>
      </c>
      <c r="F4491">
        <v>5</v>
      </c>
      <c r="G4491" t="s">
        <v>21999</v>
      </c>
      <c r="H4491" t="s">
        <v>17391</v>
      </c>
      <c r="I4491" s="74">
        <v>41680</v>
      </c>
      <c r="J4491" t="s">
        <v>17325</v>
      </c>
      <c r="K4491" t="s">
        <v>19</v>
      </c>
    </row>
    <row r="4492" spans="1:11" hidden="1" x14ac:dyDescent="0.3">
      <c r="A4492" t="s">
        <v>1478</v>
      </c>
      <c r="B4492" t="s">
        <v>12455</v>
      </c>
      <c r="C4492" t="s">
        <v>21996</v>
      </c>
      <c r="D4492" t="s">
        <v>21997</v>
      </c>
      <c r="E4492" s="74">
        <v>17533</v>
      </c>
      <c r="F4492">
        <v>5</v>
      </c>
      <c r="G4492" t="s">
        <v>17430</v>
      </c>
      <c r="H4492" t="s">
        <v>17391</v>
      </c>
      <c r="I4492" s="74">
        <v>41680</v>
      </c>
      <c r="J4492" t="s">
        <v>17325</v>
      </c>
      <c r="K4492" t="s">
        <v>19</v>
      </c>
    </row>
    <row r="4493" spans="1:11" hidden="1" x14ac:dyDescent="0.3">
      <c r="A4493" t="s">
        <v>1478</v>
      </c>
      <c r="B4493" t="s">
        <v>12455</v>
      </c>
      <c r="C4493" t="s">
        <v>21996</v>
      </c>
      <c r="D4493" t="s">
        <v>21997</v>
      </c>
      <c r="E4493" s="74">
        <v>17533</v>
      </c>
      <c r="F4493">
        <v>5</v>
      </c>
      <c r="G4493" t="s">
        <v>21998</v>
      </c>
      <c r="H4493" t="s">
        <v>17391</v>
      </c>
      <c r="I4493" s="74">
        <v>41680</v>
      </c>
      <c r="J4493" t="s">
        <v>17325</v>
      </c>
      <c r="K4493" t="s">
        <v>19</v>
      </c>
    </row>
    <row r="4494" spans="1:11" hidden="1" x14ac:dyDescent="0.3">
      <c r="A4494" t="s">
        <v>1456</v>
      </c>
      <c r="B4494" t="s">
        <v>12455</v>
      </c>
      <c r="C4494" t="s">
        <v>21996</v>
      </c>
      <c r="D4494" t="s">
        <v>21997</v>
      </c>
      <c r="E4494" s="74">
        <v>19725</v>
      </c>
      <c r="F4494">
        <v>18</v>
      </c>
      <c r="G4494" t="s">
        <v>17479</v>
      </c>
      <c r="H4494" t="s">
        <v>17391</v>
      </c>
      <c r="I4494" s="74">
        <v>41680</v>
      </c>
      <c r="J4494" t="s">
        <v>17325</v>
      </c>
      <c r="K4494" t="s">
        <v>19</v>
      </c>
    </row>
    <row r="4495" spans="1:11" hidden="1" x14ac:dyDescent="0.3">
      <c r="A4495" t="s">
        <v>1456</v>
      </c>
      <c r="B4495" t="s">
        <v>12455</v>
      </c>
      <c r="C4495" t="s">
        <v>21996</v>
      </c>
      <c r="D4495" t="s">
        <v>21997</v>
      </c>
      <c r="E4495" s="74">
        <v>19725</v>
      </c>
      <c r="F4495">
        <v>18</v>
      </c>
      <c r="G4495" t="s">
        <v>17478</v>
      </c>
      <c r="H4495" t="s">
        <v>17391</v>
      </c>
      <c r="I4495" s="74">
        <v>41680</v>
      </c>
      <c r="J4495" t="s">
        <v>17325</v>
      </c>
      <c r="K4495" t="s">
        <v>19</v>
      </c>
    </row>
    <row r="4496" spans="1:11" hidden="1" x14ac:dyDescent="0.3">
      <c r="A4496" t="s">
        <v>1456</v>
      </c>
      <c r="B4496" t="s">
        <v>12455</v>
      </c>
      <c r="C4496" t="s">
        <v>21996</v>
      </c>
      <c r="D4496" t="s">
        <v>21997</v>
      </c>
      <c r="E4496" s="74">
        <v>19725</v>
      </c>
      <c r="F4496">
        <v>18</v>
      </c>
      <c r="G4496" t="s">
        <v>21999</v>
      </c>
      <c r="H4496" t="s">
        <v>17391</v>
      </c>
      <c r="I4496" s="74">
        <v>41680</v>
      </c>
      <c r="J4496" t="s">
        <v>17325</v>
      </c>
      <c r="K4496" t="s">
        <v>19</v>
      </c>
    </row>
    <row r="4497" spans="1:11" hidden="1" x14ac:dyDescent="0.3">
      <c r="A4497" t="s">
        <v>1456</v>
      </c>
      <c r="B4497" t="s">
        <v>12455</v>
      </c>
      <c r="C4497" t="s">
        <v>21996</v>
      </c>
      <c r="D4497" t="s">
        <v>21997</v>
      </c>
      <c r="E4497" s="74">
        <v>19725</v>
      </c>
      <c r="F4497">
        <v>18</v>
      </c>
      <c r="G4497" t="s">
        <v>17430</v>
      </c>
      <c r="H4497" t="s">
        <v>17391</v>
      </c>
      <c r="I4497" s="74">
        <v>41680</v>
      </c>
      <c r="J4497" t="s">
        <v>17325</v>
      </c>
      <c r="K4497" t="s">
        <v>19</v>
      </c>
    </row>
    <row r="4498" spans="1:11" hidden="1" x14ac:dyDescent="0.3">
      <c r="A4498" t="s">
        <v>1456</v>
      </c>
      <c r="B4498" t="s">
        <v>12455</v>
      </c>
      <c r="C4498" t="s">
        <v>21996</v>
      </c>
      <c r="D4498" t="s">
        <v>21997</v>
      </c>
      <c r="E4498" s="74">
        <v>19725</v>
      </c>
      <c r="F4498">
        <v>18</v>
      </c>
      <c r="G4498" t="s">
        <v>21998</v>
      </c>
      <c r="H4498" t="s">
        <v>17391</v>
      </c>
      <c r="I4498" s="74">
        <v>41680</v>
      </c>
      <c r="J4498" t="s">
        <v>17325</v>
      </c>
      <c r="K4498" t="s">
        <v>19</v>
      </c>
    </row>
    <row r="4499" spans="1:11" hidden="1" x14ac:dyDescent="0.3">
      <c r="A4499" t="s">
        <v>1455</v>
      </c>
      <c r="B4499" t="s">
        <v>12455</v>
      </c>
      <c r="C4499" t="s">
        <v>21996</v>
      </c>
      <c r="D4499" t="s">
        <v>21997</v>
      </c>
      <c r="E4499" s="74">
        <v>27760</v>
      </c>
      <c r="F4499">
        <v>31.4</v>
      </c>
      <c r="G4499" t="s">
        <v>17479</v>
      </c>
      <c r="H4499" t="s">
        <v>17391</v>
      </c>
      <c r="I4499" s="74">
        <v>41680</v>
      </c>
      <c r="J4499" t="s">
        <v>17325</v>
      </c>
      <c r="K4499" t="s">
        <v>19</v>
      </c>
    </row>
    <row r="4500" spans="1:11" hidden="1" x14ac:dyDescent="0.3">
      <c r="A4500" t="s">
        <v>1455</v>
      </c>
      <c r="B4500" t="s">
        <v>12455</v>
      </c>
      <c r="C4500" t="s">
        <v>21996</v>
      </c>
      <c r="D4500" t="s">
        <v>21997</v>
      </c>
      <c r="E4500" s="74">
        <v>27760</v>
      </c>
      <c r="F4500">
        <v>31.4</v>
      </c>
      <c r="G4500" t="s">
        <v>17478</v>
      </c>
      <c r="H4500" t="s">
        <v>17391</v>
      </c>
      <c r="I4500" s="74">
        <v>41680</v>
      </c>
      <c r="J4500" t="s">
        <v>17325</v>
      </c>
      <c r="K4500" t="s">
        <v>19</v>
      </c>
    </row>
    <row r="4501" spans="1:11" hidden="1" x14ac:dyDescent="0.3">
      <c r="A4501" t="s">
        <v>1455</v>
      </c>
      <c r="B4501" t="s">
        <v>12455</v>
      </c>
      <c r="C4501" t="s">
        <v>21996</v>
      </c>
      <c r="D4501" t="s">
        <v>21997</v>
      </c>
      <c r="E4501" s="74">
        <v>27760</v>
      </c>
      <c r="F4501">
        <v>31.4</v>
      </c>
      <c r="G4501" t="s">
        <v>21999</v>
      </c>
      <c r="H4501" t="s">
        <v>17391</v>
      </c>
      <c r="I4501" s="74">
        <v>41680</v>
      </c>
      <c r="J4501" t="s">
        <v>17325</v>
      </c>
      <c r="K4501" t="s">
        <v>19</v>
      </c>
    </row>
    <row r="4502" spans="1:11" hidden="1" x14ac:dyDescent="0.3">
      <c r="A4502" t="s">
        <v>1455</v>
      </c>
      <c r="B4502" t="s">
        <v>12455</v>
      </c>
      <c r="C4502" t="s">
        <v>21996</v>
      </c>
      <c r="D4502" t="s">
        <v>21997</v>
      </c>
      <c r="E4502" s="74">
        <v>27760</v>
      </c>
      <c r="F4502">
        <v>31.4</v>
      </c>
      <c r="G4502" t="s">
        <v>17430</v>
      </c>
      <c r="H4502" t="s">
        <v>17391</v>
      </c>
      <c r="I4502" s="74">
        <v>41680</v>
      </c>
      <c r="J4502" t="s">
        <v>17325</v>
      </c>
      <c r="K4502" t="s">
        <v>19</v>
      </c>
    </row>
    <row r="4503" spans="1:11" hidden="1" x14ac:dyDescent="0.3">
      <c r="A4503" t="s">
        <v>1455</v>
      </c>
      <c r="B4503" t="s">
        <v>12455</v>
      </c>
      <c r="C4503" t="s">
        <v>21996</v>
      </c>
      <c r="D4503" t="s">
        <v>21997</v>
      </c>
      <c r="E4503" s="74">
        <v>27760</v>
      </c>
      <c r="F4503">
        <v>31.4</v>
      </c>
      <c r="G4503" t="s">
        <v>21998</v>
      </c>
      <c r="H4503" t="s">
        <v>17391</v>
      </c>
      <c r="I4503" s="74">
        <v>41680</v>
      </c>
      <c r="J4503" t="s">
        <v>17325</v>
      </c>
      <c r="K4503" t="s">
        <v>19</v>
      </c>
    </row>
    <row r="4504" spans="1:11" hidden="1" x14ac:dyDescent="0.3">
      <c r="A4504" t="s">
        <v>2731</v>
      </c>
      <c r="B4504" t="s">
        <v>13455</v>
      </c>
      <c r="C4504" t="s">
        <v>21718</v>
      </c>
      <c r="D4504" t="s">
        <v>21719</v>
      </c>
      <c r="E4504" s="74">
        <v>17899</v>
      </c>
      <c r="F4504">
        <v>10</v>
      </c>
      <c r="G4504" t="s">
        <v>17479</v>
      </c>
      <c r="H4504" t="s">
        <v>17391</v>
      </c>
      <c r="I4504" s="74">
        <v>40520</v>
      </c>
      <c r="J4504" t="s">
        <v>17325</v>
      </c>
      <c r="K4504" t="s">
        <v>19</v>
      </c>
    </row>
    <row r="4505" spans="1:11" hidden="1" x14ac:dyDescent="0.3">
      <c r="A4505" t="s">
        <v>2731</v>
      </c>
      <c r="B4505" t="s">
        <v>13455</v>
      </c>
      <c r="C4505" t="s">
        <v>21718</v>
      </c>
      <c r="D4505" t="s">
        <v>21719</v>
      </c>
      <c r="E4505" s="74">
        <v>17899</v>
      </c>
      <c r="F4505">
        <v>10</v>
      </c>
      <c r="G4505" t="s">
        <v>17478</v>
      </c>
      <c r="H4505" t="s">
        <v>17391</v>
      </c>
      <c r="I4505" s="74">
        <v>40520</v>
      </c>
      <c r="J4505" t="s">
        <v>17325</v>
      </c>
      <c r="K4505" t="s">
        <v>19</v>
      </c>
    </row>
    <row r="4506" spans="1:11" hidden="1" x14ac:dyDescent="0.3">
      <c r="A4506" t="s">
        <v>2731</v>
      </c>
      <c r="B4506" t="s">
        <v>13455</v>
      </c>
      <c r="C4506" t="s">
        <v>21718</v>
      </c>
      <c r="D4506" t="s">
        <v>21719</v>
      </c>
      <c r="E4506" s="74">
        <v>17899</v>
      </c>
      <c r="F4506">
        <v>10</v>
      </c>
      <c r="G4506" t="s">
        <v>17430</v>
      </c>
      <c r="H4506" t="s">
        <v>17391</v>
      </c>
      <c r="I4506" s="74">
        <v>40520</v>
      </c>
      <c r="J4506" t="s">
        <v>17325</v>
      </c>
      <c r="K4506" t="s">
        <v>19</v>
      </c>
    </row>
    <row r="4507" spans="1:11" hidden="1" x14ac:dyDescent="0.3">
      <c r="A4507" t="s">
        <v>2731</v>
      </c>
      <c r="B4507" t="s">
        <v>13455</v>
      </c>
      <c r="C4507" t="s">
        <v>21718</v>
      </c>
      <c r="D4507" t="s">
        <v>21719</v>
      </c>
      <c r="E4507" s="74">
        <v>17899</v>
      </c>
      <c r="F4507">
        <v>10</v>
      </c>
      <c r="G4507" t="s">
        <v>20687</v>
      </c>
      <c r="H4507" t="s">
        <v>17391</v>
      </c>
      <c r="I4507" s="74">
        <v>40520</v>
      </c>
      <c r="J4507" t="s">
        <v>17325</v>
      </c>
      <c r="K4507" t="s">
        <v>19</v>
      </c>
    </row>
    <row r="4508" spans="1:11" hidden="1" x14ac:dyDescent="0.3">
      <c r="A4508" t="s">
        <v>2730</v>
      </c>
      <c r="B4508" t="s">
        <v>13455</v>
      </c>
      <c r="C4508" t="s">
        <v>21718</v>
      </c>
      <c r="D4508" t="s">
        <v>21719</v>
      </c>
      <c r="E4508" s="74">
        <v>21186</v>
      </c>
      <c r="F4508">
        <v>20</v>
      </c>
      <c r="G4508" t="s">
        <v>17479</v>
      </c>
      <c r="H4508" t="s">
        <v>17391</v>
      </c>
      <c r="I4508" s="74">
        <v>40520</v>
      </c>
      <c r="J4508" t="s">
        <v>17325</v>
      </c>
      <c r="K4508" t="s">
        <v>19</v>
      </c>
    </row>
    <row r="4509" spans="1:11" hidden="1" x14ac:dyDescent="0.3">
      <c r="A4509" t="s">
        <v>2730</v>
      </c>
      <c r="B4509" t="s">
        <v>13455</v>
      </c>
      <c r="C4509" t="s">
        <v>21718</v>
      </c>
      <c r="D4509" t="s">
        <v>21719</v>
      </c>
      <c r="E4509" s="74">
        <v>21186</v>
      </c>
      <c r="F4509">
        <v>20</v>
      </c>
      <c r="G4509" t="s">
        <v>17478</v>
      </c>
      <c r="H4509" t="s">
        <v>17391</v>
      </c>
      <c r="I4509" s="74">
        <v>40520</v>
      </c>
      <c r="J4509" t="s">
        <v>17325</v>
      </c>
      <c r="K4509" t="s">
        <v>19</v>
      </c>
    </row>
    <row r="4510" spans="1:11" hidden="1" x14ac:dyDescent="0.3">
      <c r="A4510" t="s">
        <v>2730</v>
      </c>
      <c r="B4510" t="s">
        <v>13455</v>
      </c>
      <c r="C4510" t="s">
        <v>21718</v>
      </c>
      <c r="D4510" t="s">
        <v>21719</v>
      </c>
      <c r="E4510" s="74">
        <v>21186</v>
      </c>
      <c r="F4510">
        <v>20</v>
      </c>
      <c r="G4510" t="s">
        <v>17430</v>
      </c>
      <c r="H4510" t="s">
        <v>17391</v>
      </c>
      <c r="I4510" s="74">
        <v>40520</v>
      </c>
      <c r="J4510" t="s">
        <v>17325</v>
      </c>
      <c r="K4510" t="s">
        <v>19</v>
      </c>
    </row>
    <row r="4511" spans="1:11" hidden="1" x14ac:dyDescent="0.3">
      <c r="A4511" t="s">
        <v>2730</v>
      </c>
      <c r="B4511" t="s">
        <v>13455</v>
      </c>
      <c r="C4511" t="s">
        <v>21718</v>
      </c>
      <c r="D4511" t="s">
        <v>21719</v>
      </c>
      <c r="E4511" s="74">
        <v>21186</v>
      </c>
      <c r="F4511">
        <v>20</v>
      </c>
      <c r="G4511" t="s">
        <v>20687</v>
      </c>
      <c r="H4511" t="s">
        <v>17391</v>
      </c>
      <c r="I4511" s="74">
        <v>40520</v>
      </c>
      <c r="J4511" t="s">
        <v>17325</v>
      </c>
      <c r="K4511" t="s">
        <v>19</v>
      </c>
    </row>
    <row r="4512" spans="1:11" hidden="1" x14ac:dyDescent="0.3">
      <c r="A4512" t="s">
        <v>2729</v>
      </c>
      <c r="B4512" t="s">
        <v>13455</v>
      </c>
      <c r="C4512" t="s">
        <v>21718</v>
      </c>
      <c r="D4512" t="s">
        <v>21719</v>
      </c>
      <c r="E4512" s="74">
        <v>24108</v>
      </c>
      <c r="F4512">
        <v>25</v>
      </c>
      <c r="G4512" t="s">
        <v>17479</v>
      </c>
      <c r="H4512" t="s">
        <v>17391</v>
      </c>
      <c r="I4512" s="74">
        <v>40520</v>
      </c>
      <c r="J4512" t="s">
        <v>17325</v>
      </c>
      <c r="K4512" t="s">
        <v>19</v>
      </c>
    </row>
    <row r="4513" spans="1:11" hidden="1" x14ac:dyDescent="0.3">
      <c r="A4513" t="s">
        <v>2729</v>
      </c>
      <c r="B4513" t="s">
        <v>13455</v>
      </c>
      <c r="C4513" t="s">
        <v>21718</v>
      </c>
      <c r="D4513" t="s">
        <v>21719</v>
      </c>
      <c r="E4513" s="74">
        <v>24108</v>
      </c>
      <c r="F4513">
        <v>25</v>
      </c>
      <c r="G4513" t="s">
        <v>17478</v>
      </c>
      <c r="H4513" t="s">
        <v>17391</v>
      </c>
      <c r="I4513" s="74">
        <v>40520</v>
      </c>
      <c r="J4513" t="s">
        <v>17325</v>
      </c>
      <c r="K4513" t="s">
        <v>19</v>
      </c>
    </row>
    <row r="4514" spans="1:11" hidden="1" x14ac:dyDescent="0.3">
      <c r="A4514" t="s">
        <v>2729</v>
      </c>
      <c r="B4514" t="s">
        <v>13455</v>
      </c>
      <c r="C4514" t="s">
        <v>21718</v>
      </c>
      <c r="D4514" t="s">
        <v>21719</v>
      </c>
      <c r="E4514" s="74">
        <v>24108</v>
      </c>
      <c r="F4514">
        <v>25</v>
      </c>
      <c r="G4514" t="s">
        <v>17430</v>
      </c>
      <c r="H4514" t="s">
        <v>17391</v>
      </c>
      <c r="I4514" s="74">
        <v>40520</v>
      </c>
      <c r="J4514" t="s">
        <v>17325</v>
      </c>
      <c r="K4514" t="s">
        <v>19</v>
      </c>
    </row>
    <row r="4515" spans="1:11" hidden="1" x14ac:dyDescent="0.3">
      <c r="A4515" t="s">
        <v>2729</v>
      </c>
      <c r="B4515" t="s">
        <v>13455</v>
      </c>
      <c r="C4515" t="s">
        <v>21718</v>
      </c>
      <c r="D4515" t="s">
        <v>21719</v>
      </c>
      <c r="E4515" s="74">
        <v>24108</v>
      </c>
      <c r="F4515">
        <v>25</v>
      </c>
      <c r="G4515" t="s">
        <v>20687</v>
      </c>
      <c r="H4515" t="s">
        <v>17391</v>
      </c>
      <c r="I4515" s="74">
        <v>40520</v>
      </c>
      <c r="J4515" t="s">
        <v>17325</v>
      </c>
      <c r="K4515" t="s">
        <v>19</v>
      </c>
    </row>
    <row r="4516" spans="1:11" hidden="1" x14ac:dyDescent="0.3">
      <c r="A4516" t="s">
        <v>333</v>
      </c>
      <c r="B4516" t="s">
        <v>11824</v>
      </c>
      <c r="C4516" t="s">
        <v>17444</v>
      </c>
      <c r="D4516" t="s">
        <v>17445</v>
      </c>
      <c r="E4516" s="74">
        <v>20210</v>
      </c>
      <c r="F4516">
        <v>40</v>
      </c>
      <c r="G4516" t="s">
        <v>17369</v>
      </c>
      <c r="H4516" t="s">
        <v>17339</v>
      </c>
      <c r="I4516" s="74">
        <v>42683</v>
      </c>
      <c r="J4516" t="s">
        <v>17325</v>
      </c>
      <c r="K4516" t="s">
        <v>19</v>
      </c>
    </row>
    <row r="4517" spans="1:11" hidden="1" x14ac:dyDescent="0.3">
      <c r="A4517" t="s">
        <v>333</v>
      </c>
      <c r="B4517" t="s">
        <v>11824</v>
      </c>
      <c r="C4517" t="s">
        <v>17444</v>
      </c>
      <c r="D4517" t="s">
        <v>17445</v>
      </c>
      <c r="E4517" s="74">
        <v>20210</v>
      </c>
      <c r="F4517">
        <v>40</v>
      </c>
      <c r="G4517" t="s">
        <v>17390</v>
      </c>
      <c r="H4517" t="s">
        <v>17339</v>
      </c>
      <c r="I4517" s="74">
        <v>42683</v>
      </c>
      <c r="J4517" t="s">
        <v>17325</v>
      </c>
      <c r="K4517" t="s">
        <v>19</v>
      </c>
    </row>
    <row r="4518" spans="1:11" hidden="1" x14ac:dyDescent="0.3">
      <c r="A4518" t="s">
        <v>333</v>
      </c>
      <c r="B4518" t="s">
        <v>11824</v>
      </c>
      <c r="C4518" t="s">
        <v>17444</v>
      </c>
      <c r="D4518" t="s">
        <v>17445</v>
      </c>
      <c r="E4518" s="74">
        <v>20210</v>
      </c>
      <c r="F4518">
        <v>40</v>
      </c>
      <c r="G4518" t="s">
        <v>17392</v>
      </c>
      <c r="H4518" t="s">
        <v>17339</v>
      </c>
      <c r="I4518" s="74">
        <v>42683</v>
      </c>
      <c r="J4518" t="s">
        <v>17325</v>
      </c>
      <c r="K4518" t="s">
        <v>19</v>
      </c>
    </row>
    <row r="4519" spans="1:11" hidden="1" x14ac:dyDescent="0.3">
      <c r="A4519" t="s">
        <v>332</v>
      </c>
      <c r="B4519" t="s">
        <v>11824</v>
      </c>
      <c r="C4519" t="s">
        <v>17444</v>
      </c>
      <c r="D4519" t="s">
        <v>17445</v>
      </c>
      <c r="E4519" s="74">
        <v>20149</v>
      </c>
      <c r="F4519">
        <v>40</v>
      </c>
      <c r="G4519" t="s">
        <v>17369</v>
      </c>
      <c r="H4519" t="s">
        <v>17339</v>
      </c>
      <c r="I4519" s="74">
        <v>42683</v>
      </c>
      <c r="J4519" t="s">
        <v>17325</v>
      </c>
      <c r="K4519" t="s">
        <v>19</v>
      </c>
    </row>
    <row r="4520" spans="1:11" hidden="1" x14ac:dyDescent="0.3">
      <c r="A4520" t="s">
        <v>332</v>
      </c>
      <c r="B4520" t="s">
        <v>11824</v>
      </c>
      <c r="C4520" t="s">
        <v>17444</v>
      </c>
      <c r="D4520" t="s">
        <v>17445</v>
      </c>
      <c r="E4520" s="74">
        <v>20149</v>
      </c>
      <c r="F4520">
        <v>40</v>
      </c>
      <c r="G4520" t="s">
        <v>17390</v>
      </c>
      <c r="H4520" t="s">
        <v>17339</v>
      </c>
      <c r="I4520" s="74">
        <v>42683</v>
      </c>
      <c r="J4520" t="s">
        <v>17325</v>
      </c>
      <c r="K4520" t="s">
        <v>19</v>
      </c>
    </row>
    <row r="4521" spans="1:11" hidden="1" x14ac:dyDescent="0.3">
      <c r="A4521" t="s">
        <v>332</v>
      </c>
      <c r="B4521" t="s">
        <v>11824</v>
      </c>
      <c r="C4521" t="s">
        <v>17444</v>
      </c>
      <c r="D4521" t="s">
        <v>17445</v>
      </c>
      <c r="E4521" s="74">
        <v>20149</v>
      </c>
      <c r="F4521">
        <v>40</v>
      </c>
      <c r="G4521" t="s">
        <v>17392</v>
      </c>
      <c r="H4521" t="s">
        <v>17339</v>
      </c>
      <c r="I4521" s="74">
        <v>42683</v>
      </c>
      <c r="J4521" t="s">
        <v>17325</v>
      </c>
      <c r="K4521" t="s">
        <v>19</v>
      </c>
    </row>
    <row r="4522" spans="1:11" hidden="1" x14ac:dyDescent="0.3">
      <c r="A4522" t="s">
        <v>331</v>
      </c>
      <c r="B4522" t="s">
        <v>11824</v>
      </c>
      <c r="C4522" t="s">
        <v>17444</v>
      </c>
      <c r="D4522" t="s">
        <v>17445</v>
      </c>
      <c r="E4522" s="74">
        <v>20090</v>
      </c>
      <c r="F4522">
        <v>40</v>
      </c>
      <c r="G4522" t="s">
        <v>17369</v>
      </c>
      <c r="H4522" t="s">
        <v>17339</v>
      </c>
      <c r="I4522" s="74">
        <v>42683</v>
      </c>
      <c r="J4522" t="s">
        <v>17325</v>
      </c>
      <c r="K4522" t="s">
        <v>19</v>
      </c>
    </row>
    <row r="4523" spans="1:11" hidden="1" x14ac:dyDescent="0.3">
      <c r="A4523" t="s">
        <v>331</v>
      </c>
      <c r="B4523" t="s">
        <v>11824</v>
      </c>
      <c r="C4523" t="s">
        <v>17444</v>
      </c>
      <c r="D4523" t="s">
        <v>17445</v>
      </c>
      <c r="E4523" s="74">
        <v>20090</v>
      </c>
      <c r="F4523">
        <v>40</v>
      </c>
      <c r="G4523" t="s">
        <v>17390</v>
      </c>
      <c r="H4523" t="s">
        <v>17339</v>
      </c>
      <c r="I4523" s="74">
        <v>42683</v>
      </c>
      <c r="J4523" t="s">
        <v>17325</v>
      </c>
      <c r="K4523" t="s">
        <v>19</v>
      </c>
    </row>
    <row r="4524" spans="1:11" hidden="1" x14ac:dyDescent="0.3">
      <c r="A4524" t="s">
        <v>331</v>
      </c>
      <c r="B4524" t="s">
        <v>11824</v>
      </c>
      <c r="C4524" t="s">
        <v>17444</v>
      </c>
      <c r="D4524" t="s">
        <v>17445</v>
      </c>
      <c r="E4524" s="74">
        <v>20090</v>
      </c>
      <c r="F4524">
        <v>40</v>
      </c>
      <c r="G4524" t="s">
        <v>17392</v>
      </c>
      <c r="H4524" t="s">
        <v>17339</v>
      </c>
      <c r="I4524" s="74">
        <v>42683</v>
      </c>
      <c r="J4524" t="s">
        <v>17325</v>
      </c>
      <c r="K4524" t="s">
        <v>19</v>
      </c>
    </row>
    <row r="4525" spans="1:11" hidden="1" x14ac:dyDescent="0.3">
      <c r="A4525" t="s">
        <v>14656</v>
      </c>
      <c r="B4525" t="s">
        <v>14655</v>
      </c>
      <c r="C4525" t="s">
        <v>17750</v>
      </c>
      <c r="D4525" t="s">
        <v>17751</v>
      </c>
      <c r="E4525" s="74">
        <v>42530</v>
      </c>
      <c r="F4525">
        <v>0.113</v>
      </c>
      <c r="G4525" t="s">
        <v>17</v>
      </c>
      <c r="H4525" t="s">
        <v>17315</v>
      </c>
      <c r="I4525" s="74">
        <v>44796</v>
      </c>
      <c r="J4525" t="s">
        <v>19</v>
      </c>
      <c r="K4525" t="s">
        <v>19</v>
      </c>
    </row>
    <row r="4526" spans="1:11" hidden="1" x14ac:dyDescent="0.3">
      <c r="A4526" t="s">
        <v>798</v>
      </c>
      <c r="B4526" t="s">
        <v>12086</v>
      </c>
      <c r="C4526" t="s">
        <v>20350</v>
      </c>
      <c r="D4526" t="s">
        <v>20351</v>
      </c>
      <c r="E4526" s="74">
        <v>41702</v>
      </c>
      <c r="F4526">
        <v>0.02</v>
      </c>
      <c r="G4526" t="s">
        <v>17</v>
      </c>
      <c r="H4526" t="s">
        <v>17315</v>
      </c>
      <c r="I4526" s="74">
        <v>42331</v>
      </c>
      <c r="J4526" t="s">
        <v>19</v>
      </c>
      <c r="K4526" t="s">
        <v>19</v>
      </c>
    </row>
    <row r="4527" spans="1:11" hidden="1" x14ac:dyDescent="0.3">
      <c r="A4527" t="s">
        <v>790</v>
      </c>
      <c r="B4527" t="s">
        <v>12078</v>
      </c>
      <c r="C4527" t="s">
        <v>20350</v>
      </c>
      <c r="D4527" t="s">
        <v>20351</v>
      </c>
      <c r="E4527" s="74">
        <v>41740</v>
      </c>
      <c r="F4527">
        <v>0.01</v>
      </c>
      <c r="G4527" t="s">
        <v>17</v>
      </c>
      <c r="H4527" t="s">
        <v>17315</v>
      </c>
      <c r="I4527" s="74">
        <v>42331</v>
      </c>
      <c r="J4527" t="s">
        <v>19</v>
      </c>
      <c r="K4527" t="s">
        <v>19</v>
      </c>
    </row>
    <row r="4528" spans="1:11" hidden="1" x14ac:dyDescent="0.3">
      <c r="A4528" t="s">
        <v>25102</v>
      </c>
      <c r="B4528" t="s">
        <v>25103</v>
      </c>
      <c r="C4528" t="s">
        <v>25092</v>
      </c>
      <c r="D4528" t="s">
        <v>25093</v>
      </c>
      <c r="E4528" s="74">
        <v>41003</v>
      </c>
      <c r="F4528">
        <v>0.06</v>
      </c>
      <c r="G4528" t="s">
        <v>17</v>
      </c>
      <c r="H4528" t="s">
        <v>17315</v>
      </c>
      <c r="I4528" s="74">
        <v>45378</v>
      </c>
      <c r="J4528" t="s">
        <v>19</v>
      </c>
      <c r="K4528" t="s">
        <v>19</v>
      </c>
    </row>
    <row r="4529" spans="1:11" hidden="1" x14ac:dyDescent="0.3">
      <c r="A4529" t="s">
        <v>18585</v>
      </c>
      <c r="B4529" t="s">
        <v>18586</v>
      </c>
      <c r="C4529" t="s">
        <v>17328</v>
      </c>
      <c r="D4529" t="s">
        <v>17329</v>
      </c>
      <c r="E4529" s="74">
        <v>45274</v>
      </c>
      <c r="F4529">
        <v>0.14499999999999999</v>
      </c>
      <c r="G4529" t="s">
        <v>17</v>
      </c>
      <c r="H4529" t="s">
        <v>17315</v>
      </c>
      <c r="I4529" s="74">
        <v>45343</v>
      </c>
      <c r="J4529" t="s">
        <v>19</v>
      </c>
      <c r="K4529" t="s">
        <v>19</v>
      </c>
    </row>
    <row r="4530" spans="1:11" hidden="1" x14ac:dyDescent="0.3">
      <c r="A4530" t="s">
        <v>23616</v>
      </c>
      <c r="B4530" t="s">
        <v>23617</v>
      </c>
      <c r="C4530" t="s">
        <v>17328</v>
      </c>
      <c r="D4530" t="s">
        <v>17329</v>
      </c>
      <c r="E4530" s="74">
        <v>45329</v>
      </c>
      <c r="F4530">
        <v>0.220216</v>
      </c>
      <c r="G4530" t="s">
        <v>17</v>
      </c>
      <c r="H4530" t="s">
        <v>17315</v>
      </c>
      <c r="I4530" s="74">
        <v>45453</v>
      </c>
      <c r="J4530" t="s">
        <v>19</v>
      </c>
      <c r="K4530" t="s">
        <v>19</v>
      </c>
    </row>
    <row r="4531" spans="1:11" hidden="1" x14ac:dyDescent="0.3">
      <c r="A4531" t="s">
        <v>18581</v>
      </c>
      <c r="B4531" t="s">
        <v>18582</v>
      </c>
      <c r="C4531" t="s">
        <v>17328</v>
      </c>
      <c r="D4531" t="s">
        <v>17329</v>
      </c>
      <c r="E4531" s="74">
        <v>45245</v>
      </c>
      <c r="F4531">
        <v>0.161</v>
      </c>
      <c r="G4531" t="s">
        <v>17</v>
      </c>
      <c r="H4531" t="s">
        <v>17315</v>
      </c>
      <c r="I4531" s="74">
        <v>45343</v>
      </c>
      <c r="J4531" t="s">
        <v>19</v>
      </c>
      <c r="K4531" t="s">
        <v>19</v>
      </c>
    </row>
    <row r="4532" spans="1:11" hidden="1" x14ac:dyDescent="0.3">
      <c r="A4532" t="s">
        <v>24359</v>
      </c>
      <c r="B4532" t="s">
        <v>24360</v>
      </c>
      <c r="C4532" t="s">
        <v>17328</v>
      </c>
      <c r="D4532" t="s">
        <v>17329</v>
      </c>
      <c r="E4532" s="74">
        <v>45349</v>
      </c>
      <c r="F4532">
        <v>0.14499999999999999</v>
      </c>
      <c r="G4532" t="s">
        <v>17</v>
      </c>
      <c r="H4532" t="s">
        <v>17315</v>
      </c>
      <c r="I4532" s="74">
        <v>45371</v>
      </c>
      <c r="J4532" t="s">
        <v>19</v>
      </c>
      <c r="K4532" t="s">
        <v>19</v>
      </c>
    </row>
    <row r="4533" spans="1:11" hidden="1" x14ac:dyDescent="0.3">
      <c r="A4533" t="s">
        <v>24361</v>
      </c>
      <c r="B4533" t="s">
        <v>24362</v>
      </c>
      <c r="C4533" t="s">
        <v>17328</v>
      </c>
      <c r="D4533" t="s">
        <v>17329</v>
      </c>
      <c r="E4533" s="74">
        <v>45330</v>
      </c>
      <c r="F4533">
        <v>0.173009</v>
      </c>
      <c r="G4533" t="s">
        <v>17</v>
      </c>
      <c r="H4533" t="s">
        <v>17315</v>
      </c>
      <c r="I4533" s="74">
        <v>45453</v>
      </c>
      <c r="J4533" t="s">
        <v>19</v>
      </c>
      <c r="K4533" t="s">
        <v>19</v>
      </c>
    </row>
    <row r="4534" spans="1:11" hidden="1" x14ac:dyDescent="0.3">
      <c r="A4534" t="s">
        <v>18583</v>
      </c>
      <c r="B4534" t="s">
        <v>18584</v>
      </c>
      <c r="C4534" t="s">
        <v>17328</v>
      </c>
      <c r="D4534" t="s">
        <v>17329</v>
      </c>
      <c r="E4534" s="74">
        <v>45215</v>
      </c>
      <c r="F4534">
        <v>0.316</v>
      </c>
      <c r="G4534" t="s">
        <v>17</v>
      </c>
      <c r="H4534" t="s">
        <v>17315</v>
      </c>
      <c r="I4534" s="74">
        <v>45343</v>
      </c>
      <c r="J4534" t="s">
        <v>19</v>
      </c>
      <c r="K4534" t="s">
        <v>19</v>
      </c>
    </row>
    <row r="4535" spans="1:11" hidden="1" x14ac:dyDescent="0.3">
      <c r="A4535" t="s">
        <v>18587</v>
      </c>
      <c r="B4535" t="s">
        <v>18588</v>
      </c>
      <c r="C4535" t="s">
        <v>17328</v>
      </c>
      <c r="D4535" t="s">
        <v>17329</v>
      </c>
      <c r="E4535" s="74">
        <v>45203</v>
      </c>
      <c r="F4535">
        <v>0.16300000000000001</v>
      </c>
      <c r="G4535" t="s">
        <v>17</v>
      </c>
      <c r="H4535" t="s">
        <v>17315</v>
      </c>
      <c r="I4535" s="74">
        <v>45321</v>
      </c>
      <c r="J4535" t="s">
        <v>19</v>
      </c>
      <c r="K4535" t="s">
        <v>19</v>
      </c>
    </row>
    <row r="4536" spans="1:11" hidden="1" x14ac:dyDescent="0.3">
      <c r="A4536" t="s">
        <v>2412</v>
      </c>
      <c r="B4536" t="s">
        <v>13186</v>
      </c>
      <c r="C4536" t="s">
        <v>21846</v>
      </c>
      <c r="D4536" t="s">
        <v>21847</v>
      </c>
      <c r="E4536" s="74">
        <v>40638</v>
      </c>
      <c r="F4536">
        <v>0.39400000000000002</v>
      </c>
      <c r="G4536" t="s">
        <v>17</v>
      </c>
      <c r="H4536" t="s">
        <v>17315</v>
      </c>
      <c r="I4536" s="74">
        <v>40982</v>
      </c>
      <c r="J4536" t="s">
        <v>19</v>
      </c>
      <c r="K4536" t="s">
        <v>19</v>
      </c>
    </row>
    <row r="4537" spans="1:11" hidden="1" x14ac:dyDescent="0.3">
      <c r="A4537" t="s">
        <v>649</v>
      </c>
      <c r="B4537" t="s">
        <v>11997</v>
      </c>
      <c r="C4537" t="s">
        <v>21846</v>
      </c>
      <c r="D4537" t="s">
        <v>21847</v>
      </c>
      <c r="E4537" s="74">
        <v>41598</v>
      </c>
      <c r="F4537">
        <v>9.5000000000000001E-2</v>
      </c>
      <c r="G4537" t="s">
        <v>17</v>
      </c>
      <c r="H4537" t="s">
        <v>17315</v>
      </c>
      <c r="I4537" s="74">
        <v>42383</v>
      </c>
      <c r="J4537" t="s">
        <v>19</v>
      </c>
      <c r="K4537" t="s">
        <v>19</v>
      </c>
    </row>
    <row r="4538" spans="1:11" hidden="1" x14ac:dyDescent="0.3">
      <c r="A4538" t="s">
        <v>3844</v>
      </c>
      <c r="B4538" t="s">
        <v>11724</v>
      </c>
      <c r="C4538" t="s">
        <v>17370</v>
      </c>
      <c r="D4538" t="s">
        <v>17371</v>
      </c>
      <c r="E4538" s="74">
        <v>37257</v>
      </c>
      <c r="F4538">
        <v>0.3</v>
      </c>
      <c r="G4538" t="s">
        <v>17</v>
      </c>
      <c r="H4538" t="s">
        <v>17315</v>
      </c>
      <c r="I4538" s="74">
        <v>42815</v>
      </c>
      <c r="J4538" t="s">
        <v>19</v>
      </c>
      <c r="K4538" t="s">
        <v>19</v>
      </c>
    </row>
    <row r="4539" spans="1:11" hidden="1" x14ac:dyDescent="0.3">
      <c r="A4539" t="s">
        <v>20531</v>
      </c>
      <c r="B4539" t="s">
        <v>20532</v>
      </c>
      <c r="C4539" t="s">
        <v>20046</v>
      </c>
      <c r="D4539" t="s">
        <v>20047</v>
      </c>
      <c r="E4539" s="74">
        <v>42552</v>
      </c>
      <c r="F4539">
        <v>0.41099999999999998</v>
      </c>
      <c r="G4539" t="s">
        <v>17</v>
      </c>
      <c r="H4539" t="s">
        <v>17315</v>
      </c>
      <c r="I4539" s="74">
        <v>45240</v>
      </c>
      <c r="J4539" t="s">
        <v>19</v>
      </c>
      <c r="K4539" t="s">
        <v>19</v>
      </c>
    </row>
    <row r="4540" spans="1:11" hidden="1" x14ac:dyDescent="0.3">
      <c r="A4540" t="s">
        <v>10037</v>
      </c>
      <c r="B4540" t="s">
        <v>16871</v>
      </c>
      <c r="C4540" t="s">
        <v>17335</v>
      </c>
      <c r="D4540" t="s">
        <v>17336</v>
      </c>
      <c r="E4540" s="74">
        <v>44126</v>
      </c>
      <c r="F4540">
        <v>7.1999999999999995E-2</v>
      </c>
      <c r="G4540" t="s">
        <v>17</v>
      </c>
      <c r="H4540" t="s">
        <v>17324</v>
      </c>
      <c r="I4540" s="74">
        <v>44183</v>
      </c>
      <c r="J4540" t="s">
        <v>19</v>
      </c>
      <c r="K4540" t="s">
        <v>19</v>
      </c>
    </row>
    <row r="4541" spans="1:11" hidden="1" x14ac:dyDescent="0.3">
      <c r="A4541" t="s">
        <v>2523</v>
      </c>
      <c r="B4541" t="s">
        <v>13269</v>
      </c>
      <c r="C4541" t="s">
        <v>17335</v>
      </c>
      <c r="D4541" t="s">
        <v>17336</v>
      </c>
      <c r="E4541" s="74">
        <v>40701</v>
      </c>
      <c r="F4541">
        <v>5</v>
      </c>
      <c r="G4541" t="s">
        <v>17</v>
      </c>
      <c r="H4541" t="s">
        <v>17324</v>
      </c>
      <c r="I4541" s="74">
        <v>40745</v>
      </c>
      <c r="J4541" t="s">
        <v>19</v>
      </c>
      <c r="K4541" t="s">
        <v>19</v>
      </c>
    </row>
    <row r="4542" spans="1:11" hidden="1" x14ac:dyDescent="0.3">
      <c r="A4542" t="s">
        <v>1483</v>
      </c>
      <c r="B4542" t="s">
        <v>12476</v>
      </c>
      <c r="C4542" t="s">
        <v>17335</v>
      </c>
      <c r="D4542" t="s">
        <v>17336</v>
      </c>
      <c r="E4542" s="74">
        <v>41564</v>
      </c>
      <c r="F4542">
        <v>2</v>
      </c>
      <c r="G4542" t="s">
        <v>17</v>
      </c>
      <c r="H4542" t="s">
        <v>17324</v>
      </c>
      <c r="I4542" s="74">
        <v>41590</v>
      </c>
      <c r="J4542" t="s">
        <v>19</v>
      </c>
      <c r="K4542" t="s">
        <v>19</v>
      </c>
    </row>
    <row r="4543" spans="1:11" hidden="1" x14ac:dyDescent="0.3">
      <c r="A4543" t="s">
        <v>14974</v>
      </c>
      <c r="B4543" t="s">
        <v>14973</v>
      </c>
      <c r="C4543" t="s">
        <v>17673</v>
      </c>
      <c r="D4543" t="s">
        <v>17674</v>
      </c>
      <c r="E4543" s="74">
        <v>44649</v>
      </c>
      <c r="F4543">
        <v>0.22700000000000001</v>
      </c>
      <c r="G4543" t="s">
        <v>17</v>
      </c>
      <c r="H4543" t="s">
        <v>17315</v>
      </c>
      <c r="I4543" s="74">
        <v>44699</v>
      </c>
      <c r="J4543" t="s">
        <v>19</v>
      </c>
      <c r="K4543" t="s">
        <v>19</v>
      </c>
    </row>
    <row r="4544" spans="1:11" hidden="1" x14ac:dyDescent="0.3">
      <c r="A4544" t="s">
        <v>1205</v>
      </c>
      <c r="B4544" t="s">
        <v>12305</v>
      </c>
      <c r="C4544" t="s">
        <v>17428</v>
      </c>
      <c r="D4544" t="s">
        <v>17429</v>
      </c>
      <c r="E4544" s="74">
        <v>41440</v>
      </c>
      <c r="F4544">
        <v>0.254</v>
      </c>
      <c r="G4544" t="s">
        <v>17</v>
      </c>
      <c r="H4544" t="s">
        <v>17315</v>
      </c>
      <c r="I4544" s="74">
        <v>41815</v>
      </c>
      <c r="J4544" t="s">
        <v>19</v>
      </c>
      <c r="K4544" t="s">
        <v>19</v>
      </c>
    </row>
    <row r="4545" spans="1:11" hidden="1" x14ac:dyDescent="0.3">
      <c r="A4545" t="s">
        <v>809</v>
      </c>
      <c r="B4545" t="s">
        <v>12097</v>
      </c>
      <c r="C4545" t="s">
        <v>22066</v>
      </c>
      <c r="D4545" t="s">
        <v>22067</v>
      </c>
      <c r="E4545" s="74">
        <v>42096</v>
      </c>
      <c r="F4545">
        <v>20</v>
      </c>
      <c r="G4545" t="s">
        <v>17</v>
      </c>
      <c r="H4545" t="s">
        <v>17315</v>
      </c>
      <c r="I4545" s="74">
        <v>42136</v>
      </c>
      <c r="J4545" t="s">
        <v>19</v>
      </c>
      <c r="K4545" t="s">
        <v>19</v>
      </c>
    </row>
    <row r="4546" spans="1:11" hidden="1" x14ac:dyDescent="0.3">
      <c r="A4546" t="s">
        <v>673</v>
      </c>
      <c r="B4546" t="s">
        <v>4849</v>
      </c>
      <c r="C4546" t="s">
        <v>17410</v>
      </c>
      <c r="D4546" t="s">
        <v>17411</v>
      </c>
      <c r="E4546" s="74">
        <v>42090</v>
      </c>
      <c r="F4546">
        <v>0.19500000000000001</v>
      </c>
      <c r="G4546" t="s">
        <v>17</v>
      </c>
      <c r="H4546" t="s">
        <v>17315</v>
      </c>
      <c r="I4546" s="74">
        <v>42282</v>
      </c>
      <c r="J4546" t="s">
        <v>19</v>
      </c>
      <c r="K4546" t="s">
        <v>19</v>
      </c>
    </row>
    <row r="4547" spans="1:11" hidden="1" x14ac:dyDescent="0.3">
      <c r="A4547" t="s">
        <v>4491</v>
      </c>
      <c r="B4547" t="s">
        <v>4490</v>
      </c>
      <c r="C4547" t="s">
        <v>17410</v>
      </c>
      <c r="D4547" t="s">
        <v>17411</v>
      </c>
      <c r="E4547" s="74">
        <v>40672</v>
      </c>
      <c r="F4547">
        <v>0.23300000000000001</v>
      </c>
      <c r="G4547" t="s">
        <v>17</v>
      </c>
      <c r="H4547" t="s">
        <v>17315</v>
      </c>
      <c r="I4547" s="74">
        <v>43210</v>
      </c>
      <c r="J4547" t="s">
        <v>19</v>
      </c>
      <c r="K4547" t="s">
        <v>19</v>
      </c>
    </row>
    <row r="4548" spans="1:11" hidden="1" x14ac:dyDescent="0.3">
      <c r="A4548" t="s">
        <v>270</v>
      </c>
      <c r="B4548" t="s">
        <v>11787</v>
      </c>
      <c r="C4548" t="s">
        <v>17468</v>
      </c>
      <c r="D4548" t="s">
        <v>17469</v>
      </c>
      <c r="E4548" s="74">
        <v>41834</v>
      </c>
      <c r="F4548">
        <v>0.10100000000000001</v>
      </c>
      <c r="G4548" t="s">
        <v>17</v>
      </c>
      <c r="H4548" t="s">
        <v>17465</v>
      </c>
      <c r="I4548" s="74">
        <v>42716</v>
      </c>
      <c r="J4548" t="s">
        <v>19</v>
      </c>
      <c r="K4548" t="s">
        <v>19</v>
      </c>
    </row>
    <row r="4549" spans="1:11" hidden="1" x14ac:dyDescent="0.3">
      <c r="A4549" t="s">
        <v>169</v>
      </c>
      <c r="B4549" t="s">
        <v>11719</v>
      </c>
      <c r="C4549" t="s">
        <v>17468</v>
      </c>
      <c r="D4549" t="s">
        <v>17469</v>
      </c>
      <c r="E4549" s="74">
        <v>42024</v>
      </c>
      <c r="F4549">
        <v>0.39900000000000002</v>
      </c>
      <c r="G4549" t="s">
        <v>17</v>
      </c>
      <c r="H4549" t="s">
        <v>17465</v>
      </c>
      <c r="I4549" s="74">
        <v>42716</v>
      </c>
      <c r="J4549" t="s">
        <v>19</v>
      </c>
      <c r="K4549" t="s">
        <v>19</v>
      </c>
    </row>
    <row r="4550" spans="1:11" hidden="1" x14ac:dyDescent="0.3">
      <c r="A4550" t="s">
        <v>16105</v>
      </c>
      <c r="B4550" t="s">
        <v>16104</v>
      </c>
      <c r="C4550" t="s">
        <v>17593</v>
      </c>
      <c r="D4550" t="s">
        <v>17594</v>
      </c>
      <c r="E4550" s="74">
        <v>44154</v>
      </c>
      <c r="F4550">
        <v>0.6</v>
      </c>
      <c r="G4550" t="s">
        <v>17</v>
      </c>
      <c r="H4550" t="s">
        <v>17315</v>
      </c>
      <c r="I4550" s="74">
        <v>44356</v>
      </c>
      <c r="J4550" t="s">
        <v>19</v>
      </c>
      <c r="K4550" t="s">
        <v>19</v>
      </c>
    </row>
    <row r="4551" spans="1:11" hidden="1" x14ac:dyDescent="0.3">
      <c r="A4551" t="s">
        <v>24610</v>
      </c>
      <c r="B4551" t="s">
        <v>24611</v>
      </c>
      <c r="C4551" t="s">
        <v>17593</v>
      </c>
      <c r="D4551" t="s">
        <v>17594</v>
      </c>
      <c r="E4551" s="74">
        <v>44398</v>
      </c>
      <c r="F4551">
        <v>0.40794999999999998</v>
      </c>
      <c r="G4551" t="s">
        <v>17</v>
      </c>
      <c r="H4551" t="s">
        <v>17315</v>
      </c>
      <c r="I4551" s="74">
        <v>45365</v>
      </c>
      <c r="J4551" t="s">
        <v>19</v>
      </c>
      <c r="K4551" t="s">
        <v>19</v>
      </c>
    </row>
    <row r="4552" spans="1:11" hidden="1" x14ac:dyDescent="0.3">
      <c r="A4552" t="s">
        <v>7683</v>
      </c>
      <c r="B4552" t="s">
        <v>10393</v>
      </c>
      <c r="C4552" t="s">
        <v>17593</v>
      </c>
      <c r="D4552" t="s">
        <v>17594</v>
      </c>
      <c r="E4552" s="74">
        <v>43423</v>
      </c>
      <c r="F4552">
        <v>0.18</v>
      </c>
      <c r="G4552" t="s">
        <v>17</v>
      </c>
      <c r="H4552" t="s">
        <v>17315</v>
      </c>
      <c r="I4552" s="74">
        <v>43899</v>
      </c>
      <c r="J4552" t="s">
        <v>19</v>
      </c>
      <c r="K4552" t="s">
        <v>19</v>
      </c>
    </row>
    <row r="4553" spans="1:11" hidden="1" x14ac:dyDescent="0.3">
      <c r="A4553" t="s">
        <v>7692</v>
      </c>
      <c r="B4553" t="s">
        <v>10393</v>
      </c>
      <c r="C4553" t="s">
        <v>17593</v>
      </c>
      <c r="D4553" t="s">
        <v>17594</v>
      </c>
      <c r="E4553" s="74">
        <v>43677</v>
      </c>
      <c r="F4553">
        <v>0.24</v>
      </c>
      <c r="G4553" t="s">
        <v>17</v>
      </c>
      <c r="H4553" t="s">
        <v>17315</v>
      </c>
      <c r="I4553" s="74">
        <v>43899</v>
      </c>
      <c r="J4553" t="s">
        <v>19</v>
      </c>
      <c r="K4553" t="s">
        <v>19</v>
      </c>
    </row>
    <row r="4554" spans="1:11" hidden="1" x14ac:dyDescent="0.3">
      <c r="A4554" t="s">
        <v>7693</v>
      </c>
      <c r="B4554" t="s">
        <v>10393</v>
      </c>
      <c r="C4554" t="s">
        <v>17593</v>
      </c>
      <c r="D4554" t="s">
        <v>17594</v>
      </c>
      <c r="E4554" s="74">
        <v>43622</v>
      </c>
      <c r="F4554">
        <v>0.34100000000000003</v>
      </c>
      <c r="G4554" t="s">
        <v>17</v>
      </c>
      <c r="H4554" t="s">
        <v>17315</v>
      </c>
      <c r="I4554" s="74">
        <v>43901</v>
      </c>
      <c r="J4554" t="s">
        <v>19</v>
      </c>
      <c r="K4554" t="s">
        <v>19</v>
      </c>
    </row>
    <row r="4555" spans="1:11" hidden="1" x14ac:dyDescent="0.3">
      <c r="A4555" t="s">
        <v>218</v>
      </c>
      <c r="B4555" t="s">
        <v>219</v>
      </c>
      <c r="C4555" t="s">
        <v>17468</v>
      </c>
      <c r="D4555" t="s">
        <v>17469</v>
      </c>
      <c r="E4555" s="74">
        <v>42557</v>
      </c>
      <c r="F4555">
        <v>0.499</v>
      </c>
      <c r="G4555" t="s">
        <v>17</v>
      </c>
      <c r="H4555" t="s">
        <v>17465</v>
      </c>
      <c r="I4555" s="74">
        <v>42683</v>
      </c>
      <c r="J4555" t="s">
        <v>19</v>
      </c>
      <c r="K4555" t="s">
        <v>19</v>
      </c>
    </row>
    <row r="4556" spans="1:11" hidden="1" x14ac:dyDescent="0.3">
      <c r="A4556" t="s">
        <v>28261</v>
      </c>
      <c r="B4556" t="s">
        <v>28262</v>
      </c>
      <c r="C4556" t="s">
        <v>25049</v>
      </c>
      <c r="D4556" t="s">
        <v>25050</v>
      </c>
      <c r="E4556" s="74">
        <v>45343</v>
      </c>
      <c r="F4556">
        <v>0.79073000000000004</v>
      </c>
      <c r="G4556" t="s">
        <v>17</v>
      </c>
      <c r="H4556" t="s">
        <v>17315</v>
      </c>
      <c r="I4556" s="74">
        <v>45679</v>
      </c>
      <c r="J4556" t="s">
        <v>19</v>
      </c>
      <c r="K4556" t="s">
        <v>19</v>
      </c>
    </row>
    <row r="4557" spans="1:11" hidden="1" x14ac:dyDescent="0.3">
      <c r="A4557" t="s">
        <v>28263</v>
      </c>
      <c r="B4557" t="s">
        <v>28264</v>
      </c>
      <c r="C4557" t="s">
        <v>25049</v>
      </c>
      <c r="D4557" t="s">
        <v>25050</v>
      </c>
      <c r="E4557" s="74">
        <v>45348</v>
      </c>
      <c r="F4557">
        <v>0.67596999999999996</v>
      </c>
      <c r="G4557" t="s">
        <v>17</v>
      </c>
      <c r="H4557" t="s">
        <v>17315</v>
      </c>
      <c r="I4557" s="74">
        <v>45687</v>
      </c>
      <c r="J4557" t="s">
        <v>19</v>
      </c>
      <c r="K4557" t="s">
        <v>19</v>
      </c>
    </row>
    <row r="4558" spans="1:11" hidden="1" x14ac:dyDescent="0.3">
      <c r="A4558" t="s">
        <v>4647</v>
      </c>
      <c r="B4558" t="s">
        <v>11244</v>
      </c>
      <c r="C4558" t="s">
        <v>17797</v>
      </c>
      <c r="D4558" t="s">
        <v>17798</v>
      </c>
      <c r="E4558" s="74">
        <v>34661</v>
      </c>
      <c r="F4558">
        <v>0.35</v>
      </c>
      <c r="G4558" t="s">
        <v>17369</v>
      </c>
      <c r="H4558" t="s">
        <v>17397</v>
      </c>
      <c r="I4558" s="74">
        <v>43425</v>
      </c>
      <c r="J4558" t="s">
        <v>19</v>
      </c>
      <c r="K4558" t="s">
        <v>19</v>
      </c>
    </row>
    <row r="4559" spans="1:11" hidden="1" x14ac:dyDescent="0.3">
      <c r="A4559" t="s">
        <v>18360</v>
      </c>
      <c r="B4559" t="s">
        <v>24330</v>
      </c>
      <c r="C4559" t="s">
        <v>17573</v>
      </c>
      <c r="D4559" t="s">
        <v>17574</v>
      </c>
      <c r="E4559" s="74">
        <v>17807</v>
      </c>
      <c r="F4559">
        <v>13.5</v>
      </c>
      <c r="G4559" t="s">
        <v>17369</v>
      </c>
      <c r="H4559" t="s">
        <v>17458</v>
      </c>
      <c r="I4559" s="74">
        <v>40140</v>
      </c>
      <c r="J4559" t="s">
        <v>17325</v>
      </c>
      <c r="K4559" t="s">
        <v>19</v>
      </c>
    </row>
    <row r="4560" spans="1:11" hidden="1" x14ac:dyDescent="0.3">
      <c r="A4560" t="s">
        <v>18360</v>
      </c>
      <c r="B4560" t="s">
        <v>24330</v>
      </c>
      <c r="C4560" t="s">
        <v>17573</v>
      </c>
      <c r="D4560" t="s">
        <v>17574</v>
      </c>
      <c r="E4560" s="74">
        <v>17807</v>
      </c>
      <c r="F4560">
        <v>13.5</v>
      </c>
      <c r="G4560" t="s">
        <v>17390</v>
      </c>
      <c r="H4560" t="s">
        <v>17458</v>
      </c>
      <c r="I4560" s="74">
        <v>40140</v>
      </c>
      <c r="J4560" t="s">
        <v>17325</v>
      </c>
      <c r="K4560" t="s">
        <v>19</v>
      </c>
    </row>
    <row r="4561" spans="1:11" hidden="1" x14ac:dyDescent="0.3">
      <c r="A4561" t="s">
        <v>18360</v>
      </c>
      <c r="B4561" t="s">
        <v>24330</v>
      </c>
      <c r="C4561" t="s">
        <v>17573</v>
      </c>
      <c r="D4561" t="s">
        <v>17574</v>
      </c>
      <c r="E4561" s="74">
        <v>17807</v>
      </c>
      <c r="F4561">
        <v>13.5</v>
      </c>
      <c r="G4561" t="s">
        <v>17392</v>
      </c>
      <c r="H4561" t="s">
        <v>17458</v>
      </c>
      <c r="I4561" s="74">
        <v>40140</v>
      </c>
      <c r="J4561" t="s">
        <v>17325</v>
      </c>
      <c r="K4561" t="s">
        <v>19</v>
      </c>
    </row>
    <row r="4562" spans="1:11" hidden="1" x14ac:dyDescent="0.3">
      <c r="A4562" t="s">
        <v>1033</v>
      </c>
      <c r="B4562" t="s">
        <v>12208</v>
      </c>
      <c r="C4562" t="s">
        <v>22036</v>
      </c>
      <c r="D4562" t="s">
        <v>22037</v>
      </c>
      <c r="E4562" s="74">
        <v>22981</v>
      </c>
      <c r="F4562">
        <v>5.5890000000000004</v>
      </c>
      <c r="G4562" t="s">
        <v>17369</v>
      </c>
      <c r="H4562" t="s">
        <v>17441</v>
      </c>
      <c r="I4562" s="74">
        <v>41957</v>
      </c>
      <c r="J4562" t="s">
        <v>19</v>
      </c>
      <c r="K4562" t="s">
        <v>19</v>
      </c>
    </row>
    <row r="4563" spans="1:11" hidden="1" x14ac:dyDescent="0.3">
      <c r="A4563" t="s">
        <v>19887</v>
      </c>
      <c r="B4563" t="s">
        <v>19888</v>
      </c>
      <c r="C4563" t="s">
        <v>17618</v>
      </c>
      <c r="D4563" t="s">
        <v>17619</v>
      </c>
      <c r="E4563" s="74">
        <v>44995</v>
      </c>
      <c r="F4563">
        <v>0.253</v>
      </c>
      <c r="G4563" t="s">
        <v>17</v>
      </c>
      <c r="H4563" t="s">
        <v>17315</v>
      </c>
      <c r="I4563" s="74">
        <v>45076</v>
      </c>
      <c r="J4563" t="s">
        <v>19</v>
      </c>
      <c r="K4563" t="s">
        <v>19</v>
      </c>
    </row>
    <row r="4564" spans="1:11" hidden="1" x14ac:dyDescent="0.3">
      <c r="A4564" t="s">
        <v>15172</v>
      </c>
      <c r="B4564" t="s">
        <v>15171</v>
      </c>
      <c r="C4564" t="s">
        <v>17752</v>
      </c>
      <c r="D4564" t="s">
        <v>17753</v>
      </c>
      <c r="E4564" s="74">
        <v>30042</v>
      </c>
      <c r="F4564">
        <v>8</v>
      </c>
      <c r="G4564" t="s">
        <v>17369</v>
      </c>
      <c r="H4564" t="s">
        <v>17458</v>
      </c>
      <c r="I4564" s="74">
        <v>44617</v>
      </c>
      <c r="J4564" t="s">
        <v>19</v>
      </c>
      <c r="K4564" t="s">
        <v>19</v>
      </c>
    </row>
    <row r="4565" spans="1:11" hidden="1" x14ac:dyDescent="0.3">
      <c r="A4565" t="s">
        <v>18803</v>
      </c>
      <c r="B4565" t="s">
        <v>24463</v>
      </c>
      <c r="C4565" t="s">
        <v>17573</v>
      </c>
      <c r="D4565" t="s">
        <v>17574</v>
      </c>
      <c r="E4565" s="74">
        <v>18080</v>
      </c>
      <c r="F4565">
        <v>15</v>
      </c>
      <c r="G4565" t="s">
        <v>17369</v>
      </c>
      <c r="H4565" t="s">
        <v>17458</v>
      </c>
      <c r="I4565" s="74">
        <v>45212</v>
      </c>
      <c r="J4565" t="s">
        <v>17325</v>
      </c>
      <c r="K4565" t="s">
        <v>19</v>
      </c>
    </row>
    <row r="4566" spans="1:11" hidden="1" x14ac:dyDescent="0.3">
      <c r="A4566" t="s">
        <v>18803</v>
      </c>
      <c r="B4566" t="s">
        <v>24463</v>
      </c>
      <c r="C4566" t="s">
        <v>17573</v>
      </c>
      <c r="D4566" t="s">
        <v>17574</v>
      </c>
      <c r="E4566" s="74">
        <v>18080</v>
      </c>
      <c r="F4566">
        <v>15</v>
      </c>
      <c r="G4566" t="s">
        <v>17390</v>
      </c>
      <c r="H4566" t="s">
        <v>17458</v>
      </c>
      <c r="I4566" s="74">
        <v>45212</v>
      </c>
      <c r="J4566" t="s">
        <v>17325</v>
      </c>
      <c r="K4566" t="s">
        <v>19</v>
      </c>
    </row>
    <row r="4567" spans="1:11" hidden="1" x14ac:dyDescent="0.3">
      <c r="A4567" t="s">
        <v>18803</v>
      </c>
      <c r="B4567" t="s">
        <v>24463</v>
      </c>
      <c r="C4567" t="s">
        <v>17573</v>
      </c>
      <c r="D4567" t="s">
        <v>17574</v>
      </c>
      <c r="E4567" s="74">
        <v>18080</v>
      </c>
      <c r="F4567">
        <v>15</v>
      </c>
      <c r="G4567" t="s">
        <v>17392</v>
      </c>
      <c r="H4567" t="s">
        <v>17458</v>
      </c>
      <c r="I4567" s="74">
        <v>45212</v>
      </c>
      <c r="J4567" t="s">
        <v>17325</v>
      </c>
      <c r="K4567" t="s">
        <v>19</v>
      </c>
    </row>
    <row r="4568" spans="1:11" hidden="1" x14ac:dyDescent="0.3">
      <c r="A4568" t="s">
        <v>16298</v>
      </c>
      <c r="B4568" t="s">
        <v>22477</v>
      </c>
      <c r="C4568" t="s">
        <v>17573</v>
      </c>
      <c r="D4568" t="s">
        <v>17574</v>
      </c>
      <c r="E4568" s="74">
        <v>18149</v>
      </c>
      <c r="F4568">
        <v>15</v>
      </c>
      <c r="G4568" t="s">
        <v>17369</v>
      </c>
      <c r="H4568" t="s">
        <v>17458</v>
      </c>
      <c r="I4568" s="74">
        <v>44403</v>
      </c>
      <c r="J4568" t="s">
        <v>17325</v>
      </c>
      <c r="K4568" t="s">
        <v>19</v>
      </c>
    </row>
    <row r="4569" spans="1:11" hidden="1" x14ac:dyDescent="0.3">
      <c r="A4569" t="s">
        <v>16298</v>
      </c>
      <c r="B4569" t="s">
        <v>22477</v>
      </c>
      <c r="C4569" t="s">
        <v>17573</v>
      </c>
      <c r="D4569" t="s">
        <v>17574</v>
      </c>
      <c r="E4569" s="74">
        <v>18149</v>
      </c>
      <c r="F4569">
        <v>15</v>
      </c>
      <c r="G4569" t="s">
        <v>17390</v>
      </c>
      <c r="H4569" t="s">
        <v>17458</v>
      </c>
      <c r="I4569" s="74">
        <v>44403</v>
      </c>
      <c r="J4569" t="s">
        <v>17325</v>
      </c>
      <c r="K4569" t="s">
        <v>19</v>
      </c>
    </row>
    <row r="4570" spans="1:11" hidden="1" x14ac:dyDescent="0.3">
      <c r="A4570" t="s">
        <v>16298</v>
      </c>
      <c r="B4570" t="s">
        <v>22477</v>
      </c>
      <c r="C4570" t="s">
        <v>17573</v>
      </c>
      <c r="D4570" t="s">
        <v>17574</v>
      </c>
      <c r="E4570" s="74">
        <v>18149</v>
      </c>
      <c r="F4570">
        <v>15</v>
      </c>
      <c r="G4570" t="s">
        <v>17392</v>
      </c>
      <c r="H4570" t="s">
        <v>17458</v>
      </c>
      <c r="I4570" s="74">
        <v>44403</v>
      </c>
      <c r="J4570" t="s">
        <v>17325</v>
      </c>
      <c r="K4570" t="s">
        <v>19</v>
      </c>
    </row>
    <row r="4571" spans="1:11" hidden="1" x14ac:dyDescent="0.3">
      <c r="A4571" t="s">
        <v>4392</v>
      </c>
      <c r="B4571" t="s">
        <v>28427</v>
      </c>
      <c r="C4571" t="s">
        <v>17573</v>
      </c>
      <c r="D4571" t="s">
        <v>17574</v>
      </c>
      <c r="E4571" s="74">
        <v>17958</v>
      </c>
      <c r="F4571">
        <v>15</v>
      </c>
      <c r="G4571" t="s">
        <v>17369</v>
      </c>
      <c r="H4571" t="s">
        <v>17458</v>
      </c>
      <c r="I4571" s="74">
        <v>43382</v>
      </c>
      <c r="J4571" t="s">
        <v>17325</v>
      </c>
      <c r="K4571" t="s">
        <v>19</v>
      </c>
    </row>
    <row r="4572" spans="1:11" hidden="1" x14ac:dyDescent="0.3">
      <c r="A4572" t="s">
        <v>4392</v>
      </c>
      <c r="B4572" t="s">
        <v>28427</v>
      </c>
      <c r="C4572" t="s">
        <v>17573</v>
      </c>
      <c r="D4572" t="s">
        <v>17574</v>
      </c>
      <c r="E4572" s="74">
        <v>17958</v>
      </c>
      <c r="F4572">
        <v>15</v>
      </c>
      <c r="G4572" t="s">
        <v>17390</v>
      </c>
      <c r="H4572" t="s">
        <v>17458</v>
      </c>
      <c r="I4572" s="74">
        <v>43382</v>
      </c>
      <c r="J4572" t="s">
        <v>17325</v>
      </c>
      <c r="K4572" t="s">
        <v>19</v>
      </c>
    </row>
    <row r="4573" spans="1:11" hidden="1" x14ac:dyDescent="0.3">
      <c r="A4573" t="s">
        <v>4392</v>
      </c>
      <c r="B4573" t="s">
        <v>28427</v>
      </c>
      <c r="C4573" t="s">
        <v>17573</v>
      </c>
      <c r="D4573" t="s">
        <v>17574</v>
      </c>
      <c r="E4573" s="74">
        <v>17958</v>
      </c>
      <c r="F4573">
        <v>15</v>
      </c>
      <c r="G4573" t="s">
        <v>17392</v>
      </c>
      <c r="H4573" t="s">
        <v>17458</v>
      </c>
      <c r="I4573" s="74">
        <v>43382</v>
      </c>
      <c r="J4573" t="s">
        <v>17325</v>
      </c>
      <c r="K4573" t="s">
        <v>19</v>
      </c>
    </row>
    <row r="4574" spans="1:11" hidden="1" x14ac:dyDescent="0.3">
      <c r="A4574" t="s">
        <v>2294</v>
      </c>
      <c r="B4574" t="s">
        <v>13094</v>
      </c>
      <c r="C4574" t="s">
        <v>18548</v>
      </c>
      <c r="D4574" t="s">
        <v>18549</v>
      </c>
      <c r="E4574" s="74">
        <v>40968</v>
      </c>
      <c r="F4574">
        <v>190.9</v>
      </c>
      <c r="G4574" t="s">
        <v>6</v>
      </c>
      <c r="H4574" t="s">
        <v>17391</v>
      </c>
      <c r="I4574" s="74">
        <v>40984</v>
      </c>
      <c r="J4574" t="s">
        <v>19</v>
      </c>
      <c r="K4574" t="s">
        <v>19</v>
      </c>
    </row>
    <row r="4575" spans="1:11" hidden="1" x14ac:dyDescent="0.3">
      <c r="A4575" t="s">
        <v>2293</v>
      </c>
      <c r="B4575" t="s">
        <v>13093</v>
      </c>
      <c r="C4575" t="s">
        <v>18548</v>
      </c>
      <c r="D4575" t="s">
        <v>18549</v>
      </c>
      <c r="E4575" s="74">
        <v>40968</v>
      </c>
      <c r="F4575">
        <v>151.80000000000001</v>
      </c>
      <c r="G4575" t="s">
        <v>6</v>
      </c>
      <c r="H4575" t="s">
        <v>17391</v>
      </c>
      <c r="I4575" s="74">
        <v>40984</v>
      </c>
      <c r="J4575" t="s">
        <v>19</v>
      </c>
      <c r="K4575" t="s">
        <v>19</v>
      </c>
    </row>
    <row r="4576" spans="1:11" hidden="1" x14ac:dyDescent="0.3">
      <c r="A4576" t="s">
        <v>2071</v>
      </c>
      <c r="B4576" t="s">
        <v>12925</v>
      </c>
      <c r="C4576" t="s">
        <v>17433</v>
      </c>
      <c r="D4576" t="s">
        <v>17434</v>
      </c>
      <c r="E4576" s="74">
        <v>41135</v>
      </c>
      <c r="F4576">
        <v>0.45500000000000002</v>
      </c>
      <c r="G4576" t="s">
        <v>17369</v>
      </c>
      <c r="H4576" t="s">
        <v>17435</v>
      </c>
      <c r="I4576" s="74">
        <v>41190</v>
      </c>
      <c r="J4576" t="s">
        <v>19</v>
      </c>
      <c r="K4576" t="s">
        <v>19</v>
      </c>
    </row>
    <row r="4577" spans="1:11" hidden="1" x14ac:dyDescent="0.3">
      <c r="A4577" t="s">
        <v>3467</v>
      </c>
      <c r="B4577" t="s">
        <v>3468</v>
      </c>
      <c r="C4577" t="s">
        <v>17372</v>
      </c>
      <c r="D4577" t="s">
        <v>17373</v>
      </c>
      <c r="E4577" s="74">
        <v>32845</v>
      </c>
      <c r="F4577">
        <v>1.5</v>
      </c>
      <c r="G4577" t="s">
        <v>17369</v>
      </c>
      <c r="H4577" t="s">
        <v>17315</v>
      </c>
      <c r="I4577" s="74">
        <v>39652</v>
      </c>
      <c r="J4577" t="s">
        <v>19</v>
      </c>
      <c r="K4577" t="s">
        <v>19</v>
      </c>
    </row>
    <row r="4578" spans="1:11" hidden="1" x14ac:dyDescent="0.3">
      <c r="A4578" t="s">
        <v>28255</v>
      </c>
      <c r="B4578" t="s">
        <v>28256</v>
      </c>
      <c r="C4578" t="s">
        <v>25049</v>
      </c>
      <c r="D4578" t="s">
        <v>25050</v>
      </c>
      <c r="E4578" s="74">
        <v>45342</v>
      </c>
      <c r="F4578">
        <v>0.81827899999999998</v>
      </c>
      <c r="G4578" t="s">
        <v>17</v>
      </c>
      <c r="H4578" t="s">
        <v>17315</v>
      </c>
      <c r="I4578" s="74">
        <v>45687</v>
      </c>
      <c r="J4578" t="s">
        <v>19</v>
      </c>
      <c r="K4578" t="s">
        <v>19</v>
      </c>
    </row>
    <row r="4579" spans="1:11" hidden="1" x14ac:dyDescent="0.3">
      <c r="A4579" t="s">
        <v>26057</v>
      </c>
      <c r="B4579" t="s">
        <v>26058</v>
      </c>
      <c r="C4579" t="s">
        <v>25049</v>
      </c>
      <c r="D4579" t="s">
        <v>25050</v>
      </c>
      <c r="E4579" s="74">
        <v>45365</v>
      </c>
      <c r="F4579">
        <v>0.83565999999999996</v>
      </c>
      <c r="G4579" t="s">
        <v>17</v>
      </c>
      <c r="H4579" t="s">
        <v>17315</v>
      </c>
      <c r="I4579" s="74">
        <v>45629</v>
      </c>
      <c r="J4579" t="s">
        <v>19</v>
      </c>
      <c r="K4579" t="s">
        <v>19</v>
      </c>
    </row>
    <row r="4580" spans="1:11" hidden="1" x14ac:dyDescent="0.3">
      <c r="A4580" t="s">
        <v>26045</v>
      </c>
      <c r="B4580" t="s">
        <v>26046</v>
      </c>
      <c r="C4580" t="s">
        <v>25049</v>
      </c>
      <c r="D4580" t="s">
        <v>25050</v>
      </c>
      <c r="E4580" s="74">
        <v>45281</v>
      </c>
      <c r="F4580">
        <v>0.81799999999999995</v>
      </c>
      <c r="G4580" t="s">
        <v>17</v>
      </c>
      <c r="H4580" t="s">
        <v>17315</v>
      </c>
      <c r="I4580" s="74">
        <v>45525</v>
      </c>
      <c r="J4580" t="s">
        <v>19</v>
      </c>
      <c r="K4580" t="s">
        <v>19</v>
      </c>
    </row>
    <row r="4581" spans="1:11" hidden="1" x14ac:dyDescent="0.3">
      <c r="A4581" t="s">
        <v>26075</v>
      </c>
      <c r="B4581" t="s">
        <v>26076</v>
      </c>
      <c r="C4581" t="s">
        <v>25049</v>
      </c>
      <c r="D4581" t="s">
        <v>25050</v>
      </c>
      <c r="E4581" s="74">
        <v>45372</v>
      </c>
      <c r="F4581">
        <v>0.71884999999999999</v>
      </c>
      <c r="G4581" t="s">
        <v>17</v>
      </c>
      <c r="H4581" t="s">
        <v>17315</v>
      </c>
      <c r="I4581" s="74">
        <v>45629</v>
      </c>
      <c r="J4581" t="s">
        <v>19</v>
      </c>
      <c r="K4581" t="s">
        <v>19</v>
      </c>
    </row>
    <row r="4582" spans="1:11" hidden="1" x14ac:dyDescent="0.3">
      <c r="A4582" t="s">
        <v>26019</v>
      </c>
      <c r="B4582" t="s">
        <v>26020</v>
      </c>
      <c r="C4582" t="s">
        <v>25049</v>
      </c>
      <c r="D4582" t="s">
        <v>25050</v>
      </c>
      <c r="E4582" s="74">
        <v>45308</v>
      </c>
      <c r="F4582">
        <v>0.70986000000000005</v>
      </c>
      <c r="G4582" t="s">
        <v>17</v>
      </c>
      <c r="H4582" t="s">
        <v>17315</v>
      </c>
      <c r="I4582" s="74">
        <v>45525</v>
      </c>
      <c r="J4582" t="s">
        <v>19</v>
      </c>
      <c r="K4582" t="s">
        <v>19</v>
      </c>
    </row>
    <row r="4583" spans="1:11" hidden="1" x14ac:dyDescent="0.3">
      <c r="A4583" t="s">
        <v>28259</v>
      </c>
      <c r="B4583" t="s">
        <v>28260</v>
      </c>
      <c r="C4583" t="s">
        <v>25049</v>
      </c>
      <c r="D4583" t="s">
        <v>25050</v>
      </c>
      <c r="E4583" s="74">
        <v>45342</v>
      </c>
      <c r="F4583">
        <v>0.71884499999999996</v>
      </c>
      <c r="G4583" t="s">
        <v>17</v>
      </c>
      <c r="H4583" t="s">
        <v>17315</v>
      </c>
      <c r="I4583" s="74">
        <v>45687</v>
      </c>
      <c r="J4583" t="s">
        <v>19</v>
      </c>
      <c r="K4583" t="s">
        <v>19</v>
      </c>
    </row>
    <row r="4584" spans="1:11" hidden="1" x14ac:dyDescent="0.3">
      <c r="A4584" t="s">
        <v>26055</v>
      </c>
      <c r="B4584" t="s">
        <v>26056</v>
      </c>
      <c r="C4584" t="s">
        <v>25049</v>
      </c>
      <c r="D4584" t="s">
        <v>25050</v>
      </c>
      <c r="E4584" s="74">
        <v>45350</v>
      </c>
      <c r="F4584">
        <v>0.64929000000000003</v>
      </c>
      <c r="G4584" t="s">
        <v>17</v>
      </c>
      <c r="H4584" t="s">
        <v>17315</v>
      </c>
      <c r="I4584" s="74">
        <v>45643</v>
      </c>
      <c r="J4584" t="s">
        <v>19</v>
      </c>
      <c r="K4584" t="s">
        <v>19</v>
      </c>
    </row>
    <row r="4585" spans="1:11" hidden="1" x14ac:dyDescent="0.3">
      <c r="A4585" t="s">
        <v>26658</v>
      </c>
      <c r="B4585" t="s">
        <v>26659</v>
      </c>
      <c r="C4585" t="s">
        <v>25049</v>
      </c>
      <c r="D4585" t="s">
        <v>25050</v>
      </c>
      <c r="E4585" s="74">
        <v>45296</v>
      </c>
      <c r="F4585">
        <v>0.76491299999999995</v>
      </c>
      <c r="G4585" t="s">
        <v>17</v>
      </c>
      <c r="H4585" t="s">
        <v>17315</v>
      </c>
      <c r="I4585" s="74">
        <v>45629</v>
      </c>
      <c r="J4585" t="s">
        <v>19</v>
      </c>
      <c r="K4585" t="s">
        <v>19</v>
      </c>
    </row>
    <row r="4586" spans="1:11" hidden="1" x14ac:dyDescent="0.3">
      <c r="A4586" t="s">
        <v>28353</v>
      </c>
      <c r="B4586" t="s">
        <v>28354</v>
      </c>
      <c r="C4586" t="s">
        <v>25049</v>
      </c>
      <c r="D4586" t="s">
        <v>25050</v>
      </c>
      <c r="E4586" s="74">
        <v>45665</v>
      </c>
      <c r="F4586">
        <v>0.631498</v>
      </c>
      <c r="G4586" t="s">
        <v>17</v>
      </c>
      <c r="H4586" t="s">
        <v>17315</v>
      </c>
      <c r="I4586" s="74">
        <v>45708</v>
      </c>
      <c r="J4586" t="s">
        <v>19</v>
      </c>
      <c r="K4586" t="s">
        <v>19</v>
      </c>
    </row>
    <row r="4587" spans="1:11" hidden="1" x14ac:dyDescent="0.3">
      <c r="A4587" t="s">
        <v>26061</v>
      </c>
      <c r="B4587" t="s">
        <v>26062</v>
      </c>
      <c r="C4587" t="s">
        <v>25049</v>
      </c>
      <c r="D4587" t="s">
        <v>25050</v>
      </c>
      <c r="E4587" s="74">
        <v>45295</v>
      </c>
      <c r="F4587">
        <v>0.64928699999999995</v>
      </c>
      <c r="G4587" t="s">
        <v>17</v>
      </c>
      <c r="H4587" t="s">
        <v>17315</v>
      </c>
      <c r="I4587" s="74">
        <v>45610</v>
      </c>
      <c r="J4587" t="s">
        <v>19</v>
      </c>
      <c r="K4587" t="s">
        <v>19</v>
      </c>
    </row>
    <row r="4588" spans="1:11" hidden="1" x14ac:dyDescent="0.3">
      <c r="A4588" t="s">
        <v>26037</v>
      </c>
      <c r="B4588" t="s">
        <v>26038</v>
      </c>
      <c r="C4588" t="s">
        <v>25049</v>
      </c>
      <c r="D4588" t="s">
        <v>25050</v>
      </c>
      <c r="E4588" s="74">
        <v>45279</v>
      </c>
      <c r="F4588">
        <v>0.84463999999999995</v>
      </c>
      <c r="G4588" t="s">
        <v>17</v>
      </c>
      <c r="H4588" t="s">
        <v>17315</v>
      </c>
      <c r="I4588" s="74">
        <v>45525</v>
      </c>
      <c r="J4588" t="s">
        <v>19</v>
      </c>
      <c r="K4588" t="s">
        <v>19</v>
      </c>
    </row>
    <row r="4589" spans="1:11" hidden="1" x14ac:dyDescent="0.3">
      <c r="A4589" t="s">
        <v>26053</v>
      </c>
      <c r="B4589" t="s">
        <v>26054</v>
      </c>
      <c r="C4589" t="s">
        <v>25049</v>
      </c>
      <c r="D4589" t="s">
        <v>25050</v>
      </c>
      <c r="E4589" s="74">
        <v>45322</v>
      </c>
      <c r="F4589">
        <v>0.80937999999999999</v>
      </c>
      <c r="G4589" t="s">
        <v>17</v>
      </c>
      <c r="H4589" t="s">
        <v>17315</v>
      </c>
      <c r="I4589" s="74">
        <v>45610</v>
      </c>
      <c r="J4589" t="s">
        <v>19</v>
      </c>
      <c r="K4589" t="s">
        <v>19</v>
      </c>
    </row>
    <row r="4590" spans="1:11" hidden="1" x14ac:dyDescent="0.3">
      <c r="A4590" t="s">
        <v>26059</v>
      </c>
      <c r="B4590" t="s">
        <v>26060</v>
      </c>
      <c r="C4590" t="s">
        <v>25049</v>
      </c>
      <c r="D4590" t="s">
        <v>25050</v>
      </c>
      <c r="E4590" s="74">
        <v>45271</v>
      </c>
      <c r="F4590">
        <v>0.458264</v>
      </c>
      <c r="G4590" t="s">
        <v>17</v>
      </c>
      <c r="H4590" t="s">
        <v>17315</v>
      </c>
      <c r="I4590" s="74">
        <v>45525</v>
      </c>
      <c r="J4590" t="s">
        <v>19</v>
      </c>
      <c r="K4590" t="s">
        <v>19</v>
      </c>
    </row>
    <row r="4591" spans="1:11" hidden="1" x14ac:dyDescent="0.3">
      <c r="A4591" t="s">
        <v>26049</v>
      </c>
      <c r="B4591" t="s">
        <v>26050</v>
      </c>
      <c r="C4591" t="s">
        <v>25049</v>
      </c>
      <c r="D4591" t="s">
        <v>25050</v>
      </c>
      <c r="E4591" s="74">
        <v>45294</v>
      </c>
      <c r="F4591">
        <v>0.45826</v>
      </c>
      <c r="G4591" t="s">
        <v>17</v>
      </c>
      <c r="H4591" t="s">
        <v>17315</v>
      </c>
      <c r="I4591" s="74">
        <v>45525</v>
      </c>
      <c r="J4591" t="s">
        <v>19</v>
      </c>
      <c r="K4591" t="s">
        <v>19</v>
      </c>
    </row>
    <row r="4592" spans="1:11" hidden="1" x14ac:dyDescent="0.3">
      <c r="A4592" t="s">
        <v>28251</v>
      </c>
      <c r="B4592" t="s">
        <v>28252</v>
      </c>
      <c r="C4592" t="s">
        <v>25049</v>
      </c>
      <c r="D4592" t="s">
        <v>25050</v>
      </c>
      <c r="E4592" s="74">
        <v>45315</v>
      </c>
      <c r="F4592">
        <v>0.64696100000000001</v>
      </c>
      <c r="G4592" t="s">
        <v>17</v>
      </c>
      <c r="H4592" t="s">
        <v>17315</v>
      </c>
      <c r="I4592" s="74">
        <v>45702</v>
      </c>
      <c r="J4592" t="s">
        <v>19</v>
      </c>
      <c r="K4592" t="s">
        <v>19</v>
      </c>
    </row>
    <row r="4593" spans="1:11" hidden="1" x14ac:dyDescent="0.3">
      <c r="A4593" t="s">
        <v>28265</v>
      </c>
      <c r="B4593" t="s">
        <v>28266</v>
      </c>
      <c r="C4593" t="s">
        <v>25049</v>
      </c>
      <c r="D4593" t="s">
        <v>25050</v>
      </c>
      <c r="E4593" s="74">
        <v>45348</v>
      </c>
      <c r="F4593">
        <v>0.65594600000000003</v>
      </c>
      <c r="G4593" t="s">
        <v>17</v>
      </c>
      <c r="H4593" t="s">
        <v>17315</v>
      </c>
      <c r="I4593" s="74">
        <v>45709</v>
      </c>
      <c r="J4593" t="s">
        <v>19</v>
      </c>
      <c r="K4593" t="s">
        <v>19</v>
      </c>
    </row>
    <row r="4594" spans="1:11" hidden="1" x14ac:dyDescent="0.3">
      <c r="A4594" t="s">
        <v>28249</v>
      </c>
      <c r="B4594" t="s">
        <v>28250</v>
      </c>
      <c r="C4594" t="s">
        <v>25049</v>
      </c>
      <c r="D4594" t="s">
        <v>25050</v>
      </c>
      <c r="E4594" s="74">
        <v>45314</v>
      </c>
      <c r="F4594">
        <v>0.60203300000000004</v>
      </c>
      <c r="G4594" t="s">
        <v>17</v>
      </c>
      <c r="H4594" t="s">
        <v>17315</v>
      </c>
      <c r="I4594" s="74">
        <v>45698</v>
      </c>
      <c r="J4594" t="s">
        <v>19</v>
      </c>
      <c r="K4594" t="s">
        <v>19</v>
      </c>
    </row>
    <row r="4595" spans="1:11" hidden="1" x14ac:dyDescent="0.3">
      <c r="A4595" t="s">
        <v>28349</v>
      </c>
      <c r="B4595" t="s">
        <v>28350</v>
      </c>
      <c r="C4595" t="s">
        <v>25049</v>
      </c>
      <c r="D4595" t="s">
        <v>25050</v>
      </c>
      <c r="E4595" s="74">
        <v>45422</v>
      </c>
      <c r="F4595">
        <v>0.72933599999999998</v>
      </c>
      <c r="G4595" t="s">
        <v>17</v>
      </c>
      <c r="H4595" t="s">
        <v>17315</v>
      </c>
      <c r="I4595" s="74">
        <v>45702</v>
      </c>
      <c r="J4595" t="s">
        <v>19</v>
      </c>
      <c r="K4595" t="s">
        <v>19</v>
      </c>
    </row>
    <row r="4596" spans="1:11" hidden="1" x14ac:dyDescent="0.3">
      <c r="A4596" t="s">
        <v>27383</v>
      </c>
      <c r="B4596" t="s">
        <v>27384</v>
      </c>
      <c r="C4596" t="s">
        <v>27167</v>
      </c>
      <c r="D4596" t="s">
        <v>27168</v>
      </c>
      <c r="E4596" s="74">
        <v>45615</v>
      </c>
      <c r="F4596">
        <v>0.7</v>
      </c>
      <c r="G4596" t="s">
        <v>17</v>
      </c>
      <c r="H4596" t="s">
        <v>17315</v>
      </c>
      <c r="I4596" s="74">
        <v>45629</v>
      </c>
      <c r="J4596" t="s">
        <v>19</v>
      </c>
      <c r="K4596" t="s">
        <v>19</v>
      </c>
    </row>
    <row r="4597" spans="1:11" hidden="1" x14ac:dyDescent="0.3">
      <c r="A4597" t="s">
        <v>26027</v>
      </c>
      <c r="B4597" t="s">
        <v>26028</v>
      </c>
      <c r="C4597" t="s">
        <v>25049</v>
      </c>
      <c r="D4597" t="s">
        <v>25050</v>
      </c>
      <c r="E4597" s="74">
        <v>45267</v>
      </c>
      <c r="F4597">
        <v>0.81769000000000003</v>
      </c>
      <c r="G4597" t="s">
        <v>17</v>
      </c>
      <c r="H4597" t="s">
        <v>17315</v>
      </c>
      <c r="I4597" s="74">
        <v>45525</v>
      </c>
      <c r="J4597" t="s">
        <v>19</v>
      </c>
      <c r="K4597" t="s">
        <v>19</v>
      </c>
    </row>
    <row r="4598" spans="1:11" hidden="1" x14ac:dyDescent="0.3">
      <c r="A4598" t="s">
        <v>28359</v>
      </c>
      <c r="B4598" t="s">
        <v>28360</v>
      </c>
      <c r="C4598" t="s">
        <v>25049</v>
      </c>
      <c r="D4598" t="s">
        <v>25050</v>
      </c>
      <c r="E4598" s="74">
        <v>45504</v>
      </c>
      <c r="F4598">
        <v>0.72782999999999998</v>
      </c>
      <c r="G4598" t="s">
        <v>17</v>
      </c>
      <c r="H4598" t="s">
        <v>17315</v>
      </c>
      <c r="I4598" s="74">
        <v>45709</v>
      </c>
      <c r="J4598" t="s">
        <v>19</v>
      </c>
      <c r="K4598" t="s">
        <v>19</v>
      </c>
    </row>
    <row r="4599" spans="1:11" hidden="1" x14ac:dyDescent="0.3">
      <c r="A4599" t="s">
        <v>28347</v>
      </c>
      <c r="B4599" t="s">
        <v>28348</v>
      </c>
      <c r="C4599" t="s">
        <v>25049</v>
      </c>
      <c r="D4599" t="s">
        <v>25050</v>
      </c>
      <c r="E4599" s="74">
        <v>45330</v>
      </c>
      <c r="F4599">
        <v>0.79073000000000004</v>
      </c>
      <c r="G4599" t="s">
        <v>17</v>
      </c>
      <c r="H4599" t="s">
        <v>17315</v>
      </c>
      <c r="I4599" s="74">
        <v>45702</v>
      </c>
      <c r="J4599" t="s">
        <v>19</v>
      </c>
      <c r="K4599" t="s">
        <v>19</v>
      </c>
    </row>
    <row r="4600" spans="1:11" hidden="1" x14ac:dyDescent="0.3">
      <c r="A4600" t="s">
        <v>28341</v>
      </c>
      <c r="B4600" t="s">
        <v>28342</v>
      </c>
      <c r="C4600" t="s">
        <v>25049</v>
      </c>
      <c r="D4600" t="s">
        <v>25050</v>
      </c>
      <c r="E4600" s="74">
        <v>45581</v>
      </c>
      <c r="F4600">
        <v>0.97043999999999997</v>
      </c>
      <c r="G4600" t="s">
        <v>17</v>
      </c>
      <c r="H4600" t="s">
        <v>17315</v>
      </c>
      <c r="I4600" s="74">
        <v>45709</v>
      </c>
      <c r="J4600" t="s">
        <v>19</v>
      </c>
      <c r="K4600" t="s">
        <v>19</v>
      </c>
    </row>
    <row r="4601" spans="1:11" hidden="1" x14ac:dyDescent="0.3">
      <c r="A4601" t="s">
        <v>28343</v>
      </c>
      <c r="B4601" t="s">
        <v>28344</v>
      </c>
      <c r="C4601" t="s">
        <v>25049</v>
      </c>
      <c r="D4601" t="s">
        <v>25050</v>
      </c>
      <c r="E4601" s="74">
        <v>45404</v>
      </c>
      <c r="F4601">
        <v>0.80049099999999995</v>
      </c>
      <c r="G4601" t="s">
        <v>17</v>
      </c>
      <c r="H4601" t="s">
        <v>17315</v>
      </c>
      <c r="I4601" s="74">
        <v>45709</v>
      </c>
      <c r="J4601" t="s">
        <v>19</v>
      </c>
      <c r="K4601" t="s">
        <v>19</v>
      </c>
    </row>
    <row r="4602" spans="1:11" hidden="1" x14ac:dyDescent="0.3">
      <c r="A4602" t="s">
        <v>28337</v>
      </c>
      <c r="B4602" t="s">
        <v>28338</v>
      </c>
      <c r="C4602" t="s">
        <v>25049</v>
      </c>
      <c r="D4602" t="s">
        <v>25050</v>
      </c>
      <c r="E4602" s="74">
        <v>45432</v>
      </c>
      <c r="F4602">
        <v>0.81827000000000005</v>
      </c>
      <c r="G4602" t="s">
        <v>17</v>
      </c>
      <c r="H4602" t="s">
        <v>17315</v>
      </c>
      <c r="I4602" s="74">
        <v>45702</v>
      </c>
      <c r="J4602" t="s">
        <v>19</v>
      </c>
      <c r="K4602" t="s">
        <v>19</v>
      </c>
    </row>
    <row r="4603" spans="1:11" hidden="1" x14ac:dyDescent="0.3">
      <c r="A4603" t="s">
        <v>28363</v>
      </c>
      <c r="B4603" t="s">
        <v>28364</v>
      </c>
      <c r="C4603" t="s">
        <v>25049</v>
      </c>
      <c r="D4603" t="s">
        <v>25050</v>
      </c>
      <c r="E4603" s="74">
        <v>45597</v>
      </c>
      <c r="F4603">
        <v>0.57813199999999998</v>
      </c>
      <c r="G4603" t="s">
        <v>17</v>
      </c>
      <c r="H4603" t="s">
        <v>17315</v>
      </c>
      <c r="I4603" s="74">
        <v>45709</v>
      </c>
      <c r="J4603" t="s">
        <v>19</v>
      </c>
      <c r="K4603" t="s">
        <v>19</v>
      </c>
    </row>
    <row r="4604" spans="1:11" hidden="1" x14ac:dyDescent="0.3">
      <c r="A4604" t="s">
        <v>27379</v>
      </c>
      <c r="B4604" t="s">
        <v>27380</v>
      </c>
      <c r="C4604" t="s">
        <v>27167</v>
      </c>
      <c r="D4604" t="s">
        <v>27168</v>
      </c>
      <c r="E4604" s="74">
        <v>45587</v>
      </c>
      <c r="F4604">
        <v>0.7</v>
      </c>
      <c r="G4604" t="s">
        <v>17</v>
      </c>
      <c r="H4604" t="s">
        <v>17315</v>
      </c>
      <c r="I4604" s="74">
        <v>45614</v>
      </c>
      <c r="J4604" t="s">
        <v>19</v>
      </c>
      <c r="K4604" t="s">
        <v>19</v>
      </c>
    </row>
    <row r="4605" spans="1:11" hidden="1" x14ac:dyDescent="0.3">
      <c r="A4605" t="s">
        <v>28345</v>
      </c>
      <c r="B4605" t="s">
        <v>28346</v>
      </c>
      <c r="C4605" t="s">
        <v>25049</v>
      </c>
      <c r="D4605" t="s">
        <v>25050</v>
      </c>
      <c r="E4605" s="74">
        <v>45372</v>
      </c>
      <c r="F4605">
        <v>0.64928699999999995</v>
      </c>
      <c r="G4605" t="s">
        <v>17</v>
      </c>
      <c r="H4605" t="s">
        <v>17315</v>
      </c>
      <c r="I4605" s="74">
        <v>45709</v>
      </c>
      <c r="J4605" t="s">
        <v>19</v>
      </c>
      <c r="K4605" t="s">
        <v>19</v>
      </c>
    </row>
    <row r="4606" spans="1:11" hidden="1" x14ac:dyDescent="0.3">
      <c r="A4606" t="s">
        <v>28361</v>
      </c>
      <c r="B4606" t="s">
        <v>28362</v>
      </c>
      <c r="C4606" t="s">
        <v>25049</v>
      </c>
      <c r="D4606" t="s">
        <v>25050</v>
      </c>
      <c r="E4606" s="74">
        <v>45595</v>
      </c>
      <c r="F4606">
        <v>0.63797999999999999</v>
      </c>
      <c r="G4606" t="s">
        <v>17</v>
      </c>
      <c r="H4606" t="s">
        <v>17315</v>
      </c>
      <c r="I4606" s="74">
        <v>45709</v>
      </c>
      <c r="J4606" t="s">
        <v>19</v>
      </c>
      <c r="K4606" t="s">
        <v>19</v>
      </c>
    </row>
    <row r="4607" spans="1:11" hidden="1" x14ac:dyDescent="0.3">
      <c r="A4607" t="s">
        <v>28257</v>
      </c>
      <c r="B4607" t="s">
        <v>28258</v>
      </c>
      <c r="C4607" t="s">
        <v>25049</v>
      </c>
      <c r="D4607" t="s">
        <v>25050</v>
      </c>
      <c r="E4607" s="74">
        <v>45342</v>
      </c>
      <c r="F4607">
        <v>0.79159599999999997</v>
      </c>
      <c r="G4607" t="s">
        <v>17</v>
      </c>
      <c r="H4607" t="s">
        <v>17315</v>
      </c>
      <c r="I4607" s="74">
        <v>45698</v>
      </c>
      <c r="J4607" t="s">
        <v>19</v>
      </c>
      <c r="K4607" t="s">
        <v>19</v>
      </c>
    </row>
    <row r="4608" spans="1:11" hidden="1" x14ac:dyDescent="0.3">
      <c r="A4608" t="s">
        <v>28351</v>
      </c>
      <c r="B4608" t="s">
        <v>28352</v>
      </c>
      <c r="C4608" t="s">
        <v>25049</v>
      </c>
      <c r="D4608" t="s">
        <v>25050</v>
      </c>
      <c r="E4608" s="74">
        <v>45450</v>
      </c>
      <c r="F4608">
        <v>0.62260400000000005</v>
      </c>
      <c r="G4608" t="s">
        <v>17</v>
      </c>
      <c r="H4608" t="s">
        <v>17315</v>
      </c>
      <c r="I4608" s="74">
        <v>45708</v>
      </c>
      <c r="J4608" t="s">
        <v>19</v>
      </c>
      <c r="K4608" t="s">
        <v>19</v>
      </c>
    </row>
    <row r="4609" spans="1:11" hidden="1" x14ac:dyDescent="0.3">
      <c r="A4609" t="s">
        <v>27165</v>
      </c>
      <c r="B4609" t="s">
        <v>27166</v>
      </c>
      <c r="C4609" t="s">
        <v>27167</v>
      </c>
      <c r="D4609" t="s">
        <v>27168</v>
      </c>
      <c r="E4609" s="74">
        <v>45523</v>
      </c>
      <c r="F4609">
        <v>0.7</v>
      </c>
      <c r="G4609" t="s">
        <v>17</v>
      </c>
      <c r="H4609" t="s">
        <v>17315</v>
      </c>
      <c r="I4609" s="74">
        <v>45559</v>
      </c>
      <c r="J4609" t="s">
        <v>19</v>
      </c>
      <c r="K4609" t="s">
        <v>19</v>
      </c>
    </row>
    <row r="4610" spans="1:11" hidden="1" x14ac:dyDescent="0.3">
      <c r="A4610" t="s">
        <v>28339</v>
      </c>
      <c r="B4610" t="s">
        <v>28340</v>
      </c>
      <c r="C4610" t="s">
        <v>25049</v>
      </c>
      <c r="D4610" t="s">
        <v>25050</v>
      </c>
      <c r="E4610" s="74">
        <v>45468</v>
      </c>
      <c r="F4610">
        <v>0.94279999999999997</v>
      </c>
      <c r="G4610" t="s">
        <v>17</v>
      </c>
      <c r="H4610" t="s">
        <v>17315</v>
      </c>
      <c r="I4610" s="74">
        <v>45702</v>
      </c>
      <c r="J4610" t="s">
        <v>19</v>
      </c>
      <c r="K4610" t="s">
        <v>19</v>
      </c>
    </row>
    <row r="4611" spans="1:11" hidden="1" x14ac:dyDescent="0.3">
      <c r="A4611" t="s">
        <v>27381</v>
      </c>
      <c r="B4611" t="s">
        <v>27382</v>
      </c>
      <c r="C4611" t="s">
        <v>27167</v>
      </c>
      <c r="D4611" t="s">
        <v>27168</v>
      </c>
      <c r="E4611" s="74">
        <v>45678</v>
      </c>
      <c r="F4611">
        <v>0.76546999999999998</v>
      </c>
      <c r="G4611" t="s">
        <v>17</v>
      </c>
      <c r="H4611" t="s">
        <v>17315</v>
      </c>
      <c r="I4611" s="74">
        <v>45695</v>
      </c>
      <c r="J4611" t="s">
        <v>19</v>
      </c>
      <c r="K4611" t="s">
        <v>19</v>
      </c>
    </row>
    <row r="4612" spans="1:11" hidden="1" x14ac:dyDescent="0.3">
      <c r="A4612" t="s">
        <v>28365</v>
      </c>
      <c r="B4612" t="s">
        <v>28366</v>
      </c>
      <c r="C4612" t="s">
        <v>25049</v>
      </c>
      <c r="D4612" t="s">
        <v>25050</v>
      </c>
      <c r="E4612" s="74">
        <v>45666</v>
      </c>
      <c r="F4612">
        <v>0.66215599999999997</v>
      </c>
      <c r="G4612" t="s">
        <v>17</v>
      </c>
      <c r="H4612" t="s">
        <v>17315</v>
      </c>
      <c r="I4612" s="74">
        <v>45709</v>
      </c>
      <c r="J4612" t="s">
        <v>19</v>
      </c>
      <c r="K4612" t="s">
        <v>19</v>
      </c>
    </row>
    <row r="4613" spans="1:11" hidden="1" x14ac:dyDescent="0.3">
      <c r="A4613" t="s">
        <v>28357</v>
      </c>
      <c r="B4613" t="s">
        <v>28358</v>
      </c>
      <c r="C4613" t="s">
        <v>25049</v>
      </c>
      <c r="D4613" t="s">
        <v>25050</v>
      </c>
      <c r="E4613" s="74">
        <v>45471</v>
      </c>
      <c r="F4613">
        <v>0.76491299999999995</v>
      </c>
      <c r="G4613" t="s">
        <v>17</v>
      </c>
      <c r="H4613" t="s">
        <v>17315</v>
      </c>
      <c r="I4613" s="74">
        <v>45709</v>
      </c>
      <c r="J4613" t="s">
        <v>19</v>
      </c>
      <c r="K4613" t="s">
        <v>19</v>
      </c>
    </row>
    <row r="4614" spans="1:11" hidden="1" x14ac:dyDescent="0.3">
      <c r="A4614" t="s">
        <v>28367</v>
      </c>
      <c r="B4614" t="s">
        <v>28368</v>
      </c>
      <c r="C4614" t="s">
        <v>25049</v>
      </c>
      <c r="D4614" t="s">
        <v>25050</v>
      </c>
      <c r="E4614" s="74">
        <v>45666</v>
      </c>
      <c r="F4614">
        <v>0.47623500000000002</v>
      </c>
      <c r="G4614" t="s">
        <v>17</v>
      </c>
      <c r="H4614" t="s">
        <v>17315</v>
      </c>
      <c r="I4614" s="74">
        <v>45709</v>
      </c>
      <c r="J4614" t="s">
        <v>19</v>
      </c>
      <c r="K4614" t="s">
        <v>19</v>
      </c>
    </row>
    <row r="4615" spans="1:11" hidden="1" x14ac:dyDescent="0.3">
      <c r="A4615" t="s">
        <v>28035</v>
      </c>
      <c r="B4615" t="s">
        <v>28036</v>
      </c>
      <c r="C4615" t="s">
        <v>27167</v>
      </c>
      <c r="D4615" t="s">
        <v>27168</v>
      </c>
      <c r="E4615" s="74">
        <v>45638</v>
      </c>
      <c r="F4615">
        <v>0.72981399999999996</v>
      </c>
      <c r="G4615" t="s">
        <v>17</v>
      </c>
      <c r="H4615" t="s">
        <v>17315</v>
      </c>
      <c r="I4615" s="74">
        <v>45693</v>
      </c>
      <c r="J4615" t="s">
        <v>19</v>
      </c>
      <c r="K4615" t="s">
        <v>19</v>
      </c>
    </row>
    <row r="4616" spans="1:11" hidden="1" x14ac:dyDescent="0.3">
      <c r="A4616" t="s">
        <v>4192</v>
      </c>
      <c r="B4616" t="s">
        <v>11538</v>
      </c>
      <c r="C4616" t="s">
        <v>17335</v>
      </c>
      <c r="D4616" t="s">
        <v>17336</v>
      </c>
      <c r="E4616" s="74">
        <v>42949</v>
      </c>
      <c r="F4616">
        <v>0.249357</v>
      </c>
      <c r="G4616" t="s">
        <v>17</v>
      </c>
      <c r="H4616" t="s">
        <v>17324</v>
      </c>
      <c r="I4616" s="74">
        <v>43021</v>
      </c>
      <c r="J4616" t="s">
        <v>19</v>
      </c>
      <c r="K4616" t="s">
        <v>17325</v>
      </c>
    </row>
    <row r="4617" spans="1:11" hidden="1" x14ac:dyDescent="0.3">
      <c r="A4617" t="s">
        <v>4326</v>
      </c>
      <c r="B4617" t="s">
        <v>11429</v>
      </c>
      <c r="C4617" t="s">
        <v>17335</v>
      </c>
      <c r="D4617" t="s">
        <v>17336</v>
      </c>
      <c r="E4617" s="74">
        <v>43118</v>
      </c>
      <c r="F4617">
        <v>0.23788200000000001</v>
      </c>
      <c r="G4617" t="s">
        <v>17</v>
      </c>
      <c r="H4617" t="s">
        <v>17324</v>
      </c>
      <c r="I4617" s="74">
        <v>43152</v>
      </c>
      <c r="J4617" t="s">
        <v>19</v>
      </c>
      <c r="K4617" t="s">
        <v>17325</v>
      </c>
    </row>
    <row r="4618" spans="1:11" hidden="1" x14ac:dyDescent="0.3">
      <c r="A4618" t="s">
        <v>4808</v>
      </c>
      <c r="B4618" t="s">
        <v>11147</v>
      </c>
      <c r="C4618" t="s">
        <v>17335</v>
      </c>
      <c r="D4618" t="s">
        <v>17336</v>
      </c>
      <c r="E4618" s="74">
        <v>43468</v>
      </c>
      <c r="F4618">
        <v>0.24657799999999999</v>
      </c>
      <c r="G4618" t="s">
        <v>17</v>
      </c>
      <c r="H4618" t="s">
        <v>17324</v>
      </c>
      <c r="I4618" s="74">
        <v>43501</v>
      </c>
      <c r="J4618" t="s">
        <v>19</v>
      </c>
      <c r="K4618" t="s">
        <v>17325</v>
      </c>
    </row>
    <row r="4619" spans="1:11" hidden="1" x14ac:dyDescent="0.3">
      <c r="A4619" t="s">
        <v>5258</v>
      </c>
      <c r="B4619" t="s">
        <v>11042</v>
      </c>
      <c r="C4619" t="s">
        <v>17335</v>
      </c>
      <c r="D4619" t="s">
        <v>17336</v>
      </c>
      <c r="E4619" s="74">
        <v>43668</v>
      </c>
      <c r="F4619">
        <v>0.23663999999999999</v>
      </c>
      <c r="G4619" t="s">
        <v>17</v>
      </c>
      <c r="H4619" t="s">
        <v>17324</v>
      </c>
      <c r="I4619" s="74">
        <v>43679</v>
      </c>
      <c r="J4619" t="s">
        <v>19</v>
      </c>
      <c r="K4619" t="s">
        <v>17325</v>
      </c>
    </row>
    <row r="4620" spans="1:11" hidden="1" x14ac:dyDescent="0.3">
      <c r="A4620" t="s">
        <v>6946</v>
      </c>
      <c r="B4620" t="s">
        <v>10521</v>
      </c>
      <c r="C4620" t="s">
        <v>17335</v>
      </c>
      <c r="D4620" t="s">
        <v>17336</v>
      </c>
      <c r="E4620" s="74">
        <v>43752</v>
      </c>
      <c r="F4620">
        <v>0.163661</v>
      </c>
      <c r="G4620" t="s">
        <v>17</v>
      </c>
      <c r="H4620" t="s">
        <v>17324</v>
      </c>
      <c r="I4620" s="74">
        <v>43832</v>
      </c>
      <c r="J4620" t="s">
        <v>19</v>
      </c>
      <c r="K4620" t="s">
        <v>17325</v>
      </c>
    </row>
    <row r="4621" spans="1:11" hidden="1" x14ac:dyDescent="0.3">
      <c r="A4621" t="s">
        <v>643</v>
      </c>
      <c r="B4621" t="s">
        <v>11995</v>
      </c>
      <c r="C4621" t="s">
        <v>17335</v>
      </c>
      <c r="D4621" t="s">
        <v>17336</v>
      </c>
      <c r="E4621" s="74">
        <v>42265</v>
      </c>
      <c r="F4621">
        <v>0.208429</v>
      </c>
      <c r="G4621" t="s">
        <v>17</v>
      </c>
      <c r="H4621" t="s">
        <v>17324</v>
      </c>
      <c r="I4621" s="74">
        <v>42321</v>
      </c>
      <c r="J4621" t="s">
        <v>19</v>
      </c>
      <c r="K4621" t="s">
        <v>17325</v>
      </c>
    </row>
    <row r="4622" spans="1:11" hidden="1" x14ac:dyDescent="0.3">
      <c r="A4622" t="s">
        <v>612</v>
      </c>
      <c r="B4622" t="s">
        <v>11979</v>
      </c>
      <c r="C4622" t="s">
        <v>17335</v>
      </c>
      <c r="D4622" t="s">
        <v>17336</v>
      </c>
      <c r="E4622" s="74">
        <v>42318</v>
      </c>
      <c r="F4622">
        <v>0.14558399999999999</v>
      </c>
      <c r="G4622" t="s">
        <v>17</v>
      </c>
      <c r="H4622" t="s">
        <v>17324</v>
      </c>
      <c r="I4622" s="74">
        <v>42348</v>
      </c>
      <c r="J4622" t="s">
        <v>19</v>
      </c>
      <c r="K4622" t="s">
        <v>17325</v>
      </c>
    </row>
    <row r="4623" spans="1:11" hidden="1" x14ac:dyDescent="0.3">
      <c r="A4623" t="s">
        <v>698</v>
      </c>
      <c r="B4623" t="s">
        <v>12022</v>
      </c>
      <c r="C4623" t="s">
        <v>17335</v>
      </c>
      <c r="D4623" t="s">
        <v>17336</v>
      </c>
      <c r="E4623" s="74">
        <v>42199</v>
      </c>
      <c r="F4623">
        <v>0.24116699999999999</v>
      </c>
      <c r="G4623" t="s">
        <v>17</v>
      </c>
      <c r="H4623" t="s">
        <v>17324</v>
      </c>
      <c r="I4623" s="74">
        <v>42250</v>
      </c>
      <c r="J4623" t="s">
        <v>19</v>
      </c>
      <c r="K4623" t="s">
        <v>17325</v>
      </c>
    </row>
    <row r="4624" spans="1:11" hidden="1" x14ac:dyDescent="0.3">
      <c r="A4624" t="s">
        <v>593</v>
      </c>
      <c r="B4624" t="s">
        <v>11966</v>
      </c>
      <c r="C4624" t="s">
        <v>17335</v>
      </c>
      <c r="D4624" t="s">
        <v>17336</v>
      </c>
      <c r="E4624" s="74">
        <v>42339</v>
      </c>
      <c r="F4624">
        <v>0.195993</v>
      </c>
      <c r="G4624" t="s">
        <v>17</v>
      </c>
      <c r="H4624" t="s">
        <v>17324</v>
      </c>
      <c r="I4624" s="74">
        <v>42389</v>
      </c>
      <c r="J4624" t="s">
        <v>19</v>
      </c>
      <c r="K4624" t="s">
        <v>17325</v>
      </c>
    </row>
    <row r="4625" spans="1:11" hidden="1" x14ac:dyDescent="0.3">
      <c r="A4625" t="s">
        <v>834</v>
      </c>
      <c r="B4625" t="s">
        <v>12112</v>
      </c>
      <c r="C4625" t="s">
        <v>17335</v>
      </c>
      <c r="D4625" t="s">
        <v>17336</v>
      </c>
      <c r="E4625" s="74">
        <v>42068</v>
      </c>
      <c r="F4625">
        <v>0.209288</v>
      </c>
      <c r="G4625" t="s">
        <v>17</v>
      </c>
      <c r="H4625" t="s">
        <v>17324</v>
      </c>
      <c r="I4625" s="74">
        <v>42097</v>
      </c>
      <c r="J4625" t="s">
        <v>19</v>
      </c>
      <c r="K4625" t="s">
        <v>17325</v>
      </c>
    </row>
    <row r="4626" spans="1:11" hidden="1" x14ac:dyDescent="0.3">
      <c r="A4626" t="s">
        <v>711</v>
      </c>
      <c r="B4626" t="s">
        <v>12035</v>
      </c>
      <c r="C4626" t="s">
        <v>17335</v>
      </c>
      <c r="D4626" t="s">
        <v>17336</v>
      </c>
      <c r="E4626" s="74">
        <v>42180</v>
      </c>
      <c r="F4626">
        <v>0.23630999999999999</v>
      </c>
      <c r="G4626" t="s">
        <v>17</v>
      </c>
      <c r="H4626" t="s">
        <v>17324</v>
      </c>
      <c r="I4626" s="74">
        <v>42230</v>
      </c>
      <c r="J4626" t="s">
        <v>19</v>
      </c>
      <c r="K4626" t="s">
        <v>17325</v>
      </c>
    </row>
    <row r="4627" spans="1:11" hidden="1" x14ac:dyDescent="0.3">
      <c r="A4627" t="s">
        <v>710</v>
      </c>
      <c r="B4627" t="s">
        <v>12034</v>
      </c>
      <c r="C4627" t="s">
        <v>17335</v>
      </c>
      <c r="D4627" t="s">
        <v>17336</v>
      </c>
      <c r="E4627" s="74">
        <v>42180</v>
      </c>
      <c r="F4627">
        <v>1.1926000000000001E-2</v>
      </c>
      <c r="G4627" t="s">
        <v>17</v>
      </c>
      <c r="H4627" t="s">
        <v>17324</v>
      </c>
      <c r="I4627" s="74">
        <v>42230</v>
      </c>
      <c r="J4627" t="s">
        <v>19</v>
      </c>
      <c r="K4627" t="s">
        <v>17325</v>
      </c>
    </row>
    <row r="4628" spans="1:11" hidden="1" x14ac:dyDescent="0.3">
      <c r="A4628" t="s">
        <v>924</v>
      </c>
      <c r="B4628" t="s">
        <v>12161</v>
      </c>
      <c r="C4628" t="s">
        <v>17335</v>
      </c>
      <c r="D4628" t="s">
        <v>17336</v>
      </c>
      <c r="E4628" s="74">
        <v>41977</v>
      </c>
      <c r="F4628">
        <v>0.164715</v>
      </c>
      <c r="G4628" t="s">
        <v>17</v>
      </c>
      <c r="H4628" t="s">
        <v>17324</v>
      </c>
      <c r="I4628" s="74">
        <v>42038</v>
      </c>
      <c r="J4628" t="s">
        <v>19</v>
      </c>
      <c r="K4628" t="s">
        <v>17325</v>
      </c>
    </row>
    <row r="4629" spans="1:11" hidden="1" x14ac:dyDescent="0.3">
      <c r="A4629" t="s">
        <v>642</v>
      </c>
      <c r="B4629" t="s">
        <v>11994</v>
      </c>
      <c r="C4629" t="s">
        <v>17335</v>
      </c>
      <c r="D4629" t="s">
        <v>17336</v>
      </c>
      <c r="E4629" s="74">
        <v>42269</v>
      </c>
      <c r="F4629">
        <v>0.220362</v>
      </c>
      <c r="G4629" t="s">
        <v>17</v>
      </c>
      <c r="H4629" t="s">
        <v>17324</v>
      </c>
      <c r="I4629" s="74">
        <v>42321</v>
      </c>
      <c r="J4629" t="s">
        <v>19</v>
      </c>
      <c r="K4629" t="s">
        <v>17325</v>
      </c>
    </row>
    <row r="4630" spans="1:11" hidden="1" x14ac:dyDescent="0.3">
      <c r="A4630" t="s">
        <v>2172</v>
      </c>
      <c r="B4630" t="s">
        <v>13012</v>
      </c>
      <c r="C4630" t="s">
        <v>17335</v>
      </c>
      <c r="D4630" t="s">
        <v>17336</v>
      </c>
      <c r="E4630" s="74">
        <v>41081</v>
      </c>
      <c r="F4630">
        <v>0.24610099999999999</v>
      </c>
      <c r="G4630" t="s">
        <v>17</v>
      </c>
      <c r="H4630" t="s">
        <v>17324</v>
      </c>
      <c r="I4630" s="74">
        <v>41109</v>
      </c>
      <c r="J4630" t="s">
        <v>19</v>
      </c>
      <c r="K4630" t="s">
        <v>17325</v>
      </c>
    </row>
    <row r="4631" spans="1:11" hidden="1" x14ac:dyDescent="0.3">
      <c r="A4631" t="s">
        <v>1283</v>
      </c>
      <c r="B4631" t="s">
        <v>12352</v>
      </c>
      <c r="C4631" t="s">
        <v>17335</v>
      </c>
      <c r="D4631" t="s">
        <v>17336</v>
      </c>
      <c r="E4631" s="74">
        <v>41690</v>
      </c>
      <c r="F4631">
        <v>0.243509</v>
      </c>
      <c r="G4631" t="s">
        <v>17</v>
      </c>
      <c r="H4631" t="s">
        <v>17324</v>
      </c>
      <c r="I4631" s="74">
        <v>41726</v>
      </c>
      <c r="J4631" t="s">
        <v>19</v>
      </c>
      <c r="K4631" t="s">
        <v>17325</v>
      </c>
    </row>
    <row r="4632" spans="1:11" hidden="1" x14ac:dyDescent="0.3">
      <c r="A4632" t="s">
        <v>2336</v>
      </c>
      <c r="B4632" t="s">
        <v>13126</v>
      </c>
      <c r="C4632" t="s">
        <v>17335</v>
      </c>
      <c r="D4632" t="s">
        <v>17336</v>
      </c>
      <c r="E4632" s="74">
        <v>40407</v>
      </c>
      <c r="F4632">
        <v>0.253828</v>
      </c>
      <c r="G4632" t="s">
        <v>17</v>
      </c>
      <c r="H4632" t="s">
        <v>17324</v>
      </c>
      <c r="I4632" s="74">
        <v>40932</v>
      </c>
      <c r="J4632" t="s">
        <v>19</v>
      </c>
      <c r="K4632" t="s">
        <v>17325</v>
      </c>
    </row>
    <row r="4633" spans="1:11" hidden="1" x14ac:dyDescent="0.3">
      <c r="A4633" t="s">
        <v>2171</v>
      </c>
      <c r="B4633" t="s">
        <v>13011</v>
      </c>
      <c r="C4633" t="s">
        <v>17335</v>
      </c>
      <c r="D4633" t="s">
        <v>17336</v>
      </c>
      <c r="E4633" s="74">
        <v>41045</v>
      </c>
      <c r="F4633">
        <v>8.9046E-2</v>
      </c>
      <c r="G4633" t="s">
        <v>17</v>
      </c>
      <c r="H4633" t="s">
        <v>17324</v>
      </c>
      <c r="I4633" s="74">
        <v>41109</v>
      </c>
      <c r="J4633" t="s">
        <v>19</v>
      </c>
      <c r="K4633" t="s">
        <v>17325</v>
      </c>
    </row>
    <row r="4634" spans="1:11" hidden="1" x14ac:dyDescent="0.3">
      <c r="A4634" t="s">
        <v>2337</v>
      </c>
      <c r="B4634" t="s">
        <v>13127</v>
      </c>
      <c r="C4634" t="s">
        <v>17335</v>
      </c>
      <c r="D4634" t="s">
        <v>17336</v>
      </c>
      <c r="E4634" s="74">
        <v>40844</v>
      </c>
      <c r="F4634">
        <v>0.181755</v>
      </c>
      <c r="G4634" t="s">
        <v>17</v>
      </c>
      <c r="H4634" t="s">
        <v>17324</v>
      </c>
      <c r="I4634" s="74">
        <v>40932</v>
      </c>
      <c r="J4634" t="s">
        <v>19</v>
      </c>
      <c r="K4634" t="s">
        <v>17325</v>
      </c>
    </row>
    <row r="4635" spans="1:11" hidden="1" x14ac:dyDescent="0.3">
      <c r="A4635" t="s">
        <v>2338</v>
      </c>
      <c r="B4635" t="s">
        <v>13128</v>
      </c>
      <c r="C4635" t="s">
        <v>17335</v>
      </c>
      <c r="D4635" t="s">
        <v>17336</v>
      </c>
      <c r="E4635" s="74">
        <v>40779</v>
      </c>
      <c r="F4635">
        <v>0.102919</v>
      </c>
      <c r="G4635" t="s">
        <v>17</v>
      </c>
      <c r="H4635" t="s">
        <v>17324</v>
      </c>
      <c r="I4635" s="74">
        <v>40932</v>
      </c>
      <c r="J4635" t="s">
        <v>19</v>
      </c>
      <c r="K4635" t="s">
        <v>17325</v>
      </c>
    </row>
    <row r="4636" spans="1:11" hidden="1" x14ac:dyDescent="0.3">
      <c r="A4636" t="s">
        <v>2339</v>
      </c>
      <c r="B4636" t="s">
        <v>13129</v>
      </c>
      <c r="C4636" t="s">
        <v>17335</v>
      </c>
      <c r="D4636" t="s">
        <v>17336</v>
      </c>
      <c r="E4636" s="74">
        <v>40694</v>
      </c>
      <c r="F4636">
        <v>0.265822</v>
      </c>
      <c r="G4636" t="s">
        <v>17</v>
      </c>
      <c r="H4636" t="s">
        <v>17324</v>
      </c>
      <c r="I4636" s="74">
        <v>40932</v>
      </c>
      <c r="J4636" t="s">
        <v>19</v>
      </c>
      <c r="K4636" t="s">
        <v>17325</v>
      </c>
    </row>
    <row r="4637" spans="1:11" hidden="1" x14ac:dyDescent="0.3">
      <c r="A4637" t="s">
        <v>2364</v>
      </c>
      <c r="B4637" t="s">
        <v>13145</v>
      </c>
      <c r="C4637" t="s">
        <v>17335</v>
      </c>
      <c r="D4637" t="s">
        <v>17336</v>
      </c>
      <c r="E4637" s="74">
        <v>40624</v>
      </c>
      <c r="F4637">
        <v>0.24199599999999999</v>
      </c>
      <c r="G4637" t="s">
        <v>17</v>
      </c>
      <c r="H4637" t="s">
        <v>17324</v>
      </c>
      <c r="I4637" s="74">
        <v>40898</v>
      </c>
      <c r="J4637" t="s">
        <v>19</v>
      </c>
      <c r="K4637" t="s">
        <v>17325</v>
      </c>
    </row>
    <row r="4638" spans="1:11" hidden="1" x14ac:dyDescent="0.3">
      <c r="A4638" t="s">
        <v>2069</v>
      </c>
      <c r="B4638" t="s">
        <v>12923</v>
      </c>
      <c r="C4638" t="s">
        <v>17335</v>
      </c>
      <c r="D4638" t="s">
        <v>17336</v>
      </c>
      <c r="E4638" s="74">
        <v>41150</v>
      </c>
      <c r="F4638">
        <v>6.6078999999999999E-2</v>
      </c>
      <c r="G4638" t="s">
        <v>17</v>
      </c>
      <c r="H4638" t="s">
        <v>17324</v>
      </c>
      <c r="I4638" s="74">
        <v>41185</v>
      </c>
      <c r="J4638" t="s">
        <v>19</v>
      </c>
      <c r="K4638" t="s">
        <v>17325</v>
      </c>
    </row>
    <row r="4639" spans="1:11" hidden="1" x14ac:dyDescent="0.3">
      <c r="A4639" t="s">
        <v>2387</v>
      </c>
      <c r="B4639" t="s">
        <v>13160</v>
      </c>
      <c r="C4639" t="s">
        <v>17335</v>
      </c>
      <c r="D4639" t="s">
        <v>17336</v>
      </c>
      <c r="E4639" s="74">
        <v>40550</v>
      </c>
      <c r="F4639">
        <v>0.236512</v>
      </c>
      <c r="G4639" t="s">
        <v>17</v>
      </c>
      <c r="H4639" t="s">
        <v>17324</v>
      </c>
      <c r="I4639" s="74">
        <v>40897</v>
      </c>
      <c r="J4639" t="s">
        <v>19</v>
      </c>
      <c r="K4639" t="s">
        <v>17325</v>
      </c>
    </row>
    <row r="4640" spans="1:11" hidden="1" x14ac:dyDescent="0.3">
      <c r="A4640" t="s">
        <v>2392</v>
      </c>
      <c r="B4640" t="s">
        <v>13166</v>
      </c>
      <c r="C4640" t="s">
        <v>17335</v>
      </c>
      <c r="D4640" t="s">
        <v>17336</v>
      </c>
      <c r="E4640" s="74">
        <v>40575</v>
      </c>
      <c r="F4640">
        <v>0.26589699999999999</v>
      </c>
      <c r="G4640" t="s">
        <v>17</v>
      </c>
      <c r="H4640" t="s">
        <v>17324</v>
      </c>
      <c r="I4640" s="74">
        <v>40897</v>
      </c>
      <c r="J4640" t="s">
        <v>19</v>
      </c>
      <c r="K4640" t="s">
        <v>17325</v>
      </c>
    </row>
    <row r="4641" spans="1:11" hidden="1" x14ac:dyDescent="0.3">
      <c r="A4641" t="s">
        <v>2388</v>
      </c>
      <c r="B4641" t="s">
        <v>13161</v>
      </c>
      <c r="C4641" t="s">
        <v>17335</v>
      </c>
      <c r="D4641" t="s">
        <v>17336</v>
      </c>
      <c r="E4641" s="74">
        <v>40555</v>
      </c>
      <c r="F4641">
        <v>0.24898700000000001</v>
      </c>
      <c r="G4641" t="s">
        <v>17</v>
      </c>
      <c r="H4641" t="s">
        <v>17324</v>
      </c>
      <c r="I4641" s="74">
        <v>40897</v>
      </c>
      <c r="J4641" t="s">
        <v>19</v>
      </c>
      <c r="K4641" t="s">
        <v>17325</v>
      </c>
    </row>
    <row r="4642" spans="1:11" hidden="1" x14ac:dyDescent="0.3">
      <c r="A4642" t="s">
        <v>2394</v>
      </c>
      <c r="B4642" t="s">
        <v>13168</v>
      </c>
      <c r="C4642" t="s">
        <v>17335</v>
      </c>
      <c r="D4642" t="s">
        <v>17336</v>
      </c>
      <c r="E4642" s="74">
        <v>40534</v>
      </c>
      <c r="F4642">
        <v>0.242642</v>
      </c>
      <c r="G4642" t="s">
        <v>17</v>
      </c>
      <c r="H4642" t="s">
        <v>17324</v>
      </c>
      <c r="I4642" s="74">
        <v>40897</v>
      </c>
      <c r="J4642" t="s">
        <v>19</v>
      </c>
      <c r="K4642" t="s">
        <v>17325</v>
      </c>
    </row>
    <row r="4643" spans="1:11" hidden="1" x14ac:dyDescent="0.3">
      <c r="A4643" t="s">
        <v>2393</v>
      </c>
      <c r="B4643" t="s">
        <v>13167</v>
      </c>
      <c r="C4643" t="s">
        <v>17335</v>
      </c>
      <c r="D4643" t="s">
        <v>17336</v>
      </c>
      <c r="E4643" s="74">
        <v>40648</v>
      </c>
      <c r="F4643">
        <v>0.266849</v>
      </c>
      <c r="G4643" t="s">
        <v>17</v>
      </c>
      <c r="H4643" t="s">
        <v>17324</v>
      </c>
      <c r="I4643" s="74">
        <v>40897</v>
      </c>
      <c r="J4643" t="s">
        <v>19</v>
      </c>
      <c r="K4643" t="s">
        <v>17325</v>
      </c>
    </row>
    <row r="4644" spans="1:11" hidden="1" x14ac:dyDescent="0.3">
      <c r="A4644" t="s">
        <v>2386</v>
      </c>
      <c r="B4644" t="s">
        <v>13159</v>
      </c>
      <c r="C4644" t="s">
        <v>17335</v>
      </c>
      <c r="D4644" t="s">
        <v>17336</v>
      </c>
      <c r="E4644" s="74">
        <v>40547</v>
      </c>
      <c r="F4644">
        <v>8.8569999999999996E-2</v>
      </c>
      <c r="G4644" t="s">
        <v>17</v>
      </c>
      <c r="H4644" t="s">
        <v>17324</v>
      </c>
      <c r="I4644" s="74">
        <v>40897</v>
      </c>
      <c r="J4644" t="s">
        <v>19</v>
      </c>
      <c r="K4644" t="s">
        <v>17325</v>
      </c>
    </row>
    <row r="4645" spans="1:11" hidden="1" x14ac:dyDescent="0.3">
      <c r="A4645" t="s">
        <v>392</v>
      </c>
      <c r="B4645" t="s">
        <v>11864</v>
      </c>
      <c r="C4645" t="s">
        <v>17335</v>
      </c>
      <c r="D4645" t="s">
        <v>17336</v>
      </c>
      <c r="E4645" s="74">
        <v>42542</v>
      </c>
      <c r="F4645">
        <v>0.150195</v>
      </c>
      <c r="G4645" t="s">
        <v>17</v>
      </c>
      <c r="H4645" t="s">
        <v>17324</v>
      </c>
      <c r="I4645" s="74">
        <v>42583</v>
      </c>
      <c r="J4645" t="s">
        <v>19</v>
      </c>
      <c r="K4645" t="s">
        <v>17325</v>
      </c>
    </row>
    <row r="4646" spans="1:11" hidden="1" x14ac:dyDescent="0.3">
      <c r="A4646" t="s">
        <v>391</v>
      </c>
      <c r="B4646" t="s">
        <v>11862</v>
      </c>
      <c r="C4646" t="s">
        <v>17335</v>
      </c>
      <c r="D4646" t="s">
        <v>17336</v>
      </c>
      <c r="E4646" s="74">
        <v>42542</v>
      </c>
      <c r="F4646">
        <v>0.17522799999999999</v>
      </c>
      <c r="G4646" t="s">
        <v>17</v>
      </c>
      <c r="H4646" t="s">
        <v>17324</v>
      </c>
      <c r="I4646" s="74">
        <v>42583</v>
      </c>
      <c r="J4646" t="s">
        <v>19</v>
      </c>
      <c r="K4646" t="s">
        <v>17325</v>
      </c>
    </row>
    <row r="4647" spans="1:11" hidden="1" x14ac:dyDescent="0.3">
      <c r="A4647" t="s">
        <v>2132</v>
      </c>
      <c r="B4647" t="s">
        <v>12987</v>
      </c>
      <c r="C4647" t="s">
        <v>17335</v>
      </c>
      <c r="D4647" t="s">
        <v>17336</v>
      </c>
      <c r="E4647" s="74">
        <v>41116</v>
      </c>
      <c r="F4647">
        <v>9.4247999999999998E-2</v>
      </c>
      <c r="G4647" t="s">
        <v>17</v>
      </c>
      <c r="H4647" t="s">
        <v>17324</v>
      </c>
      <c r="I4647" s="74">
        <v>41145</v>
      </c>
      <c r="J4647" t="s">
        <v>19</v>
      </c>
      <c r="K4647" t="s">
        <v>17325</v>
      </c>
    </row>
    <row r="4648" spans="1:11" hidden="1" x14ac:dyDescent="0.3">
      <c r="A4648" t="s">
        <v>2170</v>
      </c>
      <c r="B4648" t="s">
        <v>13010</v>
      </c>
      <c r="C4648" t="s">
        <v>17335</v>
      </c>
      <c r="D4648" t="s">
        <v>17336</v>
      </c>
      <c r="E4648" s="74">
        <v>41072</v>
      </c>
      <c r="F4648">
        <v>0.10625</v>
      </c>
      <c r="G4648" t="s">
        <v>17</v>
      </c>
      <c r="H4648" t="s">
        <v>17324</v>
      </c>
      <c r="I4648" s="74">
        <v>41109</v>
      </c>
      <c r="J4648" t="s">
        <v>19</v>
      </c>
      <c r="K4648" t="s">
        <v>17325</v>
      </c>
    </row>
    <row r="4649" spans="1:11" hidden="1" x14ac:dyDescent="0.3">
      <c r="A4649" t="s">
        <v>2356</v>
      </c>
      <c r="B4649" t="s">
        <v>13139</v>
      </c>
      <c r="C4649" t="s">
        <v>17335</v>
      </c>
      <c r="D4649" t="s">
        <v>17336</v>
      </c>
      <c r="E4649" s="74">
        <v>40826</v>
      </c>
      <c r="F4649">
        <v>0.13855000000000001</v>
      </c>
      <c r="G4649" t="s">
        <v>17</v>
      </c>
      <c r="H4649" t="s">
        <v>17324</v>
      </c>
      <c r="I4649" s="74">
        <v>40905</v>
      </c>
      <c r="J4649" t="s">
        <v>19</v>
      </c>
      <c r="K4649" t="s">
        <v>17325</v>
      </c>
    </row>
    <row r="4650" spans="1:11" hidden="1" x14ac:dyDescent="0.3">
      <c r="A4650" t="s">
        <v>1682</v>
      </c>
      <c r="B4650" t="s">
        <v>12633</v>
      </c>
      <c r="C4650" t="s">
        <v>17335</v>
      </c>
      <c r="D4650" t="s">
        <v>17336</v>
      </c>
      <c r="E4650" s="74">
        <v>41450</v>
      </c>
      <c r="F4650">
        <v>0.11934</v>
      </c>
      <c r="G4650" t="s">
        <v>17</v>
      </c>
      <c r="H4650" t="s">
        <v>17324</v>
      </c>
      <c r="I4650" s="74">
        <v>41502</v>
      </c>
      <c r="J4650" t="s">
        <v>19</v>
      </c>
      <c r="K4650" t="s">
        <v>17325</v>
      </c>
    </row>
    <row r="4651" spans="1:11" hidden="1" x14ac:dyDescent="0.3">
      <c r="A4651" t="s">
        <v>2357</v>
      </c>
      <c r="B4651" t="s">
        <v>13140</v>
      </c>
      <c r="C4651" t="s">
        <v>17335</v>
      </c>
      <c r="D4651" t="s">
        <v>17336</v>
      </c>
      <c r="E4651" s="74">
        <v>40765</v>
      </c>
      <c r="F4651">
        <v>0.17288999999999999</v>
      </c>
      <c r="G4651" t="s">
        <v>17</v>
      </c>
      <c r="H4651" t="s">
        <v>17324</v>
      </c>
      <c r="I4651" s="74">
        <v>40905</v>
      </c>
      <c r="J4651" t="s">
        <v>19</v>
      </c>
      <c r="K4651" t="s">
        <v>17325</v>
      </c>
    </row>
    <row r="4652" spans="1:11" hidden="1" x14ac:dyDescent="0.3">
      <c r="A4652" t="s">
        <v>2359</v>
      </c>
      <c r="B4652" t="s">
        <v>13142</v>
      </c>
      <c r="C4652" t="s">
        <v>17335</v>
      </c>
      <c r="D4652" t="s">
        <v>17336</v>
      </c>
      <c r="E4652" s="74">
        <v>40562</v>
      </c>
      <c r="F4652">
        <v>0.16864000000000001</v>
      </c>
      <c r="G4652" t="s">
        <v>17</v>
      </c>
      <c r="H4652" t="s">
        <v>17324</v>
      </c>
      <c r="I4652" s="74">
        <v>40905</v>
      </c>
      <c r="J4652" t="s">
        <v>19</v>
      </c>
      <c r="K4652" t="s">
        <v>17325</v>
      </c>
    </row>
    <row r="4653" spans="1:11" hidden="1" x14ac:dyDescent="0.3">
      <c r="A4653" t="s">
        <v>10094</v>
      </c>
      <c r="B4653" t="s">
        <v>10095</v>
      </c>
      <c r="C4653" t="s">
        <v>17335</v>
      </c>
      <c r="D4653" t="s">
        <v>17336</v>
      </c>
      <c r="E4653" s="74">
        <v>44170</v>
      </c>
      <c r="F4653">
        <v>0.19589999999999999</v>
      </c>
      <c r="G4653" t="s">
        <v>17</v>
      </c>
      <c r="H4653" t="s">
        <v>17324</v>
      </c>
      <c r="I4653" s="74">
        <v>44182</v>
      </c>
      <c r="J4653" t="s">
        <v>19</v>
      </c>
      <c r="K4653" t="s">
        <v>17325</v>
      </c>
    </row>
    <row r="4654" spans="1:11" hidden="1" x14ac:dyDescent="0.3">
      <c r="A4654" t="s">
        <v>15468</v>
      </c>
      <c r="B4654" t="s">
        <v>15467</v>
      </c>
      <c r="C4654" t="s">
        <v>17335</v>
      </c>
      <c r="D4654" t="s">
        <v>17336</v>
      </c>
      <c r="E4654" s="74">
        <v>44502</v>
      </c>
      <c r="F4654">
        <v>0.19750000000000001</v>
      </c>
      <c r="G4654" t="s">
        <v>17</v>
      </c>
      <c r="H4654" t="s">
        <v>17324</v>
      </c>
      <c r="I4654" s="74">
        <v>44515</v>
      </c>
      <c r="J4654" t="s">
        <v>19</v>
      </c>
      <c r="K4654" t="s">
        <v>17325</v>
      </c>
    </row>
    <row r="4655" spans="1:11" hidden="1" x14ac:dyDescent="0.3">
      <c r="A4655" t="s">
        <v>14724</v>
      </c>
      <c r="B4655" t="s">
        <v>14723</v>
      </c>
      <c r="C4655" t="s">
        <v>17335</v>
      </c>
      <c r="D4655" t="s">
        <v>17336</v>
      </c>
      <c r="E4655" s="74">
        <v>44585</v>
      </c>
      <c r="F4655">
        <v>0.1191</v>
      </c>
      <c r="G4655" t="s">
        <v>17</v>
      </c>
      <c r="H4655" t="s">
        <v>17324</v>
      </c>
      <c r="I4655" s="74">
        <v>44732</v>
      </c>
      <c r="J4655" t="s">
        <v>19</v>
      </c>
      <c r="K4655" t="s">
        <v>17325</v>
      </c>
    </row>
    <row r="4656" spans="1:11" hidden="1" x14ac:dyDescent="0.3">
      <c r="A4656" t="s">
        <v>1735</v>
      </c>
      <c r="B4656" t="s">
        <v>12675</v>
      </c>
      <c r="C4656" t="s">
        <v>17335</v>
      </c>
      <c r="D4656" t="s">
        <v>17336</v>
      </c>
      <c r="E4656" s="74">
        <v>40305</v>
      </c>
      <c r="F4656">
        <v>0.17057800000000001</v>
      </c>
      <c r="G4656" t="s">
        <v>17</v>
      </c>
      <c r="H4656" t="s">
        <v>17324</v>
      </c>
      <c r="I4656" s="74">
        <v>41425</v>
      </c>
      <c r="J4656" t="s">
        <v>19</v>
      </c>
      <c r="K4656" t="s">
        <v>17325</v>
      </c>
    </row>
    <row r="4657" spans="1:11" hidden="1" x14ac:dyDescent="0.3">
      <c r="A4657" t="s">
        <v>4580</v>
      </c>
      <c r="B4657" t="s">
        <v>11298</v>
      </c>
      <c r="C4657" t="s">
        <v>17335</v>
      </c>
      <c r="D4657" t="s">
        <v>17336</v>
      </c>
      <c r="E4657" s="74">
        <v>43316</v>
      </c>
      <c r="F4657">
        <v>0.243423</v>
      </c>
      <c r="G4657" t="s">
        <v>17</v>
      </c>
      <c r="H4657" t="s">
        <v>17324</v>
      </c>
      <c r="I4657" s="74">
        <v>43347</v>
      </c>
      <c r="J4657" t="s">
        <v>19</v>
      </c>
      <c r="K4657" t="s">
        <v>17325</v>
      </c>
    </row>
    <row r="4658" spans="1:11" hidden="1" x14ac:dyDescent="0.3">
      <c r="A4658" t="s">
        <v>2340</v>
      </c>
      <c r="B4658" t="s">
        <v>13130</v>
      </c>
      <c r="C4658" t="s">
        <v>17335</v>
      </c>
      <c r="D4658" t="s">
        <v>17336</v>
      </c>
      <c r="E4658" s="74">
        <v>40892</v>
      </c>
      <c r="F4658">
        <v>0.12856300000000001</v>
      </c>
      <c r="G4658" t="s">
        <v>17</v>
      </c>
      <c r="H4658" t="s">
        <v>17324</v>
      </c>
      <c r="I4658" s="74">
        <v>40932</v>
      </c>
      <c r="J4658" t="s">
        <v>19</v>
      </c>
      <c r="K4658" t="s">
        <v>17325</v>
      </c>
    </row>
    <row r="4659" spans="1:11" hidden="1" x14ac:dyDescent="0.3">
      <c r="A4659" t="s">
        <v>2224</v>
      </c>
      <c r="B4659" t="s">
        <v>13039</v>
      </c>
      <c r="C4659" t="s">
        <v>17335</v>
      </c>
      <c r="D4659" t="s">
        <v>17336</v>
      </c>
      <c r="E4659" s="74">
        <v>41016</v>
      </c>
      <c r="F4659">
        <v>0.17332400000000001</v>
      </c>
      <c r="G4659" t="s">
        <v>17</v>
      </c>
      <c r="H4659" t="s">
        <v>17324</v>
      </c>
      <c r="I4659" s="74">
        <v>41050</v>
      </c>
      <c r="J4659" t="s">
        <v>19</v>
      </c>
      <c r="K4659" t="s">
        <v>17325</v>
      </c>
    </row>
    <row r="4660" spans="1:11" hidden="1" x14ac:dyDescent="0.3">
      <c r="A4660" t="s">
        <v>2222</v>
      </c>
      <c r="B4660" t="s">
        <v>13037</v>
      </c>
      <c r="C4660" t="s">
        <v>17335</v>
      </c>
      <c r="D4660" t="s">
        <v>17336</v>
      </c>
      <c r="E4660" s="74">
        <v>40898</v>
      </c>
      <c r="F4660">
        <v>0.19936799999999999</v>
      </c>
      <c r="G4660" t="s">
        <v>17</v>
      </c>
      <c r="H4660" t="s">
        <v>17324</v>
      </c>
      <c r="I4660" s="74">
        <v>41050</v>
      </c>
      <c r="J4660" t="s">
        <v>19</v>
      </c>
      <c r="K4660" t="s">
        <v>17325</v>
      </c>
    </row>
    <row r="4661" spans="1:11" hidden="1" x14ac:dyDescent="0.3">
      <c r="A4661" t="s">
        <v>2296</v>
      </c>
      <c r="B4661" t="s">
        <v>13095</v>
      </c>
      <c r="C4661" t="s">
        <v>17335</v>
      </c>
      <c r="D4661" t="s">
        <v>17336</v>
      </c>
      <c r="E4661" s="74">
        <v>40528</v>
      </c>
      <c r="F4661">
        <v>7.1094000000000004E-2</v>
      </c>
      <c r="G4661" t="s">
        <v>17</v>
      </c>
      <c r="H4661" t="s">
        <v>17324</v>
      </c>
      <c r="I4661" s="74">
        <v>40976</v>
      </c>
      <c r="J4661" t="s">
        <v>19</v>
      </c>
      <c r="K4661" t="s">
        <v>17325</v>
      </c>
    </row>
    <row r="4662" spans="1:11" hidden="1" x14ac:dyDescent="0.3">
      <c r="A4662" t="s">
        <v>1736</v>
      </c>
      <c r="B4662" t="s">
        <v>12676</v>
      </c>
      <c r="C4662" t="s">
        <v>17335</v>
      </c>
      <c r="D4662" t="s">
        <v>17336</v>
      </c>
      <c r="E4662" s="74">
        <v>40575</v>
      </c>
      <c r="F4662">
        <v>7.9764000000000002E-2</v>
      </c>
      <c r="G4662" t="s">
        <v>17</v>
      </c>
      <c r="H4662" t="s">
        <v>17324</v>
      </c>
      <c r="I4662" s="74">
        <v>41425</v>
      </c>
      <c r="J4662" t="s">
        <v>19</v>
      </c>
      <c r="K4662" t="s">
        <v>17325</v>
      </c>
    </row>
    <row r="4663" spans="1:11" hidden="1" x14ac:dyDescent="0.3">
      <c r="A4663" t="s">
        <v>2223</v>
      </c>
      <c r="B4663" t="s">
        <v>13038</v>
      </c>
      <c r="C4663" t="s">
        <v>17335</v>
      </c>
      <c r="D4663" t="s">
        <v>17336</v>
      </c>
      <c r="E4663" s="74">
        <v>40996</v>
      </c>
      <c r="F4663">
        <v>0.21261099999999999</v>
      </c>
      <c r="G4663" t="s">
        <v>17</v>
      </c>
      <c r="H4663" t="s">
        <v>17324</v>
      </c>
      <c r="I4663" s="74">
        <v>41050</v>
      </c>
      <c r="J4663" t="s">
        <v>19</v>
      </c>
      <c r="K4663" t="s">
        <v>17325</v>
      </c>
    </row>
    <row r="4664" spans="1:11" hidden="1" x14ac:dyDescent="0.3">
      <c r="A4664" t="s">
        <v>1986</v>
      </c>
      <c r="B4664" t="s">
        <v>12856</v>
      </c>
      <c r="C4664" t="s">
        <v>17335</v>
      </c>
      <c r="D4664" t="s">
        <v>17336</v>
      </c>
      <c r="E4664" s="74">
        <v>40870</v>
      </c>
      <c r="F4664">
        <v>9.7750000000000004E-2</v>
      </c>
      <c r="G4664" t="s">
        <v>17</v>
      </c>
      <c r="H4664" t="s">
        <v>17324</v>
      </c>
      <c r="I4664" s="74">
        <v>41285</v>
      </c>
      <c r="J4664" t="s">
        <v>19</v>
      </c>
      <c r="K4664" t="s">
        <v>17325</v>
      </c>
    </row>
    <row r="4665" spans="1:11" hidden="1" x14ac:dyDescent="0.3">
      <c r="A4665" t="s">
        <v>2916</v>
      </c>
      <c r="B4665" t="s">
        <v>14349</v>
      </c>
      <c r="C4665" t="s">
        <v>17335</v>
      </c>
      <c r="D4665" t="s">
        <v>17336</v>
      </c>
      <c r="E4665" s="74">
        <v>40034</v>
      </c>
      <c r="F4665">
        <v>0.12734799999999999</v>
      </c>
      <c r="G4665" t="s">
        <v>17</v>
      </c>
      <c r="H4665" t="s">
        <v>17324</v>
      </c>
      <c r="I4665" s="74">
        <v>40176</v>
      </c>
      <c r="J4665" t="s">
        <v>19</v>
      </c>
      <c r="K4665" t="s">
        <v>17325</v>
      </c>
    </row>
    <row r="4666" spans="1:11" hidden="1" x14ac:dyDescent="0.3">
      <c r="A4666" t="s">
        <v>2559</v>
      </c>
      <c r="B4666" t="s">
        <v>13304</v>
      </c>
      <c r="C4666" t="s">
        <v>17335</v>
      </c>
      <c r="D4666" t="s">
        <v>17336</v>
      </c>
      <c r="E4666" s="74">
        <v>40828</v>
      </c>
      <c r="F4666">
        <v>2.4275999999999999E-2</v>
      </c>
      <c r="G4666" t="s">
        <v>17</v>
      </c>
      <c r="H4666" t="s">
        <v>17324</v>
      </c>
      <c r="I4666" s="74">
        <v>40701</v>
      </c>
      <c r="J4666" t="s">
        <v>19</v>
      </c>
      <c r="K4666" t="s">
        <v>17325</v>
      </c>
    </row>
    <row r="4667" spans="1:11" hidden="1" x14ac:dyDescent="0.3">
      <c r="A4667" t="s">
        <v>2558</v>
      </c>
      <c r="B4667" t="s">
        <v>13303</v>
      </c>
      <c r="C4667" t="s">
        <v>17335</v>
      </c>
      <c r="D4667" t="s">
        <v>17336</v>
      </c>
      <c r="E4667" s="74">
        <v>40603</v>
      </c>
      <c r="F4667">
        <v>5.1611999999999998E-2</v>
      </c>
      <c r="G4667" t="s">
        <v>17</v>
      </c>
      <c r="H4667" t="s">
        <v>17324</v>
      </c>
      <c r="I4667" s="74">
        <v>40701</v>
      </c>
      <c r="J4667" t="s">
        <v>19</v>
      </c>
      <c r="K4667" t="s">
        <v>17325</v>
      </c>
    </row>
    <row r="4668" spans="1:11" hidden="1" x14ac:dyDescent="0.3">
      <c r="A4668" t="s">
        <v>2872</v>
      </c>
      <c r="B4668" t="s">
        <v>13787</v>
      </c>
      <c r="C4668" t="s">
        <v>17335</v>
      </c>
      <c r="D4668" t="s">
        <v>17336</v>
      </c>
      <c r="E4668" s="74">
        <v>40148</v>
      </c>
      <c r="F4668">
        <v>0.20477400000000001</v>
      </c>
      <c r="G4668" t="s">
        <v>17</v>
      </c>
      <c r="H4668" t="s">
        <v>17324</v>
      </c>
      <c r="I4668" s="74">
        <v>40218</v>
      </c>
      <c r="J4668" t="s">
        <v>19</v>
      </c>
      <c r="K4668" t="s">
        <v>17325</v>
      </c>
    </row>
    <row r="4669" spans="1:11" hidden="1" x14ac:dyDescent="0.3">
      <c r="A4669" t="s">
        <v>2561</v>
      </c>
      <c r="B4669" t="s">
        <v>13306</v>
      </c>
      <c r="C4669" t="s">
        <v>17335</v>
      </c>
      <c r="D4669" t="s">
        <v>17336</v>
      </c>
      <c r="E4669" s="74">
        <v>40274</v>
      </c>
      <c r="F4669">
        <v>0.13733500000000001</v>
      </c>
      <c r="G4669" t="s">
        <v>17</v>
      </c>
      <c r="H4669" t="s">
        <v>17324</v>
      </c>
      <c r="I4669" s="74">
        <v>40701</v>
      </c>
      <c r="J4669" t="s">
        <v>19</v>
      </c>
      <c r="K4669" t="s">
        <v>17325</v>
      </c>
    </row>
    <row r="4670" spans="1:11" hidden="1" x14ac:dyDescent="0.3">
      <c r="A4670" t="s">
        <v>2560</v>
      </c>
      <c r="B4670" t="s">
        <v>13305</v>
      </c>
      <c r="C4670" t="s">
        <v>17335</v>
      </c>
      <c r="D4670" t="s">
        <v>17336</v>
      </c>
      <c r="E4670" s="74">
        <v>40437</v>
      </c>
      <c r="F4670">
        <v>0.240559</v>
      </c>
      <c r="G4670" t="s">
        <v>17</v>
      </c>
      <c r="H4670" t="s">
        <v>17324</v>
      </c>
      <c r="I4670" s="74">
        <v>40701</v>
      </c>
      <c r="J4670" t="s">
        <v>19</v>
      </c>
      <c r="K4670" t="s">
        <v>17325</v>
      </c>
    </row>
    <row r="4671" spans="1:11" hidden="1" x14ac:dyDescent="0.3">
      <c r="A4671" t="s">
        <v>1470</v>
      </c>
      <c r="B4671" t="s">
        <v>12465</v>
      </c>
      <c r="C4671" t="s">
        <v>22000</v>
      </c>
      <c r="D4671" t="s">
        <v>22001</v>
      </c>
      <c r="E4671" s="74">
        <v>41639</v>
      </c>
      <c r="F4671">
        <v>4.5</v>
      </c>
      <c r="G4671" t="s">
        <v>17334</v>
      </c>
      <c r="H4671" t="s">
        <v>17391</v>
      </c>
      <c r="I4671" s="74">
        <v>41667</v>
      </c>
      <c r="J4671" t="s">
        <v>19</v>
      </c>
      <c r="K4671" t="s">
        <v>19</v>
      </c>
    </row>
    <row r="4672" spans="1:11" hidden="1" x14ac:dyDescent="0.3">
      <c r="A4672" t="s">
        <v>2927</v>
      </c>
      <c r="B4672" t="s">
        <v>14485</v>
      </c>
      <c r="C4672" t="s">
        <v>17514</v>
      </c>
      <c r="D4672" t="s">
        <v>17515</v>
      </c>
      <c r="E4672" s="74">
        <v>40079</v>
      </c>
      <c r="F4672">
        <v>7.0000000000000007E-2</v>
      </c>
      <c r="G4672" t="s">
        <v>17</v>
      </c>
      <c r="H4672" t="s">
        <v>17315</v>
      </c>
      <c r="I4672" s="74">
        <v>40284</v>
      </c>
      <c r="J4672" t="s">
        <v>19</v>
      </c>
      <c r="K4672" t="s">
        <v>19</v>
      </c>
    </row>
    <row r="4673" spans="1:11" hidden="1" x14ac:dyDescent="0.3">
      <c r="A4673" t="s">
        <v>2918</v>
      </c>
      <c r="B4673" t="s">
        <v>14485</v>
      </c>
      <c r="C4673" t="s">
        <v>17514</v>
      </c>
      <c r="D4673" t="s">
        <v>17515</v>
      </c>
      <c r="E4673" s="74">
        <v>40079</v>
      </c>
      <c r="F4673">
        <v>7.0000000000000007E-2</v>
      </c>
      <c r="G4673" t="s">
        <v>17</v>
      </c>
      <c r="H4673" t="s">
        <v>17315</v>
      </c>
      <c r="I4673" s="74">
        <v>40284</v>
      </c>
      <c r="J4673" t="s">
        <v>19</v>
      </c>
      <c r="K4673" t="s">
        <v>19</v>
      </c>
    </row>
    <row r="4674" spans="1:11" hidden="1" x14ac:dyDescent="0.3">
      <c r="A4674" t="s">
        <v>2926</v>
      </c>
      <c r="B4674" t="s">
        <v>14667</v>
      </c>
      <c r="C4674" t="s">
        <v>17514</v>
      </c>
      <c r="D4674" t="s">
        <v>17515</v>
      </c>
      <c r="E4674" s="74">
        <v>40079</v>
      </c>
      <c r="F4674">
        <v>0.13</v>
      </c>
      <c r="G4674" t="s">
        <v>17</v>
      </c>
      <c r="H4674" t="s">
        <v>17315</v>
      </c>
      <c r="I4674" s="74">
        <v>40323</v>
      </c>
      <c r="J4674" t="s">
        <v>19</v>
      </c>
      <c r="K4674" t="s">
        <v>19</v>
      </c>
    </row>
    <row r="4675" spans="1:11" hidden="1" x14ac:dyDescent="0.3">
      <c r="A4675" t="s">
        <v>15054</v>
      </c>
      <c r="B4675" t="s">
        <v>15053</v>
      </c>
      <c r="C4675" t="s">
        <v>17361</v>
      </c>
      <c r="D4675" t="s">
        <v>17362</v>
      </c>
      <c r="E4675" s="74">
        <v>44153</v>
      </c>
      <c r="F4675">
        <v>0.17799999999999999</v>
      </c>
      <c r="G4675" t="s">
        <v>17</v>
      </c>
      <c r="H4675" t="s">
        <v>17315</v>
      </c>
      <c r="I4675" s="74">
        <v>44658</v>
      </c>
      <c r="J4675" t="s">
        <v>19</v>
      </c>
      <c r="K4675" t="s">
        <v>19</v>
      </c>
    </row>
    <row r="4676" spans="1:11" hidden="1" x14ac:dyDescent="0.3">
      <c r="A4676" t="s">
        <v>15693</v>
      </c>
      <c r="B4676" t="s">
        <v>15692</v>
      </c>
      <c r="C4676" t="s">
        <v>17438</v>
      </c>
      <c r="D4676" t="s">
        <v>17439</v>
      </c>
      <c r="E4676" s="74">
        <v>44677</v>
      </c>
      <c r="F4676">
        <v>55.83</v>
      </c>
      <c r="G4676" t="s">
        <v>17</v>
      </c>
      <c r="H4676" t="s">
        <v>17315</v>
      </c>
      <c r="I4676" s="74">
        <v>44753</v>
      </c>
      <c r="J4676" t="s">
        <v>19</v>
      </c>
      <c r="K4676" t="s">
        <v>19</v>
      </c>
    </row>
    <row r="4677" spans="1:11" hidden="1" x14ac:dyDescent="0.3">
      <c r="A4677" t="s">
        <v>2620</v>
      </c>
      <c r="B4677" t="s">
        <v>2621</v>
      </c>
      <c r="C4677" t="s">
        <v>17352</v>
      </c>
      <c r="D4677" t="s">
        <v>17293</v>
      </c>
      <c r="E4677" s="74">
        <v>31778</v>
      </c>
      <c r="F4677">
        <v>0.05</v>
      </c>
      <c r="G4677" t="s">
        <v>17369</v>
      </c>
      <c r="H4677" t="s">
        <v>17315</v>
      </c>
      <c r="I4677" s="74">
        <v>40675</v>
      </c>
      <c r="J4677" t="s">
        <v>19</v>
      </c>
      <c r="K4677" t="s">
        <v>19</v>
      </c>
    </row>
    <row r="4678" spans="1:11" hidden="1" x14ac:dyDescent="0.3">
      <c r="A4678" t="s">
        <v>13636</v>
      </c>
      <c r="B4678" t="s">
        <v>13635</v>
      </c>
      <c r="C4678" t="s">
        <v>17529</v>
      </c>
      <c r="D4678" t="s">
        <v>17530</v>
      </c>
      <c r="E4678" s="74">
        <v>44965</v>
      </c>
      <c r="F4678">
        <v>150</v>
      </c>
      <c r="G4678" t="s">
        <v>17</v>
      </c>
      <c r="H4678" t="s">
        <v>17391</v>
      </c>
      <c r="I4678" s="74">
        <v>45016</v>
      </c>
      <c r="J4678" t="s">
        <v>19</v>
      </c>
      <c r="K4678" t="s">
        <v>19</v>
      </c>
    </row>
    <row r="4679" spans="1:11" hidden="1" x14ac:dyDescent="0.3">
      <c r="A4679" t="s">
        <v>3452</v>
      </c>
      <c r="B4679" t="s">
        <v>11583</v>
      </c>
      <c r="C4679" t="s">
        <v>17372</v>
      </c>
      <c r="D4679" t="s">
        <v>17373</v>
      </c>
      <c r="E4679" s="74">
        <v>4415</v>
      </c>
      <c r="F4679">
        <v>1.5</v>
      </c>
      <c r="G4679" t="s">
        <v>17369</v>
      </c>
      <c r="H4679" t="s">
        <v>17315</v>
      </c>
      <c r="I4679" s="74">
        <v>39652</v>
      </c>
      <c r="J4679" t="s">
        <v>19</v>
      </c>
      <c r="K4679" t="s">
        <v>19</v>
      </c>
    </row>
    <row r="4680" spans="1:11" hidden="1" x14ac:dyDescent="0.3">
      <c r="A4680" t="s">
        <v>3935</v>
      </c>
      <c r="B4680" t="s">
        <v>11618</v>
      </c>
      <c r="C4680" t="s">
        <v>22187</v>
      </c>
      <c r="D4680" t="s">
        <v>22188</v>
      </c>
      <c r="E4680" s="74">
        <v>42766</v>
      </c>
      <c r="F4680">
        <v>50</v>
      </c>
      <c r="G4680" t="s">
        <v>17</v>
      </c>
      <c r="H4680" t="s">
        <v>17465</v>
      </c>
      <c r="I4680" s="74">
        <v>42863</v>
      </c>
      <c r="J4680" t="s">
        <v>19</v>
      </c>
      <c r="K4680" t="s">
        <v>19</v>
      </c>
    </row>
    <row r="4681" spans="1:11" hidden="1" x14ac:dyDescent="0.3">
      <c r="A4681" t="s">
        <v>797</v>
      </c>
      <c r="B4681" t="s">
        <v>12085</v>
      </c>
      <c r="C4681" t="s">
        <v>20350</v>
      </c>
      <c r="D4681" t="s">
        <v>20351</v>
      </c>
      <c r="E4681" s="74">
        <v>41750</v>
      </c>
      <c r="F4681">
        <v>0.127</v>
      </c>
      <c r="G4681" t="s">
        <v>17</v>
      </c>
      <c r="H4681" t="s">
        <v>17315</v>
      </c>
      <c r="I4681" s="74">
        <v>42230</v>
      </c>
      <c r="J4681" t="s">
        <v>19</v>
      </c>
      <c r="K4681" t="s">
        <v>19</v>
      </c>
    </row>
    <row r="4682" spans="1:11" hidden="1" x14ac:dyDescent="0.3">
      <c r="A4682" t="s">
        <v>796</v>
      </c>
      <c r="B4682" t="s">
        <v>12084</v>
      </c>
      <c r="C4682" t="s">
        <v>20350</v>
      </c>
      <c r="D4682" t="s">
        <v>20351</v>
      </c>
      <c r="E4682" s="74">
        <v>41758</v>
      </c>
      <c r="F4682">
        <v>0.17499999999999999</v>
      </c>
      <c r="G4682" t="s">
        <v>17</v>
      </c>
      <c r="H4682" t="s">
        <v>17315</v>
      </c>
      <c r="I4682" s="74">
        <v>42230</v>
      </c>
      <c r="J4682" t="s">
        <v>19</v>
      </c>
      <c r="K4682" t="s">
        <v>19</v>
      </c>
    </row>
    <row r="4683" spans="1:11" hidden="1" x14ac:dyDescent="0.3">
      <c r="A4683" t="s">
        <v>795</v>
      </c>
      <c r="B4683" t="s">
        <v>12083</v>
      </c>
      <c r="C4683" t="s">
        <v>20350</v>
      </c>
      <c r="D4683" t="s">
        <v>20351</v>
      </c>
      <c r="E4683" s="74">
        <v>41866</v>
      </c>
      <c r="F4683">
        <v>0.113</v>
      </c>
      <c r="G4683" t="s">
        <v>17</v>
      </c>
      <c r="H4683" t="s">
        <v>17315</v>
      </c>
      <c r="I4683" s="74">
        <v>42212</v>
      </c>
      <c r="J4683" t="s">
        <v>19</v>
      </c>
      <c r="K4683" t="s">
        <v>19</v>
      </c>
    </row>
    <row r="4684" spans="1:11" hidden="1" x14ac:dyDescent="0.3">
      <c r="A4684" t="s">
        <v>794</v>
      </c>
      <c r="B4684" t="s">
        <v>12082</v>
      </c>
      <c r="C4684" t="s">
        <v>20350</v>
      </c>
      <c r="D4684" t="s">
        <v>20351</v>
      </c>
      <c r="E4684" s="74">
        <v>41726</v>
      </c>
      <c r="F4684">
        <v>9.2999999999999999E-2</v>
      </c>
      <c r="G4684" t="s">
        <v>17</v>
      </c>
      <c r="H4684" t="s">
        <v>17315</v>
      </c>
      <c r="I4684" s="74">
        <v>42212</v>
      </c>
      <c r="J4684" t="s">
        <v>19</v>
      </c>
      <c r="K4684" t="s">
        <v>19</v>
      </c>
    </row>
    <row r="4685" spans="1:11" hidden="1" x14ac:dyDescent="0.3">
      <c r="A4685" t="s">
        <v>792</v>
      </c>
      <c r="B4685" t="s">
        <v>12080</v>
      </c>
      <c r="C4685" t="s">
        <v>20350</v>
      </c>
      <c r="D4685" t="s">
        <v>20351</v>
      </c>
      <c r="E4685" s="74">
        <v>41711</v>
      </c>
      <c r="F4685">
        <v>6.7000000000000004E-2</v>
      </c>
      <c r="G4685" t="s">
        <v>17</v>
      </c>
      <c r="H4685" t="s">
        <v>17315</v>
      </c>
      <c r="I4685" s="74">
        <v>42212</v>
      </c>
      <c r="J4685" t="s">
        <v>19</v>
      </c>
      <c r="K4685" t="s">
        <v>19</v>
      </c>
    </row>
    <row r="4686" spans="1:11" hidden="1" x14ac:dyDescent="0.3">
      <c r="A4686" t="s">
        <v>791</v>
      </c>
      <c r="B4686" t="s">
        <v>12079</v>
      </c>
      <c r="C4686" t="s">
        <v>20350</v>
      </c>
      <c r="D4686" t="s">
        <v>20351</v>
      </c>
      <c r="E4686" s="74">
        <v>41726</v>
      </c>
      <c r="F4686">
        <v>0.161</v>
      </c>
      <c r="G4686" t="s">
        <v>17</v>
      </c>
      <c r="H4686" t="s">
        <v>17315</v>
      </c>
      <c r="I4686" s="74">
        <v>42212</v>
      </c>
      <c r="J4686" t="s">
        <v>19</v>
      </c>
      <c r="K4686" t="s">
        <v>19</v>
      </c>
    </row>
    <row r="4687" spans="1:11" hidden="1" x14ac:dyDescent="0.3">
      <c r="A4687" t="s">
        <v>793</v>
      </c>
      <c r="B4687" t="s">
        <v>12081</v>
      </c>
      <c r="C4687" t="s">
        <v>20350</v>
      </c>
      <c r="D4687" t="s">
        <v>20351</v>
      </c>
      <c r="E4687" s="74">
        <v>41668</v>
      </c>
      <c r="F4687">
        <v>3.5000000000000003E-2</v>
      </c>
      <c r="G4687" t="s">
        <v>17</v>
      </c>
      <c r="H4687" t="s">
        <v>17315</v>
      </c>
      <c r="I4687" s="74">
        <v>42318</v>
      </c>
      <c r="J4687" t="s">
        <v>19</v>
      </c>
      <c r="K4687" t="s">
        <v>19</v>
      </c>
    </row>
    <row r="4688" spans="1:11" hidden="1" x14ac:dyDescent="0.3">
      <c r="A4688" t="s">
        <v>15426</v>
      </c>
      <c r="B4688" t="s">
        <v>15425</v>
      </c>
      <c r="C4688" t="s">
        <v>17724</v>
      </c>
      <c r="D4688" t="s">
        <v>17725</v>
      </c>
      <c r="E4688" s="74">
        <v>43369</v>
      </c>
      <c r="F4688">
        <v>0.188</v>
      </c>
      <c r="G4688" t="s">
        <v>17</v>
      </c>
      <c r="H4688" t="s">
        <v>17315</v>
      </c>
      <c r="I4688" s="74">
        <v>44571</v>
      </c>
      <c r="J4688" t="s">
        <v>19</v>
      </c>
      <c r="K4688" t="s">
        <v>19</v>
      </c>
    </row>
    <row r="4689" spans="1:11" hidden="1" x14ac:dyDescent="0.3">
      <c r="A4689" t="s">
        <v>15424</v>
      </c>
      <c r="B4689" t="s">
        <v>15423</v>
      </c>
      <c r="C4689" t="s">
        <v>17724</v>
      </c>
      <c r="D4689" t="s">
        <v>17725</v>
      </c>
      <c r="E4689" s="74">
        <v>43361</v>
      </c>
      <c r="F4689">
        <v>0.16500000000000001</v>
      </c>
      <c r="G4689" t="s">
        <v>17</v>
      </c>
      <c r="H4689" t="s">
        <v>17315</v>
      </c>
      <c r="I4689" s="74">
        <v>44571</v>
      </c>
      <c r="J4689" t="s">
        <v>19</v>
      </c>
      <c r="K4689" t="s">
        <v>19</v>
      </c>
    </row>
    <row r="4690" spans="1:11" hidden="1" x14ac:dyDescent="0.3">
      <c r="A4690" t="s">
        <v>15422</v>
      </c>
      <c r="B4690" t="s">
        <v>15421</v>
      </c>
      <c r="C4690" t="s">
        <v>17724</v>
      </c>
      <c r="D4690" t="s">
        <v>17725</v>
      </c>
      <c r="E4690" s="74">
        <v>43418</v>
      </c>
      <c r="F4690">
        <v>0.156</v>
      </c>
      <c r="G4690" t="s">
        <v>17</v>
      </c>
      <c r="H4690" t="s">
        <v>17315</v>
      </c>
      <c r="I4690" s="74">
        <v>44571</v>
      </c>
      <c r="J4690" t="s">
        <v>19</v>
      </c>
      <c r="K4690" t="s">
        <v>19</v>
      </c>
    </row>
    <row r="4691" spans="1:11" hidden="1" x14ac:dyDescent="0.3">
      <c r="A4691" t="s">
        <v>15420</v>
      </c>
      <c r="B4691" t="s">
        <v>15419</v>
      </c>
      <c r="C4691" t="s">
        <v>17724</v>
      </c>
      <c r="D4691" t="s">
        <v>17725</v>
      </c>
      <c r="E4691" s="74">
        <v>43404</v>
      </c>
      <c r="F4691">
        <v>0.06</v>
      </c>
      <c r="G4691" t="s">
        <v>17</v>
      </c>
      <c r="H4691" t="s">
        <v>17315</v>
      </c>
      <c r="I4691" s="74">
        <v>44571</v>
      </c>
      <c r="J4691" t="s">
        <v>19</v>
      </c>
      <c r="K4691" t="s">
        <v>19</v>
      </c>
    </row>
    <row r="4692" spans="1:11" hidden="1" x14ac:dyDescent="0.3">
      <c r="A4692" t="s">
        <v>15418</v>
      </c>
      <c r="B4692" t="s">
        <v>15417</v>
      </c>
      <c r="C4692" t="s">
        <v>17724</v>
      </c>
      <c r="D4692" t="s">
        <v>17725</v>
      </c>
      <c r="E4692" s="74">
        <v>43175</v>
      </c>
      <c r="F4692">
        <v>0.72199999999999998</v>
      </c>
      <c r="G4692" t="s">
        <v>17</v>
      </c>
      <c r="H4692" t="s">
        <v>17315</v>
      </c>
      <c r="I4692" s="74">
        <v>44571</v>
      </c>
      <c r="J4692" t="s">
        <v>19</v>
      </c>
      <c r="K4692" t="s">
        <v>19</v>
      </c>
    </row>
    <row r="4693" spans="1:11" hidden="1" x14ac:dyDescent="0.3">
      <c r="A4693" t="s">
        <v>15416</v>
      </c>
      <c r="B4693" t="s">
        <v>15415</v>
      </c>
      <c r="C4693" t="s">
        <v>17724</v>
      </c>
      <c r="D4693" t="s">
        <v>17725</v>
      </c>
      <c r="E4693" s="74">
        <v>43208</v>
      </c>
      <c r="F4693">
        <v>0.16500000000000001</v>
      </c>
      <c r="G4693" t="s">
        <v>17</v>
      </c>
      <c r="H4693" t="s">
        <v>17315</v>
      </c>
      <c r="I4693" s="74">
        <v>44571</v>
      </c>
      <c r="J4693" t="s">
        <v>19</v>
      </c>
      <c r="K4693" t="s">
        <v>19</v>
      </c>
    </row>
    <row r="4694" spans="1:11" hidden="1" x14ac:dyDescent="0.3">
      <c r="A4694" t="s">
        <v>15414</v>
      </c>
      <c r="B4694" t="s">
        <v>15413</v>
      </c>
      <c r="C4694" t="s">
        <v>17724</v>
      </c>
      <c r="D4694" t="s">
        <v>17725</v>
      </c>
      <c r="E4694" s="74">
        <v>43175</v>
      </c>
      <c r="F4694">
        <v>0.23699999999999999</v>
      </c>
      <c r="G4694" t="s">
        <v>17</v>
      </c>
      <c r="H4694" t="s">
        <v>17315</v>
      </c>
      <c r="I4694" s="74">
        <v>44571</v>
      </c>
      <c r="J4694" t="s">
        <v>19</v>
      </c>
      <c r="K4694" t="s">
        <v>19</v>
      </c>
    </row>
    <row r="4695" spans="1:11" hidden="1" x14ac:dyDescent="0.3">
      <c r="A4695" t="s">
        <v>15412</v>
      </c>
      <c r="B4695" t="s">
        <v>15411</v>
      </c>
      <c r="C4695" t="s">
        <v>17724</v>
      </c>
      <c r="D4695" t="s">
        <v>17725</v>
      </c>
      <c r="E4695" s="74">
        <v>43398</v>
      </c>
      <c r="F4695">
        <v>0.12</v>
      </c>
      <c r="G4695" t="s">
        <v>17</v>
      </c>
      <c r="H4695" t="s">
        <v>17315</v>
      </c>
      <c r="I4695" s="74">
        <v>44571</v>
      </c>
      <c r="J4695" t="s">
        <v>19</v>
      </c>
      <c r="K4695" t="s">
        <v>19</v>
      </c>
    </row>
    <row r="4696" spans="1:11" hidden="1" x14ac:dyDescent="0.3">
      <c r="A4696" t="s">
        <v>15410</v>
      </c>
      <c r="B4696" t="s">
        <v>15409</v>
      </c>
      <c r="C4696" t="s">
        <v>17724</v>
      </c>
      <c r="D4696" t="s">
        <v>17725</v>
      </c>
      <c r="E4696" s="74">
        <v>43175</v>
      </c>
      <c r="F4696">
        <v>0.192</v>
      </c>
      <c r="G4696" t="s">
        <v>17</v>
      </c>
      <c r="H4696" t="s">
        <v>17315</v>
      </c>
      <c r="I4696" s="74">
        <v>44571</v>
      </c>
      <c r="J4696" t="s">
        <v>19</v>
      </c>
      <c r="K4696" t="s">
        <v>19</v>
      </c>
    </row>
    <row r="4697" spans="1:11" hidden="1" x14ac:dyDescent="0.3">
      <c r="A4697" t="s">
        <v>15405</v>
      </c>
      <c r="B4697" t="s">
        <v>15404</v>
      </c>
      <c r="C4697" t="s">
        <v>17724</v>
      </c>
      <c r="D4697" t="s">
        <v>17725</v>
      </c>
      <c r="E4697" s="74">
        <v>43176</v>
      </c>
      <c r="F4697">
        <v>0.26600000000000001</v>
      </c>
      <c r="G4697" t="s">
        <v>17</v>
      </c>
      <c r="H4697" t="s">
        <v>17315</v>
      </c>
      <c r="I4697" s="74">
        <v>44571</v>
      </c>
      <c r="J4697" t="s">
        <v>19</v>
      </c>
      <c r="K4697" t="s">
        <v>19</v>
      </c>
    </row>
    <row r="4698" spans="1:11" hidden="1" x14ac:dyDescent="0.3">
      <c r="A4698" t="s">
        <v>15407</v>
      </c>
      <c r="B4698" t="s">
        <v>15406</v>
      </c>
      <c r="C4698" t="s">
        <v>17724</v>
      </c>
      <c r="D4698" t="s">
        <v>17725</v>
      </c>
      <c r="E4698" s="74">
        <v>43175</v>
      </c>
      <c r="F4698">
        <v>0.153</v>
      </c>
      <c r="G4698" t="s">
        <v>17</v>
      </c>
      <c r="H4698" t="s">
        <v>17315</v>
      </c>
      <c r="I4698" s="74">
        <v>44571</v>
      </c>
      <c r="J4698" t="s">
        <v>19</v>
      </c>
      <c r="K4698" t="s">
        <v>19</v>
      </c>
    </row>
    <row r="4699" spans="1:11" hidden="1" x14ac:dyDescent="0.3">
      <c r="A4699" t="s">
        <v>15403</v>
      </c>
      <c r="B4699" t="s">
        <v>15402</v>
      </c>
      <c r="C4699" t="s">
        <v>17724</v>
      </c>
      <c r="D4699" t="s">
        <v>17725</v>
      </c>
      <c r="E4699" s="74">
        <v>43405</v>
      </c>
      <c r="F4699">
        <v>0.24</v>
      </c>
      <c r="G4699" t="s">
        <v>17</v>
      </c>
      <c r="H4699" t="s">
        <v>17315</v>
      </c>
      <c r="I4699" s="74">
        <v>44571</v>
      </c>
      <c r="J4699" t="s">
        <v>19</v>
      </c>
      <c r="K4699" t="s">
        <v>19</v>
      </c>
    </row>
    <row r="4700" spans="1:11" hidden="1" x14ac:dyDescent="0.3">
      <c r="A4700" t="s">
        <v>15401</v>
      </c>
      <c r="B4700" t="s">
        <v>15400</v>
      </c>
      <c r="C4700" t="s">
        <v>17724</v>
      </c>
      <c r="D4700" t="s">
        <v>17725</v>
      </c>
      <c r="E4700" s="74">
        <v>43398</v>
      </c>
      <c r="F4700">
        <v>0.14399999999999999</v>
      </c>
      <c r="G4700" t="s">
        <v>17</v>
      </c>
      <c r="H4700" t="s">
        <v>17315</v>
      </c>
      <c r="I4700" s="74">
        <v>44571</v>
      </c>
      <c r="J4700" t="s">
        <v>19</v>
      </c>
      <c r="K4700" t="s">
        <v>19</v>
      </c>
    </row>
    <row r="4701" spans="1:11" hidden="1" x14ac:dyDescent="0.3">
      <c r="A4701" t="s">
        <v>15399</v>
      </c>
      <c r="B4701" t="s">
        <v>15398</v>
      </c>
      <c r="C4701" t="s">
        <v>17724</v>
      </c>
      <c r="D4701" t="s">
        <v>17725</v>
      </c>
      <c r="E4701" s="74">
        <v>43398</v>
      </c>
      <c r="F4701">
        <v>0.16800000000000001</v>
      </c>
      <c r="G4701" t="s">
        <v>17</v>
      </c>
      <c r="H4701" t="s">
        <v>17315</v>
      </c>
      <c r="I4701" s="74">
        <v>44571</v>
      </c>
      <c r="J4701" t="s">
        <v>19</v>
      </c>
      <c r="K4701" t="s">
        <v>19</v>
      </c>
    </row>
    <row r="4702" spans="1:11" hidden="1" x14ac:dyDescent="0.3">
      <c r="A4702" t="s">
        <v>15397</v>
      </c>
      <c r="B4702" t="s">
        <v>15396</v>
      </c>
      <c r="C4702" t="s">
        <v>17724</v>
      </c>
      <c r="D4702" t="s">
        <v>17725</v>
      </c>
      <c r="E4702" s="74">
        <v>43412</v>
      </c>
      <c r="F4702">
        <v>0.156</v>
      </c>
      <c r="G4702" t="s">
        <v>17</v>
      </c>
      <c r="H4702" t="s">
        <v>17315</v>
      </c>
      <c r="I4702" s="74">
        <v>44571</v>
      </c>
      <c r="J4702" t="s">
        <v>19</v>
      </c>
      <c r="K4702" t="s">
        <v>19</v>
      </c>
    </row>
    <row r="4703" spans="1:11" hidden="1" x14ac:dyDescent="0.3">
      <c r="A4703" t="s">
        <v>15395</v>
      </c>
      <c r="B4703" t="s">
        <v>15394</v>
      </c>
      <c r="C4703" t="s">
        <v>17724</v>
      </c>
      <c r="D4703" t="s">
        <v>17725</v>
      </c>
      <c r="E4703" s="74">
        <v>43409</v>
      </c>
      <c r="F4703">
        <v>0.16800000000000001</v>
      </c>
      <c r="G4703" t="s">
        <v>17</v>
      </c>
      <c r="H4703" t="s">
        <v>17315</v>
      </c>
      <c r="I4703" s="74">
        <v>44571</v>
      </c>
      <c r="J4703" t="s">
        <v>19</v>
      </c>
      <c r="K4703" t="s">
        <v>19</v>
      </c>
    </row>
    <row r="4704" spans="1:11" hidden="1" x14ac:dyDescent="0.3">
      <c r="A4704" t="s">
        <v>9996</v>
      </c>
      <c r="B4704" t="s">
        <v>16911</v>
      </c>
      <c r="C4704" t="s">
        <v>17468</v>
      </c>
      <c r="D4704" t="s">
        <v>17469</v>
      </c>
      <c r="E4704" s="74">
        <v>44055</v>
      </c>
      <c r="F4704">
        <v>0.5</v>
      </c>
      <c r="G4704" t="s">
        <v>17</v>
      </c>
      <c r="H4704" t="s">
        <v>17465</v>
      </c>
      <c r="I4704" s="74">
        <v>44126</v>
      </c>
      <c r="J4704" t="s">
        <v>19</v>
      </c>
      <c r="K4704" t="s">
        <v>19</v>
      </c>
    </row>
    <row r="4705" spans="1:11" hidden="1" x14ac:dyDescent="0.3">
      <c r="A4705" t="s">
        <v>3157</v>
      </c>
      <c r="B4705" t="s">
        <v>10328</v>
      </c>
      <c r="C4705" t="s">
        <v>17357</v>
      </c>
      <c r="D4705" t="s">
        <v>17358</v>
      </c>
      <c r="E4705" s="74">
        <v>39567</v>
      </c>
      <c r="F4705">
        <v>0.1</v>
      </c>
      <c r="G4705" t="s">
        <v>17</v>
      </c>
      <c r="H4705" t="s">
        <v>17315</v>
      </c>
      <c r="I4705" s="74">
        <v>39926</v>
      </c>
      <c r="J4705" t="s">
        <v>19</v>
      </c>
      <c r="K4705" t="s">
        <v>19</v>
      </c>
    </row>
    <row r="4706" spans="1:11" hidden="1" x14ac:dyDescent="0.3">
      <c r="A4706" t="s">
        <v>26319</v>
      </c>
      <c r="B4706" t="s">
        <v>26320</v>
      </c>
      <c r="C4706" t="s">
        <v>18566</v>
      </c>
      <c r="D4706" t="s">
        <v>18567</v>
      </c>
      <c r="E4706" s="74">
        <v>44782</v>
      </c>
      <c r="F4706">
        <v>0.16800000000000001</v>
      </c>
      <c r="G4706" t="s">
        <v>17</v>
      </c>
      <c r="H4706" t="s">
        <v>17315</v>
      </c>
      <c r="I4706" s="74">
        <v>45525</v>
      </c>
      <c r="J4706" t="s">
        <v>19</v>
      </c>
      <c r="K4706" t="s">
        <v>19</v>
      </c>
    </row>
    <row r="4707" spans="1:11" hidden="1" x14ac:dyDescent="0.3">
      <c r="A4707" t="s">
        <v>26327</v>
      </c>
      <c r="B4707" t="s">
        <v>26328</v>
      </c>
      <c r="C4707" t="s">
        <v>18566</v>
      </c>
      <c r="D4707" t="s">
        <v>18567</v>
      </c>
      <c r="E4707" s="74">
        <v>42369</v>
      </c>
      <c r="F4707">
        <v>0.19350000000000001</v>
      </c>
      <c r="G4707" t="s">
        <v>17</v>
      </c>
      <c r="H4707" t="s">
        <v>17315</v>
      </c>
      <c r="I4707" s="74">
        <v>45583</v>
      </c>
      <c r="J4707" t="s">
        <v>19</v>
      </c>
      <c r="K4707" t="s">
        <v>19</v>
      </c>
    </row>
    <row r="4708" spans="1:11" hidden="1" x14ac:dyDescent="0.3">
      <c r="A4708" t="s">
        <v>26333</v>
      </c>
      <c r="B4708" t="s">
        <v>26334</v>
      </c>
      <c r="C4708" t="s">
        <v>18566</v>
      </c>
      <c r="D4708" t="s">
        <v>18567</v>
      </c>
      <c r="E4708" s="74">
        <v>44466</v>
      </c>
      <c r="F4708">
        <v>0.292545</v>
      </c>
      <c r="G4708" t="s">
        <v>17</v>
      </c>
      <c r="H4708" t="s">
        <v>17315</v>
      </c>
      <c r="I4708" s="74">
        <v>45548</v>
      </c>
      <c r="J4708" t="s">
        <v>19</v>
      </c>
      <c r="K4708" t="s">
        <v>19</v>
      </c>
    </row>
    <row r="4709" spans="1:11" hidden="1" x14ac:dyDescent="0.3">
      <c r="A4709" t="s">
        <v>26353</v>
      </c>
      <c r="B4709" t="s">
        <v>26354</v>
      </c>
      <c r="C4709" t="s">
        <v>18566</v>
      </c>
      <c r="D4709" t="s">
        <v>18567</v>
      </c>
      <c r="E4709" s="74">
        <v>42899</v>
      </c>
      <c r="F4709">
        <v>0.99002999999999997</v>
      </c>
      <c r="G4709" t="s">
        <v>17</v>
      </c>
      <c r="H4709" t="s">
        <v>17315</v>
      </c>
      <c r="I4709" s="74">
        <v>45587</v>
      </c>
      <c r="J4709" t="s">
        <v>19</v>
      </c>
      <c r="K4709" t="s">
        <v>19</v>
      </c>
    </row>
    <row r="4710" spans="1:11" hidden="1" x14ac:dyDescent="0.3">
      <c r="A4710" t="s">
        <v>26355</v>
      </c>
      <c r="B4710" t="s">
        <v>26356</v>
      </c>
      <c r="C4710" t="s">
        <v>18566</v>
      </c>
      <c r="D4710" t="s">
        <v>18567</v>
      </c>
      <c r="E4710" s="74">
        <v>42859</v>
      </c>
      <c r="F4710">
        <v>0.99002999999999997</v>
      </c>
      <c r="G4710" t="s">
        <v>17</v>
      </c>
      <c r="H4710" t="s">
        <v>17315</v>
      </c>
      <c r="I4710" s="74">
        <v>45587</v>
      </c>
      <c r="J4710" t="s">
        <v>19</v>
      </c>
      <c r="K4710" t="s">
        <v>19</v>
      </c>
    </row>
    <row r="4711" spans="1:11" hidden="1" x14ac:dyDescent="0.3">
      <c r="A4711" t="s">
        <v>26359</v>
      </c>
      <c r="B4711" t="s">
        <v>26360</v>
      </c>
      <c r="C4711" t="s">
        <v>18566</v>
      </c>
      <c r="D4711" t="s">
        <v>18567</v>
      </c>
      <c r="E4711" s="74">
        <v>43816</v>
      </c>
      <c r="F4711">
        <v>0.366174</v>
      </c>
      <c r="G4711" t="s">
        <v>17</v>
      </c>
      <c r="H4711" t="s">
        <v>17315</v>
      </c>
      <c r="I4711" s="74">
        <v>45587</v>
      </c>
      <c r="J4711" t="s">
        <v>19</v>
      </c>
      <c r="K4711" t="s">
        <v>19</v>
      </c>
    </row>
    <row r="4712" spans="1:11" hidden="1" x14ac:dyDescent="0.3">
      <c r="A4712" t="s">
        <v>26341</v>
      </c>
      <c r="B4712" t="s">
        <v>26342</v>
      </c>
      <c r="C4712" t="s">
        <v>18566</v>
      </c>
      <c r="D4712" t="s">
        <v>18567</v>
      </c>
      <c r="E4712" s="74">
        <v>44102</v>
      </c>
      <c r="F4712">
        <v>7.9689999999999997E-2</v>
      </c>
      <c r="G4712" t="s">
        <v>17</v>
      </c>
      <c r="H4712" t="s">
        <v>17315</v>
      </c>
      <c r="I4712" s="74">
        <v>45532</v>
      </c>
      <c r="J4712" t="s">
        <v>19</v>
      </c>
      <c r="K4712" t="s">
        <v>19</v>
      </c>
    </row>
    <row r="4713" spans="1:11" hidden="1" x14ac:dyDescent="0.3">
      <c r="A4713" t="s">
        <v>4810</v>
      </c>
      <c r="B4713" t="s">
        <v>4809</v>
      </c>
      <c r="C4713" t="s">
        <v>17359</v>
      </c>
      <c r="D4713" t="s">
        <v>17360</v>
      </c>
      <c r="E4713" s="74">
        <v>43525</v>
      </c>
      <c r="F4713">
        <v>0.01</v>
      </c>
      <c r="G4713" t="s">
        <v>17</v>
      </c>
      <c r="H4713" t="s">
        <v>17324</v>
      </c>
      <c r="I4713" s="74">
        <v>43546</v>
      </c>
      <c r="J4713" t="s">
        <v>19</v>
      </c>
      <c r="K4713" t="s">
        <v>19</v>
      </c>
    </row>
    <row r="4714" spans="1:11" hidden="1" x14ac:dyDescent="0.3">
      <c r="A4714" t="s">
        <v>28125</v>
      </c>
      <c r="B4714" t="s">
        <v>28126</v>
      </c>
      <c r="C4714" t="s">
        <v>28075</v>
      </c>
      <c r="D4714" t="s">
        <v>28076</v>
      </c>
      <c r="E4714" s="74">
        <v>42964</v>
      </c>
      <c r="F4714">
        <v>7.6730000000000007E-2</v>
      </c>
      <c r="G4714" t="s">
        <v>17</v>
      </c>
      <c r="H4714" t="s">
        <v>17315</v>
      </c>
      <c r="I4714" s="74">
        <v>45644</v>
      </c>
      <c r="J4714" t="s">
        <v>19</v>
      </c>
      <c r="K4714" t="s">
        <v>19</v>
      </c>
    </row>
    <row r="4715" spans="1:11" hidden="1" x14ac:dyDescent="0.3">
      <c r="A4715" t="s">
        <v>3563</v>
      </c>
      <c r="B4715" t="s">
        <v>12420</v>
      </c>
      <c r="C4715" t="s">
        <v>17372</v>
      </c>
      <c r="D4715" t="s">
        <v>17373</v>
      </c>
      <c r="E4715" s="74">
        <v>1462</v>
      </c>
      <c r="F4715">
        <v>0.5</v>
      </c>
      <c r="G4715" t="s">
        <v>17369</v>
      </c>
      <c r="H4715" t="s">
        <v>17315</v>
      </c>
      <c r="I4715" s="74">
        <v>39651</v>
      </c>
      <c r="J4715" t="s">
        <v>19</v>
      </c>
      <c r="K4715" t="s">
        <v>19</v>
      </c>
    </row>
    <row r="4716" spans="1:11" hidden="1" x14ac:dyDescent="0.3">
      <c r="A4716" t="s">
        <v>13692</v>
      </c>
      <c r="B4716" t="s">
        <v>13691</v>
      </c>
      <c r="C4716" t="s">
        <v>18679</v>
      </c>
      <c r="D4716" t="s">
        <v>4940</v>
      </c>
      <c r="E4716" s="74">
        <v>44917</v>
      </c>
      <c r="F4716">
        <v>0.13300000000000001</v>
      </c>
      <c r="G4716" t="s">
        <v>17</v>
      </c>
      <c r="H4716" t="s">
        <v>17315</v>
      </c>
      <c r="I4716" s="74">
        <v>44974</v>
      </c>
      <c r="J4716" t="s">
        <v>19</v>
      </c>
      <c r="K4716" t="s">
        <v>19</v>
      </c>
    </row>
    <row r="4717" spans="1:11" hidden="1" x14ac:dyDescent="0.3">
      <c r="A4717" t="s">
        <v>8965</v>
      </c>
      <c r="B4717" t="s">
        <v>17134</v>
      </c>
      <c r="C4717" t="s">
        <v>17332</v>
      </c>
      <c r="D4717" t="s">
        <v>17333</v>
      </c>
      <c r="E4717" s="74">
        <v>42908</v>
      </c>
      <c r="F4717">
        <v>0.99299999999999999</v>
      </c>
      <c r="G4717" t="s">
        <v>17</v>
      </c>
      <c r="H4717" t="s">
        <v>17315</v>
      </c>
      <c r="I4717" s="74">
        <v>44000</v>
      </c>
      <c r="J4717" t="s">
        <v>19</v>
      </c>
      <c r="K4717" t="s">
        <v>19</v>
      </c>
    </row>
    <row r="4718" spans="1:11" hidden="1" x14ac:dyDescent="0.3">
      <c r="A4718" t="s">
        <v>4687</v>
      </c>
      <c r="B4718" t="s">
        <v>11226</v>
      </c>
      <c r="C4718" t="s">
        <v>17370</v>
      </c>
      <c r="D4718" t="s">
        <v>17371</v>
      </c>
      <c r="E4718" s="74">
        <v>43402</v>
      </c>
      <c r="F4718">
        <v>0.105</v>
      </c>
      <c r="G4718" t="s">
        <v>17</v>
      </c>
      <c r="H4718" t="s">
        <v>17315</v>
      </c>
      <c r="I4718" s="74">
        <v>43445</v>
      </c>
      <c r="J4718" t="s">
        <v>19</v>
      </c>
      <c r="K4718" t="s">
        <v>19</v>
      </c>
    </row>
    <row r="4719" spans="1:11" hidden="1" x14ac:dyDescent="0.3">
      <c r="A4719" t="s">
        <v>4684</v>
      </c>
      <c r="B4719" t="s">
        <v>11230</v>
      </c>
      <c r="C4719" t="s">
        <v>17370</v>
      </c>
      <c r="D4719" t="s">
        <v>17371</v>
      </c>
      <c r="E4719" s="74">
        <v>43402</v>
      </c>
      <c r="F4719">
        <v>0.105</v>
      </c>
      <c r="G4719" t="s">
        <v>17</v>
      </c>
      <c r="H4719" t="s">
        <v>17315</v>
      </c>
      <c r="I4719" s="74">
        <v>43445</v>
      </c>
      <c r="J4719" t="s">
        <v>19</v>
      </c>
      <c r="K4719" t="s">
        <v>19</v>
      </c>
    </row>
    <row r="4720" spans="1:11" hidden="1" x14ac:dyDescent="0.3">
      <c r="A4720" t="s">
        <v>4688</v>
      </c>
      <c r="B4720" t="s">
        <v>11225</v>
      </c>
      <c r="C4720" t="s">
        <v>17370</v>
      </c>
      <c r="D4720" t="s">
        <v>17371</v>
      </c>
      <c r="E4720" s="74">
        <v>43402</v>
      </c>
      <c r="F4720">
        <v>0.105</v>
      </c>
      <c r="G4720" t="s">
        <v>17</v>
      </c>
      <c r="H4720" t="s">
        <v>17315</v>
      </c>
      <c r="I4720" s="74">
        <v>43445</v>
      </c>
      <c r="J4720" t="s">
        <v>19</v>
      </c>
      <c r="K4720" t="s">
        <v>19</v>
      </c>
    </row>
    <row r="4721" spans="1:11" hidden="1" x14ac:dyDescent="0.3">
      <c r="A4721" t="s">
        <v>4689</v>
      </c>
      <c r="B4721" t="s">
        <v>11224</v>
      </c>
      <c r="C4721" t="s">
        <v>17370</v>
      </c>
      <c r="D4721" t="s">
        <v>17371</v>
      </c>
      <c r="E4721" s="74">
        <v>43402</v>
      </c>
      <c r="F4721">
        <v>0.105</v>
      </c>
      <c r="G4721" t="s">
        <v>17</v>
      </c>
      <c r="H4721" t="s">
        <v>17315</v>
      </c>
      <c r="I4721" s="74">
        <v>43445</v>
      </c>
      <c r="J4721" t="s">
        <v>19</v>
      </c>
      <c r="K4721" t="s">
        <v>19</v>
      </c>
    </row>
    <row r="4722" spans="1:11" hidden="1" x14ac:dyDescent="0.3">
      <c r="A4722" t="s">
        <v>4685</v>
      </c>
      <c r="B4722" t="s">
        <v>11229</v>
      </c>
      <c r="C4722" t="s">
        <v>17370</v>
      </c>
      <c r="D4722" t="s">
        <v>17371</v>
      </c>
      <c r="E4722" s="74">
        <v>43402</v>
      </c>
      <c r="F4722">
        <v>0.105</v>
      </c>
      <c r="G4722" t="s">
        <v>17</v>
      </c>
      <c r="H4722" t="s">
        <v>17315</v>
      </c>
      <c r="I4722" s="74">
        <v>43445</v>
      </c>
      <c r="J4722" t="s">
        <v>19</v>
      </c>
      <c r="K4722" t="s">
        <v>19</v>
      </c>
    </row>
    <row r="4723" spans="1:11" hidden="1" x14ac:dyDescent="0.3">
      <c r="A4723" t="s">
        <v>4686</v>
      </c>
      <c r="B4723" t="s">
        <v>11228</v>
      </c>
      <c r="C4723" t="s">
        <v>17370</v>
      </c>
      <c r="D4723" t="s">
        <v>17371</v>
      </c>
      <c r="E4723" s="74">
        <v>43402</v>
      </c>
      <c r="F4723">
        <v>0.105</v>
      </c>
      <c r="G4723" t="s">
        <v>17</v>
      </c>
      <c r="H4723" t="s">
        <v>17315</v>
      </c>
      <c r="I4723" s="74">
        <v>43445</v>
      </c>
      <c r="J4723" t="s">
        <v>19</v>
      </c>
      <c r="K4723" t="s">
        <v>19</v>
      </c>
    </row>
    <row r="4724" spans="1:11" hidden="1" x14ac:dyDescent="0.3">
      <c r="A4724" t="s">
        <v>21014</v>
      </c>
      <c r="B4724" t="s">
        <v>21015</v>
      </c>
      <c r="C4724" t="s">
        <v>18696</v>
      </c>
      <c r="D4724" t="s">
        <v>18697</v>
      </c>
      <c r="E4724" s="74">
        <v>45132</v>
      </c>
      <c r="F4724">
        <v>8.4000000000000005E-2</v>
      </c>
      <c r="G4724" t="s">
        <v>17</v>
      </c>
      <c r="H4724" t="s">
        <v>17315</v>
      </c>
      <c r="I4724" s="74">
        <v>45209</v>
      </c>
      <c r="J4724" t="s">
        <v>19</v>
      </c>
      <c r="K4724" t="s">
        <v>19</v>
      </c>
    </row>
    <row r="4725" spans="1:11" hidden="1" x14ac:dyDescent="0.3">
      <c r="A4725" t="s">
        <v>1428</v>
      </c>
      <c r="B4725" t="s">
        <v>12435</v>
      </c>
      <c r="C4725" t="s">
        <v>17372</v>
      </c>
      <c r="D4725" t="s">
        <v>17373</v>
      </c>
      <c r="E4725" s="74">
        <v>41548</v>
      </c>
      <c r="F4725">
        <v>1.5</v>
      </c>
      <c r="G4725" t="s">
        <v>17</v>
      </c>
      <c r="H4725" t="s">
        <v>17315</v>
      </c>
      <c r="I4725" s="74">
        <v>41667</v>
      </c>
      <c r="J4725" t="s">
        <v>19</v>
      </c>
      <c r="K4725" t="s">
        <v>19</v>
      </c>
    </row>
    <row r="4726" spans="1:11" hidden="1" x14ac:dyDescent="0.3">
      <c r="A4726" t="s">
        <v>1193</v>
      </c>
      <c r="B4726" t="s">
        <v>12295</v>
      </c>
      <c r="C4726" t="s">
        <v>20828</v>
      </c>
      <c r="D4726" t="s">
        <v>20829</v>
      </c>
      <c r="E4726" s="74">
        <v>41782</v>
      </c>
      <c r="F4726">
        <v>50</v>
      </c>
      <c r="G4726" t="s">
        <v>17</v>
      </c>
      <c r="H4726" t="s">
        <v>17324</v>
      </c>
      <c r="I4726" s="74">
        <v>41809</v>
      </c>
      <c r="J4726" t="s">
        <v>19</v>
      </c>
      <c r="K4726" t="s">
        <v>19</v>
      </c>
    </row>
    <row r="4727" spans="1:11" hidden="1" x14ac:dyDescent="0.3">
      <c r="A4727" t="s">
        <v>2542</v>
      </c>
      <c r="B4727" t="s">
        <v>10381</v>
      </c>
      <c r="C4727" t="s">
        <v>17664</v>
      </c>
      <c r="D4727" t="s">
        <v>17665</v>
      </c>
      <c r="E4727" s="74">
        <v>40399</v>
      </c>
      <c r="F4727">
        <v>0.83399999999999996</v>
      </c>
      <c r="G4727" t="s">
        <v>17</v>
      </c>
      <c r="H4727" t="s">
        <v>17315</v>
      </c>
      <c r="I4727" s="74">
        <v>40732</v>
      </c>
      <c r="J4727" t="s">
        <v>19</v>
      </c>
      <c r="K4727" t="s">
        <v>19</v>
      </c>
    </row>
    <row r="4728" spans="1:11" hidden="1" x14ac:dyDescent="0.3">
      <c r="A4728" t="s">
        <v>6058</v>
      </c>
      <c r="B4728" t="s">
        <v>10381</v>
      </c>
      <c r="C4728" t="s">
        <v>17664</v>
      </c>
      <c r="D4728" t="s">
        <v>17665</v>
      </c>
      <c r="E4728" s="74">
        <v>42061</v>
      </c>
      <c r="F4728">
        <v>0.64200000000000002</v>
      </c>
      <c r="G4728" t="s">
        <v>17</v>
      </c>
      <c r="H4728" t="s">
        <v>17315</v>
      </c>
      <c r="I4728" s="74">
        <v>43901</v>
      </c>
      <c r="J4728" t="s">
        <v>19</v>
      </c>
      <c r="K4728" t="s">
        <v>19</v>
      </c>
    </row>
    <row r="4729" spans="1:11" hidden="1" x14ac:dyDescent="0.3">
      <c r="A4729" t="s">
        <v>6059</v>
      </c>
      <c r="B4729" t="s">
        <v>10381</v>
      </c>
      <c r="C4729" t="s">
        <v>17664</v>
      </c>
      <c r="D4729" t="s">
        <v>17665</v>
      </c>
      <c r="E4729" s="74">
        <v>42028</v>
      </c>
      <c r="F4729">
        <v>0.60899999999999999</v>
      </c>
      <c r="G4729" t="s">
        <v>17</v>
      </c>
      <c r="H4729" t="s">
        <v>17315</v>
      </c>
      <c r="I4729" s="74">
        <v>43901</v>
      </c>
      <c r="J4729" t="s">
        <v>19</v>
      </c>
      <c r="K4729" t="s">
        <v>19</v>
      </c>
    </row>
    <row r="4730" spans="1:11" hidden="1" x14ac:dyDescent="0.3">
      <c r="A4730" t="s">
        <v>7698</v>
      </c>
      <c r="B4730" t="s">
        <v>10381</v>
      </c>
      <c r="C4730" t="s">
        <v>17664</v>
      </c>
      <c r="D4730" t="s">
        <v>17665</v>
      </c>
      <c r="E4730" s="74">
        <v>42039</v>
      </c>
      <c r="F4730">
        <v>0.47699999999999998</v>
      </c>
      <c r="G4730" t="s">
        <v>17</v>
      </c>
      <c r="H4730" t="s">
        <v>17315</v>
      </c>
      <c r="I4730" s="74">
        <v>43901</v>
      </c>
      <c r="J4730" t="s">
        <v>19</v>
      </c>
      <c r="K4730" t="s">
        <v>19</v>
      </c>
    </row>
    <row r="4731" spans="1:11" hidden="1" x14ac:dyDescent="0.3">
      <c r="A4731" t="s">
        <v>7699</v>
      </c>
      <c r="B4731" t="s">
        <v>10381</v>
      </c>
      <c r="C4731" t="s">
        <v>17664</v>
      </c>
      <c r="D4731" t="s">
        <v>17665</v>
      </c>
      <c r="E4731" s="74">
        <v>42003</v>
      </c>
      <c r="F4731">
        <v>0.20599999999999999</v>
      </c>
      <c r="G4731" t="s">
        <v>17</v>
      </c>
      <c r="H4731" t="s">
        <v>17315</v>
      </c>
      <c r="I4731" s="74">
        <v>43901</v>
      </c>
      <c r="J4731" t="s">
        <v>19</v>
      </c>
      <c r="K4731" t="s">
        <v>19</v>
      </c>
    </row>
    <row r="4732" spans="1:11" hidden="1" x14ac:dyDescent="0.3">
      <c r="A4732" t="s">
        <v>7700</v>
      </c>
      <c r="B4732" t="s">
        <v>10381</v>
      </c>
      <c r="C4732" t="s">
        <v>17664</v>
      </c>
      <c r="D4732" t="s">
        <v>17665</v>
      </c>
      <c r="E4732" s="74">
        <v>42040</v>
      </c>
      <c r="F4732">
        <v>0.66600000000000004</v>
      </c>
      <c r="G4732" t="s">
        <v>17</v>
      </c>
      <c r="H4732" t="s">
        <v>17315</v>
      </c>
      <c r="I4732" s="74">
        <v>43901</v>
      </c>
      <c r="J4732" t="s">
        <v>19</v>
      </c>
      <c r="K4732" t="s">
        <v>19</v>
      </c>
    </row>
    <row r="4733" spans="1:11" hidden="1" x14ac:dyDescent="0.3">
      <c r="A4733" t="s">
        <v>7701</v>
      </c>
      <c r="B4733" t="s">
        <v>10381</v>
      </c>
      <c r="C4733" t="s">
        <v>17664</v>
      </c>
      <c r="D4733" t="s">
        <v>17665</v>
      </c>
      <c r="E4733" s="74">
        <v>42054</v>
      </c>
      <c r="F4733">
        <v>0.47699999999999998</v>
      </c>
      <c r="G4733" t="s">
        <v>17</v>
      </c>
      <c r="H4733" t="s">
        <v>17315</v>
      </c>
      <c r="I4733" s="74">
        <v>43901</v>
      </c>
      <c r="J4733" t="s">
        <v>19</v>
      </c>
      <c r="K4733" t="s">
        <v>19</v>
      </c>
    </row>
    <row r="4734" spans="1:11" hidden="1" x14ac:dyDescent="0.3">
      <c r="A4734" t="s">
        <v>7828</v>
      </c>
      <c r="B4734" t="s">
        <v>10381</v>
      </c>
      <c r="C4734" t="s">
        <v>17664</v>
      </c>
      <c r="D4734" t="s">
        <v>17665</v>
      </c>
      <c r="E4734" s="74">
        <v>42096</v>
      </c>
      <c r="F4734">
        <v>0.49399999999999999</v>
      </c>
      <c r="G4734" t="s">
        <v>17</v>
      </c>
      <c r="H4734" t="s">
        <v>17315</v>
      </c>
      <c r="I4734" s="74">
        <v>43914</v>
      </c>
      <c r="J4734" t="s">
        <v>19</v>
      </c>
      <c r="K4734" t="s">
        <v>19</v>
      </c>
    </row>
    <row r="4735" spans="1:11" hidden="1" x14ac:dyDescent="0.3">
      <c r="A4735" t="s">
        <v>10002</v>
      </c>
      <c r="B4735" t="s">
        <v>16903</v>
      </c>
      <c r="C4735" t="s">
        <v>17474</v>
      </c>
      <c r="D4735" t="s">
        <v>17475</v>
      </c>
      <c r="E4735" s="74">
        <v>42187</v>
      </c>
      <c r="F4735">
        <v>0.38200000000000001</v>
      </c>
      <c r="G4735" t="s">
        <v>17</v>
      </c>
      <c r="H4735" t="s">
        <v>17315</v>
      </c>
      <c r="I4735" s="74">
        <v>44175</v>
      </c>
      <c r="J4735" t="s">
        <v>19</v>
      </c>
      <c r="K4735" t="s">
        <v>19</v>
      </c>
    </row>
    <row r="4736" spans="1:11" hidden="1" x14ac:dyDescent="0.3">
      <c r="A4736" t="s">
        <v>10003</v>
      </c>
      <c r="B4736" t="s">
        <v>16902</v>
      </c>
      <c r="C4736" t="s">
        <v>17474</v>
      </c>
      <c r="D4736" t="s">
        <v>17475</v>
      </c>
      <c r="E4736" s="74">
        <v>43518</v>
      </c>
      <c r="F4736">
        <v>0.56000000000000005</v>
      </c>
      <c r="G4736" t="s">
        <v>17</v>
      </c>
      <c r="H4736" t="s">
        <v>17315</v>
      </c>
      <c r="I4736" s="74">
        <v>44175</v>
      </c>
      <c r="J4736" t="s">
        <v>19</v>
      </c>
      <c r="K4736" t="s">
        <v>19</v>
      </c>
    </row>
    <row r="4737" spans="1:11" hidden="1" x14ac:dyDescent="0.3">
      <c r="A4737" t="s">
        <v>10004</v>
      </c>
      <c r="B4737" t="s">
        <v>16901</v>
      </c>
      <c r="C4737" t="s">
        <v>17474</v>
      </c>
      <c r="D4737" t="s">
        <v>17475</v>
      </c>
      <c r="E4737" s="74">
        <v>42292</v>
      </c>
      <c r="F4737">
        <v>0.67400000000000004</v>
      </c>
      <c r="G4737" t="s">
        <v>17</v>
      </c>
      <c r="H4737" t="s">
        <v>17315</v>
      </c>
      <c r="I4737" s="74">
        <v>44175</v>
      </c>
      <c r="J4737" t="s">
        <v>19</v>
      </c>
      <c r="K4737" t="s">
        <v>19</v>
      </c>
    </row>
    <row r="4738" spans="1:11" hidden="1" x14ac:dyDescent="0.3">
      <c r="A4738" t="s">
        <v>10005</v>
      </c>
      <c r="B4738" t="s">
        <v>16900</v>
      </c>
      <c r="C4738" t="s">
        <v>17474</v>
      </c>
      <c r="D4738" t="s">
        <v>17475</v>
      </c>
      <c r="E4738" s="74">
        <v>42229</v>
      </c>
      <c r="F4738">
        <v>0.46400000000000002</v>
      </c>
      <c r="G4738" t="s">
        <v>17</v>
      </c>
      <c r="H4738" t="s">
        <v>17315</v>
      </c>
      <c r="I4738" s="74">
        <v>44175</v>
      </c>
      <c r="J4738" t="s">
        <v>19</v>
      </c>
      <c r="K4738" t="s">
        <v>19</v>
      </c>
    </row>
    <row r="4739" spans="1:11" hidden="1" x14ac:dyDescent="0.3">
      <c r="A4739" t="s">
        <v>10006</v>
      </c>
      <c r="B4739" t="s">
        <v>16899</v>
      </c>
      <c r="C4739" t="s">
        <v>17474</v>
      </c>
      <c r="D4739" t="s">
        <v>17475</v>
      </c>
      <c r="E4739" s="74">
        <v>42227</v>
      </c>
      <c r="F4739">
        <v>0.496</v>
      </c>
      <c r="G4739" t="s">
        <v>17</v>
      </c>
      <c r="H4739" t="s">
        <v>17315</v>
      </c>
      <c r="I4739" s="74">
        <v>44175</v>
      </c>
      <c r="J4739" t="s">
        <v>19</v>
      </c>
      <c r="K4739" t="s">
        <v>19</v>
      </c>
    </row>
    <row r="4740" spans="1:11" hidden="1" x14ac:dyDescent="0.3">
      <c r="A4740" t="s">
        <v>4059</v>
      </c>
      <c r="B4740" t="s">
        <v>11584</v>
      </c>
      <c r="C4740" t="s">
        <v>17468</v>
      </c>
      <c r="D4740" t="s">
        <v>17469</v>
      </c>
      <c r="E4740" s="74">
        <v>42870</v>
      </c>
      <c r="F4740">
        <v>0.47699999999999998</v>
      </c>
      <c r="G4740" t="s">
        <v>17</v>
      </c>
      <c r="H4740" t="s">
        <v>17465</v>
      </c>
      <c r="I4740" s="74">
        <v>42913</v>
      </c>
      <c r="J4740" t="s">
        <v>19</v>
      </c>
      <c r="K4740" t="s">
        <v>19</v>
      </c>
    </row>
    <row r="4741" spans="1:11" hidden="1" x14ac:dyDescent="0.3">
      <c r="A4741" t="s">
        <v>15817</v>
      </c>
      <c r="B4741" t="s">
        <v>15816</v>
      </c>
      <c r="C4741" t="s">
        <v>17342</v>
      </c>
      <c r="D4741" t="s">
        <v>17343</v>
      </c>
      <c r="E4741" s="74">
        <v>41324</v>
      </c>
      <c r="F4741">
        <v>0.82499999999999996</v>
      </c>
      <c r="G4741" t="s">
        <v>17</v>
      </c>
      <c r="H4741" t="s">
        <v>17315</v>
      </c>
      <c r="I4741" s="74">
        <v>44412</v>
      </c>
      <c r="J4741" t="s">
        <v>19</v>
      </c>
      <c r="K4741" t="s">
        <v>19</v>
      </c>
    </row>
    <row r="4742" spans="1:11" hidden="1" x14ac:dyDescent="0.3">
      <c r="A4742" t="s">
        <v>886</v>
      </c>
      <c r="B4742" t="s">
        <v>887</v>
      </c>
      <c r="C4742" t="s">
        <v>17372</v>
      </c>
      <c r="D4742" t="s">
        <v>17373</v>
      </c>
      <c r="E4742" s="74">
        <v>41978</v>
      </c>
      <c r="F4742">
        <v>1.5</v>
      </c>
      <c r="G4742" t="s">
        <v>17</v>
      </c>
      <c r="H4742" t="s">
        <v>17315</v>
      </c>
      <c r="I4742" s="74">
        <v>42086</v>
      </c>
      <c r="J4742" t="s">
        <v>19</v>
      </c>
      <c r="K4742" t="s">
        <v>19</v>
      </c>
    </row>
    <row r="4743" spans="1:11" hidden="1" x14ac:dyDescent="0.3">
      <c r="A4743" t="s">
        <v>4165</v>
      </c>
      <c r="B4743" t="s">
        <v>11555</v>
      </c>
      <c r="C4743" t="s">
        <v>17518</v>
      </c>
      <c r="D4743" t="s">
        <v>17519</v>
      </c>
      <c r="E4743" s="74">
        <v>43096</v>
      </c>
      <c r="F4743">
        <v>1.5</v>
      </c>
      <c r="G4743" t="s">
        <v>17</v>
      </c>
      <c r="H4743" t="s">
        <v>17315</v>
      </c>
      <c r="I4743" s="74">
        <v>43110</v>
      </c>
      <c r="J4743" t="s">
        <v>19</v>
      </c>
      <c r="K4743" t="s">
        <v>19</v>
      </c>
    </row>
    <row r="4744" spans="1:11" hidden="1" x14ac:dyDescent="0.3">
      <c r="A4744" t="s">
        <v>3400</v>
      </c>
      <c r="B4744" t="s">
        <v>11401</v>
      </c>
      <c r="C4744" t="s">
        <v>22256</v>
      </c>
      <c r="D4744" t="s">
        <v>22257</v>
      </c>
      <c r="E4744" s="74">
        <v>31513</v>
      </c>
      <c r="F4744">
        <v>0.56299999999999994</v>
      </c>
      <c r="G4744" t="s">
        <v>17369</v>
      </c>
      <c r="H4744" t="s">
        <v>17315</v>
      </c>
      <c r="I4744" s="74">
        <v>39668</v>
      </c>
      <c r="J4744" t="s">
        <v>19</v>
      </c>
      <c r="K4744" t="s">
        <v>19</v>
      </c>
    </row>
    <row r="4745" spans="1:11" hidden="1" x14ac:dyDescent="0.3">
      <c r="A4745" t="s">
        <v>3399</v>
      </c>
      <c r="B4745" t="s">
        <v>11400</v>
      </c>
      <c r="C4745" t="s">
        <v>22256</v>
      </c>
      <c r="D4745" t="s">
        <v>22257</v>
      </c>
      <c r="E4745" s="74">
        <v>31503</v>
      </c>
      <c r="F4745">
        <v>0.92500000000000004</v>
      </c>
      <c r="G4745" t="s">
        <v>17369</v>
      </c>
      <c r="H4745" t="s">
        <v>17315</v>
      </c>
      <c r="I4745" s="74">
        <v>39668</v>
      </c>
      <c r="J4745" t="s">
        <v>19</v>
      </c>
      <c r="K4745" t="s">
        <v>19</v>
      </c>
    </row>
    <row r="4746" spans="1:11" hidden="1" x14ac:dyDescent="0.3">
      <c r="A4746" t="s">
        <v>3398</v>
      </c>
      <c r="B4746" t="s">
        <v>11399</v>
      </c>
      <c r="C4746" t="s">
        <v>22256</v>
      </c>
      <c r="D4746" t="s">
        <v>22257</v>
      </c>
      <c r="E4746" s="74">
        <v>31518</v>
      </c>
      <c r="F4746">
        <v>0.42399999999999999</v>
      </c>
      <c r="G4746" t="s">
        <v>17369</v>
      </c>
      <c r="H4746" t="s">
        <v>17315</v>
      </c>
      <c r="I4746" s="74">
        <v>39668</v>
      </c>
      <c r="J4746" t="s">
        <v>19</v>
      </c>
      <c r="K4746" t="s">
        <v>19</v>
      </c>
    </row>
    <row r="4747" spans="1:11" hidden="1" x14ac:dyDescent="0.3">
      <c r="A4747" t="s">
        <v>6074</v>
      </c>
      <c r="B4747" t="s">
        <v>10951</v>
      </c>
      <c r="C4747" t="s">
        <v>21823</v>
      </c>
      <c r="D4747" t="s">
        <v>21824</v>
      </c>
      <c r="E4747" s="74">
        <v>40840</v>
      </c>
      <c r="F4747">
        <v>1</v>
      </c>
      <c r="G4747" t="s">
        <v>17</v>
      </c>
      <c r="H4747" t="s">
        <v>17315</v>
      </c>
      <c r="I4747" s="74">
        <v>43789</v>
      </c>
      <c r="J4747" t="s">
        <v>19</v>
      </c>
      <c r="K4747" t="s">
        <v>19</v>
      </c>
    </row>
    <row r="4748" spans="1:11" hidden="1" x14ac:dyDescent="0.3">
      <c r="A4748" t="s">
        <v>14392</v>
      </c>
      <c r="B4748" t="s">
        <v>14391</v>
      </c>
      <c r="C4748" t="s">
        <v>18696</v>
      </c>
      <c r="D4748" t="s">
        <v>18697</v>
      </c>
      <c r="E4748" s="74">
        <v>44756</v>
      </c>
      <c r="F4748">
        <v>0.61299999999999999</v>
      </c>
      <c r="G4748" t="s">
        <v>17</v>
      </c>
      <c r="H4748" t="s">
        <v>17315</v>
      </c>
      <c r="I4748" s="74">
        <v>44848</v>
      </c>
      <c r="J4748" t="s">
        <v>19</v>
      </c>
      <c r="K4748" t="s">
        <v>19</v>
      </c>
    </row>
    <row r="4749" spans="1:11" hidden="1" x14ac:dyDescent="0.3">
      <c r="A4749" t="s">
        <v>21052</v>
      </c>
      <c r="B4749" t="s">
        <v>21053</v>
      </c>
      <c r="C4749" t="s">
        <v>18696</v>
      </c>
      <c r="D4749" t="s">
        <v>18697</v>
      </c>
      <c r="E4749" s="74">
        <v>45195</v>
      </c>
      <c r="F4749">
        <v>1.35</v>
      </c>
      <c r="G4749" t="s">
        <v>17</v>
      </c>
      <c r="H4749" t="s">
        <v>17315</v>
      </c>
      <c r="I4749" s="74">
        <v>45247</v>
      </c>
      <c r="J4749" t="s">
        <v>19</v>
      </c>
      <c r="K4749" t="s">
        <v>19</v>
      </c>
    </row>
    <row r="4750" spans="1:11" hidden="1" x14ac:dyDescent="0.3">
      <c r="A4750" t="s">
        <v>1890</v>
      </c>
      <c r="B4750" t="s">
        <v>1889</v>
      </c>
      <c r="C4750" t="s">
        <v>18642</v>
      </c>
      <c r="D4750" t="s">
        <v>18643</v>
      </c>
      <c r="E4750" s="74">
        <v>40854</v>
      </c>
      <c r="F4750">
        <v>1.274E-2</v>
      </c>
      <c r="G4750" t="s">
        <v>17</v>
      </c>
      <c r="H4750" t="s">
        <v>17339</v>
      </c>
      <c r="I4750" s="74">
        <v>41341</v>
      </c>
      <c r="J4750" t="s">
        <v>19</v>
      </c>
      <c r="K4750" t="s">
        <v>17325</v>
      </c>
    </row>
    <row r="4751" spans="1:11" hidden="1" x14ac:dyDescent="0.3">
      <c r="A4751" t="s">
        <v>660</v>
      </c>
      <c r="B4751" t="s">
        <v>4850</v>
      </c>
      <c r="C4751" t="s">
        <v>17410</v>
      </c>
      <c r="D4751" t="s">
        <v>17411</v>
      </c>
      <c r="E4751" s="74">
        <v>41612</v>
      </c>
      <c r="F4751">
        <v>5.8999999999999997E-2</v>
      </c>
      <c r="G4751" t="s">
        <v>17</v>
      </c>
      <c r="H4751" t="s">
        <v>17315</v>
      </c>
      <c r="I4751" s="74">
        <v>42298</v>
      </c>
      <c r="J4751" t="s">
        <v>19</v>
      </c>
      <c r="K4751" t="s">
        <v>19</v>
      </c>
    </row>
    <row r="4752" spans="1:11" hidden="1" x14ac:dyDescent="0.3">
      <c r="A4752" t="s">
        <v>21016</v>
      </c>
      <c r="B4752" t="s">
        <v>21017</v>
      </c>
      <c r="C4752" t="s">
        <v>18696</v>
      </c>
      <c r="D4752" t="s">
        <v>18697</v>
      </c>
      <c r="E4752" s="74">
        <v>45147</v>
      </c>
      <c r="F4752">
        <v>0.20200000000000001</v>
      </c>
      <c r="G4752" t="s">
        <v>17</v>
      </c>
      <c r="H4752" t="s">
        <v>17315</v>
      </c>
      <c r="I4752" s="74">
        <v>45209</v>
      </c>
      <c r="J4752" t="s">
        <v>19</v>
      </c>
      <c r="K4752" t="s">
        <v>19</v>
      </c>
    </row>
    <row r="4753" spans="1:11" hidden="1" x14ac:dyDescent="0.3">
      <c r="A4753" t="s">
        <v>14277</v>
      </c>
      <c r="B4753" t="s">
        <v>14276</v>
      </c>
      <c r="C4753" t="s">
        <v>18711</v>
      </c>
      <c r="D4753" t="s">
        <v>18712</v>
      </c>
      <c r="E4753" s="74">
        <v>41969</v>
      </c>
      <c r="F4753">
        <v>0.14899999999999999</v>
      </c>
      <c r="G4753" t="s">
        <v>17369</v>
      </c>
      <c r="H4753" t="s">
        <v>17315</v>
      </c>
      <c r="I4753" s="74">
        <v>44915</v>
      </c>
      <c r="J4753" t="s">
        <v>19</v>
      </c>
      <c r="K4753" t="s">
        <v>19</v>
      </c>
    </row>
    <row r="4754" spans="1:11" hidden="1" x14ac:dyDescent="0.3">
      <c r="A4754" t="s">
        <v>2208</v>
      </c>
      <c r="B4754" t="s">
        <v>13029</v>
      </c>
      <c r="C4754" t="s">
        <v>17606</v>
      </c>
      <c r="D4754" t="s">
        <v>17607</v>
      </c>
      <c r="E4754" s="74">
        <v>32629</v>
      </c>
      <c r="F4754">
        <v>9</v>
      </c>
      <c r="G4754" t="s">
        <v>17369</v>
      </c>
      <c r="H4754" t="s">
        <v>17458</v>
      </c>
      <c r="I4754" s="74">
        <v>41079</v>
      </c>
      <c r="J4754" t="s">
        <v>19</v>
      </c>
      <c r="K4754" t="s">
        <v>19</v>
      </c>
    </row>
    <row r="4755" spans="1:11" hidden="1" x14ac:dyDescent="0.3">
      <c r="A4755" t="s">
        <v>2789</v>
      </c>
      <c r="B4755" t="s">
        <v>13504</v>
      </c>
      <c r="C4755" t="s">
        <v>19885</v>
      </c>
      <c r="D4755" t="s">
        <v>19886</v>
      </c>
      <c r="E4755" s="74">
        <v>38596</v>
      </c>
      <c r="F4755">
        <v>387.6</v>
      </c>
      <c r="G4755" t="s">
        <v>17334</v>
      </c>
      <c r="H4755" t="s">
        <v>17315</v>
      </c>
      <c r="I4755" s="74">
        <v>40630</v>
      </c>
      <c r="J4755" t="s">
        <v>17325</v>
      </c>
      <c r="K4755" t="s">
        <v>19</v>
      </c>
    </row>
    <row r="4756" spans="1:11" hidden="1" x14ac:dyDescent="0.3">
      <c r="A4756" t="s">
        <v>2789</v>
      </c>
      <c r="B4756" t="s">
        <v>13504</v>
      </c>
      <c r="C4756" t="s">
        <v>19885</v>
      </c>
      <c r="D4756" t="s">
        <v>19886</v>
      </c>
      <c r="E4756" s="74">
        <v>38596</v>
      </c>
      <c r="F4756">
        <v>387.6</v>
      </c>
      <c r="G4756" t="s">
        <v>17430</v>
      </c>
      <c r="H4756" t="s">
        <v>17315</v>
      </c>
      <c r="I4756" s="74">
        <v>40630</v>
      </c>
      <c r="J4756" t="s">
        <v>17325</v>
      </c>
      <c r="K4756" t="s">
        <v>19</v>
      </c>
    </row>
    <row r="4757" spans="1:11" hidden="1" x14ac:dyDescent="0.3">
      <c r="A4757" t="s">
        <v>4887</v>
      </c>
      <c r="B4757" t="s">
        <v>11209</v>
      </c>
      <c r="C4757" t="s">
        <v>22032</v>
      </c>
      <c r="D4757" t="s">
        <v>22033</v>
      </c>
      <c r="E4757" s="74">
        <v>43529</v>
      </c>
      <c r="F4757">
        <v>8.5000000000000006E-2</v>
      </c>
      <c r="G4757" t="s">
        <v>17</v>
      </c>
      <c r="H4757" t="s">
        <v>17315</v>
      </c>
      <c r="I4757" s="74">
        <v>43570</v>
      </c>
      <c r="J4757" t="s">
        <v>19</v>
      </c>
      <c r="K4757" t="s">
        <v>19</v>
      </c>
    </row>
    <row r="4758" spans="1:11" hidden="1" x14ac:dyDescent="0.3">
      <c r="A4758" t="s">
        <v>4890</v>
      </c>
      <c r="B4758" t="s">
        <v>11209</v>
      </c>
      <c r="C4758" t="s">
        <v>22032</v>
      </c>
      <c r="D4758" t="s">
        <v>22033</v>
      </c>
      <c r="E4758" s="74">
        <v>43529</v>
      </c>
      <c r="F4758">
        <v>9.0999999999999998E-2</v>
      </c>
      <c r="G4758" t="s">
        <v>17</v>
      </c>
      <c r="H4758" t="s">
        <v>17315</v>
      </c>
      <c r="I4758" s="74">
        <v>43570</v>
      </c>
      <c r="J4758" t="s">
        <v>19</v>
      </c>
      <c r="K4758" t="s">
        <v>19</v>
      </c>
    </row>
    <row r="4759" spans="1:11" hidden="1" x14ac:dyDescent="0.3">
      <c r="A4759" t="s">
        <v>4307</v>
      </c>
      <c r="B4759" t="s">
        <v>11455</v>
      </c>
      <c r="C4759" t="s">
        <v>17363</v>
      </c>
      <c r="D4759" t="s">
        <v>17364</v>
      </c>
      <c r="E4759" s="74">
        <v>43006</v>
      </c>
      <c r="F4759">
        <v>3</v>
      </c>
      <c r="G4759" t="s">
        <v>17</v>
      </c>
      <c r="H4759" t="s">
        <v>17435</v>
      </c>
      <c r="I4759" s="74">
        <v>43111</v>
      </c>
      <c r="J4759" t="s">
        <v>19</v>
      </c>
      <c r="K4759" t="s">
        <v>19</v>
      </c>
    </row>
    <row r="4760" spans="1:11" hidden="1" x14ac:dyDescent="0.3">
      <c r="A4760" t="s">
        <v>5076</v>
      </c>
      <c r="B4760" t="s">
        <v>11074</v>
      </c>
      <c r="C4760" t="s">
        <v>17500</v>
      </c>
      <c r="D4760" t="s">
        <v>17501</v>
      </c>
      <c r="E4760" s="74">
        <v>38198</v>
      </c>
      <c r="F4760">
        <v>30</v>
      </c>
      <c r="G4760" t="s">
        <v>6</v>
      </c>
      <c r="H4760" t="s">
        <v>17386</v>
      </c>
      <c r="I4760" s="74">
        <v>43629</v>
      </c>
      <c r="J4760" t="s">
        <v>19</v>
      </c>
      <c r="K4760" t="s">
        <v>19</v>
      </c>
    </row>
    <row r="4761" spans="1:11" hidden="1" x14ac:dyDescent="0.3">
      <c r="A4761" t="s">
        <v>4229</v>
      </c>
      <c r="B4761" t="s">
        <v>11506</v>
      </c>
      <c r="C4761" t="s">
        <v>17370</v>
      </c>
      <c r="D4761" t="s">
        <v>17371</v>
      </c>
      <c r="E4761" s="74">
        <v>42902</v>
      </c>
      <c r="F4761">
        <v>3.3000000000000002E-2</v>
      </c>
      <c r="G4761" t="s">
        <v>17</v>
      </c>
      <c r="H4761" t="s">
        <v>17315</v>
      </c>
      <c r="I4761" s="74">
        <v>43124</v>
      </c>
      <c r="J4761" t="s">
        <v>19</v>
      </c>
      <c r="K4761" t="s">
        <v>19</v>
      </c>
    </row>
    <row r="4762" spans="1:11" hidden="1" x14ac:dyDescent="0.3">
      <c r="A4762" t="s">
        <v>4228</v>
      </c>
      <c r="B4762" t="s">
        <v>11507</v>
      </c>
      <c r="C4762" t="s">
        <v>17370</v>
      </c>
      <c r="D4762" t="s">
        <v>17371</v>
      </c>
      <c r="E4762" s="74">
        <v>42887</v>
      </c>
      <c r="F4762">
        <v>0.05</v>
      </c>
      <c r="G4762" t="s">
        <v>17</v>
      </c>
      <c r="H4762" t="s">
        <v>17315</v>
      </c>
      <c r="I4762" s="74">
        <v>43089</v>
      </c>
      <c r="J4762" t="s">
        <v>19</v>
      </c>
      <c r="K4762" t="s">
        <v>19</v>
      </c>
    </row>
    <row r="4763" spans="1:11" hidden="1" x14ac:dyDescent="0.3">
      <c r="A4763" t="s">
        <v>1880</v>
      </c>
      <c r="B4763" t="s">
        <v>12780</v>
      </c>
      <c r="C4763" t="s">
        <v>21775</v>
      </c>
      <c r="D4763" t="s">
        <v>21776</v>
      </c>
      <c r="E4763" s="74">
        <v>41254</v>
      </c>
      <c r="F4763">
        <v>0.999</v>
      </c>
      <c r="G4763" t="s">
        <v>17</v>
      </c>
      <c r="H4763" t="s">
        <v>17315</v>
      </c>
      <c r="I4763" s="74">
        <v>41498</v>
      </c>
      <c r="J4763" t="s">
        <v>19</v>
      </c>
      <c r="K4763" t="s">
        <v>19</v>
      </c>
    </row>
    <row r="4764" spans="1:11" hidden="1" x14ac:dyDescent="0.3">
      <c r="A4764" t="s">
        <v>20323</v>
      </c>
      <c r="B4764" t="s">
        <v>20324</v>
      </c>
      <c r="C4764" t="s">
        <v>17361</v>
      </c>
      <c r="D4764" t="s">
        <v>17362</v>
      </c>
      <c r="E4764" s="74">
        <v>44694</v>
      </c>
      <c r="F4764">
        <v>0.504</v>
      </c>
      <c r="G4764" t="s">
        <v>17</v>
      </c>
      <c r="H4764" t="s">
        <v>17315</v>
      </c>
      <c r="I4764" s="74">
        <v>45209</v>
      </c>
      <c r="J4764" t="s">
        <v>19</v>
      </c>
      <c r="K4764" t="s">
        <v>19</v>
      </c>
    </row>
    <row r="4765" spans="1:11" hidden="1" x14ac:dyDescent="0.3">
      <c r="A4765" t="s">
        <v>2466</v>
      </c>
      <c r="B4765" t="s">
        <v>13023</v>
      </c>
      <c r="C4765" t="s">
        <v>21833</v>
      </c>
      <c r="D4765" t="s">
        <v>2193</v>
      </c>
      <c r="E4765" s="74">
        <v>41019</v>
      </c>
      <c r="F4765">
        <v>3.8</v>
      </c>
      <c r="G4765" t="s">
        <v>17334</v>
      </c>
      <c r="H4765" t="s">
        <v>17315</v>
      </c>
      <c r="I4765" s="74">
        <v>41082</v>
      </c>
      <c r="J4765" t="s">
        <v>19</v>
      </c>
      <c r="K4765" t="s">
        <v>19</v>
      </c>
    </row>
    <row r="4766" spans="1:11" hidden="1" x14ac:dyDescent="0.3">
      <c r="A4766" t="s">
        <v>2195</v>
      </c>
      <c r="B4766" t="s">
        <v>13023</v>
      </c>
      <c r="C4766" t="s">
        <v>21833</v>
      </c>
      <c r="D4766" t="s">
        <v>2193</v>
      </c>
      <c r="E4766" s="74">
        <v>41019</v>
      </c>
      <c r="F4766">
        <v>0.8</v>
      </c>
      <c r="G4766" t="s">
        <v>17334</v>
      </c>
      <c r="H4766" t="s">
        <v>17315</v>
      </c>
      <c r="I4766" s="74">
        <v>41082</v>
      </c>
      <c r="J4766" t="s">
        <v>19</v>
      </c>
      <c r="K4766" t="s">
        <v>19</v>
      </c>
    </row>
    <row r="4767" spans="1:11" hidden="1" x14ac:dyDescent="0.3">
      <c r="A4767" t="s">
        <v>3130</v>
      </c>
      <c r="B4767" t="s">
        <v>10221</v>
      </c>
      <c r="C4767" t="s">
        <v>17357</v>
      </c>
      <c r="D4767" t="s">
        <v>17358</v>
      </c>
      <c r="E4767" s="74">
        <v>39785</v>
      </c>
      <c r="F4767">
        <v>0.05</v>
      </c>
      <c r="G4767" t="s">
        <v>17</v>
      </c>
      <c r="H4767" t="s">
        <v>17315</v>
      </c>
      <c r="I4767" s="74">
        <v>39864</v>
      </c>
      <c r="J4767" t="s">
        <v>19</v>
      </c>
      <c r="K4767" t="s">
        <v>19</v>
      </c>
    </row>
    <row r="4768" spans="1:11" hidden="1" x14ac:dyDescent="0.3">
      <c r="A4768" t="s">
        <v>3396</v>
      </c>
      <c r="B4768" t="s">
        <v>3397</v>
      </c>
      <c r="C4768" t="s">
        <v>17418</v>
      </c>
      <c r="D4768" t="s">
        <v>17419</v>
      </c>
      <c r="E4768" s="74">
        <v>32484</v>
      </c>
      <c r="F4768">
        <v>29.9</v>
      </c>
      <c r="G4768" t="s">
        <v>17369</v>
      </c>
      <c r="H4768" t="s">
        <v>17315</v>
      </c>
      <c r="I4768" s="74">
        <v>39671</v>
      </c>
      <c r="J4768" t="s">
        <v>19</v>
      </c>
      <c r="K4768" t="s">
        <v>19</v>
      </c>
    </row>
    <row r="4769" spans="1:11" hidden="1" x14ac:dyDescent="0.3">
      <c r="A4769" t="s">
        <v>2672</v>
      </c>
      <c r="B4769" t="s">
        <v>13399</v>
      </c>
      <c r="C4769" t="s">
        <v>21775</v>
      </c>
      <c r="D4769" t="s">
        <v>21776</v>
      </c>
      <c r="E4769" s="74">
        <v>40548</v>
      </c>
      <c r="F4769">
        <v>0.21989</v>
      </c>
      <c r="G4769" t="s">
        <v>17</v>
      </c>
      <c r="H4769" t="s">
        <v>17315</v>
      </c>
      <c r="I4769" s="74">
        <v>40588</v>
      </c>
      <c r="J4769" t="s">
        <v>19</v>
      </c>
      <c r="K4769" t="s">
        <v>19</v>
      </c>
    </row>
    <row r="4770" spans="1:11" hidden="1" x14ac:dyDescent="0.3">
      <c r="A4770" t="s">
        <v>1879</v>
      </c>
      <c r="B4770" t="s">
        <v>12779</v>
      </c>
      <c r="C4770" t="s">
        <v>21775</v>
      </c>
      <c r="D4770" t="s">
        <v>21776</v>
      </c>
      <c r="E4770" s="74">
        <v>41263</v>
      </c>
      <c r="F4770">
        <v>0.99199999999999999</v>
      </c>
      <c r="G4770" t="s">
        <v>17</v>
      </c>
      <c r="H4770" t="s">
        <v>17315</v>
      </c>
      <c r="I4770" s="74">
        <v>41498</v>
      </c>
      <c r="J4770" t="s">
        <v>19</v>
      </c>
      <c r="K4770" t="s">
        <v>19</v>
      </c>
    </row>
    <row r="4771" spans="1:11" hidden="1" x14ac:dyDescent="0.3">
      <c r="A4771" t="s">
        <v>4876</v>
      </c>
      <c r="B4771" t="s">
        <v>11252</v>
      </c>
      <c r="C4771" t="s">
        <v>21916</v>
      </c>
      <c r="D4771" t="s">
        <v>21917</v>
      </c>
      <c r="E4771" s="74">
        <v>43021</v>
      </c>
      <c r="F4771">
        <v>3.1</v>
      </c>
      <c r="G4771" t="s">
        <v>17</v>
      </c>
      <c r="H4771" t="s">
        <v>17315</v>
      </c>
      <c r="I4771" s="74">
        <v>43649</v>
      </c>
      <c r="J4771" t="s">
        <v>19</v>
      </c>
      <c r="K4771" t="s">
        <v>19</v>
      </c>
    </row>
    <row r="4772" spans="1:11" hidden="1" x14ac:dyDescent="0.3">
      <c r="A4772" t="s">
        <v>3548</v>
      </c>
      <c r="B4772" t="s">
        <v>12278</v>
      </c>
      <c r="C4772" t="s">
        <v>17372</v>
      </c>
      <c r="D4772" t="s">
        <v>17373</v>
      </c>
      <c r="E4772" s="74">
        <v>33214</v>
      </c>
      <c r="F4772">
        <v>15</v>
      </c>
      <c r="G4772" t="s">
        <v>17623</v>
      </c>
      <c r="H4772" t="s">
        <v>17315</v>
      </c>
      <c r="I4772" s="74">
        <v>39665</v>
      </c>
      <c r="J4772" t="s">
        <v>19</v>
      </c>
      <c r="K4772" t="s">
        <v>19</v>
      </c>
    </row>
    <row r="4773" spans="1:11" hidden="1" x14ac:dyDescent="0.3">
      <c r="A4773" t="s">
        <v>3549</v>
      </c>
      <c r="B4773" t="s">
        <v>12283</v>
      </c>
      <c r="C4773" t="s">
        <v>17621</v>
      </c>
      <c r="D4773" t="s">
        <v>17622</v>
      </c>
      <c r="E4773" s="74">
        <v>31012</v>
      </c>
      <c r="F4773">
        <v>10</v>
      </c>
      <c r="G4773" t="s">
        <v>17623</v>
      </c>
      <c r="H4773" t="s">
        <v>17315</v>
      </c>
      <c r="I4773" s="74">
        <v>41458</v>
      </c>
      <c r="J4773" t="s">
        <v>19</v>
      </c>
      <c r="K4773" t="s">
        <v>19</v>
      </c>
    </row>
    <row r="4774" spans="1:11" hidden="1" x14ac:dyDescent="0.3">
      <c r="A4774" t="s">
        <v>3550</v>
      </c>
      <c r="B4774" t="s">
        <v>12289</v>
      </c>
      <c r="C4774" t="s">
        <v>17621</v>
      </c>
      <c r="D4774" t="s">
        <v>17622</v>
      </c>
      <c r="E4774" s="74">
        <v>33229</v>
      </c>
      <c r="F4774">
        <v>15</v>
      </c>
      <c r="G4774" t="s">
        <v>17623</v>
      </c>
      <c r="H4774" t="s">
        <v>17315</v>
      </c>
      <c r="I4774" s="74">
        <v>41458</v>
      </c>
      <c r="J4774" t="s">
        <v>19</v>
      </c>
      <c r="K4774" t="s">
        <v>19</v>
      </c>
    </row>
    <row r="4775" spans="1:11" hidden="1" x14ac:dyDescent="0.3">
      <c r="A4775" t="s">
        <v>2834</v>
      </c>
      <c r="B4775" t="s">
        <v>13666</v>
      </c>
      <c r="C4775" t="s">
        <v>17372</v>
      </c>
      <c r="D4775" t="s">
        <v>17373</v>
      </c>
      <c r="E4775" s="74">
        <v>21916</v>
      </c>
      <c r="F4775">
        <v>0.9</v>
      </c>
      <c r="G4775" t="s">
        <v>17369</v>
      </c>
      <c r="H4775" t="s">
        <v>17315</v>
      </c>
      <c r="I4775" s="74">
        <v>40296</v>
      </c>
      <c r="J4775" t="s">
        <v>19</v>
      </c>
      <c r="K4775" t="s">
        <v>19</v>
      </c>
    </row>
    <row r="4776" spans="1:11" hidden="1" x14ac:dyDescent="0.3">
      <c r="A4776" t="s">
        <v>28237</v>
      </c>
      <c r="B4776" t="s">
        <v>28238</v>
      </c>
      <c r="C4776" t="s">
        <v>28001</v>
      </c>
      <c r="D4776" t="s">
        <v>28002</v>
      </c>
      <c r="E4776" s="74">
        <v>43234</v>
      </c>
      <c r="F4776">
        <v>0.12723899999999999</v>
      </c>
      <c r="G4776" t="s">
        <v>17</v>
      </c>
      <c r="H4776" t="s">
        <v>17315</v>
      </c>
      <c r="I4776" s="74">
        <v>45693</v>
      </c>
      <c r="J4776" t="s">
        <v>19</v>
      </c>
      <c r="K4776" t="s">
        <v>19</v>
      </c>
    </row>
    <row r="4777" spans="1:11" hidden="1" x14ac:dyDescent="0.3">
      <c r="A4777" t="s">
        <v>28239</v>
      </c>
      <c r="B4777" t="s">
        <v>28240</v>
      </c>
      <c r="C4777" t="s">
        <v>28001</v>
      </c>
      <c r="D4777" t="s">
        <v>28002</v>
      </c>
      <c r="E4777" s="74">
        <v>43231</v>
      </c>
      <c r="F4777">
        <v>0.18839900000000001</v>
      </c>
      <c r="G4777" t="s">
        <v>17</v>
      </c>
      <c r="H4777" t="s">
        <v>17315</v>
      </c>
      <c r="I4777" s="74">
        <v>45693</v>
      </c>
      <c r="J4777" t="s">
        <v>19</v>
      </c>
      <c r="K4777" t="s">
        <v>19</v>
      </c>
    </row>
    <row r="4778" spans="1:11" hidden="1" x14ac:dyDescent="0.3">
      <c r="A4778" t="s">
        <v>1534</v>
      </c>
      <c r="B4778" t="s">
        <v>12501</v>
      </c>
      <c r="C4778" t="s">
        <v>17393</v>
      </c>
      <c r="D4778" t="s">
        <v>17394</v>
      </c>
      <c r="E4778" s="74">
        <v>40597</v>
      </c>
      <c r="F4778">
        <v>0.58599999999999997</v>
      </c>
      <c r="G4778" t="s">
        <v>17</v>
      </c>
      <c r="H4778" t="s">
        <v>17315</v>
      </c>
      <c r="I4778" s="74">
        <v>41607</v>
      </c>
      <c r="J4778" t="s">
        <v>19</v>
      </c>
      <c r="K4778" t="s">
        <v>19</v>
      </c>
    </row>
    <row r="4779" spans="1:11" hidden="1" x14ac:dyDescent="0.3">
      <c r="A4779" t="s">
        <v>25724</v>
      </c>
      <c r="B4779" t="s">
        <v>25725</v>
      </c>
      <c r="C4779" t="s">
        <v>17350</v>
      </c>
      <c r="D4779" t="s">
        <v>17351</v>
      </c>
      <c r="E4779" s="74">
        <v>45181</v>
      </c>
      <c r="F4779">
        <v>0.58234300000000006</v>
      </c>
      <c r="G4779" t="s">
        <v>17</v>
      </c>
      <c r="H4779" t="s">
        <v>17315</v>
      </c>
      <c r="I4779" s="74">
        <v>45496</v>
      </c>
      <c r="J4779" t="s">
        <v>19</v>
      </c>
      <c r="K4779" t="s">
        <v>19</v>
      </c>
    </row>
    <row r="4780" spans="1:11" hidden="1" x14ac:dyDescent="0.3">
      <c r="A4780" t="s">
        <v>4247</v>
      </c>
      <c r="B4780" t="s">
        <v>11492</v>
      </c>
      <c r="C4780" t="s">
        <v>17816</v>
      </c>
      <c r="D4780" t="s">
        <v>17817</v>
      </c>
      <c r="E4780" s="74">
        <v>43096</v>
      </c>
      <c r="F4780">
        <v>1</v>
      </c>
      <c r="G4780" t="s">
        <v>17</v>
      </c>
      <c r="H4780" t="s">
        <v>17315</v>
      </c>
      <c r="I4780" s="74">
        <v>43124</v>
      </c>
      <c r="J4780" t="s">
        <v>19</v>
      </c>
      <c r="K4780" t="s">
        <v>19</v>
      </c>
    </row>
    <row r="4781" spans="1:11" hidden="1" x14ac:dyDescent="0.3">
      <c r="A4781" t="s">
        <v>16159</v>
      </c>
      <c r="B4781" t="s">
        <v>16158</v>
      </c>
      <c r="C4781" t="s">
        <v>17342</v>
      </c>
      <c r="D4781" t="s">
        <v>17343</v>
      </c>
      <c r="E4781" s="74">
        <v>42180</v>
      </c>
      <c r="F4781">
        <v>0.52600000000000002</v>
      </c>
      <c r="G4781" t="s">
        <v>17</v>
      </c>
      <c r="H4781" t="s">
        <v>17315</v>
      </c>
      <c r="I4781" s="74">
        <v>44281</v>
      </c>
      <c r="J4781" t="s">
        <v>19</v>
      </c>
      <c r="K4781" t="s">
        <v>19</v>
      </c>
    </row>
    <row r="4782" spans="1:11" hidden="1" x14ac:dyDescent="0.3">
      <c r="A4782" t="s">
        <v>15845</v>
      </c>
      <c r="B4782" t="s">
        <v>15844</v>
      </c>
      <c r="C4782" t="s">
        <v>17538</v>
      </c>
      <c r="D4782" t="s">
        <v>17539</v>
      </c>
      <c r="E4782" s="74">
        <v>44208</v>
      </c>
      <c r="F4782">
        <v>0.9</v>
      </c>
      <c r="G4782" t="s">
        <v>17</v>
      </c>
      <c r="H4782" t="s">
        <v>17315</v>
      </c>
      <c r="I4782" s="74">
        <v>44417</v>
      </c>
      <c r="J4782" t="s">
        <v>19</v>
      </c>
      <c r="K4782" t="s">
        <v>19</v>
      </c>
    </row>
    <row r="4783" spans="1:11" hidden="1" x14ac:dyDescent="0.3">
      <c r="A4783" t="s">
        <v>7807</v>
      </c>
      <c r="B4783" t="s">
        <v>10427</v>
      </c>
      <c r="C4783" t="s">
        <v>17342</v>
      </c>
      <c r="D4783" t="s">
        <v>17343</v>
      </c>
      <c r="E4783" s="74">
        <v>43039</v>
      </c>
      <c r="F4783">
        <v>0.46600000000000003</v>
      </c>
      <c r="G4783" t="s">
        <v>17</v>
      </c>
      <c r="H4783" t="s">
        <v>17315</v>
      </c>
      <c r="I4783" s="74">
        <v>44026</v>
      </c>
      <c r="J4783" t="s">
        <v>19</v>
      </c>
      <c r="K4783" t="s">
        <v>19</v>
      </c>
    </row>
    <row r="4784" spans="1:11" hidden="1" x14ac:dyDescent="0.3">
      <c r="A4784" t="s">
        <v>2031</v>
      </c>
      <c r="B4784" t="s">
        <v>12886</v>
      </c>
      <c r="C4784" t="s">
        <v>17529</v>
      </c>
      <c r="D4784" t="s">
        <v>17530</v>
      </c>
      <c r="E4784" s="74">
        <v>41170</v>
      </c>
      <c r="F4784">
        <v>189</v>
      </c>
      <c r="G4784" t="s">
        <v>6</v>
      </c>
      <c r="H4784" t="s">
        <v>17315</v>
      </c>
      <c r="I4784" s="74">
        <v>41295</v>
      </c>
      <c r="J4784" t="s">
        <v>19</v>
      </c>
      <c r="K4784" t="s">
        <v>19</v>
      </c>
    </row>
    <row r="4785" spans="1:11" hidden="1" x14ac:dyDescent="0.3">
      <c r="A4785" t="s">
        <v>2352</v>
      </c>
      <c r="B4785" t="s">
        <v>13137</v>
      </c>
      <c r="C4785" t="s">
        <v>17514</v>
      </c>
      <c r="D4785" t="s">
        <v>17515</v>
      </c>
      <c r="E4785" s="74">
        <v>40900</v>
      </c>
      <c r="F4785">
        <v>0.1</v>
      </c>
      <c r="G4785" t="s">
        <v>17</v>
      </c>
      <c r="H4785" t="s">
        <v>17315</v>
      </c>
      <c r="I4785" s="74">
        <v>40926</v>
      </c>
      <c r="J4785" t="s">
        <v>19</v>
      </c>
      <c r="K4785" t="s">
        <v>19</v>
      </c>
    </row>
    <row r="4786" spans="1:11" hidden="1" x14ac:dyDescent="0.3">
      <c r="A4786" t="s">
        <v>1542</v>
      </c>
      <c r="B4786" t="s">
        <v>12509</v>
      </c>
      <c r="C4786" t="s">
        <v>17335</v>
      </c>
      <c r="D4786" t="s">
        <v>17336</v>
      </c>
      <c r="E4786" s="74">
        <v>41565</v>
      </c>
      <c r="F4786">
        <v>8</v>
      </c>
      <c r="G4786" t="s">
        <v>17</v>
      </c>
      <c r="H4786" t="s">
        <v>17324</v>
      </c>
      <c r="I4786" s="74">
        <v>41589</v>
      </c>
      <c r="J4786" t="s">
        <v>19</v>
      </c>
      <c r="K4786" t="s">
        <v>19</v>
      </c>
    </row>
    <row r="4787" spans="1:11" hidden="1" x14ac:dyDescent="0.3">
      <c r="A4787" t="s">
        <v>8211</v>
      </c>
      <c r="B4787" t="s">
        <v>10316</v>
      </c>
      <c r="C4787" t="s">
        <v>17318</v>
      </c>
      <c r="D4787" t="s">
        <v>17319</v>
      </c>
      <c r="E4787" s="74">
        <v>42004</v>
      </c>
      <c r="F4787">
        <v>0.99199999999999999</v>
      </c>
      <c r="G4787" t="s">
        <v>17</v>
      </c>
      <c r="H4787" t="s">
        <v>17315</v>
      </c>
      <c r="I4787" s="74">
        <v>43963</v>
      </c>
      <c r="J4787" t="s">
        <v>19</v>
      </c>
      <c r="K4787" t="s">
        <v>19</v>
      </c>
    </row>
    <row r="4788" spans="1:11" hidden="1" x14ac:dyDescent="0.3">
      <c r="A4788" t="s">
        <v>8212</v>
      </c>
      <c r="B4788" t="s">
        <v>10316</v>
      </c>
      <c r="C4788" t="s">
        <v>17318</v>
      </c>
      <c r="D4788" t="s">
        <v>17319</v>
      </c>
      <c r="E4788" s="74">
        <v>42004</v>
      </c>
      <c r="F4788">
        <v>0.99199999999999999</v>
      </c>
      <c r="G4788" t="s">
        <v>17</v>
      </c>
      <c r="H4788" t="s">
        <v>17315</v>
      </c>
      <c r="I4788" s="74">
        <v>43963</v>
      </c>
      <c r="J4788" t="s">
        <v>19</v>
      </c>
      <c r="K4788" t="s">
        <v>19</v>
      </c>
    </row>
    <row r="4789" spans="1:11" hidden="1" x14ac:dyDescent="0.3">
      <c r="A4789" t="s">
        <v>21710</v>
      </c>
      <c r="B4789" t="s">
        <v>21711</v>
      </c>
      <c r="C4789" t="s">
        <v>17348</v>
      </c>
      <c r="D4789" t="s">
        <v>17349</v>
      </c>
      <c r="E4789" s="74">
        <v>45118</v>
      </c>
      <c r="F4789">
        <v>0.1</v>
      </c>
      <c r="G4789" t="s">
        <v>17</v>
      </c>
      <c r="H4789" t="s">
        <v>17315</v>
      </c>
      <c r="I4789" s="74">
        <v>45355</v>
      </c>
      <c r="J4789" t="s">
        <v>19</v>
      </c>
      <c r="K4789" t="s">
        <v>19</v>
      </c>
    </row>
    <row r="4790" spans="1:11" hidden="1" x14ac:dyDescent="0.3">
      <c r="A4790" t="s">
        <v>20282</v>
      </c>
      <c r="B4790" t="s">
        <v>20283</v>
      </c>
      <c r="C4790" t="s">
        <v>17316</v>
      </c>
      <c r="D4790" t="s">
        <v>17317</v>
      </c>
      <c r="E4790" s="74">
        <v>45090</v>
      </c>
      <c r="F4790">
        <v>0.21</v>
      </c>
      <c r="G4790" t="s">
        <v>17</v>
      </c>
      <c r="H4790" t="s">
        <v>17379</v>
      </c>
      <c r="I4790" s="74">
        <v>45159</v>
      </c>
      <c r="J4790" t="s">
        <v>19</v>
      </c>
      <c r="K4790" t="s">
        <v>19</v>
      </c>
    </row>
    <row r="4791" spans="1:11" hidden="1" x14ac:dyDescent="0.3">
      <c r="A4791" t="s">
        <v>25592</v>
      </c>
      <c r="B4791" t="s">
        <v>25593</v>
      </c>
      <c r="C4791" t="s">
        <v>17316</v>
      </c>
      <c r="D4791" t="s">
        <v>17317</v>
      </c>
      <c r="E4791" s="74">
        <v>43440</v>
      </c>
      <c r="F4791">
        <v>7.2999999999999995E-2</v>
      </c>
      <c r="G4791" t="s">
        <v>17</v>
      </c>
      <c r="H4791" t="s">
        <v>17379</v>
      </c>
      <c r="I4791" s="74">
        <v>45510</v>
      </c>
      <c r="J4791" t="s">
        <v>19</v>
      </c>
      <c r="K4791" t="s">
        <v>19</v>
      </c>
    </row>
    <row r="4792" spans="1:11" hidden="1" x14ac:dyDescent="0.3">
      <c r="A4792" t="s">
        <v>25596</v>
      </c>
      <c r="B4792" t="s">
        <v>25597</v>
      </c>
      <c r="C4792" t="s">
        <v>17316</v>
      </c>
      <c r="D4792" t="s">
        <v>17317</v>
      </c>
      <c r="E4792" s="74">
        <v>43570</v>
      </c>
      <c r="F4792">
        <v>0.16600000000000001</v>
      </c>
      <c r="G4792" t="s">
        <v>17</v>
      </c>
      <c r="H4792" t="s">
        <v>17379</v>
      </c>
      <c r="I4792" s="74">
        <v>45510</v>
      </c>
      <c r="J4792" t="s">
        <v>19</v>
      </c>
      <c r="K4792" t="s">
        <v>19</v>
      </c>
    </row>
    <row r="4793" spans="1:11" hidden="1" x14ac:dyDescent="0.3">
      <c r="A4793" t="s">
        <v>25594</v>
      </c>
      <c r="B4793" t="s">
        <v>25595</v>
      </c>
      <c r="C4793" t="s">
        <v>17316</v>
      </c>
      <c r="D4793" t="s">
        <v>17317</v>
      </c>
      <c r="E4793" s="74">
        <v>43440</v>
      </c>
      <c r="F4793">
        <v>9.6000000000000002E-2</v>
      </c>
      <c r="G4793" t="s">
        <v>17</v>
      </c>
      <c r="H4793" t="s">
        <v>17379</v>
      </c>
      <c r="I4793" s="74">
        <v>45510</v>
      </c>
      <c r="J4793" t="s">
        <v>19</v>
      </c>
      <c r="K4793" t="s">
        <v>19</v>
      </c>
    </row>
    <row r="4794" spans="1:11" hidden="1" x14ac:dyDescent="0.3">
      <c r="A4794" t="s">
        <v>25598</v>
      </c>
      <c r="B4794" t="s">
        <v>25599</v>
      </c>
      <c r="C4794" t="s">
        <v>17316</v>
      </c>
      <c r="D4794" t="s">
        <v>17317</v>
      </c>
      <c r="E4794" s="74">
        <v>43570</v>
      </c>
      <c r="F4794">
        <v>0.29799999999999999</v>
      </c>
      <c r="G4794" t="s">
        <v>17</v>
      </c>
      <c r="H4794" t="s">
        <v>17379</v>
      </c>
      <c r="I4794" s="74">
        <v>45510</v>
      </c>
      <c r="J4794" t="s">
        <v>19</v>
      </c>
      <c r="K4794" t="s">
        <v>19</v>
      </c>
    </row>
    <row r="4795" spans="1:11" hidden="1" x14ac:dyDescent="0.3">
      <c r="A4795" t="s">
        <v>13724</v>
      </c>
      <c r="B4795" t="s">
        <v>13723</v>
      </c>
      <c r="C4795" t="s">
        <v>18715</v>
      </c>
      <c r="D4795" t="s">
        <v>18716</v>
      </c>
      <c r="E4795" s="74">
        <v>44916</v>
      </c>
      <c r="F4795">
        <v>0.502</v>
      </c>
      <c r="G4795" t="s">
        <v>17</v>
      </c>
      <c r="H4795" t="s">
        <v>17315</v>
      </c>
      <c r="I4795" s="74">
        <v>45016</v>
      </c>
      <c r="J4795" t="s">
        <v>19</v>
      </c>
      <c r="K4795" t="s">
        <v>19</v>
      </c>
    </row>
    <row r="4796" spans="1:11" hidden="1" x14ac:dyDescent="0.3">
      <c r="A4796" t="s">
        <v>3681</v>
      </c>
      <c r="B4796" t="s">
        <v>13434</v>
      </c>
      <c r="C4796" t="s">
        <v>17352</v>
      </c>
      <c r="D4796" t="s">
        <v>17293</v>
      </c>
      <c r="E4796" s="74">
        <v>39324</v>
      </c>
      <c r="F4796">
        <v>140.4</v>
      </c>
      <c r="G4796" t="s">
        <v>6</v>
      </c>
      <c r="H4796" t="s">
        <v>17391</v>
      </c>
      <c r="I4796" s="74">
        <v>39442</v>
      </c>
      <c r="J4796" t="s">
        <v>19</v>
      </c>
      <c r="K4796" t="s">
        <v>19</v>
      </c>
    </row>
    <row r="4797" spans="1:11" hidden="1" x14ac:dyDescent="0.3">
      <c r="A4797" t="s">
        <v>3279</v>
      </c>
      <c r="B4797" t="s">
        <v>11032</v>
      </c>
      <c r="C4797" t="s">
        <v>17352</v>
      </c>
      <c r="D4797" t="s">
        <v>17293</v>
      </c>
      <c r="E4797" s="74">
        <v>39629</v>
      </c>
      <c r="F4797">
        <v>70.2</v>
      </c>
      <c r="G4797" t="s">
        <v>6</v>
      </c>
      <c r="H4797" t="s">
        <v>17391</v>
      </c>
      <c r="I4797" s="74">
        <v>39695</v>
      </c>
      <c r="J4797" t="s">
        <v>19</v>
      </c>
      <c r="K4797" t="s">
        <v>19</v>
      </c>
    </row>
    <row r="4798" spans="1:11" hidden="1" x14ac:dyDescent="0.3">
      <c r="A4798" t="s">
        <v>703</v>
      </c>
      <c r="B4798" t="s">
        <v>12025</v>
      </c>
      <c r="C4798" t="s">
        <v>22024</v>
      </c>
      <c r="D4798" t="s">
        <v>22025</v>
      </c>
      <c r="E4798" s="74">
        <v>42348</v>
      </c>
      <c r="F4798">
        <v>20</v>
      </c>
      <c r="G4798" t="s">
        <v>17</v>
      </c>
      <c r="H4798" t="s">
        <v>17315</v>
      </c>
      <c r="I4798" s="74">
        <v>42361</v>
      </c>
      <c r="J4798" t="s">
        <v>19</v>
      </c>
      <c r="K4798" t="s">
        <v>19</v>
      </c>
    </row>
    <row r="4799" spans="1:11" hidden="1" x14ac:dyDescent="0.3">
      <c r="A4799" t="s">
        <v>525</v>
      </c>
      <c r="B4799" t="s">
        <v>11921</v>
      </c>
      <c r="C4799" t="s">
        <v>22024</v>
      </c>
      <c r="D4799" t="s">
        <v>22025</v>
      </c>
      <c r="E4799" s="74">
        <v>42503</v>
      </c>
      <c r="F4799">
        <v>1</v>
      </c>
      <c r="G4799" t="s">
        <v>17</v>
      </c>
      <c r="H4799" t="s">
        <v>17315</v>
      </c>
      <c r="I4799" s="74">
        <v>42513</v>
      </c>
      <c r="J4799" t="s">
        <v>19</v>
      </c>
      <c r="K4799" t="s">
        <v>19</v>
      </c>
    </row>
    <row r="4800" spans="1:11" hidden="1" x14ac:dyDescent="0.3">
      <c r="A4800" t="s">
        <v>13538</v>
      </c>
      <c r="B4800" t="s">
        <v>13537</v>
      </c>
      <c r="C4800" t="s">
        <v>17557</v>
      </c>
      <c r="D4800" t="s">
        <v>17558</v>
      </c>
      <c r="E4800" s="74">
        <v>44987</v>
      </c>
      <c r="F4800">
        <v>0.05</v>
      </c>
      <c r="G4800" t="s">
        <v>17</v>
      </c>
      <c r="H4800" t="s">
        <v>17315</v>
      </c>
      <c r="I4800" s="74">
        <v>45015</v>
      </c>
      <c r="J4800" t="s">
        <v>19</v>
      </c>
      <c r="K4800" t="s">
        <v>19</v>
      </c>
    </row>
    <row r="4801" spans="1:11" hidden="1" x14ac:dyDescent="0.3">
      <c r="A4801" t="s">
        <v>16762</v>
      </c>
      <c r="B4801" t="s">
        <v>16761</v>
      </c>
      <c r="C4801" t="s">
        <v>17370</v>
      </c>
      <c r="D4801" t="s">
        <v>17371</v>
      </c>
      <c r="E4801" s="74">
        <v>44182</v>
      </c>
      <c r="F4801">
        <v>1.0529999999999999</v>
      </c>
      <c r="G4801" t="s">
        <v>17</v>
      </c>
      <c r="H4801" t="s">
        <v>17315</v>
      </c>
      <c r="I4801" s="74">
        <v>44440</v>
      </c>
      <c r="J4801" t="s">
        <v>19</v>
      </c>
      <c r="K4801" t="s">
        <v>19</v>
      </c>
    </row>
    <row r="4802" spans="1:11" hidden="1" x14ac:dyDescent="0.3">
      <c r="A4802" t="s">
        <v>1708</v>
      </c>
      <c r="B4802" t="s">
        <v>1709</v>
      </c>
      <c r="C4802" t="s">
        <v>17372</v>
      </c>
      <c r="D4802" t="s">
        <v>17373</v>
      </c>
      <c r="E4802" s="74">
        <v>41416</v>
      </c>
      <c r="F4802">
        <v>0.28299999999999997</v>
      </c>
      <c r="G4802" t="s">
        <v>17</v>
      </c>
      <c r="H4802" t="s">
        <v>17315</v>
      </c>
      <c r="I4802" s="74">
        <v>41508</v>
      </c>
      <c r="J4802" t="s">
        <v>19</v>
      </c>
      <c r="K4802" t="s">
        <v>19</v>
      </c>
    </row>
    <row r="4803" spans="1:11" hidden="1" x14ac:dyDescent="0.3">
      <c r="A4803" t="s">
        <v>9673</v>
      </c>
      <c r="B4803" t="s">
        <v>17007</v>
      </c>
      <c r="C4803" t="s">
        <v>17342</v>
      </c>
      <c r="D4803" t="s">
        <v>17343</v>
      </c>
      <c r="E4803" s="74">
        <v>42933</v>
      </c>
      <c r="F4803">
        <v>0.997</v>
      </c>
      <c r="G4803" t="s">
        <v>17</v>
      </c>
      <c r="H4803" t="s">
        <v>17315</v>
      </c>
      <c r="I4803" s="74">
        <v>44061</v>
      </c>
      <c r="J4803" t="s">
        <v>19</v>
      </c>
      <c r="K4803" t="s">
        <v>19</v>
      </c>
    </row>
    <row r="4804" spans="1:11" hidden="1" x14ac:dyDescent="0.3">
      <c r="A4804" t="s">
        <v>10031</v>
      </c>
      <c r="B4804" t="s">
        <v>16878</v>
      </c>
      <c r="C4804" t="s">
        <v>17474</v>
      </c>
      <c r="D4804" t="s">
        <v>17475</v>
      </c>
      <c r="E4804" s="74">
        <v>44116</v>
      </c>
      <c r="F4804">
        <v>2</v>
      </c>
      <c r="G4804" t="s">
        <v>17</v>
      </c>
      <c r="H4804" t="s">
        <v>17339</v>
      </c>
      <c r="I4804" s="74">
        <v>44239</v>
      </c>
      <c r="J4804" t="s">
        <v>19</v>
      </c>
      <c r="K4804" t="s">
        <v>19</v>
      </c>
    </row>
    <row r="4805" spans="1:11" hidden="1" x14ac:dyDescent="0.3">
      <c r="A4805" t="s">
        <v>16818</v>
      </c>
      <c r="B4805" t="s">
        <v>16817</v>
      </c>
      <c r="C4805" t="s">
        <v>17474</v>
      </c>
      <c r="D4805" t="s">
        <v>17475</v>
      </c>
      <c r="E4805" s="74">
        <v>44173</v>
      </c>
      <c r="F4805">
        <v>2</v>
      </c>
      <c r="G4805" t="s">
        <v>17</v>
      </c>
      <c r="H4805" t="s">
        <v>17339</v>
      </c>
      <c r="I4805" s="74">
        <v>44610</v>
      </c>
      <c r="J4805" t="s">
        <v>19</v>
      </c>
      <c r="K4805" t="s">
        <v>19</v>
      </c>
    </row>
    <row r="4806" spans="1:11" hidden="1" x14ac:dyDescent="0.3">
      <c r="A4806" t="s">
        <v>16816</v>
      </c>
      <c r="B4806" t="s">
        <v>16815</v>
      </c>
      <c r="C4806" t="s">
        <v>17474</v>
      </c>
      <c r="D4806" t="s">
        <v>17475</v>
      </c>
      <c r="E4806" s="74">
        <v>44145</v>
      </c>
      <c r="F4806">
        <v>2</v>
      </c>
      <c r="G4806" t="s">
        <v>17</v>
      </c>
      <c r="H4806" t="s">
        <v>17339</v>
      </c>
      <c r="I4806" s="74">
        <v>44610</v>
      </c>
      <c r="J4806" t="s">
        <v>19</v>
      </c>
      <c r="K4806" t="s">
        <v>19</v>
      </c>
    </row>
    <row r="4807" spans="1:11" hidden="1" x14ac:dyDescent="0.3">
      <c r="A4807" t="s">
        <v>16814</v>
      </c>
      <c r="B4807" t="s">
        <v>16813</v>
      </c>
      <c r="C4807" t="s">
        <v>17474</v>
      </c>
      <c r="D4807" t="s">
        <v>17475</v>
      </c>
      <c r="E4807" s="74">
        <v>44169</v>
      </c>
      <c r="F4807">
        <v>2</v>
      </c>
      <c r="G4807" t="s">
        <v>17</v>
      </c>
      <c r="H4807" t="s">
        <v>17339</v>
      </c>
      <c r="I4807" s="74">
        <v>44610</v>
      </c>
      <c r="J4807" t="s">
        <v>19</v>
      </c>
      <c r="K4807" t="s">
        <v>19</v>
      </c>
    </row>
    <row r="4808" spans="1:11" hidden="1" x14ac:dyDescent="0.3">
      <c r="A4808" t="s">
        <v>2615</v>
      </c>
      <c r="B4808" t="s">
        <v>13359</v>
      </c>
      <c r="C4808" t="s">
        <v>17606</v>
      </c>
      <c r="D4808" t="s">
        <v>17607</v>
      </c>
      <c r="E4808" s="74">
        <v>34060</v>
      </c>
      <c r="F4808">
        <v>1.6</v>
      </c>
      <c r="G4808" t="s">
        <v>17369</v>
      </c>
      <c r="H4808" t="s">
        <v>17458</v>
      </c>
      <c r="I4808" s="74">
        <v>41033</v>
      </c>
      <c r="J4808" t="s">
        <v>19</v>
      </c>
      <c r="K4808" t="s">
        <v>19</v>
      </c>
    </row>
    <row r="4809" spans="1:11" hidden="1" x14ac:dyDescent="0.3">
      <c r="A4809" t="s">
        <v>3140</v>
      </c>
      <c r="B4809" t="s">
        <v>10231</v>
      </c>
      <c r="C4809" t="s">
        <v>17486</v>
      </c>
      <c r="D4809" t="s">
        <v>17487</v>
      </c>
      <c r="E4809" s="74">
        <v>39813</v>
      </c>
      <c r="F4809">
        <v>4.2999999999999997E-2</v>
      </c>
      <c r="G4809" t="s">
        <v>17</v>
      </c>
      <c r="H4809" t="s">
        <v>17315</v>
      </c>
      <c r="I4809" s="74">
        <v>39863</v>
      </c>
      <c r="J4809" t="s">
        <v>19</v>
      </c>
      <c r="K4809" t="s">
        <v>19</v>
      </c>
    </row>
    <row r="4810" spans="1:11" hidden="1" x14ac:dyDescent="0.3">
      <c r="A4810" t="s">
        <v>3139</v>
      </c>
      <c r="B4810" t="s">
        <v>10231</v>
      </c>
      <c r="C4810" t="s">
        <v>17486</v>
      </c>
      <c r="D4810" t="s">
        <v>17487</v>
      </c>
      <c r="E4810" s="74">
        <v>39813</v>
      </c>
      <c r="F4810">
        <v>0.216</v>
      </c>
      <c r="G4810" t="s">
        <v>17</v>
      </c>
      <c r="H4810" t="s">
        <v>17315</v>
      </c>
      <c r="I4810" s="74">
        <v>39863</v>
      </c>
      <c r="J4810" t="s">
        <v>19</v>
      </c>
      <c r="K4810" t="s">
        <v>19</v>
      </c>
    </row>
    <row r="4811" spans="1:11" hidden="1" x14ac:dyDescent="0.3">
      <c r="A4811" t="s">
        <v>3138</v>
      </c>
      <c r="B4811" t="s">
        <v>10231</v>
      </c>
      <c r="C4811" t="s">
        <v>17486</v>
      </c>
      <c r="D4811" t="s">
        <v>17487</v>
      </c>
      <c r="E4811" s="74">
        <v>39813</v>
      </c>
      <c r="F4811">
        <v>5.0999999999999997E-2</v>
      </c>
      <c r="G4811" t="s">
        <v>17</v>
      </c>
      <c r="H4811" t="s">
        <v>17315</v>
      </c>
      <c r="I4811" s="74">
        <v>39863</v>
      </c>
      <c r="J4811" t="s">
        <v>19</v>
      </c>
      <c r="K4811" t="s">
        <v>19</v>
      </c>
    </row>
    <row r="4812" spans="1:11" hidden="1" x14ac:dyDescent="0.3">
      <c r="A4812" t="s">
        <v>3137</v>
      </c>
      <c r="B4812" t="s">
        <v>10231</v>
      </c>
      <c r="C4812" t="s">
        <v>17486</v>
      </c>
      <c r="D4812" t="s">
        <v>17487</v>
      </c>
      <c r="E4812" s="74">
        <v>39813</v>
      </c>
      <c r="F4812">
        <v>0.25600000000000001</v>
      </c>
      <c r="G4812" t="s">
        <v>17</v>
      </c>
      <c r="H4812" t="s">
        <v>17315</v>
      </c>
      <c r="I4812" s="74">
        <v>39863</v>
      </c>
      <c r="J4812" t="s">
        <v>19</v>
      </c>
      <c r="K4812" t="s">
        <v>19</v>
      </c>
    </row>
    <row r="4813" spans="1:11" hidden="1" x14ac:dyDescent="0.3">
      <c r="A4813" t="s">
        <v>2818</v>
      </c>
      <c r="B4813" t="s">
        <v>13562</v>
      </c>
      <c r="C4813" t="s">
        <v>19730</v>
      </c>
      <c r="D4813" t="s">
        <v>19731</v>
      </c>
      <c r="E4813" s="74">
        <v>39814</v>
      </c>
      <c r="F4813">
        <v>0.17199999999999999</v>
      </c>
      <c r="G4813" t="s">
        <v>17</v>
      </c>
      <c r="H4813" t="s">
        <v>17315</v>
      </c>
      <c r="I4813" s="74">
        <v>40340</v>
      </c>
      <c r="J4813" t="s">
        <v>19</v>
      </c>
      <c r="K4813" t="s">
        <v>19</v>
      </c>
    </row>
    <row r="4814" spans="1:11" hidden="1" x14ac:dyDescent="0.3">
      <c r="A4814" t="s">
        <v>13846</v>
      </c>
      <c r="B4814" t="s">
        <v>13845</v>
      </c>
      <c r="C4814" t="s">
        <v>17538</v>
      </c>
      <c r="D4814" t="s">
        <v>17539</v>
      </c>
      <c r="E4814" s="74">
        <v>44567</v>
      </c>
      <c r="F4814">
        <v>0.06</v>
      </c>
      <c r="G4814" t="s">
        <v>17</v>
      </c>
      <c r="H4814" t="s">
        <v>17315</v>
      </c>
      <c r="I4814" s="74">
        <v>44896</v>
      </c>
      <c r="J4814" t="s">
        <v>19</v>
      </c>
      <c r="K4814" t="s">
        <v>19</v>
      </c>
    </row>
    <row r="4815" spans="1:11" hidden="1" x14ac:dyDescent="0.3">
      <c r="A4815" t="s">
        <v>13518</v>
      </c>
      <c r="B4815" t="s">
        <v>13517</v>
      </c>
      <c r="C4815" t="s">
        <v>17538</v>
      </c>
      <c r="D4815" t="s">
        <v>17539</v>
      </c>
      <c r="E4815" s="74">
        <v>40974</v>
      </c>
      <c r="F4815">
        <v>0.185</v>
      </c>
      <c r="G4815" t="s">
        <v>17</v>
      </c>
      <c r="H4815" t="s">
        <v>17315</v>
      </c>
      <c r="I4815" s="74">
        <v>45023</v>
      </c>
      <c r="J4815" t="s">
        <v>19</v>
      </c>
      <c r="K4815" t="s">
        <v>19</v>
      </c>
    </row>
    <row r="4816" spans="1:11" hidden="1" x14ac:dyDescent="0.3">
      <c r="A4816" t="s">
        <v>13848</v>
      </c>
      <c r="B4816" t="s">
        <v>13847</v>
      </c>
      <c r="C4816" t="s">
        <v>17538</v>
      </c>
      <c r="D4816" t="s">
        <v>17539</v>
      </c>
      <c r="E4816" s="74">
        <v>44665</v>
      </c>
      <c r="F4816">
        <v>5.2999999999999999E-2</v>
      </c>
      <c r="G4816" t="s">
        <v>17</v>
      </c>
      <c r="H4816" t="s">
        <v>17315</v>
      </c>
      <c r="I4816" s="74">
        <v>44896</v>
      </c>
      <c r="J4816" t="s">
        <v>19</v>
      </c>
      <c r="K4816" t="s">
        <v>19</v>
      </c>
    </row>
    <row r="4817" spans="1:11" hidden="1" x14ac:dyDescent="0.3">
      <c r="A4817" t="s">
        <v>20417</v>
      </c>
      <c r="B4817" t="s">
        <v>20418</v>
      </c>
      <c r="C4817" t="s">
        <v>19658</v>
      </c>
      <c r="D4817" t="s">
        <v>19659</v>
      </c>
      <c r="E4817" s="74">
        <v>44824</v>
      </c>
      <c r="F4817">
        <v>0.313</v>
      </c>
      <c r="G4817" t="s">
        <v>17</v>
      </c>
      <c r="H4817" t="s">
        <v>17315</v>
      </c>
      <c r="I4817" s="74">
        <v>45174</v>
      </c>
      <c r="J4817" t="s">
        <v>19</v>
      </c>
      <c r="K4817" t="s">
        <v>19</v>
      </c>
    </row>
    <row r="4818" spans="1:11" hidden="1" x14ac:dyDescent="0.3">
      <c r="A4818" t="s">
        <v>15820</v>
      </c>
      <c r="B4818" t="s">
        <v>14343</v>
      </c>
      <c r="C4818" t="s">
        <v>17361</v>
      </c>
      <c r="D4818" t="s">
        <v>17362</v>
      </c>
      <c r="E4818" s="74">
        <v>43213</v>
      </c>
      <c r="F4818">
        <v>0.38800000000000001</v>
      </c>
      <c r="G4818" t="s">
        <v>17</v>
      </c>
      <c r="H4818" t="s">
        <v>17315</v>
      </c>
      <c r="I4818" s="74">
        <v>44491</v>
      </c>
      <c r="J4818" t="s">
        <v>19</v>
      </c>
      <c r="K4818" t="s">
        <v>19</v>
      </c>
    </row>
    <row r="4819" spans="1:11" hidden="1" x14ac:dyDescent="0.3">
      <c r="A4819" t="s">
        <v>14344</v>
      </c>
      <c r="B4819" t="s">
        <v>14343</v>
      </c>
      <c r="C4819" t="s">
        <v>17342</v>
      </c>
      <c r="D4819" t="s">
        <v>17343</v>
      </c>
      <c r="E4819" s="74">
        <v>43265</v>
      </c>
      <c r="F4819">
        <v>0.158</v>
      </c>
      <c r="G4819" t="s">
        <v>17</v>
      </c>
      <c r="H4819" t="s">
        <v>17315</v>
      </c>
      <c r="I4819" s="74">
        <v>44879</v>
      </c>
      <c r="J4819" t="s">
        <v>19</v>
      </c>
      <c r="K4819" t="s">
        <v>19</v>
      </c>
    </row>
    <row r="4820" spans="1:11" hidden="1" x14ac:dyDescent="0.3">
      <c r="A4820" t="s">
        <v>2902</v>
      </c>
      <c r="B4820" t="s">
        <v>14090</v>
      </c>
      <c r="C4820" t="s">
        <v>18713</v>
      </c>
      <c r="D4820" t="s">
        <v>18714</v>
      </c>
      <c r="E4820" s="74">
        <v>18749</v>
      </c>
      <c r="F4820">
        <v>8.1</v>
      </c>
      <c r="G4820" t="s">
        <v>17369</v>
      </c>
      <c r="H4820" t="s">
        <v>17441</v>
      </c>
      <c r="I4820" s="74">
        <v>40434</v>
      </c>
      <c r="J4820" t="s">
        <v>19</v>
      </c>
      <c r="K4820" t="s">
        <v>19</v>
      </c>
    </row>
    <row r="4821" spans="1:11" hidden="1" x14ac:dyDescent="0.3">
      <c r="A4821" t="s">
        <v>25941</v>
      </c>
      <c r="B4821" t="s">
        <v>25942</v>
      </c>
      <c r="C4821" t="s">
        <v>17408</v>
      </c>
      <c r="D4821" t="s">
        <v>17409</v>
      </c>
      <c r="E4821" s="74">
        <v>45483</v>
      </c>
      <c r="F4821">
        <v>0.19166</v>
      </c>
      <c r="G4821" t="s">
        <v>17</v>
      </c>
      <c r="H4821" t="s">
        <v>17315</v>
      </c>
      <c r="I4821" s="74">
        <v>45512</v>
      </c>
      <c r="J4821" t="s">
        <v>19</v>
      </c>
      <c r="K4821" t="s">
        <v>19</v>
      </c>
    </row>
    <row r="4822" spans="1:11" hidden="1" x14ac:dyDescent="0.3">
      <c r="A4822" t="s">
        <v>539</v>
      </c>
      <c r="B4822" t="s">
        <v>11933</v>
      </c>
      <c r="C4822" t="s">
        <v>22104</v>
      </c>
      <c r="D4822" t="s">
        <v>22105</v>
      </c>
      <c r="E4822" s="74">
        <v>40848</v>
      </c>
      <c r="F4822">
        <v>0.17299999999999999</v>
      </c>
      <c r="G4822" t="s">
        <v>17</v>
      </c>
      <c r="H4822" t="s">
        <v>17391</v>
      </c>
      <c r="I4822" s="74">
        <v>42439</v>
      </c>
      <c r="J4822" t="s">
        <v>19</v>
      </c>
      <c r="K4822" t="s">
        <v>19</v>
      </c>
    </row>
    <row r="4823" spans="1:11" hidden="1" x14ac:dyDescent="0.3">
      <c r="A4823" t="s">
        <v>1750</v>
      </c>
      <c r="B4823" t="s">
        <v>12685</v>
      </c>
      <c r="C4823" t="s">
        <v>17372</v>
      </c>
      <c r="D4823" t="s">
        <v>17373</v>
      </c>
      <c r="E4823" s="74">
        <v>41361</v>
      </c>
      <c r="F4823">
        <v>0.999</v>
      </c>
      <c r="G4823" t="s">
        <v>17</v>
      </c>
      <c r="H4823" t="s">
        <v>17315</v>
      </c>
      <c r="I4823" s="74">
        <v>41410</v>
      </c>
      <c r="J4823" t="s">
        <v>19</v>
      </c>
      <c r="K4823" t="s">
        <v>19</v>
      </c>
    </row>
    <row r="4824" spans="1:11" hidden="1" x14ac:dyDescent="0.3">
      <c r="A4824" t="s">
        <v>676</v>
      </c>
      <c r="B4824" t="s">
        <v>12007</v>
      </c>
      <c r="C4824" t="s">
        <v>17370</v>
      </c>
      <c r="D4824" t="s">
        <v>17371</v>
      </c>
      <c r="E4824" s="74">
        <v>42250</v>
      </c>
      <c r="F4824">
        <v>9.7000000000000003E-2</v>
      </c>
      <c r="G4824" t="s">
        <v>17</v>
      </c>
      <c r="H4824" t="s">
        <v>17315</v>
      </c>
      <c r="I4824" s="74">
        <v>42317</v>
      </c>
      <c r="J4824" t="s">
        <v>19</v>
      </c>
      <c r="K4824" t="s">
        <v>19</v>
      </c>
    </row>
    <row r="4825" spans="1:11" hidden="1" x14ac:dyDescent="0.3">
      <c r="A4825" t="s">
        <v>3949</v>
      </c>
      <c r="B4825" t="s">
        <v>3948</v>
      </c>
      <c r="C4825" t="s">
        <v>17410</v>
      </c>
      <c r="D4825" t="s">
        <v>17411</v>
      </c>
      <c r="E4825" s="74">
        <v>42739</v>
      </c>
      <c r="F4825">
        <v>0.26700000000000002</v>
      </c>
      <c r="G4825" t="s">
        <v>17</v>
      </c>
      <c r="H4825" t="s">
        <v>17315</v>
      </c>
      <c r="I4825" s="74">
        <v>42837</v>
      </c>
      <c r="J4825" t="s">
        <v>19</v>
      </c>
      <c r="K4825" t="s">
        <v>19</v>
      </c>
    </row>
    <row r="4826" spans="1:11" hidden="1" x14ac:dyDescent="0.3">
      <c r="A4826" t="s">
        <v>4679</v>
      </c>
      <c r="B4826" t="s">
        <v>3948</v>
      </c>
      <c r="C4826" t="s">
        <v>17410</v>
      </c>
      <c r="D4826" t="s">
        <v>17411</v>
      </c>
      <c r="E4826" s="74">
        <v>42859</v>
      </c>
      <c r="F4826">
        <v>0.39400000000000002</v>
      </c>
      <c r="G4826" t="s">
        <v>17</v>
      </c>
      <c r="H4826" t="s">
        <v>17315</v>
      </c>
      <c r="I4826" s="74">
        <v>43452</v>
      </c>
      <c r="J4826" t="s">
        <v>19</v>
      </c>
      <c r="K4826" t="s">
        <v>19</v>
      </c>
    </row>
    <row r="4827" spans="1:11" hidden="1" x14ac:dyDescent="0.3">
      <c r="A4827" t="s">
        <v>16094</v>
      </c>
      <c r="B4827" t="s">
        <v>16092</v>
      </c>
      <c r="C4827" t="s">
        <v>17361</v>
      </c>
      <c r="D4827" t="s">
        <v>17362</v>
      </c>
      <c r="E4827" s="74">
        <v>43140</v>
      </c>
      <c r="F4827">
        <v>0.73899999999999999</v>
      </c>
      <c r="G4827" t="s">
        <v>17</v>
      </c>
      <c r="H4827" t="s">
        <v>17315</v>
      </c>
      <c r="I4827" s="74">
        <v>44392</v>
      </c>
      <c r="J4827" t="s">
        <v>19</v>
      </c>
      <c r="K4827" t="s">
        <v>19</v>
      </c>
    </row>
    <row r="4828" spans="1:11" hidden="1" x14ac:dyDescent="0.3">
      <c r="A4828" t="s">
        <v>16093</v>
      </c>
      <c r="B4828" t="s">
        <v>16092</v>
      </c>
      <c r="C4828" t="s">
        <v>17361</v>
      </c>
      <c r="D4828" t="s">
        <v>17362</v>
      </c>
      <c r="E4828" s="74">
        <v>42725</v>
      </c>
      <c r="F4828">
        <v>0.25900000000000001</v>
      </c>
      <c r="G4828" t="s">
        <v>17</v>
      </c>
      <c r="H4828" t="s">
        <v>17315</v>
      </c>
      <c r="I4828" s="74">
        <v>44315</v>
      </c>
      <c r="J4828" t="s">
        <v>19</v>
      </c>
      <c r="K4828" t="s">
        <v>19</v>
      </c>
    </row>
    <row r="4829" spans="1:11" hidden="1" x14ac:dyDescent="0.3">
      <c r="A4829" t="s">
        <v>25202</v>
      </c>
      <c r="B4829" t="s">
        <v>25203</v>
      </c>
      <c r="C4829" t="s">
        <v>18696</v>
      </c>
      <c r="D4829" t="s">
        <v>18697</v>
      </c>
      <c r="E4829" s="74">
        <v>45310</v>
      </c>
      <c r="F4829">
        <v>0.91500000000000004</v>
      </c>
      <c r="G4829" t="s">
        <v>17</v>
      </c>
      <c r="H4829" t="s">
        <v>17315</v>
      </c>
      <c r="I4829" s="74">
        <v>45378</v>
      </c>
      <c r="J4829" t="s">
        <v>19</v>
      </c>
      <c r="K4829" t="s">
        <v>19</v>
      </c>
    </row>
    <row r="4830" spans="1:11" hidden="1" x14ac:dyDescent="0.3">
      <c r="A4830" t="s">
        <v>20364</v>
      </c>
      <c r="B4830" t="s">
        <v>20365</v>
      </c>
      <c r="C4830" t="s">
        <v>17361</v>
      </c>
      <c r="D4830" t="s">
        <v>17362</v>
      </c>
      <c r="E4830" s="74">
        <v>44552</v>
      </c>
      <c r="F4830">
        <v>0.14000000000000001</v>
      </c>
      <c r="G4830" t="s">
        <v>17</v>
      </c>
      <c r="H4830" t="s">
        <v>17315</v>
      </c>
      <c r="I4830" s="74">
        <v>45152</v>
      </c>
      <c r="J4830" t="s">
        <v>19</v>
      </c>
      <c r="K4830" t="s">
        <v>19</v>
      </c>
    </row>
    <row r="4831" spans="1:11" hidden="1" x14ac:dyDescent="0.3">
      <c r="A4831" t="s">
        <v>25732</v>
      </c>
      <c r="B4831" t="s">
        <v>25733</v>
      </c>
      <c r="C4831" t="s">
        <v>17538</v>
      </c>
      <c r="D4831" t="s">
        <v>17539</v>
      </c>
      <c r="E4831" s="74">
        <v>45387</v>
      </c>
      <c r="F4831">
        <v>0.29983399999999999</v>
      </c>
      <c r="G4831" t="s">
        <v>17</v>
      </c>
      <c r="H4831" t="s">
        <v>17315</v>
      </c>
      <c r="I4831" s="74">
        <v>45471</v>
      </c>
      <c r="J4831" t="s">
        <v>19</v>
      </c>
      <c r="K4831" t="s">
        <v>19</v>
      </c>
    </row>
    <row r="4832" spans="1:11" hidden="1" x14ac:dyDescent="0.3">
      <c r="A4832" t="s">
        <v>15819</v>
      </c>
      <c r="B4832" t="s">
        <v>15818</v>
      </c>
      <c r="C4832" t="s">
        <v>17361</v>
      </c>
      <c r="D4832" t="s">
        <v>17362</v>
      </c>
      <c r="E4832" s="74">
        <v>42579</v>
      </c>
      <c r="F4832">
        <v>0.999</v>
      </c>
      <c r="G4832" t="s">
        <v>17</v>
      </c>
      <c r="H4832" t="s">
        <v>17315</v>
      </c>
      <c r="I4832" s="74">
        <v>44417</v>
      </c>
      <c r="J4832" t="s">
        <v>19</v>
      </c>
      <c r="K4832" t="s">
        <v>19</v>
      </c>
    </row>
    <row r="4833" spans="1:11" hidden="1" x14ac:dyDescent="0.3">
      <c r="A4833" t="s">
        <v>67</v>
      </c>
      <c r="B4833" t="s">
        <v>11660</v>
      </c>
      <c r="C4833" t="s">
        <v>22472</v>
      </c>
      <c r="D4833" t="s">
        <v>22473</v>
      </c>
      <c r="E4833" s="74">
        <v>42736</v>
      </c>
      <c r="F4833">
        <v>6.5</v>
      </c>
      <c r="G4833" t="s">
        <v>17</v>
      </c>
      <c r="H4833" t="s">
        <v>17441</v>
      </c>
      <c r="I4833" s="74">
        <v>42773</v>
      </c>
      <c r="J4833" t="s">
        <v>19</v>
      </c>
      <c r="K4833" t="s">
        <v>19</v>
      </c>
    </row>
    <row r="4834" spans="1:11" hidden="1" x14ac:dyDescent="0.3">
      <c r="A4834" t="s">
        <v>9683</v>
      </c>
      <c r="B4834" t="s">
        <v>17002</v>
      </c>
      <c r="C4834" t="s">
        <v>17436</v>
      </c>
      <c r="D4834" t="s">
        <v>17437</v>
      </c>
      <c r="E4834" s="74">
        <v>44176</v>
      </c>
      <c r="F4834">
        <v>100</v>
      </c>
      <c r="G4834" t="s">
        <v>17</v>
      </c>
      <c r="H4834" t="s">
        <v>17315</v>
      </c>
      <c r="I4834" s="74">
        <v>44187</v>
      </c>
      <c r="J4834" t="s">
        <v>19</v>
      </c>
      <c r="K4834" t="s">
        <v>19</v>
      </c>
    </row>
    <row r="4835" spans="1:11" hidden="1" x14ac:dyDescent="0.3">
      <c r="A4835" t="s">
        <v>15813</v>
      </c>
      <c r="B4835" t="s">
        <v>15812</v>
      </c>
      <c r="C4835" t="s">
        <v>17436</v>
      </c>
      <c r="D4835" t="s">
        <v>17437</v>
      </c>
      <c r="E4835" s="74">
        <v>44491</v>
      </c>
      <c r="F4835">
        <v>100</v>
      </c>
      <c r="G4835" t="s">
        <v>17</v>
      </c>
      <c r="H4835" t="s">
        <v>17315</v>
      </c>
      <c r="I4835" s="74">
        <v>44517</v>
      </c>
      <c r="J4835" t="s">
        <v>19</v>
      </c>
      <c r="K4835" t="s">
        <v>19</v>
      </c>
    </row>
    <row r="4836" spans="1:11" hidden="1" x14ac:dyDescent="0.3">
      <c r="A4836" t="s">
        <v>15811</v>
      </c>
      <c r="B4836" t="s">
        <v>15810</v>
      </c>
      <c r="C4836" t="s">
        <v>17436</v>
      </c>
      <c r="D4836" t="s">
        <v>17437</v>
      </c>
      <c r="E4836" s="74">
        <v>44552</v>
      </c>
      <c r="F4836">
        <v>132</v>
      </c>
      <c r="G4836" t="s">
        <v>17</v>
      </c>
      <c r="H4836" t="s">
        <v>17315</v>
      </c>
      <c r="I4836" s="74">
        <v>44582</v>
      </c>
      <c r="J4836" t="s">
        <v>19</v>
      </c>
      <c r="K4836" t="s">
        <v>19</v>
      </c>
    </row>
    <row r="4837" spans="1:11" hidden="1" x14ac:dyDescent="0.3">
      <c r="A4837" t="s">
        <v>10093</v>
      </c>
      <c r="B4837" t="s">
        <v>10092</v>
      </c>
      <c r="C4837" t="s">
        <v>17372</v>
      </c>
      <c r="D4837" t="s">
        <v>17373</v>
      </c>
      <c r="E4837" s="74">
        <v>44176</v>
      </c>
      <c r="F4837">
        <v>125</v>
      </c>
      <c r="G4837" t="s">
        <v>17</v>
      </c>
      <c r="H4837" t="s">
        <v>17315</v>
      </c>
      <c r="I4837" s="74">
        <v>44259</v>
      </c>
      <c r="J4837" t="s">
        <v>19</v>
      </c>
      <c r="K4837" t="s">
        <v>19</v>
      </c>
    </row>
    <row r="4838" spans="1:11" hidden="1" x14ac:dyDescent="0.3">
      <c r="A4838" t="s">
        <v>14531</v>
      </c>
      <c r="B4838" t="s">
        <v>14530</v>
      </c>
      <c r="C4838" t="s">
        <v>17348</v>
      </c>
      <c r="D4838" t="s">
        <v>17349</v>
      </c>
      <c r="E4838" s="74">
        <v>40702</v>
      </c>
      <c r="F4838">
        <v>0.99099999999999999</v>
      </c>
      <c r="G4838" t="s">
        <v>17</v>
      </c>
      <c r="H4838" t="s">
        <v>17315</v>
      </c>
      <c r="I4838" s="74">
        <v>44806</v>
      </c>
      <c r="J4838" t="s">
        <v>19</v>
      </c>
      <c r="K4838" t="s">
        <v>19</v>
      </c>
    </row>
    <row r="4839" spans="1:11" hidden="1" x14ac:dyDescent="0.3">
      <c r="A4839" t="s">
        <v>2278</v>
      </c>
      <c r="B4839" t="s">
        <v>13083</v>
      </c>
      <c r="C4839" t="s">
        <v>17557</v>
      </c>
      <c r="D4839" t="s">
        <v>17558</v>
      </c>
      <c r="E4839" s="74">
        <v>39420</v>
      </c>
      <c r="F4839">
        <v>3.5999999999999997E-2</v>
      </c>
      <c r="G4839" t="s">
        <v>17</v>
      </c>
      <c r="H4839" t="s">
        <v>17315</v>
      </c>
      <c r="I4839" s="74">
        <v>41176</v>
      </c>
      <c r="J4839" t="s">
        <v>19</v>
      </c>
      <c r="K4839" t="s">
        <v>19</v>
      </c>
    </row>
    <row r="4840" spans="1:11" hidden="1" x14ac:dyDescent="0.3">
      <c r="A4840" t="s">
        <v>9644</v>
      </c>
      <c r="B4840" t="s">
        <v>15049</v>
      </c>
      <c r="C4840" t="s">
        <v>17318</v>
      </c>
      <c r="D4840" t="s">
        <v>17319</v>
      </c>
      <c r="E4840" s="74">
        <v>43199</v>
      </c>
      <c r="F4840">
        <v>0.84</v>
      </c>
      <c r="G4840" t="s">
        <v>17</v>
      </c>
      <c r="H4840" t="s">
        <v>17315</v>
      </c>
      <c r="I4840" s="74">
        <v>44061</v>
      </c>
      <c r="J4840" t="s">
        <v>19</v>
      </c>
      <c r="K4840" t="s">
        <v>19</v>
      </c>
    </row>
    <row r="4841" spans="1:11" hidden="1" x14ac:dyDescent="0.3">
      <c r="A4841" t="s">
        <v>15050</v>
      </c>
      <c r="B4841" t="s">
        <v>15049</v>
      </c>
      <c r="C4841" t="s">
        <v>17318</v>
      </c>
      <c r="D4841" t="s">
        <v>17319</v>
      </c>
      <c r="E4841" s="74">
        <v>44326</v>
      </c>
      <c r="F4841">
        <v>0.88</v>
      </c>
      <c r="G4841" t="s">
        <v>17</v>
      </c>
      <c r="H4841" t="s">
        <v>17315</v>
      </c>
      <c r="I4841" s="74">
        <v>44645</v>
      </c>
      <c r="J4841" t="s">
        <v>19</v>
      </c>
      <c r="K4841" t="s">
        <v>19</v>
      </c>
    </row>
    <row r="4842" spans="1:11" hidden="1" x14ac:dyDescent="0.3">
      <c r="A4842" t="s">
        <v>3830</v>
      </c>
      <c r="B4842" t="s">
        <v>11839</v>
      </c>
      <c r="C4842" t="s">
        <v>22142</v>
      </c>
      <c r="D4842" t="s">
        <v>22143</v>
      </c>
      <c r="E4842" s="74">
        <v>42611</v>
      </c>
      <c r="F4842">
        <v>1.4</v>
      </c>
      <c r="G4842" t="s">
        <v>17334</v>
      </c>
      <c r="H4842" t="s">
        <v>17315</v>
      </c>
      <c r="I4842" s="74">
        <v>42900</v>
      </c>
      <c r="J4842" t="s">
        <v>17325</v>
      </c>
      <c r="K4842" t="s">
        <v>19</v>
      </c>
    </row>
    <row r="4843" spans="1:11" hidden="1" x14ac:dyDescent="0.3">
      <c r="A4843" t="s">
        <v>3830</v>
      </c>
      <c r="B4843" t="s">
        <v>11839</v>
      </c>
      <c r="C4843" t="s">
        <v>22142</v>
      </c>
      <c r="D4843" t="s">
        <v>22143</v>
      </c>
      <c r="E4843" s="74">
        <v>42611</v>
      </c>
      <c r="F4843">
        <v>1.4</v>
      </c>
      <c r="G4843" t="s">
        <v>17430</v>
      </c>
      <c r="H4843" t="s">
        <v>17315</v>
      </c>
      <c r="I4843" s="74">
        <v>42900</v>
      </c>
      <c r="J4843" t="s">
        <v>17325</v>
      </c>
      <c r="K4843" t="s">
        <v>19</v>
      </c>
    </row>
    <row r="4844" spans="1:11" hidden="1" x14ac:dyDescent="0.3">
      <c r="A4844" t="s">
        <v>322</v>
      </c>
      <c r="B4844" t="s">
        <v>11818</v>
      </c>
      <c r="C4844" t="s">
        <v>17370</v>
      </c>
      <c r="D4844" t="s">
        <v>17371</v>
      </c>
      <c r="E4844" s="74">
        <v>42570</v>
      </c>
      <c r="F4844">
        <v>0.14799999999999999</v>
      </c>
      <c r="G4844" t="s">
        <v>17</v>
      </c>
      <c r="H4844" t="s">
        <v>17315</v>
      </c>
      <c r="I4844" s="74">
        <v>42650</v>
      </c>
      <c r="J4844" t="s">
        <v>19</v>
      </c>
      <c r="K4844" t="s">
        <v>19</v>
      </c>
    </row>
    <row r="4845" spans="1:11" hidden="1" x14ac:dyDescent="0.3">
      <c r="A4845" t="s">
        <v>14603</v>
      </c>
      <c r="B4845" t="s">
        <v>14602</v>
      </c>
      <c r="C4845" t="s">
        <v>17348</v>
      </c>
      <c r="D4845" t="s">
        <v>17349</v>
      </c>
      <c r="E4845" s="74">
        <v>43060</v>
      </c>
      <c r="F4845">
        <v>0.2</v>
      </c>
      <c r="G4845" t="s">
        <v>17</v>
      </c>
      <c r="H4845" t="s">
        <v>17315</v>
      </c>
      <c r="I4845" s="74">
        <v>44776</v>
      </c>
      <c r="J4845" t="s">
        <v>19</v>
      </c>
      <c r="K4845" t="s">
        <v>19</v>
      </c>
    </row>
    <row r="4846" spans="1:11" hidden="1" x14ac:dyDescent="0.3">
      <c r="A4846" t="s">
        <v>3286</v>
      </c>
      <c r="B4846" t="s">
        <v>11056</v>
      </c>
      <c r="C4846" t="s">
        <v>21961</v>
      </c>
      <c r="D4846" t="s">
        <v>21962</v>
      </c>
      <c r="E4846" s="74">
        <v>24676</v>
      </c>
      <c r="F4846">
        <v>9</v>
      </c>
      <c r="G4846" t="s">
        <v>17369</v>
      </c>
      <c r="H4846" t="s">
        <v>17315</v>
      </c>
      <c r="I4846" s="74">
        <v>41915</v>
      </c>
      <c r="J4846" t="s">
        <v>19</v>
      </c>
      <c r="K4846" t="s">
        <v>19</v>
      </c>
    </row>
    <row r="4847" spans="1:11" hidden="1" x14ac:dyDescent="0.3">
      <c r="A4847" t="s">
        <v>15998</v>
      </c>
      <c r="B4847" t="s">
        <v>15997</v>
      </c>
      <c r="C4847" t="s">
        <v>17606</v>
      </c>
      <c r="D4847" t="s">
        <v>17607</v>
      </c>
      <c r="E4847" s="74">
        <v>44291</v>
      </c>
      <c r="F4847">
        <v>2.2999999999999998</v>
      </c>
      <c r="G4847" t="s">
        <v>17369</v>
      </c>
      <c r="H4847" t="s">
        <v>17458</v>
      </c>
      <c r="I4847" s="74">
        <v>44370</v>
      </c>
      <c r="J4847" t="s">
        <v>19</v>
      </c>
      <c r="K4847" t="s">
        <v>19</v>
      </c>
    </row>
    <row r="4848" spans="1:11" hidden="1" x14ac:dyDescent="0.3">
      <c r="A4848" t="s">
        <v>25268</v>
      </c>
      <c r="B4848" t="s">
        <v>25269</v>
      </c>
      <c r="C4848" t="s">
        <v>17538</v>
      </c>
      <c r="D4848" t="s">
        <v>17539</v>
      </c>
      <c r="E4848" s="74">
        <v>45296</v>
      </c>
      <c r="F4848">
        <v>0.15</v>
      </c>
      <c r="G4848" t="s">
        <v>17</v>
      </c>
      <c r="H4848" t="s">
        <v>17315</v>
      </c>
      <c r="I4848" s="74">
        <v>45400</v>
      </c>
      <c r="J4848" t="s">
        <v>19</v>
      </c>
      <c r="K4848" t="s">
        <v>19</v>
      </c>
    </row>
    <row r="4849" spans="1:11" hidden="1" x14ac:dyDescent="0.3">
      <c r="A4849" t="s">
        <v>4704</v>
      </c>
      <c r="B4849" t="s">
        <v>11217</v>
      </c>
      <c r="C4849" t="s">
        <v>17472</v>
      </c>
      <c r="D4849" t="s">
        <v>17473</v>
      </c>
      <c r="E4849" s="74">
        <v>37792</v>
      </c>
      <c r="F4849">
        <v>75.2</v>
      </c>
      <c r="G4849" t="s">
        <v>6</v>
      </c>
      <c r="H4849" t="s">
        <v>17386</v>
      </c>
      <c r="I4849" s="74">
        <v>43447</v>
      </c>
      <c r="J4849" t="s">
        <v>19</v>
      </c>
      <c r="K4849" t="s">
        <v>19</v>
      </c>
    </row>
    <row r="4850" spans="1:11" hidden="1" x14ac:dyDescent="0.3">
      <c r="A4850" t="s">
        <v>21080</v>
      </c>
      <c r="B4850" t="s">
        <v>21081</v>
      </c>
      <c r="C4850" t="s">
        <v>17348</v>
      </c>
      <c r="D4850" t="s">
        <v>17349</v>
      </c>
      <c r="E4850" s="74">
        <v>43910</v>
      </c>
      <c r="F4850">
        <v>0.23599999999999999</v>
      </c>
      <c r="G4850" t="s">
        <v>17</v>
      </c>
      <c r="H4850" t="s">
        <v>17315</v>
      </c>
      <c r="I4850" s="74">
        <v>45280</v>
      </c>
      <c r="J4850" t="s">
        <v>19</v>
      </c>
      <c r="K4850" t="s">
        <v>19</v>
      </c>
    </row>
    <row r="4851" spans="1:11" hidden="1" x14ac:dyDescent="0.3">
      <c r="A4851" t="s">
        <v>14699</v>
      </c>
      <c r="B4851" t="s">
        <v>14698</v>
      </c>
      <c r="C4851" t="s">
        <v>17766</v>
      </c>
      <c r="D4851" t="s">
        <v>17767</v>
      </c>
      <c r="E4851" s="74">
        <v>44510</v>
      </c>
      <c r="F4851">
        <v>0.25</v>
      </c>
      <c r="G4851" t="s">
        <v>17</v>
      </c>
      <c r="H4851" t="s">
        <v>17315</v>
      </c>
      <c r="I4851" s="74">
        <v>44795</v>
      </c>
      <c r="J4851" t="s">
        <v>19</v>
      </c>
      <c r="K4851" t="s">
        <v>19</v>
      </c>
    </row>
    <row r="4852" spans="1:11" hidden="1" x14ac:dyDescent="0.3">
      <c r="A4852" t="s">
        <v>14697</v>
      </c>
      <c r="B4852" t="s">
        <v>14696</v>
      </c>
      <c r="C4852" t="s">
        <v>17766</v>
      </c>
      <c r="D4852" t="s">
        <v>17767</v>
      </c>
      <c r="E4852" s="74">
        <v>44559</v>
      </c>
      <c r="F4852">
        <v>0.15</v>
      </c>
      <c r="G4852" t="s">
        <v>17</v>
      </c>
      <c r="H4852" t="s">
        <v>17315</v>
      </c>
      <c r="I4852" s="74">
        <v>44795</v>
      </c>
      <c r="J4852" t="s">
        <v>19</v>
      </c>
      <c r="K4852" t="s">
        <v>19</v>
      </c>
    </row>
    <row r="4853" spans="1:11" hidden="1" x14ac:dyDescent="0.3">
      <c r="A4853" t="s">
        <v>2781</v>
      </c>
      <c r="B4853" t="s">
        <v>13498</v>
      </c>
      <c r="C4853" t="s">
        <v>17428</v>
      </c>
      <c r="D4853" t="s">
        <v>17429</v>
      </c>
      <c r="E4853" s="74">
        <v>40381</v>
      </c>
      <c r="F4853">
        <v>9.2999999999999999E-2</v>
      </c>
      <c r="G4853" t="s">
        <v>17</v>
      </c>
      <c r="H4853" t="s">
        <v>17315</v>
      </c>
      <c r="I4853" s="74">
        <v>40399</v>
      </c>
      <c r="J4853" t="s">
        <v>19</v>
      </c>
      <c r="K4853" t="s">
        <v>19</v>
      </c>
    </row>
    <row r="4854" spans="1:11" hidden="1" x14ac:dyDescent="0.3">
      <c r="A4854" t="s">
        <v>767</v>
      </c>
      <c r="B4854" t="s">
        <v>407</v>
      </c>
      <c r="C4854" t="s">
        <v>17372</v>
      </c>
      <c r="D4854" t="s">
        <v>17373</v>
      </c>
      <c r="E4854" s="74">
        <v>42222</v>
      </c>
      <c r="F4854">
        <v>36.46</v>
      </c>
      <c r="G4854" t="s">
        <v>17</v>
      </c>
      <c r="H4854" t="s">
        <v>17315</v>
      </c>
      <c r="I4854" s="74">
        <v>42270</v>
      </c>
      <c r="J4854" t="s">
        <v>19</v>
      </c>
      <c r="K4854" t="s">
        <v>19</v>
      </c>
    </row>
    <row r="4855" spans="1:11" hidden="1" x14ac:dyDescent="0.3">
      <c r="A4855" t="s">
        <v>652</v>
      </c>
      <c r="B4855" t="s">
        <v>407</v>
      </c>
      <c r="C4855" t="s">
        <v>17372</v>
      </c>
      <c r="D4855" t="s">
        <v>17373</v>
      </c>
      <c r="E4855" s="74">
        <v>42256</v>
      </c>
      <c r="F4855">
        <v>31.38</v>
      </c>
      <c r="G4855" t="s">
        <v>17</v>
      </c>
      <c r="H4855" t="s">
        <v>17315</v>
      </c>
      <c r="I4855" s="74">
        <v>42296</v>
      </c>
      <c r="J4855" t="s">
        <v>19</v>
      </c>
      <c r="K4855" t="s">
        <v>19</v>
      </c>
    </row>
    <row r="4856" spans="1:11" hidden="1" x14ac:dyDescent="0.3">
      <c r="A4856" t="s">
        <v>598</v>
      </c>
      <c r="B4856" t="s">
        <v>407</v>
      </c>
      <c r="C4856" t="s">
        <v>17372</v>
      </c>
      <c r="D4856" t="s">
        <v>17373</v>
      </c>
      <c r="E4856" s="74">
        <v>42332</v>
      </c>
      <c r="F4856">
        <v>31.38</v>
      </c>
      <c r="G4856" t="s">
        <v>17</v>
      </c>
      <c r="H4856" t="s">
        <v>17315</v>
      </c>
      <c r="I4856" s="74">
        <v>42361</v>
      </c>
      <c r="J4856" t="s">
        <v>19</v>
      </c>
      <c r="K4856" t="s">
        <v>19</v>
      </c>
    </row>
    <row r="4857" spans="1:11" hidden="1" x14ac:dyDescent="0.3">
      <c r="A4857" t="s">
        <v>597</v>
      </c>
      <c r="B4857" t="s">
        <v>407</v>
      </c>
      <c r="C4857" t="s">
        <v>17372</v>
      </c>
      <c r="D4857" t="s">
        <v>17373</v>
      </c>
      <c r="E4857" s="74">
        <v>42353</v>
      </c>
      <c r="F4857">
        <v>26.94</v>
      </c>
      <c r="G4857" t="s">
        <v>17</v>
      </c>
      <c r="H4857" t="s">
        <v>17315</v>
      </c>
      <c r="I4857" s="74">
        <v>42361</v>
      </c>
      <c r="J4857" t="s">
        <v>19</v>
      </c>
      <c r="K4857" t="s">
        <v>19</v>
      </c>
    </row>
    <row r="4858" spans="1:11" hidden="1" x14ac:dyDescent="0.3">
      <c r="A4858" t="s">
        <v>547</v>
      </c>
      <c r="B4858" t="s">
        <v>407</v>
      </c>
      <c r="C4858" t="s">
        <v>17372</v>
      </c>
      <c r="D4858" t="s">
        <v>17373</v>
      </c>
      <c r="E4858" s="74">
        <v>42395</v>
      </c>
      <c r="F4858">
        <v>41.84</v>
      </c>
      <c r="G4858" t="s">
        <v>17</v>
      </c>
      <c r="H4858" t="s">
        <v>17315</v>
      </c>
      <c r="I4858" s="74">
        <v>42439</v>
      </c>
      <c r="J4858" t="s">
        <v>19</v>
      </c>
      <c r="K4858" t="s">
        <v>19</v>
      </c>
    </row>
    <row r="4859" spans="1:11" hidden="1" x14ac:dyDescent="0.3">
      <c r="A4859" t="s">
        <v>498</v>
      </c>
      <c r="B4859" t="s">
        <v>407</v>
      </c>
      <c r="C4859" t="s">
        <v>17372</v>
      </c>
      <c r="D4859" t="s">
        <v>17373</v>
      </c>
      <c r="E4859" s="74">
        <v>42433</v>
      </c>
      <c r="F4859">
        <v>41.84</v>
      </c>
      <c r="G4859" t="s">
        <v>17</v>
      </c>
      <c r="H4859" t="s">
        <v>17315</v>
      </c>
      <c r="I4859" s="74">
        <v>42496</v>
      </c>
      <c r="J4859" t="s">
        <v>19</v>
      </c>
      <c r="K4859" t="s">
        <v>19</v>
      </c>
    </row>
    <row r="4860" spans="1:11" hidden="1" x14ac:dyDescent="0.3">
      <c r="A4860" t="s">
        <v>497</v>
      </c>
      <c r="B4860" t="s">
        <v>407</v>
      </c>
      <c r="C4860" t="s">
        <v>17372</v>
      </c>
      <c r="D4860" t="s">
        <v>17373</v>
      </c>
      <c r="E4860" s="74">
        <v>42475</v>
      </c>
      <c r="F4860">
        <v>20.92</v>
      </c>
      <c r="G4860" t="s">
        <v>17</v>
      </c>
      <c r="H4860" t="s">
        <v>17315</v>
      </c>
      <c r="I4860" s="74">
        <v>42496</v>
      </c>
      <c r="J4860" t="s">
        <v>19</v>
      </c>
      <c r="K4860" t="s">
        <v>19</v>
      </c>
    </row>
    <row r="4861" spans="1:11" hidden="1" x14ac:dyDescent="0.3">
      <c r="A4861" t="s">
        <v>406</v>
      </c>
      <c r="B4861" t="s">
        <v>407</v>
      </c>
      <c r="C4861" t="s">
        <v>17372</v>
      </c>
      <c r="D4861" t="s">
        <v>17373</v>
      </c>
      <c r="E4861" s="74">
        <v>42535</v>
      </c>
      <c r="F4861">
        <v>19.239999999999998</v>
      </c>
      <c r="G4861" t="s">
        <v>17</v>
      </c>
      <c r="H4861" t="s">
        <v>17315</v>
      </c>
      <c r="I4861" s="74">
        <v>42570</v>
      </c>
      <c r="J4861" t="s">
        <v>19</v>
      </c>
      <c r="K4861" t="s">
        <v>19</v>
      </c>
    </row>
    <row r="4862" spans="1:11" hidden="1" x14ac:dyDescent="0.3">
      <c r="A4862" t="s">
        <v>4231</v>
      </c>
      <c r="B4862" t="s">
        <v>11504</v>
      </c>
      <c r="C4862" t="s">
        <v>17514</v>
      </c>
      <c r="D4862" t="s">
        <v>17515</v>
      </c>
      <c r="E4862" s="74">
        <v>43087</v>
      </c>
      <c r="F4862">
        <v>2</v>
      </c>
      <c r="G4862" t="s">
        <v>17</v>
      </c>
      <c r="H4862" t="s">
        <v>17315</v>
      </c>
      <c r="I4862" s="74">
        <v>43124</v>
      </c>
      <c r="J4862" t="s">
        <v>19</v>
      </c>
      <c r="K4862" t="s">
        <v>19</v>
      </c>
    </row>
    <row r="4863" spans="1:11" hidden="1" x14ac:dyDescent="0.3">
      <c r="A4863" t="s">
        <v>4230</v>
      </c>
      <c r="B4863" t="s">
        <v>11505</v>
      </c>
      <c r="C4863" t="s">
        <v>17514</v>
      </c>
      <c r="D4863" t="s">
        <v>17515</v>
      </c>
      <c r="E4863" s="74">
        <v>43089</v>
      </c>
      <c r="F4863">
        <v>8.5</v>
      </c>
      <c r="G4863" t="s">
        <v>17</v>
      </c>
      <c r="H4863" t="s">
        <v>17315</v>
      </c>
      <c r="I4863" s="74">
        <v>43124</v>
      </c>
      <c r="J4863" t="s">
        <v>19</v>
      </c>
      <c r="K4863" t="s">
        <v>19</v>
      </c>
    </row>
    <row r="4864" spans="1:11" hidden="1" x14ac:dyDescent="0.3">
      <c r="A4864" t="s">
        <v>2944</v>
      </c>
      <c r="B4864" t="s">
        <v>14906</v>
      </c>
      <c r="C4864" t="s">
        <v>17352</v>
      </c>
      <c r="D4864" t="s">
        <v>17293</v>
      </c>
      <c r="E4864" s="74">
        <v>40085</v>
      </c>
      <c r="F4864">
        <v>28.5</v>
      </c>
      <c r="G4864" t="s">
        <v>6</v>
      </c>
      <c r="H4864" t="s">
        <v>17376</v>
      </c>
      <c r="I4864" s="74">
        <v>40087</v>
      </c>
      <c r="J4864" t="s">
        <v>19</v>
      </c>
      <c r="K4864" t="s">
        <v>19</v>
      </c>
    </row>
    <row r="4865" spans="1:11" hidden="1" x14ac:dyDescent="0.3">
      <c r="A4865" t="s">
        <v>19832</v>
      </c>
      <c r="B4865" t="s">
        <v>19833</v>
      </c>
      <c r="C4865" t="s">
        <v>17514</v>
      </c>
      <c r="D4865" t="s">
        <v>17515</v>
      </c>
      <c r="E4865" s="74">
        <v>45282</v>
      </c>
      <c r="F4865">
        <v>200</v>
      </c>
      <c r="G4865" t="s">
        <v>17</v>
      </c>
      <c r="H4865" t="s">
        <v>17379</v>
      </c>
      <c r="I4865" s="74">
        <v>45345</v>
      </c>
      <c r="J4865" t="s">
        <v>19</v>
      </c>
      <c r="K4865" t="s">
        <v>19</v>
      </c>
    </row>
    <row r="4866" spans="1:11" hidden="1" x14ac:dyDescent="0.3">
      <c r="A4866" t="s">
        <v>25762</v>
      </c>
      <c r="B4866" t="s">
        <v>25763</v>
      </c>
      <c r="C4866" t="s">
        <v>17514</v>
      </c>
      <c r="D4866" t="s">
        <v>17515</v>
      </c>
      <c r="E4866" s="74">
        <v>45561</v>
      </c>
      <c r="F4866">
        <v>300</v>
      </c>
      <c r="G4866" t="s">
        <v>17</v>
      </c>
      <c r="H4866" t="s">
        <v>17379</v>
      </c>
      <c r="I4866" s="74">
        <v>45684</v>
      </c>
      <c r="J4866" t="s">
        <v>19</v>
      </c>
      <c r="K4866" t="s">
        <v>19</v>
      </c>
    </row>
    <row r="4867" spans="1:11" hidden="1" x14ac:dyDescent="0.3">
      <c r="A4867" t="s">
        <v>1257</v>
      </c>
      <c r="B4867" t="s">
        <v>12146</v>
      </c>
      <c r="C4867" t="s">
        <v>17468</v>
      </c>
      <c r="D4867" t="s">
        <v>17469</v>
      </c>
      <c r="E4867" s="74">
        <v>41080</v>
      </c>
      <c r="F4867">
        <v>48</v>
      </c>
      <c r="G4867" t="s">
        <v>17623</v>
      </c>
      <c r="H4867" t="s">
        <v>17465</v>
      </c>
      <c r="I4867" s="74">
        <v>41752</v>
      </c>
      <c r="J4867" t="s">
        <v>19</v>
      </c>
      <c r="K4867" t="s">
        <v>19</v>
      </c>
    </row>
    <row r="4868" spans="1:11" hidden="1" x14ac:dyDescent="0.3">
      <c r="A4868" t="s">
        <v>892</v>
      </c>
      <c r="B4868" t="s">
        <v>12146</v>
      </c>
      <c r="C4868" t="s">
        <v>17468</v>
      </c>
      <c r="D4868" t="s">
        <v>17469</v>
      </c>
      <c r="E4868" s="74">
        <v>42039</v>
      </c>
      <c r="F4868">
        <v>48</v>
      </c>
      <c r="G4868" t="s">
        <v>17623</v>
      </c>
      <c r="H4868" t="s">
        <v>17465</v>
      </c>
      <c r="I4868" s="74">
        <v>42048</v>
      </c>
      <c r="J4868" t="s">
        <v>19</v>
      </c>
      <c r="K4868" t="s">
        <v>19</v>
      </c>
    </row>
    <row r="4869" spans="1:11" hidden="1" x14ac:dyDescent="0.3">
      <c r="A4869" t="s">
        <v>15948</v>
      </c>
      <c r="B4869" t="s">
        <v>11310</v>
      </c>
      <c r="C4869" t="s">
        <v>17621</v>
      </c>
      <c r="D4869" t="s">
        <v>17622</v>
      </c>
      <c r="E4869" s="74">
        <v>44321</v>
      </c>
      <c r="F4869">
        <v>24.8</v>
      </c>
      <c r="G4869" t="s">
        <v>17623</v>
      </c>
      <c r="H4869" t="s">
        <v>17465</v>
      </c>
      <c r="I4869" s="74">
        <v>44386</v>
      </c>
      <c r="J4869" t="s">
        <v>19</v>
      </c>
      <c r="K4869" t="s">
        <v>19</v>
      </c>
    </row>
    <row r="4870" spans="1:11" hidden="1" x14ac:dyDescent="0.3">
      <c r="A4870" t="s">
        <v>4565</v>
      </c>
      <c r="B4870" t="s">
        <v>11310</v>
      </c>
      <c r="C4870" t="s">
        <v>17621</v>
      </c>
      <c r="D4870" t="s">
        <v>17622</v>
      </c>
      <c r="E4870" s="74">
        <v>43442</v>
      </c>
      <c r="F4870">
        <v>74</v>
      </c>
      <c r="G4870" t="s">
        <v>17623</v>
      </c>
      <c r="H4870" t="s">
        <v>17465</v>
      </c>
      <c r="I4870" s="74">
        <v>43497</v>
      </c>
      <c r="J4870" t="s">
        <v>19</v>
      </c>
      <c r="K4870" t="s">
        <v>19</v>
      </c>
    </row>
    <row r="4871" spans="1:11" hidden="1" x14ac:dyDescent="0.3">
      <c r="A4871" t="s">
        <v>5248</v>
      </c>
      <c r="B4871" t="s">
        <v>5247</v>
      </c>
      <c r="C4871" t="s">
        <v>17410</v>
      </c>
      <c r="D4871" t="s">
        <v>17411</v>
      </c>
      <c r="E4871" s="74">
        <v>43626</v>
      </c>
      <c r="F4871">
        <v>0.95299999999999996</v>
      </c>
      <c r="G4871" t="s">
        <v>17</v>
      </c>
      <c r="H4871" t="s">
        <v>17315</v>
      </c>
      <c r="I4871" s="74">
        <v>43678</v>
      </c>
      <c r="J4871" t="s">
        <v>19</v>
      </c>
      <c r="K4871" t="s">
        <v>19</v>
      </c>
    </row>
    <row r="4872" spans="1:11" hidden="1" x14ac:dyDescent="0.3">
      <c r="A4872" t="s">
        <v>8280</v>
      </c>
      <c r="B4872" t="s">
        <v>22411</v>
      </c>
      <c r="C4872" t="s">
        <v>22353</v>
      </c>
      <c r="D4872" t="s">
        <v>22354</v>
      </c>
      <c r="E4872" s="74">
        <v>43083</v>
      </c>
      <c r="F4872">
        <v>0.18</v>
      </c>
      <c r="G4872" t="s">
        <v>17</v>
      </c>
      <c r="H4872" t="s">
        <v>17315</v>
      </c>
      <c r="I4872" s="74">
        <v>43935</v>
      </c>
      <c r="J4872" t="s">
        <v>19</v>
      </c>
      <c r="K4872" t="s">
        <v>19</v>
      </c>
    </row>
    <row r="4873" spans="1:11" hidden="1" x14ac:dyDescent="0.3">
      <c r="A4873" t="s">
        <v>15320</v>
      </c>
      <c r="B4873" t="s">
        <v>15319</v>
      </c>
      <c r="C4873" t="s">
        <v>17361</v>
      </c>
      <c r="D4873" t="s">
        <v>17362</v>
      </c>
      <c r="E4873" s="74">
        <v>44302</v>
      </c>
      <c r="F4873">
        <v>0.97799999999999998</v>
      </c>
      <c r="G4873" t="s">
        <v>17</v>
      </c>
      <c r="H4873" t="s">
        <v>17315</v>
      </c>
      <c r="I4873" s="74">
        <v>44575</v>
      </c>
      <c r="J4873" t="s">
        <v>19</v>
      </c>
      <c r="K4873" t="s">
        <v>19</v>
      </c>
    </row>
    <row r="4874" spans="1:11" hidden="1" x14ac:dyDescent="0.3">
      <c r="A4874" t="s">
        <v>3061</v>
      </c>
      <c r="B4874" t="s">
        <v>16180</v>
      </c>
      <c r="C4874" t="s">
        <v>17583</v>
      </c>
      <c r="D4874" t="s">
        <v>17584</v>
      </c>
      <c r="E4874" s="74">
        <v>35720</v>
      </c>
      <c r="F4874">
        <v>10</v>
      </c>
      <c r="G4874" t="s">
        <v>17369</v>
      </c>
      <c r="H4874" t="s">
        <v>17339</v>
      </c>
      <c r="I4874" s="74">
        <v>39947</v>
      </c>
      <c r="J4874" t="s">
        <v>19</v>
      </c>
      <c r="K4874" t="s">
        <v>19</v>
      </c>
    </row>
    <row r="4875" spans="1:11" hidden="1" x14ac:dyDescent="0.3">
      <c r="A4875" t="s">
        <v>1032</v>
      </c>
      <c r="B4875" t="s">
        <v>12207</v>
      </c>
      <c r="C4875" t="s">
        <v>22036</v>
      </c>
      <c r="D4875" t="s">
        <v>22037</v>
      </c>
      <c r="E4875" s="74">
        <v>33939</v>
      </c>
      <c r="F4875">
        <v>1.2829999999999999</v>
      </c>
      <c r="G4875" t="s">
        <v>17369</v>
      </c>
      <c r="H4875" t="s">
        <v>17441</v>
      </c>
      <c r="I4875" s="74">
        <v>41957</v>
      </c>
      <c r="J4875" t="s">
        <v>19</v>
      </c>
      <c r="K4875" t="s">
        <v>19</v>
      </c>
    </row>
    <row r="4876" spans="1:11" hidden="1" x14ac:dyDescent="0.3">
      <c r="A4876" t="s">
        <v>1825</v>
      </c>
      <c r="B4876" t="s">
        <v>12758</v>
      </c>
      <c r="C4876" t="s">
        <v>20350</v>
      </c>
      <c r="D4876" t="s">
        <v>20351</v>
      </c>
      <c r="E4876" s="74">
        <v>41320</v>
      </c>
      <c r="F4876">
        <v>0.47099999999999997</v>
      </c>
      <c r="G4876" t="s">
        <v>17</v>
      </c>
      <c r="H4876" t="s">
        <v>17315</v>
      </c>
      <c r="I4876" s="74">
        <v>41410</v>
      </c>
      <c r="J4876" t="s">
        <v>19</v>
      </c>
      <c r="K4876" t="s">
        <v>19</v>
      </c>
    </row>
    <row r="4877" spans="1:11" hidden="1" x14ac:dyDescent="0.3">
      <c r="A4877" t="s">
        <v>27367</v>
      </c>
      <c r="B4877" t="s">
        <v>27368</v>
      </c>
      <c r="C4877" t="s">
        <v>17342</v>
      </c>
      <c r="D4877" t="s">
        <v>17343</v>
      </c>
      <c r="E4877" s="74">
        <v>45457</v>
      </c>
      <c r="F4877">
        <v>0.30833700000000003</v>
      </c>
      <c r="G4877" t="s">
        <v>17</v>
      </c>
      <c r="H4877" t="s">
        <v>17315</v>
      </c>
      <c r="I4877" s="74">
        <v>45589</v>
      </c>
      <c r="J4877" t="s">
        <v>19</v>
      </c>
      <c r="K4877" t="s">
        <v>19</v>
      </c>
    </row>
    <row r="4878" spans="1:11" hidden="1" x14ac:dyDescent="0.3">
      <c r="A4878" t="s">
        <v>27369</v>
      </c>
      <c r="B4878" t="s">
        <v>27370</v>
      </c>
      <c r="C4878" t="s">
        <v>17342</v>
      </c>
      <c r="D4878" t="s">
        <v>17343</v>
      </c>
      <c r="E4878" s="74">
        <v>45432</v>
      </c>
      <c r="F4878">
        <v>0.21565400000000001</v>
      </c>
      <c r="G4878" t="s">
        <v>17</v>
      </c>
      <c r="H4878" t="s">
        <v>17315</v>
      </c>
      <c r="I4878" s="74">
        <v>45589</v>
      </c>
      <c r="J4878" t="s">
        <v>19</v>
      </c>
      <c r="K4878" t="s">
        <v>19</v>
      </c>
    </row>
    <row r="4879" spans="1:11" hidden="1" x14ac:dyDescent="0.3">
      <c r="A4879" t="s">
        <v>1983</v>
      </c>
      <c r="B4879" t="s">
        <v>12851</v>
      </c>
      <c r="C4879" t="s">
        <v>21844</v>
      </c>
      <c r="D4879" t="s">
        <v>21845</v>
      </c>
      <c r="E4879" s="74">
        <v>41254</v>
      </c>
      <c r="F4879">
        <v>80</v>
      </c>
      <c r="G4879" t="s">
        <v>6</v>
      </c>
      <c r="H4879" t="s">
        <v>17458</v>
      </c>
      <c r="I4879" s="74">
        <v>41294</v>
      </c>
      <c r="J4879" t="s">
        <v>19</v>
      </c>
      <c r="K4879" t="s">
        <v>19</v>
      </c>
    </row>
    <row r="4880" spans="1:11" hidden="1" x14ac:dyDescent="0.3">
      <c r="A4880" t="s">
        <v>1982</v>
      </c>
      <c r="B4880" t="s">
        <v>12851</v>
      </c>
      <c r="C4880" t="s">
        <v>21844</v>
      </c>
      <c r="D4880" t="s">
        <v>21845</v>
      </c>
      <c r="E4880" s="74">
        <v>41265</v>
      </c>
      <c r="F4880">
        <v>40</v>
      </c>
      <c r="G4880" t="s">
        <v>6</v>
      </c>
      <c r="H4880" t="s">
        <v>17458</v>
      </c>
      <c r="I4880" s="74">
        <v>41294</v>
      </c>
      <c r="J4880" t="s">
        <v>19</v>
      </c>
      <c r="K4880" t="s">
        <v>19</v>
      </c>
    </row>
    <row r="4881" spans="1:11" hidden="1" x14ac:dyDescent="0.3">
      <c r="A4881" t="s">
        <v>868</v>
      </c>
      <c r="B4881" t="s">
        <v>12135</v>
      </c>
      <c r="C4881" t="s">
        <v>17335</v>
      </c>
      <c r="D4881" t="s">
        <v>17336</v>
      </c>
      <c r="E4881" s="74">
        <v>41665</v>
      </c>
      <c r="F4881">
        <v>9.1199999999999992</v>
      </c>
      <c r="G4881" t="s">
        <v>17</v>
      </c>
      <c r="H4881" t="s">
        <v>17324</v>
      </c>
      <c r="I4881" s="74">
        <v>42081</v>
      </c>
      <c r="J4881" t="s">
        <v>19</v>
      </c>
      <c r="K4881" t="s">
        <v>19</v>
      </c>
    </row>
    <row r="4882" spans="1:11" hidden="1" x14ac:dyDescent="0.3">
      <c r="A4882" t="s">
        <v>10014</v>
      </c>
      <c r="B4882" t="s">
        <v>16891</v>
      </c>
      <c r="C4882" t="s">
        <v>17410</v>
      </c>
      <c r="D4882" t="s">
        <v>17411</v>
      </c>
      <c r="E4882" s="74">
        <v>44090</v>
      </c>
      <c r="F4882">
        <v>6.7000000000000004E-2</v>
      </c>
      <c r="G4882" t="s">
        <v>17</v>
      </c>
      <c r="H4882" t="s">
        <v>17315</v>
      </c>
      <c r="I4882" s="74">
        <v>44144</v>
      </c>
      <c r="J4882" t="s">
        <v>19</v>
      </c>
      <c r="K4882" t="s">
        <v>19</v>
      </c>
    </row>
    <row r="4883" spans="1:11" hidden="1" x14ac:dyDescent="0.3">
      <c r="A4883" t="s">
        <v>409</v>
      </c>
      <c r="B4883" t="s">
        <v>11875</v>
      </c>
      <c r="C4883" t="s">
        <v>17365</v>
      </c>
      <c r="D4883" t="s">
        <v>17366</v>
      </c>
      <c r="E4883" s="74">
        <v>42522</v>
      </c>
      <c r="F4883">
        <v>0.12</v>
      </c>
      <c r="G4883" t="s">
        <v>17</v>
      </c>
      <c r="H4883" t="s">
        <v>17441</v>
      </c>
      <c r="I4883" s="74">
        <v>42569</v>
      </c>
      <c r="J4883" t="s">
        <v>19</v>
      </c>
      <c r="K4883" t="s">
        <v>19</v>
      </c>
    </row>
    <row r="4884" spans="1:11" hidden="1" x14ac:dyDescent="0.3">
      <c r="A4884" t="s">
        <v>3394</v>
      </c>
      <c r="B4884" t="s">
        <v>3395</v>
      </c>
      <c r="C4884" t="s">
        <v>22172</v>
      </c>
      <c r="D4884" t="s">
        <v>22173</v>
      </c>
      <c r="E4884" s="74">
        <v>31830</v>
      </c>
      <c r="F4884">
        <v>1.8</v>
      </c>
      <c r="G4884" t="s">
        <v>17369</v>
      </c>
      <c r="H4884" t="s">
        <v>17315</v>
      </c>
      <c r="I4884" s="74">
        <v>39671</v>
      </c>
      <c r="J4884" t="s">
        <v>19</v>
      </c>
      <c r="K4884" t="s">
        <v>19</v>
      </c>
    </row>
    <row r="4885" spans="1:11" hidden="1" x14ac:dyDescent="0.3">
      <c r="A4885" t="s">
        <v>3392</v>
      </c>
      <c r="B4885" t="s">
        <v>3393</v>
      </c>
      <c r="C4885" t="s">
        <v>22172</v>
      </c>
      <c r="D4885" t="s">
        <v>22173</v>
      </c>
      <c r="E4885" s="74">
        <v>31751</v>
      </c>
      <c r="F4885">
        <v>6.8</v>
      </c>
      <c r="G4885" t="s">
        <v>17369</v>
      </c>
      <c r="H4885" t="s">
        <v>17315</v>
      </c>
      <c r="I4885" s="74">
        <v>39671</v>
      </c>
      <c r="J4885" t="s">
        <v>19</v>
      </c>
      <c r="K4885" t="s">
        <v>19</v>
      </c>
    </row>
    <row r="4886" spans="1:11" hidden="1" x14ac:dyDescent="0.3">
      <c r="A4886" t="s">
        <v>3391</v>
      </c>
      <c r="B4886" t="s">
        <v>11398</v>
      </c>
      <c r="C4886" t="s">
        <v>22172</v>
      </c>
      <c r="D4886" t="s">
        <v>22173</v>
      </c>
      <c r="E4886" s="74">
        <v>31751</v>
      </c>
      <c r="F4886">
        <v>2</v>
      </c>
      <c r="G4886" t="s">
        <v>17369</v>
      </c>
      <c r="H4886" t="s">
        <v>17315</v>
      </c>
      <c r="I4886" s="74">
        <v>39671</v>
      </c>
      <c r="J4886" t="s">
        <v>19</v>
      </c>
      <c r="K4886" t="s">
        <v>19</v>
      </c>
    </row>
    <row r="4887" spans="1:11" hidden="1" x14ac:dyDescent="0.3">
      <c r="A4887" t="s">
        <v>216</v>
      </c>
      <c r="B4887" t="s">
        <v>11755</v>
      </c>
      <c r="C4887" t="s">
        <v>17626</v>
      </c>
      <c r="D4887" t="s">
        <v>17627</v>
      </c>
      <c r="E4887" s="74">
        <v>42767</v>
      </c>
      <c r="F4887">
        <v>184.6</v>
      </c>
      <c r="G4887" t="s">
        <v>6</v>
      </c>
      <c r="H4887" t="s">
        <v>17628</v>
      </c>
      <c r="I4887" s="74">
        <v>42796</v>
      </c>
      <c r="J4887" t="s">
        <v>19</v>
      </c>
      <c r="K4887" t="s">
        <v>19</v>
      </c>
    </row>
    <row r="4888" spans="1:11" hidden="1" x14ac:dyDescent="0.3">
      <c r="A4888" t="s">
        <v>15884</v>
      </c>
      <c r="B4888" t="s">
        <v>15883</v>
      </c>
      <c r="C4888" t="s">
        <v>17342</v>
      </c>
      <c r="D4888" t="s">
        <v>17343</v>
      </c>
      <c r="E4888" s="74">
        <v>43053</v>
      </c>
      <c r="F4888">
        <v>0.85599999999999998</v>
      </c>
      <c r="G4888" t="s">
        <v>17</v>
      </c>
      <c r="H4888" t="s">
        <v>17315</v>
      </c>
      <c r="I4888" s="74">
        <v>44427</v>
      </c>
      <c r="J4888" t="s">
        <v>19</v>
      </c>
      <c r="K4888" t="s">
        <v>19</v>
      </c>
    </row>
    <row r="4889" spans="1:11" hidden="1" x14ac:dyDescent="0.3">
      <c r="A4889" t="s">
        <v>30</v>
      </c>
      <c r="B4889" t="s">
        <v>25</v>
      </c>
      <c r="C4889" t="s">
        <v>17410</v>
      </c>
      <c r="D4889" t="s">
        <v>17411</v>
      </c>
      <c r="E4889" s="74">
        <v>42796</v>
      </c>
      <c r="F4889">
        <v>0.65500000000000003</v>
      </c>
      <c r="G4889" t="s">
        <v>17</v>
      </c>
      <c r="H4889" t="s">
        <v>17315</v>
      </c>
      <c r="I4889" s="74">
        <v>42807</v>
      </c>
      <c r="J4889" t="s">
        <v>19</v>
      </c>
      <c r="K4889" t="s">
        <v>19</v>
      </c>
    </row>
    <row r="4890" spans="1:11" hidden="1" x14ac:dyDescent="0.3">
      <c r="A4890" t="s">
        <v>24</v>
      </c>
      <c r="B4890" t="s">
        <v>25</v>
      </c>
      <c r="C4890" t="s">
        <v>17410</v>
      </c>
      <c r="D4890" t="s">
        <v>17411</v>
      </c>
      <c r="E4890" s="74">
        <v>42734</v>
      </c>
      <c r="F4890">
        <v>0.30499999999999999</v>
      </c>
      <c r="G4890" t="s">
        <v>17</v>
      </c>
      <c r="H4890" t="s">
        <v>17315</v>
      </c>
      <c r="I4890" s="74">
        <v>42807</v>
      </c>
      <c r="J4890" t="s">
        <v>19</v>
      </c>
      <c r="K4890" t="s">
        <v>19</v>
      </c>
    </row>
    <row r="4891" spans="1:11" hidden="1" x14ac:dyDescent="0.3">
      <c r="A4891" t="s">
        <v>3906</v>
      </c>
      <c r="B4891" t="s">
        <v>25</v>
      </c>
      <c r="C4891" t="s">
        <v>17410</v>
      </c>
      <c r="D4891" t="s">
        <v>17411</v>
      </c>
      <c r="E4891" s="74">
        <v>42719</v>
      </c>
      <c r="F4891">
        <v>0.23</v>
      </c>
      <c r="G4891" t="s">
        <v>17</v>
      </c>
      <c r="H4891" t="s">
        <v>17315</v>
      </c>
      <c r="I4891" s="74">
        <v>42831</v>
      </c>
      <c r="J4891" t="s">
        <v>19</v>
      </c>
      <c r="K4891" t="s">
        <v>19</v>
      </c>
    </row>
    <row r="4892" spans="1:11" hidden="1" x14ac:dyDescent="0.3">
      <c r="A4892" t="s">
        <v>3907</v>
      </c>
      <c r="B4892" t="s">
        <v>25</v>
      </c>
      <c r="C4892" t="s">
        <v>17410</v>
      </c>
      <c r="D4892" t="s">
        <v>17411</v>
      </c>
      <c r="E4892" s="74">
        <v>42719</v>
      </c>
      <c r="F4892">
        <v>0.23400000000000001</v>
      </c>
      <c r="G4892" t="s">
        <v>17</v>
      </c>
      <c r="H4892" t="s">
        <v>17315</v>
      </c>
      <c r="I4892" s="74">
        <v>42831</v>
      </c>
      <c r="J4892" t="s">
        <v>19</v>
      </c>
      <c r="K4892" t="s">
        <v>19</v>
      </c>
    </row>
    <row r="4893" spans="1:11" hidden="1" x14ac:dyDescent="0.3">
      <c r="A4893" t="s">
        <v>280</v>
      </c>
      <c r="B4893" t="s">
        <v>281</v>
      </c>
      <c r="C4893" t="s">
        <v>17468</v>
      </c>
      <c r="D4893" t="s">
        <v>17469</v>
      </c>
      <c r="E4893" s="74">
        <v>42542</v>
      </c>
      <c r="F4893">
        <v>0.432</v>
      </c>
      <c r="G4893" t="s">
        <v>17</v>
      </c>
      <c r="H4893" t="s">
        <v>17465</v>
      </c>
      <c r="I4893" s="74">
        <v>42667</v>
      </c>
      <c r="J4893" t="s">
        <v>19</v>
      </c>
      <c r="K4893" t="s">
        <v>19</v>
      </c>
    </row>
    <row r="4894" spans="1:11" hidden="1" x14ac:dyDescent="0.3">
      <c r="A4894" t="s">
        <v>20515</v>
      </c>
      <c r="B4894" t="s">
        <v>20516</v>
      </c>
      <c r="C4894" t="s">
        <v>20046</v>
      </c>
      <c r="D4894" t="s">
        <v>20047</v>
      </c>
      <c r="E4894" s="74">
        <v>42390</v>
      </c>
      <c r="F4894">
        <v>0.39900000000000002</v>
      </c>
      <c r="G4894" t="s">
        <v>17</v>
      </c>
      <c r="H4894" t="s">
        <v>17315</v>
      </c>
      <c r="I4894" s="74">
        <v>45229</v>
      </c>
      <c r="J4894" t="s">
        <v>19</v>
      </c>
      <c r="K4894" t="s">
        <v>19</v>
      </c>
    </row>
    <row r="4895" spans="1:11" hidden="1" x14ac:dyDescent="0.3">
      <c r="A4895" t="s">
        <v>20517</v>
      </c>
      <c r="B4895" t="s">
        <v>20518</v>
      </c>
      <c r="C4895" t="s">
        <v>20046</v>
      </c>
      <c r="D4895" t="s">
        <v>20047</v>
      </c>
      <c r="E4895" s="74">
        <v>42450</v>
      </c>
      <c r="F4895">
        <v>0.11700000000000001</v>
      </c>
      <c r="G4895" t="s">
        <v>17</v>
      </c>
      <c r="H4895" t="s">
        <v>17315</v>
      </c>
      <c r="I4895" s="74">
        <v>45229</v>
      </c>
      <c r="J4895" t="s">
        <v>19</v>
      </c>
      <c r="K4895" t="s">
        <v>19</v>
      </c>
    </row>
    <row r="4896" spans="1:11" hidden="1" x14ac:dyDescent="0.3">
      <c r="A4896" t="s">
        <v>20519</v>
      </c>
      <c r="B4896" t="s">
        <v>20520</v>
      </c>
      <c r="C4896" t="s">
        <v>20046</v>
      </c>
      <c r="D4896" t="s">
        <v>20047</v>
      </c>
      <c r="E4896" s="74">
        <v>42391</v>
      </c>
      <c r="F4896">
        <v>0.114</v>
      </c>
      <c r="G4896" t="s">
        <v>17</v>
      </c>
      <c r="H4896" t="s">
        <v>17315</v>
      </c>
      <c r="I4896" s="74">
        <v>45229</v>
      </c>
      <c r="J4896" t="s">
        <v>19</v>
      </c>
      <c r="K4896" t="s">
        <v>19</v>
      </c>
    </row>
    <row r="4897" spans="1:11" hidden="1" x14ac:dyDescent="0.3">
      <c r="A4897" t="s">
        <v>20499</v>
      </c>
      <c r="B4897" t="s">
        <v>20500</v>
      </c>
      <c r="C4897" t="s">
        <v>20046</v>
      </c>
      <c r="D4897" t="s">
        <v>20047</v>
      </c>
      <c r="E4897" s="74">
        <v>42464</v>
      </c>
      <c r="F4897">
        <v>0.16200000000000001</v>
      </c>
      <c r="G4897" t="s">
        <v>17</v>
      </c>
      <c r="H4897" t="s">
        <v>17315</v>
      </c>
      <c r="I4897" s="74">
        <v>45229</v>
      </c>
      <c r="J4897" t="s">
        <v>19</v>
      </c>
      <c r="K4897" t="s">
        <v>19</v>
      </c>
    </row>
    <row r="4898" spans="1:11" hidden="1" x14ac:dyDescent="0.3">
      <c r="A4898" t="s">
        <v>20501</v>
      </c>
      <c r="B4898" t="s">
        <v>20502</v>
      </c>
      <c r="C4898" t="s">
        <v>20046</v>
      </c>
      <c r="D4898" t="s">
        <v>20047</v>
      </c>
      <c r="E4898" s="74">
        <v>42390</v>
      </c>
      <c r="F4898">
        <v>0.193</v>
      </c>
      <c r="G4898" t="s">
        <v>17</v>
      </c>
      <c r="H4898" t="s">
        <v>17315</v>
      </c>
      <c r="I4898" s="74">
        <v>45229</v>
      </c>
      <c r="J4898" t="s">
        <v>19</v>
      </c>
      <c r="K4898" t="s">
        <v>19</v>
      </c>
    </row>
    <row r="4899" spans="1:11" hidden="1" x14ac:dyDescent="0.3">
      <c r="A4899" t="s">
        <v>20521</v>
      </c>
      <c r="B4899" t="s">
        <v>20522</v>
      </c>
      <c r="C4899" t="s">
        <v>20046</v>
      </c>
      <c r="D4899" t="s">
        <v>20047</v>
      </c>
      <c r="E4899" s="74">
        <v>42460</v>
      </c>
      <c r="F4899">
        <v>0.255</v>
      </c>
      <c r="G4899" t="s">
        <v>17</v>
      </c>
      <c r="H4899" t="s">
        <v>17315</v>
      </c>
      <c r="I4899" s="74">
        <v>45229</v>
      </c>
      <c r="J4899" t="s">
        <v>19</v>
      </c>
      <c r="K4899" t="s">
        <v>19</v>
      </c>
    </row>
    <row r="4900" spans="1:11" hidden="1" x14ac:dyDescent="0.3">
      <c r="A4900" t="s">
        <v>20503</v>
      </c>
      <c r="B4900" t="s">
        <v>20504</v>
      </c>
      <c r="C4900" t="s">
        <v>20046</v>
      </c>
      <c r="D4900" t="s">
        <v>20047</v>
      </c>
      <c r="E4900" s="74">
        <v>42450</v>
      </c>
      <c r="F4900">
        <v>0.16</v>
      </c>
      <c r="G4900" t="s">
        <v>17</v>
      </c>
      <c r="H4900" t="s">
        <v>17315</v>
      </c>
      <c r="I4900" s="74">
        <v>45229</v>
      </c>
      <c r="J4900" t="s">
        <v>19</v>
      </c>
      <c r="K4900" t="s">
        <v>19</v>
      </c>
    </row>
    <row r="4901" spans="1:11" hidden="1" x14ac:dyDescent="0.3">
      <c r="A4901" t="s">
        <v>20505</v>
      </c>
      <c r="B4901" t="s">
        <v>20506</v>
      </c>
      <c r="C4901" t="s">
        <v>20046</v>
      </c>
      <c r="D4901" t="s">
        <v>20047</v>
      </c>
      <c r="E4901" s="74">
        <v>42482</v>
      </c>
      <c r="F4901">
        <v>0.40500000000000003</v>
      </c>
      <c r="G4901" t="s">
        <v>17</v>
      </c>
      <c r="H4901" t="s">
        <v>17315</v>
      </c>
      <c r="I4901" s="74">
        <v>45229</v>
      </c>
      <c r="J4901" t="s">
        <v>19</v>
      </c>
      <c r="K4901" t="s">
        <v>19</v>
      </c>
    </row>
    <row r="4902" spans="1:11" hidden="1" x14ac:dyDescent="0.3">
      <c r="A4902" t="s">
        <v>20507</v>
      </c>
      <c r="B4902" t="s">
        <v>20508</v>
      </c>
      <c r="C4902" t="s">
        <v>20046</v>
      </c>
      <c r="D4902" t="s">
        <v>20047</v>
      </c>
      <c r="E4902" s="74">
        <v>42450</v>
      </c>
      <c r="F4902">
        <v>0.14499999999999999</v>
      </c>
      <c r="G4902" t="s">
        <v>17</v>
      </c>
      <c r="H4902" t="s">
        <v>17315</v>
      </c>
      <c r="I4902" s="74">
        <v>45229</v>
      </c>
      <c r="J4902" t="s">
        <v>19</v>
      </c>
      <c r="K4902" t="s">
        <v>19</v>
      </c>
    </row>
    <row r="4903" spans="1:11" hidden="1" x14ac:dyDescent="0.3">
      <c r="A4903" t="s">
        <v>20525</v>
      </c>
      <c r="B4903" t="s">
        <v>20526</v>
      </c>
      <c r="C4903" t="s">
        <v>20046</v>
      </c>
      <c r="D4903" t="s">
        <v>20047</v>
      </c>
      <c r="E4903" s="74">
        <v>42453</v>
      </c>
      <c r="F4903">
        <v>0.17299999999999999</v>
      </c>
      <c r="G4903" t="s">
        <v>17</v>
      </c>
      <c r="H4903" t="s">
        <v>17315</v>
      </c>
      <c r="I4903" s="74">
        <v>45229</v>
      </c>
      <c r="J4903" t="s">
        <v>19</v>
      </c>
      <c r="K4903" t="s">
        <v>19</v>
      </c>
    </row>
    <row r="4904" spans="1:11" hidden="1" x14ac:dyDescent="0.3">
      <c r="A4904" t="s">
        <v>20509</v>
      </c>
      <c r="B4904" t="s">
        <v>20510</v>
      </c>
      <c r="C4904" t="s">
        <v>20046</v>
      </c>
      <c r="D4904" t="s">
        <v>20047</v>
      </c>
      <c r="E4904" s="74">
        <v>42423</v>
      </c>
      <c r="F4904">
        <v>0.155</v>
      </c>
      <c r="G4904" t="s">
        <v>17</v>
      </c>
      <c r="H4904" t="s">
        <v>17315</v>
      </c>
      <c r="I4904" s="74">
        <v>45229</v>
      </c>
      <c r="J4904" t="s">
        <v>19</v>
      </c>
      <c r="K4904" t="s">
        <v>19</v>
      </c>
    </row>
    <row r="4905" spans="1:11" hidden="1" x14ac:dyDescent="0.3">
      <c r="A4905" t="s">
        <v>20527</v>
      </c>
      <c r="B4905" t="s">
        <v>20528</v>
      </c>
      <c r="C4905" t="s">
        <v>20046</v>
      </c>
      <c r="D4905" t="s">
        <v>20047</v>
      </c>
      <c r="E4905" s="74">
        <v>42478</v>
      </c>
      <c r="F4905">
        <v>0.20300000000000001</v>
      </c>
      <c r="G4905" t="s">
        <v>17</v>
      </c>
      <c r="H4905" t="s">
        <v>17315</v>
      </c>
      <c r="I4905" s="74">
        <v>45229</v>
      </c>
      <c r="J4905" t="s">
        <v>19</v>
      </c>
      <c r="K4905" t="s">
        <v>19</v>
      </c>
    </row>
    <row r="4906" spans="1:11" hidden="1" x14ac:dyDescent="0.3">
      <c r="A4906" t="s">
        <v>3941</v>
      </c>
      <c r="B4906" t="s">
        <v>3940</v>
      </c>
      <c r="C4906" t="s">
        <v>17410</v>
      </c>
      <c r="D4906" t="s">
        <v>17411</v>
      </c>
      <c r="E4906" s="74">
        <v>40583</v>
      </c>
      <c r="F4906">
        <v>4.5999999999999999E-2</v>
      </c>
      <c r="G4906" t="s">
        <v>17</v>
      </c>
      <c r="H4906" t="s">
        <v>17315</v>
      </c>
      <c r="I4906" s="74">
        <v>42837</v>
      </c>
      <c r="J4906" t="s">
        <v>19</v>
      </c>
      <c r="K4906" t="s">
        <v>19</v>
      </c>
    </row>
    <row r="4907" spans="1:11" hidden="1" x14ac:dyDescent="0.3">
      <c r="A4907" t="s">
        <v>17740</v>
      </c>
      <c r="B4907" t="s">
        <v>17741</v>
      </c>
      <c r="C4907" t="s">
        <v>17410</v>
      </c>
      <c r="D4907" t="s">
        <v>17411</v>
      </c>
      <c r="E4907" s="74">
        <v>44168</v>
      </c>
      <c r="F4907">
        <v>0.20499999999999999</v>
      </c>
      <c r="G4907" t="s">
        <v>17</v>
      </c>
      <c r="H4907" t="s">
        <v>17315</v>
      </c>
      <c r="I4907" s="74">
        <v>45090</v>
      </c>
      <c r="J4907" t="s">
        <v>19</v>
      </c>
      <c r="K4907" t="s">
        <v>19</v>
      </c>
    </row>
    <row r="4908" spans="1:11" hidden="1" x14ac:dyDescent="0.3">
      <c r="A4908" t="s">
        <v>4390</v>
      </c>
      <c r="B4908" t="s">
        <v>11556</v>
      </c>
      <c r="C4908" t="s">
        <v>17518</v>
      </c>
      <c r="D4908" t="s">
        <v>17519</v>
      </c>
      <c r="E4908" s="74">
        <v>43201</v>
      </c>
      <c r="F4908">
        <v>3</v>
      </c>
      <c r="G4908" t="s">
        <v>17</v>
      </c>
      <c r="H4908" t="s">
        <v>17315</v>
      </c>
      <c r="I4908" s="74">
        <v>43209</v>
      </c>
      <c r="J4908" t="s">
        <v>19</v>
      </c>
      <c r="K4908" t="s">
        <v>19</v>
      </c>
    </row>
    <row r="4909" spans="1:11" hidden="1" x14ac:dyDescent="0.3">
      <c r="A4909" t="s">
        <v>3579</v>
      </c>
      <c r="B4909" t="s">
        <v>12614</v>
      </c>
      <c r="C4909" t="s">
        <v>21961</v>
      </c>
      <c r="D4909" t="s">
        <v>21962</v>
      </c>
      <c r="E4909" s="74">
        <v>11160</v>
      </c>
      <c r="F4909">
        <v>3.4</v>
      </c>
      <c r="G4909" t="s">
        <v>17369</v>
      </c>
      <c r="H4909" t="s">
        <v>17315</v>
      </c>
      <c r="I4909" s="74">
        <v>39608</v>
      </c>
      <c r="J4909" t="s">
        <v>19</v>
      </c>
      <c r="K4909" t="s">
        <v>19</v>
      </c>
    </row>
    <row r="4910" spans="1:11" hidden="1" x14ac:dyDescent="0.3">
      <c r="A4910" t="s">
        <v>3390</v>
      </c>
      <c r="B4910" t="s">
        <v>11397</v>
      </c>
      <c r="C4910" t="s">
        <v>17406</v>
      </c>
      <c r="D4910" t="s">
        <v>17407</v>
      </c>
      <c r="E4910" s="74">
        <v>30064</v>
      </c>
      <c r="F4910">
        <v>2.69</v>
      </c>
      <c r="G4910" t="s">
        <v>17369</v>
      </c>
      <c r="H4910" t="s">
        <v>17315</v>
      </c>
      <c r="I4910" s="74">
        <v>41680</v>
      </c>
      <c r="J4910" t="s">
        <v>19</v>
      </c>
      <c r="K4910" t="s">
        <v>19</v>
      </c>
    </row>
    <row r="4911" spans="1:11" hidden="1" x14ac:dyDescent="0.3">
      <c r="A4911" t="s">
        <v>1122</v>
      </c>
      <c r="B4911" t="s">
        <v>12240</v>
      </c>
      <c r="C4911" t="s">
        <v>21959</v>
      </c>
      <c r="D4911" t="s">
        <v>21960</v>
      </c>
      <c r="E4911" s="74">
        <v>42094</v>
      </c>
      <c r="F4911">
        <v>1.5</v>
      </c>
      <c r="G4911" t="s">
        <v>17</v>
      </c>
      <c r="H4911" t="s">
        <v>17315</v>
      </c>
      <c r="I4911" s="74">
        <v>42139</v>
      </c>
      <c r="J4911" t="s">
        <v>19</v>
      </c>
      <c r="K4911" t="s">
        <v>19</v>
      </c>
    </row>
    <row r="4912" spans="1:11" hidden="1" x14ac:dyDescent="0.3">
      <c r="A4912" t="s">
        <v>2055</v>
      </c>
      <c r="B4912" t="s">
        <v>12908</v>
      </c>
      <c r="C4912" t="s">
        <v>21778</v>
      </c>
      <c r="D4912" t="s">
        <v>21779</v>
      </c>
      <c r="E4912" s="74">
        <v>40364</v>
      </c>
      <c r="F4912">
        <v>0.83599999999999997</v>
      </c>
      <c r="G4912" t="s">
        <v>17</v>
      </c>
      <c r="H4912" t="s">
        <v>17315</v>
      </c>
      <c r="I4912" s="74">
        <v>41189</v>
      </c>
      <c r="J4912" t="s">
        <v>19</v>
      </c>
      <c r="K4912" t="s">
        <v>19</v>
      </c>
    </row>
    <row r="4913" spans="1:11" hidden="1" x14ac:dyDescent="0.3">
      <c r="A4913" t="s">
        <v>21585</v>
      </c>
      <c r="B4913" t="s">
        <v>21586</v>
      </c>
      <c r="C4913" t="s">
        <v>17673</v>
      </c>
      <c r="D4913" t="s">
        <v>17674</v>
      </c>
      <c r="E4913" s="74">
        <v>45162</v>
      </c>
      <c r="F4913">
        <v>0.13200000000000001</v>
      </c>
      <c r="G4913" t="s">
        <v>17</v>
      </c>
      <c r="H4913" t="s">
        <v>17315</v>
      </c>
      <c r="I4913" s="74">
        <v>45337</v>
      </c>
      <c r="J4913" t="s">
        <v>19</v>
      </c>
      <c r="K4913" t="s">
        <v>19</v>
      </c>
    </row>
    <row r="4914" spans="1:11" hidden="1" x14ac:dyDescent="0.3">
      <c r="A4914" t="s">
        <v>2505</v>
      </c>
      <c r="B4914" t="s">
        <v>13262</v>
      </c>
      <c r="C4914" t="s">
        <v>28311</v>
      </c>
      <c r="D4914" t="s">
        <v>28312</v>
      </c>
      <c r="E4914" s="74">
        <v>40527</v>
      </c>
      <c r="F4914">
        <v>0.26</v>
      </c>
      <c r="G4914" t="s">
        <v>17</v>
      </c>
      <c r="H4914" t="s">
        <v>17315</v>
      </c>
      <c r="I4914" s="74">
        <v>41051</v>
      </c>
      <c r="J4914" t="s">
        <v>19</v>
      </c>
      <c r="K4914" t="s">
        <v>19</v>
      </c>
    </row>
    <row r="4915" spans="1:11" hidden="1" x14ac:dyDescent="0.3">
      <c r="A4915" t="s">
        <v>28313</v>
      </c>
      <c r="B4915" t="s">
        <v>13262</v>
      </c>
      <c r="C4915" t="s">
        <v>28311</v>
      </c>
      <c r="D4915" t="s">
        <v>28312</v>
      </c>
      <c r="E4915" s="74">
        <v>40527</v>
      </c>
      <c r="F4915">
        <v>0.26</v>
      </c>
      <c r="G4915" t="s">
        <v>17</v>
      </c>
      <c r="H4915" t="s">
        <v>17315</v>
      </c>
      <c r="I4915" s="74">
        <v>41051</v>
      </c>
      <c r="J4915" t="s">
        <v>19</v>
      </c>
      <c r="K4915" t="s">
        <v>19</v>
      </c>
    </row>
    <row r="4916" spans="1:11" hidden="1" x14ac:dyDescent="0.3">
      <c r="A4916" t="s">
        <v>28316</v>
      </c>
      <c r="B4916" t="s">
        <v>13262</v>
      </c>
      <c r="C4916" t="s">
        <v>28311</v>
      </c>
      <c r="D4916" t="s">
        <v>28312</v>
      </c>
      <c r="E4916" s="74">
        <v>40527</v>
      </c>
      <c r="F4916">
        <v>0.26</v>
      </c>
      <c r="G4916" t="s">
        <v>17</v>
      </c>
      <c r="H4916" t="s">
        <v>17315</v>
      </c>
      <c r="I4916" s="74">
        <v>41051</v>
      </c>
      <c r="J4916" t="s">
        <v>19</v>
      </c>
      <c r="K4916" t="s">
        <v>19</v>
      </c>
    </row>
    <row r="4917" spans="1:11" hidden="1" x14ac:dyDescent="0.3">
      <c r="A4917" t="s">
        <v>28327</v>
      </c>
      <c r="B4917" t="s">
        <v>13262</v>
      </c>
      <c r="C4917" t="s">
        <v>28311</v>
      </c>
      <c r="D4917" t="s">
        <v>28312</v>
      </c>
      <c r="E4917" s="74">
        <v>40527</v>
      </c>
      <c r="F4917">
        <v>0.1</v>
      </c>
      <c r="G4917" t="s">
        <v>17</v>
      </c>
      <c r="H4917" t="s">
        <v>17315</v>
      </c>
      <c r="I4917" s="74">
        <v>41051</v>
      </c>
      <c r="J4917" t="s">
        <v>19</v>
      </c>
      <c r="K4917" t="s">
        <v>19</v>
      </c>
    </row>
    <row r="4918" spans="1:11" hidden="1" x14ac:dyDescent="0.3">
      <c r="A4918" t="s">
        <v>28332</v>
      </c>
      <c r="B4918" t="s">
        <v>13262</v>
      </c>
      <c r="C4918" t="s">
        <v>28311</v>
      </c>
      <c r="D4918" t="s">
        <v>28312</v>
      </c>
      <c r="E4918" s="74">
        <v>40527</v>
      </c>
      <c r="F4918">
        <v>0.26</v>
      </c>
      <c r="G4918" t="s">
        <v>17</v>
      </c>
      <c r="H4918" t="s">
        <v>17315</v>
      </c>
      <c r="I4918" s="74">
        <v>41051</v>
      </c>
      <c r="J4918" t="s">
        <v>19</v>
      </c>
      <c r="K4918" t="s">
        <v>19</v>
      </c>
    </row>
    <row r="4919" spans="1:11" hidden="1" x14ac:dyDescent="0.3">
      <c r="A4919" t="s">
        <v>13651</v>
      </c>
      <c r="B4919" t="s">
        <v>13649</v>
      </c>
      <c r="C4919" t="s">
        <v>17408</v>
      </c>
      <c r="D4919" t="s">
        <v>17409</v>
      </c>
      <c r="E4919" s="74">
        <v>43119</v>
      </c>
      <c r="F4919">
        <v>0.999</v>
      </c>
      <c r="G4919" t="s">
        <v>17</v>
      </c>
      <c r="H4919" t="s">
        <v>17315</v>
      </c>
      <c r="I4919" s="74">
        <v>44963</v>
      </c>
      <c r="J4919" t="s">
        <v>19</v>
      </c>
      <c r="K4919" t="s">
        <v>19</v>
      </c>
    </row>
    <row r="4920" spans="1:11" hidden="1" x14ac:dyDescent="0.3">
      <c r="A4920" t="s">
        <v>13650</v>
      </c>
      <c r="B4920" t="s">
        <v>13649</v>
      </c>
      <c r="C4920" t="s">
        <v>17408</v>
      </c>
      <c r="D4920" t="s">
        <v>17409</v>
      </c>
      <c r="E4920" s="74">
        <v>42845</v>
      </c>
      <c r="F4920">
        <v>0.38200000000000001</v>
      </c>
      <c r="G4920" t="s">
        <v>17</v>
      </c>
      <c r="H4920" t="s">
        <v>17315</v>
      </c>
      <c r="I4920" s="74">
        <v>44963</v>
      </c>
      <c r="J4920" t="s">
        <v>19</v>
      </c>
      <c r="K4920" t="s">
        <v>19</v>
      </c>
    </row>
    <row r="4921" spans="1:11" hidden="1" x14ac:dyDescent="0.3">
      <c r="A4921" t="s">
        <v>4548</v>
      </c>
      <c r="B4921" t="s">
        <v>11322</v>
      </c>
      <c r="C4921" t="s">
        <v>17626</v>
      </c>
      <c r="D4921" t="s">
        <v>17627</v>
      </c>
      <c r="E4921" s="74">
        <v>43148</v>
      </c>
      <c r="F4921">
        <v>40</v>
      </c>
      <c r="G4921" t="s">
        <v>17479</v>
      </c>
      <c r="H4921" t="s">
        <v>17628</v>
      </c>
      <c r="I4921" s="74">
        <v>43305</v>
      </c>
      <c r="J4921" t="s">
        <v>19</v>
      </c>
      <c r="K4921" t="s">
        <v>19</v>
      </c>
    </row>
    <row r="4922" spans="1:11" hidden="1" x14ac:dyDescent="0.3">
      <c r="A4922" t="s">
        <v>3716</v>
      </c>
      <c r="B4922" t="s">
        <v>14560</v>
      </c>
      <c r="C4922" t="s">
        <v>17352</v>
      </c>
      <c r="D4922" t="s">
        <v>17293</v>
      </c>
      <c r="E4922" s="74">
        <v>21429</v>
      </c>
      <c r="F4922">
        <v>136</v>
      </c>
      <c r="G4922" t="s">
        <v>17369</v>
      </c>
      <c r="H4922" t="s">
        <v>17391</v>
      </c>
      <c r="I4922" s="74">
        <v>39451</v>
      </c>
      <c r="J4922" t="s">
        <v>19</v>
      </c>
      <c r="K4922" t="s">
        <v>19</v>
      </c>
    </row>
    <row r="4923" spans="1:11" hidden="1" x14ac:dyDescent="0.3">
      <c r="A4923" t="s">
        <v>5132</v>
      </c>
      <c r="B4923" t="s">
        <v>11060</v>
      </c>
      <c r="C4923" t="s">
        <v>17442</v>
      </c>
      <c r="D4923" t="s">
        <v>17443</v>
      </c>
      <c r="E4923" s="74">
        <v>43606</v>
      </c>
      <c r="F4923">
        <v>1.5</v>
      </c>
      <c r="G4923" t="s">
        <v>17</v>
      </c>
      <c r="H4923" t="s">
        <v>17441</v>
      </c>
      <c r="I4923" s="74">
        <v>43669</v>
      </c>
      <c r="J4923" t="s">
        <v>19</v>
      </c>
      <c r="K4923" t="s">
        <v>19</v>
      </c>
    </row>
    <row r="4924" spans="1:11" hidden="1" x14ac:dyDescent="0.3">
      <c r="A4924" t="s">
        <v>5137</v>
      </c>
      <c r="B4924" t="s">
        <v>11059</v>
      </c>
      <c r="C4924" t="s">
        <v>17442</v>
      </c>
      <c r="D4924" t="s">
        <v>17443</v>
      </c>
      <c r="E4924" s="74">
        <v>43606</v>
      </c>
      <c r="F4924">
        <v>1.5</v>
      </c>
      <c r="G4924" t="s">
        <v>17</v>
      </c>
      <c r="H4924" t="s">
        <v>17441</v>
      </c>
      <c r="I4924" s="74">
        <v>43669</v>
      </c>
      <c r="J4924" t="s">
        <v>19</v>
      </c>
      <c r="K4924" t="s">
        <v>19</v>
      </c>
    </row>
    <row r="4925" spans="1:11" hidden="1" x14ac:dyDescent="0.3">
      <c r="A4925" t="s">
        <v>20378</v>
      </c>
      <c r="B4925" t="s">
        <v>20379</v>
      </c>
      <c r="C4925" t="s">
        <v>17361</v>
      </c>
      <c r="D4925" t="s">
        <v>17362</v>
      </c>
      <c r="E4925" s="74">
        <v>44124</v>
      </c>
      <c r="F4925">
        <v>0.107</v>
      </c>
      <c r="G4925" t="s">
        <v>17</v>
      </c>
      <c r="H4925" t="s">
        <v>17315</v>
      </c>
      <c r="I4925" s="74">
        <v>45258</v>
      </c>
      <c r="J4925" t="s">
        <v>19</v>
      </c>
      <c r="K4925" t="s">
        <v>19</v>
      </c>
    </row>
    <row r="4926" spans="1:11" hidden="1" x14ac:dyDescent="0.3">
      <c r="A4926" t="s">
        <v>28418</v>
      </c>
      <c r="B4926" t="s">
        <v>28419</v>
      </c>
      <c r="C4926" t="s">
        <v>28420</v>
      </c>
      <c r="D4926" t="s">
        <v>28421</v>
      </c>
      <c r="E4926" s="74">
        <v>31015</v>
      </c>
      <c r="F4926">
        <v>30</v>
      </c>
      <c r="G4926" t="s">
        <v>6</v>
      </c>
      <c r="H4926" t="s">
        <v>17315</v>
      </c>
      <c r="I4926" s="74">
        <v>41122</v>
      </c>
      <c r="J4926" t="s">
        <v>19</v>
      </c>
      <c r="K4926" t="s">
        <v>19</v>
      </c>
    </row>
    <row r="4927" spans="1:11" hidden="1" x14ac:dyDescent="0.3">
      <c r="A4927" t="s">
        <v>3102</v>
      </c>
      <c r="B4927" t="s">
        <v>3103</v>
      </c>
      <c r="C4927" t="s">
        <v>17404</v>
      </c>
      <c r="D4927" t="s">
        <v>17405</v>
      </c>
      <c r="E4927" s="74">
        <v>39753</v>
      </c>
      <c r="F4927">
        <v>1.5</v>
      </c>
      <c r="G4927" t="s">
        <v>6</v>
      </c>
      <c r="H4927" t="s">
        <v>17324</v>
      </c>
      <c r="I4927" s="74">
        <v>39885</v>
      </c>
      <c r="J4927" t="s">
        <v>19</v>
      </c>
      <c r="K4927" t="s">
        <v>19</v>
      </c>
    </row>
    <row r="4928" spans="1:11" hidden="1" x14ac:dyDescent="0.3">
      <c r="A4928" t="s">
        <v>1972</v>
      </c>
      <c r="B4928" t="s">
        <v>12844</v>
      </c>
      <c r="C4928" t="s">
        <v>17550</v>
      </c>
      <c r="D4928" t="s">
        <v>17551</v>
      </c>
      <c r="E4928" s="74">
        <v>41263</v>
      </c>
      <c r="F4928">
        <v>12</v>
      </c>
      <c r="G4928" t="s">
        <v>17</v>
      </c>
      <c r="H4928" t="s">
        <v>17379</v>
      </c>
      <c r="I4928" s="74">
        <v>41269</v>
      </c>
      <c r="J4928" t="s">
        <v>19</v>
      </c>
      <c r="K4928" t="s">
        <v>19</v>
      </c>
    </row>
    <row r="4929" spans="1:11" hidden="1" x14ac:dyDescent="0.3">
      <c r="A4929" t="s">
        <v>2007</v>
      </c>
      <c r="B4929" t="s">
        <v>12877</v>
      </c>
      <c r="C4929" t="s">
        <v>17550</v>
      </c>
      <c r="D4929" t="s">
        <v>17551</v>
      </c>
      <c r="E4929" s="74">
        <v>41212</v>
      </c>
      <c r="F4929">
        <v>16</v>
      </c>
      <c r="G4929" t="s">
        <v>17</v>
      </c>
      <c r="H4929" t="s">
        <v>17379</v>
      </c>
      <c r="I4929" s="74">
        <v>41220</v>
      </c>
      <c r="J4929" t="s">
        <v>19</v>
      </c>
      <c r="K4929" t="s">
        <v>19</v>
      </c>
    </row>
    <row r="4930" spans="1:11" hidden="1" x14ac:dyDescent="0.3">
      <c r="A4930" t="s">
        <v>1984</v>
      </c>
      <c r="B4930" t="s">
        <v>12852</v>
      </c>
      <c r="C4930" t="s">
        <v>17550</v>
      </c>
      <c r="D4930" t="s">
        <v>17551</v>
      </c>
      <c r="E4930" s="74">
        <v>41241</v>
      </c>
      <c r="F4930">
        <v>16</v>
      </c>
      <c r="G4930" t="s">
        <v>17</v>
      </c>
      <c r="H4930" t="s">
        <v>17379</v>
      </c>
      <c r="I4930" s="74">
        <v>41255</v>
      </c>
      <c r="J4930" t="s">
        <v>19</v>
      </c>
      <c r="K4930" t="s">
        <v>19</v>
      </c>
    </row>
    <row r="4931" spans="1:11" hidden="1" x14ac:dyDescent="0.3">
      <c r="A4931" t="s">
        <v>2434</v>
      </c>
      <c r="B4931" t="s">
        <v>13211</v>
      </c>
      <c r="C4931" t="s">
        <v>17550</v>
      </c>
      <c r="D4931" t="s">
        <v>17551</v>
      </c>
      <c r="E4931" s="74">
        <v>40904</v>
      </c>
      <c r="F4931">
        <v>42</v>
      </c>
      <c r="G4931" t="s">
        <v>17</v>
      </c>
      <c r="H4931" t="s">
        <v>17379</v>
      </c>
      <c r="I4931" s="74">
        <v>40905</v>
      </c>
      <c r="J4931" t="s">
        <v>19</v>
      </c>
      <c r="K4931" t="s">
        <v>19</v>
      </c>
    </row>
    <row r="4932" spans="1:11" hidden="1" x14ac:dyDescent="0.3">
      <c r="A4932" t="s">
        <v>2259</v>
      </c>
      <c r="B4932" t="s">
        <v>13072</v>
      </c>
      <c r="C4932" t="s">
        <v>17550</v>
      </c>
      <c r="D4932" t="s">
        <v>17551</v>
      </c>
      <c r="E4932" s="74">
        <v>40992</v>
      </c>
      <c r="F4932">
        <v>16</v>
      </c>
      <c r="G4932" t="s">
        <v>17</v>
      </c>
      <c r="H4932" t="s">
        <v>17379</v>
      </c>
      <c r="I4932" s="74">
        <v>40998</v>
      </c>
      <c r="J4932" t="s">
        <v>19</v>
      </c>
      <c r="K4932" t="s">
        <v>19</v>
      </c>
    </row>
    <row r="4933" spans="1:11" hidden="1" x14ac:dyDescent="0.3">
      <c r="A4933" t="s">
        <v>2235</v>
      </c>
      <c r="B4933" t="s">
        <v>13049</v>
      </c>
      <c r="C4933" t="s">
        <v>17550</v>
      </c>
      <c r="D4933" t="s">
        <v>17551</v>
      </c>
      <c r="E4933" s="74">
        <v>41023</v>
      </c>
      <c r="F4933">
        <v>16</v>
      </c>
      <c r="G4933" t="s">
        <v>17</v>
      </c>
      <c r="H4933" t="s">
        <v>17379</v>
      </c>
      <c r="I4933" s="74">
        <v>41025</v>
      </c>
      <c r="J4933" t="s">
        <v>19</v>
      </c>
      <c r="K4933" t="s">
        <v>19</v>
      </c>
    </row>
    <row r="4934" spans="1:11" hidden="1" x14ac:dyDescent="0.3">
      <c r="A4934" t="s">
        <v>2217</v>
      </c>
      <c r="B4934" t="s">
        <v>13034</v>
      </c>
      <c r="C4934" t="s">
        <v>17550</v>
      </c>
      <c r="D4934" t="s">
        <v>17551</v>
      </c>
      <c r="E4934" s="74">
        <v>41054</v>
      </c>
      <c r="F4934">
        <v>8</v>
      </c>
      <c r="G4934" t="s">
        <v>17</v>
      </c>
      <c r="H4934" t="s">
        <v>17379</v>
      </c>
      <c r="I4934" s="74">
        <v>41058</v>
      </c>
      <c r="J4934" t="s">
        <v>19</v>
      </c>
      <c r="K4934" t="s">
        <v>19</v>
      </c>
    </row>
    <row r="4935" spans="1:11" hidden="1" x14ac:dyDescent="0.3">
      <c r="A4935" t="s">
        <v>2184</v>
      </c>
      <c r="B4935" t="s">
        <v>13020</v>
      </c>
      <c r="C4935" t="s">
        <v>17550</v>
      </c>
      <c r="D4935" t="s">
        <v>17551</v>
      </c>
      <c r="E4935" s="74">
        <v>41093</v>
      </c>
      <c r="F4935">
        <v>16</v>
      </c>
      <c r="G4935" t="s">
        <v>17</v>
      </c>
      <c r="H4935" t="s">
        <v>17379</v>
      </c>
      <c r="I4935" s="74">
        <v>41101</v>
      </c>
      <c r="J4935" t="s">
        <v>19</v>
      </c>
      <c r="K4935" t="s">
        <v>19</v>
      </c>
    </row>
    <row r="4936" spans="1:11" hidden="1" x14ac:dyDescent="0.3">
      <c r="A4936" t="s">
        <v>2163</v>
      </c>
      <c r="B4936" t="s">
        <v>13003</v>
      </c>
      <c r="C4936" t="s">
        <v>17550</v>
      </c>
      <c r="D4936" t="s">
        <v>17551</v>
      </c>
      <c r="E4936" s="74">
        <v>41116</v>
      </c>
      <c r="F4936">
        <v>12</v>
      </c>
      <c r="G4936" t="s">
        <v>17</v>
      </c>
      <c r="H4936" t="s">
        <v>17379</v>
      </c>
      <c r="I4936" s="74">
        <v>41141</v>
      </c>
      <c r="J4936" t="s">
        <v>19</v>
      </c>
      <c r="K4936" t="s">
        <v>19</v>
      </c>
    </row>
    <row r="4937" spans="1:11" hidden="1" x14ac:dyDescent="0.3">
      <c r="A4937" t="s">
        <v>2042</v>
      </c>
      <c r="B4937" t="s">
        <v>12894</v>
      </c>
      <c r="C4937" t="s">
        <v>17550</v>
      </c>
      <c r="D4937" t="s">
        <v>17551</v>
      </c>
      <c r="E4937" s="74">
        <v>41170</v>
      </c>
      <c r="F4937">
        <v>16</v>
      </c>
      <c r="G4937" t="s">
        <v>17</v>
      </c>
      <c r="H4937" t="s">
        <v>17379</v>
      </c>
      <c r="I4937" s="74">
        <v>41189</v>
      </c>
      <c r="J4937" t="s">
        <v>19</v>
      </c>
      <c r="K4937" t="s">
        <v>19</v>
      </c>
    </row>
    <row r="4938" spans="1:11" hidden="1" x14ac:dyDescent="0.3">
      <c r="A4938" t="s">
        <v>126</v>
      </c>
      <c r="B4938" t="s">
        <v>127</v>
      </c>
      <c r="C4938" t="s">
        <v>17372</v>
      </c>
      <c r="D4938" t="s">
        <v>17373</v>
      </c>
      <c r="E4938" s="74">
        <v>42718</v>
      </c>
      <c r="F4938">
        <v>100.815</v>
      </c>
      <c r="G4938" t="s">
        <v>17</v>
      </c>
      <c r="H4938" t="s">
        <v>17379</v>
      </c>
      <c r="I4938" s="74">
        <v>42727</v>
      </c>
      <c r="J4938" t="s">
        <v>19</v>
      </c>
      <c r="K4938" t="s">
        <v>19</v>
      </c>
    </row>
    <row r="4939" spans="1:11" hidden="1" x14ac:dyDescent="0.3">
      <c r="A4939" t="s">
        <v>467</v>
      </c>
      <c r="B4939" t="s">
        <v>468</v>
      </c>
      <c r="C4939" t="s">
        <v>17550</v>
      </c>
      <c r="D4939" t="s">
        <v>17551</v>
      </c>
      <c r="E4939" s="74">
        <v>42710</v>
      </c>
      <c r="F4939">
        <v>152</v>
      </c>
      <c r="G4939" t="s">
        <v>17</v>
      </c>
      <c r="H4939" t="s">
        <v>17379</v>
      </c>
      <c r="I4939" s="74">
        <v>42717</v>
      </c>
      <c r="J4939" t="s">
        <v>19</v>
      </c>
      <c r="K4939" t="s">
        <v>19</v>
      </c>
    </row>
    <row r="4940" spans="1:11" hidden="1" x14ac:dyDescent="0.3">
      <c r="A4940" t="s">
        <v>4083</v>
      </c>
      <c r="B4940" t="s">
        <v>11578</v>
      </c>
      <c r="C4940" t="s">
        <v>17370</v>
      </c>
      <c r="D4940" t="s">
        <v>17371</v>
      </c>
      <c r="E4940" s="74">
        <v>42857</v>
      </c>
      <c r="F4940">
        <v>0.105</v>
      </c>
      <c r="G4940" t="s">
        <v>17</v>
      </c>
      <c r="H4940" t="s">
        <v>17315</v>
      </c>
      <c r="I4940" s="74">
        <v>43089</v>
      </c>
      <c r="J4940" t="s">
        <v>19</v>
      </c>
      <c r="K4940" t="s">
        <v>19</v>
      </c>
    </row>
    <row r="4941" spans="1:11" hidden="1" x14ac:dyDescent="0.3">
      <c r="A4941" t="s">
        <v>4639</v>
      </c>
      <c r="B4941" t="s">
        <v>11254</v>
      </c>
      <c r="C4941" t="s">
        <v>21798</v>
      </c>
      <c r="D4941" t="s">
        <v>21799</v>
      </c>
      <c r="E4941" s="74">
        <v>43384</v>
      </c>
      <c r="F4941">
        <v>0.39400000000000002</v>
      </c>
      <c r="G4941" t="s">
        <v>17</v>
      </c>
      <c r="H4941" t="s">
        <v>17315</v>
      </c>
      <c r="I4941" s="74">
        <v>43440</v>
      </c>
      <c r="J4941" t="s">
        <v>19</v>
      </c>
      <c r="K4941" t="s">
        <v>19</v>
      </c>
    </row>
    <row r="4942" spans="1:11" hidden="1" x14ac:dyDescent="0.3">
      <c r="A4942" t="s">
        <v>6100</v>
      </c>
      <c r="B4942" t="s">
        <v>10940</v>
      </c>
      <c r="C4942" t="s">
        <v>22357</v>
      </c>
      <c r="D4942" t="s">
        <v>22358</v>
      </c>
      <c r="E4942" s="74">
        <v>5631</v>
      </c>
      <c r="F4942">
        <v>0.9</v>
      </c>
      <c r="G4942" t="s">
        <v>17369</v>
      </c>
      <c r="H4942" t="s">
        <v>17391</v>
      </c>
      <c r="I4942" s="74">
        <v>43794</v>
      </c>
      <c r="J4942" t="s">
        <v>19</v>
      </c>
      <c r="K4942" t="s">
        <v>19</v>
      </c>
    </row>
    <row r="4943" spans="1:11" hidden="1" x14ac:dyDescent="0.3">
      <c r="A4943" t="s">
        <v>6101</v>
      </c>
      <c r="B4943" t="s">
        <v>10940</v>
      </c>
      <c r="C4943" t="s">
        <v>22357</v>
      </c>
      <c r="D4943" t="s">
        <v>22358</v>
      </c>
      <c r="E4943" s="74">
        <v>5631</v>
      </c>
      <c r="F4943">
        <v>0.3</v>
      </c>
      <c r="G4943" t="s">
        <v>17369</v>
      </c>
      <c r="H4943" t="s">
        <v>17391</v>
      </c>
      <c r="I4943" s="74">
        <v>43794</v>
      </c>
      <c r="J4943" t="s">
        <v>19</v>
      </c>
      <c r="K4943" t="s">
        <v>19</v>
      </c>
    </row>
    <row r="4944" spans="1:11" hidden="1" x14ac:dyDescent="0.3">
      <c r="A4944" t="s">
        <v>6102</v>
      </c>
      <c r="B4944" t="s">
        <v>10940</v>
      </c>
      <c r="C4944" t="s">
        <v>22357</v>
      </c>
      <c r="D4944" t="s">
        <v>22358</v>
      </c>
      <c r="E4944" s="74">
        <v>38718</v>
      </c>
      <c r="F4944">
        <v>0.15</v>
      </c>
      <c r="G4944" t="s">
        <v>17369</v>
      </c>
      <c r="H4944" t="s">
        <v>17391</v>
      </c>
      <c r="I4944" s="74">
        <v>43794</v>
      </c>
      <c r="J4944" t="s">
        <v>19</v>
      </c>
      <c r="K4944" t="s">
        <v>19</v>
      </c>
    </row>
    <row r="4945" spans="1:11" hidden="1" x14ac:dyDescent="0.3">
      <c r="A4945" t="s">
        <v>6104</v>
      </c>
      <c r="B4945" t="s">
        <v>10940</v>
      </c>
      <c r="C4945" t="s">
        <v>22357</v>
      </c>
      <c r="D4945" t="s">
        <v>22358</v>
      </c>
      <c r="E4945" s="74">
        <v>38718</v>
      </c>
      <c r="F4945">
        <v>0.15</v>
      </c>
      <c r="G4945" t="s">
        <v>17369</v>
      </c>
      <c r="H4945" t="s">
        <v>17391</v>
      </c>
      <c r="I4945" s="74">
        <v>43794</v>
      </c>
      <c r="J4945" t="s">
        <v>19</v>
      </c>
      <c r="K4945" t="s">
        <v>19</v>
      </c>
    </row>
    <row r="4946" spans="1:11" hidden="1" x14ac:dyDescent="0.3">
      <c r="A4946" t="s">
        <v>1358</v>
      </c>
      <c r="B4946" t="s">
        <v>12381</v>
      </c>
      <c r="C4946" t="s">
        <v>22012</v>
      </c>
      <c r="D4946" t="s">
        <v>22013</v>
      </c>
      <c r="E4946" s="74">
        <v>41683</v>
      </c>
      <c r="F4946">
        <v>18</v>
      </c>
      <c r="G4946" t="s">
        <v>17</v>
      </c>
      <c r="H4946" t="s">
        <v>17315</v>
      </c>
      <c r="I4946" s="74">
        <v>41724</v>
      </c>
      <c r="J4946" t="s">
        <v>19</v>
      </c>
      <c r="K4946" t="s">
        <v>19</v>
      </c>
    </row>
    <row r="4947" spans="1:11" hidden="1" x14ac:dyDescent="0.3">
      <c r="A4947" t="s">
        <v>27203</v>
      </c>
      <c r="B4947" t="s">
        <v>27204</v>
      </c>
      <c r="C4947" t="s">
        <v>17348</v>
      </c>
      <c r="D4947" t="s">
        <v>17349</v>
      </c>
      <c r="E4947" s="74">
        <v>42795</v>
      </c>
      <c r="F4947">
        <v>0.99282999999999999</v>
      </c>
      <c r="G4947" t="s">
        <v>17</v>
      </c>
      <c r="H4947" t="s">
        <v>17315</v>
      </c>
      <c r="I4947" s="74">
        <v>45680</v>
      </c>
      <c r="J4947" t="s">
        <v>19</v>
      </c>
      <c r="K4947" t="s">
        <v>19</v>
      </c>
    </row>
    <row r="4948" spans="1:11" hidden="1" x14ac:dyDescent="0.3">
      <c r="A4948" t="s">
        <v>25622</v>
      </c>
      <c r="B4948" t="s">
        <v>25623</v>
      </c>
      <c r="C4948" t="s">
        <v>25049</v>
      </c>
      <c r="D4948" t="s">
        <v>25050</v>
      </c>
      <c r="E4948" s="74">
        <v>44196</v>
      </c>
      <c r="F4948">
        <v>0.89200000000000002</v>
      </c>
      <c r="G4948" t="s">
        <v>17</v>
      </c>
      <c r="H4948" t="s">
        <v>17315</v>
      </c>
      <c r="I4948" s="74">
        <v>45630</v>
      </c>
      <c r="J4948" t="s">
        <v>19</v>
      </c>
      <c r="K4948" t="s">
        <v>19</v>
      </c>
    </row>
    <row r="4949" spans="1:11" hidden="1" x14ac:dyDescent="0.3">
      <c r="A4949" t="s">
        <v>4493</v>
      </c>
      <c r="B4949" t="s">
        <v>11351</v>
      </c>
      <c r="C4949" t="s">
        <v>17316</v>
      </c>
      <c r="D4949" t="s">
        <v>17317</v>
      </c>
      <c r="E4949" s="74">
        <v>43039</v>
      </c>
      <c r="F4949">
        <v>5</v>
      </c>
      <c r="G4949" t="s">
        <v>17</v>
      </c>
      <c r="H4949" t="s">
        <v>17324</v>
      </c>
      <c r="I4949" s="74">
        <v>43314</v>
      </c>
      <c r="J4949" t="s">
        <v>19</v>
      </c>
      <c r="K4949" t="s">
        <v>19</v>
      </c>
    </row>
    <row r="4950" spans="1:11" hidden="1" x14ac:dyDescent="0.3">
      <c r="A4950" t="s">
        <v>2686</v>
      </c>
      <c r="B4950" t="s">
        <v>2685</v>
      </c>
      <c r="C4950" t="s">
        <v>21768</v>
      </c>
      <c r="D4950" t="s">
        <v>2685</v>
      </c>
      <c r="E4950" s="74">
        <v>31472</v>
      </c>
      <c r="F4950">
        <v>2</v>
      </c>
      <c r="G4950" t="s">
        <v>17369</v>
      </c>
      <c r="H4950" t="s">
        <v>17339</v>
      </c>
      <c r="I4950" s="74">
        <v>40548</v>
      </c>
      <c r="J4950" t="s">
        <v>19</v>
      </c>
      <c r="K4950" t="s">
        <v>19</v>
      </c>
    </row>
    <row r="4951" spans="1:11" hidden="1" x14ac:dyDescent="0.3">
      <c r="A4951" t="s">
        <v>4546</v>
      </c>
      <c r="B4951" t="s">
        <v>2685</v>
      </c>
      <c r="C4951" t="s">
        <v>21768</v>
      </c>
      <c r="D4951" t="s">
        <v>2685</v>
      </c>
      <c r="E4951" s="74">
        <v>31472</v>
      </c>
      <c r="F4951">
        <v>0.5</v>
      </c>
      <c r="G4951" t="s">
        <v>17369</v>
      </c>
      <c r="H4951" t="s">
        <v>17339</v>
      </c>
      <c r="I4951" s="74">
        <v>43305</v>
      </c>
      <c r="J4951" t="s">
        <v>19</v>
      </c>
      <c r="K4951" t="s">
        <v>19</v>
      </c>
    </row>
    <row r="4952" spans="1:11" hidden="1" x14ac:dyDescent="0.3">
      <c r="A4952" t="s">
        <v>4547</v>
      </c>
      <c r="B4952" t="s">
        <v>2685</v>
      </c>
      <c r="C4952" t="s">
        <v>21768</v>
      </c>
      <c r="D4952" t="s">
        <v>2685</v>
      </c>
      <c r="E4952" s="74">
        <v>31472</v>
      </c>
      <c r="F4952">
        <v>0.8</v>
      </c>
      <c r="G4952" t="s">
        <v>17369</v>
      </c>
      <c r="H4952" t="s">
        <v>17339</v>
      </c>
      <c r="I4952" s="74">
        <v>43305</v>
      </c>
      <c r="J4952" t="s">
        <v>19</v>
      </c>
      <c r="K4952" t="s">
        <v>19</v>
      </c>
    </row>
    <row r="4953" spans="1:11" hidden="1" x14ac:dyDescent="0.3">
      <c r="A4953" t="s">
        <v>2446</v>
      </c>
      <c r="B4953" t="s">
        <v>13224</v>
      </c>
      <c r="C4953" t="s">
        <v>17370</v>
      </c>
      <c r="D4953" t="s">
        <v>17371</v>
      </c>
      <c r="E4953" s="74">
        <v>19125</v>
      </c>
      <c r="F4953">
        <v>37.5</v>
      </c>
      <c r="G4953" t="s">
        <v>17369</v>
      </c>
      <c r="H4953" t="s">
        <v>17315</v>
      </c>
      <c r="I4953" s="74">
        <v>40997</v>
      </c>
      <c r="J4953" t="s">
        <v>19</v>
      </c>
      <c r="K4953" t="s">
        <v>19</v>
      </c>
    </row>
    <row r="4954" spans="1:11" hidden="1" x14ac:dyDescent="0.3">
      <c r="A4954" t="s">
        <v>2932</v>
      </c>
      <c r="B4954" t="s">
        <v>2933</v>
      </c>
      <c r="C4954" t="s">
        <v>18589</v>
      </c>
      <c r="D4954" t="s">
        <v>18590</v>
      </c>
      <c r="E4954" s="74">
        <v>39305</v>
      </c>
      <c r="F4954">
        <v>2.6</v>
      </c>
      <c r="G4954" t="s">
        <v>17369</v>
      </c>
      <c r="H4954" t="s">
        <v>17458</v>
      </c>
      <c r="I4954" s="74">
        <v>40200</v>
      </c>
      <c r="J4954" t="s">
        <v>19</v>
      </c>
      <c r="K4954" t="s">
        <v>19</v>
      </c>
    </row>
    <row r="4955" spans="1:11" hidden="1" x14ac:dyDescent="0.3">
      <c r="A4955" t="s">
        <v>3877</v>
      </c>
      <c r="B4955" t="s">
        <v>11659</v>
      </c>
      <c r="C4955" t="s">
        <v>22178</v>
      </c>
      <c r="D4955" t="s">
        <v>22179</v>
      </c>
      <c r="E4955" s="74">
        <v>43083</v>
      </c>
      <c r="F4955">
        <v>49.9</v>
      </c>
      <c r="G4955" t="s">
        <v>17</v>
      </c>
      <c r="H4955" t="s">
        <v>17315</v>
      </c>
      <c r="I4955" s="74">
        <v>43126</v>
      </c>
      <c r="J4955" t="s">
        <v>19</v>
      </c>
      <c r="K4955" t="s">
        <v>19</v>
      </c>
    </row>
    <row r="4956" spans="1:11" hidden="1" x14ac:dyDescent="0.3">
      <c r="A4956" t="s">
        <v>3845</v>
      </c>
      <c r="B4956" t="s">
        <v>11721</v>
      </c>
      <c r="C4956" t="s">
        <v>22158</v>
      </c>
      <c r="D4956" t="s">
        <v>22159</v>
      </c>
      <c r="E4956" s="74">
        <v>42858</v>
      </c>
      <c r="F4956">
        <v>30</v>
      </c>
      <c r="G4956" t="s">
        <v>17</v>
      </c>
      <c r="H4956" t="s">
        <v>17315</v>
      </c>
      <c r="I4956" s="74">
        <v>42893</v>
      </c>
      <c r="J4956" t="s">
        <v>19</v>
      </c>
      <c r="K4956" t="s">
        <v>19</v>
      </c>
    </row>
    <row r="4957" spans="1:11" hidden="1" x14ac:dyDescent="0.3">
      <c r="A4957" t="s">
        <v>4427</v>
      </c>
      <c r="B4957" t="s">
        <v>11418</v>
      </c>
      <c r="C4957" t="s">
        <v>17463</v>
      </c>
      <c r="D4957" t="s">
        <v>17464</v>
      </c>
      <c r="E4957" s="74">
        <v>43349</v>
      </c>
      <c r="F4957">
        <v>20</v>
      </c>
      <c r="G4957" t="s">
        <v>17</v>
      </c>
      <c r="H4957" t="s">
        <v>17315</v>
      </c>
      <c r="I4957" s="74">
        <v>43375</v>
      </c>
      <c r="J4957" t="s">
        <v>19</v>
      </c>
      <c r="K4957" t="s">
        <v>19</v>
      </c>
    </row>
    <row r="4958" spans="1:11" hidden="1" x14ac:dyDescent="0.3">
      <c r="A4958" t="s">
        <v>8282</v>
      </c>
      <c r="B4958" t="s">
        <v>10244</v>
      </c>
      <c r="C4958" t="s">
        <v>17606</v>
      </c>
      <c r="D4958" t="s">
        <v>17607</v>
      </c>
      <c r="E4958" s="74">
        <v>34486</v>
      </c>
      <c r="F4958">
        <v>1.5</v>
      </c>
      <c r="G4958" t="s">
        <v>17369</v>
      </c>
      <c r="H4958" t="s">
        <v>17458</v>
      </c>
      <c r="I4958" s="74">
        <v>44019</v>
      </c>
      <c r="J4958" t="s">
        <v>19</v>
      </c>
      <c r="K4958" t="s">
        <v>19</v>
      </c>
    </row>
    <row r="4959" spans="1:11" hidden="1" x14ac:dyDescent="0.3">
      <c r="A4959" t="s">
        <v>17143</v>
      </c>
      <c r="B4959" t="s">
        <v>17142</v>
      </c>
      <c r="C4959" t="s">
        <v>17363</v>
      </c>
      <c r="D4959" t="s">
        <v>17364</v>
      </c>
      <c r="E4959" s="74">
        <v>44155</v>
      </c>
      <c r="F4959">
        <v>2.97</v>
      </c>
      <c r="G4959" t="s">
        <v>17</v>
      </c>
      <c r="H4959" t="s">
        <v>17339</v>
      </c>
      <c r="I4959" s="74">
        <v>44274</v>
      </c>
      <c r="J4959" t="s">
        <v>19</v>
      </c>
      <c r="K4959" t="s">
        <v>19</v>
      </c>
    </row>
    <row r="4960" spans="1:11" hidden="1" x14ac:dyDescent="0.3">
      <c r="A4960" t="s">
        <v>10071</v>
      </c>
      <c r="B4960" t="s">
        <v>10070</v>
      </c>
      <c r="C4960" t="s">
        <v>17523</v>
      </c>
      <c r="D4960" t="s">
        <v>10070</v>
      </c>
      <c r="E4960" s="74">
        <v>44153</v>
      </c>
      <c r="F4960">
        <v>99</v>
      </c>
      <c r="G4960" t="s">
        <v>17</v>
      </c>
      <c r="H4960" t="s">
        <v>17397</v>
      </c>
      <c r="I4960" s="74">
        <v>44223</v>
      </c>
      <c r="J4960" t="s">
        <v>19</v>
      </c>
      <c r="K4960" t="s">
        <v>19</v>
      </c>
    </row>
    <row r="4961" spans="1:11" hidden="1" x14ac:dyDescent="0.3">
      <c r="A4961" t="s">
        <v>2848</v>
      </c>
      <c r="B4961" t="s">
        <v>2652</v>
      </c>
      <c r="C4961" t="s">
        <v>19240</v>
      </c>
      <c r="D4961" t="s">
        <v>2652</v>
      </c>
      <c r="E4961" s="74">
        <v>40133</v>
      </c>
      <c r="F4961">
        <v>203.5</v>
      </c>
      <c r="G4961" t="s">
        <v>6</v>
      </c>
      <c r="H4961" t="s">
        <v>17397</v>
      </c>
      <c r="I4961" s="74">
        <v>40227</v>
      </c>
      <c r="J4961" t="s">
        <v>19</v>
      </c>
      <c r="K4961" t="s">
        <v>19</v>
      </c>
    </row>
    <row r="4962" spans="1:11" hidden="1" x14ac:dyDescent="0.3">
      <c r="A4962" t="s">
        <v>2653</v>
      </c>
      <c r="B4962" t="s">
        <v>2654</v>
      </c>
      <c r="C4962" t="s">
        <v>19240</v>
      </c>
      <c r="D4962" t="s">
        <v>2652</v>
      </c>
      <c r="E4962" s="74">
        <v>40665</v>
      </c>
      <c r="F4962">
        <v>102</v>
      </c>
      <c r="G4962" t="s">
        <v>6</v>
      </c>
      <c r="H4962" t="s">
        <v>17397</v>
      </c>
      <c r="I4962" s="74">
        <v>40667</v>
      </c>
      <c r="J4962" t="s">
        <v>19</v>
      </c>
      <c r="K4962" t="s">
        <v>19</v>
      </c>
    </row>
    <row r="4963" spans="1:11" hidden="1" x14ac:dyDescent="0.3">
      <c r="A4963" t="s">
        <v>9009</v>
      </c>
      <c r="B4963" t="s">
        <v>17105</v>
      </c>
      <c r="C4963" t="s">
        <v>17342</v>
      </c>
      <c r="D4963" t="s">
        <v>17343</v>
      </c>
      <c r="E4963" s="74">
        <v>42877</v>
      </c>
      <c r="F4963">
        <v>0.997</v>
      </c>
      <c r="G4963" t="s">
        <v>17</v>
      </c>
      <c r="H4963" t="s">
        <v>17315</v>
      </c>
      <c r="I4963" s="74">
        <v>44048</v>
      </c>
      <c r="J4963" t="s">
        <v>19</v>
      </c>
      <c r="K4963" t="s">
        <v>19</v>
      </c>
    </row>
    <row r="4964" spans="1:11" hidden="1" x14ac:dyDescent="0.3">
      <c r="A4964" t="s">
        <v>3388</v>
      </c>
      <c r="B4964" t="s">
        <v>3389</v>
      </c>
      <c r="C4964" t="s">
        <v>22213</v>
      </c>
      <c r="D4964" t="s">
        <v>22214</v>
      </c>
      <c r="E4964" s="74">
        <v>32196</v>
      </c>
      <c r="F4964">
        <v>0.995</v>
      </c>
      <c r="G4964" t="s">
        <v>17369</v>
      </c>
      <c r="H4964" t="s">
        <v>17315</v>
      </c>
      <c r="I4964" s="74">
        <v>39668</v>
      </c>
      <c r="J4964" t="s">
        <v>19</v>
      </c>
      <c r="K4964" t="s">
        <v>19</v>
      </c>
    </row>
    <row r="4965" spans="1:11" hidden="1" x14ac:dyDescent="0.3">
      <c r="A4965" t="s">
        <v>4414</v>
      </c>
      <c r="B4965" t="s">
        <v>11441</v>
      </c>
      <c r="C4965" t="s">
        <v>17453</v>
      </c>
      <c r="D4965" t="s">
        <v>17454</v>
      </c>
      <c r="E4965" s="74">
        <v>43091</v>
      </c>
      <c r="F4965">
        <v>2.2000000000000002</v>
      </c>
      <c r="G4965" t="s">
        <v>17</v>
      </c>
      <c r="H4965" t="s">
        <v>17339</v>
      </c>
      <c r="I4965" s="74">
        <v>43314</v>
      </c>
      <c r="J4965" t="s">
        <v>19</v>
      </c>
      <c r="K4965" t="s">
        <v>19</v>
      </c>
    </row>
    <row r="4966" spans="1:11" hidden="1" x14ac:dyDescent="0.3">
      <c r="A4966" t="s">
        <v>3562</v>
      </c>
      <c r="B4966" t="s">
        <v>12409</v>
      </c>
      <c r="C4966" t="s">
        <v>17372</v>
      </c>
      <c r="D4966" t="s">
        <v>17373</v>
      </c>
      <c r="E4966" t="s">
        <v>22007</v>
      </c>
      <c r="F4966">
        <v>0.8</v>
      </c>
      <c r="G4966" t="s">
        <v>17369</v>
      </c>
      <c r="H4966" t="s">
        <v>17315</v>
      </c>
      <c r="I4966" s="74">
        <v>39661</v>
      </c>
      <c r="J4966" t="s">
        <v>19</v>
      </c>
      <c r="K4966" t="s">
        <v>19</v>
      </c>
    </row>
    <row r="4967" spans="1:11" hidden="1" x14ac:dyDescent="0.3">
      <c r="A4967" t="s">
        <v>3599</v>
      </c>
      <c r="B4967" t="s">
        <v>11588</v>
      </c>
      <c r="C4967" t="s">
        <v>17372</v>
      </c>
      <c r="D4967" t="s">
        <v>17373</v>
      </c>
      <c r="E4967" s="74">
        <v>1156</v>
      </c>
      <c r="F4967">
        <v>1</v>
      </c>
      <c r="G4967" t="s">
        <v>17369</v>
      </c>
      <c r="H4967" t="s">
        <v>17315</v>
      </c>
      <c r="I4967" s="74">
        <v>39652</v>
      </c>
      <c r="J4967" t="s">
        <v>19</v>
      </c>
      <c r="K4967" t="s">
        <v>19</v>
      </c>
    </row>
    <row r="4968" spans="1:11" hidden="1" x14ac:dyDescent="0.3">
      <c r="A4968" t="s">
        <v>3454</v>
      </c>
      <c r="B4968" t="s">
        <v>11588</v>
      </c>
      <c r="C4968" t="s">
        <v>17372</v>
      </c>
      <c r="D4968" t="s">
        <v>17373</v>
      </c>
      <c r="E4968" s="74">
        <v>1522</v>
      </c>
      <c r="F4968">
        <v>1</v>
      </c>
      <c r="G4968" t="s">
        <v>17369</v>
      </c>
      <c r="H4968" t="s">
        <v>17315</v>
      </c>
      <c r="I4968" s="74">
        <v>39652</v>
      </c>
      <c r="J4968" t="s">
        <v>19</v>
      </c>
      <c r="K4968" t="s">
        <v>19</v>
      </c>
    </row>
    <row r="4969" spans="1:11" hidden="1" x14ac:dyDescent="0.3">
      <c r="A4969" t="s">
        <v>21068</v>
      </c>
      <c r="B4969" t="s">
        <v>21069</v>
      </c>
      <c r="C4969" t="s">
        <v>21070</v>
      </c>
      <c r="D4969" t="s">
        <v>21071</v>
      </c>
      <c r="E4969" s="74">
        <v>43097</v>
      </c>
      <c r="F4969">
        <v>0.92200000000000004</v>
      </c>
      <c r="G4969" t="s">
        <v>17</v>
      </c>
      <c r="H4969" t="s">
        <v>17315</v>
      </c>
      <c r="I4969" s="74">
        <v>45295</v>
      </c>
      <c r="J4969" t="s">
        <v>19</v>
      </c>
      <c r="K4969" t="s">
        <v>19</v>
      </c>
    </row>
    <row r="4970" spans="1:11" hidden="1" x14ac:dyDescent="0.3">
      <c r="A4970" t="s">
        <v>15838</v>
      </c>
      <c r="B4970" t="s">
        <v>15837</v>
      </c>
      <c r="C4970" t="s">
        <v>17618</v>
      </c>
      <c r="D4970" t="s">
        <v>17619</v>
      </c>
      <c r="E4970" s="74">
        <v>42551</v>
      </c>
      <c r="F4970">
        <v>6.2E-2</v>
      </c>
      <c r="G4970" t="s">
        <v>17</v>
      </c>
      <c r="H4970" t="s">
        <v>17315</v>
      </c>
      <c r="I4970" s="74">
        <v>44427</v>
      </c>
      <c r="J4970" t="s">
        <v>19</v>
      </c>
      <c r="K4970" t="s">
        <v>19</v>
      </c>
    </row>
    <row r="4971" spans="1:11" hidden="1" x14ac:dyDescent="0.3">
      <c r="A4971" t="s">
        <v>16840</v>
      </c>
      <c r="B4971" t="s">
        <v>16839</v>
      </c>
      <c r="C4971" t="s">
        <v>17516</v>
      </c>
      <c r="D4971" t="s">
        <v>17517</v>
      </c>
      <c r="E4971" s="74">
        <v>44448</v>
      </c>
      <c r="F4971">
        <v>60</v>
      </c>
      <c r="G4971" t="s">
        <v>17</v>
      </c>
      <c r="H4971" t="s">
        <v>17339</v>
      </c>
      <c r="I4971" s="74">
        <v>44456</v>
      </c>
      <c r="J4971" t="s">
        <v>19</v>
      </c>
      <c r="K4971" t="s">
        <v>19</v>
      </c>
    </row>
    <row r="4972" spans="1:11" hidden="1" x14ac:dyDescent="0.3">
      <c r="A4972" t="s">
        <v>21018</v>
      </c>
      <c r="B4972" t="s">
        <v>21019</v>
      </c>
      <c r="C4972" t="s">
        <v>18696</v>
      </c>
      <c r="D4972" t="s">
        <v>18697</v>
      </c>
      <c r="E4972" s="74">
        <v>45127</v>
      </c>
      <c r="F4972">
        <v>0.14099999999999999</v>
      </c>
      <c r="G4972" t="s">
        <v>17</v>
      </c>
      <c r="H4972" t="s">
        <v>17315</v>
      </c>
      <c r="I4972" s="74">
        <v>45209</v>
      </c>
      <c r="J4972" t="s">
        <v>19</v>
      </c>
      <c r="K4972" t="s">
        <v>19</v>
      </c>
    </row>
    <row r="4973" spans="1:11" hidden="1" x14ac:dyDescent="0.3">
      <c r="A4973" t="s">
        <v>25078</v>
      </c>
      <c r="B4973" t="s">
        <v>25079</v>
      </c>
      <c r="C4973" t="s">
        <v>25080</v>
      </c>
      <c r="D4973" t="s">
        <v>25081</v>
      </c>
      <c r="E4973" s="74">
        <v>43344</v>
      </c>
      <c r="F4973">
        <v>3.9209999999999998</v>
      </c>
      <c r="G4973" t="s">
        <v>17334</v>
      </c>
      <c r="H4973" t="s">
        <v>17458</v>
      </c>
      <c r="I4973" s="74">
        <v>45467</v>
      </c>
      <c r="J4973" t="s">
        <v>19</v>
      </c>
      <c r="K4973" t="s">
        <v>19</v>
      </c>
    </row>
    <row r="4974" spans="1:11" hidden="1" x14ac:dyDescent="0.3">
      <c r="A4974" t="s">
        <v>2693</v>
      </c>
      <c r="B4974" t="s">
        <v>13428</v>
      </c>
      <c r="C4974" t="s">
        <v>21764</v>
      </c>
      <c r="D4974" t="s">
        <v>21765</v>
      </c>
      <c r="E4974" s="74">
        <v>40575</v>
      </c>
      <c r="F4974">
        <v>19.899999999999999</v>
      </c>
      <c r="G4974" t="s">
        <v>6</v>
      </c>
      <c r="H4974" t="s">
        <v>17458</v>
      </c>
      <c r="I4974" s="74">
        <v>40625</v>
      </c>
      <c r="J4974" t="s">
        <v>19</v>
      </c>
      <c r="K4974" t="s">
        <v>19</v>
      </c>
    </row>
    <row r="4975" spans="1:11" hidden="1" x14ac:dyDescent="0.3">
      <c r="A4975" t="s">
        <v>28412</v>
      </c>
      <c r="B4975" t="s">
        <v>28413</v>
      </c>
      <c r="C4975" t="s">
        <v>28410</v>
      </c>
      <c r="D4975" t="s">
        <v>28411</v>
      </c>
      <c r="E4975" s="74">
        <v>42356</v>
      </c>
      <c r="F4975">
        <v>50</v>
      </c>
      <c r="G4975" t="s">
        <v>6</v>
      </c>
      <c r="H4975" t="s">
        <v>17324</v>
      </c>
      <c r="I4975" s="74">
        <v>42419</v>
      </c>
      <c r="J4975" t="s">
        <v>19</v>
      </c>
      <c r="K4975" t="s">
        <v>19</v>
      </c>
    </row>
    <row r="4976" spans="1:11" hidden="1" x14ac:dyDescent="0.3">
      <c r="A4976" t="s">
        <v>8900</v>
      </c>
      <c r="B4976" t="s">
        <v>17178</v>
      </c>
      <c r="C4976" t="s">
        <v>17353</v>
      </c>
      <c r="D4976" t="s">
        <v>17354</v>
      </c>
      <c r="E4976" s="74">
        <v>43605</v>
      </c>
      <c r="F4976">
        <v>0.26</v>
      </c>
      <c r="G4976" t="s">
        <v>17</v>
      </c>
      <c r="H4976" t="s">
        <v>17315</v>
      </c>
      <c r="I4976" s="74">
        <v>43997</v>
      </c>
      <c r="J4976" t="s">
        <v>19</v>
      </c>
      <c r="K4976" t="s">
        <v>19</v>
      </c>
    </row>
    <row r="4977" spans="1:11" hidden="1" x14ac:dyDescent="0.3">
      <c r="A4977" t="s">
        <v>2817</v>
      </c>
      <c r="B4977" t="s">
        <v>13561</v>
      </c>
      <c r="C4977" t="s">
        <v>19730</v>
      </c>
      <c r="D4977" t="s">
        <v>19731</v>
      </c>
      <c r="E4977" s="74">
        <v>39814</v>
      </c>
      <c r="F4977">
        <v>0.74099999999999999</v>
      </c>
      <c r="G4977" t="s">
        <v>17</v>
      </c>
      <c r="H4977" t="s">
        <v>17315</v>
      </c>
      <c r="I4977" s="74">
        <v>40340</v>
      </c>
      <c r="J4977" t="s">
        <v>19</v>
      </c>
      <c r="K4977" t="s">
        <v>19</v>
      </c>
    </row>
    <row r="4978" spans="1:11" hidden="1" x14ac:dyDescent="0.3">
      <c r="A4978" t="s">
        <v>14730</v>
      </c>
      <c r="B4978" t="s">
        <v>14729</v>
      </c>
      <c r="C4978" t="s">
        <v>17680</v>
      </c>
      <c r="D4978" t="s">
        <v>17681</v>
      </c>
      <c r="E4978" s="74">
        <v>44631</v>
      </c>
      <c r="F4978">
        <v>0.156</v>
      </c>
      <c r="G4978" t="s">
        <v>17</v>
      </c>
      <c r="H4978" t="s">
        <v>17315</v>
      </c>
      <c r="I4978" s="74">
        <v>44739</v>
      </c>
      <c r="J4978" t="s">
        <v>19</v>
      </c>
      <c r="K4978" t="s">
        <v>19</v>
      </c>
    </row>
    <row r="4979" spans="1:11" hidden="1" x14ac:dyDescent="0.3">
      <c r="A4979" t="s">
        <v>20330</v>
      </c>
      <c r="B4979" t="s">
        <v>20331</v>
      </c>
      <c r="C4979" t="s">
        <v>17350</v>
      </c>
      <c r="D4979" t="s">
        <v>17351</v>
      </c>
      <c r="E4979" s="74">
        <v>44924</v>
      </c>
      <c r="F4979">
        <v>0.495</v>
      </c>
      <c r="G4979" t="s">
        <v>17</v>
      </c>
      <c r="H4979" t="s">
        <v>17315</v>
      </c>
      <c r="I4979" s="74">
        <v>45141</v>
      </c>
      <c r="J4979" t="s">
        <v>19</v>
      </c>
      <c r="K4979" t="s">
        <v>19</v>
      </c>
    </row>
    <row r="4980" spans="1:11" hidden="1" x14ac:dyDescent="0.3">
      <c r="A4980" t="s">
        <v>2581</v>
      </c>
      <c r="B4980" t="s">
        <v>13325</v>
      </c>
      <c r="C4980" t="s">
        <v>21796</v>
      </c>
      <c r="D4980" t="s">
        <v>21797</v>
      </c>
      <c r="E4980" s="74">
        <v>31776</v>
      </c>
      <c r="F4980">
        <v>3.0750000000000002</v>
      </c>
      <c r="G4980" t="s">
        <v>17369</v>
      </c>
      <c r="H4980" t="s">
        <v>17458</v>
      </c>
      <c r="I4980" s="74">
        <v>40655</v>
      </c>
      <c r="J4980" t="s">
        <v>19</v>
      </c>
      <c r="K4980" t="s">
        <v>19</v>
      </c>
    </row>
    <row r="4981" spans="1:11" hidden="1" x14ac:dyDescent="0.3">
      <c r="A4981" t="s">
        <v>15876</v>
      </c>
      <c r="B4981" t="s">
        <v>15875</v>
      </c>
      <c r="C4981" t="s">
        <v>17453</v>
      </c>
      <c r="D4981" t="s">
        <v>17454</v>
      </c>
      <c r="E4981" s="74">
        <v>44147</v>
      </c>
      <c r="F4981">
        <v>2.2000000000000002</v>
      </c>
      <c r="G4981" t="s">
        <v>17</v>
      </c>
      <c r="H4981" t="s">
        <v>17339</v>
      </c>
      <c r="I4981" s="74">
        <v>44417</v>
      </c>
      <c r="J4981" t="s">
        <v>19</v>
      </c>
      <c r="K4981" t="s">
        <v>19</v>
      </c>
    </row>
    <row r="4982" spans="1:11" hidden="1" x14ac:dyDescent="0.3">
      <c r="A4982" t="s">
        <v>1545</v>
      </c>
      <c r="B4982" t="s">
        <v>12512</v>
      </c>
      <c r="C4982" t="s">
        <v>17393</v>
      </c>
      <c r="D4982" t="s">
        <v>17394</v>
      </c>
      <c r="E4982" s="74">
        <v>40869</v>
      </c>
      <c r="F4982">
        <v>0.996</v>
      </c>
      <c r="G4982" t="s">
        <v>17</v>
      </c>
      <c r="H4982" t="s">
        <v>17315</v>
      </c>
      <c r="I4982" s="74">
        <v>41628</v>
      </c>
      <c r="J4982" t="s">
        <v>19</v>
      </c>
      <c r="K4982" t="s">
        <v>19</v>
      </c>
    </row>
    <row r="4983" spans="1:11" hidden="1" x14ac:dyDescent="0.3">
      <c r="A4983" t="s">
        <v>1539</v>
      </c>
      <c r="B4983" t="s">
        <v>12506</v>
      </c>
      <c r="C4983" t="s">
        <v>17393</v>
      </c>
      <c r="D4983" t="s">
        <v>17394</v>
      </c>
      <c r="E4983" s="74">
        <v>40870</v>
      </c>
      <c r="F4983">
        <v>1.5</v>
      </c>
      <c r="G4983" t="s">
        <v>17</v>
      </c>
      <c r="H4983" t="s">
        <v>17315</v>
      </c>
      <c r="I4983" s="74">
        <v>41705</v>
      </c>
      <c r="J4983" t="s">
        <v>19</v>
      </c>
      <c r="K4983" t="s">
        <v>19</v>
      </c>
    </row>
    <row r="4984" spans="1:11" hidden="1" x14ac:dyDescent="0.3">
      <c r="A4984" t="s">
        <v>1538</v>
      </c>
      <c r="B4984" t="s">
        <v>12506</v>
      </c>
      <c r="C4984" t="s">
        <v>17393</v>
      </c>
      <c r="D4984" t="s">
        <v>17394</v>
      </c>
      <c r="E4984" s="74">
        <v>40870</v>
      </c>
      <c r="F4984">
        <v>0.5</v>
      </c>
      <c r="G4984" t="s">
        <v>17</v>
      </c>
      <c r="H4984" t="s">
        <v>17315</v>
      </c>
      <c r="I4984" s="74">
        <v>41705</v>
      </c>
      <c r="J4984" t="s">
        <v>19</v>
      </c>
      <c r="K4984" t="s">
        <v>19</v>
      </c>
    </row>
    <row r="4985" spans="1:11" hidden="1" x14ac:dyDescent="0.3">
      <c r="A4985" t="s">
        <v>1119</v>
      </c>
      <c r="B4985" t="s">
        <v>12239</v>
      </c>
      <c r="C4985" t="s">
        <v>21959</v>
      </c>
      <c r="D4985" t="s">
        <v>21960</v>
      </c>
      <c r="E4985" s="74">
        <v>42094</v>
      </c>
      <c r="F4985">
        <v>1.5</v>
      </c>
      <c r="G4985" t="s">
        <v>17</v>
      </c>
      <c r="H4985" t="s">
        <v>17315</v>
      </c>
      <c r="I4985" s="74">
        <v>42157</v>
      </c>
      <c r="J4985" t="s">
        <v>19</v>
      </c>
      <c r="K4985" t="s">
        <v>19</v>
      </c>
    </row>
    <row r="4986" spans="1:11" hidden="1" x14ac:dyDescent="0.3">
      <c r="A4986" t="s">
        <v>2866</v>
      </c>
      <c r="B4986" t="s">
        <v>12442</v>
      </c>
      <c r="C4986" t="s">
        <v>17393</v>
      </c>
      <c r="D4986" t="s">
        <v>17394</v>
      </c>
      <c r="E4986" s="74">
        <v>39545</v>
      </c>
      <c r="F4986">
        <v>0.25</v>
      </c>
      <c r="G4986" t="s">
        <v>17</v>
      </c>
      <c r="H4986" t="s">
        <v>17315</v>
      </c>
      <c r="I4986" s="74">
        <v>40205</v>
      </c>
      <c r="J4986" t="s">
        <v>19</v>
      </c>
      <c r="K4986" t="s">
        <v>19</v>
      </c>
    </row>
    <row r="4987" spans="1:11" hidden="1" x14ac:dyDescent="0.3">
      <c r="A4987" t="s">
        <v>1439</v>
      </c>
      <c r="B4987" t="s">
        <v>12442</v>
      </c>
      <c r="C4987" t="s">
        <v>17393</v>
      </c>
      <c r="D4987" t="s">
        <v>17394</v>
      </c>
      <c r="E4987" s="74">
        <v>39545</v>
      </c>
      <c r="F4987">
        <v>0.25</v>
      </c>
      <c r="G4987" t="s">
        <v>17</v>
      </c>
      <c r="H4987" t="s">
        <v>17315</v>
      </c>
      <c r="I4987" s="74">
        <v>41705</v>
      </c>
      <c r="J4987" t="s">
        <v>19</v>
      </c>
      <c r="K4987" t="s">
        <v>19</v>
      </c>
    </row>
    <row r="4988" spans="1:11" hidden="1" x14ac:dyDescent="0.3">
      <c r="A4988" t="s">
        <v>875</v>
      </c>
      <c r="B4988" t="s">
        <v>876</v>
      </c>
      <c r="C4988" t="s">
        <v>17372</v>
      </c>
      <c r="D4988" t="s">
        <v>17373</v>
      </c>
      <c r="E4988" s="74">
        <v>41978</v>
      </c>
      <c r="F4988">
        <v>1.5</v>
      </c>
      <c r="G4988" t="s">
        <v>17</v>
      </c>
      <c r="H4988" t="s">
        <v>17315</v>
      </c>
      <c r="I4988" s="74">
        <v>42086</v>
      </c>
      <c r="J4988" t="s">
        <v>19</v>
      </c>
      <c r="K4988" t="s">
        <v>19</v>
      </c>
    </row>
    <row r="4989" spans="1:11" hidden="1" x14ac:dyDescent="0.3">
      <c r="A4989" t="s">
        <v>14390</v>
      </c>
      <c r="B4989" t="s">
        <v>14389</v>
      </c>
      <c r="C4989" t="s">
        <v>18696</v>
      </c>
      <c r="D4989" t="s">
        <v>18697</v>
      </c>
      <c r="E4989" s="74">
        <v>44630</v>
      </c>
      <c r="F4989">
        <v>0.33600000000000002</v>
      </c>
      <c r="G4989" t="s">
        <v>17</v>
      </c>
      <c r="H4989" t="s">
        <v>17315</v>
      </c>
      <c r="I4989" s="74">
        <v>44848</v>
      </c>
      <c r="J4989" t="s">
        <v>19</v>
      </c>
      <c r="K4989" t="s">
        <v>19</v>
      </c>
    </row>
    <row r="4990" spans="1:11" hidden="1" x14ac:dyDescent="0.3">
      <c r="A4990" t="s">
        <v>3504</v>
      </c>
      <c r="B4990" t="s">
        <v>11980</v>
      </c>
      <c r="C4990" t="s">
        <v>18668</v>
      </c>
      <c r="D4990" t="s">
        <v>18669</v>
      </c>
      <c r="E4990" s="74">
        <v>36130</v>
      </c>
      <c r="F4990">
        <v>3</v>
      </c>
      <c r="G4990" t="s">
        <v>17334</v>
      </c>
      <c r="H4990" t="s">
        <v>17315</v>
      </c>
      <c r="I4990" s="74">
        <v>39619</v>
      </c>
      <c r="J4990" t="s">
        <v>19</v>
      </c>
      <c r="K4990" t="s">
        <v>19</v>
      </c>
    </row>
    <row r="4991" spans="1:11" hidden="1" x14ac:dyDescent="0.3">
      <c r="A4991" t="s">
        <v>614</v>
      </c>
      <c r="B4991" t="s">
        <v>11980</v>
      </c>
      <c r="C4991" t="s">
        <v>17370</v>
      </c>
      <c r="D4991" t="s">
        <v>17371</v>
      </c>
      <c r="E4991" s="74">
        <v>36130</v>
      </c>
      <c r="F4991">
        <v>2.95</v>
      </c>
      <c r="G4991" t="s">
        <v>17334</v>
      </c>
      <c r="H4991" t="s">
        <v>17315</v>
      </c>
      <c r="I4991" s="74">
        <v>42465</v>
      </c>
      <c r="J4991" t="s">
        <v>19</v>
      </c>
      <c r="K4991" t="s">
        <v>19</v>
      </c>
    </row>
    <row r="4992" spans="1:11" hidden="1" x14ac:dyDescent="0.3">
      <c r="A4992" t="s">
        <v>3543</v>
      </c>
      <c r="B4992" t="s">
        <v>12237</v>
      </c>
      <c r="C4992" t="s">
        <v>18668</v>
      </c>
      <c r="D4992" t="s">
        <v>18669</v>
      </c>
      <c r="E4992" s="74">
        <v>35612</v>
      </c>
      <c r="F4992">
        <v>6.4</v>
      </c>
      <c r="G4992" t="s">
        <v>17334</v>
      </c>
      <c r="H4992" t="s">
        <v>17315</v>
      </c>
      <c r="I4992" s="74">
        <v>39602</v>
      </c>
      <c r="J4992" t="s">
        <v>19</v>
      </c>
      <c r="K4992" t="s">
        <v>19</v>
      </c>
    </row>
    <row r="4993" spans="1:11" hidden="1" x14ac:dyDescent="0.3">
      <c r="A4993" t="s">
        <v>3536</v>
      </c>
      <c r="B4993" t="s">
        <v>12192</v>
      </c>
      <c r="C4993" t="s">
        <v>17372</v>
      </c>
      <c r="D4993" t="s">
        <v>17373</v>
      </c>
      <c r="E4993" s="74">
        <v>35916</v>
      </c>
      <c r="F4993">
        <v>1.8</v>
      </c>
      <c r="G4993" t="s">
        <v>17334</v>
      </c>
      <c r="H4993" t="s">
        <v>17315</v>
      </c>
      <c r="I4993" s="74">
        <v>39612</v>
      </c>
      <c r="J4993" t="s">
        <v>19</v>
      </c>
      <c r="K4993" t="s">
        <v>19</v>
      </c>
    </row>
    <row r="4994" spans="1:11" hidden="1" x14ac:dyDescent="0.3">
      <c r="A4994" t="s">
        <v>3535</v>
      </c>
      <c r="B4994" t="s">
        <v>12182</v>
      </c>
      <c r="C4994" t="s">
        <v>18668</v>
      </c>
      <c r="D4994" t="s">
        <v>18669</v>
      </c>
      <c r="E4994" s="74">
        <v>34121</v>
      </c>
      <c r="F4994">
        <v>6.8</v>
      </c>
      <c r="G4994" t="s">
        <v>17334</v>
      </c>
      <c r="H4994" t="s">
        <v>17315</v>
      </c>
      <c r="I4994" s="74">
        <v>39612</v>
      </c>
      <c r="J4994" t="s">
        <v>19</v>
      </c>
      <c r="K4994" t="s">
        <v>19</v>
      </c>
    </row>
    <row r="4995" spans="1:11" hidden="1" x14ac:dyDescent="0.3">
      <c r="A4995" t="s">
        <v>3533</v>
      </c>
      <c r="B4995" t="s">
        <v>12182</v>
      </c>
      <c r="C4995" t="s">
        <v>18668</v>
      </c>
      <c r="D4995" t="s">
        <v>18669</v>
      </c>
      <c r="E4995" s="74">
        <v>36251</v>
      </c>
      <c r="F4995">
        <v>4.9000000000000004</v>
      </c>
      <c r="G4995" t="s">
        <v>17334</v>
      </c>
      <c r="H4995" t="s">
        <v>17315</v>
      </c>
      <c r="I4995" s="74">
        <v>39612</v>
      </c>
      <c r="J4995" t="s">
        <v>19</v>
      </c>
      <c r="K4995" t="s">
        <v>19</v>
      </c>
    </row>
    <row r="4996" spans="1:11" hidden="1" x14ac:dyDescent="0.3">
      <c r="A4996" t="s">
        <v>3542</v>
      </c>
      <c r="B4996" t="s">
        <v>12233</v>
      </c>
      <c r="C4996" t="s">
        <v>22030</v>
      </c>
      <c r="D4996" t="s">
        <v>22031</v>
      </c>
      <c r="E4996" s="74">
        <v>33147</v>
      </c>
      <c r="F4996">
        <v>1.8</v>
      </c>
      <c r="G4996" t="s">
        <v>17334</v>
      </c>
      <c r="H4996" t="s">
        <v>17315</v>
      </c>
      <c r="I4996" s="74">
        <v>39615</v>
      </c>
      <c r="J4996" t="s">
        <v>19</v>
      </c>
      <c r="K4996" t="s">
        <v>19</v>
      </c>
    </row>
    <row r="4997" spans="1:11" hidden="1" x14ac:dyDescent="0.3">
      <c r="A4997" t="s">
        <v>3517</v>
      </c>
      <c r="B4997" t="s">
        <v>12061</v>
      </c>
      <c r="C4997" t="s">
        <v>22030</v>
      </c>
      <c r="D4997" t="s">
        <v>22031</v>
      </c>
      <c r="E4997" s="74">
        <v>34029</v>
      </c>
      <c r="F4997">
        <v>0.6</v>
      </c>
      <c r="G4997" t="s">
        <v>17334</v>
      </c>
      <c r="H4997" t="s">
        <v>17315</v>
      </c>
      <c r="I4997" s="74">
        <v>39615</v>
      </c>
      <c r="J4997" t="s">
        <v>19</v>
      </c>
      <c r="K4997" t="s">
        <v>19</v>
      </c>
    </row>
    <row r="4998" spans="1:11" hidden="1" x14ac:dyDescent="0.3">
      <c r="A4998" t="s">
        <v>3516</v>
      </c>
      <c r="B4998" t="s">
        <v>12058</v>
      </c>
      <c r="C4998" t="s">
        <v>22030</v>
      </c>
      <c r="D4998" t="s">
        <v>22031</v>
      </c>
      <c r="E4998" s="74">
        <v>36130</v>
      </c>
      <c r="F4998">
        <v>0.4</v>
      </c>
      <c r="G4998" t="s">
        <v>17334</v>
      </c>
      <c r="H4998" t="s">
        <v>17315</v>
      </c>
      <c r="I4998" s="74">
        <v>39615</v>
      </c>
      <c r="J4998" t="s">
        <v>19</v>
      </c>
      <c r="K4998" t="s">
        <v>19</v>
      </c>
    </row>
    <row r="4999" spans="1:11" hidden="1" x14ac:dyDescent="0.3">
      <c r="A4999" t="s">
        <v>11800</v>
      </c>
      <c r="B4999" t="s">
        <v>11799</v>
      </c>
      <c r="C4999" t="s">
        <v>22152</v>
      </c>
      <c r="D4999" t="s">
        <v>22153</v>
      </c>
      <c r="E4999" s="74">
        <v>42707</v>
      </c>
      <c r="F4999">
        <v>250</v>
      </c>
      <c r="G4999" t="s">
        <v>17</v>
      </c>
      <c r="H4999" t="s">
        <v>17465</v>
      </c>
      <c r="I4999" s="74">
        <v>42752</v>
      </c>
      <c r="J4999" t="s">
        <v>19</v>
      </c>
      <c r="K4999" t="s">
        <v>19</v>
      </c>
    </row>
    <row r="5000" spans="1:11" hidden="1" x14ac:dyDescent="0.3">
      <c r="A5000" t="s">
        <v>2005</v>
      </c>
      <c r="B5000" t="s">
        <v>12875</v>
      </c>
      <c r="C5000" t="s">
        <v>17350</v>
      </c>
      <c r="D5000" t="s">
        <v>17351</v>
      </c>
      <c r="E5000" s="74">
        <v>40613</v>
      </c>
      <c r="F5000">
        <v>0.88600000000000001</v>
      </c>
      <c r="G5000" t="s">
        <v>17</v>
      </c>
      <c r="H5000" t="s">
        <v>17315</v>
      </c>
      <c r="I5000" s="74">
        <v>41401</v>
      </c>
      <c r="J5000" t="s">
        <v>19</v>
      </c>
      <c r="K5000" t="s">
        <v>19</v>
      </c>
    </row>
    <row r="5001" spans="1:11" hidden="1" x14ac:dyDescent="0.3">
      <c r="A5001" t="s">
        <v>2276</v>
      </c>
      <c r="B5001" t="s">
        <v>13081</v>
      </c>
      <c r="C5001" t="s">
        <v>17557</v>
      </c>
      <c r="D5001" t="s">
        <v>17558</v>
      </c>
      <c r="E5001" s="74">
        <v>31959</v>
      </c>
      <c r="F5001">
        <v>2.9</v>
      </c>
      <c r="G5001" t="s">
        <v>17369</v>
      </c>
      <c r="H5001" t="s">
        <v>17315</v>
      </c>
      <c r="I5001" s="74">
        <v>40998</v>
      </c>
      <c r="J5001" t="s">
        <v>19</v>
      </c>
      <c r="K5001" t="s">
        <v>19</v>
      </c>
    </row>
    <row r="5002" spans="1:11" hidden="1" x14ac:dyDescent="0.3">
      <c r="A5002" t="s">
        <v>1013</v>
      </c>
      <c r="B5002" t="s">
        <v>12196</v>
      </c>
      <c r="C5002" t="s">
        <v>17557</v>
      </c>
      <c r="D5002" t="s">
        <v>17558</v>
      </c>
      <c r="E5002" s="74">
        <v>25416</v>
      </c>
      <c r="F5002">
        <v>50</v>
      </c>
      <c r="G5002" t="s">
        <v>17369</v>
      </c>
      <c r="H5002" t="s">
        <v>17315</v>
      </c>
      <c r="I5002" s="74">
        <v>42020</v>
      </c>
      <c r="J5002" t="s">
        <v>19</v>
      </c>
      <c r="K5002" t="s">
        <v>19</v>
      </c>
    </row>
    <row r="5003" spans="1:11" hidden="1" x14ac:dyDescent="0.3">
      <c r="A5003" t="s">
        <v>1012</v>
      </c>
      <c r="B5003" t="s">
        <v>12196</v>
      </c>
      <c r="C5003" t="s">
        <v>17557</v>
      </c>
      <c r="D5003" t="s">
        <v>17558</v>
      </c>
      <c r="E5003" s="74">
        <v>25447</v>
      </c>
      <c r="F5003">
        <v>50</v>
      </c>
      <c r="G5003" t="s">
        <v>17369</v>
      </c>
      <c r="H5003" t="s">
        <v>17315</v>
      </c>
      <c r="I5003" s="74">
        <v>42020</v>
      </c>
      <c r="J5003" t="s">
        <v>19</v>
      </c>
      <c r="K5003" t="s">
        <v>19</v>
      </c>
    </row>
    <row r="5004" spans="1:11" hidden="1" x14ac:dyDescent="0.3">
      <c r="A5004" t="s">
        <v>15830</v>
      </c>
      <c r="B5004" t="s">
        <v>15829</v>
      </c>
      <c r="C5004" t="s">
        <v>17350</v>
      </c>
      <c r="D5004" t="s">
        <v>17351</v>
      </c>
      <c r="E5004" s="74">
        <v>44124</v>
      </c>
      <c r="F5004">
        <v>0.23200000000000001</v>
      </c>
      <c r="G5004" t="s">
        <v>17</v>
      </c>
      <c r="H5004" t="s">
        <v>17315</v>
      </c>
      <c r="I5004" s="74">
        <v>44466</v>
      </c>
      <c r="J5004" t="s">
        <v>19</v>
      </c>
      <c r="K5004" t="s">
        <v>19</v>
      </c>
    </row>
    <row r="5005" spans="1:11" hidden="1" x14ac:dyDescent="0.3">
      <c r="A5005" t="s">
        <v>10111</v>
      </c>
      <c r="B5005" t="s">
        <v>10110</v>
      </c>
      <c r="C5005" t="s">
        <v>17540</v>
      </c>
      <c r="D5005" t="s">
        <v>10110</v>
      </c>
      <c r="E5005" s="74">
        <v>44180</v>
      </c>
      <c r="F5005">
        <v>350</v>
      </c>
      <c r="G5005" t="s">
        <v>6</v>
      </c>
      <c r="H5005" t="s">
        <v>17379</v>
      </c>
      <c r="I5005" s="74">
        <v>44223</v>
      </c>
      <c r="J5005" t="s">
        <v>19</v>
      </c>
      <c r="K5005" t="s">
        <v>19</v>
      </c>
    </row>
    <row r="5006" spans="1:11" hidden="1" x14ac:dyDescent="0.3">
      <c r="A5006" t="s">
        <v>25254</v>
      </c>
      <c r="B5006" t="s">
        <v>25255</v>
      </c>
      <c r="C5006" t="s">
        <v>25252</v>
      </c>
      <c r="D5006" t="s">
        <v>25253</v>
      </c>
      <c r="E5006" s="74">
        <v>35237</v>
      </c>
      <c r="F5006">
        <v>32.700000000000003</v>
      </c>
      <c r="G5006" t="s">
        <v>17369</v>
      </c>
      <c r="H5006" t="s">
        <v>17315</v>
      </c>
      <c r="I5006" s="74">
        <v>45509</v>
      </c>
      <c r="J5006" t="s">
        <v>19</v>
      </c>
      <c r="K5006" t="s">
        <v>19</v>
      </c>
    </row>
    <row r="5007" spans="1:11" hidden="1" x14ac:dyDescent="0.3">
      <c r="A5007" t="s">
        <v>1097</v>
      </c>
      <c r="B5007" t="s">
        <v>12167</v>
      </c>
      <c r="C5007" t="s">
        <v>22034</v>
      </c>
      <c r="D5007" t="s">
        <v>22035</v>
      </c>
      <c r="E5007" s="74">
        <v>41977</v>
      </c>
      <c r="F5007">
        <v>155.55000000000001</v>
      </c>
      <c r="G5007" t="s">
        <v>17</v>
      </c>
      <c r="H5007" t="s">
        <v>17315</v>
      </c>
      <c r="I5007" s="74">
        <v>42018</v>
      </c>
      <c r="J5007" t="s">
        <v>19</v>
      </c>
      <c r="K5007" t="s">
        <v>19</v>
      </c>
    </row>
    <row r="5008" spans="1:11" hidden="1" x14ac:dyDescent="0.3">
      <c r="A5008" t="s">
        <v>936</v>
      </c>
      <c r="B5008" t="s">
        <v>12167</v>
      </c>
      <c r="C5008" t="s">
        <v>22034</v>
      </c>
      <c r="D5008" t="s">
        <v>22035</v>
      </c>
      <c r="E5008" s="74">
        <v>41977</v>
      </c>
      <c r="F5008">
        <v>155.55000000000001</v>
      </c>
      <c r="G5008" t="s">
        <v>17</v>
      </c>
      <c r="H5008" t="s">
        <v>17315</v>
      </c>
      <c r="I5008" s="74">
        <v>42018</v>
      </c>
      <c r="J5008" t="s">
        <v>19</v>
      </c>
      <c r="K5008" t="s">
        <v>19</v>
      </c>
    </row>
    <row r="5009" spans="1:11" hidden="1" x14ac:dyDescent="0.3">
      <c r="A5009" t="s">
        <v>3965</v>
      </c>
      <c r="B5009" t="s">
        <v>11606</v>
      </c>
      <c r="C5009" t="s">
        <v>22191</v>
      </c>
      <c r="D5009" t="s">
        <v>22192</v>
      </c>
      <c r="E5009" s="74">
        <v>42530</v>
      </c>
      <c r="F5009">
        <v>0.3</v>
      </c>
      <c r="G5009" t="s">
        <v>17369</v>
      </c>
      <c r="H5009" t="s">
        <v>17339</v>
      </c>
      <c r="I5009" s="74">
        <v>42865</v>
      </c>
      <c r="J5009" t="s">
        <v>19</v>
      </c>
      <c r="K5009" t="s">
        <v>19</v>
      </c>
    </row>
    <row r="5010" spans="1:11" hidden="1" x14ac:dyDescent="0.3">
      <c r="A5010" t="s">
        <v>20588</v>
      </c>
      <c r="B5010" t="s">
        <v>20589</v>
      </c>
      <c r="C5010" t="s">
        <v>20576</v>
      </c>
      <c r="D5010" t="s">
        <v>20577</v>
      </c>
      <c r="E5010" s="74">
        <v>45063</v>
      </c>
      <c r="F5010">
        <v>9.6000000000000002E-2</v>
      </c>
      <c r="G5010" t="s">
        <v>17</v>
      </c>
      <c r="H5010" t="s">
        <v>17315</v>
      </c>
      <c r="I5010" s="74">
        <v>45215</v>
      </c>
      <c r="J5010" t="s">
        <v>19</v>
      </c>
      <c r="K5010" t="s">
        <v>19</v>
      </c>
    </row>
    <row r="5011" spans="1:11" hidden="1" x14ac:dyDescent="0.3">
      <c r="A5011" t="s">
        <v>3664</v>
      </c>
      <c r="B5011" t="s">
        <v>13282</v>
      </c>
      <c r="C5011" t="s">
        <v>17791</v>
      </c>
      <c r="D5011" t="s">
        <v>17792</v>
      </c>
      <c r="E5011" s="74">
        <v>33939</v>
      </c>
      <c r="F5011">
        <v>14.8</v>
      </c>
      <c r="G5011" t="s">
        <v>17369</v>
      </c>
      <c r="H5011" t="s">
        <v>17391</v>
      </c>
      <c r="I5011" s="74">
        <v>39569</v>
      </c>
      <c r="J5011" t="s">
        <v>19</v>
      </c>
      <c r="K5011" t="s">
        <v>19</v>
      </c>
    </row>
    <row r="5012" spans="1:11" hidden="1" x14ac:dyDescent="0.3">
      <c r="A5012" t="s">
        <v>20533</v>
      </c>
      <c r="B5012" t="s">
        <v>20534</v>
      </c>
      <c r="C5012" t="s">
        <v>20046</v>
      </c>
      <c r="D5012" t="s">
        <v>20047</v>
      </c>
      <c r="E5012" s="74">
        <v>42527</v>
      </c>
      <c r="F5012">
        <v>4.3999999999999997E-2</v>
      </c>
      <c r="G5012" t="s">
        <v>17</v>
      </c>
      <c r="H5012" t="s">
        <v>17315</v>
      </c>
      <c r="I5012" s="74">
        <v>45258</v>
      </c>
      <c r="J5012" t="s">
        <v>19</v>
      </c>
      <c r="K5012" t="s">
        <v>19</v>
      </c>
    </row>
    <row r="5013" spans="1:11" hidden="1" x14ac:dyDescent="0.3">
      <c r="A5013" t="s">
        <v>17662</v>
      </c>
      <c r="B5013" t="s">
        <v>17663</v>
      </c>
      <c r="C5013" t="s">
        <v>17529</v>
      </c>
      <c r="D5013" t="s">
        <v>17530</v>
      </c>
      <c r="E5013" s="74">
        <v>45028</v>
      </c>
      <c r="F5013">
        <v>162</v>
      </c>
      <c r="G5013" t="s">
        <v>17</v>
      </c>
      <c r="H5013" t="s">
        <v>17339</v>
      </c>
      <c r="I5013" s="74">
        <v>45057</v>
      </c>
      <c r="J5013" t="s">
        <v>19</v>
      </c>
      <c r="K5013" t="s">
        <v>19</v>
      </c>
    </row>
    <row r="5014" spans="1:11" hidden="1" x14ac:dyDescent="0.3">
      <c r="A5014" t="s">
        <v>5256</v>
      </c>
      <c r="B5014" t="s">
        <v>11044</v>
      </c>
      <c r="C5014" t="s">
        <v>17529</v>
      </c>
      <c r="D5014" t="s">
        <v>17530</v>
      </c>
      <c r="E5014" s="74">
        <v>43756</v>
      </c>
      <c r="F5014">
        <v>200.85</v>
      </c>
      <c r="G5014" t="s">
        <v>6</v>
      </c>
      <c r="H5014" t="s">
        <v>17339</v>
      </c>
      <c r="I5014" s="74">
        <v>43790</v>
      </c>
      <c r="J5014" t="s">
        <v>19</v>
      </c>
      <c r="K5014" t="s">
        <v>19</v>
      </c>
    </row>
    <row r="5015" spans="1:11" hidden="1" x14ac:dyDescent="0.3">
      <c r="A5015" t="s">
        <v>2844</v>
      </c>
      <c r="B5015" t="s">
        <v>13739</v>
      </c>
      <c r="C5015" t="s">
        <v>17393</v>
      </c>
      <c r="D5015" t="s">
        <v>17394</v>
      </c>
      <c r="E5015" s="74">
        <v>40156</v>
      </c>
      <c r="F5015">
        <v>0.498</v>
      </c>
      <c r="G5015" t="s">
        <v>17</v>
      </c>
      <c r="H5015" t="s">
        <v>17315</v>
      </c>
      <c r="I5015" s="74">
        <v>40232</v>
      </c>
      <c r="J5015" t="s">
        <v>19</v>
      </c>
      <c r="K5015" t="s">
        <v>19</v>
      </c>
    </row>
    <row r="5016" spans="1:11" hidden="1" x14ac:dyDescent="0.3">
      <c r="A5016" t="s">
        <v>26271</v>
      </c>
      <c r="B5016" t="s">
        <v>26272</v>
      </c>
      <c r="C5016" t="s">
        <v>17408</v>
      </c>
      <c r="D5016" t="s">
        <v>17409</v>
      </c>
      <c r="E5016" s="74">
        <v>45650</v>
      </c>
      <c r="F5016">
        <v>0.118518</v>
      </c>
      <c r="G5016" t="s">
        <v>17</v>
      </c>
      <c r="H5016" t="s">
        <v>17315</v>
      </c>
      <c r="I5016" s="74">
        <v>45709</v>
      </c>
      <c r="J5016" t="s">
        <v>19</v>
      </c>
      <c r="K5016" t="s">
        <v>19</v>
      </c>
    </row>
    <row r="5017" spans="1:11" hidden="1" x14ac:dyDescent="0.3">
      <c r="A5017" t="s">
        <v>3613</v>
      </c>
      <c r="B5017" t="s">
        <v>3614</v>
      </c>
      <c r="C5017" t="s">
        <v>17372</v>
      </c>
      <c r="D5017" t="s">
        <v>17373</v>
      </c>
      <c r="E5017" s="74">
        <v>33090</v>
      </c>
      <c r="F5017">
        <v>0.86499999999999999</v>
      </c>
      <c r="G5017" t="s">
        <v>17369</v>
      </c>
      <c r="H5017" t="s">
        <v>17315</v>
      </c>
      <c r="I5017" s="74">
        <v>39651</v>
      </c>
      <c r="J5017" t="s">
        <v>19</v>
      </c>
      <c r="K5017" t="s">
        <v>19</v>
      </c>
    </row>
    <row r="5018" spans="1:11" hidden="1" x14ac:dyDescent="0.3">
      <c r="A5018" t="s">
        <v>3386</v>
      </c>
      <c r="B5018" t="s">
        <v>3387</v>
      </c>
      <c r="C5018" t="s">
        <v>22258</v>
      </c>
      <c r="D5018" t="s">
        <v>22259</v>
      </c>
      <c r="E5018" s="74">
        <v>31971</v>
      </c>
      <c r="F5018">
        <v>4.351</v>
      </c>
      <c r="G5018" t="s">
        <v>17369</v>
      </c>
      <c r="H5018" t="s">
        <v>17315</v>
      </c>
      <c r="I5018" s="74">
        <v>41795</v>
      </c>
      <c r="J5018" t="s">
        <v>19</v>
      </c>
      <c r="K5018" t="s">
        <v>19</v>
      </c>
    </row>
    <row r="5019" spans="1:11" hidden="1" x14ac:dyDescent="0.3">
      <c r="A5019" t="s">
        <v>16786</v>
      </c>
      <c r="B5019" t="s">
        <v>16785</v>
      </c>
      <c r="C5019" t="s">
        <v>17393</v>
      </c>
      <c r="D5019" t="s">
        <v>17394</v>
      </c>
      <c r="E5019" s="74">
        <v>43452</v>
      </c>
      <c r="F5019">
        <v>0.68700000000000006</v>
      </c>
      <c r="G5019" t="s">
        <v>17</v>
      </c>
      <c r="H5019" t="s">
        <v>17315</v>
      </c>
      <c r="I5019" s="74">
        <v>44266</v>
      </c>
      <c r="J5019" t="s">
        <v>19</v>
      </c>
      <c r="K5019" t="s">
        <v>19</v>
      </c>
    </row>
    <row r="5020" spans="1:11" hidden="1" x14ac:dyDescent="0.3">
      <c r="A5020" t="s">
        <v>2531</v>
      </c>
      <c r="B5020" t="s">
        <v>13277</v>
      </c>
      <c r="C5020" t="s">
        <v>21815</v>
      </c>
      <c r="D5020" t="s">
        <v>21816</v>
      </c>
      <c r="E5020" s="74">
        <v>40533</v>
      </c>
      <c r="F5020">
        <v>0.5</v>
      </c>
      <c r="G5020" t="s">
        <v>17</v>
      </c>
      <c r="H5020" t="s">
        <v>17315</v>
      </c>
      <c r="I5020" s="74">
        <v>40848</v>
      </c>
      <c r="J5020" t="s">
        <v>19</v>
      </c>
      <c r="K5020" t="s">
        <v>19</v>
      </c>
    </row>
    <row r="5021" spans="1:11" hidden="1" x14ac:dyDescent="0.3">
      <c r="A5021" t="s">
        <v>2530</v>
      </c>
      <c r="B5021" t="s">
        <v>13277</v>
      </c>
      <c r="C5021" t="s">
        <v>21815</v>
      </c>
      <c r="D5021" t="s">
        <v>21816</v>
      </c>
      <c r="E5021" s="74">
        <v>40533</v>
      </c>
      <c r="F5021">
        <v>0.5</v>
      </c>
      <c r="G5021" t="s">
        <v>17</v>
      </c>
      <c r="H5021" t="s">
        <v>17315</v>
      </c>
      <c r="I5021" s="74">
        <v>40848</v>
      </c>
      <c r="J5021" t="s">
        <v>19</v>
      </c>
      <c r="K5021" t="s">
        <v>19</v>
      </c>
    </row>
    <row r="5022" spans="1:11" hidden="1" x14ac:dyDescent="0.3">
      <c r="A5022" t="s">
        <v>3465</v>
      </c>
      <c r="B5022" t="s">
        <v>3281</v>
      </c>
      <c r="C5022" t="s">
        <v>22182</v>
      </c>
      <c r="D5022" t="s">
        <v>22183</v>
      </c>
      <c r="E5022" s="74">
        <v>38855</v>
      </c>
      <c r="F5022">
        <v>1.6</v>
      </c>
      <c r="G5022" t="s">
        <v>17334</v>
      </c>
      <c r="H5022" t="s">
        <v>17315</v>
      </c>
      <c r="I5022" s="74">
        <v>40030</v>
      </c>
      <c r="J5022" t="s">
        <v>19</v>
      </c>
      <c r="K5022" t="s">
        <v>19</v>
      </c>
    </row>
    <row r="5023" spans="1:11" hidden="1" x14ac:dyDescent="0.3">
      <c r="A5023" t="s">
        <v>3464</v>
      </c>
      <c r="B5023" t="s">
        <v>3281</v>
      </c>
      <c r="C5023" t="s">
        <v>22182</v>
      </c>
      <c r="D5023" t="s">
        <v>22183</v>
      </c>
      <c r="E5023" s="74">
        <v>40002</v>
      </c>
      <c r="F5023">
        <v>1.425</v>
      </c>
      <c r="G5023" t="s">
        <v>17334</v>
      </c>
      <c r="H5023" t="s">
        <v>17315</v>
      </c>
      <c r="I5023" s="74">
        <v>40030</v>
      </c>
      <c r="J5023" t="s">
        <v>19</v>
      </c>
      <c r="K5023" t="s">
        <v>19</v>
      </c>
    </row>
    <row r="5024" spans="1:11" hidden="1" x14ac:dyDescent="0.3">
      <c r="A5024" t="s">
        <v>3282</v>
      </c>
      <c r="B5024" t="s">
        <v>3281</v>
      </c>
      <c r="C5024" t="s">
        <v>22182</v>
      </c>
      <c r="D5024" t="s">
        <v>22183</v>
      </c>
      <c r="E5024" s="74">
        <v>35490</v>
      </c>
      <c r="F5024">
        <v>1</v>
      </c>
      <c r="G5024" t="s">
        <v>17334</v>
      </c>
      <c r="H5024" t="s">
        <v>17315</v>
      </c>
      <c r="I5024" s="74">
        <v>41703</v>
      </c>
      <c r="J5024" t="s">
        <v>19</v>
      </c>
      <c r="K5024" t="s">
        <v>19</v>
      </c>
    </row>
    <row r="5025" spans="1:11" hidden="1" x14ac:dyDescent="0.3">
      <c r="A5025" t="s">
        <v>3280</v>
      </c>
      <c r="B5025" t="s">
        <v>3281</v>
      </c>
      <c r="C5025" t="s">
        <v>22182</v>
      </c>
      <c r="D5025" t="s">
        <v>22183</v>
      </c>
      <c r="E5025" s="74">
        <v>35886</v>
      </c>
      <c r="F5025">
        <v>1</v>
      </c>
      <c r="G5025" t="s">
        <v>17334</v>
      </c>
      <c r="H5025" t="s">
        <v>17315</v>
      </c>
      <c r="I5025" s="74">
        <v>41703</v>
      </c>
      <c r="J5025" t="s">
        <v>19</v>
      </c>
      <c r="K5025" t="s">
        <v>19</v>
      </c>
    </row>
    <row r="5026" spans="1:11" hidden="1" x14ac:dyDescent="0.3">
      <c r="A5026" t="s">
        <v>3812</v>
      </c>
      <c r="B5026" t="s">
        <v>3811</v>
      </c>
      <c r="C5026" t="s">
        <v>17418</v>
      </c>
      <c r="D5026" t="s">
        <v>17419</v>
      </c>
      <c r="E5026" s="74">
        <v>32381</v>
      </c>
      <c r="F5026">
        <v>9.4E-2</v>
      </c>
      <c r="G5026" t="s">
        <v>17334</v>
      </c>
      <c r="H5026" t="s">
        <v>17315</v>
      </c>
      <c r="I5026" s="74">
        <v>39673</v>
      </c>
      <c r="J5026" t="s">
        <v>17325</v>
      </c>
      <c r="K5026" t="s">
        <v>19</v>
      </c>
    </row>
    <row r="5027" spans="1:11" hidden="1" x14ac:dyDescent="0.3">
      <c r="A5027" t="s">
        <v>3812</v>
      </c>
      <c r="B5027" t="s">
        <v>3811</v>
      </c>
      <c r="C5027" t="s">
        <v>17418</v>
      </c>
      <c r="D5027" t="s">
        <v>17419</v>
      </c>
      <c r="E5027" s="74">
        <v>32381</v>
      </c>
      <c r="F5027">
        <v>9.4E-2</v>
      </c>
      <c r="G5027" t="s">
        <v>17430</v>
      </c>
      <c r="H5027" t="s">
        <v>17315</v>
      </c>
      <c r="I5027" s="74">
        <v>39673</v>
      </c>
      <c r="J5027" t="s">
        <v>17325</v>
      </c>
      <c r="K5027" t="s">
        <v>19</v>
      </c>
    </row>
    <row r="5028" spans="1:11" hidden="1" x14ac:dyDescent="0.3">
      <c r="A5028" t="s">
        <v>8223</v>
      </c>
      <c r="B5028" t="s">
        <v>10304</v>
      </c>
      <c r="C5028" t="s">
        <v>17387</v>
      </c>
      <c r="D5028" t="s">
        <v>17388</v>
      </c>
      <c r="E5028" s="74">
        <v>43903</v>
      </c>
      <c r="F5028">
        <v>0.316</v>
      </c>
      <c r="G5028" t="s">
        <v>17</v>
      </c>
      <c r="H5028" t="s">
        <v>17315</v>
      </c>
      <c r="I5028" s="74">
        <v>43963</v>
      </c>
      <c r="J5028" t="s">
        <v>19</v>
      </c>
      <c r="K5028" t="s">
        <v>19</v>
      </c>
    </row>
    <row r="5029" spans="1:11" hidden="1" x14ac:dyDescent="0.3">
      <c r="A5029" t="s">
        <v>20229</v>
      </c>
      <c r="B5029" t="s">
        <v>20230</v>
      </c>
      <c r="C5029" t="s">
        <v>20214</v>
      </c>
      <c r="D5029" t="s">
        <v>20215</v>
      </c>
      <c r="E5029" s="74">
        <v>44466</v>
      </c>
      <c r="F5029">
        <v>0.38</v>
      </c>
      <c r="G5029" t="s">
        <v>17</v>
      </c>
      <c r="H5029" t="s">
        <v>17315</v>
      </c>
      <c r="I5029" s="74">
        <v>45159</v>
      </c>
      <c r="J5029" t="s">
        <v>19</v>
      </c>
      <c r="K5029" t="s">
        <v>19</v>
      </c>
    </row>
    <row r="5030" spans="1:11" hidden="1" x14ac:dyDescent="0.3">
      <c r="A5030" t="s">
        <v>2433</v>
      </c>
      <c r="B5030" t="s">
        <v>13208</v>
      </c>
      <c r="C5030" t="s">
        <v>18810</v>
      </c>
      <c r="D5030" t="s">
        <v>18811</v>
      </c>
      <c r="E5030" s="74">
        <v>40940</v>
      </c>
      <c r="F5030">
        <v>78.2</v>
      </c>
      <c r="G5030" t="s">
        <v>6</v>
      </c>
      <c r="H5030" t="s">
        <v>17315</v>
      </c>
      <c r="I5030" s="74">
        <v>40948</v>
      </c>
      <c r="J5030" t="s">
        <v>19</v>
      </c>
      <c r="K5030" t="s">
        <v>19</v>
      </c>
    </row>
    <row r="5031" spans="1:11" hidden="1" x14ac:dyDescent="0.3">
      <c r="A5031" t="s">
        <v>15782</v>
      </c>
      <c r="B5031" t="s">
        <v>15781</v>
      </c>
      <c r="C5031" t="s">
        <v>17346</v>
      </c>
      <c r="D5031" t="s">
        <v>17347</v>
      </c>
      <c r="E5031" s="74">
        <v>43068</v>
      </c>
      <c r="F5031">
        <v>0.38300000000000001</v>
      </c>
      <c r="G5031" t="s">
        <v>17</v>
      </c>
      <c r="H5031" t="s">
        <v>17315</v>
      </c>
      <c r="I5031" s="74">
        <v>44456</v>
      </c>
      <c r="J5031" t="s">
        <v>19</v>
      </c>
      <c r="K5031" t="s">
        <v>19</v>
      </c>
    </row>
    <row r="5032" spans="1:11" hidden="1" x14ac:dyDescent="0.3">
      <c r="A5032" t="s">
        <v>7454</v>
      </c>
      <c r="B5032" t="s">
        <v>10463</v>
      </c>
      <c r="C5032" t="s">
        <v>17342</v>
      </c>
      <c r="D5032" t="s">
        <v>17343</v>
      </c>
      <c r="E5032" s="74">
        <v>42138</v>
      </c>
      <c r="F5032">
        <v>0.99988999999999995</v>
      </c>
      <c r="G5032" t="s">
        <v>17</v>
      </c>
      <c r="H5032" t="s">
        <v>17315</v>
      </c>
      <c r="I5032" s="74">
        <v>43857</v>
      </c>
      <c r="J5032" t="s">
        <v>19</v>
      </c>
      <c r="K5032" t="s">
        <v>19</v>
      </c>
    </row>
    <row r="5033" spans="1:11" hidden="1" x14ac:dyDescent="0.3">
      <c r="A5033" t="s">
        <v>6918</v>
      </c>
      <c r="B5033" t="s">
        <v>10547</v>
      </c>
      <c r="C5033" t="s">
        <v>22174</v>
      </c>
      <c r="D5033" t="s">
        <v>22175</v>
      </c>
      <c r="E5033" s="74">
        <v>43104</v>
      </c>
      <c r="F5033">
        <v>0.16600000000000001</v>
      </c>
      <c r="G5033" t="s">
        <v>17</v>
      </c>
      <c r="H5033" t="s">
        <v>17315</v>
      </c>
      <c r="I5033" s="74">
        <v>43833</v>
      </c>
      <c r="J5033" t="s">
        <v>19</v>
      </c>
      <c r="K5033" t="s">
        <v>19</v>
      </c>
    </row>
    <row r="5034" spans="1:11" hidden="1" x14ac:dyDescent="0.3">
      <c r="A5034" t="s">
        <v>28297</v>
      </c>
      <c r="B5034" t="s">
        <v>28298</v>
      </c>
      <c r="C5034" t="s">
        <v>17328</v>
      </c>
      <c r="D5034" t="s">
        <v>17329</v>
      </c>
      <c r="E5034" s="74">
        <v>45623</v>
      </c>
      <c r="F5034">
        <v>4.8356000000000003E-2</v>
      </c>
      <c r="G5034" t="s">
        <v>17</v>
      </c>
      <c r="H5034" t="s">
        <v>17315</v>
      </c>
      <c r="I5034" s="74">
        <v>45709</v>
      </c>
      <c r="J5034" t="s">
        <v>19</v>
      </c>
      <c r="K5034" t="s">
        <v>19</v>
      </c>
    </row>
    <row r="5035" spans="1:11" hidden="1" x14ac:dyDescent="0.3">
      <c r="A5035" t="s">
        <v>28299</v>
      </c>
      <c r="B5035" t="s">
        <v>28300</v>
      </c>
      <c r="C5035" t="s">
        <v>17328</v>
      </c>
      <c r="D5035" t="s">
        <v>17329</v>
      </c>
      <c r="E5035" s="74">
        <v>45604</v>
      </c>
      <c r="F5035">
        <v>5.2516E-2</v>
      </c>
      <c r="G5035" t="s">
        <v>17</v>
      </c>
      <c r="H5035" t="s">
        <v>17315</v>
      </c>
      <c r="I5035" s="74">
        <v>45693</v>
      </c>
      <c r="J5035" t="s">
        <v>19</v>
      </c>
      <c r="K5035" t="s">
        <v>19</v>
      </c>
    </row>
    <row r="5036" spans="1:11" hidden="1" x14ac:dyDescent="0.3">
      <c r="A5036" t="s">
        <v>5025</v>
      </c>
      <c r="B5036" t="s">
        <v>11099</v>
      </c>
      <c r="C5036" t="s">
        <v>17626</v>
      </c>
      <c r="D5036" t="s">
        <v>17627</v>
      </c>
      <c r="E5036" s="74">
        <v>43558</v>
      </c>
      <c r="F5036">
        <v>15</v>
      </c>
      <c r="G5036" t="s">
        <v>6</v>
      </c>
      <c r="H5036" t="s">
        <v>17628</v>
      </c>
      <c r="I5036" s="74">
        <v>43899</v>
      </c>
      <c r="J5036" t="s">
        <v>19</v>
      </c>
      <c r="K5036" t="s">
        <v>19</v>
      </c>
    </row>
    <row r="5037" spans="1:11" hidden="1" x14ac:dyDescent="0.3">
      <c r="A5037" t="s">
        <v>2507</v>
      </c>
      <c r="B5037" t="s">
        <v>13265</v>
      </c>
      <c r="C5037" t="s">
        <v>21821</v>
      </c>
      <c r="D5037" t="s">
        <v>21822</v>
      </c>
      <c r="E5037" s="74">
        <v>38869</v>
      </c>
      <c r="F5037">
        <v>1.7</v>
      </c>
      <c r="G5037" t="s">
        <v>17369</v>
      </c>
      <c r="H5037" t="s">
        <v>17458</v>
      </c>
      <c r="I5037" s="74">
        <v>40851</v>
      </c>
      <c r="J5037" t="s">
        <v>19</v>
      </c>
      <c r="K5037" t="s">
        <v>19</v>
      </c>
    </row>
    <row r="5038" spans="1:11" hidden="1" x14ac:dyDescent="0.3">
      <c r="A5038" t="s">
        <v>662</v>
      </c>
      <c r="B5038" t="s">
        <v>12002</v>
      </c>
      <c r="C5038" t="s">
        <v>22082</v>
      </c>
      <c r="D5038" t="s">
        <v>22083</v>
      </c>
      <c r="E5038" s="74">
        <v>42331</v>
      </c>
      <c r="F5038">
        <v>15</v>
      </c>
      <c r="G5038" t="s">
        <v>17</v>
      </c>
      <c r="H5038" t="s">
        <v>17315</v>
      </c>
      <c r="I5038" s="74">
        <v>42340</v>
      </c>
      <c r="J5038" t="s">
        <v>19</v>
      </c>
      <c r="K5038" t="s">
        <v>19</v>
      </c>
    </row>
    <row r="5039" spans="1:11" hidden="1" x14ac:dyDescent="0.3">
      <c r="A5039" t="s">
        <v>14801</v>
      </c>
      <c r="B5039" t="s">
        <v>14800</v>
      </c>
      <c r="C5039" t="s">
        <v>17350</v>
      </c>
      <c r="D5039" t="s">
        <v>17351</v>
      </c>
      <c r="E5039" s="74">
        <v>44583</v>
      </c>
      <c r="F5039">
        <v>0.47899999999999998</v>
      </c>
      <c r="G5039" t="s">
        <v>17</v>
      </c>
      <c r="H5039" t="s">
        <v>17315</v>
      </c>
      <c r="I5039" s="74">
        <v>44727</v>
      </c>
      <c r="J5039" t="s">
        <v>19</v>
      </c>
      <c r="K5039" t="s">
        <v>19</v>
      </c>
    </row>
    <row r="5040" spans="1:11" hidden="1" x14ac:dyDescent="0.3">
      <c r="A5040" t="s">
        <v>20028</v>
      </c>
      <c r="B5040" t="s">
        <v>20029</v>
      </c>
      <c r="C5040" t="s">
        <v>17673</v>
      </c>
      <c r="D5040" t="s">
        <v>17674</v>
      </c>
      <c r="E5040" s="74">
        <v>45225</v>
      </c>
      <c r="F5040">
        <v>0.13300000000000001</v>
      </c>
      <c r="G5040" t="s">
        <v>17</v>
      </c>
      <c r="H5040" t="s">
        <v>17315</v>
      </c>
      <c r="I5040" s="74">
        <v>45247</v>
      </c>
      <c r="J5040" t="s">
        <v>19</v>
      </c>
      <c r="K5040" t="s">
        <v>19</v>
      </c>
    </row>
    <row r="5041" spans="1:11" hidden="1" x14ac:dyDescent="0.3">
      <c r="A5041" t="s">
        <v>603</v>
      </c>
      <c r="B5041" t="s">
        <v>11971</v>
      </c>
      <c r="C5041" t="s">
        <v>17372</v>
      </c>
      <c r="D5041" t="s">
        <v>17373</v>
      </c>
      <c r="E5041" s="74">
        <v>42347</v>
      </c>
      <c r="F5041">
        <v>1.5</v>
      </c>
      <c r="G5041" t="s">
        <v>17</v>
      </c>
      <c r="H5041" t="s">
        <v>17315</v>
      </c>
      <c r="I5041" s="74">
        <v>42375</v>
      </c>
      <c r="J5041" t="s">
        <v>19</v>
      </c>
      <c r="K5041" t="s">
        <v>19</v>
      </c>
    </row>
    <row r="5042" spans="1:11" hidden="1" x14ac:dyDescent="0.3">
      <c r="A5042" t="s">
        <v>9004</v>
      </c>
      <c r="B5042" t="s">
        <v>17108</v>
      </c>
      <c r="C5042" t="s">
        <v>17363</v>
      </c>
      <c r="D5042" t="s">
        <v>17364</v>
      </c>
      <c r="E5042" s="74">
        <v>43943</v>
      </c>
      <c r="F5042">
        <v>3</v>
      </c>
      <c r="G5042" t="s">
        <v>17</v>
      </c>
      <c r="H5042" t="s">
        <v>17339</v>
      </c>
      <c r="I5042" s="74">
        <v>44053</v>
      </c>
      <c r="J5042" t="s">
        <v>19</v>
      </c>
      <c r="K5042" t="s">
        <v>19</v>
      </c>
    </row>
    <row r="5043" spans="1:11" hidden="1" x14ac:dyDescent="0.3">
      <c r="A5043" t="s">
        <v>4041</v>
      </c>
      <c r="B5043" t="s">
        <v>11586</v>
      </c>
      <c r="C5043" t="s">
        <v>18571</v>
      </c>
      <c r="D5043" t="s">
        <v>18572</v>
      </c>
      <c r="E5043" s="74">
        <v>42509</v>
      </c>
      <c r="F5043">
        <v>0.20699999999999999</v>
      </c>
      <c r="G5043" t="s">
        <v>17</v>
      </c>
      <c r="H5043" t="s">
        <v>17315</v>
      </c>
      <c r="I5043" s="74">
        <v>43127</v>
      </c>
      <c r="J5043" t="s">
        <v>19</v>
      </c>
      <c r="K5043" t="s">
        <v>19</v>
      </c>
    </row>
    <row r="5044" spans="1:11" hidden="1" x14ac:dyDescent="0.3">
      <c r="A5044" t="s">
        <v>4042</v>
      </c>
      <c r="B5044" t="s">
        <v>11586</v>
      </c>
      <c r="C5044" t="s">
        <v>18571</v>
      </c>
      <c r="D5044" t="s">
        <v>18572</v>
      </c>
      <c r="E5044" s="74">
        <v>42509</v>
      </c>
      <c r="F5044">
        <v>0.153</v>
      </c>
      <c r="G5044" t="s">
        <v>17</v>
      </c>
      <c r="H5044" t="s">
        <v>17315</v>
      </c>
      <c r="I5044" s="74">
        <v>43127</v>
      </c>
      <c r="J5044" t="s">
        <v>19</v>
      </c>
      <c r="K5044" t="s">
        <v>19</v>
      </c>
    </row>
    <row r="5045" spans="1:11" hidden="1" x14ac:dyDescent="0.3">
      <c r="A5045" t="s">
        <v>4043</v>
      </c>
      <c r="B5045" t="s">
        <v>11586</v>
      </c>
      <c r="C5045" t="s">
        <v>18571</v>
      </c>
      <c r="D5045" t="s">
        <v>18572</v>
      </c>
      <c r="E5045" s="74">
        <v>42509</v>
      </c>
      <c r="F5045">
        <v>0.39</v>
      </c>
      <c r="G5045" t="s">
        <v>17</v>
      </c>
      <c r="H5045" t="s">
        <v>17315</v>
      </c>
      <c r="I5045" s="74">
        <v>43127</v>
      </c>
      <c r="J5045" t="s">
        <v>19</v>
      </c>
      <c r="K5045" t="s">
        <v>19</v>
      </c>
    </row>
    <row r="5046" spans="1:11" hidden="1" x14ac:dyDescent="0.3">
      <c r="A5046" t="s">
        <v>4044</v>
      </c>
      <c r="B5046" t="s">
        <v>11586</v>
      </c>
      <c r="C5046" t="s">
        <v>18571</v>
      </c>
      <c r="D5046" t="s">
        <v>18572</v>
      </c>
      <c r="E5046" s="74">
        <v>42509</v>
      </c>
      <c r="F5046">
        <v>6.9000000000000006E-2</v>
      </c>
      <c r="G5046" t="s">
        <v>17</v>
      </c>
      <c r="H5046" t="s">
        <v>17315</v>
      </c>
      <c r="I5046" s="74">
        <v>42968</v>
      </c>
      <c r="J5046" t="s">
        <v>19</v>
      </c>
      <c r="K5046" t="s">
        <v>19</v>
      </c>
    </row>
    <row r="5047" spans="1:11" hidden="1" x14ac:dyDescent="0.3">
      <c r="A5047" t="s">
        <v>4045</v>
      </c>
      <c r="B5047" t="s">
        <v>11586</v>
      </c>
      <c r="C5047" t="s">
        <v>18571</v>
      </c>
      <c r="D5047" t="s">
        <v>18572</v>
      </c>
      <c r="E5047" s="74">
        <v>42508</v>
      </c>
      <c r="F5047">
        <v>0.245</v>
      </c>
      <c r="G5047" t="s">
        <v>17</v>
      </c>
      <c r="H5047" t="s">
        <v>17315</v>
      </c>
      <c r="I5047" s="74">
        <v>43154</v>
      </c>
      <c r="J5047" t="s">
        <v>19</v>
      </c>
      <c r="K5047" t="s">
        <v>19</v>
      </c>
    </row>
    <row r="5048" spans="1:11" hidden="1" x14ac:dyDescent="0.3">
      <c r="A5048" t="s">
        <v>4046</v>
      </c>
      <c r="B5048" t="s">
        <v>11586</v>
      </c>
      <c r="C5048" t="s">
        <v>18571</v>
      </c>
      <c r="D5048" t="s">
        <v>18572</v>
      </c>
      <c r="E5048" s="74">
        <v>42492</v>
      </c>
      <c r="F5048">
        <v>0.33900000000000002</v>
      </c>
      <c r="G5048" t="s">
        <v>17</v>
      </c>
      <c r="H5048" t="s">
        <v>17315</v>
      </c>
      <c r="I5048" s="74">
        <v>43127</v>
      </c>
      <c r="J5048" t="s">
        <v>19</v>
      </c>
      <c r="K5048" t="s">
        <v>19</v>
      </c>
    </row>
    <row r="5049" spans="1:11" hidden="1" x14ac:dyDescent="0.3">
      <c r="A5049" t="s">
        <v>4047</v>
      </c>
      <c r="B5049" t="s">
        <v>11586</v>
      </c>
      <c r="C5049" t="s">
        <v>18571</v>
      </c>
      <c r="D5049" t="s">
        <v>18572</v>
      </c>
      <c r="E5049" s="74">
        <v>42509</v>
      </c>
      <c r="F5049">
        <v>0.17699999999999999</v>
      </c>
      <c r="G5049" t="s">
        <v>17</v>
      </c>
      <c r="H5049" t="s">
        <v>17315</v>
      </c>
      <c r="I5049" s="74">
        <v>42968</v>
      </c>
      <c r="J5049" t="s">
        <v>19</v>
      </c>
      <c r="K5049" t="s">
        <v>19</v>
      </c>
    </row>
    <row r="5050" spans="1:11" hidden="1" x14ac:dyDescent="0.3">
      <c r="A5050" t="s">
        <v>4048</v>
      </c>
      <c r="B5050" t="s">
        <v>11586</v>
      </c>
      <c r="C5050" t="s">
        <v>18571</v>
      </c>
      <c r="D5050" t="s">
        <v>18572</v>
      </c>
      <c r="E5050" s="74">
        <v>42545</v>
      </c>
      <c r="F5050">
        <v>0.25600000000000001</v>
      </c>
      <c r="G5050" t="s">
        <v>17</v>
      </c>
      <c r="H5050" t="s">
        <v>17315</v>
      </c>
      <c r="I5050" s="74">
        <v>43127</v>
      </c>
      <c r="J5050" t="s">
        <v>19</v>
      </c>
      <c r="K5050" t="s">
        <v>19</v>
      </c>
    </row>
    <row r="5051" spans="1:11" hidden="1" x14ac:dyDescent="0.3">
      <c r="A5051" t="s">
        <v>4049</v>
      </c>
      <c r="B5051" t="s">
        <v>11586</v>
      </c>
      <c r="C5051" t="s">
        <v>18571</v>
      </c>
      <c r="D5051" t="s">
        <v>18572</v>
      </c>
      <c r="E5051" s="74">
        <v>42551</v>
      </c>
      <c r="F5051">
        <v>0.187</v>
      </c>
      <c r="G5051" t="s">
        <v>17</v>
      </c>
      <c r="H5051" t="s">
        <v>17315</v>
      </c>
      <c r="I5051" s="74">
        <v>42929</v>
      </c>
      <c r="J5051" t="s">
        <v>19</v>
      </c>
      <c r="K5051" t="s">
        <v>19</v>
      </c>
    </row>
    <row r="5052" spans="1:11" hidden="1" x14ac:dyDescent="0.3">
      <c r="A5052" t="s">
        <v>4050</v>
      </c>
      <c r="B5052" t="s">
        <v>11586</v>
      </c>
      <c r="C5052" t="s">
        <v>18571</v>
      </c>
      <c r="D5052" t="s">
        <v>18572</v>
      </c>
      <c r="E5052" s="74">
        <v>42551</v>
      </c>
      <c r="F5052">
        <v>0.113</v>
      </c>
      <c r="G5052" t="s">
        <v>17</v>
      </c>
      <c r="H5052" t="s">
        <v>17315</v>
      </c>
      <c r="I5052" s="74">
        <v>42929</v>
      </c>
      <c r="J5052" t="s">
        <v>19</v>
      </c>
      <c r="K5052" t="s">
        <v>19</v>
      </c>
    </row>
    <row r="5053" spans="1:11" hidden="1" x14ac:dyDescent="0.3">
      <c r="A5053" t="s">
        <v>4051</v>
      </c>
      <c r="B5053" t="s">
        <v>11586</v>
      </c>
      <c r="C5053" t="s">
        <v>18571</v>
      </c>
      <c r="D5053" t="s">
        <v>18572</v>
      </c>
      <c r="E5053" s="74">
        <v>42508</v>
      </c>
      <c r="F5053">
        <v>0.22600000000000001</v>
      </c>
      <c r="G5053" t="s">
        <v>17</v>
      </c>
      <c r="H5053" t="s">
        <v>17315</v>
      </c>
      <c r="I5053" s="74">
        <v>43154</v>
      </c>
      <c r="J5053" t="s">
        <v>19</v>
      </c>
      <c r="K5053" t="s">
        <v>19</v>
      </c>
    </row>
    <row r="5054" spans="1:11" hidden="1" x14ac:dyDescent="0.3">
      <c r="A5054" t="s">
        <v>4052</v>
      </c>
      <c r="B5054" t="s">
        <v>11586</v>
      </c>
      <c r="C5054" t="s">
        <v>18571</v>
      </c>
      <c r="D5054" t="s">
        <v>18572</v>
      </c>
      <c r="E5054" s="74">
        <v>42508</v>
      </c>
      <c r="F5054">
        <v>0.26100000000000001</v>
      </c>
      <c r="G5054" t="s">
        <v>17</v>
      </c>
      <c r="H5054" t="s">
        <v>17315</v>
      </c>
      <c r="I5054" s="74">
        <v>43127</v>
      </c>
      <c r="J5054" t="s">
        <v>19</v>
      </c>
      <c r="K5054" t="s">
        <v>19</v>
      </c>
    </row>
    <row r="5055" spans="1:11" hidden="1" x14ac:dyDescent="0.3">
      <c r="A5055" t="s">
        <v>4053</v>
      </c>
      <c r="B5055" t="s">
        <v>11586</v>
      </c>
      <c r="C5055" t="s">
        <v>18571</v>
      </c>
      <c r="D5055" t="s">
        <v>18572</v>
      </c>
      <c r="E5055" s="74">
        <v>42745</v>
      </c>
      <c r="F5055">
        <v>0.11799999999999999</v>
      </c>
      <c r="G5055" t="s">
        <v>17</v>
      </c>
      <c r="H5055" t="s">
        <v>17315</v>
      </c>
      <c r="I5055" s="74">
        <v>43127</v>
      </c>
      <c r="J5055" t="s">
        <v>19</v>
      </c>
      <c r="K5055" t="s">
        <v>19</v>
      </c>
    </row>
    <row r="5056" spans="1:11" hidden="1" x14ac:dyDescent="0.3">
      <c r="A5056" t="s">
        <v>4054</v>
      </c>
      <c r="B5056" t="s">
        <v>11586</v>
      </c>
      <c r="C5056" t="s">
        <v>18571</v>
      </c>
      <c r="D5056" t="s">
        <v>18572</v>
      </c>
      <c r="E5056" s="74">
        <v>42745</v>
      </c>
      <c r="F5056">
        <v>8.4000000000000005E-2</v>
      </c>
      <c r="G5056" t="s">
        <v>17</v>
      </c>
      <c r="H5056" t="s">
        <v>17315</v>
      </c>
      <c r="I5056" s="74">
        <v>43127</v>
      </c>
      <c r="J5056" t="s">
        <v>19</v>
      </c>
      <c r="K5056" t="s">
        <v>19</v>
      </c>
    </row>
    <row r="5057" spans="1:11" hidden="1" x14ac:dyDescent="0.3">
      <c r="A5057" t="s">
        <v>1031</v>
      </c>
      <c r="B5057" t="s">
        <v>12206</v>
      </c>
      <c r="C5057" t="s">
        <v>22036</v>
      </c>
      <c r="D5057" t="s">
        <v>22037</v>
      </c>
      <c r="E5057" s="74">
        <v>25903</v>
      </c>
      <c r="F5057">
        <v>86.667000000000002</v>
      </c>
      <c r="G5057" t="s">
        <v>17369</v>
      </c>
      <c r="H5057" t="s">
        <v>17441</v>
      </c>
      <c r="I5057" s="74">
        <v>41957</v>
      </c>
      <c r="J5057" t="s">
        <v>19</v>
      </c>
      <c r="K5057" t="s">
        <v>19</v>
      </c>
    </row>
    <row r="5058" spans="1:11" hidden="1" x14ac:dyDescent="0.3">
      <c r="A5058" t="s">
        <v>1030</v>
      </c>
      <c r="B5058" t="s">
        <v>12206</v>
      </c>
      <c r="C5058" t="s">
        <v>22036</v>
      </c>
      <c r="D5058" t="s">
        <v>22037</v>
      </c>
      <c r="E5058" s="74">
        <v>25934</v>
      </c>
      <c r="F5058">
        <v>86.667000000000002</v>
      </c>
      <c r="G5058" t="s">
        <v>17369</v>
      </c>
      <c r="H5058" t="s">
        <v>17441</v>
      </c>
      <c r="I5058" s="74">
        <v>41957</v>
      </c>
      <c r="J5058" t="s">
        <v>19</v>
      </c>
      <c r="K5058" t="s">
        <v>19</v>
      </c>
    </row>
    <row r="5059" spans="1:11" hidden="1" x14ac:dyDescent="0.3">
      <c r="A5059" t="s">
        <v>2281</v>
      </c>
      <c r="B5059" t="s">
        <v>13084</v>
      </c>
      <c r="C5059" t="s">
        <v>17557</v>
      </c>
      <c r="D5059" t="s">
        <v>17558</v>
      </c>
      <c r="E5059" s="74">
        <v>38041</v>
      </c>
      <c r="F5059">
        <v>0.22600000000000001</v>
      </c>
      <c r="G5059" t="s">
        <v>17</v>
      </c>
      <c r="H5059" t="s">
        <v>17315</v>
      </c>
      <c r="I5059" s="74">
        <v>41176</v>
      </c>
      <c r="J5059" t="s">
        <v>19</v>
      </c>
      <c r="K5059" t="s">
        <v>19</v>
      </c>
    </row>
    <row r="5060" spans="1:11" hidden="1" x14ac:dyDescent="0.3">
      <c r="A5060" t="s">
        <v>2280</v>
      </c>
      <c r="B5060" t="s">
        <v>13084</v>
      </c>
      <c r="C5060" t="s">
        <v>17557</v>
      </c>
      <c r="D5060" t="s">
        <v>17558</v>
      </c>
      <c r="E5060" s="74">
        <v>38041</v>
      </c>
      <c r="F5060">
        <v>0.245</v>
      </c>
      <c r="G5060" t="s">
        <v>17</v>
      </c>
      <c r="H5060" t="s">
        <v>17315</v>
      </c>
      <c r="I5060" s="74">
        <v>41176</v>
      </c>
      <c r="J5060" t="s">
        <v>19</v>
      </c>
      <c r="K5060" t="s">
        <v>19</v>
      </c>
    </row>
    <row r="5061" spans="1:11" hidden="1" x14ac:dyDescent="0.3">
      <c r="A5061" t="s">
        <v>2279</v>
      </c>
      <c r="B5061" t="s">
        <v>13084</v>
      </c>
      <c r="C5061" t="s">
        <v>17557</v>
      </c>
      <c r="D5061" t="s">
        <v>17558</v>
      </c>
      <c r="E5061" s="74">
        <v>38041</v>
      </c>
      <c r="F5061">
        <v>0.20499999999999999</v>
      </c>
      <c r="G5061" t="s">
        <v>17</v>
      </c>
      <c r="H5061" t="s">
        <v>17315</v>
      </c>
      <c r="I5061" s="74">
        <v>41176</v>
      </c>
      <c r="J5061" t="s">
        <v>19</v>
      </c>
      <c r="K5061" t="s">
        <v>19</v>
      </c>
    </row>
    <row r="5062" spans="1:11" hidden="1" x14ac:dyDescent="0.3">
      <c r="A5062" t="s">
        <v>4801</v>
      </c>
      <c r="B5062" t="s">
        <v>11149</v>
      </c>
      <c r="C5062" t="s">
        <v>17335</v>
      </c>
      <c r="D5062" t="s">
        <v>17336</v>
      </c>
      <c r="E5062" s="74">
        <v>43410</v>
      </c>
      <c r="F5062">
        <v>9.1999999999999998E-2</v>
      </c>
      <c r="G5062" t="s">
        <v>17</v>
      </c>
      <c r="H5062" t="s">
        <v>17324</v>
      </c>
      <c r="I5062" s="74">
        <v>43487</v>
      </c>
      <c r="J5062" t="s">
        <v>19</v>
      </c>
      <c r="K5062" t="s">
        <v>19</v>
      </c>
    </row>
    <row r="5063" spans="1:11" hidden="1" x14ac:dyDescent="0.3">
      <c r="A5063" t="s">
        <v>20036</v>
      </c>
      <c r="B5063" t="s">
        <v>20037</v>
      </c>
      <c r="C5063" t="s">
        <v>17408</v>
      </c>
      <c r="D5063" t="s">
        <v>17409</v>
      </c>
      <c r="E5063" s="74">
        <v>44554</v>
      </c>
      <c r="F5063">
        <v>0.15</v>
      </c>
      <c r="G5063" t="s">
        <v>17</v>
      </c>
      <c r="H5063" t="s">
        <v>17315</v>
      </c>
      <c r="I5063" s="74">
        <v>45090</v>
      </c>
      <c r="J5063" t="s">
        <v>19</v>
      </c>
      <c r="K5063" t="s">
        <v>19</v>
      </c>
    </row>
    <row r="5064" spans="1:11" hidden="1" x14ac:dyDescent="0.3">
      <c r="A5064" t="s">
        <v>8988</v>
      </c>
      <c r="B5064" t="s">
        <v>17119</v>
      </c>
      <c r="C5064" t="s">
        <v>17389</v>
      </c>
      <c r="D5064" t="s">
        <v>3810</v>
      </c>
      <c r="E5064" s="74">
        <v>25124</v>
      </c>
      <c r="F5064">
        <v>382</v>
      </c>
      <c r="G5064" t="s">
        <v>17390</v>
      </c>
      <c r="H5064" t="s">
        <v>17391</v>
      </c>
      <c r="I5064" s="74">
        <v>44039</v>
      </c>
      <c r="J5064" t="s">
        <v>17325</v>
      </c>
      <c r="K5064" t="s">
        <v>19</v>
      </c>
    </row>
    <row r="5065" spans="1:11" hidden="1" x14ac:dyDescent="0.3">
      <c r="A5065" t="s">
        <v>8988</v>
      </c>
      <c r="B5065" t="s">
        <v>17119</v>
      </c>
      <c r="C5065" t="s">
        <v>17389</v>
      </c>
      <c r="D5065" t="s">
        <v>3810</v>
      </c>
      <c r="E5065" s="74">
        <v>25124</v>
      </c>
      <c r="F5065">
        <v>382</v>
      </c>
      <c r="G5065" t="s">
        <v>17392</v>
      </c>
      <c r="H5065" t="s">
        <v>17391</v>
      </c>
      <c r="I5065" s="74">
        <v>44039</v>
      </c>
      <c r="J5065" t="s">
        <v>17325</v>
      </c>
      <c r="K5065" t="s">
        <v>19</v>
      </c>
    </row>
    <row r="5066" spans="1:11" hidden="1" x14ac:dyDescent="0.3">
      <c r="A5066" t="s">
        <v>14285</v>
      </c>
      <c r="B5066" t="s">
        <v>14284</v>
      </c>
      <c r="C5066" t="s">
        <v>17658</v>
      </c>
      <c r="D5066" t="s">
        <v>17659</v>
      </c>
      <c r="E5066" s="74">
        <v>44762</v>
      </c>
      <c r="F5066">
        <v>7.8E-2</v>
      </c>
      <c r="G5066" t="s">
        <v>17</v>
      </c>
      <c r="H5066" t="s">
        <v>17315</v>
      </c>
      <c r="I5066" s="74">
        <v>44914</v>
      </c>
      <c r="J5066" t="s">
        <v>19</v>
      </c>
      <c r="K5066" t="s">
        <v>19</v>
      </c>
    </row>
    <row r="5067" spans="1:11" hidden="1" x14ac:dyDescent="0.3">
      <c r="A5067" t="s">
        <v>15752</v>
      </c>
      <c r="B5067" t="s">
        <v>15751</v>
      </c>
      <c r="C5067" t="s">
        <v>17658</v>
      </c>
      <c r="D5067" t="s">
        <v>17659</v>
      </c>
      <c r="E5067" s="74">
        <v>44075</v>
      </c>
      <c r="F5067">
        <v>0.29699999999999999</v>
      </c>
      <c r="G5067" t="s">
        <v>17</v>
      </c>
      <c r="H5067" t="s">
        <v>17315</v>
      </c>
      <c r="I5067" s="74">
        <v>44753</v>
      </c>
      <c r="J5067" t="s">
        <v>19</v>
      </c>
      <c r="K5067" t="s">
        <v>19</v>
      </c>
    </row>
    <row r="5068" spans="1:11" hidden="1" x14ac:dyDescent="0.3">
      <c r="A5068" t="s">
        <v>1128</v>
      </c>
      <c r="B5068" t="s">
        <v>680</v>
      </c>
      <c r="C5068" t="s">
        <v>17372</v>
      </c>
      <c r="D5068" t="s">
        <v>17373</v>
      </c>
      <c r="E5068" s="74">
        <v>41837</v>
      </c>
      <c r="F5068">
        <v>1</v>
      </c>
      <c r="G5068" t="s">
        <v>17</v>
      </c>
      <c r="H5068" t="s">
        <v>17315</v>
      </c>
      <c r="I5068" s="74">
        <v>41936</v>
      </c>
      <c r="J5068" t="s">
        <v>19</v>
      </c>
      <c r="K5068" t="s">
        <v>19</v>
      </c>
    </row>
    <row r="5069" spans="1:11" hidden="1" x14ac:dyDescent="0.3">
      <c r="A5069" t="s">
        <v>1127</v>
      </c>
      <c r="B5069" t="s">
        <v>680</v>
      </c>
      <c r="C5069" t="s">
        <v>17372</v>
      </c>
      <c r="D5069" t="s">
        <v>17373</v>
      </c>
      <c r="E5069" s="74">
        <v>41837</v>
      </c>
      <c r="F5069">
        <v>1</v>
      </c>
      <c r="G5069" t="s">
        <v>17</v>
      </c>
      <c r="H5069" t="s">
        <v>17315</v>
      </c>
      <c r="I5069" s="74">
        <v>41936</v>
      </c>
      <c r="J5069" t="s">
        <v>19</v>
      </c>
      <c r="K5069" t="s">
        <v>19</v>
      </c>
    </row>
    <row r="5070" spans="1:11" hidden="1" x14ac:dyDescent="0.3">
      <c r="A5070" t="s">
        <v>1172</v>
      </c>
      <c r="B5070" t="s">
        <v>850</v>
      </c>
      <c r="C5070" t="s">
        <v>17372</v>
      </c>
      <c r="D5070" t="s">
        <v>17373</v>
      </c>
      <c r="E5070" s="74">
        <v>41814</v>
      </c>
      <c r="F5070">
        <v>1.5</v>
      </c>
      <c r="G5070" t="s">
        <v>17</v>
      </c>
      <c r="H5070" t="s">
        <v>17315</v>
      </c>
      <c r="I5070" s="74">
        <v>41908</v>
      </c>
      <c r="J5070" t="s">
        <v>19</v>
      </c>
      <c r="K5070" t="s">
        <v>19</v>
      </c>
    </row>
    <row r="5071" spans="1:11" hidden="1" x14ac:dyDescent="0.3">
      <c r="A5071" t="s">
        <v>1171</v>
      </c>
      <c r="B5071" t="s">
        <v>850</v>
      </c>
      <c r="C5071" t="s">
        <v>17372</v>
      </c>
      <c r="D5071" t="s">
        <v>17373</v>
      </c>
      <c r="E5071" s="74">
        <v>41814</v>
      </c>
      <c r="F5071">
        <v>1</v>
      </c>
      <c r="G5071" t="s">
        <v>17</v>
      </c>
      <c r="H5071" t="s">
        <v>17315</v>
      </c>
      <c r="I5071" s="74">
        <v>41908</v>
      </c>
      <c r="J5071" t="s">
        <v>19</v>
      </c>
      <c r="K5071" t="s">
        <v>19</v>
      </c>
    </row>
    <row r="5072" spans="1:11" hidden="1" x14ac:dyDescent="0.3">
      <c r="A5072" t="s">
        <v>1170</v>
      </c>
      <c r="B5072" t="s">
        <v>850</v>
      </c>
      <c r="C5072" t="s">
        <v>17372</v>
      </c>
      <c r="D5072" t="s">
        <v>17373</v>
      </c>
      <c r="E5072" s="74">
        <v>41814</v>
      </c>
      <c r="F5072">
        <v>1</v>
      </c>
      <c r="G5072" t="s">
        <v>17</v>
      </c>
      <c r="H5072" t="s">
        <v>17315</v>
      </c>
      <c r="I5072" s="74">
        <v>41908</v>
      </c>
      <c r="J5072" t="s">
        <v>19</v>
      </c>
      <c r="K5072" t="s">
        <v>19</v>
      </c>
    </row>
    <row r="5073" spans="1:11" hidden="1" x14ac:dyDescent="0.3">
      <c r="A5073" t="s">
        <v>4189</v>
      </c>
      <c r="B5073" t="s">
        <v>4188</v>
      </c>
      <c r="C5073" t="s">
        <v>17372</v>
      </c>
      <c r="D5073" t="s">
        <v>17373</v>
      </c>
      <c r="E5073" s="74">
        <v>42957</v>
      </c>
      <c r="F5073">
        <v>3</v>
      </c>
      <c r="G5073" t="s">
        <v>17</v>
      </c>
      <c r="H5073" t="s">
        <v>17315</v>
      </c>
      <c r="I5073" s="74">
        <v>43024</v>
      </c>
      <c r="J5073" t="s">
        <v>19</v>
      </c>
      <c r="K5073" t="s">
        <v>19</v>
      </c>
    </row>
    <row r="5074" spans="1:11" hidden="1" x14ac:dyDescent="0.3">
      <c r="A5074" t="s">
        <v>4197</v>
      </c>
      <c r="B5074" t="s">
        <v>4188</v>
      </c>
      <c r="C5074" t="s">
        <v>17372</v>
      </c>
      <c r="D5074" t="s">
        <v>17373</v>
      </c>
      <c r="E5074" s="74">
        <v>42971</v>
      </c>
      <c r="F5074">
        <v>3.75</v>
      </c>
      <c r="G5074" t="s">
        <v>17</v>
      </c>
      <c r="H5074" t="s">
        <v>17315</v>
      </c>
      <c r="I5074" s="74">
        <v>43024</v>
      </c>
      <c r="J5074" t="s">
        <v>19</v>
      </c>
      <c r="K5074" t="s">
        <v>19</v>
      </c>
    </row>
    <row r="5075" spans="1:11" hidden="1" x14ac:dyDescent="0.3">
      <c r="A5075" t="s">
        <v>2876</v>
      </c>
      <c r="B5075" t="s">
        <v>13792</v>
      </c>
      <c r="C5075" t="s">
        <v>18713</v>
      </c>
      <c r="D5075" t="s">
        <v>18714</v>
      </c>
      <c r="E5075" s="74">
        <v>29738</v>
      </c>
      <c r="F5075">
        <v>100</v>
      </c>
      <c r="G5075" t="s">
        <v>17369</v>
      </c>
      <c r="H5075" t="s">
        <v>17441</v>
      </c>
      <c r="I5075" s="74">
        <v>40434</v>
      </c>
      <c r="J5075" t="s">
        <v>17325</v>
      </c>
      <c r="K5075" t="s">
        <v>19</v>
      </c>
    </row>
    <row r="5076" spans="1:11" hidden="1" x14ac:dyDescent="0.3">
      <c r="A5076" t="s">
        <v>2876</v>
      </c>
      <c r="B5076" t="s">
        <v>13792</v>
      </c>
      <c r="C5076" t="s">
        <v>18713</v>
      </c>
      <c r="D5076" t="s">
        <v>18714</v>
      </c>
      <c r="E5076" s="74">
        <v>29738</v>
      </c>
      <c r="F5076">
        <v>100</v>
      </c>
      <c r="G5076" t="s">
        <v>18798</v>
      </c>
      <c r="H5076" t="s">
        <v>17441</v>
      </c>
      <c r="I5076" s="74">
        <v>40434</v>
      </c>
      <c r="J5076" t="s">
        <v>17325</v>
      </c>
      <c r="K5076" t="s">
        <v>19</v>
      </c>
    </row>
    <row r="5077" spans="1:11" hidden="1" x14ac:dyDescent="0.3">
      <c r="A5077" t="s">
        <v>2875</v>
      </c>
      <c r="B5077" t="s">
        <v>13792</v>
      </c>
      <c r="C5077" t="s">
        <v>18713</v>
      </c>
      <c r="D5077" t="s">
        <v>18714</v>
      </c>
      <c r="E5077" s="74">
        <v>30713</v>
      </c>
      <c r="F5077">
        <v>100</v>
      </c>
      <c r="G5077" t="s">
        <v>17369</v>
      </c>
      <c r="H5077" t="s">
        <v>17441</v>
      </c>
      <c r="I5077" s="74">
        <v>40434</v>
      </c>
      <c r="J5077" t="s">
        <v>17325</v>
      </c>
      <c r="K5077" t="s">
        <v>19</v>
      </c>
    </row>
    <row r="5078" spans="1:11" hidden="1" x14ac:dyDescent="0.3">
      <c r="A5078" t="s">
        <v>2875</v>
      </c>
      <c r="B5078" t="s">
        <v>13792</v>
      </c>
      <c r="C5078" t="s">
        <v>18713</v>
      </c>
      <c r="D5078" t="s">
        <v>18714</v>
      </c>
      <c r="E5078" s="74">
        <v>30713</v>
      </c>
      <c r="F5078">
        <v>100</v>
      </c>
      <c r="G5078" t="s">
        <v>18798</v>
      </c>
      <c r="H5078" t="s">
        <v>17441</v>
      </c>
      <c r="I5078" s="74">
        <v>40434</v>
      </c>
      <c r="J5078" t="s">
        <v>17325</v>
      </c>
      <c r="K5078" t="s">
        <v>19</v>
      </c>
    </row>
    <row r="5079" spans="1:11" hidden="1" x14ac:dyDescent="0.3">
      <c r="A5079" t="s">
        <v>5378</v>
      </c>
      <c r="B5079" t="s">
        <v>11023</v>
      </c>
      <c r="C5079" t="s">
        <v>17372</v>
      </c>
      <c r="D5079" t="s">
        <v>17373</v>
      </c>
      <c r="E5079" s="74">
        <v>43805</v>
      </c>
      <c r="F5079">
        <v>153.52000000000001</v>
      </c>
      <c r="G5079" t="s">
        <v>17</v>
      </c>
      <c r="H5079" t="s">
        <v>17315</v>
      </c>
      <c r="I5079" s="74">
        <v>43818</v>
      </c>
      <c r="J5079" t="s">
        <v>19</v>
      </c>
      <c r="K5079" t="s">
        <v>19</v>
      </c>
    </row>
    <row r="5080" spans="1:11" hidden="1" x14ac:dyDescent="0.3">
      <c r="A5080" t="s">
        <v>14728</v>
      </c>
      <c r="B5080" t="s">
        <v>14727</v>
      </c>
      <c r="C5080" t="s">
        <v>17680</v>
      </c>
      <c r="D5080" t="s">
        <v>17681</v>
      </c>
      <c r="E5080" s="74">
        <v>44596</v>
      </c>
      <c r="F5080">
        <v>0.86099999999999999</v>
      </c>
      <c r="G5080" t="s">
        <v>17</v>
      </c>
      <c r="H5080" t="s">
        <v>17315</v>
      </c>
      <c r="I5080" s="74">
        <v>44739</v>
      </c>
      <c r="J5080" t="s">
        <v>19</v>
      </c>
      <c r="K5080" t="s">
        <v>19</v>
      </c>
    </row>
    <row r="5081" spans="1:11" hidden="1" x14ac:dyDescent="0.3">
      <c r="A5081" t="s">
        <v>2165</v>
      </c>
      <c r="B5081" t="s">
        <v>13005</v>
      </c>
      <c r="C5081" t="s">
        <v>21887</v>
      </c>
      <c r="D5081" t="s">
        <v>21888</v>
      </c>
      <c r="E5081" s="74">
        <v>41251</v>
      </c>
      <c r="F5081">
        <v>138</v>
      </c>
      <c r="G5081" t="s">
        <v>6</v>
      </c>
      <c r="H5081" t="s">
        <v>17458</v>
      </c>
      <c r="I5081" s="74">
        <v>41290</v>
      </c>
      <c r="J5081" t="s">
        <v>19</v>
      </c>
      <c r="K5081" t="s">
        <v>19</v>
      </c>
    </row>
    <row r="5082" spans="1:11" hidden="1" x14ac:dyDescent="0.3">
      <c r="A5082" t="s">
        <v>9994</v>
      </c>
      <c r="B5082" t="s">
        <v>16913</v>
      </c>
      <c r="C5082" t="s">
        <v>17442</v>
      </c>
      <c r="D5082" t="s">
        <v>17443</v>
      </c>
      <c r="E5082" s="74">
        <v>44132</v>
      </c>
      <c r="F5082">
        <v>170</v>
      </c>
      <c r="G5082" t="s">
        <v>6</v>
      </c>
      <c r="H5082" t="s">
        <v>17441</v>
      </c>
      <c r="I5082" s="74">
        <v>44151</v>
      </c>
      <c r="J5082" t="s">
        <v>19</v>
      </c>
      <c r="K5082" t="s">
        <v>19</v>
      </c>
    </row>
    <row r="5083" spans="1:11" hidden="1" x14ac:dyDescent="0.3">
      <c r="A5083" t="s">
        <v>6064</v>
      </c>
      <c r="B5083" t="s">
        <v>10580</v>
      </c>
      <c r="C5083" t="s">
        <v>21823</v>
      </c>
      <c r="D5083" t="s">
        <v>21824</v>
      </c>
      <c r="E5083" s="74">
        <v>41249</v>
      </c>
      <c r="F5083">
        <v>3.6999999999999998E-2</v>
      </c>
      <c r="G5083" t="s">
        <v>17</v>
      </c>
      <c r="H5083" t="s">
        <v>17315</v>
      </c>
      <c r="I5083" s="74">
        <v>43795</v>
      </c>
      <c r="J5083" t="s">
        <v>19</v>
      </c>
      <c r="K5083" t="s">
        <v>19</v>
      </c>
    </row>
    <row r="5084" spans="1:11" hidden="1" x14ac:dyDescent="0.3">
      <c r="A5084" t="s">
        <v>6067</v>
      </c>
      <c r="B5084" t="s">
        <v>10580</v>
      </c>
      <c r="C5084" t="s">
        <v>21823</v>
      </c>
      <c r="D5084" t="s">
        <v>21824</v>
      </c>
      <c r="E5084" s="74">
        <v>41311</v>
      </c>
      <c r="F5084">
        <v>0.13900000000000001</v>
      </c>
      <c r="G5084" t="s">
        <v>17</v>
      </c>
      <c r="H5084" t="s">
        <v>17315</v>
      </c>
      <c r="I5084" s="74">
        <v>43789</v>
      </c>
      <c r="J5084" t="s">
        <v>19</v>
      </c>
      <c r="K5084" t="s">
        <v>19</v>
      </c>
    </row>
    <row r="5085" spans="1:11" hidden="1" x14ac:dyDescent="0.3">
      <c r="A5085" t="s">
        <v>6079</v>
      </c>
      <c r="B5085" t="s">
        <v>10580</v>
      </c>
      <c r="C5085" t="s">
        <v>21823</v>
      </c>
      <c r="D5085" t="s">
        <v>21824</v>
      </c>
      <c r="E5085" s="74">
        <v>41324</v>
      </c>
      <c r="F5085">
        <v>0.33500000000000002</v>
      </c>
      <c r="G5085" t="s">
        <v>17</v>
      </c>
      <c r="H5085" t="s">
        <v>17315</v>
      </c>
      <c r="I5085" s="74">
        <v>43795</v>
      </c>
      <c r="J5085" t="s">
        <v>19</v>
      </c>
      <c r="K5085" t="s">
        <v>19</v>
      </c>
    </row>
    <row r="5086" spans="1:11" hidden="1" x14ac:dyDescent="0.3">
      <c r="A5086" t="s">
        <v>6893</v>
      </c>
      <c r="B5086" t="s">
        <v>10580</v>
      </c>
      <c r="C5086" t="s">
        <v>21823</v>
      </c>
      <c r="D5086" t="s">
        <v>21824</v>
      </c>
      <c r="E5086" s="74">
        <v>41292</v>
      </c>
      <c r="F5086">
        <v>1.7000000000000001E-2</v>
      </c>
      <c r="G5086" t="s">
        <v>17</v>
      </c>
      <c r="H5086" t="s">
        <v>17315</v>
      </c>
      <c r="I5086" s="74">
        <v>43795</v>
      </c>
      <c r="J5086" t="s">
        <v>19</v>
      </c>
      <c r="K5086" t="s">
        <v>19</v>
      </c>
    </row>
    <row r="5087" spans="1:11" hidden="1" x14ac:dyDescent="0.3">
      <c r="A5087" t="s">
        <v>6894</v>
      </c>
      <c r="B5087" t="s">
        <v>10580</v>
      </c>
      <c r="C5087" t="s">
        <v>21823</v>
      </c>
      <c r="D5087" t="s">
        <v>21824</v>
      </c>
      <c r="E5087" s="74">
        <v>41340</v>
      </c>
      <c r="F5087">
        <v>8.2000000000000003E-2</v>
      </c>
      <c r="G5087" t="s">
        <v>17</v>
      </c>
      <c r="H5087" t="s">
        <v>17315</v>
      </c>
      <c r="I5087" s="74">
        <v>43795</v>
      </c>
      <c r="J5087" t="s">
        <v>19</v>
      </c>
      <c r="K5087" t="s">
        <v>19</v>
      </c>
    </row>
    <row r="5088" spans="1:11" hidden="1" x14ac:dyDescent="0.3">
      <c r="A5088" t="s">
        <v>21589</v>
      </c>
      <c r="B5088" t="s">
        <v>21590</v>
      </c>
      <c r="C5088" t="s">
        <v>17673</v>
      </c>
      <c r="D5088" t="s">
        <v>17674</v>
      </c>
      <c r="E5088" s="74">
        <v>45224</v>
      </c>
      <c r="F5088">
        <v>0.32200000000000001</v>
      </c>
      <c r="G5088" t="s">
        <v>17</v>
      </c>
      <c r="H5088" t="s">
        <v>17315</v>
      </c>
      <c r="I5088" s="74">
        <v>45278</v>
      </c>
      <c r="J5088" t="s">
        <v>19</v>
      </c>
      <c r="K5088" t="s">
        <v>19</v>
      </c>
    </row>
    <row r="5089" spans="1:11" hidden="1" x14ac:dyDescent="0.3">
      <c r="A5089" t="s">
        <v>3251</v>
      </c>
      <c r="B5089" t="s">
        <v>10974</v>
      </c>
      <c r="C5089" t="s">
        <v>17816</v>
      </c>
      <c r="D5089" t="s">
        <v>17817</v>
      </c>
      <c r="E5089" s="74">
        <v>37043</v>
      </c>
      <c r="F5089">
        <v>4.2</v>
      </c>
      <c r="G5089" t="s">
        <v>6</v>
      </c>
      <c r="H5089" t="s">
        <v>17315</v>
      </c>
      <c r="I5089" s="74">
        <v>41435</v>
      </c>
      <c r="J5089" t="s">
        <v>19</v>
      </c>
      <c r="K5089" t="s">
        <v>19</v>
      </c>
    </row>
    <row r="5090" spans="1:11" hidden="1" x14ac:dyDescent="0.3">
      <c r="A5090" t="s">
        <v>249</v>
      </c>
      <c r="B5090" t="s">
        <v>11774</v>
      </c>
      <c r="C5090" t="s">
        <v>17468</v>
      </c>
      <c r="D5090" t="s">
        <v>17469</v>
      </c>
      <c r="E5090" s="74">
        <v>41669</v>
      </c>
      <c r="F5090">
        <v>0.25700000000000001</v>
      </c>
      <c r="G5090" t="s">
        <v>17</v>
      </c>
      <c r="H5090" t="s">
        <v>17465</v>
      </c>
      <c r="I5090" s="74">
        <v>42683</v>
      </c>
      <c r="J5090" t="s">
        <v>19</v>
      </c>
      <c r="K5090" t="s">
        <v>19</v>
      </c>
    </row>
    <row r="5091" spans="1:11" hidden="1" x14ac:dyDescent="0.3">
      <c r="A5091" t="s">
        <v>9960</v>
      </c>
      <c r="B5091" t="s">
        <v>16950</v>
      </c>
      <c r="C5091" t="s">
        <v>17346</v>
      </c>
      <c r="D5091" t="s">
        <v>17347</v>
      </c>
      <c r="E5091" s="74">
        <v>42279</v>
      </c>
      <c r="F5091">
        <v>0.16300000000000001</v>
      </c>
      <c r="G5091" t="s">
        <v>17</v>
      </c>
      <c r="H5091" t="s">
        <v>17315</v>
      </c>
      <c r="I5091" s="74">
        <v>44167</v>
      </c>
      <c r="J5091" t="s">
        <v>19</v>
      </c>
      <c r="K5091" t="s">
        <v>19</v>
      </c>
    </row>
    <row r="5092" spans="1:11" hidden="1" x14ac:dyDescent="0.3">
      <c r="A5092" t="s">
        <v>2413</v>
      </c>
      <c r="B5092" t="s">
        <v>13187</v>
      </c>
      <c r="C5092" t="s">
        <v>21846</v>
      </c>
      <c r="D5092" t="s">
        <v>21847</v>
      </c>
      <c r="E5092" s="74">
        <v>40666</v>
      </c>
      <c r="F5092">
        <v>0.66</v>
      </c>
      <c r="G5092" t="s">
        <v>17</v>
      </c>
      <c r="H5092" t="s">
        <v>17315</v>
      </c>
      <c r="I5092" s="74">
        <v>40982</v>
      </c>
      <c r="J5092" t="s">
        <v>19</v>
      </c>
      <c r="K5092" t="s">
        <v>19</v>
      </c>
    </row>
    <row r="5093" spans="1:11" hidden="1" x14ac:dyDescent="0.3">
      <c r="A5093" t="s">
        <v>650</v>
      </c>
      <c r="B5093" t="s">
        <v>11998</v>
      </c>
      <c r="C5093" t="s">
        <v>21846</v>
      </c>
      <c r="D5093" t="s">
        <v>21847</v>
      </c>
      <c r="E5093" s="74">
        <v>41598</v>
      </c>
      <c r="F5093">
        <v>0.14699999999999999</v>
      </c>
      <c r="G5093" t="s">
        <v>17</v>
      </c>
      <c r="H5093" t="s">
        <v>17315</v>
      </c>
      <c r="I5093" s="74">
        <v>42383</v>
      </c>
      <c r="J5093" t="s">
        <v>19</v>
      </c>
      <c r="K5093" t="s">
        <v>19</v>
      </c>
    </row>
    <row r="5094" spans="1:11" hidden="1" x14ac:dyDescent="0.3">
      <c r="A5094" t="s">
        <v>3651</v>
      </c>
      <c r="B5094" t="s">
        <v>13237</v>
      </c>
      <c r="C5094" t="s">
        <v>17529</v>
      </c>
      <c r="D5094" t="s">
        <v>17530</v>
      </c>
      <c r="E5094" s="74">
        <v>37970</v>
      </c>
      <c r="F5094">
        <v>22.4</v>
      </c>
      <c r="G5094" t="s">
        <v>6</v>
      </c>
      <c r="H5094" t="s">
        <v>17315</v>
      </c>
      <c r="I5094" s="74">
        <v>39553</v>
      </c>
      <c r="J5094" t="s">
        <v>19</v>
      </c>
      <c r="K5094" t="s">
        <v>19</v>
      </c>
    </row>
    <row r="5095" spans="1:11" hidden="1" x14ac:dyDescent="0.3">
      <c r="A5095" t="s">
        <v>2383</v>
      </c>
      <c r="B5095" t="s">
        <v>13156</v>
      </c>
      <c r="C5095" t="s">
        <v>17372</v>
      </c>
      <c r="D5095" t="s">
        <v>17373</v>
      </c>
      <c r="E5095" s="74">
        <v>40890</v>
      </c>
      <c r="F5095">
        <v>49</v>
      </c>
      <c r="G5095" t="s">
        <v>6</v>
      </c>
      <c r="H5095" t="s">
        <v>17315</v>
      </c>
      <c r="I5095" s="74">
        <v>41407</v>
      </c>
      <c r="J5095" t="s">
        <v>19</v>
      </c>
      <c r="K5095" t="s">
        <v>19</v>
      </c>
    </row>
    <row r="5096" spans="1:11" hidden="1" x14ac:dyDescent="0.3">
      <c r="A5096" t="s">
        <v>14978</v>
      </c>
      <c r="B5096" t="s">
        <v>14977</v>
      </c>
      <c r="C5096" t="s">
        <v>17816</v>
      </c>
      <c r="D5096" t="s">
        <v>17817</v>
      </c>
      <c r="E5096" s="74">
        <v>44767</v>
      </c>
      <c r="F5096">
        <v>66.599999999999994</v>
      </c>
      <c r="G5096" t="s">
        <v>6</v>
      </c>
      <c r="H5096" t="s">
        <v>17315</v>
      </c>
      <c r="I5096" s="74">
        <v>44806</v>
      </c>
      <c r="J5096" t="s">
        <v>19</v>
      </c>
      <c r="K5096" t="s">
        <v>19</v>
      </c>
    </row>
    <row r="5097" spans="1:11" hidden="1" x14ac:dyDescent="0.3">
      <c r="A5097" t="s">
        <v>1601</v>
      </c>
      <c r="B5097" t="s">
        <v>12560</v>
      </c>
      <c r="C5097" t="s">
        <v>21775</v>
      </c>
      <c r="D5097" t="s">
        <v>21776</v>
      </c>
      <c r="E5097" s="74">
        <v>41442</v>
      </c>
      <c r="F5097">
        <v>0.99099999999999999</v>
      </c>
      <c r="G5097" t="s">
        <v>17</v>
      </c>
      <c r="H5097" t="s">
        <v>17315</v>
      </c>
      <c r="I5097" s="74">
        <v>41533</v>
      </c>
      <c r="J5097" t="s">
        <v>19</v>
      </c>
      <c r="K5097" t="s">
        <v>19</v>
      </c>
    </row>
    <row r="5098" spans="1:11" hidden="1" x14ac:dyDescent="0.3">
      <c r="A5098" t="s">
        <v>4119</v>
      </c>
      <c r="B5098" t="s">
        <v>4118</v>
      </c>
      <c r="C5098" t="s">
        <v>17328</v>
      </c>
      <c r="D5098" t="s">
        <v>17329</v>
      </c>
      <c r="E5098" s="74">
        <v>42902</v>
      </c>
      <c r="F5098">
        <v>0.14299999999999999</v>
      </c>
      <c r="G5098" t="s">
        <v>17</v>
      </c>
      <c r="H5098" t="s">
        <v>17315</v>
      </c>
      <c r="I5098" s="74">
        <v>42979</v>
      </c>
      <c r="J5098" t="s">
        <v>19</v>
      </c>
      <c r="K5098" t="s">
        <v>19</v>
      </c>
    </row>
    <row r="5099" spans="1:11" hidden="1" x14ac:dyDescent="0.3">
      <c r="A5099" t="s">
        <v>4120</v>
      </c>
      <c r="B5099" t="s">
        <v>4118</v>
      </c>
      <c r="C5099" t="s">
        <v>17328</v>
      </c>
      <c r="D5099" t="s">
        <v>17329</v>
      </c>
      <c r="E5099" s="74">
        <v>42915</v>
      </c>
      <c r="F5099">
        <v>2.8000000000000001E-2</v>
      </c>
      <c r="G5099" t="s">
        <v>17</v>
      </c>
      <c r="H5099" t="s">
        <v>17315</v>
      </c>
      <c r="I5099" s="74">
        <v>42979</v>
      </c>
      <c r="J5099" t="s">
        <v>19</v>
      </c>
      <c r="K5099" t="s">
        <v>19</v>
      </c>
    </row>
    <row r="5100" spans="1:11" hidden="1" x14ac:dyDescent="0.3">
      <c r="A5100" t="s">
        <v>4121</v>
      </c>
      <c r="B5100" t="s">
        <v>4118</v>
      </c>
      <c r="C5100" t="s">
        <v>17328</v>
      </c>
      <c r="D5100" t="s">
        <v>17329</v>
      </c>
      <c r="E5100" s="74">
        <v>42909</v>
      </c>
      <c r="F5100">
        <v>0.26700000000000002</v>
      </c>
      <c r="G5100" t="s">
        <v>17</v>
      </c>
      <c r="H5100" t="s">
        <v>17315</v>
      </c>
      <c r="I5100" s="74">
        <v>42979</v>
      </c>
      <c r="J5100" t="s">
        <v>19</v>
      </c>
      <c r="K5100" t="s">
        <v>19</v>
      </c>
    </row>
    <row r="5101" spans="1:11" hidden="1" x14ac:dyDescent="0.3">
      <c r="A5101" t="s">
        <v>4122</v>
      </c>
      <c r="B5101" t="s">
        <v>4118</v>
      </c>
      <c r="C5101" t="s">
        <v>17328</v>
      </c>
      <c r="D5101" t="s">
        <v>17329</v>
      </c>
      <c r="E5101" s="74">
        <v>42915</v>
      </c>
      <c r="F5101">
        <v>0.109</v>
      </c>
      <c r="G5101" t="s">
        <v>17</v>
      </c>
      <c r="H5101" t="s">
        <v>17315</v>
      </c>
      <c r="I5101" s="74">
        <v>42979</v>
      </c>
      <c r="J5101" t="s">
        <v>19</v>
      </c>
      <c r="K5101" t="s">
        <v>19</v>
      </c>
    </row>
    <row r="5102" spans="1:11" hidden="1" x14ac:dyDescent="0.3">
      <c r="A5102" t="s">
        <v>4123</v>
      </c>
      <c r="B5102" t="s">
        <v>4118</v>
      </c>
      <c r="C5102" t="s">
        <v>17328</v>
      </c>
      <c r="D5102" t="s">
        <v>17329</v>
      </c>
      <c r="E5102" s="74">
        <v>42914</v>
      </c>
      <c r="F5102">
        <v>0.127</v>
      </c>
      <c r="G5102" t="s">
        <v>17</v>
      </c>
      <c r="H5102" t="s">
        <v>17315</v>
      </c>
      <c r="I5102" s="74">
        <v>42979</v>
      </c>
      <c r="J5102" t="s">
        <v>19</v>
      </c>
      <c r="K5102" t="s">
        <v>19</v>
      </c>
    </row>
    <row r="5103" spans="1:11" hidden="1" x14ac:dyDescent="0.3">
      <c r="A5103" t="s">
        <v>1388</v>
      </c>
      <c r="B5103" t="s">
        <v>7715</v>
      </c>
      <c r="C5103" t="s">
        <v>22010</v>
      </c>
      <c r="D5103" t="s">
        <v>22011</v>
      </c>
      <c r="E5103" s="74">
        <v>41644</v>
      </c>
      <c r="F5103">
        <v>20</v>
      </c>
      <c r="G5103" t="s">
        <v>17</v>
      </c>
      <c r="H5103" t="s">
        <v>17465</v>
      </c>
      <c r="I5103" s="74">
        <v>41674</v>
      </c>
      <c r="J5103" t="s">
        <v>19</v>
      </c>
      <c r="K5103" t="s">
        <v>19</v>
      </c>
    </row>
    <row r="5104" spans="1:11" hidden="1" x14ac:dyDescent="0.3">
      <c r="A5104" t="s">
        <v>7844</v>
      </c>
      <c r="B5104" t="s">
        <v>10358</v>
      </c>
      <c r="C5104" t="s">
        <v>17591</v>
      </c>
      <c r="D5104" t="s">
        <v>17592</v>
      </c>
      <c r="E5104" s="74">
        <v>43420</v>
      </c>
      <c r="F5104">
        <v>0.435</v>
      </c>
      <c r="G5104" t="s">
        <v>17</v>
      </c>
      <c r="H5104" t="s">
        <v>17315</v>
      </c>
      <c r="I5104" s="74">
        <v>44109</v>
      </c>
      <c r="J5104" t="s">
        <v>19</v>
      </c>
      <c r="K5104" t="s">
        <v>19</v>
      </c>
    </row>
    <row r="5105" spans="1:11" hidden="1" x14ac:dyDescent="0.3">
      <c r="A5105" t="s">
        <v>3105</v>
      </c>
      <c r="B5105" t="s">
        <v>17100</v>
      </c>
      <c r="C5105" t="s">
        <v>17400</v>
      </c>
      <c r="D5105" t="s">
        <v>17401</v>
      </c>
      <c r="E5105" s="74">
        <v>39630</v>
      </c>
      <c r="F5105">
        <v>60.9</v>
      </c>
      <c r="G5105" t="s">
        <v>6</v>
      </c>
      <c r="H5105" t="s">
        <v>17376</v>
      </c>
      <c r="I5105" s="74">
        <v>39882</v>
      </c>
      <c r="J5105" t="s">
        <v>19</v>
      </c>
      <c r="K5105" t="s">
        <v>19</v>
      </c>
    </row>
    <row r="5106" spans="1:11" hidden="1" x14ac:dyDescent="0.3">
      <c r="A5106" t="s">
        <v>3104</v>
      </c>
      <c r="B5106" t="s">
        <v>17099</v>
      </c>
      <c r="C5106" t="s">
        <v>17402</v>
      </c>
      <c r="D5106" t="s">
        <v>17403</v>
      </c>
      <c r="E5106" s="74">
        <v>39720</v>
      </c>
      <c r="F5106">
        <v>79.5</v>
      </c>
      <c r="G5106" t="s">
        <v>6</v>
      </c>
      <c r="H5106" t="s">
        <v>17376</v>
      </c>
      <c r="I5106" s="74">
        <v>39882</v>
      </c>
      <c r="J5106" t="s">
        <v>19</v>
      </c>
      <c r="K5106" t="s">
        <v>19</v>
      </c>
    </row>
    <row r="5107" spans="1:11" hidden="1" x14ac:dyDescent="0.3">
      <c r="A5107" t="s">
        <v>259</v>
      </c>
      <c r="B5107" t="s">
        <v>11779</v>
      </c>
      <c r="C5107" t="s">
        <v>17468</v>
      </c>
      <c r="D5107" t="s">
        <v>17469</v>
      </c>
      <c r="E5107" s="74">
        <v>41669</v>
      </c>
      <c r="F5107">
        <v>0.33100000000000002</v>
      </c>
      <c r="G5107" t="s">
        <v>17</v>
      </c>
      <c r="H5107" t="s">
        <v>17465</v>
      </c>
      <c r="I5107" s="74">
        <v>42667</v>
      </c>
      <c r="J5107" t="s">
        <v>19</v>
      </c>
      <c r="K5107" t="s">
        <v>19</v>
      </c>
    </row>
    <row r="5108" spans="1:11" hidden="1" x14ac:dyDescent="0.3">
      <c r="A5108" t="s">
        <v>328</v>
      </c>
      <c r="B5108" t="s">
        <v>11820</v>
      </c>
      <c r="C5108" t="s">
        <v>18642</v>
      </c>
      <c r="D5108" t="s">
        <v>18643</v>
      </c>
      <c r="E5108" s="74">
        <v>42409</v>
      </c>
      <c r="F5108">
        <v>0.999</v>
      </c>
      <c r="G5108" t="s">
        <v>17</v>
      </c>
      <c r="H5108" t="s">
        <v>17339</v>
      </c>
      <c r="I5108" s="74">
        <v>42702</v>
      </c>
      <c r="J5108" t="s">
        <v>19</v>
      </c>
      <c r="K5108" t="s">
        <v>19</v>
      </c>
    </row>
    <row r="5109" spans="1:11" hidden="1" x14ac:dyDescent="0.3">
      <c r="A5109" t="s">
        <v>16008</v>
      </c>
      <c r="B5109" t="s">
        <v>16007</v>
      </c>
      <c r="C5109" t="s">
        <v>17387</v>
      </c>
      <c r="D5109" t="s">
        <v>17388</v>
      </c>
      <c r="E5109" s="74">
        <v>44286</v>
      </c>
      <c r="F5109">
        <v>8.1000000000000003E-2</v>
      </c>
      <c r="G5109" t="s">
        <v>17</v>
      </c>
      <c r="H5109" t="s">
        <v>17315</v>
      </c>
      <c r="I5109" s="74">
        <v>44340</v>
      </c>
      <c r="J5109" t="s">
        <v>19</v>
      </c>
      <c r="K5109" t="s">
        <v>19</v>
      </c>
    </row>
    <row r="5110" spans="1:11" hidden="1" x14ac:dyDescent="0.3">
      <c r="A5110" t="s">
        <v>6155</v>
      </c>
      <c r="B5110" t="s">
        <v>10933</v>
      </c>
      <c r="C5110" t="s">
        <v>17361</v>
      </c>
      <c r="D5110" t="s">
        <v>17362</v>
      </c>
      <c r="E5110" s="74">
        <v>43301</v>
      </c>
      <c r="F5110">
        <v>0.59199999999999997</v>
      </c>
      <c r="G5110" t="s">
        <v>17</v>
      </c>
      <c r="H5110" t="s">
        <v>17315</v>
      </c>
      <c r="I5110" s="74">
        <v>43795</v>
      </c>
      <c r="J5110" t="s">
        <v>19</v>
      </c>
      <c r="K5110" t="s">
        <v>19</v>
      </c>
    </row>
    <row r="5111" spans="1:11" hidden="1" x14ac:dyDescent="0.3">
      <c r="A5111" t="s">
        <v>15492</v>
      </c>
      <c r="B5111" t="s">
        <v>15491</v>
      </c>
      <c r="C5111" t="s">
        <v>17361</v>
      </c>
      <c r="D5111" t="s">
        <v>17362</v>
      </c>
      <c r="E5111" s="74">
        <v>44265</v>
      </c>
      <c r="F5111">
        <v>0.42499999999999999</v>
      </c>
      <c r="G5111" t="s">
        <v>17</v>
      </c>
      <c r="H5111" t="s">
        <v>17315</v>
      </c>
      <c r="I5111" s="74">
        <v>44547</v>
      </c>
      <c r="J5111" t="s">
        <v>19</v>
      </c>
      <c r="K5111" t="s">
        <v>19</v>
      </c>
    </row>
    <row r="5112" spans="1:11" hidden="1" x14ac:dyDescent="0.3">
      <c r="A5112" t="s">
        <v>4079</v>
      </c>
      <c r="B5112" t="s">
        <v>4078</v>
      </c>
      <c r="C5112" t="s">
        <v>17581</v>
      </c>
      <c r="D5112" t="s">
        <v>17582</v>
      </c>
      <c r="E5112" s="74">
        <v>42815</v>
      </c>
      <c r="F5112">
        <v>20</v>
      </c>
      <c r="G5112" t="s">
        <v>17</v>
      </c>
      <c r="H5112" t="s">
        <v>17458</v>
      </c>
      <c r="I5112" s="74">
        <v>42929</v>
      </c>
      <c r="J5112" t="s">
        <v>19</v>
      </c>
      <c r="K5112" t="s">
        <v>19</v>
      </c>
    </row>
    <row r="5113" spans="1:11" hidden="1" x14ac:dyDescent="0.3">
      <c r="A5113" t="s">
        <v>3124</v>
      </c>
      <c r="B5113" t="s">
        <v>10209</v>
      </c>
      <c r="C5113" t="s">
        <v>17357</v>
      </c>
      <c r="D5113" t="s">
        <v>17358</v>
      </c>
      <c r="E5113" s="74">
        <v>39743</v>
      </c>
      <c r="F5113">
        <v>0.1</v>
      </c>
      <c r="G5113" t="s">
        <v>17</v>
      </c>
      <c r="H5113" t="s">
        <v>17339</v>
      </c>
      <c r="I5113" s="74">
        <v>39863</v>
      </c>
      <c r="J5113" t="s">
        <v>19</v>
      </c>
      <c r="K5113" t="s">
        <v>19</v>
      </c>
    </row>
    <row r="5114" spans="1:11" hidden="1" x14ac:dyDescent="0.3">
      <c r="A5114" t="s">
        <v>17208</v>
      </c>
      <c r="B5114" t="s">
        <v>17207</v>
      </c>
      <c r="C5114" t="s">
        <v>17337</v>
      </c>
      <c r="D5114" t="s">
        <v>17338</v>
      </c>
      <c r="E5114" s="74">
        <v>44204</v>
      </c>
      <c r="F5114">
        <v>2.5019999999999998</v>
      </c>
      <c r="G5114" t="s">
        <v>17</v>
      </c>
      <c r="H5114" t="s">
        <v>17339</v>
      </c>
      <c r="I5114" s="74">
        <v>44274</v>
      </c>
      <c r="J5114" t="s">
        <v>19</v>
      </c>
      <c r="K5114" t="s">
        <v>19</v>
      </c>
    </row>
    <row r="5115" spans="1:11" hidden="1" x14ac:dyDescent="0.3">
      <c r="A5115" t="s">
        <v>3081</v>
      </c>
      <c r="B5115" t="s">
        <v>16863</v>
      </c>
      <c r="C5115" t="s">
        <v>17509</v>
      </c>
      <c r="D5115" t="s">
        <v>17510</v>
      </c>
      <c r="E5115" s="74">
        <v>32643</v>
      </c>
      <c r="F5115">
        <v>62</v>
      </c>
      <c r="G5115" t="s">
        <v>17655</v>
      </c>
      <c r="H5115" t="s">
        <v>17315</v>
      </c>
      <c r="I5115" s="74">
        <v>39974</v>
      </c>
      <c r="J5115" t="s">
        <v>19</v>
      </c>
      <c r="K5115" t="s">
        <v>19</v>
      </c>
    </row>
    <row r="5116" spans="1:11" hidden="1" x14ac:dyDescent="0.3">
      <c r="A5116" t="s">
        <v>15824</v>
      </c>
      <c r="B5116" t="s">
        <v>15823</v>
      </c>
      <c r="C5116" t="s">
        <v>17361</v>
      </c>
      <c r="D5116" t="s">
        <v>17362</v>
      </c>
      <c r="E5116" s="74">
        <v>42970</v>
      </c>
      <c r="F5116">
        <v>0.58299999999999996</v>
      </c>
      <c r="G5116" t="s">
        <v>17</v>
      </c>
      <c r="H5116" t="s">
        <v>17315</v>
      </c>
      <c r="I5116" s="74">
        <v>44470</v>
      </c>
      <c r="J5116" t="s">
        <v>19</v>
      </c>
      <c r="K5116" t="s">
        <v>19</v>
      </c>
    </row>
    <row r="5117" spans="1:11" hidden="1" x14ac:dyDescent="0.3">
      <c r="A5117" t="s">
        <v>6882</v>
      </c>
      <c r="B5117" t="s">
        <v>6881</v>
      </c>
      <c r="C5117" t="s">
        <v>17581</v>
      </c>
      <c r="D5117" t="s">
        <v>17582</v>
      </c>
      <c r="E5117" s="74">
        <v>43707</v>
      </c>
      <c r="F5117">
        <v>1.5</v>
      </c>
      <c r="G5117" t="s">
        <v>17</v>
      </c>
      <c r="H5117" t="s">
        <v>17441</v>
      </c>
      <c r="I5117" s="74">
        <v>43858</v>
      </c>
      <c r="J5117" t="s">
        <v>19</v>
      </c>
      <c r="K5117" t="s">
        <v>19</v>
      </c>
    </row>
    <row r="5118" spans="1:11" hidden="1" x14ac:dyDescent="0.3">
      <c r="A5118" t="s">
        <v>6884</v>
      </c>
      <c r="B5118" t="s">
        <v>6883</v>
      </c>
      <c r="C5118" t="s">
        <v>17581</v>
      </c>
      <c r="D5118" t="s">
        <v>17582</v>
      </c>
      <c r="E5118" s="74">
        <v>43735</v>
      </c>
      <c r="F5118">
        <v>1.5</v>
      </c>
      <c r="G5118" t="s">
        <v>17</v>
      </c>
      <c r="H5118" t="s">
        <v>17441</v>
      </c>
      <c r="I5118" s="74">
        <v>43858</v>
      </c>
      <c r="J5118" t="s">
        <v>19</v>
      </c>
      <c r="K5118" t="s">
        <v>19</v>
      </c>
    </row>
    <row r="5119" spans="1:11" hidden="1" x14ac:dyDescent="0.3">
      <c r="A5119" t="s">
        <v>15367</v>
      </c>
      <c r="B5119" t="s">
        <v>15366</v>
      </c>
      <c r="C5119" t="s">
        <v>17581</v>
      </c>
      <c r="D5119" t="s">
        <v>17582</v>
      </c>
      <c r="E5119" s="74">
        <v>44515</v>
      </c>
      <c r="F5119">
        <v>1.5</v>
      </c>
      <c r="G5119" t="s">
        <v>17</v>
      </c>
      <c r="H5119" t="s">
        <v>17441</v>
      </c>
      <c r="I5119" s="74">
        <v>44568</v>
      </c>
      <c r="J5119" t="s">
        <v>19</v>
      </c>
      <c r="K5119" t="s">
        <v>19</v>
      </c>
    </row>
    <row r="5120" spans="1:11" hidden="1" x14ac:dyDescent="0.3">
      <c r="A5120" t="s">
        <v>6955</v>
      </c>
      <c r="B5120" t="s">
        <v>6954</v>
      </c>
      <c r="C5120" t="s">
        <v>17581</v>
      </c>
      <c r="D5120" t="s">
        <v>17582</v>
      </c>
      <c r="E5120" s="74">
        <v>43822</v>
      </c>
      <c r="F5120">
        <v>1.5</v>
      </c>
      <c r="G5120" t="s">
        <v>17</v>
      </c>
      <c r="H5120" t="s">
        <v>17441</v>
      </c>
      <c r="I5120" s="74">
        <v>43867</v>
      </c>
      <c r="J5120" t="s">
        <v>19</v>
      </c>
      <c r="K5120" t="s">
        <v>19</v>
      </c>
    </row>
    <row r="5121" spans="1:11" hidden="1" x14ac:dyDescent="0.3">
      <c r="A5121" t="s">
        <v>2283</v>
      </c>
      <c r="B5121" t="s">
        <v>13086</v>
      </c>
      <c r="C5121" t="s">
        <v>17557</v>
      </c>
      <c r="D5121" t="s">
        <v>17558</v>
      </c>
      <c r="E5121" s="74">
        <v>40876</v>
      </c>
      <c r="F5121">
        <v>0.106</v>
      </c>
      <c r="G5121" t="s">
        <v>17</v>
      </c>
      <c r="H5121" t="s">
        <v>17315</v>
      </c>
      <c r="I5121" s="74">
        <v>41175</v>
      </c>
      <c r="J5121" t="s">
        <v>19</v>
      </c>
      <c r="K5121" t="s">
        <v>19</v>
      </c>
    </row>
    <row r="5122" spans="1:11" hidden="1" x14ac:dyDescent="0.3">
      <c r="A5122" t="s">
        <v>3889</v>
      </c>
      <c r="B5122" t="s">
        <v>11639</v>
      </c>
      <c r="C5122" t="s">
        <v>22180</v>
      </c>
      <c r="D5122" t="s">
        <v>22181</v>
      </c>
      <c r="E5122" s="74">
        <v>42823</v>
      </c>
      <c r="F5122">
        <v>20</v>
      </c>
      <c r="G5122" t="s">
        <v>17</v>
      </c>
      <c r="H5122" t="s">
        <v>17458</v>
      </c>
      <c r="I5122" s="74">
        <v>42838</v>
      </c>
      <c r="J5122" t="s">
        <v>19</v>
      </c>
      <c r="K5122" t="s">
        <v>19</v>
      </c>
    </row>
    <row r="5123" spans="1:11" hidden="1" x14ac:dyDescent="0.3">
      <c r="A5123" t="s">
        <v>3640</v>
      </c>
      <c r="B5123" t="s">
        <v>13184</v>
      </c>
      <c r="C5123" t="s">
        <v>21840</v>
      </c>
      <c r="D5123" t="s">
        <v>21841</v>
      </c>
      <c r="E5123" s="74">
        <v>19725</v>
      </c>
      <c r="F5123">
        <v>3.6</v>
      </c>
      <c r="G5123" t="s">
        <v>17369</v>
      </c>
      <c r="H5123" t="s">
        <v>17315</v>
      </c>
      <c r="I5123" s="74">
        <v>39548</v>
      </c>
      <c r="J5123" t="s">
        <v>19</v>
      </c>
      <c r="K5123" t="s">
        <v>19</v>
      </c>
    </row>
    <row r="5124" spans="1:11" hidden="1" x14ac:dyDescent="0.3">
      <c r="A5124" t="s">
        <v>27365</v>
      </c>
      <c r="B5124" t="s">
        <v>27366</v>
      </c>
      <c r="C5124" t="s">
        <v>17393</v>
      </c>
      <c r="D5124" t="s">
        <v>17394</v>
      </c>
      <c r="E5124" s="74">
        <v>45295</v>
      </c>
      <c r="F5124">
        <v>0.64295100000000005</v>
      </c>
      <c r="G5124" t="s">
        <v>17</v>
      </c>
      <c r="H5124" t="s">
        <v>17315</v>
      </c>
      <c r="I5124" s="74">
        <v>45628</v>
      </c>
      <c r="J5124" t="s">
        <v>19</v>
      </c>
      <c r="K5124" t="s">
        <v>19</v>
      </c>
    </row>
    <row r="5125" spans="1:11" hidden="1" x14ac:dyDescent="0.3">
      <c r="A5125" t="s">
        <v>13570</v>
      </c>
      <c r="B5125" t="s">
        <v>13569</v>
      </c>
      <c r="C5125" t="s">
        <v>18679</v>
      </c>
      <c r="D5125" t="s">
        <v>4940</v>
      </c>
      <c r="E5125" s="74">
        <v>44904</v>
      </c>
      <c r="F5125">
        <v>0.19</v>
      </c>
      <c r="G5125" t="s">
        <v>17</v>
      </c>
      <c r="H5125" t="s">
        <v>17315</v>
      </c>
      <c r="I5125" s="74">
        <v>44995</v>
      </c>
      <c r="J5125" t="s">
        <v>19</v>
      </c>
      <c r="K5125" t="s">
        <v>19</v>
      </c>
    </row>
    <row r="5126" spans="1:11" hidden="1" x14ac:dyDescent="0.3">
      <c r="A5126" t="s">
        <v>1844</v>
      </c>
      <c r="B5126" t="s">
        <v>12775</v>
      </c>
      <c r="C5126" t="s">
        <v>17433</v>
      </c>
      <c r="D5126" t="s">
        <v>17434</v>
      </c>
      <c r="E5126" s="74">
        <v>41279</v>
      </c>
      <c r="F5126">
        <v>10</v>
      </c>
      <c r="G5126" t="s">
        <v>6</v>
      </c>
      <c r="H5126" t="s">
        <v>17435</v>
      </c>
      <c r="I5126" s="74">
        <v>41359</v>
      </c>
      <c r="J5126" t="s">
        <v>19</v>
      </c>
      <c r="K5126" t="s">
        <v>19</v>
      </c>
    </row>
    <row r="5127" spans="1:11" hidden="1" x14ac:dyDescent="0.3">
      <c r="A5127" t="s">
        <v>1843</v>
      </c>
      <c r="B5127" t="s">
        <v>12774</v>
      </c>
      <c r="C5127" t="s">
        <v>17433</v>
      </c>
      <c r="D5127" t="s">
        <v>17434</v>
      </c>
      <c r="E5127" s="74">
        <v>41279</v>
      </c>
      <c r="F5127">
        <v>10</v>
      </c>
      <c r="G5127" t="s">
        <v>6</v>
      </c>
      <c r="H5127" t="s">
        <v>17435</v>
      </c>
      <c r="I5127" s="74">
        <v>41359</v>
      </c>
      <c r="J5127" t="s">
        <v>19</v>
      </c>
      <c r="K5127" t="s">
        <v>19</v>
      </c>
    </row>
    <row r="5128" spans="1:11" hidden="1" x14ac:dyDescent="0.3">
      <c r="A5128" t="s">
        <v>2396</v>
      </c>
      <c r="B5128" t="s">
        <v>13170</v>
      </c>
      <c r="C5128" t="s">
        <v>17372</v>
      </c>
      <c r="D5128" t="s">
        <v>17373</v>
      </c>
      <c r="E5128" s="74">
        <v>40985</v>
      </c>
      <c r="F5128">
        <v>150</v>
      </c>
      <c r="G5128" t="s">
        <v>6</v>
      </c>
      <c r="H5128" t="s">
        <v>17315</v>
      </c>
      <c r="I5128" s="74">
        <v>41079</v>
      </c>
      <c r="J5128" t="s">
        <v>19</v>
      </c>
      <c r="K5128" t="s">
        <v>19</v>
      </c>
    </row>
    <row r="5129" spans="1:11" hidden="1" x14ac:dyDescent="0.3">
      <c r="A5129" t="s">
        <v>8225</v>
      </c>
      <c r="B5129" t="s">
        <v>10302</v>
      </c>
      <c r="C5129" t="s">
        <v>17438</v>
      </c>
      <c r="D5129" t="s">
        <v>17439</v>
      </c>
      <c r="E5129" s="74">
        <v>44131</v>
      </c>
      <c r="F5129">
        <v>50</v>
      </c>
      <c r="G5129" t="s">
        <v>17</v>
      </c>
      <c r="H5129" t="s">
        <v>17315</v>
      </c>
      <c r="I5129" s="74">
        <v>44144</v>
      </c>
      <c r="J5129" t="s">
        <v>19</v>
      </c>
      <c r="K5129" t="s">
        <v>19</v>
      </c>
    </row>
    <row r="5130" spans="1:11" hidden="1" x14ac:dyDescent="0.3">
      <c r="A5130" t="s">
        <v>8224</v>
      </c>
      <c r="B5130" t="s">
        <v>10303</v>
      </c>
      <c r="C5130" t="s">
        <v>17438</v>
      </c>
      <c r="D5130" t="s">
        <v>17439</v>
      </c>
      <c r="E5130" s="74">
        <v>44119</v>
      </c>
      <c r="F5130">
        <v>100</v>
      </c>
      <c r="G5130" t="s">
        <v>17</v>
      </c>
      <c r="H5130" t="s">
        <v>17315</v>
      </c>
      <c r="I5130" s="74">
        <v>44130</v>
      </c>
      <c r="J5130" t="s">
        <v>19</v>
      </c>
      <c r="K5130" t="s">
        <v>19</v>
      </c>
    </row>
    <row r="5131" spans="1:11" hidden="1" x14ac:dyDescent="0.3">
      <c r="A5131" t="s">
        <v>15861</v>
      </c>
      <c r="B5131" t="s">
        <v>15860</v>
      </c>
      <c r="C5131" t="s">
        <v>17361</v>
      </c>
      <c r="D5131" t="s">
        <v>17362</v>
      </c>
      <c r="E5131" s="74">
        <v>42629</v>
      </c>
      <c r="F5131">
        <v>0.12</v>
      </c>
      <c r="G5131" t="s">
        <v>17</v>
      </c>
      <c r="H5131" t="s">
        <v>17315</v>
      </c>
      <c r="I5131" s="74">
        <v>44412</v>
      </c>
      <c r="J5131" t="s">
        <v>19</v>
      </c>
      <c r="K5131" t="s">
        <v>19</v>
      </c>
    </row>
    <row r="5132" spans="1:11" hidden="1" x14ac:dyDescent="0.3">
      <c r="A5132" t="s">
        <v>15859</v>
      </c>
      <c r="B5132" t="s">
        <v>15858</v>
      </c>
      <c r="C5132" t="s">
        <v>17361</v>
      </c>
      <c r="D5132" t="s">
        <v>17362</v>
      </c>
      <c r="E5132" s="74">
        <v>42629</v>
      </c>
      <c r="F5132">
        <v>3.2000000000000001E-2</v>
      </c>
      <c r="G5132" t="s">
        <v>17</v>
      </c>
      <c r="H5132" t="s">
        <v>17315</v>
      </c>
      <c r="I5132" s="74">
        <v>44412</v>
      </c>
      <c r="J5132" t="s">
        <v>19</v>
      </c>
      <c r="K5132" t="s">
        <v>19</v>
      </c>
    </row>
    <row r="5133" spans="1:11" hidden="1" x14ac:dyDescent="0.3">
      <c r="A5133" t="s">
        <v>25145</v>
      </c>
      <c r="B5133" t="s">
        <v>25146</v>
      </c>
      <c r="C5133" t="s">
        <v>17348</v>
      </c>
      <c r="D5133" t="s">
        <v>17349</v>
      </c>
      <c r="E5133" s="74">
        <v>42145</v>
      </c>
      <c r="F5133">
        <v>0.19</v>
      </c>
      <c r="G5133" t="s">
        <v>17</v>
      </c>
      <c r="H5133" t="s">
        <v>17315</v>
      </c>
      <c r="I5133" s="74">
        <v>45373</v>
      </c>
      <c r="J5133" t="s">
        <v>19</v>
      </c>
      <c r="K5133" t="s">
        <v>19</v>
      </c>
    </row>
    <row r="5134" spans="1:11" hidden="1" x14ac:dyDescent="0.3">
      <c r="A5134" t="s">
        <v>21708</v>
      </c>
      <c r="B5134" t="s">
        <v>21709</v>
      </c>
      <c r="C5134" t="s">
        <v>17348</v>
      </c>
      <c r="D5134" t="s">
        <v>17349</v>
      </c>
      <c r="E5134" s="74">
        <v>45293</v>
      </c>
      <c r="F5134">
        <v>0.16300000000000001</v>
      </c>
      <c r="G5134" t="s">
        <v>17</v>
      </c>
      <c r="H5134" t="s">
        <v>17315</v>
      </c>
      <c r="I5134" s="74">
        <v>45324</v>
      </c>
      <c r="J5134" t="s">
        <v>19</v>
      </c>
      <c r="K5134" t="s">
        <v>19</v>
      </c>
    </row>
    <row r="5135" spans="1:11" hidden="1" x14ac:dyDescent="0.3">
      <c r="A5135" t="s">
        <v>21704</v>
      </c>
      <c r="B5135" t="s">
        <v>21705</v>
      </c>
      <c r="C5135" t="s">
        <v>17348</v>
      </c>
      <c r="D5135" t="s">
        <v>17349</v>
      </c>
      <c r="E5135" s="74">
        <v>45267</v>
      </c>
      <c r="F5135">
        <v>2.1000000000000001E-2</v>
      </c>
      <c r="G5135" t="s">
        <v>17</v>
      </c>
      <c r="H5135" t="s">
        <v>17315</v>
      </c>
      <c r="I5135" s="74">
        <v>45324</v>
      </c>
      <c r="J5135" t="s">
        <v>19</v>
      </c>
      <c r="K5135" t="s">
        <v>19</v>
      </c>
    </row>
    <row r="5136" spans="1:11" hidden="1" x14ac:dyDescent="0.3">
      <c r="A5136" t="s">
        <v>21706</v>
      </c>
      <c r="B5136" t="s">
        <v>21707</v>
      </c>
      <c r="C5136" t="s">
        <v>17348</v>
      </c>
      <c r="D5136" t="s">
        <v>17349</v>
      </c>
      <c r="E5136" s="74">
        <v>45267</v>
      </c>
      <c r="F5136">
        <v>3.7499999999999999E-2</v>
      </c>
      <c r="G5136" t="s">
        <v>17</v>
      </c>
      <c r="H5136" t="s">
        <v>17315</v>
      </c>
      <c r="I5136" s="74">
        <v>45324</v>
      </c>
      <c r="J5136" t="s">
        <v>19</v>
      </c>
      <c r="K5136" t="s">
        <v>19</v>
      </c>
    </row>
    <row r="5137" spans="1:11" hidden="1" x14ac:dyDescent="0.3">
      <c r="A5137" t="s">
        <v>3958</v>
      </c>
      <c r="B5137" t="s">
        <v>11611</v>
      </c>
      <c r="C5137" t="s">
        <v>17784</v>
      </c>
      <c r="D5137" t="s">
        <v>17785</v>
      </c>
      <c r="E5137" s="74">
        <v>29677</v>
      </c>
      <c r="F5137">
        <v>9.0399999999999991</v>
      </c>
      <c r="G5137" t="s">
        <v>17369</v>
      </c>
      <c r="H5137" t="s">
        <v>17315</v>
      </c>
      <c r="I5137" s="74">
        <v>42933</v>
      </c>
      <c r="J5137" t="s">
        <v>19</v>
      </c>
      <c r="K5137" t="s">
        <v>19</v>
      </c>
    </row>
    <row r="5138" spans="1:11" hidden="1" x14ac:dyDescent="0.3">
      <c r="A5138" t="s">
        <v>9642</v>
      </c>
      <c r="B5138" t="s">
        <v>17011</v>
      </c>
      <c r="C5138" t="s">
        <v>17348</v>
      </c>
      <c r="D5138" t="s">
        <v>17349</v>
      </c>
      <c r="E5138" s="74">
        <v>43000</v>
      </c>
      <c r="F5138">
        <v>0.56599999999999995</v>
      </c>
      <c r="G5138" t="s">
        <v>17</v>
      </c>
      <c r="H5138" t="s">
        <v>17315</v>
      </c>
      <c r="I5138" s="74">
        <v>44062</v>
      </c>
      <c r="J5138" t="s">
        <v>19</v>
      </c>
      <c r="K5138" t="s">
        <v>19</v>
      </c>
    </row>
    <row r="5139" spans="1:11" hidden="1" x14ac:dyDescent="0.3">
      <c r="A5139" t="s">
        <v>13541</v>
      </c>
      <c r="B5139" t="s">
        <v>13540</v>
      </c>
      <c r="C5139" t="s">
        <v>17330</v>
      </c>
      <c r="D5139" t="s">
        <v>17331</v>
      </c>
      <c r="E5139" s="74">
        <v>43893</v>
      </c>
      <c r="F5139">
        <v>0.01</v>
      </c>
      <c r="G5139" t="s">
        <v>17</v>
      </c>
      <c r="H5139" t="s">
        <v>17315</v>
      </c>
      <c r="I5139" s="74">
        <v>45021</v>
      </c>
      <c r="J5139" t="s">
        <v>19</v>
      </c>
      <c r="K5139" t="s">
        <v>19</v>
      </c>
    </row>
    <row r="5140" spans="1:11" hidden="1" x14ac:dyDescent="0.3">
      <c r="A5140" t="s">
        <v>5071</v>
      </c>
      <c r="B5140" t="s">
        <v>11079</v>
      </c>
      <c r="C5140" t="s">
        <v>17335</v>
      </c>
      <c r="D5140" t="s">
        <v>17336</v>
      </c>
      <c r="E5140" s="74">
        <v>43572</v>
      </c>
      <c r="F5140">
        <v>6.2E-2</v>
      </c>
      <c r="G5140" t="s">
        <v>17</v>
      </c>
      <c r="H5140" t="s">
        <v>17324</v>
      </c>
      <c r="I5140" s="74">
        <v>43629</v>
      </c>
      <c r="J5140" t="s">
        <v>19</v>
      </c>
      <c r="K5140" t="s">
        <v>19</v>
      </c>
    </row>
    <row r="5141" spans="1:11" hidden="1" x14ac:dyDescent="0.3">
      <c r="A5141" t="s">
        <v>22484</v>
      </c>
      <c r="B5141" t="s">
        <v>22485</v>
      </c>
      <c r="C5141" t="s">
        <v>17587</v>
      </c>
      <c r="D5141" t="s">
        <v>17588</v>
      </c>
      <c r="E5141" s="74">
        <v>44196</v>
      </c>
      <c r="F5141">
        <v>0.996</v>
      </c>
      <c r="G5141" t="s">
        <v>17</v>
      </c>
      <c r="H5141" t="s">
        <v>17315</v>
      </c>
      <c r="I5141" s="74">
        <v>45434</v>
      </c>
      <c r="J5141" t="s">
        <v>19</v>
      </c>
      <c r="K5141" t="s">
        <v>19</v>
      </c>
    </row>
    <row r="5142" spans="1:11" hidden="1" x14ac:dyDescent="0.3">
      <c r="A5142" t="s">
        <v>15514</v>
      </c>
      <c r="B5142" t="s">
        <v>15513</v>
      </c>
      <c r="C5142" t="s">
        <v>17350</v>
      </c>
      <c r="D5142" t="s">
        <v>17351</v>
      </c>
      <c r="E5142" s="74">
        <v>43454</v>
      </c>
      <c r="F5142">
        <v>0.21</v>
      </c>
      <c r="G5142" t="s">
        <v>17</v>
      </c>
      <c r="H5142" t="s">
        <v>17315</v>
      </c>
      <c r="I5142" s="74">
        <v>44610</v>
      </c>
      <c r="J5142" t="s">
        <v>19</v>
      </c>
      <c r="K5142" t="s">
        <v>19</v>
      </c>
    </row>
    <row r="5143" spans="1:11" hidden="1" x14ac:dyDescent="0.3">
      <c r="A5143" t="s">
        <v>4780</v>
      </c>
      <c r="B5143" t="s">
        <v>11158</v>
      </c>
      <c r="C5143" t="s">
        <v>17370</v>
      </c>
      <c r="D5143" t="s">
        <v>17371</v>
      </c>
      <c r="E5143" s="74">
        <v>43447</v>
      </c>
      <c r="F5143">
        <v>0.38700000000000001</v>
      </c>
      <c r="G5143" t="s">
        <v>17</v>
      </c>
      <c r="H5143" t="s">
        <v>17315</v>
      </c>
      <c r="I5143" s="74">
        <v>43509</v>
      </c>
      <c r="J5143" t="s">
        <v>19</v>
      </c>
      <c r="K5143" t="s">
        <v>19</v>
      </c>
    </row>
    <row r="5144" spans="1:11" hidden="1" x14ac:dyDescent="0.3">
      <c r="A5144" t="s">
        <v>19963</v>
      </c>
      <c r="B5144" t="s">
        <v>19964</v>
      </c>
      <c r="C5144" t="s">
        <v>17466</v>
      </c>
      <c r="D5144" t="s">
        <v>17467</v>
      </c>
      <c r="E5144" s="74">
        <v>45016</v>
      </c>
      <c r="F5144">
        <v>0.65800000000000003</v>
      </c>
      <c r="G5144" t="s">
        <v>17</v>
      </c>
      <c r="H5144" t="s">
        <v>17315</v>
      </c>
      <c r="I5144" s="74">
        <v>45065</v>
      </c>
      <c r="J5144" t="s">
        <v>19</v>
      </c>
      <c r="K5144" t="s">
        <v>19</v>
      </c>
    </row>
    <row r="5145" spans="1:11" hidden="1" x14ac:dyDescent="0.3">
      <c r="A5145" t="s">
        <v>3578</v>
      </c>
      <c r="B5145" t="s">
        <v>12604</v>
      </c>
      <c r="C5145" t="s">
        <v>21963</v>
      </c>
      <c r="D5145" t="s">
        <v>3334</v>
      </c>
      <c r="E5145" s="74">
        <v>15704</v>
      </c>
      <c r="F5145">
        <v>10.199999999999999</v>
      </c>
      <c r="G5145" t="s">
        <v>17369</v>
      </c>
      <c r="H5145" t="s">
        <v>17315</v>
      </c>
      <c r="I5145" s="74">
        <v>39609</v>
      </c>
      <c r="J5145" t="s">
        <v>19</v>
      </c>
      <c r="K5145" t="s">
        <v>19</v>
      </c>
    </row>
    <row r="5146" spans="1:11" hidden="1" x14ac:dyDescent="0.3">
      <c r="A5146" t="s">
        <v>5138</v>
      </c>
      <c r="B5146" t="s">
        <v>11058</v>
      </c>
      <c r="C5146" t="s">
        <v>17442</v>
      </c>
      <c r="D5146" t="s">
        <v>17443</v>
      </c>
      <c r="E5146" s="74">
        <v>43593</v>
      </c>
      <c r="F5146">
        <v>0.75</v>
      </c>
      <c r="G5146" t="s">
        <v>17</v>
      </c>
      <c r="H5146" t="s">
        <v>17441</v>
      </c>
      <c r="I5146" s="74">
        <v>43669</v>
      </c>
      <c r="J5146" t="s">
        <v>19</v>
      </c>
      <c r="K5146" t="s">
        <v>19</v>
      </c>
    </row>
    <row r="5147" spans="1:11" hidden="1" x14ac:dyDescent="0.3">
      <c r="A5147" t="s">
        <v>25262</v>
      </c>
      <c r="B5147" t="s">
        <v>25263</v>
      </c>
      <c r="C5147" t="s">
        <v>17330</v>
      </c>
      <c r="D5147" t="s">
        <v>17331</v>
      </c>
      <c r="E5147" s="74">
        <v>45139</v>
      </c>
      <c r="F5147">
        <v>0.89149999999999996</v>
      </c>
      <c r="G5147" t="s">
        <v>17</v>
      </c>
      <c r="H5147" t="s">
        <v>17315</v>
      </c>
      <c r="I5147" s="74">
        <v>45390</v>
      </c>
      <c r="J5147" t="s">
        <v>19</v>
      </c>
      <c r="K5147" t="s">
        <v>19</v>
      </c>
    </row>
    <row r="5148" spans="1:11" hidden="1" x14ac:dyDescent="0.3">
      <c r="A5148" t="s">
        <v>1302</v>
      </c>
      <c r="B5148" t="s">
        <v>1303</v>
      </c>
      <c r="C5148" t="s">
        <v>17372</v>
      </c>
      <c r="D5148" t="s">
        <v>17373</v>
      </c>
      <c r="E5148" s="74">
        <v>41636</v>
      </c>
      <c r="F5148">
        <v>1.5</v>
      </c>
      <c r="G5148" t="s">
        <v>17</v>
      </c>
      <c r="H5148" t="s">
        <v>17315</v>
      </c>
      <c r="I5148" s="74">
        <v>41726</v>
      </c>
      <c r="J5148" t="s">
        <v>19</v>
      </c>
      <c r="K5148" t="s">
        <v>19</v>
      </c>
    </row>
    <row r="5149" spans="1:11" hidden="1" x14ac:dyDescent="0.3">
      <c r="A5149" t="s">
        <v>1926</v>
      </c>
      <c r="B5149" t="s">
        <v>12811</v>
      </c>
      <c r="C5149" t="s">
        <v>17664</v>
      </c>
      <c r="D5149" t="s">
        <v>17665</v>
      </c>
      <c r="E5149" s="74">
        <v>41141</v>
      </c>
      <c r="F5149">
        <v>11.12</v>
      </c>
      <c r="G5149" t="s">
        <v>17</v>
      </c>
      <c r="H5149" t="s">
        <v>17315</v>
      </c>
      <c r="I5149" s="74">
        <v>41317</v>
      </c>
      <c r="J5149" t="s">
        <v>19</v>
      </c>
      <c r="K5149" t="s">
        <v>19</v>
      </c>
    </row>
    <row r="5150" spans="1:11" hidden="1" x14ac:dyDescent="0.3">
      <c r="A5150" t="s">
        <v>1895</v>
      </c>
      <c r="B5150" t="s">
        <v>12787</v>
      </c>
      <c r="C5150" t="s">
        <v>17393</v>
      </c>
      <c r="D5150" t="s">
        <v>17394</v>
      </c>
      <c r="E5150" s="74">
        <v>41081</v>
      </c>
      <c r="F5150">
        <v>0.55700000000000005</v>
      </c>
      <c r="G5150" t="s">
        <v>17</v>
      </c>
      <c r="H5150" t="s">
        <v>17315</v>
      </c>
      <c r="I5150" s="74">
        <v>41605</v>
      </c>
      <c r="J5150" t="s">
        <v>19</v>
      </c>
      <c r="K5150" t="s">
        <v>19</v>
      </c>
    </row>
    <row r="5151" spans="1:11" hidden="1" x14ac:dyDescent="0.3">
      <c r="A5151" t="s">
        <v>1994</v>
      </c>
      <c r="B5151" t="s">
        <v>12865</v>
      </c>
      <c r="C5151" t="s">
        <v>17573</v>
      </c>
      <c r="D5151" t="s">
        <v>17574</v>
      </c>
      <c r="E5151" s="74">
        <v>41229</v>
      </c>
      <c r="F5151">
        <v>33</v>
      </c>
      <c r="G5151" t="s">
        <v>17623</v>
      </c>
      <c r="H5151" t="s">
        <v>17339</v>
      </c>
      <c r="I5151" s="74">
        <v>41290</v>
      </c>
      <c r="J5151" t="s">
        <v>19</v>
      </c>
      <c r="K5151" t="s">
        <v>19</v>
      </c>
    </row>
    <row r="5152" spans="1:11" hidden="1" x14ac:dyDescent="0.3">
      <c r="A5152" t="s">
        <v>113</v>
      </c>
      <c r="B5152" t="s">
        <v>11675</v>
      </c>
      <c r="C5152" t="s">
        <v>22156</v>
      </c>
      <c r="D5152" t="s">
        <v>22157</v>
      </c>
      <c r="E5152" s="74">
        <v>42745</v>
      </c>
      <c r="F5152">
        <v>9.9</v>
      </c>
      <c r="G5152" t="s">
        <v>17</v>
      </c>
      <c r="H5152" t="s">
        <v>17339</v>
      </c>
      <c r="I5152" s="74">
        <v>42797</v>
      </c>
      <c r="J5152" t="s">
        <v>19</v>
      </c>
      <c r="K5152" t="s">
        <v>19</v>
      </c>
    </row>
    <row r="5153" spans="1:11" hidden="1" x14ac:dyDescent="0.3">
      <c r="A5153" t="s">
        <v>25788</v>
      </c>
      <c r="B5153" t="s">
        <v>25789</v>
      </c>
      <c r="C5153" t="s">
        <v>17342</v>
      </c>
      <c r="D5153" t="s">
        <v>17343</v>
      </c>
      <c r="E5153" s="74">
        <v>45271</v>
      </c>
      <c r="F5153">
        <v>0.98657700000000004</v>
      </c>
      <c r="G5153" t="s">
        <v>17</v>
      </c>
      <c r="H5153" t="s">
        <v>17315</v>
      </c>
      <c r="I5153" s="74">
        <v>45498</v>
      </c>
      <c r="J5153" t="s">
        <v>19</v>
      </c>
      <c r="K5153" t="s">
        <v>19</v>
      </c>
    </row>
    <row r="5154" spans="1:11" hidden="1" x14ac:dyDescent="0.3">
      <c r="A5154" t="s">
        <v>619</v>
      </c>
      <c r="B5154" t="s">
        <v>11983</v>
      </c>
      <c r="C5154" t="s">
        <v>17468</v>
      </c>
      <c r="D5154" t="s">
        <v>17469</v>
      </c>
      <c r="E5154" s="74">
        <v>42331</v>
      </c>
      <c r="F5154">
        <v>6</v>
      </c>
      <c r="G5154" t="s">
        <v>17</v>
      </c>
      <c r="H5154" t="s">
        <v>17465</v>
      </c>
      <c r="I5154" s="74">
        <v>42352</v>
      </c>
      <c r="J5154" t="s">
        <v>19</v>
      </c>
      <c r="K5154" t="s">
        <v>19</v>
      </c>
    </row>
    <row r="5155" spans="1:11" hidden="1" x14ac:dyDescent="0.3">
      <c r="A5155" t="s">
        <v>618</v>
      </c>
      <c r="B5155" t="s">
        <v>11983</v>
      </c>
      <c r="C5155" t="s">
        <v>17468</v>
      </c>
      <c r="D5155" t="s">
        <v>17469</v>
      </c>
      <c r="E5155" s="74">
        <v>42331</v>
      </c>
      <c r="F5155">
        <v>4.5</v>
      </c>
      <c r="G5155" t="s">
        <v>17</v>
      </c>
      <c r="H5155" t="s">
        <v>17465</v>
      </c>
      <c r="I5155" s="74">
        <v>42352</v>
      </c>
      <c r="J5155" t="s">
        <v>19</v>
      </c>
      <c r="K5155" t="s">
        <v>19</v>
      </c>
    </row>
    <row r="5156" spans="1:11" hidden="1" x14ac:dyDescent="0.3">
      <c r="A5156" t="s">
        <v>617</v>
      </c>
      <c r="B5156" t="s">
        <v>11983</v>
      </c>
      <c r="C5156" t="s">
        <v>17468</v>
      </c>
      <c r="D5156" t="s">
        <v>17469</v>
      </c>
      <c r="E5156" s="74">
        <v>42331</v>
      </c>
      <c r="F5156">
        <v>4.5</v>
      </c>
      <c r="G5156" t="s">
        <v>17</v>
      </c>
      <c r="H5156" t="s">
        <v>17465</v>
      </c>
      <c r="I5156" s="74">
        <v>42352</v>
      </c>
      <c r="J5156" t="s">
        <v>19</v>
      </c>
      <c r="K5156" t="s">
        <v>19</v>
      </c>
    </row>
    <row r="5157" spans="1:11" hidden="1" x14ac:dyDescent="0.3">
      <c r="A5157" t="s">
        <v>19527</v>
      </c>
      <c r="B5157" t="s">
        <v>19528</v>
      </c>
      <c r="C5157" t="s">
        <v>17442</v>
      </c>
      <c r="D5157" t="s">
        <v>17443</v>
      </c>
      <c r="E5157" s="74">
        <v>45197</v>
      </c>
      <c r="F5157">
        <v>325</v>
      </c>
      <c r="G5157" t="s">
        <v>17</v>
      </c>
      <c r="H5157" t="s">
        <v>17441</v>
      </c>
      <c r="I5157" s="74">
        <v>45247</v>
      </c>
      <c r="J5157" t="s">
        <v>19</v>
      </c>
      <c r="K5157" t="s">
        <v>19</v>
      </c>
    </row>
    <row r="5158" spans="1:11" hidden="1" x14ac:dyDescent="0.3">
      <c r="A5158" t="s">
        <v>268</v>
      </c>
      <c r="B5158" t="s">
        <v>11785</v>
      </c>
      <c r="C5158" t="s">
        <v>17468</v>
      </c>
      <c r="D5158" t="s">
        <v>17469</v>
      </c>
      <c r="E5158" s="74">
        <v>41169</v>
      </c>
      <c r="F5158">
        <v>0.6</v>
      </c>
      <c r="G5158" t="s">
        <v>17</v>
      </c>
      <c r="H5158" t="s">
        <v>17465</v>
      </c>
      <c r="I5158" s="74">
        <v>42682</v>
      </c>
      <c r="J5158" t="s">
        <v>19</v>
      </c>
      <c r="K5158" t="s">
        <v>19</v>
      </c>
    </row>
    <row r="5159" spans="1:11" hidden="1" x14ac:dyDescent="0.3">
      <c r="A5159" t="s">
        <v>1115</v>
      </c>
      <c r="B5159" t="s">
        <v>12234</v>
      </c>
      <c r="C5159" t="s">
        <v>21961</v>
      </c>
      <c r="D5159" t="s">
        <v>21962</v>
      </c>
      <c r="E5159" s="74">
        <v>24654</v>
      </c>
      <c r="F5159">
        <v>94.5</v>
      </c>
      <c r="G5159" t="s">
        <v>17369</v>
      </c>
      <c r="H5159" t="s">
        <v>17315</v>
      </c>
      <c r="I5159" s="74">
        <v>42494</v>
      </c>
      <c r="J5159" t="s">
        <v>17325</v>
      </c>
      <c r="K5159" t="s">
        <v>19</v>
      </c>
    </row>
    <row r="5160" spans="1:11" hidden="1" x14ac:dyDescent="0.3">
      <c r="A5160" t="s">
        <v>1115</v>
      </c>
      <c r="B5160" t="s">
        <v>12234</v>
      </c>
      <c r="C5160" t="s">
        <v>21961</v>
      </c>
      <c r="D5160" t="s">
        <v>21962</v>
      </c>
      <c r="E5160" s="74">
        <v>24654</v>
      </c>
      <c r="F5160">
        <v>94.5</v>
      </c>
      <c r="G5160" t="s">
        <v>17390</v>
      </c>
      <c r="H5160" t="s">
        <v>17315</v>
      </c>
      <c r="I5160" s="74">
        <v>42494</v>
      </c>
      <c r="J5160" t="s">
        <v>17325</v>
      </c>
      <c r="K5160" t="s">
        <v>19</v>
      </c>
    </row>
    <row r="5161" spans="1:11" hidden="1" x14ac:dyDescent="0.3">
      <c r="A5161" t="s">
        <v>1115</v>
      </c>
      <c r="B5161" t="s">
        <v>12234</v>
      </c>
      <c r="C5161" t="s">
        <v>21961</v>
      </c>
      <c r="D5161" t="s">
        <v>21962</v>
      </c>
      <c r="E5161" s="74">
        <v>24654</v>
      </c>
      <c r="F5161">
        <v>94.5</v>
      </c>
      <c r="G5161" t="s">
        <v>17392</v>
      </c>
      <c r="H5161" t="s">
        <v>17315</v>
      </c>
      <c r="I5161" s="74">
        <v>42494</v>
      </c>
      <c r="J5161" t="s">
        <v>17325</v>
      </c>
      <c r="K5161" t="s">
        <v>19</v>
      </c>
    </row>
    <row r="5162" spans="1:11" hidden="1" x14ac:dyDescent="0.3">
      <c r="A5162" t="s">
        <v>4649</v>
      </c>
      <c r="B5162" t="s">
        <v>11242</v>
      </c>
      <c r="C5162" t="s">
        <v>17370</v>
      </c>
      <c r="D5162" t="s">
        <v>17371</v>
      </c>
      <c r="E5162" s="74">
        <v>43376</v>
      </c>
      <c r="F5162">
        <v>0.3</v>
      </c>
      <c r="G5162" t="s">
        <v>17</v>
      </c>
      <c r="H5162" t="s">
        <v>17315</v>
      </c>
      <c r="I5162" s="74">
        <v>43416</v>
      </c>
      <c r="J5162" t="s">
        <v>19</v>
      </c>
      <c r="K5162" t="s">
        <v>19</v>
      </c>
    </row>
    <row r="5163" spans="1:11" hidden="1" x14ac:dyDescent="0.3">
      <c r="A5163" t="s">
        <v>1246</v>
      </c>
      <c r="B5163" t="s">
        <v>12335</v>
      </c>
      <c r="C5163" t="s">
        <v>17468</v>
      </c>
      <c r="D5163" t="s">
        <v>17469</v>
      </c>
      <c r="E5163" s="74">
        <v>32599</v>
      </c>
      <c r="F5163">
        <v>5</v>
      </c>
      <c r="G5163" t="s">
        <v>17369</v>
      </c>
      <c r="H5163" t="s">
        <v>17465</v>
      </c>
      <c r="I5163" s="74">
        <v>41752</v>
      </c>
      <c r="J5163" t="s">
        <v>19</v>
      </c>
      <c r="K5163" t="s">
        <v>19</v>
      </c>
    </row>
    <row r="5164" spans="1:11" hidden="1" x14ac:dyDescent="0.3">
      <c r="A5164" t="s">
        <v>3055</v>
      </c>
      <c r="B5164" t="s">
        <v>15848</v>
      </c>
      <c r="C5164" t="s">
        <v>17561</v>
      </c>
      <c r="D5164" t="s">
        <v>17562</v>
      </c>
      <c r="E5164" s="74">
        <v>29007</v>
      </c>
      <c r="F5164">
        <v>150</v>
      </c>
      <c r="G5164" t="s">
        <v>17369</v>
      </c>
      <c r="H5164" t="s">
        <v>17315</v>
      </c>
      <c r="I5164" s="74">
        <v>39927</v>
      </c>
      <c r="J5164" t="s">
        <v>19</v>
      </c>
      <c r="K5164" t="s">
        <v>19</v>
      </c>
    </row>
    <row r="5165" spans="1:11" hidden="1" x14ac:dyDescent="0.3">
      <c r="A5165" t="s">
        <v>3214</v>
      </c>
      <c r="B5165" t="s">
        <v>10588</v>
      </c>
      <c r="C5165" t="s">
        <v>17335</v>
      </c>
      <c r="D5165" t="s">
        <v>17336</v>
      </c>
      <c r="E5165" s="74">
        <v>37865</v>
      </c>
      <c r="F5165">
        <v>204</v>
      </c>
      <c r="G5165" t="s">
        <v>6</v>
      </c>
      <c r="H5165" t="s">
        <v>17324</v>
      </c>
      <c r="I5165" s="74">
        <v>39846</v>
      </c>
      <c r="J5165" t="s">
        <v>19</v>
      </c>
      <c r="K5165" t="s">
        <v>19</v>
      </c>
    </row>
    <row r="5166" spans="1:11" hidden="1" x14ac:dyDescent="0.3">
      <c r="A5166" t="s">
        <v>1376</v>
      </c>
      <c r="B5166" t="s">
        <v>1377</v>
      </c>
      <c r="C5166" t="s">
        <v>17372</v>
      </c>
      <c r="D5166" t="s">
        <v>17373</v>
      </c>
      <c r="E5166" s="74">
        <v>41592</v>
      </c>
      <c r="F5166">
        <v>1.492</v>
      </c>
      <c r="G5166" t="s">
        <v>17</v>
      </c>
      <c r="H5166" t="s">
        <v>17315</v>
      </c>
      <c r="I5166" s="74">
        <v>41680</v>
      </c>
      <c r="J5166" t="s">
        <v>19</v>
      </c>
      <c r="K5166" t="s">
        <v>19</v>
      </c>
    </row>
    <row r="5167" spans="1:11" hidden="1" x14ac:dyDescent="0.3">
      <c r="A5167" t="s">
        <v>3577</v>
      </c>
      <c r="B5167" t="s">
        <v>12593</v>
      </c>
      <c r="C5167" t="s">
        <v>17418</v>
      </c>
      <c r="D5167" t="s">
        <v>17419</v>
      </c>
      <c r="E5167" s="74">
        <v>31747</v>
      </c>
      <c r="F5167">
        <v>12.7</v>
      </c>
      <c r="G5167" t="s">
        <v>17369</v>
      </c>
      <c r="H5167" t="s">
        <v>17315</v>
      </c>
      <c r="I5167" s="74">
        <v>39609</v>
      </c>
      <c r="J5167" t="s">
        <v>19</v>
      </c>
      <c r="K5167" t="s">
        <v>19</v>
      </c>
    </row>
    <row r="5168" spans="1:11" hidden="1" x14ac:dyDescent="0.3">
      <c r="A5168" t="s">
        <v>10047</v>
      </c>
      <c r="B5168" t="s">
        <v>16860</v>
      </c>
      <c r="C5168" t="s">
        <v>17318</v>
      </c>
      <c r="D5168" t="s">
        <v>17319</v>
      </c>
      <c r="E5168" s="74">
        <v>42577</v>
      </c>
      <c r="F5168">
        <v>0.96</v>
      </c>
      <c r="G5168" t="s">
        <v>17</v>
      </c>
      <c r="H5168" t="s">
        <v>17315</v>
      </c>
      <c r="I5168" s="74">
        <v>44193</v>
      </c>
      <c r="J5168" t="s">
        <v>19</v>
      </c>
      <c r="K5168" t="s">
        <v>19</v>
      </c>
    </row>
    <row r="5169" spans="1:11" hidden="1" x14ac:dyDescent="0.3">
      <c r="A5169" t="s">
        <v>10048</v>
      </c>
      <c r="B5169" t="s">
        <v>16860</v>
      </c>
      <c r="C5169" t="s">
        <v>17318</v>
      </c>
      <c r="D5169" t="s">
        <v>17319</v>
      </c>
      <c r="E5169" s="74">
        <v>42576</v>
      </c>
      <c r="F5169">
        <v>0.67300000000000004</v>
      </c>
      <c r="G5169" t="s">
        <v>17</v>
      </c>
      <c r="H5169" t="s">
        <v>17315</v>
      </c>
      <c r="I5169" s="74">
        <v>44193</v>
      </c>
      <c r="J5169" t="s">
        <v>19</v>
      </c>
      <c r="K5169" t="s">
        <v>19</v>
      </c>
    </row>
    <row r="5170" spans="1:11" hidden="1" x14ac:dyDescent="0.3">
      <c r="A5170" t="s">
        <v>21646</v>
      </c>
      <c r="B5170" t="s">
        <v>21647</v>
      </c>
      <c r="C5170" t="s">
        <v>19658</v>
      </c>
      <c r="D5170" t="s">
        <v>19659</v>
      </c>
      <c r="E5170" s="74">
        <v>44823</v>
      </c>
      <c r="F5170">
        <v>0.15</v>
      </c>
      <c r="G5170" t="s">
        <v>17</v>
      </c>
      <c r="H5170" t="s">
        <v>17315</v>
      </c>
      <c r="I5170" s="74">
        <v>45345</v>
      </c>
      <c r="J5170" t="s">
        <v>19</v>
      </c>
      <c r="K5170" t="s">
        <v>19</v>
      </c>
    </row>
    <row r="5171" spans="1:11" hidden="1" x14ac:dyDescent="0.3">
      <c r="A5171" t="s">
        <v>1247</v>
      </c>
      <c r="B5171" t="s">
        <v>12336</v>
      </c>
      <c r="C5171" t="s">
        <v>17468</v>
      </c>
      <c r="D5171" t="s">
        <v>17469</v>
      </c>
      <c r="E5171" s="74">
        <v>40137</v>
      </c>
      <c r="F5171">
        <v>63.9</v>
      </c>
      <c r="G5171" t="s">
        <v>17623</v>
      </c>
      <c r="H5171" t="s">
        <v>17465</v>
      </c>
      <c r="I5171" s="74">
        <v>41757</v>
      </c>
      <c r="J5171" t="s">
        <v>19</v>
      </c>
      <c r="K5171" t="s">
        <v>19</v>
      </c>
    </row>
    <row r="5172" spans="1:11" hidden="1" x14ac:dyDescent="0.3">
      <c r="A5172" t="s">
        <v>14644</v>
      </c>
      <c r="B5172" t="s">
        <v>14639</v>
      </c>
      <c r="C5172" t="s">
        <v>17750</v>
      </c>
      <c r="D5172" t="s">
        <v>17751</v>
      </c>
      <c r="E5172" s="74">
        <v>43803</v>
      </c>
      <c r="F5172">
        <v>0.27600000000000002</v>
      </c>
      <c r="G5172" t="s">
        <v>17</v>
      </c>
      <c r="H5172" t="s">
        <v>17315</v>
      </c>
      <c r="I5172" s="74">
        <v>44785</v>
      </c>
      <c r="J5172" t="s">
        <v>19</v>
      </c>
      <c r="K5172" t="s">
        <v>19</v>
      </c>
    </row>
    <row r="5173" spans="1:11" hidden="1" x14ac:dyDescent="0.3">
      <c r="A5173" t="s">
        <v>14640</v>
      </c>
      <c r="B5173" t="s">
        <v>14639</v>
      </c>
      <c r="C5173" t="s">
        <v>17750</v>
      </c>
      <c r="D5173" t="s">
        <v>17751</v>
      </c>
      <c r="E5173" s="74">
        <v>42201</v>
      </c>
      <c r="F5173">
        <v>0.216</v>
      </c>
      <c r="G5173" t="s">
        <v>17</v>
      </c>
      <c r="H5173" t="s">
        <v>17315</v>
      </c>
      <c r="I5173" s="74">
        <v>44796</v>
      </c>
      <c r="J5173" t="s">
        <v>19</v>
      </c>
      <c r="K5173" t="s">
        <v>19</v>
      </c>
    </row>
    <row r="5174" spans="1:11" hidden="1" x14ac:dyDescent="0.3">
      <c r="A5174" t="s">
        <v>16076</v>
      </c>
      <c r="B5174" t="s">
        <v>16075</v>
      </c>
      <c r="C5174" t="s">
        <v>17342</v>
      </c>
      <c r="D5174" t="s">
        <v>17343</v>
      </c>
      <c r="E5174" s="74">
        <v>44298</v>
      </c>
      <c r="F5174">
        <v>0.999</v>
      </c>
      <c r="G5174" t="s">
        <v>17</v>
      </c>
      <c r="H5174" t="s">
        <v>17315</v>
      </c>
      <c r="I5174" s="74">
        <v>44309</v>
      </c>
      <c r="J5174" t="s">
        <v>19</v>
      </c>
      <c r="K5174" t="s">
        <v>19</v>
      </c>
    </row>
    <row r="5175" spans="1:11" hidden="1" x14ac:dyDescent="0.3">
      <c r="A5175" t="s">
        <v>285</v>
      </c>
      <c r="B5175" t="s">
        <v>286</v>
      </c>
      <c r="C5175" t="s">
        <v>17372</v>
      </c>
      <c r="D5175" t="s">
        <v>17373</v>
      </c>
      <c r="E5175" s="74">
        <v>42628</v>
      </c>
      <c r="F5175">
        <v>20</v>
      </c>
      <c r="G5175" t="s">
        <v>17</v>
      </c>
      <c r="H5175" t="s">
        <v>17315</v>
      </c>
      <c r="I5175" s="74">
        <v>42667</v>
      </c>
      <c r="J5175" t="s">
        <v>19</v>
      </c>
      <c r="K5175" t="s">
        <v>19</v>
      </c>
    </row>
    <row r="5176" spans="1:11" hidden="1" x14ac:dyDescent="0.3">
      <c r="A5176" t="s">
        <v>3382</v>
      </c>
      <c r="B5176" t="s">
        <v>3383</v>
      </c>
      <c r="C5176" t="s">
        <v>21946</v>
      </c>
      <c r="D5176" t="s">
        <v>3329</v>
      </c>
      <c r="E5176" s="74">
        <v>32226</v>
      </c>
      <c r="F5176">
        <v>0.52200000000000002</v>
      </c>
      <c r="G5176" t="s">
        <v>17369</v>
      </c>
      <c r="H5176" t="s">
        <v>17315</v>
      </c>
      <c r="I5176" s="74">
        <v>40114</v>
      </c>
      <c r="J5176" t="s">
        <v>19</v>
      </c>
      <c r="K5176" t="s">
        <v>19</v>
      </c>
    </row>
    <row r="5177" spans="1:11" hidden="1" x14ac:dyDescent="0.3">
      <c r="A5177" t="s">
        <v>3380</v>
      </c>
      <c r="B5177" t="s">
        <v>3381</v>
      </c>
      <c r="C5177" t="s">
        <v>21946</v>
      </c>
      <c r="D5177" t="s">
        <v>3329</v>
      </c>
      <c r="E5177" s="74">
        <v>30798</v>
      </c>
      <c r="F5177">
        <v>1.5</v>
      </c>
      <c r="G5177" t="s">
        <v>17369</v>
      </c>
      <c r="H5177" t="s">
        <v>17315</v>
      </c>
      <c r="I5177" s="74">
        <v>40476</v>
      </c>
      <c r="J5177" t="s">
        <v>19</v>
      </c>
      <c r="K5177" t="s">
        <v>19</v>
      </c>
    </row>
    <row r="5178" spans="1:11" hidden="1" x14ac:dyDescent="0.3">
      <c r="A5178" t="s">
        <v>3379</v>
      </c>
      <c r="B5178" t="s">
        <v>11395</v>
      </c>
      <c r="C5178" t="s">
        <v>21946</v>
      </c>
      <c r="D5178" t="s">
        <v>3329</v>
      </c>
      <c r="E5178" s="74">
        <v>31092</v>
      </c>
      <c r="F5178">
        <v>0.85</v>
      </c>
      <c r="G5178" t="s">
        <v>17369</v>
      </c>
      <c r="H5178" t="s">
        <v>17315</v>
      </c>
      <c r="I5178" s="74">
        <v>40476</v>
      </c>
      <c r="J5178" t="s">
        <v>19</v>
      </c>
      <c r="K5178" t="s">
        <v>19</v>
      </c>
    </row>
    <row r="5179" spans="1:11" hidden="1" x14ac:dyDescent="0.3">
      <c r="A5179" t="s">
        <v>2363</v>
      </c>
      <c r="B5179" t="s">
        <v>13144</v>
      </c>
      <c r="C5179" t="s">
        <v>21515</v>
      </c>
      <c r="D5179" t="s">
        <v>21516</v>
      </c>
      <c r="E5179" s="74">
        <v>39597</v>
      </c>
      <c r="F5179">
        <v>60.5</v>
      </c>
      <c r="G5179" t="s">
        <v>17334</v>
      </c>
      <c r="H5179" t="s">
        <v>17315</v>
      </c>
      <c r="I5179" s="74">
        <v>41254</v>
      </c>
      <c r="J5179" t="s">
        <v>17325</v>
      </c>
      <c r="K5179" t="s">
        <v>19</v>
      </c>
    </row>
    <row r="5180" spans="1:11" hidden="1" x14ac:dyDescent="0.3">
      <c r="A5180" t="s">
        <v>2363</v>
      </c>
      <c r="B5180" t="s">
        <v>13144</v>
      </c>
      <c r="C5180" t="s">
        <v>21515</v>
      </c>
      <c r="D5180" t="s">
        <v>21516</v>
      </c>
      <c r="E5180" s="74">
        <v>39597</v>
      </c>
      <c r="F5180">
        <v>60.5</v>
      </c>
      <c r="G5180" t="s">
        <v>17430</v>
      </c>
      <c r="H5180" t="s">
        <v>17315</v>
      </c>
      <c r="I5180" s="74">
        <v>41254</v>
      </c>
      <c r="J5180" t="s">
        <v>17325</v>
      </c>
      <c r="K5180" t="s">
        <v>19</v>
      </c>
    </row>
    <row r="5181" spans="1:11" hidden="1" x14ac:dyDescent="0.3">
      <c r="A5181" t="s">
        <v>2362</v>
      </c>
      <c r="B5181" t="s">
        <v>13144</v>
      </c>
      <c r="C5181" t="s">
        <v>21515</v>
      </c>
      <c r="D5181" t="s">
        <v>21516</v>
      </c>
      <c r="E5181" s="74">
        <v>39597</v>
      </c>
      <c r="F5181">
        <v>60.5</v>
      </c>
      <c r="G5181" t="s">
        <v>17430</v>
      </c>
      <c r="H5181" t="s">
        <v>17315</v>
      </c>
      <c r="I5181" s="74">
        <v>41254</v>
      </c>
      <c r="J5181" t="s">
        <v>17325</v>
      </c>
      <c r="K5181" t="s">
        <v>19</v>
      </c>
    </row>
    <row r="5182" spans="1:11" hidden="1" x14ac:dyDescent="0.3">
      <c r="A5182" t="s">
        <v>20241</v>
      </c>
      <c r="B5182" t="s">
        <v>20242</v>
      </c>
      <c r="C5182" t="s">
        <v>20214</v>
      </c>
      <c r="D5182" t="s">
        <v>20215</v>
      </c>
      <c r="E5182" s="74">
        <v>44502</v>
      </c>
      <c r="F5182">
        <v>0.34200000000000003</v>
      </c>
      <c r="G5182" t="s">
        <v>17</v>
      </c>
      <c r="H5182" t="s">
        <v>17315</v>
      </c>
      <c r="I5182" s="74">
        <v>45159</v>
      </c>
      <c r="J5182" t="s">
        <v>19</v>
      </c>
      <c r="K5182" t="s">
        <v>19</v>
      </c>
    </row>
    <row r="5183" spans="1:11" hidden="1" x14ac:dyDescent="0.3">
      <c r="A5183" t="s">
        <v>3054</v>
      </c>
      <c r="B5183" t="s">
        <v>15847</v>
      </c>
      <c r="C5183" t="s">
        <v>17561</v>
      </c>
      <c r="D5183" t="s">
        <v>17562</v>
      </c>
      <c r="E5183" s="74">
        <v>20210</v>
      </c>
      <c r="F5183">
        <v>13.4</v>
      </c>
      <c r="G5183" t="s">
        <v>17369</v>
      </c>
      <c r="H5183" t="s">
        <v>17315</v>
      </c>
      <c r="I5183" s="74">
        <v>39939</v>
      </c>
      <c r="J5183" t="s">
        <v>19</v>
      </c>
      <c r="K5183" t="s">
        <v>19</v>
      </c>
    </row>
    <row r="5184" spans="1:11" hidden="1" x14ac:dyDescent="0.3">
      <c r="A5184" t="s">
        <v>3343</v>
      </c>
      <c r="B5184" t="s">
        <v>11373</v>
      </c>
      <c r="C5184" t="s">
        <v>22273</v>
      </c>
      <c r="D5184" t="s">
        <v>22274</v>
      </c>
      <c r="E5184" s="74">
        <v>37500</v>
      </c>
      <c r="F5184">
        <v>63.7</v>
      </c>
      <c r="G5184" t="s">
        <v>6</v>
      </c>
      <c r="H5184" t="s">
        <v>17391</v>
      </c>
      <c r="I5184" s="74">
        <v>39639</v>
      </c>
      <c r="J5184" t="s">
        <v>19</v>
      </c>
      <c r="K5184" t="s">
        <v>19</v>
      </c>
    </row>
    <row r="5185" spans="1:11" hidden="1" x14ac:dyDescent="0.3">
      <c r="A5185" t="s">
        <v>3332</v>
      </c>
      <c r="B5185" t="s">
        <v>11373</v>
      </c>
      <c r="C5185" t="s">
        <v>22273</v>
      </c>
      <c r="D5185" t="s">
        <v>22274</v>
      </c>
      <c r="E5185" s="74">
        <v>39576</v>
      </c>
      <c r="F5185">
        <v>32.200000000000003</v>
      </c>
      <c r="G5185" t="s">
        <v>6</v>
      </c>
      <c r="H5185" t="s">
        <v>17391</v>
      </c>
      <c r="I5185" s="74">
        <v>39639</v>
      </c>
      <c r="J5185" t="s">
        <v>19</v>
      </c>
      <c r="K5185" t="s">
        <v>19</v>
      </c>
    </row>
    <row r="5186" spans="1:11" hidden="1" x14ac:dyDescent="0.3">
      <c r="A5186" t="s">
        <v>3666</v>
      </c>
      <c r="B5186" t="s">
        <v>13289</v>
      </c>
      <c r="C5186" t="s">
        <v>17791</v>
      </c>
      <c r="D5186" t="s">
        <v>17792</v>
      </c>
      <c r="E5186" s="74">
        <v>3835</v>
      </c>
      <c r="F5186">
        <v>17.600000000000001</v>
      </c>
      <c r="G5186" t="s">
        <v>17369</v>
      </c>
      <c r="H5186" t="s">
        <v>17391</v>
      </c>
      <c r="I5186" s="74">
        <v>39570</v>
      </c>
      <c r="J5186" t="s">
        <v>19</v>
      </c>
      <c r="K5186" t="s">
        <v>19</v>
      </c>
    </row>
    <row r="5187" spans="1:11" hidden="1" x14ac:dyDescent="0.3">
      <c r="A5187" t="s">
        <v>3634</v>
      </c>
      <c r="B5187" t="s">
        <v>13025</v>
      </c>
      <c r="C5187" t="s">
        <v>17791</v>
      </c>
      <c r="D5187" t="s">
        <v>17792</v>
      </c>
      <c r="E5187" s="74">
        <v>34486</v>
      </c>
      <c r="F5187">
        <v>20</v>
      </c>
      <c r="G5187" t="s">
        <v>17369</v>
      </c>
      <c r="H5187" t="s">
        <v>17391</v>
      </c>
      <c r="I5187" s="74">
        <v>39574</v>
      </c>
      <c r="J5187" t="s">
        <v>19</v>
      </c>
      <c r="K5187" t="s">
        <v>19</v>
      </c>
    </row>
    <row r="5188" spans="1:11" hidden="1" x14ac:dyDescent="0.3">
      <c r="A5188" t="s">
        <v>15477</v>
      </c>
      <c r="B5188" t="s">
        <v>15476</v>
      </c>
      <c r="C5188" t="s">
        <v>17702</v>
      </c>
      <c r="D5188" t="s">
        <v>15476</v>
      </c>
      <c r="E5188" s="74">
        <v>44498</v>
      </c>
      <c r="F5188">
        <v>205.6</v>
      </c>
      <c r="G5188" t="s">
        <v>6</v>
      </c>
      <c r="H5188" t="s">
        <v>17441</v>
      </c>
      <c r="I5188" s="74">
        <v>44588</v>
      </c>
      <c r="J5188" t="s">
        <v>19</v>
      </c>
      <c r="K5188" t="s">
        <v>19</v>
      </c>
    </row>
    <row r="5189" spans="1:11" hidden="1" x14ac:dyDescent="0.3">
      <c r="A5189" t="s">
        <v>2214</v>
      </c>
      <c r="B5189" t="s">
        <v>13032</v>
      </c>
      <c r="C5189" t="s">
        <v>21883</v>
      </c>
      <c r="D5189" t="s">
        <v>21884</v>
      </c>
      <c r="E5189" s="74">
        <v>41239</v>
      </c>
      <c r="F5189">
        <v>1.5</v>
      </c>
      <c r="G5189" t="s">
        <v>17</v>
      </c>
      <c r="H5189" t="s">
        <v>17315</v>
      </c>
      <c r="I5189" s="74">
        <v>41270</v>
      </c>
      <c r="J5189" t="s">
        <v>19</v>
      </c>
      <c r="K5189" t="s">
        <v>19</v>
      </c>
    </row>
    <row r="5190" spans="1:11" hidden="1" x14ac:dyDescent="0.3">
      <c r="A5190" t="s">
        <v>22062</v>
      </c>
      <c r="B5190" t="s">
        <v>22063</v>
      </c>
      <c r="C5190" t="s">
        <v>21883</v>
      </c>
      <c r="D5190" t="s">
        <v>21884</v>
      </c>
      <c r="E5190" s="74">
        <v>42152</v>
      </c>
      <c r="F5190">
        <v>1.5</v>
      </c>
      <c r="G5190" t="s">
        <v>17</v>
      </c>
      <c r="H5190" t="s">
        <v>17315</v>
      </c>
      <c r="I5190" s="74">
        <v>42165</v>
      </c>
      <c r="J5190" t="s">
        <v>19</v>
      </c>
      <c r="K5190" t="s">
        <v>19</v>
      </c>
    </row>
    <row r="5191" spans="1:11" hidden="1" x14ac:dyDescent="0.3">
      <c r="A5191" t="s">
        <v>360</v>
      </c>
      <c r="B5191" t="s">
        <v>361</v>
      </c>
      <c r="C5191" t="s">
        <v>22140</v>
      </c>
      <c r="D5191" t="s">
        <v>22141</v>
      </c>
      <c r="E5191" s="74">
        <v>42614</v>
      </c>
      <c r="F5191">
        <v>3</v>
      </c>
      <c r="G5191" t="s">
        <v>17</v>
      </c>
      <c r="H5191" t="s">
        <v>17315</v>
      </c>
      <c r="I5191" s="74">
        <v>42675</v>
      </c>
      <c r="J5191" t="s">
        <v>19</v>
      </c>
      <c r="K5191" t="s">
        <v>19</v>
      </c>
    </row>
    <row r="5192" spans="1:11" hidden="1" x14ac:dyDescent="0.3">
      <c r="A5192" t="s">
        <v>358</v>
      </c>
      <c r="B5192" t="s">
        <v>359</v>
      </c>
      <c r="C5192" t="s">
        <v>22140</v>
      </c>
      <c r="D5192" t="s">
        <v>22141</v>
      </c>
      <c r="E5192" s="74">
        <v>42685</v>
      </c>
      <c r="F5192">
        <v>2.33</v>
      </c>
      <c r="G5192" t="s">
        <v>17</v>
      </c>
      <c r="H5192" t="s">
        <v>17315</v>
      </c>
      <c r="I5192" s="74">
        <v>42692</v>
      </c>
      <c r="J5192" t="s">
        <v>19</v>
      </c>
      <c r="K5192" t="s">
        <v>19</v>
      </c>
    </row>
    <row r="5193" spans="1:11" hidden="1" x14ac:dyDescent="0.3">
      <c r="A5193" t="s">
        <v>706</v>
      </c>
      <c r="B5193" t="s">
        <v>12029</v>
      </c>
      <c r="C5193" t="s">
        <v>17359</v>
      </c>
      <c r="D5193" t="s">
        <v>17360</v>
      </c>
      <c r="E5193" s="74">
        <v>42216</v>
      </c>
      <c r="F5193">
        <v>0.01</v>
      </c>
      <c r="G5193" t="s">
        <v>17</v>
      </c>
      <c r="H5193" t="s">
        <v>17324</v>
      </c>
      <c r="I5193" s="74">
        <v>42230</v>
      </c>
      <c r="J5193" t="s">
        <v>19</v>
      </c>
      <c r="K5193" t="s">
        <v>19</v>
      </c>
    </row>
    <row r="5194" spans="1:11" hidden="1" x14ac:dyDescent="0.3">
      <c r="A5194" t="s">
        <v>19507</v>
      </c>
      <c r="B5194" t="s">
        <v>19508</v>
      </c>
      <c r="C5194" t="s">
        <v>17322</v>
      </c>
      <c r="D5194" t="s">
        <v>17323</v>
      </c>
      <c r="E5194" s="74">
        <v>44699</v>
      </c>
      <c r="F5194">
        <v>3</v>
      </c>
      <c r="G5194" t="s">
        <v>17</v>
      </c>
      <c r="H5194" t="s">
        <v>17324</v>
      </c>
      <c r="I5194" s="74">
        <v>45303</v>
      </c>
      <c r="J5194" t="s">
        <v>19</v>
      </c>
      <c r="K5194" t="s">
        <v>19</v>
      </c>
    </row>
    <row r="5195" spans="1:11" hidden="1" x14ac:dyDescent="0.3">
      <c r="A5195" t="s">
        <v>10053</v>
      </c>
      <c r="B5195" t="s">
        <v>10052</v>
      </c>
      <c r="C5195" t="s">
        <v>17361</v>
      </c>
      <c r="D5195" t="s">
        <v>17362</v>
      </c>
      <c r="E5195" s="74">
        <v>42346</v>
      </c>
      <c r="F5195">
        <v>0.312</v>
      </c>
      <c r="G5195" t="s">
        <v>17</v>
      </c>
      <c r="H5195" t="s">
        <v>17315</v>
      </c>
      <c r="I5195" s="74">
        <v>44183</v>
      </c>
      <c r="J5195" t="s">
        <v>19</v>
      </c>
      <c r="K5195" t="s">
        <v>19</v>
      </c>
    </row>
    <row r="5196" spans="1:11" hidden="1" x14ac:dyDescent="0.3">
      <c r="A5196" t="s">
        <v>10054</v>
      </c>
      <c r="B5196" t="s">
        <v>10052</v>
      </c>
      <c r="C5196" t="s">
        <v>17361</v>
      </c>
      <c r="D5196" t="s">
        <v>17362</v>
      </c>
      <c r="E5196" s="74">
        <v>43265</v>
      </c>
      <c r="F5196">
        <v>0.3</v>
      </c>
      <c r="G5196" t="s">
        <v>17</v>
      </c>
      <c r="H5196" t="s">
        <v>17315</v>
      </c>
      <c r="I5196" s="74">
        <v>44183</v>
      </c>
      <c r="J5196" t="s">
        <v>19</v>
      </c>
      <c r="K5196" t="s">
        <v>19</v>
      </c>
    </row>
    <row r="5197" spans="1:11" hidden="1" x14ac:dyDescent="0.3">
      <c r="A5197" t="s">
        <v>10068</v>
      </c>
      <c r="B5197" t="s">
        <v>10052</v>
      </c>
      <c r="C5197" t="s">
        <v>17361</v>
      </c>
      <c r="D5197" t="s">
        <v>17362</v>
      </c>
      <c r="E5197" s="74">
        <v>43069</v>
      </c>
      <c r="F5197">
        <v>0.38800000000000001</v>
      </c>
      <c r="G5197" t="s">
        <v>17</v>
      </c>
      <c r="H5197" t="s">
        <v>17315</v>
      </c>
      <c r="I5197" s="74">
        <v>44187</v>
      </c>
      <c r="J5197" t="s">
        <v>19</v>
      </c>
      <c r="K5197" t="s">
        <v>19</v>
      </c>
    </row>
    <row r="5198" spans="1:11" hidden="1" x14ac:dyDescent="0.3">
      <c r="A5198" t="s">
        <v>16289</v>
      </c>
      <c r="B5198" t="s">
        <v>10052</v>
      </c>
      <c r="C5198" t="s">
        <v>17361</v>
      </c>
      <c r="D5198" t="s">
        <v>17362</v>
      </c>
      <c r="E5198" s="74">
        <v>40583</v>
      </c>
      <c r="F5198">
        <v>0.3</v>
      </c>
      <c r="G5198" t="s">
        <v>17</v>
      </c>
      <c r="H5198" t="s">
        <v>17315</v>
      </c>
      <c r="I5198" s="74">
        <v>44274</v>
      </c>
      <c r="J5198" t="s">
        <v>19</v>
      </c>
      <c r="K5198" t="s">
        <v>19</v>
      </c>
    </row>
    <row r="5199" spans="1:11" hidden="1" x14ac:dyDescent="0.3">
      <c r="A5199" t="s">
        <v>1288</v>
      </c>
      <c r="B5199" t="s">
        <v>12357</v>
      </c>
      <c r="C5199" t="s">
        <v>22018</v>
      </c>
      <c r="D5199" t="s">
        <v>22019</v>
      </c>
      <c r="E5199" s="74">
        <v>2497</v>
      </c>
      <c r="F5199">
        <v>1.5</v>
      </c>
      <c r="G5199" t="s">
        <v>17369</v>
      </c>
      <c r="H5199" t="s">
        <v>17391</v>
      </c>
      <c r="I5199" s="74">
        <v>41744</v>
      </c>
      <c r="J5199" t="s">
        <v>19</v>
      </c>
      <c r="K5199" t="s">
        <v>19</v>
      </c>
    </row>
    <row r="5200" spans="1:11" hidden="1" x14ac:dyDescent="0.3">
      <c r="A5200" t="s">
        <v>15626</v>
      </c>
      <c r="B5200" t="s">
        <v>15625</v>
      </c>
      <c r="C5200" t="s">
        <v>17342</v>
      </c>
      <c r="D5200" t="s">
        <v>17343</v>
      </c>
      <c r="E5200" s="74">
        <v>44477</v>
      </c>
      <c r="F5200">
        <v>0.14000000000000001</v>
      </c>
      <c r="G5200" t="s">
        <v>17</v>
      </c>
      <c r="H5200" t="s">
        <v>17315</v>
      </c>
      <c r="I5200" s="74">
        <v>44491</v>
      </c>
      <c r="J5200" t="s">
        <v>19</v>
      </c>
      <c r="K5200" t="s">
        <v>19</v>
      </c>
    </row>
    <row r="5201" spans="1:11" hidden="1" x14ac:dyDescent="0.3">
      <c r="A5201" t="s">
        <v>14935</v>
      </c>
      <c r="B5201" t="s">
        <v>14934</v>
      </c>
      <c r="C5201" t="s">
        <v>17370</v>
      </c>
      <c r="D5201" t="s">
        <v>17371</v>
      </c>
      <c r="E5201" s="74">
        <v>44552</v>
      </c>
      <c r="F5201">
        <v>2.9750000000000001</v>
      </c>
      <c r="G5201" t="s">
        <v>17</v>
      </c>
      <c r="H5201" t="s">
        <v>17315</v>
      </c>
      <c r="I5201" s="74">
        <v>44826</v>
      </c>
      <c r="J5201" t="s">
        <v>19</v>
      </c>
      <c r="K5201" t="s">
        <v>19</v>
      </c>
    </row>
    <row r="5202" spans="1:11" hidden="1" x14ac:dyDescent="0.3">
      <c r="A5202" t="s">
        <v>20407</v>
      </c>
      <c r="B5202" t="s">
        <v>20408</v>
      </c>
      <c r="C5202" t="s">
        <v>17370</v>
      </c>
      <c r="D5202" t="s">
        <v>17371</v>
      </c>
      <c r="E5202" s="74">
        <v>44910</v>
      </c>
      <c r="F5202">
        <v>0.47699999999999998</v>
      </c>
      <c r="G5202" t="s">
        <v>17</v>
      </c>
      <c r="H5202" t="s">
        <v>17315</v>
      </c>
      <c r="I5202" s="74">
        <v>45174</v>
      </c>
      <c r="J5202" t="s">
        <v>19</v>
      </c>
      <c r="K5202" t="s">
        <v>19</v>
      </c>
    </row>
    <row r="5203" spans="1:11" hidden="1" x14ac:dyDescent="0.3">
      <c r="A5203" t="s">
        <v>4464</v>
      </c>
      <c r="B5203" t="s">
        <v>11365</v>
      </c>
      <c r="C5203" t="s">
        <v>17557</v>
      </c>
      <c r="D5203" t="s">
        <v>17558</v>
      </c>
      <c r="E5203" s="74">
        <v>41871</v>
      </c>
      <c r="F5203">
        <v>0.01</v>
      </c>
      <c r="G5203" t="s">
        <v>17</v>
      </c>
      <c r="H5203" t="s">
        <v>17315</v>
      </c>
      <c r="I5203" s="74">
        <v>43305</v>
      </c>
      <c r="J5203" t="s">
        <v>19</v>
      </c>
      <c r="K5203" t="s">
        <v>19</v>
      </c>
    </row>
    <row r="5204" spans="1:11" hidden="1" x14ac:dyDescent="0.3">
      <c r="A5204" t="s">
        <v>14501</v>
      </c>
      <c r="B5204" t="s">
        <v>14500</v>
      </c>
      <c r="C5204" t="s">
        <v>17680</v>
      </c>
      <c r="D5204" t="s">
        <v>17681</v>
      </c>
      <c r="E5204" s="74">
        <v>44721</v>
      </c>
      <c r="F5204">
        <v>0.19</v>
      </c>
      <c r="G5204" t="s">
        <v>17</v>
      </c>
      <c r="H5204" t="s">
        <v>17315</v>
      </c>
      <c r="I5204" s="74">
        <v>44830</v>
      </c>
      <c r="J5204" t="s">
        <v>19</v>
      </c>
      <c r="K5204" t="s">
        <v>19</v>
      </c>
    </row>
    <row r="5205" spans="1:11" hidden="1" x14ac:dyDescent="0.3">
      <c r="A5205" t="s">
        <v>28443</v>
      </c>
      <c r="B5205" t="s">
        <v>28444</v>
      </c>
      <c r="C5205" t="s">
        <v>17621</v>
      </c>
      <c r="D5205" t="s">
        <v>17622</v>
      </c>
      <c r="E5205" s="74">
        <v>39813</v>
      </c>
      <c r="F5205">
        <v>16</v>
      </c>
      <c r="G5205" t="s">
        <v>17623</v>
      </c>
      <c r="H5205" t="s">
        <v>17315</v>
      </c>
      <c r="I5205" s="74">
        <v>40092</v>
      </c>
      <c r="J5205" t="s">
        <v>19</v>
      </c>
      <c r="K5205" t="s">
        <v>19</v>
      </c>
    </row>
    <row r="5206" spans="1:11" hidden="1" x14ac:dyDescent="0.3">
      <c r="A5206" t="s">
        <v>3841</v>
      </c>
      <c r="B5206" t="s">
        <v>11738</v>
      </c>
      <c r="C5206" t="s">
        <v>17370</v>
      </c>
      <c r="D5206" t="s">
        <v>17371</v>
      </c>
      <c r="E5206" s="74">
        <v>39057</v>
      </c>
      <c r="F5206">
        <v>5.0999999999999997E-2</v>
      </c>
      <c r="G5206" t="s">
        <v>17</v>
      </c>
      <c r="H5206" t="s">
        <v>17315</v>
      </c>
      <c r="I5206" s="74">
        <v>42815</v>
      </c>
      <c r="J5206" t="s">
        <v>19</v>
      </c>
      <c r="K5206" t="s">
        <v>19</v>
      </c>
    </row>
    <row r="5207" spans="1:11" hidden="1" x14ac:dyDescent="0.3">
      <c r="A5207" t="s">
        <v>3546</v>
      </c>
      <c r="B5207" t="s">
        <v>12267</v>
      </c>
      <c r="C5207" t="s">
        <v>21798</v>
      </c>
      <c r="D5207" t="s">
        <v>21799</v>
      </c>
      <c r="E5207" s="74">
        <v>36220</v>
      </c>
      <c r="F5207">
        <v>3.6</v>
      </c>
      <c r="G5207" t="s">
        <v>17334</v>
      </c>
      <c r="H5207" t="s">
        <v>17315</v>
      </c>
      <c r="I5207" s="74">
        <v>39601</v>
      </c>
      <c r="J5207" t="s">
        <v>19</v>
      </c>
      <c r="K5207" t="s">
        <v>19</v>
      </c>
    </row>
    <row r="5208" spans="1:11" hidden="1" x14ac:dyDescent="0.3">
      <c r="A5208" t="s">
        <v>402</v>
      </c>
      <c r="B5208" t="s">
        <v>11872</v>
      </c>
      <c r="C5208" t="s">
        <v>21798</v>
      </c>
      <c r="D5208" t="s">
        <v>21799</v>
      </c>
      <c r="E5208" s="74">
        <v>41578</v>
      </c>
      <c r="F5208">
        <v>1.6</v>
      </c>
      <c r="G5208" t="s">
        <v>17334</v>
      </c>
      <c r="H5208" t="s">
        <v>17315</v>
      </c>
      <c r="I5208" s="74">
        <v>42725</v>
      </c>
      <c r="J5208" t="s">
        <v>19</v>
      </c>
      <c r="K5208" t="s">
        <v>19</v>
      </c>
    </row>
    <row r="5209" spans="1:11" hidden="1" x14ac:dyDescent="0.3">
      <c r="A5209" t="s">
        <v>19961</v>
      </c>
      <c r="B5209" t="s">
        <v>19962</v>
      </c>
      <c r="C5209" t="s">
        <v>17361</v>
      </c>
      <c r="D5209" t="s">
        <v>17362</v>
      </c>
      <c r="E5209" s="74">
        <v>44837</v>
      </c>
      <c r="F5209">
        <v>6.2E-2</v>
      </c>
      <c r="G5209" t="s">
        <v>17</v>
      </c>
      <c r="H5209" t="s">
        <v>17315</v>
      </c>
      <c r="I5209" s="74">
        <v>45147</v>
      </c>
      <c r="J5209" t="s">
        <v>19</v>
      </c>
      <c r="K5209" t="s">
        <v>19</v>
      </c>
    </row>
    <row r="5210" spans="1:11" hidden="1" x14ac:dyDescent="0.3">
      <c r="A5210" t="s">
        <v>10168</v>
      </c>
      <c r="B5210" t="s">
        <v>16368</v>
      </c>
      <c r="C5210" t="s">
        <v>17353</v>
      </c>
      <c r="D5210" t="s">
        <v>17354</v>
      </c>
      <c r="E5210" s="74">
        <v>40891</v>
      </c>
      <c r="F5210">
        <v>0.57499999999999996</v>
      </c>
      <c r="G5210" t="s">
        <v>17</v>
      </c>
      <c r="H5210" t="s">
        <v>17315</v>
      </c>
      <c r="I5210" s="74">
        <v>44252</v>
      </c>
      <c r="J5210" t="s">
        <v>19</v>
      </c>
      <c r="K5210" t="s">
        <v>19</v>
      </c>
    </row>
    <row r="5211" spans="1:11" hidden="1" x14ac:dyDescent="0.3">
      <c r="A5211" t="s">
        <v>17694</v>
      </c>
      <c r="B5211" t="s">
        <v>17695</v>
      </c>
      <c r="C5211" t="s">
        <v>17696</v>
      </c>
      <c r="D5211" t="s">
        <v>17697</v>
      </c>
      <c r="E5211" s="74">
        <v>44196</v>
      </c>
      <c r="F5211">
        <v>0.22</v>
      </c>
      <c r="G5211" t="s">
        <v>17</v>
      </c>
      <c r="H5211" t="s">
        <v>17315</v>
      </c>
      <c r="I5211" s="74">
        <v>45128</v>
      </c>
      <c r="J5211" t="s">
        <v>19</v>
      </c>
      <c r="K5211" t="s">
        <v>19</v>
      </c>
    </row>
    <row r="5212" spans="1:11" hidden="1" x14ac:dyDescent="0.3">
      <c r="A5212" t="s">
        <v>181</v>
      </c>
      <c r="B5212" t="s">
        <v>11736</v>
      </c>
      <c r="C5212" t="s">
        <v>17370</v>
      </c>
      <c r="D5212" t="s">
        <v>17371</v>
      </c>
      <c r="E5212" s="74">
        <v>42676</v>
      </c>
      <c r="F5212">
        <v>0.13700000000000001</v>
      </c>
      <c r="G5212" t="s">
        <v>17</v>
      </c>
      <c r="H5212" t="s">
        <v>17315</v>
      </c>
      <c r="I5212" s="74">
        <v>42690</v>
      </c>
      <c r="J5212" t="s">
        <v>19</v>
      </c>
      <c r="K5212" t="s">
        <v>19</v>
      </c>
    </row>
    <row r="5213" spans="1:11" hidden="1" x14ac:dyDescent="0.3">
      <c r="A5213" t="s">
        <v>2762</v>
      </c>
      <c r="B5213" t="s">
        <v>13474</v>
      </c>
      <c r="C5213" t="s">
        <v>17482</v>
      </c>
      <c r="D5213" t="s">
        <v>17483</v>
      </c>
      <c r="E5213" s="74">
        <v>21490</v>
      </c>
      <c r="F5213">
        <v>21.6</v>
      </c>
      <c r="G5213" t="s">
        <v>17369</v>
      </c>
      <c r="H5213" t="s">
        <v>17339</v>
      </c>
      <c r="I5213" s="74">
        <v>40497</v>
      </c>
      <c r="J5213" t="s">
        <v>17325</v>
      </c>
      <c r="K5213" t="s">
        <v>19</v>
      </c>
    </row>
    <row r="5214" spans="1:11" hidden="1" x14ac:dyDescent="0.3">
      <c r="A5214" t="s">
        <v>2762</v>
      </c>
      <c r="B5214" t="s">
        <v>13474</v>
      </c>
      <c r="C5214" t="s">
        <v>17482</v>
      </c>
      <c r="D5214" t="s">
        <v>17483</v>
      </c>
      <c r="E5214" s="74">
        <v>21490</v>
      </c>
      <c r="F5214">
        <v>21.6</v>
      </c>
      <c r="G5214" t="s">
        <v>17390</v>
      </c>
      <c r="H5214" t="s">
        <v>17339</v>
      </c>
      <c r="I5214" s="74">
        <v>40497</v>
      </c>
      <c r="J5214" t="s">
        <v>17325</v>
      </c>
      <c r="K5214" t="s">
        <v>19</v>
      </c>
    </row>
    <row r="5215" spans="1:11" hidden="1" x14ac:dyDescent="0.3">
      <c r="A5215" t="s">
        <v>2762</v>
      </c>
      <c r="B5215" t="s">
        <v>13474</v>
      </c>
      <c r="C5215" t="s">
        <v>17482</v>
      </c>
      <c r="D5215" t="s">
        <v>17483</v>
      </c>
      <c r="E5215" s="74">
        <v>21490</v>
      </c>
      <c r="F5215">
        <v>21.6</v>
      </c>
      <c r="G5215" t="s">
        <v>17392</v>
      </c>
      <c r="H5215" t="s">
        <v>17339</v>
      </c>
      <c r="I5215" s="74">
        <v>40497</v>
      </c>
      <c r="J5215" t="s">
        <v>17325</v>
      </c>
      <c r="K5215" t="s">
        <v>19</v>
      </c>
    </row>
    <row r="5216" spans="1:11" hidden="1" x14ac:dyDescent="0.3">
      <c r="A5216" t="s">
        <v>2613</v>
      </c>
      <c r="B5216" t="s">
        <v>13356</v>
      </c>
      <c r="C5216" t="s">
        <v>17606</v>
      </c>
      <c r="D5216" t="s">
        <v>17607</v>
      </c>
      <c r="E5216" s="74">
        <v>32801</v>
      </c>
      <c r="F5216">
        <v>1.2</v>
      </c>
      <c r="G5216" t="s">
        <v>17369</v>
      </c>
      <c r="H5216" t="s">
        <v>17339</v>
      </c>
      <c r="I5216" s="74">
        <v>41033</v>
      </c>
      <c r="J5216" t="s">
        <v>19</v>
      </c>
      <c r="K5216" t="s">
        <v>19</v>
      </c>
    </row>
    <row r="5217" spans="1:11" hidden="1" x14ac:dyDescent="0.3">
      <c r="A5217" t="s">
        <v>1064</v>
      </c>
      <c r="B5217" t="s">
        <v>12219</v>
      </c>
      <c r="C5217" t="s">
        <v>17393</v>
      </c>
      <c r="D5217" t="s">
        <v>17394</v>
      </c>
      <c r="E5217" s="74">
        <v>41859</v>
      </c>
      <c r="F5217">
        <v>0.5</v>
      </c>
      <c r="G5217" t="s">
        <v>17</v>
      </c>
      <c r="H5217" t="s">
        <v>17315</v>
      </c>
      <c r="I5217" s="74">
        <v>41925</v>
      </c>
      <c r="J5217" t="s">
        <v>19</v>
      </c>
      <c r="K5217" t="s">
        <v>19</v>
      </c>
    </row>
    <row r="5218" spans="1:11" hidden="1" x14ac:dyDescent="0.3">
      <c r="A5218" t="s">
        <v>4438</v>
      </c>
      <c r="B5218" t="s">
        <v>11374</v>
      </c>
      <c r="C5218" t="s">
        <v>17606</v>
      </c>
      <c r="D5218" t="s">
        <v>17607</v>
      </c>
      <c r="E5218" s="74">
        <v>42651</v>
      </c>
      <c r="F5218">
        <v>1.3</v>
      </c>
      <c r="G5218" t="s">
        <v>17369</v>
      </c>
      <c r="H5218" t="s">
        <v>17458</v>
      </c>
      <c r="I5218" s="74">
        <v>43201</v>
      </c>
      <c r="J5218" t="s">
        <v>19</v>
      </c>
      <c r="K5218" t="s">
        <v>19</v>
      </c>
    </row>
    <row r="5219" spans="1:11" hidden="1" x14ac:dyDescent="0.3">
      <c r="A5219" t="s">
        <v>2391</v>
      </c>
      <c r="B5219" t="s">
        <v>13164</v>
      </c>
      <c r="C5219" t="s">
        <v>17370</v>
      </c>
      <c r="D5219" t="s">
        <v>17371</v>
      </c>
      <c r="E5219" s="74">
        <v>33970</v>
      </c>
      <c r="F5219">
        <v>4</v>
      </c>
      <c r="G5219" t="s">
        <v>17369</v>
      </c>
      <c r="H5219" t="s">
        <v>17315</v>
      </c>
      <c r="I5219" s="74">
        <v>41002</v>
      </c>
      <c r="J5219" t="s">
        <v>19</v>
      </c>
      <c r="K5219" t="s">
        <v>19</v>
      </c>
    </row>
    <row r="5220" spans="1:11" hidden="1" x14ac:dyDescent="0.3">
      <c r="A5220" t="s">
        <v>2390</v>
      </c>
      <c r="B5220" t="s">
        <v>13164</v>
      </c>
      <c r="C5220" t="s">
        <v>17370</v>
      </c>
      <c r="D5220" t="s">
        <v>17371</v>
      </c>
      <c r="E5220" s="74">
        <v>33970</v>
      </c>
      <c r="F5220">
        <v>5</v>
      </c>
      <c r="G5220" t="s">
        <v>17369</v>
      </c>
      <c r="H5220" t="s">
        <v>17315</v>
      </c>
      <c r="I5220" s="74">
        <v>41002</v>
      </c>
      <c r="J5220" t="s">
        <v>19</v>
      </c>
      <c r="K5220" t="s">
        <v>19</v>
      </c>
    </row>
    <row r="5221" spans="1:11" hidden="1" x14ac:dyDescent="0.3">
      <c r="A5221" t="s">
        <v>2575</v>
      </c>
      <c r="B5221" t="s">
        <v>13319</v>
      </c>
      <c r="C5221" t="s">
        <v>17372</v>
      </c>
      <c r="D5221" t="s">
        <v>17373</v>
      </c>
      <c r="E5221" s="74">
        <v>40809</v>
      </c>
      <c r="F5221">
        <v>265</v>
      </c>
      <c r="G5221" t="s">
        <v>6</v>
      </c>
      <c r="H5221" t="s">
        <v>17339</v>
      </c>
      <c r="I5221" s="74">
        <v>40857</v>
      </c>
      <c r="J5221" t="s">
        <v>19</v>
      </c>
      <c r="K5221" t="s">
        <v>19</v>
      </c>
    </row>
    <row r="5222" spans="1:11" hidden="1" x14ac:dyDescent="0.3">
      <c r="A5222" t="s">
        <v>8595</v>
      </c>
      <c r="B5222" t="s">
        <v>10218</v>
      </c>
      <c r="C5222" t="s">
        <v>22413</v>
      </c>
      <c r="D5222" t="s">
        <v>22414</v>
      </c>
      <c r="E5222" s="74">
        <v>41180</v>
      </c>
      <c r="F5222">
        <v>4.0579999999999998</v>
      </c>
      <c r="G5222" t="s">
        <v>17</v>
      </c>
      <c r="H5222" t="s">
        <v>17315</v>
      </c>
      <c r="I5222" s="74">
        <v>43977</v>
      </c>
      <c r="J5222" t="s">
        <v>19</v>
      </c>
      <c r="K5222" t="s">
        <v>19</v>
      </c>
    </row>
    <row r="5223" spans="1:11" hidden="1" x14ac:dyDescent="0.3">
      <c r="A5223" t="s">
        <v>52</v>
      </c>
      <c r="B5223" t="s">
        <v>53</v>
      </c>
      <c r="C5223" t="s">
        <v>17372</v>
      </c>
      <c r="D5223" t="s">
        <v>17373</v>
      </c>
      <c r="E5223" s="74">
        <v>42726</v>
      </c>
      <c r="F5223">
        <v>20</v>
      </c>
      <c r="G5223" t="s">
        <v>17</v>
      </c>
      <c r="H5223" t="s">
        <v>17315</v>
      </c>
      <c r="I5223" s="74">
        <v>42783</v>
      </c>
      <c r="J5223" t="s">
        <v>19</v>
      </c>
      <c r="K5223" t="s">
        <v>19</v>
      </c>
    </row>
    <row r="5224" spans="1:11" hidden="1" x14ac:dyDescent="0.3">
      <c r="A5224" t="s">
        <v>2236</v>
      </c>
      <c r="B5224" t="s">
        <v>13050</v>
      </c>
      <c r="C5224" t="s">
        <v>17372</v>
      </c>
      <c r="D5224" t="s">
        <v>17373</v>
      </c>
      <c r="E5224" s="74">
        <v>41001</v>
      </c>
      <c r="F5224">
        <v>2.3849999999999998</v>
      </c>
      <c r="G5224" t="s">
        <v>17</v>
      </c>
      <c r="H5224" t="s">
        <v>17315</v>
      </c>
      <c r="I5224" s="74">
        <v>41095</v>
      </c>
      <c r="J5224" t="s">
        <v>19</v>
      </c>
      <c r="K5224" t="s">
        <v>19</v>
      </c>
    </row>
    <row r="5225" spans="1:11" hidden="1" x14ac:dyDescent="0.3">
      <c r="A5225" t="s">
        <v>1946</v>
      </c>
      <c r="B5225" t="s">
        <v>12830</v>
      </c>
      <c r="C5225" t="s">
        <v>17372</v>
      </c>
      <c r="D5225" t="s">
        <v>17373</v>
      </c>
      <c r="E5225" s="74">
        <v>41211</v>
      </c>
      <c r="F5225">
        <v>4</v>
      </c>
      <c r="G5225" t="s">
        <v>17</v>
      </c>
      <c r="H5225" t="s">
        <v>17315</v>
      </c>
      <c r="I5225" s="74">
        <v>41317</v>
      </c>
      <c r="J5225" t="s">
        <v>19</v>
      </c>
      <c r="K5225" t="s">
        <v>19</v>
      </c>
    </row>
    <row r="5226" spans="1:11" hidden="1" x14ac:dyDescent="0.3">
      <c r="A5226" t="s">
        <v>7672</v>
      </c>
      <c r="B5226" t="s">
        <v>10431</v>
      </c>
      <c r="C5226" t="s">
        <v>17365</v>
      </c>
      <c r="D5226" t="s">
        <v>17366</v>
      </c>
      <c r="E5226" s="74">
        <v>43782</v>
      </c>
      <c r="F5226">
        <v>1</v>
      </c>
      <c r="G5226" t="s">
        <v>17</v>
      </c>
      <c r="H5226" t="s">
        <v>17441</v>
      </c>
      <c r="I5226" s="74">
        <v>43867</v>
      </c>
      <c r="J5226" t="s">
        <v>19</v>
      </c>
      <c r="K5226" t="s">
        <v>19</v>
      </c>
    </row>
    <row r="5227" spans="1:11" hidden="1" x14ac:dyDescent="0.3">
      <c r="A5227" t="s">
        <v>10087</v>
      </c>
      <c r="B5227" t="s">
        <v>16800</v>
      </c>
      <c r="C5227" t="s">
        <v>17412</v>
      </c>
      <c r="D5227" t="s">
        <v>17413</v>
      </c>
      <c r="E5227" s="74">
        <v>44097</v>
      </c>
      <c r="F5227">
        <v>0.94</v>
      </c>
      <c r="G5227" t="s">
        <v>17</v>
      </c>
      <c r="H5227" t="s">
        <v>17315</v>
      </c>
      <c r="I5227" s="74">
        <v>44200</v>
      </c>
      <c r="J5227" t="s">
        <v>19</v>
      </c>
      <c r="K5227" t="s">
        <v>19</v>
      </c>
    </row>
    <row r="5228" spans="1:11" hidden="1" x14ac:dyDescent="0.3">
      <c r="A5228" t="s">
        <v>13745</v>
      </c>
      <c r="B5228" t="s">
        <v>13744</v>
      </c>
      <c r="C5228" t="s">
        <v>18715</v>
      </c>
      <c r="D5228" t="s">
        <v>18716</v>
      </c>
      <c r="E5228" s="74">
        <v>44893</v>
      </c>
      <c r="F5228">
        <v>0.115</v>
      </c>
      <c r="G5228" t="s">
        <v>17</v>
      </c>
      <c r="H5228" t="s">
        <v>17315</v>
      </c>
      <c r="I5228" s="74">
        <v>44995</v>
      </c>
      <c r="J5228" t="s">
        <v>19</v>
      </c>
      <c r="K5228" t="s">
        <v>19</v>
      </c>
    </row>
    <row r="5229" spans="1:11" hidden="1" x14ac:dyDescent="0.3">
      <c r="A5229" t="s">
        <v>2284</v>
      </c>
      <c r="B5229" t="s">
        <v>13087</v>
      </c>
      <c r="C5229" t="s">
        <v>17557</v>
      </c>
      <c r="D5229" t="s">
        <v>17558</v>
      </c>
      <c r="E5229" s="74">
        <v>39443</v>
      </c>
      <c r="F5229">
        <v>0.22500000000000001</v>
      </c>
      <c r="G5229" t="s">
        <v>17</v>
      </c>
      <c r="H5229" t="s">
        <v>17315</v>
      </c>
      <c r="I5229" s="74">
        <v>41079</v>
      </c>
      <c r="J5229" t="s">
        <v>19</v>
      </c>
      <c r="K5229" t="s">
        <v>19</v>
      </c>
    </row>
    <row r="5230" spans="1:11" hidden="1" x14ac:dyDescent="0.3">
      <c r="A5230" t="s">
        <v>4933</v>
      </c>
      <c r="B5230" t="s">
        <v>4932</v>
      </c>
      <c r="C5230" t="s">
        <v>17372</v>
      </c>
      <c r="D5230" t="s">
        <v>17373</v>
      </c>
      <c r="E5230" s="74">
        <v>43626</v>
      </c>
      <c r="F5230">
        <v>151.1</v>
      </c>
      <c r="G5230" t="s">
        <v>17</v>
      </c>
      <c r="H5230" t="s">
        <v>17315</v>
      </c>
      <c r="I5230" s="74">
        <v>43682</v>
      </c>
      <c r="J5230" t="s">
        <v>19</v>
      </c>
      <c r="K5230" t="s">
        <v>19</v>
      </c>
    </row>
    <row r="5231" spans="1:11" hidden="1" x14ac:dyDescent="0.3">
      <c r="A5231" t="s">
        <v>1971</v>
      </c>
      <c r="B5231" t="s">
        <v>12843</v>
      </c>
      <c r="C5231" t="s">
        <v>21914</v>
      </c>
      <c r="D5231" t="s">
        <v>21915</v>
      </c>
      <c r="E5231" s="74">
        <v>41249</v>
      </c>
      <c r="F5231">
        <v>162</v>
      </c>
      <c r="G5231" t="s">
        <v>6</v>
      </c>
      <c r="H5231" t="s">
        <v>17315</v>
      </c>
      <c r="I5231" s="74">
        <v>41301</v>
      </c>
      <c r="J5231" t="s">
        <v>19</v>
      </c>
      <c r="K5231" t="s">
        <v>19</v>
      </c>
    </row>
    <row r="5232" spans="1:11" hidden="1" x14ac:dyDescent="0.3">
      <c r="A5232" t="s">
        <v>14996</v>
      </c>
      <c r="B5232" t="s">
        <v>14995</v>
      </c>
      <c r="C5232" t="s">
        <v>17361</v>
      </c>
      <c r="D5232" t="s">
        <v>17362</v>
      </c>
      <c r="E5232" s="74">
        <v>43550</v>
      </c>
      <c r="F5232">
        <v>0.997</v>
      </c>
      <c r="G5232" t="s">
        <v>17</v>
      </c>
      <c r="H5232" t="s">
        <v>17315</v>
      </c>
      <c r="I5232" s="74">
        <v>44722</v>
      </c>
      <c r="J5232" t="s">
        <v>19</v>
      </c>
      <c r="K5232" t="s">
        <v>19</v>
      </c>
    </row>
    <row r="5233" spans="1:11" hidden="1" x14ac:dyDescent="0.3">
      <c r="A5233" t="s">
        <v>768</v>
      </c>
      <c r="B5233" t="s">
        <v>12062</v>
      </c>
      <c r="C5233" t="s">
        <v>22070</v>
      </c>
      <c r="D5233" t="s">
        <v>22071</v>
      </c>
      <c r="E5233" s="74">
        <v>42174</v>
      </c>
      <c r="F5233">
        <v>60</v>
      </c>
      <c r="G5233" t="s">
        <v>17</v>
      </c>
      <c r="H5233" t="s">
        <v>17315</v>
      </c>
      <c r="I5233" s="74">
        <v>42177</v>
      </c>
      <c r="J5233" t="s">
        <v>19</v>
      </c>
      <c r="K5233" t="s">
        <v>19</v>
      </c>
    </row>
    <row r="5234" spans="1:11" hidden="1" x14ac:dyDescent="0.3">
      <c r="A5234" t="s">
        <v>13718</v>
      </c>
      <c r="B5234" t="s">
        <v>13717</v>
      </c>
      <c r="C5234" t="s">
        <v>17410</v>
      </c>
      <c r="D5234" t="s">
        <v>17411</v>
      </c>
      <c r="E5234" s="74">
        <v>44781</v>
      </c>
      <c r="F5234">
        <v>0.221</v>
      </c>
      <c r="G5234" t="s">
        <v>17</v>
      </c>
      <c r="H5234" t="s">
        <v>17315</v>
      </c>
      <c r="I5234" s="74">
        <v>44973</v>
      </c>
      <c r="J5234" t="s">
        <v>19</v>
      </c>
      <c r="K5234" t="s">
        <v>19</v>
      </c>
    </row>
    <row r="5235" spans="1:11" hidden="1" x14ac:dyDescent="0.3">
      <c r="A5235" t="s">
        <v>13713</v>
      </c>
      <c r="B5235" t="s">
        <v>19494</v>
      </c>
      <c r="C5235" t="s">
        <v>17410</v>
      </c>
      <c r="D5235" t="s">
        <v>17411</v>
      </c>
      <c r="E5235" s="74">
        <v>44594</v>
      </c>
      <c r="F5235">
        <v>6.9000000000000006E-2</v>
      </c>
      <c r="G5235" t="s">
        <v>17</v>
      </c>
      <c r="H5235" t="s">
        <v>17315</v>
      </c>
      <c r="I5235" s="74">
        <v>44974</v>
      </c>
      <c r="J5235" t="s">
        <v>19</v>
      </c>
      <c r="K5235" t="s">
        <v>19</v>
      </c>
    </row>
    <row r="5236" spans="1:11" hidden="1" x14ac:dyDescent="0.3">
      <c r="A5236" t="s">
        <v>15285</v>
      </c>
      <c r="B5236" t="s">
        <v>15284</v>
      </c>
      <c r="C5236" t="s">
        <v>17410</v>
      </c>
      <c r="D5236" t="s">
        <v>17411</v>
      </c>
      <c r="E5236" s="74">
        <v>44376</v>
      </c>
      <c r="F5236">
        <v>9.9000000000000005E-2</v>
      </c>
      <c r="G5236" t="s">
        <v>17</v>
      </c>
      <c r="H5236" t="s">
        <v>17315</v>
      </c>
      <c r="I5236" s="74">
        <v>44726</v>
      </c>
      <c r="J5236" t="s">
        <v>19</v>
      </c>
      <c r="K5236" t="s">
        <v>19</v>
      </c>
    </row>
    <row r="5237" spans="1:11" hidden="1" x14ac:dyDescent="0.3">
      <c r="A5237" t="s">
        <v>20005</v>
      </c>
      <c r="B5237" t="s">
        <v>20006</v>
      </c>
      <c r="C5237" t="s">
        <v>17621</v>
      </c>
      <c r="D5237" t="s">
        <v>17622</v>
      </c>
      <c r="E5237" s="74">
        <v>44988</v>
      </c>
      <c r="F5237">
        <v>31.45</v>
      </c>
      <c r="G5237" t="s">
        <v>17623</v>
      </c>
      <c r="H5237" t="s">
        <v>17465</v>
      </c>
      <c r="I5237" s="74">
        <v>45084</v>
      </c>
      <c r="J5237" t="s">
        <v>19</v>
      </c>
      <c r="K5237" t="s">
        <v>19</v>
      </c>
    </row>
    <row r="5238" spans="1:11" hidden="1" x14ac:dyDescent="0.3">
      <c r="A5238" t="s">
        <v>25348</v>
      </c>
      <c r="B5238" t="s">
        <v>25349</v>
      </c>
      <c r="C5238" t="s">
        <v>18679</v>
      </c>
      <c r="D5238" t="s">
        <v>4940</v>
      </c>
      <c r="E5238" s="74">
        <v>45260</v>
      </c>
      <c r="F5238">
        <v>0.18099999999999999</v>
      </c>
      <c r="G5238" t="s">
        <v>17</v>
      </c>
      <c r="H5238" t="s">
        <v>17315</v>
      </c>
      <c r="I5238" s="74">
        <v>45390</v>
      </c>
      <c r="J5238" t="s">
        <v>19</v>
      </c>
      <c r="K5238" t="s">
        <v>19</v>
      </c>
    </row>
    <row r="5239" spans="1:11" hidden="1" x14ac:dyDescent="0.3">
      <c r="A5239" t="s">
        <v>2968</v>
      </c>
      <c r="B5239" t="s">
        <v>15031</v>
      </c>
      <c r="C5239" t="s">
        <v>17442</v>
      </c>
      <c r="D5239" t="s">
        <v>17443</v>
      </c>
      <c r="E5239" s="74">
        <v>39965</v>
      </c>
      <c r="F5239">
        <v>151.80000000000001</v>
      </c>
      <c r="G5239" t="s">
        <v>6</v>
      </c>
      <c r="H5239" t="s">
        <v>17441</v>
      </c>
      <c r="I5239" s="74">
        <v>40044</v>
      </c>
      <c r="J5239" t="s">
        <v>19</v>
      </c>
      <c r="K5239" t="s">
        <v>19</v>
      </c>
    </row>
    <row r="5240" spans="1:11" hidden="1" x14ac:dyDescent="0.3">
      <c r="A5240" t="s">
        <v>2967</v>
      </c>
      <c r="B5240" t="s">
        <v>15030</v>
      </c>
      <c r="C5240" t="s">
        <v>17442</v>
      </c>
      <c r="D5240" t="s">
        <v>17443</v>
      </c>
      <c r="E5240" s="74">
        <v>40085</v>
      </c>
      <c r="F5240">
        <v>22.5</v>
      </c>
      <c r="G5240" t="s">
        <v>6</v>
      </c>
      <c r="H5240" t="s">
        <v>17441</v>
      </c>
      <c r="I5240" s="74">
        <v>40091</v>
      </c>
      <c r="J5240" t="s">
        <v>19</v>
      </c>
      <c r="K5240" t="s">
        <v>19</v>
      </c>
    </row>
    <row r="5241" spans="1:11" hidden="1" x14ac:dyDescent="0.3">
      <c r="A5241" t="s">
        <v>20598</v>
      </c>
      <c r="B5241" t="s">
        <v>20599</v>
      </c>
      <c r="C5241" t="s">
        <v>17673</v>
      </c>
      <c r="D5241" t="s">
        <v>17674</v>
      </c>
      <c r="E5241" s="74">
        <v>45091</v>
      </c>
      <c r="F5241">
        <v>0.307</v>
      </c>
      <c r="G5241" t="s">
        <v>17</v>
      </c>
      <c r="H5241" t="s">
        <v>17315</v>
      </c>
      <c r="I5241" s="74">
        <v>45195</v>
      </c>
      <c r="J5241" t="s">
        <v>19</v>
      </c>
      <c r="K5241" t="s">
        <v>19</v>
      </c>
    </row>
    <row r="5242" spans="1:11" hidden="1" x14ac:dyDescent="0.3">
      <c r="A5242" t="s">
        <v>3982</v>
      </c>
      <c r="B5242" t="s">
        <v>3981</v>
      </c>
      <c r="C5242" t="s">
        <v>17468</v>
      </c>
      <c r="D5242" t="s">
        <v>17469</v>
      </c>
      <c r="E5242" s="74">
        <v>42809</v>
      </c>
      <c r="F5242">
        <v>0.47699999999999998</v>
      </c>
      <c r="G5242" t="s">
        <v>17</v>
      </c>
      <c r="H5242" t="s">
        <v>17465</v>
      </c>
      <c r="I5242" s="74">
        <v>42859</v>
      </c>
      <c r="J5242" t="s">
        <v>19</v>
      </c>
      <c r="K5242" t="s">
        <v>19</v>
      </c>
    </row>
    <row r="5243" spans="1:11" hidden="1" x14ac:dyDescent="0.3">
      <c r="A5243" t="s">
        <v>4060</v>
      </c>
      <c r="B5243" t="s">
        <v>3981</v>
      </c>
      <c r="C5243" t="s">
        <v>17468</v>
      </c>
      <c r="D5243" t="s">
        <v>17469</v>
      </c>
      <c r="E5243" s="74">
        <v>42885</v>
      </c>
      <c r="F5243">
        <v>0.47699999999999998</v>
      </c>
      <c r="G5243" t="s">
        <v>17</v>
      </c>
      <c r="H5243" t="s">
        <v>17465</v>
      </c>
      <c r="I5243" s="74">
        <v>42929</v>
      </c>
      <c r="J5243" t="s">
        <v>19</v>
      </c>
      <c r="K5243" t="s">
        <v>19</v>
      </c>
    </row>
    <row r="5244" spans="1:11" hidden="1" x14ac:dyDescent="0.3">
      <c r="A5244" t="s">
        <v>3487</v>
      </c>
      <c r="B5244" t="s">
        <v>11847</v>
      </c>
      <c r="C5244" t="s">
        <v>22126</v>
      </c>
      <c r="D5244" t="s">
        <v>22127</v>
      </c>
      <c r="E5244" s="74">
        <v>31436</v>
      </c>
      <c r="F5244">
        <v>6.3150000000000004</v>
      </c>
      <c r="G5244" t="s">
        <v>6</v>
      </c>
      <c r="H5244" t="s">
        <v>17315</v>
      </c>
      <c r="I5244" s="74">
        <v>39661</v>
      </c>
      <c r="J5244" t="s">
        <v>19</v>
      </c>
      <c r="K5244" t="s">
        <v>19</v>
      </c>
    </row>
    <row r="5245" spans="1:11" hidden="1" x14ac:dyDescent="0.3">
      <c r="A5245" t="s">
        <v>897</v>
      </c>
      <c r="B5245" t="s">
        <v>11154</v>
      </c>
      <c r="C5245" t="s">
        <v>17786</v>
      </c>
      <c r="D5245" t="s">
        <v>17787</v>
      </c>
      <c r="E5245" s="74">
        <v>26665</v>
      </c>
      <c r="F5245">
        <v>37</v>
      </c>
      <c r="G5245" t="s">
        <v>17479</v>
      </c>
      <c r="H5245" t="s">
        <v>17628</v>
      </c>
      <c r="I5245" s="74">
        <v>42227</v>
      </c>
      <c r="J5245" t="s">
        <v>17325</v>
      </c>
      <c r="K5245" t="s">
        <v>19</v>
      </c>
    </row>
    <row r="5246" spans="1:11" hidden="1" x14ac:dyDescent="0.3">
      <c r="A5246" t="s">
        <v>897</v>
      </c>
      <c r="B5246" t="s">
        <v>11154</v>
      </c>
      <c r="C5246" t="s">
        <v>17786</v>
      </c>
      <c r="D5246" t="s">
        <v>17787</v>
      </c>
      <c r="E5246" s="74">
        <v>26665</v>
      </c>
      <c r="F5246">
        <v>37</v>
      </c>
      <c r="G5246" t="s">
        <v>17478</v>
      </c>
      <c r="H5246" t="s">
        <v>17628</v>
      </c>
      <c r="I5246" s="74">
        <v>42227</v>
      </c>
      <c r="J5246" t="s">
        <v>17325</v>
      </c>
      <c r="K5246" t="s">
        <v>19</v>
      </c>
    </row>
    <row r="5247" spans="1:11" hidden="1" x14ac:dyDescent="0.3">
      <c r="A5247" t="s">
        <v>897</v>
      </c>
      <c r="B5247" t="s">
        <v>11154</v>
      </c>
      <c r="C5247" t="s">
        <v>17786</v>
      </c>
      <c r="D5247" t="s">
        <v>17787</v>
      </c>
      <c r="E5247" s="74">
        <v>26665</v>
      </c>
      <c r="F5247">
        <v>37</v>
      </c>
      <c r="G5247" t="s">
        <v>17430</v>
      </c>
      <c r="H5247" t="s">
        <v>17628</v>
      </c>
      <c r="I5247" s="74">
        <v>42227</v>
      </c>
      <c r="J5247" t="s">
        <v>17325</v>
      </c>
      <c r="K5247" t="s">
        <v>19</v>
      </c>
    </row>
    <row r="5248" spans="1:11" hidden="1" x14ac:dyDescent="0.3">
      <c r="A5248" t="s">
        <v>896</v>
      </c>
      <c r="B5248" t="s">
        <v>11154</v>
      </c>
      <c r="C5248" t="s">
        <v>17786</v>
      </c>
      <c r="D5248" t="s">
        <v>17787</v>
      </c>
      <c r="E5248" s="74">
        <v>26665</v>
      </c>
      <c r="F5248">
        <v>32</v>
      </c>
      <c r="G5248" t="s">
        <v>17479</v>
      </c>
      <c r="H5248" t="s">
        <v>17628</v>
      </c>
      <c r="I5248" s="74">
        <v>42227</v>
      </c>
      <c r="J5248" t="s">
        <v>17325</v>
      </c>
      <c r="K5248" t="s">
        <v>19</v>
      </c>
    </row>
    <row r="5249" spans="1:11" hidden="1" x14ac:dyDescent="0.3">
      <c r="A5249" t="s">
        <v>896</v>
      </c>
      <c r="B5249" t="s">
        <v>11154</v>
      </c>
      <c r="C5249" t="s">
        <v>17786</v>
      </c>
      <c r="D5249" t="s">
        <v>17787</v>
      </c>
      <c r="E5249" s="74">
        <v>26665</v>
      </c>
      <c r="F5249">
        <v>32</v>
      </c>
      <c r="G5249" t="s">
        <v>17478</v>
      </c>
      <c r="H5249" t="s">
        <v>17628</v>
      </c>
      <c r="I5249" s="74">
        <v>42227</v>
      </c>
      <c r="J5249" t="s">
        <v>17325</v>
      </c>
      <c r="K5249" t="s">
        <v>19</v>
      </c>
    </row>
    <row r="5250" spans="1:11" hidden="1" x14ac:dyDescent="0.3">
      <c r="A5250" t="s">
        <v>896</v>
      </c>
      <c r="B5250" t="s">
        <v>11154</v>
      </c>
      <c r="C5250" t="s">
        <v>17786</v>
      </c>
      <c r="D5250" t="s">
        <v>17787</v>
      </c>
      <c r="E5250" s="74">
        <v>26665</v>
      </c>
      <c r="F5250">
        <v>32</v>
      </c>
      <c r="G5250" t="s">
        <v>17430</v>
      </c>
      <c r="H5250" t="s">
        <v>17628</v>
      </c>
      <c r="I5250" s="74">
        <v>42227</v>
      </c>
      <c r="J5250" t="s">
        <v>17325</v>
      </c>
      <c r="K5250" t="s">
        <v>19</v>
      </c>
    </row>
    <row r="5251" spans="1:11" hidden="1" x14ac:dyDescent="0.3">
      <c r="A5251" t="s">
        <v>4915</v>
      </c>
      <c r="B5251" t="s">
        <v>11154</v>
      </c>
      <c r="C5251" t="s">
        <v>17786</v>
      </c>
      <c r="D5251" t="s">
        <v>17787</v>
      </c>
      <c r="E5251" s="74">
        <v>43525</v>
      </c>
      <c r="F5251">
        <v>35</v>
      </c>
      <c r="G5251" t="s">
        <v>17479</v>
      </c>
      <c r="H5251" t="s">
        <v>17628</v>
      </c>
      <c r="I5251" s="74">
        <v>43741</v>
      </c>
      <c r="J5251" t="s">
        <v>17325</v>
      </c>
      <c r="K5251" t="s">
        <v>19</v>
      </c>
    </row>
    <row r="5252" spans="1:11" hidden="1" x14ac:dyDescent="0.3">
      <c r="A5252" t="s">
        <v>4915</v>
      </c>
      <c r="B5252" t="s">
        <v>11154</v>
      </c>
      <c r="C5252" t="s">
        <v>17786</v>
      </c>
      <c r="D5252" t="s">
        <v>17787</v>
      </c>
      <c r="E5252" s="74">
        <v>43525</v>
      </c>
      <c r="F5252">
        <v>35</v>
      </c>
      <c r="G5252" t="s">
        <v>17478</v>
      </c>
      <c r="H5252" t="s">
        <v>17628</v>
      </c>
      <c r="I5252" s="74">
        <v>43741</v>
      </c>
      <c r="J5252" t="s">
        <v>17325</v>
      </c>
      <c r="K5252" t="s">
        <v>19</v>
      </c>
    </row>
    <row r="5253" spans="1:11" hidden="1" x14ac:dyDescent="0.3">
      <c r="A5253" t="s">
        <v>4915</v>
      </c>
      <c r="B5253" t="s">
        <v>11154</v>
      </c>
      <c r="C5253" t="s">
        <v>17786</v>
      </c>
      <c r="D5253" t="s">
        <v>17787</v>
      </c>
      <c r="E5253" s="74">
        <v>43525</v>
      </c>
      <c r="F5253">
        <v>35</v>
      </c>
      <c r="G5253" t="s">
        <v>17430</v>
      </c>
      <c r="H5253" t="s">
        <v>17628</v>
      </c>
      <c r="I5253" s="74">
        <v>43741</v>
      </c>
      <c r="J5253" t="s">
        <v>17325</v>
      </c>
      <c r="K5253" t="s">
        <v>19</v>
      </c>
    </row>
    <row r="5254" spans="1:11" hidden="1" x14ac:dyDescent="0.3">
      <c r="A5254" t="s">
        <v>4764</v>
      </c>
      <c r="B5254" t="s">
        <v>4763</v>
      </c>
      <c r="C5254" t="s">
        <v>17664</v>
      </c>
      <c r="D5254" t="s">
        <v>17665</v>
      </c>
      <c r="E5254" s="74">
        <v>43523</v>
      </c>
      <c r="F5254">
        <v>4.8</v>
      </c>
      <c r="G5254" t="s">
        <v>17</v>
      </c>
      <c r="H5254" t="s">
        <v>17339</v>
      </c>
      <c r="I5254" s="74">
        <v>43557</v>
      </c>
      <c r="J5254" t="s">
        <v>19</v>
      </c>
      <c r="K5254" t="s">
        <v>19</v>
      </c>
    </row>
    <row r="5255" spans="1:11" hidden="1" x14ac:dyDescent="0.3">
      <c r="A5255" t="s">
        <v>4404</v>
      </c>
      <c r="B5255" t="s">
        <v>11467</v>
      </c>
      <c r="C5255" t="s">
        <v>17453</v>
      </c>
      <c r="D5255" t="s">
        <v>17454</v>
      </c>
      <c r="E5255" s="74">
        <v>43099</v>
      </c>
      <c r="F5255">
        <v>9.9</v>
      </c>
      <c r="G5255" t="s">
        <v>17</v>
      </c>
      <c r="H5255" t="s">
        <v>17339</v>
      </c>
      <c r="I5255" s="74">
        <v>43284</v>
      </c>
      <c r="J5255" t="s">
        <v>19</v>
      </c>
      <c r="K5255" t="s">
        <v>19</v>
      </c>
    </row>
    <row r="5256" spans="1:11" hidden="1" x14ac:dyDescent="0.3">
      <c r="A5256" t="s">
        <v>4762</v>
      </c>
      <c r="B5256" t="s">
        <v>4761</v>
      </c>
      <c r="C5256" t="s">
        <v>17664</v>
      </c>
      <c r="D5256" t="s">
        <v>17665</v>
      </c>
      <c r="E5256" s="74">
        <v>43409</v>
      </c>
      <c r="F5256">
        <v>6</v>
      </c>
      <c r="G5256" t="s">
        <v>17</v>
      </c>
      <c r="H5256" t="s">
        <v>17339</v>
      </c>
      <c r="I5256" s="74">
        <v>43497</v>
      </c>
      <c r="J5256" t="s">
        <v>19</v>
      </c>
      <c r="K5256" t="s">
        <v>19</v>
      </c>
    </row>
    <row r="5257" spans="1:11" hidden="1" x14ac:dyDescent="0.3">
      <c r="A5257" t="s">
        <v>28127</v>
      </c>
      <c r="B5257" t="s">
        <v>28128</v>
      </c>
      <c r="C5257" t="s">
        <v>28075</v>
      </c>
      <c r="D5257" t="s">
        <v>28076</v>
      </c>
      <c r="E5257" s="74">
        <v>42909</v>
      </c>
      <c r="F5257">
        <v>0.30492999999999998</v>
      </c>
      <c r="G5257" t="s">
        <v>17</v>
      </c>
      <c r="H5257" t="s">
        <v>17315</v>
      </c>
      <c r="I5257" s="74">
        <v>45644</v>
      </c>
      <c r="J5257" t="s">
        <v>19</v>
      </c>
      <c r="K5257" t="s">
        <v>19</v>
      </c>
    </row>
    <row r="5258" spans="1:11" x14ac:dyDescent="0.3">
      <c r="A5258" t="s">
        <v>2826</v>
      </c>
      <c r="B5258" t="s">
        <v>13522</v>
      </c>
      <c r="C5258" t="s">
        <v>17791</v>
      </c>
      <c r="D5258" t="s">
        <v>17792</v>
      </c>
      <c r="E5258" s="74">
        <v>21794</v>
      </c>
      <c r="F5258">
        <v>113.9</v>
      </c>
      <c r="G5258" t="s">
        <v>17369</v>
      </c>
      <c r="H5258" t="s">
        <v>17435</v>
      </c>
      <c r="I5258" s="74">
        <v>40295</v>
      </c>
      <c r="J5258" t="s">
        <v>19</v>
      </c>
      <c r="K5258" t="s">
        <v>19</v>
      </c>
    </row>
    <row r="5259" spans="1:11" x14ac:dyDescent="0.3">
      <c r="A5259" t="s">
        <v>2810</v>
      </c>
      <c r="B5259" t="s">
        <v>13529</v>
      </c>
      <c r="C5259" t="s">
        <v>17791</v>
      </c>
      <c r="D5259" t="s">
        <v>17792</v>
      </c>
      <c r="E5259" s="74">
        <v>21843</v>
      </c>
      <c r="F5259">
        <v>76.8</v>
      </c>
      <c r="G5259" t="s">
        <v>17369</v>
      </c>
      <c r="H5259" t="s">
        <v>17435</v>
      </c>
      <c r="I5259" s="74">
        <v>40295</v>
      </c>
      <c r="J5259" t="s">
        <v>19</v>
      </c>
      <c r="K5259" t="s">
        <v>19</v>
      </c>
    </row>
    <row r="5260" spans="1:11" x14ac:dyDescent="0.3">
      <c r="A5260" t="s">
        <v>2809</v>
      </c>
      <c r="B5260" t="s">
        <v>13522</v>
      </c>
      <c r="C5260" t="s">
        <v>17791</v>
      </c>
      <c r="D5260" t="s">
        <v>17792</v>
      </c>
      <c r="E5260" s="74">
        <v>21885</v>
      </c>
      <c r="F5260">
        <v>113.9</v>
      </c>
      <c r="G5260" t="s">
        <v>17369</v>
      </c>
      <c r="H5260" t="s">
        <v>17435</v>
      </c>
      <c r="I5260" s="74">
        <v>40295</v>
      </c>
      <c r="J5260" t="s">
        <v>19</v>
      </c>
      <c r="K5260" t="s">
        <v>19</v>
      </c>
    </row>
    <row r="5261" spans="1:11" hidden="1" x14ac:dyDescent="0.3">
      <c r="A5261" t="s">
        <v>123</v>
      </c>
      <c r="B5261" t="s">
        <v>122</v>
      </c>
      <c r="C5261" t="s">
        <v>17468</v>
      </c>
      <c r="D5261" t="s">
        <v>17469</v>
      </c>
      <c r="E5261" s="74">
        <v>39691</v>
      </c>
      <c r="F5261">
        <v>0.36031299999999999</v>
      </c>
      <c r="G5261" t="s">
        <v>17</v>
      </c>
      <c r="H5261" t="s">
        <v>17465</v>
      </c>
      <c r="I5261" s="74">
        <v>42762</v>
      </c>
      <c r="J5261" t="s">
        <v>19</v>
      </c>
      <c r="K5261" t="s">
        <v>17325</v>
      </c>
    </row>
    <row r="5262" spans="1:11" hidden="1" x14ac:dyDescent="0.3">
      <c r="A5262" t="s">
        <v>119</v>
      </c>
      <c r="B5262" t="s">
        <v>118</v>
      </c>
      <c r="C5262" t="s">
        <v>17468</v>
      </c>
      <c r="D5262" t="s">
        <v>17469</v>
      </c>
      <c r="E5262" s="74">
        <v>42428</v>
      </c>
      <c r="F5262">
        <v>3.5483280000000001</v>
      </c>
      <c r="G5262" t="s">
        <v>17</v>
      </c>
      <c r="H5262" t="s">
        <v>17465</v>
      </c>
      <c r="I5262" s="74">
        <v>42762</v>
      </c>
      <c r="J5262" t="s">
        <v>19</v>
      </c>
      <c r="K5262" t="s">
        <v>17325</v>
      </c>
    </row>
    <row r="5263" spans="1:11" hidden="1" x14ac:dyDescent="0.3">
      <c r="A5263" t="s">
        <v>112</v>
      </c>
      <c r="B5263" t="s">
        <v>111</v>
      </c>
      <c r="C5263" t="s">
        <v>17468</v>
      </c>
      <c r="D5263" t="s">
        <v>17469</v>
      </c>
      <c r="E5263" s="74">
        <v>38686</v>
      </c>
      <c r="F5263">
        <v>17.250875000000001</v>
      </c>
      <c r="G5263" t="s">
        <v>17</v>
      </c>
      <c r="H5263" t="s">
        <v>17465</v>
      </c>
      <c r="I5263" s="74">
        <v>42762</v>
      </c>
      <c r="J5263" t="s">
        <v>19</v>
      </c>
      <c r="K5263" t="s">
        <v>17325</v>
      </c>
    </row>
    <row r="5264" spans="1:11" hidden="1" x14ac:dyDescent="0.3">
      <c r="A5264" t="s">
        <v>4855</v>
      </c>
      <c r="B5264" t="s">
        <v>4856</v>
      </c>
      <c r="C5264" t="s">
        <v>17468</v>
      </c>
      <c r="D5264" t="s">
        <v>17469</v>
      </c>
      <c r="E5264" s="74">
        <v>38564</v>
      </c>
      <c r="F5264">
        <v>170.76449700000001</v>
      </c>
      <c r="G5264" t="s">
        <v>17</v>
      </c>
      <c r="H5264" t="s">
        <v>17465</v>
      </c>
      <c r="I5264" s="74">
        <v>42766</v>
      </c>
      <c r="J5264" t="s">
        <v>19</v>
      </c>
      <c r="K5264" t="s">
        <v>17325</v>
      </c>
    </row>
    <row r="5265" spans="1:11" hidden="1" x14ac:dyDescent="0.3">
      <c r="A5265" t="s">
        <v>74</v>
      </c>
      <c r="B5265" t="s">
        <v>73</v>
      </c>
      <c r="C5265" t="s">
        <v>17468</v>
      </c>
      <c r="D5265" t="s">
        <v>17469</v>
      </c>
      <c r="E5265" s="74">
        <v>38383</v>
      </c>
      <c r="F5265">
        <v>63.778685000000003</v>
      </c>
      <c r="G5265" t="s">
        <v>17</v>
      </c>
      <c r="H5265" t="s">
        <v>17465</v>
      </c>
      <c r="I5265" s="74">
        <v>42766</v>
      </c>
      <c r="J5265" t="s">
        <v>19</v>
      </c>
      <c r="K5265" t="s">
        <v>17325</v>
      </c>
    </row>
    <row r="5266" spans="1:11" hidden="1" x14ac:dyDescent="0.3">
      <c r="A5266" t="s">
        <v>121</v>
      </c>
      <c r="B5266" t="s">
        <v>120</v>
      </c>
      <c r="C5266" t="s">
        <v>17468</v>
      </c>
      <c r="D5266" t="s">
        <v>17469</v>
      </c>
      <c r="E5266" s="74">
        <v>40025</v>
      </c>
      <c r="F5266">
        <v>2.1100000000000001E-2</v>
      </c>
      <c r="G5266" t="s">
        <v>6</v>
      </c>
      <c r="H5266" t="s">
        <v>17465</v>
      </c>
      <c r="I5266" s="74">
        <v>42762</v>
      </c>
      <c r="J5266" t="s">
        <v>19</v>
      </c>
      <c r="K5266" t="s">
        <v>17325</v>
      </c>
    </row>
    <row r="5267" spans="1:11" hidden="1" x14ac:dyDescent="0.3">
      <c r="A5267" t="s">
        <v>1395</v>
      </c>
      <c r="B5267" t="s">
        <v>12411</v>
      </c>
      <c r="C5267" t="s">
        <v>17406</v>
      </c>
      <c r="D5267" t="s">
        <v>17407</v>
      </c>
      <c r="E5267" s="74">
        <v>41477</v>
      </c>
      <c r="F5267">
        <v>0.36699999999999999</v>
      </c>
      <c r="G5267" t="s">
        <v>17</v>
      </c>
      <c r="H5267" t="s">
        <v>17315</v>
      </c>
      <c r="I5267" s="74">
        <v>41745</v>
      </c>
      <c r="J5267" t="s">
        <v>19</v>
      </c>
      <c r="K5267" t="s">
        <v>19</v>
      </c>
    </row>
    <row r="5268" spans="1:11" hidden="1" x14ac:dyDescent="0.3">
      <c r="A5268" t="s">
        <v>1218</v>
      </c>
      <c r="B5268" t="s">
        <v>12316</v>
      </c>
      <c r="C5268" t="s">
        <v>17406</v>
      </c>
      <c r="D5268" t="s">
        <v>17407</v>
      </c>
      <c r="E5268" s="74">
        <v>41631</v>
      </c>
      <c r="F5268">
        <v>0.504</v>
      </c>
      <c r="G5268" t="s">
        <v>17</v>
      </c>
      <c r="H5268" t="s">
        <v>17315</v>
      </c>
      <c r="I5268" s="74">
        <v>41786</v>
      </c>
      <c r="J5268" t="s">
        <v>19</v>
      </c>
      <c r="K5268" t="s">
        <v>19</v>
      </c>
    </row>
    <row r="5269" spans="1:11" hidden="1" x14ac:dyDescent="0.3">
      <c r="A5269" t="s">
        <v>1396</v>
      </c>
      <c r="B5269" t="s">
        <v>12412</v>
      </c>
      <c r="C5269" t="s">
        <v>17406</v>
      </c>
      <c r="D5269" t="s">
        <v>17407</v>
      </c>
      <c r="E5269" s="74">
        <v>40780</v>
      </c>
      <c r="F5269">
        <v>0.38400000000000001</v>
      </c>
      <c r="G5269" t="s">
        <v>17</v>
      </c>
      <c r="H5269" t="s">
        <v>17315</v>
      </c>
      <c r="I5269" s="74">
        <v>41745</v>
      </c>
      <c r="J5269" t="s">
        <v>19</v>
      </c>
      <c r="K5269" t="s">
        <v>19</v>
      </c>
    </row>
    <row r="5270" spans="1:11" hidden="1" x14ac:dyDescent="0.3">
      <c r="A5270" t="s">
        <v>1405</v>
      </c>
      <c r="B5270" t="s">
        <v>12422</v>
      </c>
      <c r="C5270" t="s">
        <v>17406</v>
      </c>
      <c r="D5270" t="s">
        <v>17407</v>
      </c>
      <c r="E5270" s="74">
        <v>41592</v>
      </c>
      <c r="F5270">
        <v>0.26100000000000001</v>
      </c>
      <c r="G5270" t="s">
        <v>17</v>
      </c>
      <c r="H5270" t="s">
        <v>17315</v>
      </c>
      <c r="I5270" s="74">
        <v>41764</v>
      </c>
      <c r="J5270" t="s">
        <v>19</v>
      </c>
      <c r="K5270" t="s">
        <v>19</v>
      </c>
    </row>
    <row r="5271" spans="1:11" hidden="1" x14ac:dyDescent="0.3">
      <c r="A5271" t="s">
        <v>1404</v>
      </c>
      <c r="B5271" t="s">
        <v>12421</v>
      </c>
      <c r="C5271" t="s">
        <v>17406</v>
      </c>
      <c r="D5271" t="s">
        <v>17407</v>
      </c>
      <c r="E5271" s="74">
        <v>41592</v>
      </c>
      <c r="F5271">
        <v>0.54500000000000004</v>
      </c>
      <c r="G5271" t="s">
        <v>17</v>
      </c>
      <c r="H5271" t="s">
        <v>17315</v>
      </c>
      <c r="I5271" s="74">
        <v>41764</v>
      </c>
      <c r="J5271" t="s">
        <v>19</v>
      </c>
      <c r="K5271" t="s">
        <v>19</v>
      </c>
    </row>
    <row r="5272" spans="1:11" hidden="1" x14ac:dyDescent="0.3">
      <c r="A5272" t="s">
        <v>1409</v>
      </c>
      <c r="B5272" t="s">
        <v>12426</v>
      </c>
      <c r="C5272" t="s">
        <v>17406</v>
      </c>
      <c r="D5272" t="s">
        <v>17407</v>
      </c>
      <c r="E5272" s="74">
        <v>41480</v>
      </c>
      <c r="F5272">
        <v>0.70599999999999996</v>
      </c>
      <c r="G5272" t="s">
        <v>17</v>
      </c>
      <c r="H5272" t="s">
        <v>17315</v>
      </c>
      <c r="I5272" s="74">
        <v>41722</v>
      </c>
      <c r="J5272" t="s">
        <v>19</v>
      </c>
      <c r="K5272" t="s">
        <v>19</v>
      </c>
    </row>
    <row r="5273" spans="1:11" hidden="1" x14ac:dyDescent="0.3">
      <c r="A5273" t="s">
        <v>1402</v>
      </c>
      <c r="B5273" t="s">
        <v>12418</v>
      </c>
      <c r="C5273" t="s">
        <v>17406</v>
      </c>
      <c r="D5273" t="s">
        <v>17407</v>
      </c>
      <c r="E5273" s="74">
        <v>40795</v>
      </c>
      <c r="F5273">
        <v>0.47099999999999997</v>
      </c>
      <c r="G5273" t="s">
        <v>17</v>
      </c>
      <c r="H5273" t="s">
        <v>17315</v>
      </c>
      <c r="I5273" s="74">
        <v>41737</v>
      </c>
      <c r="J5273" t="s">
        <v>19</v>
      </c>
      <c r="K5273" t="s">
        <v>19</v>
      </c>
    </row>
    <row r="5274" spans="1:11" hidden="1" x14ac:dyDescent="0.3">
      <c r="A5274" t="s">
        <v>1393</v>
      </c>
      <c r="B5274" t="s">
        <v>12408</v>
      </c>
      <c r="C5274" t="s">
        <v>17406</v>
      </c>
      <c r="D5274" t="s">
        <v>17407</v>
      </c>
      <c r="E5274" s="74">
        <v>40918</v>
      </c>
      <c r="F5274">
        <v>0.252</v>
      </c>
      <c r="G5274" t="s">
        <v>17</v>
      </c>
      <c r="H5274" t="s">
        <v>17315</v>
      </c>
      <c r="I5274" s="74">
        <v>41757</v>
      </c>
      <c r="J5274" t="s">
        <v>19</v>
      </c>
      <c r="K5274" t="s">
        <v>19</v>
      </c>
    </row>
    <row r="5275" spans="1:11" hidden="1" x14ac:dyDescent="0.3">
      <c r="A5275" t="s">
        <v>70</v>
      </c>
      <c r="B5275" t="s">
        <v>71</v>
      </c>
      <c r="C5275" t="s">
        <v>17486</v>
      </c>
      <c r="D5275" t="s">
        <v>17487</v>
      </c>
      <c r="E5275" s="74">
        <v>42706</v>
      </c>
      <c r="F5275">
        <v>0.193</v>
      </c>
      <c r="G5275" t="s">
        <v>17</v>
      </c>
      <c r="H5275" t="s">
        <v>17315</v>
      </c>
      <c r="I5275" s="74">
        <v>42797</v>
      </c>
      <c r="J5275" t="s">
        <v>19</v>
      </c>
      <c r="K5275" t="s">
        <v>19</v>
      </c>
    </row>
    <row r="5276" spans="1:11" hidden="1" x14ac:dyDescent="0.3">
      <c r="A5276" t="s">
        <v>68</v>
      </c>
      <c r="B5276" t="s">
        <v>69</v>
      </c>
      <c r="C5276" t="s">
        <v>17486</v>
      </c>
      <c r="D5276" t="s">
        <v>17487</v>
      </c>
      <c r="E5276" s="74">
        <v>42719</v>
      </c>
      <c r="F5276">
        <v>0.437</v>
      </c>
      <c r="G5276" t="s">
        <v>17</v>
      </c>
      <c r="H5276" t="s">
        <v>17315</v>
      </c>
      <c r="I5276" s="74">
        <v>42797</v>
      </c>
      <c r="J5276" t="s">
        <v>19</v>
      </c>
      <c r="K5276" t="s">
        <v>19</v>
      </c>
    </row>
    <row r="5277" spans="1:11" hidden="1" x14ac:dyDescent="0.3">
      <c r="A5277" t="s">
        <v>65</v>
      </c>
      <c r="B5277" t="s">
        <v>66</v>
      </c>
      <c r="C5277" t="s">
        <v>17486</v>
      </c>
      <c r="D5277" t="s">
        <v>17487</v>
      </c>
      <c r="E5277" s="74">
        <v>42711</v>
      </c>
      <c r="F5277">
        <v>0.151</v>
      </c>
      <c r="G5277" t="s">
        <v>17</v>
      </c>
      <c r="H5277" t="s">
        <v>17315</v>
      </c>
      <c r="I5277" s="74">
        <v>42797</v>
      </c>
      <c r="J5277" t="s">
        <v>19</v>
      </c>
      <c r="K5277" t="s">
        <v>19</v>
      </c>
    </row>
    <row r="5278" spans="1:11" hidden="1" x14ac:dyDescent="0.3">
      <c r="A5278" t="s">
        <v>63</v>
      </c>
      <c r="B5278" t="s">
        <v>64</v>
      </c>
      <c r="C5278" t="s">
        <v>17486</v>
      </c>
      <c r="D5278" t="s">
        <v>17487</v>
      </c>
      <c r="E5278" s="74">
        <v>42741</v>
      </c>
      <c r="F5278">
        <v>2.3E-2</v>
      </c>
      <c r="G5278" t="s">
        <v>17</v>
      </c>
      <c r="H5278" t="s">
        <v>17315</v>
      </c>
      <c r="I5278" s="74">
        <v>42814</v>
      </c>
      <c r="J5278" t="s">
        <v>19</v>
      </c>
      <c r="K5278" t="s">
        <v>19</v>
      </c>
    </row>
    <row r="5279" spans="1:11" hidden="1" x14ac:dyDescent="0.3">
      <c r="A5279" t="s">
        <v>2159</v>
      </c>
      <c r="B5279" t="s">
        <v>13002</v>
      </c>
      <c r="C5279" t="s">
        <v>17486</v>
      </c>
      <c r="D5279" t="s">
        <v>17487</v>
      </c>
      <c r="E5279" s="74">
        <v>41317</v>
      </c>
      <c r="F5279">
        <v>26</v>
      </c>
      <c r="G5279" t="s">
        <v>17</v>
      </c>
      <c r="H5279" t="s">
        <v>17315</v>
      </c>
      <c r="I5279" s="74">
        <v>41325</v>
      </c>
      <c r="J5279" t="s">
        <v>19</v>
      </c>
      <c r="K5279" t="s">
        <v>19</v>
      </c>
    </row>
    <row r="5280" spans="1:11" hidden="1" x14ac:dyDescent="0.3">
      <c r="A5280" t="s">
        <v>708</v>
      </c>
      <c r="B5280" t="s">
        <v>12031</v>
      </c>
      <c r="C5280" t="s">
        <v>17372</v>
      </c>
      <c r="D5280" t="s">
        <v>17373</v>
      </c>
      <c r="E5280" s="74">
        <v>42388</v>
      </c>
      <c r="F5280">
        <v>20</v>
      </c>
      <c r="G5280" t="s">
        <v>17</v>
      </c>
      <c r="H5280" t="s">
        <v>17315</v>
      </c>
      <c r="I5280" s="74">
        <v>42411</v>
      </c>
      <c r="J5280" t="s">
        <v>19</v>
      </c>
      <c r="K5280" t="s">
        <v>19</v>
      </c>
    </row>
    <row r="5281" spans="1:11" hidden="1" x14ac:dyDescent="0.3">
      <c r="A5281" t="s">
        <v>2541</v>
      </c>
      <c r="B5281" t="s">
        <v>13292</v>
      </c>
      <c r="C5281" t="s">
        <v>17486</v>
      </c>
      <c r="D5281" t="s">
        <v>17487</v>
      </c>
      <c r="E5281" s="74">
        <v>40784</v>
      </c>
      <c r="F5281">
        <v>20</v>
      </c>
      <c r="G5281" t="s">
        <v>17</v>
      </c>
      <c r="H5281" t="s">
        <v>17324</v>
      </c>
      <c r="I5281" s="74">
        <v>40787</v>
      </c>
      <c r="J5281" t="s">
        <v>19</v>
      </c>
      <c r="K5281" t="s">
        <v>19</v>
      </c>
    </row>
    <row r="5282" spans="1:11" hidden="1" x14ac:dyDescent="0.3">
      <c r="A5282" t="s">
        <v>1403</v>
      </c>
      <c r="B5282" t="s">
        <v>12419</v>
      </c>
      <c r="C5282" t="s">
        <v>17406</v>
      </c>
      <c r="D5282" t="s">
        <v>17407</v>
      </c>
      <c r="E5282" s="74">
        <v>39720</v>
      </c>
      <c r="F5282">
        <v>0.51900000000000002</v>
      </c>
      <c r="G5282" t="s">
        <v>17</v>
      </c>
      <c r="H5282" t="s">
        <v>17315</v>
      </c>
      <c r="I5282" s="74">
        <v>41786</v>
      </c>
      <c r="J5282" t="s">
        <v>19</v>
      </c>
      <c r="K5282" t="s">
        <v>19</v>
      </c>
    </row>
    <row r="5283" spans="1:11" hidden="1" x14ac:dyDescent="0.3">
      <c r="A5283" t="s">
        <v>1398</v>
      </c>
      <c r="B5283" t="s">
        <v>12414</v>
      </c>
      <c r="C5283" t="s">
        <v>17406</v>
      </c>
      <c r="D5283" t="s">
        <v>17407</v>
      </c>
      <c r="E5283" s="74">
        <v>40906</v>
      </c>
      <c r="F5283">
        <v>0.39100000000000001</v>
      </c>
      <c r="G5283" t="s">
        <v>17</v>
      </c>
      <c r="H5283" t="s">
        <v>17315</v>
      </c>
      <c r="I5283" s="74">
        <v>41738</v>
      </c>
      <c r="J5283" t="s">
        <v>19</v>
      </c>
      <c r="K5283" t="s">
        <v>19</v>
      </c>
    </row>
    <row r="5284" spans="1:11" hidden="1" x14ac:dyDescent="0.3">
      <c r="A5284" t="s">
        <v>1394</v>
      </c>
      <c r="B5284" t="s">
        <v>12410</v>
      </c>
      <c r="C5284" t="s">
        <v>17406</v>
      </c>
      <c r="D5284" t="s">
        <v>17407</v>
      </c>
      <c r="E5284" s="74">
        <v>41583</v>
      </c>
      <c r="F5284">
        <v>0.30199999999999999</v>
      </c>
      <c r="G5284" t="s">
        <v>17</v>
      </c>
      <c r="H5284" t="s">
        <v>17315</v>
      </c>
      <c r="I5284" s="74">
        <v>41764</v>
      </c>
      <c r="J5284" t="s">
        <v>19</v>
      </c>
      <c r="K5284" t="s">
        <v>19</v>
      </c>
    </row>
    <row r="5285" spans="1:11" hidden="1" x14ac:dyDescent="0.3">
      <c r="A5285" t="s">
        <v>1408</v>
      </c>
      <c r="B5285" t="s">
        <v>12425</v>
      </c>
      <c r="C5285" t="s">
        <v>17406</v>
      </c>
      <c r="D5285" t="s">
        <v>17407</v>
      </c>
      <c r="E5285" s="74">
        <v>41507</v>
      </c>
      <c r="F5285">
        <v>0.69799999999999995</v>
      </c>
      <c r="G5285" t="s">
        <v>17</v>
      </c>
      <c r="H5285" t="s">
        <v>17315</v>
      </c>
      <c r="I5285" s="74">
        <v>41737</v>
      </c>
      <c r="J5285" t="s">
        <v>19</v>
      </c>
      <c r="K5285" t="s">
        <v>19</v>
      </c>
    </row>
    <row r="5286" spans="1:11" hidden="1" x14ac:dyDescent="0.3">
      <c r="A5286" t="s">
        <v>1407</v>
      </c>
      <c r="B5286" t="s">
        <v>12424</v>
      </c>
      <c r="C5286" t="s">
        <v>17406</v>
      </c>
      <c r="D5286" t="s">
        <v>17407</v>
      </c>
      <c r="E5286" s="74">
        <v>41239</v>
      </c>
      <c r="F5286">
        <v>0.441</v>
      </c>
      <c r="G5286" t="s">
        <v>17</v>
      </c>
      <c r="H5286" t="s">
        <v>17315</v>
      </c>
      <c r="I5286" s="74">
        <v>41737</v>
      </c>
      <c r="J5286" t="s">
        <v>19</v>
      </c>
      <c r="K5286" t="s">
        <v>19</v>
      </c>
    </row>
    <row r="5287" spans="1:11" hidden="1" x14ac:dyDescent="0.3">
      <c r="A5287" t="s">
        <v>1406</v>
      </c>
      <c r="B5287" t="s">
        <v>12423</v>
      </c>
      <c r="C5287" t="s">
        <v>17406</v>
      </c>
      <c r="D5287" t="s">
        <v>17407</v>
      </c>
      <c r="E5287" s="74">
        <v>41239</v>
      </c>
      <c r="F5287">
        <v>0.48399999999999999</v>
      </c>
      <c r="G5287" t="s">
        <v>17</v>
      </c>
      <c r="H5287" t="s">
        <v>17315</v>
      </c>
      <c r="I5287" s="74">
        <v>41737</v>
      </c>
      <c r="J5287" t="s">
        <v>19</v>
      </c>
      <c r="K5287" t="s">
        <v>19</v>
      </c>
    </row>
    <row r="5288" spans="1:11" hidden="1" x14ac:dyDescent="0.3">
      <c r="A5288" t="s">
        <v>1399</v>
      </c>
      <c r="B5288" t="s">
        <v>12415</v>
      </c>
      <c r="C5288" t="s">
        <v>17406</v>
      </c>
      <c r="D5288" t="s">
        <v>17407</v>
      </c>
      <c r="E5288" s="74">
        <v>40156</v>
      </c>
      <c r="F5288">
        <v>0.439</v>
      </c>
      <c r="G5288" t="s">
        <v>17</v>
      </c>
      <c r="H5288" t="s">
        <v>17315</v>
      </c>
      <c r="I5288" s="74">
        <v>41745</v>
      </c>
      <c r="J5288" t="s">
        <v>19</v>
      </c>
      <c r="K5288" t="s">
        <v>19</v>
      </c>
    </row>
    <row r="5289" spans="1:11" hidden="1" x14ac:dyDescent="0.3">
      <c r="A5289" t="s">
        <v>1397</v>
      </c>
      <c r="B5289" t="s">
        <v>12413</v>
      </c>
      <c r="C5289" t="s">
        <v>17406</v>
      </c>
      <c r="D5289" t="s">
        <v>17407</v>
      </c>
      <c r="E5289" s="74">
        <v>40896</v>
      </c>
      <c r="F5289">
        <v>0.39300000000000002</v>
      </c>
      <c r="G5289" t="s">
        <v>17</v>
      </c>
      <c r="H5289" t="s">
        <v>17315</v>
      </c>
      <c r="I5289" s="74">
        <v>41745</v>
      </c>
      <c r="J5289" t="s">
        <v>19</v>
      </c>
      <c r="K5289" t="s">
        <v>19</v>
      </c>
    </row>
    <row r="5290" spans="1:11" hidden="1" x14ac:dyDescent="0.3">
      <c r="A5290" t="s">
        <v>1401</v>
      </c>
      <c r="B5290" t="s">
        <v>12417</v>
      </c>
      <c r="C5290" t="s">
        <v>17406</v>
      </c>
      <c r="D5290" t="s">
        <v>17407</v>
      </c>
      <c r="E5290" s="74">
        <v>41271</v>
      </c>
      <c r="F5290">
        <v>0.48099999999999998</v>
      </c>
      <c r="G5290" t="s">
        <v>17</v>
      </c>
      <c r="H5290" t="s">
        <v>17315</v>
      </c>
      <c r="I5290" s="74">
        <v>41738</v>
      </c>
      <c r="J5290" t="s">
        <v>19</v>
      </c>
      <c r="K5290" t="s">
        <v>19</v>
      </c>
    </row>
    <row r="5291" spans="1:11" hidden="1" x14ac:dyDescent="0.3">
      <c r="A5291" t="s">
        <v>1400</v>
      </c>
      <c r="B5291" t="s">
        <v>12416</v>
      </c>
      <c r="C5291" t="s">
        <v>17406</v>
      </c>
      <c r="D5291" t="s">
        <v>17407</v>
      </c>
      <c r="E5291" s="74">
        <v>41271</v>
      </c>
      <c r="F5291">
        <v>0.34200000000000003</v>
      </c>
      <c r="G5291" t="s">
        <v>17</v>
      </c>
      <c r="H5291" t="s">
        <v>17315</v>
      </c>
      <c r="I5291" s="74">
        <v>41738</v>
      </c>
      <c r="J5291" t="s">
        <v>19</v>
      </c>
      <c r="K5291" t="s">
        <v>19</v>
      </c>
    </row>
    <row r="5292" spans="1:11" hidden="1" x14ac:dyDescent="0.3">
      <c r="A5292" t="s">
        <v>1228</v>
      </c>
      <c r="B5292" t="s">
        <v>12324</v>
      </c>
      <c r="C5292" t="s">
        <v>17406</v>
      </c>
      <c r="D5292" t="s">
        <v>17407</v>
      </c>
      <c r="E5292" s="74">
        <v>41666</v>
      </c>
      <c r="F5292">
        <v>0.98599999999999999</v>
      </c>
      <c r="G5292" t="s">
        <v>17</v>
      </c>
      <c r="H5292" t="s">
        <v>17315</v>
      </c>
      <c r="I5292" s="74">
        <v>41786</v>
      </c>
      <c r="J5292" t="s">
        <v>19</v>
      </c>
      <c r="K5292" t="s">
        <v>19</v>
      </c>
    </row>
    <row r="5293" spans="1:11" hidden="1" x14ac:dyDescent="0.3">
      <c r="A5293" t="s">
        <v>13611</v>
      </c>
      <c r="B5293" t="s">
        <v>13610</v>
      </c>
      <c r="C5293" t="s">
        <v>17581</v>
      </c>
      <c r="D5293" t="s">
        <v>17582</v>
      </c>
      <c r="E5293" s="74">
        <v>44883</v>
      </c>
      <c r="F5293">
        <v>2.5</v>
      </c>
      <c r="G5293" t="s">
        <v>17</v>
      </c>
      <c r="H5293" t="s">
        <v>17339</v>
      </c>
      <c r="I5293" s="74">
        <v>45021</v>
      </c>
      <c r="J5293" t="s">
        <v>19</v>
      </c>
      <c r="K5293" t="s">
        <v>19</v>
      </c>
    </row>
    <row r="5294" spans="1:11" hidden="1" x14ac:dyDescent="0.3">
      <c r="A5294" t="s">
        <v>15649</v>
      </c>
      <c r="B5294" t="s">
        <v>15648</v>
      </c>
      <c r="C5294" t="s">
        <v>17361</v>
      </c>
      <c r="D5294" t="s">
        <v>17362</v>
      </c>
      <c r="E5294" s="74">
        <v>43437</v>
      </c>
      <c r="F5294">
        <v>0.30299999999999999</v>
      </c>
      <c r="G5294" t="s">
        <v>17</v>
      </c>
      <c r="H5294" t="s">
        <v>17315</v>
      </c>
      <c r="I5294" s="74">
        <v>44491</v>
      </c>
      <c r="J5294" t="s">
        <v>19</v>
      </c>
      <c r="K5294" t="s">
        <v>19</v>
      </c>
    </row>
    <row r="5295" spans="1:11" hidden="1" x14ac:dyDescent="0.3">
      <c r="A5295" t="s">
        <v>15647</v>
      </c>
      <c r="B5295" t="s">
        <v>15646</v>
      </c>
      <c r="C5295" t="s">
        <v>17361</v>
      </c>
      <c r="D5295" t="s">
        <v>17362</v>
      </c>
      <c r="E5295" s="74">
        <v>43445</v>
      </c>
      <c r="F5295">
        <v>0.40400000000000003</v>
      </c>
      <c r="G5295" t="s">
        <v>17</v>
      </c>
      <c r="H5295" t="s">
        <v>17315</v>
      </c>
      <c r="I5295" s="74">
        <v>44491</v>
      </c>
      <c r="J5295" t="s">
        <v>19</v>
      </c>
      <c r="K5295" t="s">
        <v>19</v>
      </c>
    </row>
    <row r="5296" spans="1:11" hidden="1" x14ac:dyDescent="0.3">
      <c r="A5296" t="s">
        <v>1481</v>
      </c>
      <c r="B5296" t="s">
        <v>12475</v>
      </c>
      <c r="C5296" t="s">
        <v>17372</v>
      </c>
      <c r="D5296" t="s">
        <v>17373</v>
      </c>
      <c r="E5296" s="74">
        <v>41507</v>
      </c>
      <c r="F5296">
        <v>1</v>
      </c>
      <c r="G5296" t="s">
        <v>17</v>
      </c>
      <c r="H5296" t="s">
        <v>17315</v>
      </c>
      <c r="I5296" s="74">
        <v>41604</v>
      </c>
      <c r="J5296" t="s">
        <v>19</v>
      </c>
      <c r="K5296" t="s">
        <v>19</v>
      </c>
    </row>
    <row r="5297" spans="1:11" hidden="1" x14ac:dyDescent="0.3">
      <c r="A5297" t="s">
        <v>9221</v>
      </c>
      <c r="B5297" t="s">
        <v>17076</v>
      </c>
      <c r="C5297" t="s">
        <v>17335</v>
      </c>
      <c r="D5297" t="s">
        <v>17336</v>
      </c>
      <c r="E5297" s="74">
        <v>43731</v>
      </c>
      <c r="F5297">
        <v>0.125</v>
      </c>
      <c r="G5297" t="s">
        <v>17</v>
      </c>
      <c r="H5297" t="s">
        <v>17324</v>
      </c>
      <c r="I5297" s="74">
        <v>44035</v>
      </c>
      <c r="J5297" t="s">
        <v>19</v>
      </c>
      <c r="K5297" t="s">
        <v>19</v>
      </c>
    </row>
    <row r="5298" spans="1:11" hidden="1" x14ac:dyDescent="0.3">
      <c r="A5298" t="s">
        <v>21038</v>
      </c>
      <c r="B5298" t="s">
        <v>21039</v>
      </c>
      <c r="C5298" t="s">
        <v>17342</v>
      </c>
      <c r="D5298" t="s">
        <v>17343</v>
      </c>
      <c r="E5298" s="74">
        <v>45189</v>
      </c>
      <c r="F5298">
        <v>0.41099999999999998</v>
      </c>
      <c r="G5298" t="s">
        <v>17</v>
      </c>
      <c r="H5298" t="s">
        <v>17315</v>
      </c>
      <c r="I5298" s="74">
        <v>45215</v>
      </c>
      <c r="J5298" t="s">
        <v>19</v>
      </c>
      <c r="K5298" t="s">
        <v>19</v>
      </c>
    </row>
    <row r="5299" spans="1:11" hidden="1" x14ac:dyDescent="0.3">
      <c r="A5299" t="s">
        <v>252</v>
      </c>
      <c r="B5299" t="s">
        <v>11775</v>
      </c>
      <c r="C5299" t="s">
        <v>17468</v>
      </c>
      <c r="D5299" t="s">
        <v>17469</v>
      </c>
      <c r="E5299" s="74">
        <v>40679</v>
      </c>
      <c r="F5299">
        <v>0.34</v>
      </c>
      <c r="G5299" t="s">
        <v>17</v>
      </c>
      <c r="H5299" t="s">
        <v>17465</v>
      </c>
      <c r="I5299" s="74">
        <v>42682</v>
      </c>
      <c r="J5299" t="s">
        <v>19</v>
      </c>
      <c r="K5299" t="s">
        <v>19</v>
      </c>
    </row>
    <row r="5300" spans="1:11" hidden="1" x14ac:dyDescent="0.3">
      <c r="A5300" t="s">
        <v>15639</v>
      </c>
      <c r="B5300" t="s">
        <v>15638</v>
      </c>
      <c r="C5300" t="s">
        <v>17361</v>
      </c>
      <c r="D5300" t="s">
        <v>17362</v>
      </c>
      <c r="E5300" s="74">
        <v>41845</v>
      </c>
      <c r="F5300">
        <v>0.187</v>
      </c>
      <c r="G5300" t="s">
        <v>17</v>
      </c>
      <c r="H5300" t="s">
        <v>17315</v>
      </c>
      <c r="I5300" s="74">
        <v>44491</v>
      </c>
      <c r="J5300" t="s">
        <v>19</v>
      </c>
      <c r="K5300" t="s">
        <v>19</v>
      </c>
    </row>
    <row r="5301" spans="1:11" hidden="1" x14ac:dyDescent="0.3">
      <c r="A5301" t="s">
        <v>7789</v>
      </c>
      <c r="B5301" t="s">
        <v>10565</v>
      </c>
      <c r="C5301" t="s">
        <v>17342</v>
      </c>
      <c r="D5301" t="s">
        <v>17343</v>
      </c>
      <c r="E5301" s="74">
        <v>43031</v>
      </c>
      <c r="F5301">
        <v>0.60499999999999998</v>
      </c>
      <c r="G5301" t="s">
        <v>17</v>
      </c>
      <c r="H5301" t="s">
        <v>17315</v>
      </c>
      <c r="I5301" s="74">
        <v>43927</v>
      </c>
      <c r="J5301" t="s">
        <v>19</v>
      </c>
      <c r="K5301" t="s">
        <v>19</v>
      </c>
    </row>
    <row r="5302" spans="1:11" hidden="1" x14ac:dyDescent="0.3">
      <c r="A5302" t="s">
        <v>3485</v>
      </c>
      <c r="B5302" t="s">
        <v>3496</v>
      </c>
      <c r="C5302" t="s">
        <v>17726</v>
      </c>
      <c r="D5302" t="s">
        <v>17727</v>
      </c>
      <c r="E5302" s="74">
        <v>31453</v>
      </c>
      <c r="F5302">
        <v>34.5</v>
      </c>
      <c r="G5302" t="s">
        <v>6</v>
      </c>
      <c r="H5302" t="s">
        <v>17315</v>
      </c>
      <c r="I5302" s="74">
        <v>39665</v>
      </c>
      <c r="J5302" t="s">
        <v>19</v>
      </c>
      <c r="K5302" t="s">
        <v>19</v>
      </c>
    </row>
    <row r="5303" spans="1:11" hidden="1" x14ac:dyDescent="0.3">
      <c r="A5303" t="s">
        <v>15937</v>
      </c>
      <c r="B5303" t="s">
        <v>15936</v>
      </c>
      <c r="C5303" t="s">
        <v>17624</v>
      </c>
      <c r="D5303" t="s">
        <v>17625</v>
      </c>
      <c r="E5303" s="74">
        <v>41051</v>
      </c>
      <c r="F5303">
        <v>0.17</v>
      </c>
      <c r="G5303" t="s">
        <v>17334</v>
      </c>
      <c r="H5303" t="s">
        <v>17339</v>
      </c>
      <c r="I5303" s="74">
        <v>44392</v>
      </c>
      <c r="J5303" t="s">
        <v>19</v>
      </c>
      <c r="K5303" t="s">
        <v>19</v>
      </c>
    </row>
    <row r="5304" spans="1:11" hidden="1" x14ac:dyDescent="0.3">
      <c r="A5304" t="s">
        <v>4752</v>
      </c>
      <c r="B5304" t="s">
        <v>4751</v>
      </c>
      <c r="C5304" t="s">
        <v>17442</v>
      </c>
      <c r="D5304" t="s">
        <v>17443</v>
      </c>
      <c r="E5304" s="74">
        <v>43453</v>
      </c>
      <c r="F5304">
        <v>1.5</v>
      </c>
      <c r="G5304" t="s">
        <v>17</v>
      </c>
      <c r="H5304" t="s">
        <v>17441</v>
      </c>
      <c r="I5304" s="74">
        <v>43507</v>
      </c>
      <c r="J5304" t="s">
        <v>19</v>
      </c>
      <c r="K5304" t="s">
        <v>19</v>
      </c>
    </row>
    <row r="5305" spans="1:11" hidden="1" x14ac:dyDescent="0.3">
      <c r="A5305" t="s">
        <v>4711</v>
      </c>
      <c r="B5305" t="s">
        <v>4710</v>
      </c>
      <c r="C5305" t="s">
        <v>17442</v>
      </c>
      <c r="D5305" t="s">
        <v>17443</v>
      </c>
      <c r="E5305" s="74">
        <v>43419</v>
      </c>
      <c r="F5305">
        <v>1.5</v>
      </c>
      <c r="G5305" t="s">
        <v>17</v>
      </c>
      <c r="H5305" t="s">
        <v>17441</v>
      </c>
      <c r="I5305" s="74">
        <v>43447</v>
      </c>
      <c r="J5305" t="s">
        <v>19</v>
      </c>
      <c r="K5305" t="s">
        <v>19</v>
      </c>
    </row>
    <row r="5306" spans="1:11" hidden="1" x14ac:dyDescent="0.3">
      <c r="A5306" t="s">
        <v>4740</v>
      </c>
      <c r="B5306" t="s">
        <v>4739</v>
      </c>
      <c r="C5306" t="s">
        <v>17442</v>
      </c>
      <c r="D5306" t="s">
        <v>17443</v>
      </c>
      <c r="E5306" s="74">
        <v>43438</v>
      </c>
      <c r="F5306">
        <v>1.5</v>
      </c>
      <c r="G5306" t="s">
        <v>17</v>
      </c>
      <c r="H5306" t="s">
        <v>17441</v>
      </c>
      <c r="I5306" s="74">
        <v>43507</v>
      </c>
      <c r="J5306" t="s">
        <v>19</v>
      </c>
      <c r="K5306" t="s">
        <v>19</v>
      </c>
    </row>
    <row r="5307" spans="1:11" hidden="1" x14ac:dyDescent="0.3">
      <c r="A5307" t="s">
        <v>4742</v>
      </c>
      <c r="B5307" t="s">
        <v>4741</v>
      </c>
      <c r="C5307" t="s">
        <v>17442</v>
      </c>
      <c r="D5307" t="s">
        <v>17443</v>
      </c>
      <c r="E5307" s="74">
        <v>43440</v>
      </c>
      <c r="F5307">
        <v>1.5</v>
      </c>
      <c r="G5307" t="s">
        <v>17</v>
      </c>
      <c r="H5307" t="s">
        <v>17441</v>
      </c>
      <c r="I5307" s="74">
        <v>43507</v>
      </c>
      <c r="J5307" t="s">
        <v>19</v>
      </c>
      <c r="K5307" t="s">
        <v>19</v>
      </c>
    </row>
    <row r="5308" spans="1:11" hidden="1" x14ac:dyDescent="0.3">
      <c r="A5308" t="s">
        <v>15150</v>
      </c>
      <c r="B5308" t="s">
        <v>15149</v>
      </c>
      <c r="C5308" t="s">
        <v>17673</v>
      </c>
      <c r="D5308" t="s">
        <v>17674</v>
      </c>
      <c r="E5308" s="74">
        <v>44561</v>
      </c>
      <c r="F5308">
        <v>0.22700000000000001</v>
      </c>
      <c r="G5308" t="s">
        <v>17</v>
      </c>
      <c r="H5308" t="s">
        <v>17315</v>
      </c>
      <c r="I5308" s="74">
        <v>44610</v>
      </c>
      <c r="J5308" t="s">
        <v>19</v>
      </c>
      <c r="K5308" t="s">
        <v>19</v>
      </c>
    </row>
    <row r="5309" spans="1:11" hidden="1" x14ac:dyDescent="0.3">
      <c r="A5309" t="s">
        <v>3141</v>
      </c>
      <c r="B5309" t="s">
        <v>10238</v>
      </c>
      <c r="C5309" t="s">
        <v>17357</v>
      </c>
      <c r="D5309" t="s">
        <v>17358</v>
      </c>
      <c r="E5309" s="74">
        <v>39743</v>
      </c>
      <c r="F5309">
        <v>5.3999999999999999E-2</v>
      </c>
      <c r="G5309" t="s">
        <v>17</v>
      </c>
      <c r="H5309" t="s">
        <v>17315</v>
      </c>
      <c r="I5309" s="74">
        <v>39878</v>
      </c>
      <c r="J5309" t="s">
        <v>19</v>
      </c>
      <c r="K5309" t="s">
        <v>19</v>
      </c>
    </row>
    <row r="5310" spans="1:11" hidden="1" x14ac:dyDescent="0.3">
      <c r="A5310" t="s">
        <v>6900</v>
      </c>
      <c r="B5310" t="s">
        <v>10571</v>
      </c>
      <c r="C5310" t="s">
        <v>17342</v>
      </c>
      <c r="D5310" t="s">
        <v>17343</v>
      </c>
      <c r="E5310" s="74">
        <v>42835</v>
      </c>
      <c r="F5310">
        <v>0.99299999999999999</v>
      </c>
      <c r="G5310" t="s">
        <v>17</v>
      </c>
      <c r="H5310" t="s">
        <v>17315</v>
      </c>
      <c r="I5310" s="74">
        <v>43843</v>
      </c>
      <c r="J5310" t="s">
        <v>19</v>
      </c>
      <c r="K5310" t="s">
        <v>19</v>
      </c>
    </row>
    <row r="5311" spans="1:11" hidden="1" x14ac:dyDescent="0.3">
      <c r="A5311" t="s">
        <v>26380</v>
      </c>
      <c r="B5311" t="s">
        <v>26381</v>
      </c>
      <c r="C5311" t="s">
        <v>17346</v>
      </c>
      <c r="D5311" t="s">
        <v>17347</v>
      </c>
      <c r="E5311" s="74">
        <v>41865</v>
      </c>
      <c r="F5311">
        <v>0.18055099999999999</v>
      </c>
      <c r="G5311" t="s">
        <v>17</v>
      </c>
      <c r="H5311" t="s">
        <v>17315</v>
      </c>
      <c r="I5311" s="74">
        <v>45629</v>
      </c>
      <c r="J5311" t="s">
        <v>19</v>
      </c>
      <c r="K5311" t="s">
        <v>19</v>
      </c>
    </row>
    <row r="5312" spans="1:11" hidden="1" x14ac:dyDescent="0.3">
      <c r="A5312" t="s">
        <v>26436</v>
      </c>
      <c r="B5312" t="s">
        <v>26437</v>
      </c>
      <c r="C5312" t="s">
        <v>17346</v>
      </c>
      <c r="D5312" t="s">
        <v>17347</v>
      </c>
      <c r="E5312" s="74">
        <v>42012</v>
      </c>
      <c r="F5312">
        <v>0.39564199999999999</v>
      </c>
      <c r="G5312" t="s">
        <v>17</v>
      </c>
      <c r="H5312" t="s">
        <v>17315</v>
      </c>
      <c r="I5312" s="74">
        <v>45567</v>
      </c>
      <c r="J5312" t="s">
        <v>19</v>
      </c>
      <c r="K5312" t="s">
        <v>19</v>
      </c>
    </row>
    <row r="5313" spans="1:11" hidden="1" x14ac:dyDescent="0.3">
      <c r="A5313" t="s">
        <v>26440</v>
      </c>
      <c r="B5313" t="s">
        <v>26441</v>
      </c>
      <c r="C5313" t="s">
        <v>17346</v>
      </c>
      <c r="D5313" t="s">
        <v>17347</v>
      </c>
      <c r="E5313" s="74">
        <v>42013</v>
      </c>
      <c r="F5313">
        <v>0.13888500000000001</v>
      </c>
      <c r="G5313" t="s">
        <v>17</v>
      </c>
      <c r="H5313" t="s">
        <v>17315</v>
      </c>
      <c r="I5313" s="74">
        <v>45660</v>
      </c>
      <c r="J5313" t="s">
        <v>19</v>
      </c>
      <c r="K5313" t="s">
        <v>19</v>
      </c>
    </row>
    <row r="5314" spans="1:11" hidden="1" x14ac:dyDescent="0.3">
      <c r="A5314" t="s">
        <v>26492</v>
      </c>
      <c r="B5314" t="s">
        <v>26493</v>
      </c>
      <c r="C5314" t="s">
        <v>17346</v>
      </c>
      <c r="D5314" t="s">
        <v>17347</v>
      </c>
      <c r="E5314" s="74">
        <v>45321</v>
      </c>
      <c r="F5314">
        <v>0.127775</v>
      </c>
      <c r="G5314" t="s">
        <v>17</v>
      </c>
      <c r="H5314" t="s">
        <v>17315</v>
      </c>
      <c r="I5314" s="74">
        <v>45567</v>
      </c>
      <c r="J5314" t="s">
        <v>19</v>
      </c>
      <c r="K5314" t="s">
        <v>19</v>
      </c>
    </row>
    <row r="5315" spans="1:11" hidden="1" x14ac:dyDescent="0.3">
      <c r="A5315" t="s">
        <v>26442</v>
      </c>
      <c r="B5315" t="s">
        <v>26443</v>
      </c>
      <c r="C5315" t="s">
        <v>17346</v>
      </c>
      <c r="D5315" t="s">
        <v>17347</v>
      </c>
      <c r="E5315" s="74">
        <v>41936</v>
      </c>
      <c r="F5315">
        <v>0.122971</v>
      </c>
      <c r="G5315" t="s">
        <v>17</v>
      </c>
      <c r="H5315" t="s">
        <v>17315</v>
      </c>
      <c r="I5315" s="74">
        <v>45629</v>
      </c>
      <c r="J5315" t="s">
        <v>19</v>
      </c>
      <c r="K5315" t="s">
        <v>19</v>
      </c>
    </row>
    <row r="5316" spans="1:11" hidden="1" x14ac:dyDescent="0.3">
      <c r="A5316" t="s">
        <v>26494</v>
      </c>
      <c r="B5316" t="s">
        <v>26495</v>
      </c>
      <c r="C5316" t="s">
        <v>17346</v>
      </c>
      <c r="D5316" t="s">
        <v>17347</v>
      </c>
      <c r="E5316" s="74">
        <v>45404</v>
      </c>
      <c r="F5316">
        <v>0.114325</v>
      </c>
      <c r="G5316" t="s">
        <v>17</v>
      </c>
      <c r="H5316" t="s">
        <v>17315</v>
      </c>
      <c r="I5316" s="74">
        <v>45666</v>
      </c>
      <c r="J5316" t="s">
        <v>19</v>
      </c>
      <c r="K5316" t="s">
        <v>19</v>
      </c>
    </row>
    <row r="5317" spans="1:11" hidden="1" x14ac:dyDescent="0.3">
      <c r="A5317" t="s">
        <v>26982</v>
      </c>
      <c r="B5317" t="s">
        <v>26983</v>
      </c>
      <c r="C5317" t="s">
        <v>17346</v>
      </c>
      <c r="D5317" t="s">
        <v>17347</v>
      </c>
      <c r="E5317" s="74">
        <v>45321</v>
      </c>
      <c r="F5317">
        <v>9.1715000000000005E-2</v>
      </c>
      <c r="G5317" t="s">
        <v>17</v>
      </c>
      <c r="H5317" t="s">
        <v>17315</v>
      </c>
      <c r="I5317" s="74">
        <v>45567</v>
      </c>
      <c r="J5317" t="s">
        <v>19</v>
      </c>
      <c r="K5317" t="s">
        <v>19</v>
      </c>
    </row>
    <row r="5318" spans="1:11" hidden="1" x14ac:dyDescent="0.3">
      <c r="A5318" t="s">
        <v>26460</v>
      </c>
      <c r="B5318" t="s">
        <v>26461</v>
      </c>
      <c r="C5318" t="s">
        <v>17346</v>
      </c>
      <c r="D5318" t="s">
        <v>17347</v>
      </c>
      <c r="E5318" s="74">
        <v>41996</v>
      </c>
      <c r="F5318">
        <v>7.9570000000000002E-2</v>
      </c>
      <c r="G5318" t="s">
        <v>17</v>
      </c>
      <c r="H5318" t="s">
        <v>17315</v>
      </c>
      <c r="I5318" s="74">
        <v>45567</v>
      </c>
      <c r="J5318" t="s">
        <v>19</v>
      </c>
      <c r="K5318" t="s">
        <v>19</v>
      </c>
    </row>
    <row r="5319" spans="1:11" hidden="1" x14ac:dyDescent="0.3">
      <c r="A5319" t="s">
        <v>26980</v>
      </c>
      <c r="B5319" t="s">
        <v>26981</v>
      </c>
      <c r="C5319" t="s">
        <v>17346</v>
      </c>
      <c r="D5319" t="s">
        <v>17347</v>
      </c>
      <c r="E5319" s="74">
        <v>45342</v>
      </c>
      <c r="F5319">
        <v>0.23516999999999999</v>
      </c>
      <c r="G5319" t="s">
        <v>17</v>
      </c>
      <c r="H5319" t="s">
        <v>17315</v>
      </c>
      <c r="I5319" s="74">
        <v>45567</v>
      </c>
      <c r="J5319" t="s">
        <v>19</v>
      </c>
      <c r="K5319" t="s">
        <v>19</v>
      </c>
    </row>
    <row r="5320" spans="1:11" hidden="1" x14ac:dyDescent="0.3">
      <c r="A5320" t="s">
        <v>26462</v>
      </c>
      <c r="B5320" t="s">
        <v>26463</v>
      </c>
      <c r="C5320" t="s">
        <v>17346</v>
      </c>
      <c r="D5320" t="s">
        <v>17347</v>
      </c>
      <c r="E5320" s="74">
        <v>41947</v>
      </c>
      <c r="F5320">
        <v>0.153</v>
      </c>
      <c r="G5320" t="s">
        <v>17</v>
      </c>
      <c r="H5320" t="s">
        <v>17315</v>
      </c>
      <c r="I5320" s="74">
        <v>45567</v>
      </c>
      <c r="J5320" t="s">
        <v>19</v>
      </c>
      <c r="K5320" t="s">
        <v>19</v>
      </c>
    </row>
    <row r="5321" spans="1:11" hidden="1" x14ac:dyDescent="0.3">
      <c r="A5321" t="s">
        <v>26490</v>
      </c>
      <c r="B5321" t="s">
        <v>26491</v>
      </c>
      <c r="C5321" t="s">
        <v>17346</v>
      </c>
      <c r="D5321" t="s">
        <v>17347</v>
      </c>
      <c r="E5321" s="74">
        <v>41985</v>
      </c>
      <c r="F5321">
        <v>0.159718</v>
      </c>
      <c r="G5321" t="s">
        <v>17</v>
      </c>
      <c r="H5321" t="s">
        <v>17315</v>
      </c>
      <c r="I5321" s="74">
        <v>45567</v>
      </c>
      <c r="J5321" t="s">
        <v>19</v>
      </c>
      <c r="K5321" t="s">
        <v>19</v>
      </c>
    </row>
    <row r="5322" spans="1:11" hidden="1" x14ac:dyDescent="0.3">
      <c r="A5322" t="s">
        <v>26464</v>
      </c>
      <c r="B5322" t="s">
        <v>26465</v>
      </c>
      <c r="C5322" t="s">
        <v>17346</v>
      </c>
      <c r="D5322" t="s">
        <v>17347</v>
      </c>
      <c r="E5322" s="74">
        <v>42010</v>
      </c>
      <c r="F5322">
        <v>0.25809500000000002</v>
      </c>
      <c r="G5322" t="s">
        <v>17</v>
      </c>
      <c r="H5322" t="s">
        <v>17315</v>
      </c>
      <c r="I5322" s="74">
        <v>45567</v>
      </c>
      <c r="J5322" t="s">
        <v>19</v>
      </c>
      <c r="K5322" t="s">
        <v>19</v>
      </c>
    </row>
    <row r="5323" spans="1:11" hidden="1" x14ac:dyDescent="0.3">
      <c r="A5323" t="s">
        <v>26978</v>
      </c>
      <c r="B5323" t="s">
        <v>26979</v>
      </c>
      <c r="C5323" t="s">
        <v>17346</v>
      </c>
      <c r="D5323" t="s">
        <v>17347</v>
      </c>
      <c r="E5323" s="74">
        <v>45386</v>
      </c>
      <c r="F5323">
        <v>0.114325</v>
      </c>
      <c r="G5323" t="s">
        <v>17</v>
      </c>
      <c r="H5323" t="s">
        <v>17315</v>
      </c>
      <c r="I5323" s="74">
        <v>45567</v>
      </c>
      <c r="J5323" t="s">
        <v>19</v>
      </c>
      <c r="K5323" t="s">
        <v>19</v>
      </c>
    </row>
    <row r="5324" spans="1:11" hidden="1" x14ac:dyDescent="0.3">
      <c r="A5324" t="s">
        <v>26468</v>
      </c>
      <c r="B5324" t="s">
        <v>26469</v>
      </c>
      <c r="C5324" t="s">
        <v>17346</v>
      </c>
      <c r="D5324" t="s">
        <v>17347</v>
      </c>
      <c r="E5324" s="74">
        <v>42011</v>
      </c>
      <c r="F5324">
        <v>0.18749499999999999</v>
      </c>
      <c r="G5324" t="s">
        <v>17</v>
      </c>
      <c r="H5324" t="s">
        <v>17315</v>
      </c>
      <c r="I5324" s="74">
        <v>45567</v>
      </c>
      <c r="J5324" t="s">
        <v>19</v>
      </c>
      <c r="K5324" t="s">
        <v>19</v>
      </c>
    </row>
    <row r="5325" spans="1:11" hidden="1" x14ac:dyDescent="0.3">
      <c r="A5325" t="s">
        <v>26472</v>
      </c>
      <c r="B5325" t="s">
        <v>26473</v>
      </c>
      <c r="C5325" t="s">
        <v>17346</v>
      </c>
      <c r="D5325" t="s">
        <v>17347</v>
      </c>
      <c r="E5325" s="74">
        <v>42013</v>
      </c>
      <c r="F5325">
        <v>0.36574600000000002</v>
      </c>
      <c r="G5325" t="s">
        <v>17</v>
      </c>
      <c r="H5325" t="s">
        <v>17315</v>
      </c>
      <c r="I5325" s="74">
        <v>45567</v>
      </c>
      <c r="J5325" t="s">
        <v>19</v>
      </c>
      <c r="K5325" t="s">
        <v>19</v>
      </c>
    </row>
    <row r="5326" spans="1:11" hidden="1" x14ac:dyDescent="0.3">
      <c r="A5326" t="s">
        <v>26476</v>
      </c>
      <c r="B5326" t="s">
        <v>26477</v>
      </c>
      <c r="C5326" t="s">
        <v>17346</v>
      </c>
      <c r="D5326" t="s">
        <v>17347</v>
      </c>
      <c r="E5326" s="74">
        <v>41890</v>
      </c>
      <c r="F5326">
        <v>0.102325</v>
      </c>
      <c r="G5326" t="s">
        <v>17</v>
      </c>
      <c r="H5326" t="s">
        <v>17315</v>
      </c>
      <c r="I5326" s="74">
        <v>45708</v>
      </c>
      <c r="J5326" t="s">
        <v>19</v>
      </c>
      <c r="K5326" t="s">
        <v>19</v>
      </c>
    </row>
    <row r="5327" spans="1:11" hidden="1" x14ac:dyDescent="0.3">
      <c r="A5327" t="s">
        <v>26478</v>
      </c>
      <c r="B5327" t="s">
        <v>26479</v>
      </c>
      <c r="C5327" t="s">
        <v>17346</v>
      </c>
      <c r="D5327" t="s">
        <v>17347</v>
      </c>
      <c r="E5327" s="74">
        <v>42012</v>
      </c>
      <c r="F5327">
        <v>0.419377</v>
      </c>
      <c r="G5327" t="s">
        <v>17</v>
      </c>
      <c r="H5327" t="s">
        <v>17315</v>
      </c>
      <c r="I5327" s="74">
        <v>45567</v>
      </c>
      <c r="J5327" t="s">
        <v>19</v>
      </c>
      <c r="K5327" t="s">
        <v>19</v>
      </c>
    </row>
    <row r="5328" spans="1:11" hidden="1" x14ac:dyDescent="0.3">
      <c r="A5328" t="s">
        <v>26480</v>
      </c>
      <c r="B5328" t="s">
        <v>26481</v>
      </c>
      <c r="C5328" t="s">
        <v>17346</v>
      </c>
      <c r="D5328" t="s">
        <v>17347</v>
      </c>
      <c r="E5328" s="74">
        <v>41928</v>
      </c>
      <c r="F5328">
        <v>0.12556999999999999</v>
      </c>
      <c r="G5328" t="s">
        <v>17</v>
      </c>
      <c r="H5328" t="s">
        <v>17315</v>
      </c>
      <c r="I5328" s="74">
        <v>45639</v>
      </c>
      <c r="J5328" t="s">
        <v>19</v>
      </c>
      <c r="K5328" t="s">
        <v>19</v>
      </c>
    </row>
    <row r="5329" spans="1:11" hidden="1" x14ac:dyDescent="0.3">
      <c r="A5329" t="s">
        <v>26486</v>
      </c>
      <c r="B5329" t="s">
        <v>26487</v>
      </c>
      <c r="C5329" t="s">
        <v>17346</v>
      </c>
      <c r="D5329" t="s">
        <v>17347</v>
      </c>
      <c r="E5329" s="74">
        <v>42228</v>
      </c>
      <c r="F5329">
        <v>0.40194999999999997</v>
      </c>
      <c r="G5329" t="s">
        <v>17</v>
      </c>
      <c r="H5329" t="s">
        <v>17315</v>
      </c>
      <c r="I5329" s="74">
        <v>45660</v>
      </c>
      <c r="J5329" t="s">
        <v>19</v>
      </c>
      <c r="K5329" t="s">
        <v>19</v>
      </c>
    </row>
    <row r="5330" spans="1:11" hidden="1" x14ac:dyDescent="0.3">
      <c r="A5330" t="s">
        <v>26984</v>
      </c>
      <c r="B5330" t="s">
        <v>26985</v>
      </c>
      <c r="C5330" t="s">
        <v>17346</v>
      </c>
      <c r="D5330" t="s">
        <v>17347</v>
      </c>
      <c r="E5330" s="74">
        <v>45330</v>
      </c>
      <c r="F5330">
        <v>0.1076</v>
      </c>
      <c r="G5330" t="s">
        <v>17</v>
      </c>
      <c r="H5330" t="s">
        <v>17315</v>
      </c>
      <c r="I5330" s="74">
        <v>45666</v>
      </c>
      <c r="J5330" t="s">
        <v>19</v>
      </c>
      <c r="K5330" t="s">
        <v>19</v>
      </c>
    </row>
    <row r="5331" spans="1:11" hidden="1" x14ac:dyDescent="0.3">
      <c r="A5331" t="s">
        <v>26488</v>
      </c>
      <c r="B5331" t="s">
        <v>26489</v>
      </c>
      <c r="C5331" t="s">
        <v>17346</v>
      </c>
      <c r="D5331" t="s">
        <v>17347</v>
      </c>
      <c r="E5331" s="74">
        <v>41865</v>
      </c>
      <c r="F5331">
        <v>0.106479</v>
      </c>
      <c r="G5331" t="s">
        <v>17</v>
      </c>
      <c r="H5331" t="s">
        <v>17315</v>
      </c>
      <c r="I5331" s="74">
        <v>45639</v>
      </c>
      <c r="J5331" t="s">
        <v>19</v>
      </c>
      <c r="K5331" t="s">
        <v>19</v>
      </c>
    </row>
    <row r="5332" spans="1:11" hidden="1" x14ac:dyDescent="0.3">
      <c r="A5332" t="s">
        <v>26986</v>
      </c>
      <c r="B5332" t="s">
        <v>26987</v>
      </c>
      <c r="C5332" t="s">
        <v>17346</v>
      </c>
      <c r="D5332" t="s">
        <v>17347</v>
      </c>
      <c r="E5332" s="74">
        <v>45446</v>
      </c>
      <c r="F5332">
        <v>0.26186500000000001</v>
      </c>
      <c r="G5332" t="s">
        <v>17</v>
      </c>
      <c r="H5332" t="s">
        <v>17315</v>
      </c>
      <c r="I5332" s="74">
        <v>45660</v>
      </c>
      <c r="J5332" t="s">
        <v>19</v>
      </c>
      <c r="K5332" t="s">
        <v>19</v>
      </c>
    </row>
    <row r="5333" spans="1:11" hidden="1" x14ac:dyDescent="0.3">
      <c r="A5333" t="s">
        <v>4550</v>
      </c>
      <c r="B5333" t="s">
        <v>11319</v>
      </c>
      <c r="C5333" t="s">
        <v>17466</v>
      </c>
      <c r="D5333" t="s">
        <v>17467</v>
      </c>
      <c r="E5333" s="74">
        <v>43301</v>
      </c>
      <c r="F5333">
        <v>0.9</v>
      </c>
      <c r="G5333" t="s">
        <v>17</v>
      </c>
      <c r="H5333" t="s">
        <v>17315</v>
      </c>
      <c r="I5333" s="74">
        <v>43354</v>
      </c>
      <c r="J5333" t="s">
        <v>19</v>
      </c>
      <c r="K5333" t="s">
        <v>19</v>
      </c>
    </row>
    <row r="5334" spans="1:11" hidden="1" x14ac:dyDescent="0.3">
      <c r="A5334" t="s">
        <v>14636</v>
      </c>
      <c r="B5334" t="s">
        <v>14635</v>
      </c>
      <c r="C5334" t="s">
        <v>17466</v>
      </c>
      <c r="D5334" t="s">
        <v>17467</v>
      </c>
      <c r="E5334" s="74">
        <v>44747</v>
      </c>
      <c r="F5334">
        <v>0.93</v>
      </c>
      <c r="G5334" t="s">
        <v>17</v>
      </c>
      <c r="H5334" t="s">
        <v>17315</v>
      </c>
      <c r="I5334" s="74">
        <v>44776</v>
      </c>
      <c r="J5334" t="s">
        <v>19</v>
      </c>
      <c r="K5334" t="s">
        <v>19</v>
      </c>
    </row>
    <row r="5335" spans="1:11" hidden="1" x14ac:dyDescent="0.3">
      <c r="A5335" t="s">
        <v>1761</v>
      </c>
      <c r="B5335" t="s">
        <v>12697</v>
      </c>
      <c r="C5335" t="s">
        <v>21944</v>
      </c>
      <c r="D5335" t="s">
        <v>21945</v>
      </c>
      <c r="E5335" s="74">
        <v>41437</v>
      </c>
      <c r="F5335">
        <v>1.5</v>
      </c>
      <c r="G5335" t="s">
        <v>17</v>
      </c>
      <c r="H5335" t="s">
        <v>17315</v>
      </c>
      <c r="I5335" s="74">
        <v>41498</v>
      </c>
      <c r="J5335" t="s">
        <v>19</v>
      </c>
      <c r="K5335" t="s">
        <v>19</v>
      </c>
    </row>
    <row r="5336" spans="1:11" hidden="1" x14ac:dyDescent="0.3">
      <c r="A5336" t="s">
        <v>16734</v>
      </c>
      <c r="B5336" t="s">
        <v>16733</v>
      </c>
      <c r="C5336" t="s">
        <v>17545</v>
      </c>
      <c r="D5336" t="s">
        <v>17546</v>
      </c>
      <c r="E5336" s="74">
        <v>44312</v>
      </c>
      <c r="F5336">
        <v>14.4</v>
      </c>
      <c r="G5336" t="s">
        <v>6</v>
      </c>
      <c r="H5336" t="s">
        <v>17315</v>
      </c>
      <c r="I5336" s="74">
        <v>44323</v>
      </c>
      <c r="J5336" t="s">
        <v>19</v>
      </c>
      <c r="K5336" t="s">
        <v>19</v>
      </c>
    </row>
    <row r="5337" spans="1:11" hidden="1" x14ac:dyDescent="0.3">
      <c r="A5337" t="s">
        <v>7841</v>
      </c>
      <c r="B5337" t="s">
        <v>10361</v>
      </c>
      <c r="C5337" t="s">
        <v>17591</v>
      </c>
      <c r="D5337" t="s">
        <v>17592</v>
      </c>
      <c r="E5337" s="74">
        <v>43579</v>
      </c>
      <c r="F5337">
        <v>0.42</v>
      </c>
      <c r="G5337" t="s">
        <v>17</v>
      </c>
      <c r="H5337" t="s">
        <v>17315</v>
      </c>
      <c r="I5337" s="74">
        <v>44109</v>
      </c>
      <c r="J5337" t="s">
        <v>19</v>
      </c>
      <c r="K5337" t="s">
        <v>19</v>
      </c>
    </row>
    <row r="5338" spans="1:11" hidden="1" x14ac:dyDescent="0.3">
      <c r="A5338" t="s">
        <v>16066</v>
      </c>
      <c r="B5338" t="s">
        <v>16065</v>
      </c>
      <c r="C5338" t="s">
        <v>17361</v>
      </c>
      <c r="D5338" t="s">
        <v>17362</v>
      </c>
      <c r="E5338" s="74">
        <v>43413</v>
      </c>
      <c r="F5338">
        <v>0.78</v>
      </c>
      <c r="G5338" t="s">
        <v>17</v>
      </c>
      <c r="H5338" t="s">
        <v>17315</v>
      </c>
      <c r="I5338" s="74">
        <v>44320</v>
      </c>
      <c r="J5338" t="s">
        <v>19</v>
      </c>
      <c r="K5338" t="s">
        <v>19</v>
      </c>
    </row>
    <row r="5339" spans="1:11" hidden="1" x14ac:dyDescent="0.3">
      <c r="A5339" t="s">
        <v>3724</v>
      </c>
      <c r="B5339" t="s">
        <v>7706</v>
      </c>
      <c r="C5339" t="s">
        <v>17726</v>
      </c>
      <c r="D5339" t="s">
        <v>17727</v>
      </c>
      <c r="E5339" s="74">
        <v>38346</v>
      </c>
      <c r="F5339">
        <v>57.14</v>
      </c>
      <c r="G5339" t="s">
        <v>6</v>
      </c>
      <c r="H5339" t="s">
        <v>17315</v>
      </c>
      <c r="I5339" s="74">
        <v>39395</v>
      </c>
      <c r="J5339" t="s">
        <v>19</v>
      </c>
      <c r="K5339" t="s">
        <v>19</v>
      </c>
    </row>
    <row r="5340" spans="1:11" hidden="1" x14ac:dyDescent="0.3">
      <c r="A5340" t="s">
        <v>2048</v>
      </c>
      <c r="B5340" t="s">
        <v>12901</v>
      </c>
      <c r="C5340" t="s">
        <v>21778</v>
      </c>
      <c r="D5340" t="s">
        <v>21779</v>
      </c>
      <c r="E5340" s="74">
        <v>40273</v>
      </c>
      <c r="F5340">
        <v>0.25900000000000001</v>
      </c>
      <c r="G5340" t="s">
        <v>17</v>
      </c>
      <c r="H5340" t="s">
        <v>17315</v>
      </c>
      <c r="I5340" s="74">
        <v>41189</v>
      </c>
      <c r="J5340" t="s">
        <v>19</v>
      </c>
      <c r="K5340" t="s">
        <v>19</v>
      </c>
    </row>
    <row r="5341" spans="1:11" hidden="1" x14ac:dyDescent="0.3">
      <c r="A5341" t="s">
        <v>2047</v>
      </c>
      <c r="B5341" t="s">
        <v>12900</v>
      </c>
      <c r="C5341" t="s">
        <v>21778</v>
      </c>
      <c r="D5341" t="s">
        <v>21779</v>
      </c>
      <c r="E5341" s="74">
        <v>40233</v>
      </c>
      <c r="F5341">
        <v>0.18</v>
      </c>
      <c r="G5341" t="s">
        <v>17</v>
      </c>
      <c r="H5341" t="s">
        <v>17315</v>
      </c>
      <c r="I5341" s="74">
        <v>41189</v>
      </c>
      <c r="J5341" t="s">
        <v>19</v>
      </c>
      <c r="K5341" t="s">
        <v>19</v>
      </c>
    </row>
    <row r="5342" spans="1:11" hidden="1" x14ac:dyDescent="0.3">
      <c r="A5342" t="s">
        <v>2583</v>
      </c>
      <c r="B5342" t="s">
        <v>13327</v>
      </c>
      <c r="C5342" t="s">
        <v>17365</v>
      </c>
      <c r="D5342" t="s">
        <v>17366</v>
      </c>
      <c r="E5342" s="74">
        <v>39814</v>
      </c>
      <c r="F5342">
        <v>0.24565000000000001</v>
      </c>
      <c r="G5342" t="s">
        <v>17</v>
      </c>
      <c r="H5342" t="s">
        <v>17324</v>
      </c>
      <c r="I5342" s="74">
        <v>40645</v>
      </c>
      <c r="J5342" t="s">
        <v>19</v>
      </c>
      <c r="K5342" t="s">
        <v>17325</v>
      </c>
    </row>
    <row r="5343" spans="1:11" hidden="1" x14ac:dyDescent="0.3">
      <c r="A5343" t="s">
        <v>2582</v>
      </c>
      <c r="B5343" t="s">
        <v>13326</v>
      </c>
      <c r="C5343" t="s">
        <v>17365</v>
      </c>
      <c r="D5343" t="s">
        <v>17366</v>
      </c>
      <c r="E5343" s="74">
        <v>39814</v>
      </c>
      <c r="F5343">
        <v>1.2E-2</v>
      </c>
      <c r="G5343" t="s">
        <v>6</v>
      </c>
      <c r="H5343" t="s">
        <v>17324</v>
      </c>
      <c r="I5343" s="74">
        <v>40645</v>
      </c>
      <c r="J5343" t="s">
        <v>19</v>
      </c>
      <c r="K5343" t="s">
        <v>17325</v>
      </c>
    </row>
    <row r="5344" spans="1:11" hidden="1" x14ac:dyDescent="0.3">
      <c r="A5344" t="s">
        <v>2041</v>
      </c>
      <c r="B5344" t="s">
        <v>12893</v>
      </c>
      <c r="C5344" t="s">
        <v>17365</v>
      </c>
      <c r="D5344" t="s">
        <v>17366</v>
      </c>
      <c r="E5344" s="74">
        <v>40885</v>
      </c>
      <c r="F5344">
        <v>0.25068000000000001</v>
      </c>
      <c r="G5344" t="s">
        <v>17</v>
      </c>
      <c r="H5344" t="s">
        <v>17324</v>
      </c>
      <c r="I5344" s="74">
        <v>41187</v>
      </c>
      <c r="J5344" t="s">
        <v>19</v>
      </c>
      <c r="K5344" t="s">
        <v>17325</v>
      </c>
    </row>
    <row r="5345" spans="1:11" hidden="1" x14ac:dyDescent="0.3">
      <c r="A5345" t="s">
        <v>840</v>
      </c>
      <c r="B5345" t="s">
        <v>12117</v>
      </c>
      <c r="C5345" t="s">
        <v>17365</v>
      </c>
      <c r="D5345" t="s">
        <v>17366</v>
      </c>
      <c r="E5345" s="74">
        <v>42055</v>
      </c>
      <c r="F5345">
        <v>0.25247999999999998</v>
      </c>
      <c r="G5345" t="s">
        <v>17</v>
      </c>
      <c r="H5345" t="s">
        <v>17324</v>
      </c>
      <c r="I5345" s="74">
        <v>42095</v>
      </c>
      <c r="J5345" t="s">
        <v>19</v>
      </c>
      <c r="K5345" t="s">
        <v>17325</v>
      </c>
    </row>
    <row r="5346" spans="1:11" hidden="1" x14ac:dyDescent="0.3">
      <c r="A5346" t="s">
        <v>4530</v>
      </c>
      <c r="B5346" t="s">
        <v>11331</v>
      </c>
      <c r="C5346" t="s">
        <v>17365</v>
      </c>
      <c r="D5346" t="s">
        <v>17366</v>
      </c>
      <c r="E5346" s="74">
        <v>43179</v>
      </c>
      <c r="F5346">
        <v>0.24376</v>
      </c>
      <c r="G5346" t="s">
        <v>17</v>
      </c>
      <c r="H5346" t="s">
        <v>17324</v>
      </c>
      <c r="I5346" s="74">
        <v>43266</v>
      </c>
      <c r="J5346" t="s">
        <v>19</v>
      </c>
      <c r="K5346" t="s">
        <v>17325</v>
      </c>
    </row>
    <row r="5347" spans="1:11" hidden="1" x14ac:dyDescent="0.3">
      <c r="A5347" t="s">
        <v>5725</v>
      </c>
      <c r="B5347" t="s">
        <v>10995</v>
      </c>
      <c r="C5347" t="s">
        <v>17365</v>
      </c>
      <c r="D5347" t="s">
        <v>17366</v>
      </c>
      <c r="E5347" s="74">
        <v>43648</v>
      </c>
      <c r="F5347">
        <v>0.24845</v>
      </c>
      <c r="G5347" t="s">
        <v>17</v>
      </c>
      <c r="H5347" t="s">
        <v>17324</v>
      </c>
      <c r="I5347" s="74">
        <v>43719</v>
      </c>
      <c r="J5347" t="s">
        <v>19</v>
      </c>
      <c r="K5347" t="s">
        <v>17325</v>
      </c>
    </row>
    <row r="5348" spans="1:11" hidden="1" x14ac:dyDescent="0.3">
      <c r="A5348" t="s">
        <v>7705</v>
      </c>
      <c r="B5348" t="s">
        <v>10356</v>
      </c>
      <c r="C5348" t="s">
        <v>17365</v>
      </c>
      <c r="D5348" t="s">
        <v>17366</v>
      </c>
      <c r="E5348" s="74">
        <v>43541</v>
      </c>
      <c r="F5348">
        <v>0.24970500000000001</v>
      </c>
      <c r="G5348" t="s">
        <v>17</v>
      </c>
      <c r="H5348" t="s">
        <v>17324</v>
      </c>
      <c r="I5348" s="74">
        <v>43908</v>
      </c>
      <c r="J5348" t="s">
        <v>19</v>
      </c>
      <c r="K5348" t="s">
        <v>17325</v>
      </c>
    </row>
    <row r="5349" spans="1:11" hidden="1" x14ac:dyDescent="0.3">
      <c r="A5349" t="s">
        <v>9261</v>
      </c>
      <c r="B5349" t="s">
        <v>17066</v>
      </c>
      <c r="C5349" t="s">
        <v>17365</v>
      </c>
      <c r="D5349" t="s">
        <v>17366</v>
      </c>
      <c r="E5349" s="74">
        <v>43963</v>
      </c>
      <c r="F5349">
        <v>0.24904000000000001</v>
      </c>
      <c r="G5349" t="s">
        <v>17</v>
      </c>
      <c r="H5349" t="s">
        <v>17324</v>
      </c>
      <c r="I5349" s="74">
        <v>44027</v>
      </c>
      <c r="J5349" t="s">
        <v>19</v>
      </c>
      <c r="K5349" t="s">
        <v>17325</v>
      </c>
    </row>
    <row r="5350" spans="1:11" hidden="1" x14ac:dyDescent="0.3">
      <c r="A5350" t="s">
        <v>10080</v>
      </c>
      <c r="B5350" t="s">
        <v>16820</v>
      </c>
      <c r="C5350" t="s">
        <v>17365</v>
      </c>
      <c r="D5350" t="s">
        <v>17366</v>
      </c>
      <c r="E5350" s="74">
        <v>44119</v>
      </c>
      <c r="F5350">
        <v>0.24759999999999999</v>
      </c>
      <c r="G5350" t="s">
        <v>17</v>
      </c>
      <c r="H5350" t="s">
        <v>17324</v>
      </c>
      <c r="I5350" s="74">
        <v>44183</v>
      </c>
      <c r="J5350" t="s">
        <v>19</v>
      </c>
      <c r="K5350" t="s">
        <v>17325</v>
      </c>
    </row>
    <row r="5351" spans="1:11" hidden="1" x14ac:dyDescent="0.3">
      <c r="A5351" t="s">
        <v>16047</v>
      </c>
      <c r="B5351" t="s">
        <v>16046</v>
      </c>
      <c r="C5351" t="s">
        <v>17365</v>
      </c>
      <c r="D5351" t="s">
        <v>17366</v>
      </c>
      <c r="E5351" s="74">
        <v>44237</v>
      </c>
      <c r="F5351">
        <v>0.25017</v>
      </c>
      <c r="G5351" t="s">
        <v>17</v>
      </c>
      <c r="H5351" t="s">
        <v>17324</v>
      </c>
      <c r="I5351" s="74">
        <v>44327</v>
      </c>
      <c r="J5351" t="s">
        <v>19</v>
      </c>
      <c r="K5351" t="s">
        <v>17325</v>
      </c>
    </row>
    <row r="5352" spans="1:11" hidden="1" x14ac:dyDescent="0.3">
      <c r="A5352" t="s">
        <v>15711</v>
      </c>
      <c r="B5352" t="s">
        <v>15710</v>
      </c>
      <c r="C5352" t="s">
        <v>17365</v>
      </c>
      <c r="D5352" t="s">
        <v>17366</v>
      </c>
      <c r="E5352" s="74">
        <v>44348</v>
      </c>
      <c r="F5352">
        <v>0.24657999999999999</v>
      </c>
      <c r="G5352" t="s">
        <v>17</v>
      </c>
      <c r="H5352" t="s">
        <v>17324</v>
      </c>
      <c r="I5352" s="74">
        <v>44442</v>
      </c>
      <c r="J5352" t="s">
        <v>19</v>
      </c>
      <c r="K5352" t="s">
        <v>17325</v>
      </c>
    </row>
    <row r="5353" spans="1:11" hidden="1" x14ac:dyDescent="0.3">
      <c r="A5353" t="s">
        <v>15102</v>
      </c>
      <c r="B5353" t="s">
        <v>15101</v>
      </c>
      <c r="C5353" t="s">
        <v>17365</v>
      </c>
      <c r="D5353" t="s">
        <v>17366</v>
      </c>
      <c r="E5353" s="74">
        <v>44026</v>
      </c>
      <c r="F5353">
        <v>0.24232999999999999</v>
      </c>
      <c r="G5353" t="s">
        <v>17</v>
      </c>
      <c r="H5353" t="s">
        <v>17324</v>
      </c>
      <c r="I5353" s="74">
        <v>44608</v>
      </c>
      <c r="J5353" t="s">
        <v>19</v>
      </c>
      <c r="K5353" t="s">
        <v>17325</v>
      </c>
    </row>
    <row r="5354" spans="1:11" hidden="1" x14ac:dyDescent="0.3">
      <c r="A5354" t="s">
        <v>14659</v>
      </c>
      <c r="B5354" t="s">
        <v>14658</v>
      </c>
      <c r="C5354" t="s">
        <v>17365</v>
      </c>
      <c r="D5354" t="s">
        <v>17366</v>
      </c>
      <c r="E5354" s="74">
        <v>44696</v>
      </c>
      <c r="F5354">
        <v>0.24417</v>
      </c>
      <c r="G5354" t="s">
        <v>17</v>
      </c>
      <c r="H5354" t="s">
        <v>17324</v>
      </c>
      <c r="I5354" s="74">
        <v>44757</v>
      </c>
      <c r="J5354" t="s">
        <v>19</v>
      </c>
      <c r="K5354" t="s">
        <v>17325</v>
      </c>
    </row>
    <row r="5355" spans="1:11" hidden="1" x14ac:dyDescent="0.3">
      <c r="A5355" t="s">
        <v>13630</v>
      </c>
      <c r="B5355" t="s">
        <v>13629</v>
      </c>
      <c r="C5355" t="s">
        <v>17365</v>
      </c>
      <c r="D5355" t="s">
        <v>17366</v>
      </c>
      <c r="E5355" s="74">
        <v>44895</v>
      </c>
      <c r="F5355">
        <v>0.24651000000000001</v>
      </c>
      <c r="G5355" t="s">
        <v>17</v>
      </c>
      <c r="H5355" t="s">
        <v>17324</v>
      </c>
      <c r="I5355" s="74">
        <v>44996</v>
      </c>
      <c r="J5355" t="s">
        <v>19</v>
      </c>
      <c r="K5355" t="s">
        <v>17325</v>
      </c>
    </row>
    <row r="5356" spans="1:11" hidden="1" x14ac:dyDescent="0.3">
      <c r="A5356" t="s">
        <v>21056</v>
      </c>
      <c r="B5356" t="s">
        <v>21057</v>
      </c>
      <c r="C5356" t="s">
        <v>17365</v>
      </c>
      <c r="D5356" t="s">
        <v>17366</v>
      </c>
      <c r="E5356" s="74">
        <v>45142</v>
      </c>
      <c r="F5356">
        <v>0.24324799999999999</v>
      </c>
      <c r="G5356" t="s">
        <v>17</v>
      </c>
      <c r="H5356" t="s">
        <v>17324</v>
      </c>
      <c r="I5356" s="74">
        <v>45245</v>
      </c>
      <c r="J5356" t="s">
        <v>19</v>
      </c>
      <c r="K5356" t="s">
        <v>17325</v>
      </c>
    </row>
    <row r="5357" spans="1:11" hidden="1" x14ac:dyDescent="0.3">
      <c r="A5357" t="s">
        <v>28229</v>
      </c>
      <c r="B5357" t="s">
        <v>28230</v>
      </c>
      <c r="C5357" t="s">
        <v>17365</v>
      </c>
      <c r="D5357" t="s">
        <v>17366</v>
      </c>
      <c r="E5357" s="74">
        <v>45567</v>
      </c>
      <c r="F5357">
        <v>0.02</v>
      </c>
      <c r="G5357" t="s">
        <v>17</v>
      </c>
      <c r="H5357" t="s">
        <v>17324</v>
      </c>
      <c r="I5357" s="74">
        <v>45646</v>
      </c>
      <c r="J5357" t="s">
        <v>19</v>
      </c>
      <c r="K5357" t="s">
        <v>17325</v>
      </c>
    </row>
    <row r="5358" spans="1:11" hidden="1" x14ac:dyDescent="0.3">
      <c r="A5358" t="s">
        <v>20986</v>
      </c>
      <c r="B5358" t="s">
        <v>20987</v>
      </c>
      <c r="C5358" t="s">
        <v>17824</v>
      </c>
      <c r="D5358" t="s">
        <v>17825</v>
      </c>
      <c r="E5358" s="74">
        <v>44680</v>
      </c>
      <c r="F5358">
        <v>2.3410000000000002</v>
      </c>
      <c r="G5358" t="s">
        <v>17</v>
      </c>
      <c r="H5358" t="s">
        <v>17315</v>
      </c>
      <c r="I5358" s="74">
        <v>45240</v>
      </c>
      <c r="J5358" t="s">
        <v>19</v>
      </c>
      <c r="K5358" t="s">
        <v>19</v>
      </c>
    </row>
    <row r="5359" spans="1:11" hidden="1" x14ac:dyDescent="0.3">
      <c r="A5359" t="s">
        <v>21074</v>
      </c>
      <c r="B5359" t="s">
        <v>21075</v>
      </c>
      <c r="C5359" t="s">
        <v>17680</v>
      </c>
      <c r="D5359" t="s">
        <v>17681</v>
      </c>
      <c r="E5359" s="74">
        <v>45187</v>
      </c>
      <c r="F5359">
        <v>0.128</v>
      </c>
      <c r="G5359" t="s">
        <v>17</v>
      </c>
      <c r="H5359" t="s">
        <v>17315</v>
      </c>
      <c r="I5359" s="74">
        <v>45278</v>
      </c>
      <c r="J5359" t="s">
        <v>19</v>
      </c>
      <c r="K5359" t="s">
        <v>19</v>
      </c>
    </row>
    <row r="5360" spans="1:11" hidden="1" x14ac:dyDescent="0.3">
      <c r="A5360" t="s">
        <v>4469</v>
      </c>
      <c r="B5360" t="s">
        <v>4468</v>
      </c>
      <c r="C5360" t="s">
        <v>17410</v>
      </c>
      <c r="D5360" t="s">
        <v>17411</v>
      </c>
      <c r="E5360" s="74">
        <v>43187</v>
      </c>
      <c r="F5360">
        <v>0.38500000000000001</v>
      </c>
      <c r="G5360" t="s">
        <v>17</v>
      </c>
      <c r="H5360" t="s">
        <v>17315</v>
      </c>
      <c r="I5360" s="74">
        <v>43209</v>
      </c>
      <c r="J5360" t="s">
        <v>19</v>
      </c>
      <c r="K5360" t="s">
        <v>19</v>
      </c>
    </row>
    <row r="5361" spans="1:11" hidden="1" x14ac:dyDescent="0.3">
      <c r="A5361" t="s">
        <v>1928</v>
      </c>
      <c r="B5361" t="s">
        <v>12814</v>
      </c>
      <c r="C5361" t="s">
        <v>21924</v>
      </c>
      <c r="D5361" t="s">
        <v>21925</v>
      </c>
      <c r="E5361" s="74">
        <v>41270</v>
      </c>
      <c r="F5361">
        <v>222.78</v>
      </c>
      <c r="G5361" t="s">
        <v>6</v>
      </c>
      <c r="H5361" t="s">
        <v>17315</v>
      </c>
      <c r="I5361" s="74">
        <v>41327</v>
      </c>
      <c r="J5361" t="s">
        <v>19</v>
      </c>
      <c r="K5361" t="s">
        <v>19</v>
      </c>
    </row>
    <row r="5362" spans="1:11" hidden="1" x14ac:dyDescent="0.3">
      <c r="A5362" t="s">
        <v>1592</v>
      </c>
      <c r="B5362" t="s">
        <v>12550</v>
      </c>
      <c r="C5362" t="s">
        <v>21924</v>
      </c>
      <c r="D5362" t="s">
        <v>21925</v>
      </c>
      <c r="E5362" s="74">
        <v>41460</v>
      </c>
      <c r="F5362">
        <v>42.66</v>
      </c>
      <c r="G5362" t="s">
        <v>6</v>
      </c>
      <c r="H5362" t="s">
        <v>17315</v>
      </c>
      <c r="I5362" s="74">
        <v>41509</v>
      </c>
      <c r="J5362" t="s">
        <v>19</v>
      </c>
      <c r="K5362" t="s">
        <v>19</v>
      </c>
    </row>
    <row r="5363" spans="1:11" hidden="1" x14ac:dyDescent="0.3">
      <c r="A5363" t="s">
        <v>21291</v>
      </c>
      <c r="B5363" t="s">
        <v>21292</v>
      </c>
      <c r="C5363" t="s">
        <v>21293</v>
      </c>
      <c r="D5363" t="s">
        <v>25031</v>
      </c>
      <c r="E5363" s="74">
        <v>45169</v>
      </c>
      <c r="F5363">
        <v>50</v>
      </c>
      <c r="G5363" t="s">
        <v>17</v>
      </c>
      <c r="H5363" t="s">
        <v>17315</v>
      </c>
      <c r="I5363" s="74">
        <v>45303</v>
      </c>
      <c r="J5363" t="s">
        <v>19</v>
      </c>
      <c r="K5363" t="s">
        <v>19</v>
      </c>
    </row>
    <row r="5364" spans="1:11" hidden="1" x14ac:dyDescent="0.3">
      <c r="A5364" t="s">
        <v>2971</v>
      </c>
      <c r="B5364" t="s">
        <v>15036</v>
      </c>
      <c r="C5364" t="s">
        <v>17482</v>
      </c>
      <c r="D5364" t="s">
        <v>17483</v>
      </c>
      <c r="E5364" s="74">
        <v>39801</v>
      </c>
      <c r="F5364">
        <v>0.104</v>
      </c>
      <c r="G5364" t="s">
        <v>17</v>
      </c>
      <c r="H5364" t="s">
        <v>17339</v>
      </c>
      <c r="I5364" s="74">
        <v>40065</v>
      </c>
      <c r="J5364" t="s">
        <v>19</v>
      </c>
      <c r="K5364" t="s">
        <v>19</v>
      </c>
    </row>
    <row r="5365" spans="1:11" hidden="1" x14ac:dyDescent="0.3">
      <c r="A5365" t="s">
        <v>10369</v>
      </c>
      <c r="B5365" t="s">
        <v>10368</v>
      </c>
      <c r="C5365" t="s">
        <v>17587</v>
      </c>
      <c r="D5365" t="s">
        <v>17588</v>
      </c>
      <c r="E5365" s="74">
        <v>43231</v>
      </c>
      <c r="F5365">
        <v>0.84599999999999997</v>
      </c>
      <c r="G5365" t="s">
        <v>17</v>
      </c>
      <c r="H5365" t="s">
        <v>17315</v>
      </c>
      <c r="I5365" s="74">
        <v>44267</v>
      </c>
      <c r="J5365" t="s">
        <v>19</v>
      </c>
      <c r="K5365" t="s">
        <v>19</v>
      </c>
    </row>
    <row r="5366" spans="1:11" hidden="1" x14ac:dyDescent="0.3">
      <c r="A5366" t="s">
        <v>20044</v>
      </c>
      <c r="B5366" t="s">
        <v>20045</v>
      </c>
      <c r="C5366" t="s">
        <v>20046</v>
      </c>
      <c r="D5366" t="s">
        <v>20047</v>
      </c>
      <c r="E5366" s="74">
        <v>44116</v>
      </c>
      <c r="F5366">
        <v>4.7E-2</v>
      </c>
      <c r="G5366" t="s">
        <v>17</v>
      </c>
      <c r="H5366" t="s">
        <v>17315</v>
      </c>
      <c r="I5366" s="74">
        <v>45106</v>
      </c>
      <c r="J5366" t="s">
        <v>19</v>
      </c>
      <c r="K5366" t="s">
        <v>19</v>
      </c>
    </row>
    <row r="5367" spans="1:11" hidden="1" x14ac:dyDescent="0.3">
      <c r="A5367" t="s">
        <v>20048</v>
      </c>
      <c r="B5367" t="s">
        <v>20049</v>
      </c>
      <c r="C5367" t="s">
        <v>20046</v>
      </c>
      <c r="D5367" t="s">
        <v>20047</v>
      </c>
      <c r="E5367" s="74">
        <v>44111</v>
      </c>
      <c r="F5367">
        <v>8.8999999999999996E-2</v>
      </c>
      <c r="G5367" t="s">
        <v>17</v>
      </c>
      <c r="H5367" t="s">
        <v>17315</v>
      </c>
      <c r="I5367" s="74">
        <v>45106</v>
      </c>
      <c r="J5367" t="s">
        <v>19</v>
      </c>
      <c r="K5367" t="s">
        <v>19</v>
      </c>
    </row>
    <row r="5368" spans="1:11" hidden="1" x14ac:dyDescent="0.3">
      <c r="A5368" t="s">
        <v>15057</v>
      </c>
      <c r="B5368" t="s">
        <v>15055</v>
      </c>
      <c r="C5368" t="s">
        <v>17348</v>
      </c>
      <c r="D5368" t="s">
        <v>17349</v>
      </c>
      <c r="E5368" s="74">
        <v>43493</v>
      </c>
      <c r="F5368">
        <v>1.9850000000000001</v>
      </c>
      <c r="G5368" t="s">
        <v>17</v>
      </c>
      <c r="H5368" t="s">
        <v>17315</v>
      </c>
      <c r="I5368" s="74">
        <v>44676</v>
      </c>
      <c r="J5368" t="s">
        <v>19</v>
      </c>
      <c r="K5368" t="s">
        <v>19</v>
      </c>
    </row>
    <row r="5369" spans="1:11" hidden="1" x14ac:dyDescent="0.3">
      <c r="A5369" t="s">
        <v>15056</v>
      </c>
      <c r="B5369" t="s">
        <v>15055</v>
      </c>
      <c r="C5369" t="s">
        <v>17348</v>
      </c>
      <c r="D5369" t="s">
        <v>17349</v>
      </c>
      <c r="E5369" s="74">
        <v>42765</v>
      </c>
      <c r="F5369">
        <v>0.99199999999999999</v>
      </c>
      <c r="G5369" t="s">
        <v>17</v>
      </c>
      <c r="H5369" t="s">
        <v>17315</v>
      </c>
      <c r="I5369" s="74">
        <v>44676</v>
      </c>
      <c r="J5369" t="s">
        <v>19</v>
      </c>
      <c r="K5369" t="s">
        <v>19</v>
      </c>
    </row>
    <row r="5370" spans="1:11" hidden="1" x14ac:dyDescent="0.3">
      <c r="A5370" t="s">
        <v>16322</v>
      </c>
      <c r="B5370" t="s">
        <v>16321</v>
      </c>
      <c r="C5370" t="s">
        <v>17559</v>
      </c>
      <c r="D5370" t="s">
        <v>17560</v>
      </c>
      <c r="E5370" s="74">
        <v>44274</v>
      </c>
      <c r="F5370">
        <v>0.98299999999999998</v>
      </c>
      <c r="G5370" t="s">
        <v>17</v>
      </c>
      <c r="H5370" t="s">
        <v>17315</v>
      </c>
      <c r="I5370" s="74">
        <v>44330</v>
      </c>
      <c r="J5370" t="s">
        <v>19</v>
      </c>
      <c r="K5370" t="s">
        <v>19</v>
      </c>
    </row>
    <row r="5371" spans="1:11" hidden="1" x14ac:dyDescent="0.3">
      <c r="A5371" t="s">
        <v>24974</v>
      </c>
      <c r="B5371" t="s">
        <v>24975</v>
      </c>
      <c r="C5371" t="s">
        <v>17559</v>
      </c>
      <c r="D5371" t="s">
        <v>17560</v>
      </c>
      <c r="E5371" s="74">
        <v>44694</v>
      </c>
      <c r="F5371">
        <v>0.96940000000000004</v>
      </c>
      <c r="G5371" t="s">
        <v>17</v>
      </c>
      <c r="H5371" t="s">
        <v>17315</v>
      </c>
      <c r="I5371" s="74">
        <v>45681</v>
      </c>
      <c r="J5371" t="s">
        <v>19</v>
      </c>
      <c r="K5371" t="s">
        <v>19</v>
      </c>
    </row>
    <row r="5372" spans="1:11" hidden="1" x14ac:dyDescent="0.3">
      <c r="A5372" t="s">
        <v>24976</v>
      </c>
      <c r="B5372" t="s">
        <v>24977</v>
      </c>
      <c r="C5372" t="s">
        <v>17559</v>
      </c>
      <c r="D5372" t="s">
        <v>17560</v>
      </c>
      <c r="E5372" s="74">
        <v>45016</v>
      </c>
      <c r="F5372">
        <v>0.96940000000000004</v>
      </c>
      <c r="G5372" t="s">
        <v>17</v>
      </c>
      <c r="H5372" t="s">
        <v>17315</v>
      </c>
      <c r="I5372" s="74">
        <v>45666</v>
      </c>
      <c r="J5372" t="s">
        <v>19</v>
      </c>
      <c r="K5372" t="s">
        <v>19</v>
      </c>
    </row>
    <row r="5373" spans="1:11" hidden="1" x14ac:dyDescent="0.3">
      <c r="A5373" t="s">
        <v>24972</v>
      </c>
      <c r="B5373" t="s">
        <v>24973</v>
      </c>
      <c r="C5373" t="s">
        <v>17559</v>
      </c>
      <c r="D5373" t="s">
        <v>17560</v>
      </c>
      <c r="E5373" s="74">
        <v>45103</v>
      </c>
      <c r="F5373">
        <v>0.70840000000000003</v>
      </c>
      <c r="G5373" t="s">
        <v>17</v>
      </c>
      <c r="H5373" t="s">
        <v>17315</v>
      </c>
      <c r="I5373" s="74">
        <v>45666</v>
      </c>
      <c r="J5373" t="s">
        <v>19</v>
      </c>
      <c r="K5373" t="s">
        <v>19</v>
      </c>
    </row>
    <row r="5374" spans="1:11" hidden="1" x14ac:dyDescent="0.3">
      <c r="A5374" t="s">
        <v>3406</v>
      </c>
      <c r="B5374" t="s">
        <v>3407</v>
      </c>
      <c r="C5374" t="s">
        <v>22253</v>
      </c>
      <c r="D5374" t="s">
        <v>3407</v>
      </c>
      <c r="E5374" s="74">
        <v>32646</v>
      </c>
      <c r="F5374">
        <v>14</v>
      </c>
      <c r="G5374" t="s">
        <v>17369</v>
      </c>
      <c r="H5374" t="s">
        <v>17315</v>
      </c>
      <c r="I5374" s="74">
        <v>39671</v>
      </c>
      <c r="J5374" t="s">
        <v>19</v>
      </c>
      <c r="K5374" t="s">
        <v>19</v>
      </c>
    </row>
    <row r="5375" spans="1:11" hidden="1" x14ac:dyDescent="0.3">
      <c r="A5375" t="s">
        <v>15170</v>
      </c>
      <c r="B5375" t="s">
        <v>15169</v>
      </c>
      <c r="C5375" t="s">
        <v>17752</v>
      </c>
      <c r="D5375" t="s">
        <v>17753</v>
      </c>
      <c r="E5375" s="74">
        <v>14824</v>
      </c>
      <c r="F5375">
        <v>3</v>
      </c>
      <c r="G5375" t="s">
        <v>17369</v>
      </c>
      <c r="H5375" t="s">
        <v>17458</v>
      </c>
      <c r="I5375" s="74">
        <v>44617</v>
      </c>
      <c r="J5375" t="s">
        <v>19</v>
      </c>
      <c r="K5375" t="s">
        <v>19</v>
      </c>
    </row>
    <row r="5376" spans="1:11" hidden="1" x14ac:dyDescent="0.3">
      <c r="A5376" t="s">
        <v>404</v>
      </c>
      <c r="B5376" t="s">
        <v>403</v>
      </c>
      <c r="C5376" t="s">
        <v>22130</v>
      </c>
      <c r="D5376" t="s">
        <v>403</v>
      </c>
      <c r="E5376" s="74">
        <v>42426</v>
      </c>
      <c r="F5376">
        <v>5</v>
      </c>
      <c r="G5376" t="s">
        <v>17</v>
      </c>
      <c r="H5376" t="s">
        <v>17339</v>
      </c>
      <c r="I5376" s="74">
        <v>42587</v>
      </c>
      <c r="J5376" t="s">
        <v>19</v>
      </c>
      <c r="K5376" t="s">
        <v>19</v>
      </c>
    </row>
    <row r="5377" spans="1:11" hidden="1" x14ac:dyDescent="0.3">
      <c r="A5377" t="s">
        <v>13737</v>
      </c>
      <c r="B5377" t="s">
        <v>13736</v>
      </c>
      <c r="C5377" t="s">
        <v>17680</v>
      </c>
      <c r="D5377" t="s">
        <v>17681</v>
      </c>
      <c r="E5377" s="74">
        <v>44907</v>
      </c>
      <c r="F5377">
        <v>0.11600000000000001</v>
      </c>
      <c r="G5377" t="s">
        <v>17</v>
      </c>
      <c r="H5377" t="s">
        <v>17315</v>
      </c>
      <c r="I5377" s="74">
        <v>44991</v>
      </c>
      <c r="J5377" t="s">
        <v>19</v>
      </c>
      <c r="K5377" t="s">
        <v>19</v>
      </c>
    </row>
    <row r="5378" spans="1:11" hidden="1" x14ac:dyDescent="0.3">
      <c r="A5378" t="s">
        <v>1159</v>
      </c>
      <c r="B5378" t="s">
        <v>12270</v>
      </c>
      <c r="C5378" t="s">
        <v>22024</v>
      </c>
      <c r="D5378" t="s">
        <v>22025</v>
      </c>
      <c r="E5378" s="74">
        <v>42003</v>
      </c>
      <c r="F5378">
        <v>20</v>
      </c>
      <c r="G5378" t="s">
        <v>17</v>
      </c>
      <c r="H5378" t="s">
        <v>17315</v>
      </c>
      <c r="I5378" s="74">
        <v>42018</v>
      </c>
      <c r="J5378" t="s">
        <v>19</v>
      </c>
      <c r="K5378" t="s">
        <v>19</v>
      </c>
    </row>
    <row r="5379" spans="1:11" hidden="1" x14ac:dyDescent="0.3">
      <c r="A5379" t="s">
        <v>6920</v>
      </c>
      <c r="B5379" t="s">
        <v>10545</v>
      </c>
      <c r="C5379" t="s">
        <v>17408</v>
      </c>
      <c r="D5379" t="s">
        <v>17409</v>
      </c>
      <c r="E5379" s="74">
        <v>42963</v>
      </c>
      <c r="F5379">
        <v>0.96599999999999997</v>
      </c>
      <c r="G5379" t="s">
        <v>17</v>
      </c>
      <c r="H5379" t="s">
        <v>17315</v>
      </c>
      <c r="I5379" s="74">
        <v>43818</v>
      </c>
      <c r="J5379" t="s">
        <v>19</v>
      </c>
      <c r="K5379" t="s">
        <v>19</v>
      </c>
    </row>
    <row r="5380" spans="1:11" hidden="1" x14ac:dyDescent="0.3">
      <c r="A5380" t="s">
        <v>4399</v>
      </c>
      <c r="B5380" t="s">
        <v>11515</v>
      </c>
      <c r="C5380" t="s">
        <v>19838</v>
      </c>
      <c r="D5380" t="s">
        <v>19839</v>
      </c>
      <c r="E5380" s="74">
        <v>37813</v>
      </c>
      <c r="F5380">
        <v>32</v>
      </c>
      <c r="G5380" t="s">
        <v>17369</v>
      </c>
      <c r="H5380" t="s">
        <v>17386</v>
      </c>
      <c r="I5380" s="74">
        <v>43266</v>
      </c>
      <c r="J5380" t="s">
        <v>19</v>
      </c>
      <c r="K5380" t="s">
        <v>19</v>
      </c>
    </row>
    <row r="5381" spans="1:11" hidden="1" x14ac:dyDescent="0.3">
      <c r="A5381" t="s">
        <v>28129</v>
      </c>
      <c r="B5381" t="s">
        <v>28130</v>
      </c>
      <c r="C5381" t="s">
        <v>28075</v>
      </c>
      <c r="D5381" t="s">
        <v>28076</v>
      </c>
      <c r="E5381" s="74">
        <v>42909</v>
      </c>
      <c r="F5381">
        <v>4.6710000000000002E-2</v>
      </c>
      <c r="G5381" t="s">
        <v>17</v>
      </c>
      <c r="H5381" t="s">
        <v>17315</v>
      </c>
      <c r="I5381" s="74">
        <v>45644</v>
      </c>
      <c r="J5381" t="s">
        <v>19</v>
      </c>
      <c r="K5381" t="s">
        <v>19</v>
      </c>
    </row>
    <row r="5382" spans="1:11" hidden="1" x14ac:dyDescent="0.3">
      <c r="A5382" t="s">
        <v>1824</v>
      </c>
      <c r="B5382" t="s">
        <v>12757</v>
      </c>
      <c r="C5382" t="s">
        <v>20350</v>
      </c>
      <c r="D5382" t="s">
        <v>20351</v>
      </c>
      <c r="E5382" s="74">
        <v>41113</v>
      </c>
      <c r="F5382">
        <v>0.875</v>
      </c>
      <c r="G5382" t="s">
        <v>17</v>
      </c>
      <c r="H5382" t="s">
        <v>17315</v>
      </c>
      <c r="I5382" s="74">
        <v>41410</v>
      </c>
      <c r="J5382" t="s">
        <v>19</v>
      </c>
      <c r="K5382" t="s">
        <v>19</v>
      </c>
    </row>
    <row r="5383" spans="1:11" hidden="1" x14ac:dyDescent="0.3">
      <c r="A5383" t="s">
        <v>3322</v>
      </c>
      <c r="B5383" t="s">
        <v>3323</v>
      </c>
      <c r="C5383" t="s">
        <v>17629</v>
      </c>
      <c r="D5383" t="s">
        <v>2178</v>
      </c>
      <c r="E5383" s="74">
        <v>32448</v>
      </c>
      <c r="F5383">
        <v>0.45</v>
      </c>
      <c r="G5383" t="s">
        <v>17369</v>
      </c>
      <c r="H5383" t="s">
        <v>17315</v>
      </c>
      <c r="I5383" s="74">
        <v>39658</v>
      </c>
      <c r="J5383" t="s">
        <v>19</v>
      </c>
      <c r="K5383" t="s">
        <v>19</v>
      </c>
    </row>
    <row r="5384" spans="1:11" hidden="1" x14ac:dyDescent="0.3">
      <c r="A5384" t="s">
        <v>20477</v>
      </c>
      <c r="B5384" t="s">
        <v>20478</v>
      </c>
      <c r="C5384" t="s">
        <v>18715</v>
      </c>
      <c r="D5384" t="s">
        <v>18716</v>
      </c>
      <c r="E5384" s="74">
        <v>45091</v>
      </c>
      <c r="F5384">
        <v>9.2999999999999999E-2</v>
      </c>
      <c r="G5384" t="s">
        <v>17</v>
      </c>
      <c r="H5384" t="s">
        <v>17315</v>
      </c>
      <c r="I5384" s="74">
        <v>45166</v>
      </c>
      <c r="J5384" t="s">
        <v>19</v>
      </c>
      <c r="K5384" t="s">
        <v>19</v>
      </c>
    </row>
    <row r="5385" spans="1:11" hidden="1" x14ac:dyDescent="0.3">
      <c r="A5385" t="s">
        <v>3377</v>
      </c>
      <c r="B5385" t="s">
        <v>11394</v>
      </c>
      <c r="C5385" t="s">
        <v>17418</v>
      </c>
      <c r="D5385" t="s">
        <v>17419</v>
      </c>
      <c r="E5385" s="74">
        <v>32876</v>
      </c>
      <c r="F5385">
        <v>5</v>
      </c>
      <c r="G5385" t="s">
        <v>17369</v>
      </c>
      <c r="H5385" t="s">
        <v>17315</v>
      </c>
      <c r="I5385" s="74">
        <v>39671</v>
      </c>
      <c r="J5385" t="s">
        <v>19</v>
      </c>
      <c r="K5385" t="s">
        <v>19</v>
      </c>
    </row>
    <row r="5386" spans="1:11" hidden="1" x14ac:dyDescent="0.3">
      <c r="A5386" t="s">
        <v>1391</v>
      </c>
      <c r="B5386" t="s">
        <v>12406</v>
      </c>
      <c r="C5386" t="s">
        <v>17372</v>
      </c>
      <c r="D5386" t="s">
        <v>17373</v>
      </c>
      <c r="E5386" s="74">
        <v>41628</v>
      </c>
      <c r="F5386">
        <v>1</v>
      </c>
      <c r="G5386" t="s">
        <v>17</v>
      </c>
      <c r="H5386" t="s">
        <v>17315</v>
      </c>
      <c r="I5386" s="74">
        <v>41723</v>
      </c>
      <c r="J5386" t="s">
        <v>19</v>
      </c>
      <c r="K5386" t="s">
        <v>19</v>
      </c>
    </row>
    <row r="5387" spans="1:11" hidden="1" x14ac:dyDescent="0.3">
      <c r="A5387" t="s">
        <v>13716</v>
      </c>
      <c r="B5387" t="s">
        <v>13715</v>
      </c>
      <c r="C5387" t="s">
        <v>17410</v>
      </c>
      <c r="D5387" t="s">
        <v>17411</v>
      </c>
      <c r="E5387" s="74">
        <v>44096</v>
      </c>
      <c r="F5387">
        <v>4.1000000000000002E-2</v>
      </c>
      <c r="G5387" t="s">
        <v>17</v>
      </c>
      <c r="H5387" t="s">
        <v>17315</v>
      </c>
      <c r="I5387" s="74">
        <v>44945</v>
      </c>
      <c r="J5387" t="s">
        <v>19</v>
      </c>
      <c r="K5387" t="s">
        <v>19</v>
      </c>
    </row>
    <row r="5388" spans="1:11" hidden="1" x14ac:dyDescent="0.3">
      <c r="A5388" t="s">
        <v>2628</v>
      </c>
      <c r="B5388" t="s">
        <v>2629</v>
      </c>
      <c r="C5388" t="s">
        <v>17372</v>
      </c>
      <c r="D5388" t="s">
        <v>17373</v>
      </c>
      <c r="E5388" s="74">
        <v>40588</v>
      </c>
      <c r="F5388">
        <v>0.75</v>
      </c>
      <c r="G5388" t="s">
        <v>17</v>
      </c>
      <c r="H5388" t="s">
        <v>17315</v>
      </c>
      <c r="I5388" s="74">
        <v>40674</v>
      </c>
      <c r="J5388" t="s">
        <v>19</v>
      </c>
      <c r="K5388" t="s">
        <v>19</v>
      </c>
    </row>
    <row r="5389" spans="1:11" hidden="1" x14ac:dyDescent="0.3">
      <c r="A5389" t="s">
        <v>10013</v>
      </c>
      <c r="B5389" t="s">
        <v>16892</v>
      </c>
      <c r="C5389" t="s">
        <v>17410</v>
      </c>
      <c r="D5389" t="s">
        <v>17411</v>
      </c>
      <c r="E5389" s="74">
        <v>44071</v>
      </c>
      <c r="F5389">
        <v>2.9000000000000001E-2</v>
      </c>
      <c r="G5389" t="s">
        <v>17</v>
      </c>
      <c r="H5389" t="s">
        <v>17315</v>
      </c>
      <c r="I5389" s="74">
        <v>44144</v>
      </c>
      <c r="J5389" t="s">
        <v>19</v>
      </c>
      <c r="K5389" t="s">
        <v>19</v>
      </c>
    </row>
    <row r="5390" spans="1:11" hidden="1" x14ac:dyDescent="0.3">
      <c r="A5390" t="s">
        <v>4243</v>
      </c>
      <c r="B5390" t="s">
        <v>4242</v>
      </c>
      <c r="C5390" t="s">
        <v>17372</v>
      </c>
      <c r="D5390" t="s">
        <v>17373</v>
      </c>
      <c r="E5390" s="74">
        <v>43007</v>
      </c>
      <c r="F5390">
        <v>2</v>
      </c>
      <c r="G5390" t="s">
        <v>17</v>
      </c>
      <c r="H5390" t="s">
        <v>17315</v>
      </c>
      <c r="I5390" s="74">
        <v>43073</v>
      </c>
      <c r="J5390" t="s">
        <v>19</v>
      </c>
      <c r="K5390" t="s">
        <v>19</v>
      </c>
    </row>
    <row r="5391" spans="1:11" hidden="1" x14ac:dyDescent="0.3">
      <c r="A5391" t="s">
        <v>3702</v>
      </c>
      <c r="B5391" t="s">
        <v>13506</v>
      </c>
      <c r="C5391" t="s">
        <v>17352</v>
      </c>
      <c r="D5391" t="s">
        <v>17293</v>
      </c>
      <c r="E5391" s="74">
        <v>5480</v>
      </c>
      <c r="F5391">
        <v>30</v>
      </c>
      <c r="G5391" t="s">
        <v>17369</v>
      </c>
      <c r="H5391" t="s">
        <v>17458</v>
      </c>
      <c r="I5391" s="74">
        <v>39451</v>
      </c>
      <c r="J5391" t="s">
        <v>17325</v>
      </c>
      <c r="K5391" t="s">
        <v>19</v>
      </c>
    </row>
    <row r="5392" spans="1:11" hidden="1" x14ac:dyDescent="0.3">
      <c r="A5392" t="s">
        <v>3702</v>
      </c>
      <c r="B5392" t="s">
        <v>13506</v>
      </c>
      <c r="C5392" t="s">
        <v>17352</v>
      </c>
      <c r="D5392" t="s">
        <v>17293</v>
      </c>
      <c r="E5392" s="74">
        <v>5480</v>
      </c>
      <c r="F5392">
        <v>30</v>
      </c>
      <c r="G5392" t="s">
        <v>17390</v>
      </c>
      <c r="H5392" t="s">
        <v>17458</v>
      </c>
      <c r="I5392" s="74">
        <v>39451</v>
      </c>
      <c r="J5392" t="s">
        <v>17325</v>
      </c>
      <c r="K5392" t="s">
        <v>19</v>
      </c>
    </row>
    <row r="5393" spans="1:11" hidden="1" x14ac:dyDescent="0.3">
      <c r="A5393" t="s">
        <v>3702</v>
      </c>
      <c r="B5393" t="s">
        <v>13506</v>
      </c>
      <c r="C5393" t="s">
        <v>17352</v>
      </c>
      <c r="D5393" t="s">
        <v>17293</v>
      </c>
      <c r="E5393" s="74">
        <v>5480</v>
      </c>
      <c r="F5393">
        <v>30</v>
      </c>
      <c r="G5393" t="s">
        <v>17392</v>
      </c>
      <c r="H5393" t="s">
        <v>17458</v>
      </c>
      <c r="I5393" s="74">
        <v>39451</v>
      </c>
      <c r="J5393" t="s">
        <v>17325</v>
      </c>
      <c r="K5393" t="s">
        <v>19</v>
      </c>
    </row>
    <row r="5394" spans="1:11" hidden="1" x14ac:dyDescent="0.3">
      <c r="A5394" t="s">
        <v>4860</v>
      </c>
      <c r="B5394" t="s">
        <v>11420</v>
      </c>
      <c r="C5394" t="s">
        <v>22237</v>
      </c>
      <c r="D5394" t="s">
        <v>22238</v>
      </c>
      <c r="E5394" s="74">
        <v>43763</v>
      </c>
      <c r="F5394">
        <v>2.2000000000000002</v>
      </c>
      <c r="G5394" t="s">
        <v>17</v>
      </c>
      <c r="H5394" t="s">
        <v>17339</v>
      </c>
      <c r="I5394" s="74">
        <v>43858</v>
      </c>
      <c r="J5394" t="s">
        <v>19</v>
      </c>
      <c r="K5394" t="s">
        <v>19</v>
      </c>
    </row>
    <row r="5395" spans="1:11" hidden="1" x14ac:dyDescent="0.3">
      <c r="A5395" t="s">
        <v>3051</v>
      </c>
      <c r="B5395" t="s">
        <v>15806</v>
      </c>
      <c r="C5395" t="s">
        <v>17561</v>
      </c>
      <c r="D5395" t="s">
        <v>17562</v>
      </c>
      <c r="E5395" s="74">
        <v>24807</v>
      </c>
      <c r="F5395">
        <v>12.6</v>
      </c>
      <c r="G5395" t="s">
        <v>17369</v>
      </c>
      <c r="H5395" t="s">
        <v>17315</v>
      </c>
      <c r="I5395" s="74">
        <v>39939</v>
      </c>
      <c r="J5395" t="s">
        <v>19</v>
      </c>
      <c r="K5395" t="s">
        <v>19</v>
      </c>
    </row>
    <row r="5396" spans="1:11" hidden="1" x14ac:dyDescent="0.3">
      <c r="A5396" t="s">
        <v>3037</v>
      </c>
      <c r="B5396" t="s">
        <v>15806</v>
      </c>
      <c r="C5396" t="s">
        <v>17561</v>
      </c>
      <c r="D5396" t="s">
        <v>17562</v>
      </c>
      <c r="E5396" s="74">
        <v>24869</v>
      </c>
      <c r="F5396">
        <v>12.6</v>
      </c>
      <c r="G5396" t="s">
        <v>17369</v>
      </c>
      <c r="H5396" t="s">
        <v>17315</v>
      </c>
      <c r="I5396" s="74">
        <v>39939</v>
      </c>
      <c r="J5396" t="s">
        <v>19</v>
      </c>
      <c r="K5396" t="s">
        <v>19</v>
      </c>
    </row>
    <row r="5397" spans="1:11" hidden="1" x14ac:dyDescent="0.3">
      <c r="A5397" t="s">
        <v>2588</v>
      </c>
      <c r="B5397" t="s">
        <v>13330</v>
      </c>
      <c r="C5397" t="s">
        <v>17372</v>
      </c>
      <c r="D5397" t="s">
        <v>17373</v>
      </c>
      <c r="E5397" s="74">
        <v>40779</v>
      </c>
      <c r="F5397">
        <v>2</v>
      </c>
      <c r="G5397" t="s">
        <v>17</v>
      </c>
      <c r="H5397" t="s">
        <v>17315</v>
      </c>
      <c r="I5397" s="74">
        <v>40795</v>
      </c>
      <c r="J5397" t="s">
        <v>19</v>
      </c>
      <c r="K5397" t="s">
        <v>19</v>
      </c>
    </row>
    <row r="5398" spans="1:11" hidden="1" x14ac:dyDescent="0.3">
      <c r="A5398" t="s">
        <v>2587</v>
      </c>
      <c r="B5398" t="s">
        <v>13329</v>
      </c>
      <c r="C5398" t="s">
        <v>17372</v>
      </c>
      <c r="D5398" t="s">
        <v>17373</v>
      </c>
      <c r="E5398" s="74">
        <v>40779</v>
      </c>
      <c r="F5398">
        <v>1</v>
      </c>
      <c r="G5398" t="s">
        <v>17</v>
      </c>
      <c r="H5398" t="s">
        <v>17315</v>
      </c>
      <c r="I5398" s="74">
        <v>40795</v>
      </c>
      <c r="J5398" t="s">
        <v>19</v>
      </c>
      <c r="K5398" t="s">
        <v>19</v>
      </c>
    </row>
    <row r="5399" spans="1:11" hidden="1" x14ac:dyDescent="0.3">
      <c r="A5399" t="s">
        <v>2639</v>
      </c>
      <c r="B5399" t="s">
        <v>13378</v>
      </c>
      <c r="C5399" t="s">
        <v>17372</v>
      </c>
      <c r="D5399" t="s">
        <v>17373</v>
      </c>
      <c r="E5399" s="74">
        <v>40779</v>
      </c>
      <c r="F5399">
        <v>2</v>
      </c>
      <c r="G5399" t="s">
        <v>17</v>
      </c>
      <c r="H5399" t="s">
        <v>17315</v>
      </c>
      <c r="I5399" s="74">
        <v>40795</v>
      </c>
      <c r="J5399" t="s">
        <v>19</v>
      </c>
      <c r="K5399" t="s">
        <v>19</v>
      </c>
    </row>
    <row r="5400" spans="1:11" hidden="1" x14ac:dyDescent="0.3">
      <c r="A5400" t="s">
        <v>2638</v>
      </c>
      <c r="B5400" t="s">
        <v>13377</v>
      </c>
      <c r="C5400" t="s">
        <v>17372</v>
      </c>
      <c r="D5400" t="s">
        <v>17373</v>
      </c>
      <c r="E5400" s="74">
        <v>40779</v>
      </c>
      <c r="F5400">
        <v>0.5</v>
      </c>
      <c r="G5400" t="s">
        <v>17</v>
      </c>
      <c r="H5400" t="s">
        <v>17315</v>
      </c>
      <c r="I5400" s="74">
        <v>40795</v>
      </c>
      <c r="J5400" t="s">
        <v>19</v>
      </c>
      <c r="K5400" t="s">
        <v>19</v>
      </c>
    </row>
    <row r="5401" spans="1:11" hidden="1" x14ac:dyDescent="0.3">
      <c r="A5401" t="s">
        <v>3561</v>
      </c>
      <c r="B5401" t="s">
        <v>12401</v>
      </c>
      <c r="C5401" t="s">
        <v>17372</v>
      </c>
      <c r="D5401" t="s">
        <v>17373</v>
      </c>
      <c r="E5401" s="74">
        <v>732</v>
      </c>
      <c r="F5401">
        <v>0.6</v>
      </c>
      <c r="G5401" t="s">
        <v>17369</v>
      </c>
      <c r="H5401" t="s">
        <v>17315</v>
      </c>
      <c r="I5401" s="74">
        <v>39651</v>
      </c>
      <c r="J5401" t="s">
        <v>19</v>
      </c>
      <c r="K5401" t="s">
        <v>19</v>
      </c>
    </row>
    <row r="5402" spans="1:11" hidden="1" x14ac:dyDescent="0.3">
      <c r="A5402" t="s">
        <v>3560</v>
      </c>
      <c r="B5402" t="s">
        <v>12397</v>
      </c>
      <c r="C5402" t="s">
        <v>17372</v>
      </c>
      <c r="D5402" t="s">
        <v>17373</v>
      </c>
      <c r="E5402" s="74">
        <v>22647</v>
      </c>
      <c r="F5402">
        <v>0.32</v>
      </c>
      <c r="G5402" t="s">
        <v>17369</v>
      </c>
      <c r="H5402" t="s">
        <v>17315</v>
      </c>
      <c r="I5402" s="74">
        <v>39651</v>
      </c>
      <c r="J5402" t="s">
        <v>19</v>
      </c>
      <c r="K5402" t="s">
        <v>19</v>
      </c>
    </row>
    <row r="5403" spans="1:11" hidden="1" x14ac:dyDescent="0.3">
      <c r="A5403" t="s">
        <v>8798</v>
      </c>
      <c r="B5403" t="s">
        <v>10200</v>
      </c>
      <c r="C5403" t="s">
        <v>17316</v>
      </c>
      <c r="D5403" t="s">
        <v>17317</v>
      </c>
      <c r="E5403" s="74">
        <v>42888</v>
      </c>
      <c r="F5403">
        <v>0.13500000000000001</v>
      </c>
      <c r="G5403" t="s">
        <v>17</v>
      </c>
      <c r="H5403" t="s">
        <v>17315</v>
      </c>
      <c r="I5403" s="74">
        <v>44061</v>
      </c>
      <c r="J5403" t="s">
        <v>19</v>
      </c>
      <c r="K5403" t="s">
        <v>19</v>
      </c>
    </row>
    <row r="5404" spans="1:11" hidden="1" x14ac:dyDescent="0.3">
      <c r="A5404" t="s">
        <v>8799</v>
      </c>
      <c r="B5404" t="s">
        <v>10199</v>
      </c>
      <c r="C5404" t="s">
        <v>17316</v>
      </c>
      <c r="D5404" t="s">
        <v>17317</v>
      </c>
      <c r="E5404" s="74">
        <v>42899</v>
      </c>
      <c r="F5404">
        <v>0.19500000000000001</v>
      </c>
      <c r="G5404" t="s">
        <v>17</v>
      </c>
      <c r="H5404" t="s">
        <v>17315</v>
      </c>
      <c r="I5404" s="74">
        <v>44061</v>
      </c>
      <c r="J5404" t="s">
        <v>19</v>
      </c>
      <c r="K5404" t="s">
        <v>19</v>
      </c>
    </row>
    <row r="5405" spans="1:11" hidden="1" x14ac:dyDescent="0.3">
      <c r="A5405" t="s">
        <v>8800</v>
      </c>
      <c r="B5405" t="s">
        <v>10198</v>
      </c>
      <c r="C5405" t="s">
        <v>17316</v>
      </c>
      <c r="D5405" t="s">
        <v>17317</v>
      </c>
      <c r="E5405" s="74">
        <v>42871</v>
      </c>
      <c r="F5405">
        <v>0.13</v>
      </c>
      <c r="G5405" t="s">
        <v>17</v>
      </c>
      <c r="H5405" t="s">
        <v>17315</v>
      </c>
      <c r="I5405" s="74">
        <v>44061</v>
      </c>
      <c r="J5405" t="s">
        <v>19</v>
      </c>
      <c r="K5405" t="s">
        <v>19</v>
      </c>
    </row>
    <row r="5406" spans="1:11" hidden="1" x14ac:dyDescent="0.3">
      <c r="A5406" t="s">
        <v>8835</v>
      </c>
      <c r="B5406" t="s">
        <v>17225</v>
      </c>
      <c r="C5406" t="s">
        <v>17316</v>
      </c>
      <c r="D5406" t="s">
        <v>17317</v>
      </c>
      <c r="E5406" s="74">
        <v>42894</v>
      </c>
      <c r="F5406">
        <v>0.11899999999999999</v>
      </c>
      <c r="G5406" t="s">
        <v>17</v>
      </c>
      <c r="H5406" t="s">
        <v>17315</v>
      </c>
      <c r="I5406" s="74">
        <v>44064</v>
      </c>
      <c r="J5406" t="s">
        <v>19</v>
      </c>
      <c r="K5406" t="s">
        <v>19</v>
      </c>
    </row>
    <row r="5407" spans="1:11" hidden="1" x14ac:dyDescent="0.3">
      <c r="A5407" t="s">
        <v>8836</v>
      </c>
      <c r="B5407" t="s">
        <v>17224</v>
      </c>
      <c r="C5407" t="s">
        <v>17316</v>
      </c>
      <c r="D5407" t="s">
        <v>17317</v>
      </c>
      <c r="E5407" s="74">
        <v>42894</v>
      </c>
      <c r="F5407">
        <v>0.33</v>
      </c>
      <c r="G5407" t="s">
        <v>17</v>
      </c>
      <c r="H5407" t="s">
        <v>17315</v>
      </c>
      <c r="I5407" s="74">
        <v>44061</v>
      </c>
      <c r="J5407" t="s">
        <v>19</v>
      </c>
      <c r="K5407" t="s">
        <v>19</v>
      </c>
    </row>
    <row r="5408" spans="1:11" hidden="1" x14ac:dyDescent="0.3">
      <c r="A5408" t="s">
        <v>8837</v>
      </c>
      <c r="B5408" t="s">
        <v>17223</v>
      </c>
      <c r="C5408" t="s">
        <v>17316</v>
      </c>
      <c r="D5408" t="s">
        <v>17317</v>
      </c>
      <c r="E5408" s="74">
        <v>42901</v>
      </c>
      <c r="F5408">
        <v>0.217</v>
      </c>
      <c r="G5408" t="s">
        <v>17</v>
      </c>
      <c r="H5408" t="s">
        <v>17315</v>
      </c>
      <c r="I5408" s="74">
        <v>44061</v>
      </c>
      <c r="J5408" t="s">
        <v>19</v>
      </c>
      <c r="K5408" t="s">
        <v>19</v>
      </c>
    </row>
    <row r="5409" spans="1:11" hidden="1" x14ac:dyDescent="0.3">
      <c r="A5409" t="s">
        <v>8838</v>
      </c>
      <c r="B5409" t="s">
        <v>17222</v>
      </c>
      <c r="C5409" t="s">
        <v>17316</v>
      </c>
      <c r="D5409" t="s">
        <v>17317</v>
      </c>
      <c r="E5409" s="74">
        <v>42913</v>
      </c>
      <c r="F5409">
        <v>0.28699999999999998</v>
      </c>
      <c r="G5409" t="s">
        <v>17</v>
      </c>
      <c r="H5409" t="s">
        <v>17315</v>
      </c>
      <c r="I5409" s="74">
        <v>44061</v>
      </c>
      <c r="J5409" t="s">
        <v>19</v>
      </c>
      <c r="K5409" t="s">
        <v>19</v>
      </c>
    </row>
    <row r="5410" spans="1:11" hidden="1" x14ac:dyDescent="0.3">
      <c r="A5410" t="s">
        <v>7782</v>
      </c>
      <c r="B5410" t="s">
        <v>10595</v>
      </c>
      <c r="C5410" t="s">
        <v>17316</v>
      </c>
      <c r="D5410" t="s">
        <v>17317</v>
      </c>
      <c r="E5410" s="74">
        <v>42905</v>
      </c>
      <c r="F5410">
        <v>0.14099999999999999</v>
      </c>
      <c r="G5410" t="s">
        <v>17</v>
      </c>
      <c r="H5410" t="s">
        <v>17315</v>
      </c>
      <c r="I5410" s="74">
        <v>44061</v>
      </c>
      <c r="J5410" t="s">
        <v>19</v>
      </c>
      <c r="K5410" t="s">
        <v>19</v>
      </c>
    </row>
    <row r="5411" spans="1:11" hidden="1" x14ac:dyDescent="0.3">
      <c r="A5411" t="s">
        <v>8839</v>
      </c>
      <c r="B5411" t="s">
        <v>17221</v>
      </c>
      <c r="C5411" t="s">
        <v>17316</v>
      </c>
      <c r="D5411" t="s">
        <v>17317</v>
      </c>
      <c r="E5411" s="74">
        <v>42907</v>
      </c>
      <c r="F5411">
        <v>0.19400000000000001</v>
      </c>
      <c r="G5411" t="s">
        <v>17</v>
      </c>
      <c r="H5411" t="s">
        <v>17315</v>
      </c>
      <c r="I5411" s="74">
        <v>44091</v>
      </c>
      <c r="J5411" t="s">
        <v>19</v>
      </c>
      <c r="K5411" t="s">
        <v>19</v>
      </c>
    </row>
    <row r="5412" spans="1:11" hidden="1" x14ac:dyDescent="0.3">
      <c r="A5412" t="s">
        <v>9003</v>
      </c>
      <c r="B5412" t="s">
        <v>17110</v>
      </c>
      <c r="C5412" t="s">
        <v>17363</v>
      </c>
      <c r="D5412" t="s">
        <v>17364</v>
      </c>
      <c r="E5412" s="74">
        <v>43919</v>
      </c>
      <c r="F5412">
        <v>3</v>
      </c>
      <c r="G5412" t="s">
        <v>17</v>
      </c>
      <c r="H5412" t="s">
        <v>17339</v>
      </c>
      <c r="I5412" s="74">
        <v>44053</v>
      </c>
      <c r="J5412" t="s">
        <v>19</v>
      </c>
      <c r="K5412" t="s">
        <v>19</v>
      </c>
    </row>
    <row r="5413" spans="1:11" hidden="1" x14ac:dyDescent="0.3">
      <c r="A5413" t="s">
        <v>16701</v>
      </c>
      <c r="B5413" t="s">
        <v>16700</v>
      </c>
      <c r="C5413" t="s">
        <v>17559</v>
      </c>
      <c r="D5413" t="s">
        <v>17560</v>
      </c>
      <c r="E5413" s="74">
        <v>44188</v>
      </c>
      <c r="F5413">
        <v>0.85</v>
      </c>
      <c r="G5413" t="s">
        <v>17</v>
      </c>
      <c r="H5413" t="s">
        <v>17315</v>
      </c>
      <c r="I5413" s="74">
        <v>44267</v>
      </c>
      <c r="J5413" t="s">
        <v>19</v>
      </c>
      <c r="K5413" t="s">
        <v>19</v>
      </c>
    </row>
    <row r="5414" spans="1:11" hidden="1" x14ac:dyDescent="0.3">
      <c r="A5414" t="s">
        <v>2590</v>
      </c>
      <c r="B5414" t="s">
        <v>13332</v>
      </c>
      <c r="C5414" t="s">
        <v>21792</v>
      </c>
      <c r="D5414" t="s">
        <v>21793</v>
      </c>
      <c r="E5414" s="74">
        <v>31048</v>
      </c>
      <c r="F5414">
        <v>4.3</v>
      </c>
      <c r="G5414" t="s">
        <v>17369</v>
      </c>
      <c r="H5414" t="s">
        <v>17339</v>
      </c>
      <c r="I5414" s="74">
        <v>40655</v>
      </c>
      <c r="J5414" t="s">
        <v>19</v>
      </c>
      <c r="K5414" t="s">
        <v>19</v>
      </c>
    </row>
    <row r="5415" spans="1:11" hidden="1" x14ac:dyDescent="0.3">
      <c r="A5415" t="s">
        <v>187</v>
      </c>
      <c r="B5415" t="s">
        <v>11740</v>
      </c>
      <c r="C5415" t="s">
        <v>22156</v>
      </c>
      <c r="D5415" t="s">
        <v>22157</v>
      </c>
      <c r="E5415" s="74">
        <v>42655</v>
      </c>
      <c r="F5415">
        <v>10</v>
      </c>
      <c r="G5415" t="s">
        <v>17</v>
      </c>
      <c r="H5415" t="s">
        <v>17339</v>
      </c>
      <c r="I5415" s="74">
        <v>42725</v>
      </c>
      <c r="J5415" t="s">
        <v>19</v>
      </c>
      <c r="K5415" t="s">
        <v>19</v>
      </c>
    </row>
    <row r="5416" spans="1:11" hidden="1" x14ac:dyDescent="0.3">
      <c r="A5416" t="s">
        <v>176</v>
      </c>
      <c r="B5416" t="s">
        <v>11730</v>
      </c>
      <c r="C5416" t="s">
        <v>17332</v>
      </c>
      <c r="D5416" t="s">
        <v>17333</v>
      </c>
      <c r="E5416" s="74">
        <v>42604</v>
      </c>
      <c r="F5416">
        <v>0.8</v>
      </c>
      <c r="G5416" t="s">
        <v>17334</v>
      </c>
      <c r="H5416" t="s">
        <v>17315</v>
      </c>
      <c r="I5416" s="74">
        <v>42793</v>
      </c>
      <c r="J5416" t="s">
        <v>19</v>
      </c>
      <c r="K5416" t="s">
        <v>19</v>
      </c>
    </row>
    <row r="5417" spans="1:11" hidden="1" x14ac:dyDescent="0.3">
      <c r="A5417" t="s">
        <v>4872</v>
      </c>
      <c r="B5417" t="s">
        <v>11265</v>
      </c>
      <c r="C5417" t="s">
        <v>17332</v>
      </c>
      <c r="D5417" t="s">
        <v>17333</v>
      </c>
      <c r="E5417" s="74">
        <v>43552</v>
      </c>
      <c r="F5417">
        <v>0.8</v>
      </c>
      <c r="G5417" t="s">
        <v>17334</v>
      </c>
      <c r="H5417" t="s">
        <v>17315</v>
      </c>
      <c r="I5417" s="74">
        <v>43669</v>
      </c>
      <c r="J5417" t="s">
        <v>19</v>
      </c>
      <c r="K5417" t="s">
        <v>19</v>
      </c>
    </row>
    <row r="5418" spans="1:11" hidden="1" x14ac:dyDescent="0.3">
      <c r="A5418" t="s">
        <v>26402</v>
      </c>
      <c r="B5418" t="s">
        <v>26403</v>
      </c>
      <c r="C5418" t="s">
        <v>17342</v>
      </c>
      <c r="D5418" t="s">
        <v>17343</v>
      </c>
      <c r="E5418" s="74">
        <v>45476</v>
      </c>
      <c r="F5418">
        <v>2.02</v>
      </c>
      <c r="G5418" t="s">
        <v>17</v>
      </c>
      <c r="H5418" t="s">
        <v>17315</v>
      </c>
      <c r="I5418" s="74">
        <v>45574</v>
      </c>
      <c r="J5418" t="s">
        <v>19</v>
      </c>
      <c r="K5418" t="s">
        <v>19</v>
      </c>
    </row>
    <row r="5419" spans="1:11" hidden="1" x14ac:dyDescent="0.3">
      <c r="A5419" t="s">
        <v>14849</v>
      </c>
      <c r="B5419" t="s">
        <v>14848</v>
      </c>
      <c r="C5419" t="s">
        <v>17557</v>
      </c>
      <c r="D5419" t="s">
        <v>17558</v>
      </c>
      <c r="E5419" s="74">
        <v>44658</v>
      </c>
      <c r="F5419">
        <v>0.09</v>
      </c>
      <c r="G5419" t="s">
        <v>17</v>
      </c>
      <c r="H5419" t="s">
        <v>17315</v>
      </c>
      <c r="I5419" s="74">
        <v>44714</v>
      </c>
      <c r="J5419" t="s">
        <v>19</v>
      </c>
      <c r="K5419" t="s">
        <v>19</v>
      </c>
    </row>
    <row r="5420" spans="1:11" hidden="1" x14ac:dyDescent="0.3">
      <c r="A5420" t="s">
        <v>9961</v>
      </c>
      <c r="B5420" t="s">
        <v>16949</v>
      </c>
      <c r="C5420" t="s">
        <v>17346</v>
      </c>
      <c r="D5420" t="s">
        <v>17347</v>
      </c>
      <c r="E5420" s="74">
        <v>42942</v>
      </c>
      <c r="F5420">
        <v>8.4000000000000005E-2</v>
      </c>
      <c r="G5420" t="s">
        <v>17</v>
      </c>
      <c r="H5420" t="s">
        <v>17315</v>
      </c>
      <c r="I5420" s="74">
        <v>44167</v>
      </c>
      <c r="J5420" t="s">
        <v>19</v>
      </c>
      <c r="K5420" t="s">
        <v>19</v>
      </c>
    </row>
    <row r="5421" spans="1:11" hidden="1" x14ac:dyDescent="0.3">
      <c r="A5421" t="s">
        <v>28291</v>
      </c>
      <c r="B5421" t="s">
        <v>28292</v>
      </c>
      <c r="C5421" t="s">
        <v>17328</v>
      </c>
      <c r="D5421" t="s">
        <v>17329</v>
      </c>
      <c r="E5421" s="74">
        <v>45621</v>
      </c>
      <c r="F5421">
        <v>2.5</v>
      </c>
      <c r="G5421" t="s">
        <v>17</v>
      </c>
      <c r="H5421" t="s">
        <v>17339</v>
      </c>
      <c r="I5421" s="74">
        <v>45702</v>
      </c>
      <c r="J5421" t="s">
        <v>19</v>
      </c>
      <c r="K5421" t="s">
        <v>19</v>
      </c>
    </row>
    <row r="5422" spans="1:11" hidden="1" x14ac:dyDescent="0.3">
      <c r="A5422" t="s">
        <v>28289</v>
      </c>
      <c r="B5422" t="s">
        <v>28290</v>
      </c>
      <c r="C5422" t="s">
        <v>17328</v>
      </c>
      <c r="D5422" t="s">
        <v>17329</v>
      </c>
      <c r="E5422" s="74">
        <v>45569</v>
      </c>
      <c r="F5422">
        <v>1.9</v>
      </c>
      <c r="G5422" t="s">
        <v>17</v>
      </c>
      <c r="H5422" t="s">
        <v>17339</v>
      </c>
      <c r="I5422" s="74">
        <v>45698</v>
      </c>
      <c r="J5422" t="s">
        <v>19</v>
      </c>
      <c r="K5422" t="s">
        <v>19</v>
      </c>
    </row>
    <row r="5423" spans="1:11" hidden="1" x14ac:dyDescent="0.3">
      <c r="A5423" t="s">
        <v>4455</v>
      </c>
      <c r="B5423" t="s">
        <v>4454</v>
      </c>
      <c r="C5423" t="s">
        <v>22140</v>
      </c>
      <c r="D5423" t="s">
        <v>22141</v>
      </c>
      <c r="E5423" s="74">
        <v>43099</v>
      </c>
      <c r="F5423">
        <v>10</v>
      </c>
      <c r="G5423" t="s">
        <v>17</v>
      </c>
      <c r="H5423" t="s">
        <v>17339</v>
      </c>
      <c r="I5423" s="74">
        <v>43208</v>
      </c>
      <c r="J5423" t="s">
        <v>19</v>
      </c>
      <c r="K5423" t="s">
        <v>19</v>
      </c>
    </row>
    <row r="5424" spans="1:11" hidden="1" x14ac:dyDescent="0.3">
      <c r="A5424" t="s">
        <v>4457</v>
      </c>
      <c r="B5424" t="s">
        <v>4456</v>
      </c>
      <c r="C5424" t="s">
        <v>22140</v>
      </c>
      <c r="D5424" t="s">
        <v>22141</v>
      </c>
      <c r="E5424" s="74">
        <v>43112</v>
      </c>
      <c r="F5424">
        <v>8</v>
      </c>
      <c r="G5424" t="s">
        <v>17</v>
      </c>
      <c r="H5424" t="s">
        <v>17339</v>
      </c>
      <c r="I5424" s="74">
        <v>43208</v>
      </c>
      <c r="J5424" t="s">
        <v>19</v>
      </c>
      <c r="K5424" t="s">
        <v>19</v>
      </c>
    </row>
    <row r="5425" spans="1:11" hidden="1" x14ac:dyDescent="0.3">
      <c r="A5425" t="s">
        <v>4459</v>
      </c>
      <c r="B5425" t="s">
        <v>4458</v>
      </c>
      <c r="C5425" t="s">
        <v>22140</v>
      </c>
      <c r="D5425" t="s">
        <v>22141</v>
      </c>
      <c r="E5425" s="74">
        <v>43097</v>
      </c>
      <c r="F5425">
        <v>10</v>
      </c>
      <c r="G5425" t="s">
        <v>17</v>
      </c>
      <c r="H5425" t="s">
        <v>17339</v>
      </c>
      <c r="I5425" s="74">
        <v>43208</v>
      </c>
      <c r="J5425" t="s">
        <v>19</v>
      </c>
      <c r="K5425" t="s">
        <v>19</v>
      </c>
    </row>
    <row r="5426" spans="1:11" hidden="1" x14ac:dyDescent="0.3">
      <c r="A5426" t="s">
        <v>4462</v>
      </c>
      <c r="B5426" t="s">
        <v>4461</v>
      </c>
      <c r="C5426" t="s">
        <v>22140</v>
      </c>
      <c r="D5426" t="s">
        <v>22141</v>
      </c>
      <c r="E5426" s="74">
        <v>43173</v>
      </c>
      <c r="F5426">
        <v>10</v>
      </c>
      <c r="G5426" t="s">
        <v>17</v>
      </c>
      <c r="H5426" t="s">
        <v>17339</v>
      </c>
      <c r="I5426" s="74">
        <v>43208</v>
      </c>
      <c r="J5426" t="s">
        <v>19</v>
      </c>
      <c r="K5426" t="s">
        <v>19</v>
      </c>
    </row>
    <row r="5427" spans="1:11" hidden="1" x14ac:dyDescent="0.3">
      <c r="A5427" t="s">
        <v>28273</v>
      </c>
      <c r="B5427" t="s">
        <v>28274</v>
      </c>
      <c r="C5427" t="s">
        <v>17328</v>
      </c>
      <c r="D5427" t="s">
        <v>17329</v>
      </c>
      <c r="E5427" s="74">
        <v>45555</v>
      </c>
      <c r="F5427">
        <v>2.25</v>
      </c>
      <c r="G5427" t="s">
        <v>17</v>
      </c>
      <c r="H5427" t="s">
        <v>17339</v>
      </c>
      <c r="I5427" s="74">
        <v>45686</v>
      </c>
      <c r="J5427" t="s">
        <v>19</v>
      </c>
      <c r="K5427" t="s">
        <v>19</v>
      </c>
    </row>
    <row r="5428" spans="1:11" hidden="1" x14ac:dyDescent="0.3">
      <c r="A5428" t="s">
        <v>28279</v>
      </c>
      <c r="B5428" t="s">
        <v>28280</v>
      </c>
      <c r="C5428" t="s">
        <v>17328</v>
      </c>
      <c r="D5428" t="s">
        <v>17329</v>
      </c>
      <c r="E5428" s="74">
        <v>45673</v>
      </c>
      <c r="F5428">
        <v>2.25</v>
      </c>
      <c r="G5428" t="s">
        <v>17</v>
      </c>
      <c r="H5428" t="s">
        <v>17339</v>
      </c>
      <c r="I5428" s="74">
        <v>45698</v>
      </c>
      <c r="J5428" t="s">
        <v>19</v>
      </c>
      <c r="K5428" t="s">
        <v>19</v>
      </c>
    </row>
    <row r="5429" spans="1:11" hidden="1" x14ac:dyDescent="0.3">
      <c r="A5429" t="s">
        <v>28277</v>
      </c>
      <c r="B5429" t="s">
        <v>28278</v>
      </c>
      <c r="C5429" t="s">
        <v>17328</v>
      </c>
      <c r="D5429" t="s">
        <v>17329</v>
      </c>
      <c r="E5429" s="74">
        <v>45678</v>
      </c>
      <c r="F5429">
        <v>1.4</v>
      </c>
      <c r="G5429" t="s">
        <v>17</v>
      </c>
      <c r="H5429" t="s">
        <v>17339</v>
      </c>
      <c r="I5429" s="74">
        <v>45698</v>
      </c>
      <c r="J5429" t="s">
        <v>19</v>
      </c>
      <c r="K5429" t="s">
        <v>19</v>
      </c>
    </row>
    <row r="5430" spans="1:11" hidden="1" x14ac:dyDescent="0.3">
      <c r="A5430" t="s">
        <v>28275</v>
      </c>
      <c r="B5430" t="s">
        <v>28276</v>
      </c>
      <c r="C5430" t="s">
        <v>17328</v>
      </c>
      <c r="D5430" t="s">
        <v>17329</v>
      </c>
      <c r="E5430" s="74">
        <v>45639</v>
      </c>
      <c r="F5430">
        <v>1</v>
      </c>
      <c r="G5430" t="s">
        <v>17</v>
      </c>
      <c r="H5430" t="s">
        <v>17339</v>
      </c>
      <c r="I5430" s="74">
        <v>45698</v>
      </c>
      <c r="J5430" t="s">
        <v>19</v>
      </c>
      <c r="K5430" t="s">
        <v>19</v>
      </c>
    </row>
    <row r="5431" spans="1:11" hidden="1" x14ac:dyDescent="0.3">
      <c r="A5431" t="s">
        <v>28283</v>
      </c>
      <c r="B5431" t="s">
        <v>28284</v>
      </c>
      <c r="C5431" t="s">
        <v>17328</v>
      </c>
      <c r="D5431" t="s">
        <v>17329</v>
      </c>
      <c r="E5431" s="74">
        <v>45506</v>
      </c>
      <c r="F5431">
        <v>2.97</v>
      </c>
      <c r="G5431" t="s">
        <v>17</v>
      </c>
      <c r="H5431" t="s">
        <v>17339</v>
      </c>
      <c r="I5431" s="74">
        <v>45686</v>
      </c>
      <c r="J5431" t="s">
        <v>19</v>
      </c>
      <c r="K5431" t="s">
        <v>19</v>
      </c>
    </row>
    <row r="5432" spans="1:11" hidden="1" x14ac:dyDescent="0.3">
      <c r="A5432" t="s">
        <v>28285</v>
      </c>
      <c r="B5432" t="s">
        <v>28286</v>
      </c>
      <c r="C5432" t="s">
        <v>17328</v>
      </c>
      <c r="D5432" t="s">
        <v>17329</v>
      </c>
      <c r="E5432" s="74">
        <v>45574</v>
      </c>
      <c r="F5432">
        <v>2.5649999999999999</v>
      </c>
      <c r="G5432" t="s">
        <v>17</v>
      </c>
      <c r="H5432" t="s">
        <v>17339</v>
      </c>
      <c r="I5432" s="74">
        <v>45686</v>
      </c>
      <c r="J5432" t="s">
        <v>19</v>
      </c>
      <c r="K5432" t="s">
        <v>19</v>
      </c>
    </row>
    <row r="5433" spans="1:11" hidden="1" x14ac:dyDescent="0.3">
      <c r="A5433" t="s">
        <v>28281</v>
      </c>
      <c r="B5433" t="s">
        <v>28282</v>
      </c>
      <c r="C5433" t="s">
        <v>17328</v>
      </c>
      <c r="D5433" t="s">
        <v>17329</v>
      </c>
      <c r="E5433" s="74">
        <v>45563</v>
      </c>
      <c r="F5433">
        <v>1.26</v>
      </c>
      <c r="G5433" t="s">
        <v>17</v>
      </c>
      <c r="H5433" t="s">
        <v>17339</v>
      </c>
      <c r="I5433" s="74">
        <v>45686</v>
      </c>
      <c r="J5433" t="s">
        <v>19</v>
      </c>
      <c r="K5433" t="s">
        <v>19</v>
      </c>
    </row>
    <row r="5434" spans="1:11" hidden="1" x14ac:dyDescent="0.3">
      <c r="A5434" t="s">
        <v>28287</v>
      </c>
      <c r="B5434" t="s">
        <v>28288</v>
      </c>
      <c r="C5434" t="s">
        <v>17328</v>
      </c>
      <c r="D5434" t="s">
        <v>17329</v>
      </c>
      <c r="E5434" s="74">
        <v>45553</v>
      </c>
      <c r="F5434">
        <v>1.98</v>
      </c>
      <c r="G5434" t="s">
        <v>17</v>
      </c>
      <c r="H5434" t="s">
        <v>17339</v>
      </c>
      <c r="I5434" s="74">
        <v>45687</v>
      </c>
      <c r="J5434" t="s">
        <v>19</v>
      </c>
      <c r="K5434" t="s">
        <v>19</v>
      </c>
    </row>
    <row r="5435" spans="1:11" hidden="1" x14ac:dyDescent="0.3">
      <c r="A5435" t="s">
        <v>3544</v>
      </c>
      <c r="B5435" t="s">
        <v>3545</v>
      </c>
      <c r="C5435" t="s">
        <v>17372</v>
      </c>
      <c r="D5435" t="s">
        <v>17373</v>
      </c>
      <c r="E5435" s="74">
        <v>34177</v>
      </c>
      <c r="F5435">
        <v>16</v>
      </c>
      <c r="G5435" t="s">
        <v>17334</v>
      </c>
      <c r="H5435" t="s">
        <v>17315</v>
      </c>
      <c r="I5435" s="74">
        <v>39661</v>
      </c>
      <c r="J5435" t="s">
        <v>17325</v>
      </c>
      <c r="K5435" t="s">
        <v>19</v>
      </c>
    </row>
    <row r="5436" spans="1:11" hidden="1" x14ac:dyDescent="0.3">
      <c r="A5436" t="s">
        <v>3544</v>
      </c>
      <c r="B5436" t="s">
        <v>3545</v>
      </c>
      <c r="C5436" t="s">
        <v>17372</v>
      </c>
      <c r="D5436" t="s">
        <v>17373</v>
      </c>
      <c r="E5436" s="74">
        <v>34177</v>
      </c>
      <c r="F5436">
        <v>16</v>
      </c>
      <c r="G5436" t="s">
        <v>17711</v>
      </c>
      <c r="H5436" t="s">
        <v>17315</v>
      </c>
      <c r="I5436" s="74">
        <v>39661</v>
      </c>
      <c r="J5436" t="s">
        <v>17325</v>
      </c>
      <c r="K5436" t="s">
        <v>19</v>
      </c>
    </row>
    <row r="5437" spans="1:11" hidden="1" x14ac:dyDescent="0.3">
      <c r="A5437" t="s">
        <v>21313</v>
      </c>
      <c r="B5437" t="s">
        <v>21314</v>
      </c>
      <c r="C5437" t="s">
        <v>21044</v>
      </c>
      <c r="D5437" t="s">
        <v>21045</v>
      </c>
      <c r="E5437" s="74">
        <v>44228</v>
      </c>
      <c r="F5437">
        <v>2.7400000000000001E-2</v>
      </c>
      <c r="G5437" t="s">
        <v>17</v>
      </c>
      <c r="H5437" t="s">
        <v>17315</v>
      </c>
      <c r="I5437" s="74">
        <v>45315</v>
      </c>
      <c r="J5437" t="s">
        <v>19</v>
      </c>
      <c r="K5437" t="s">
        <v>19</v>
      </c>
    </row>
    <row r="5438" spans="1:11" hidden="1" x14ac:dyDescent="0.3">
      <c r="A5438" t="s">
        <v>3879</v>
      </c>
      <c r="B5438" t="s">
        <v>11654</v>
      </c>
      <c r="C5438" t="s">
        <v>22180</v>
      </c>
      <c r="D5438" t="s">
        <v>22181</v>
      </c>
      <c r="E5438" s="74">
        <v>42768</v>
      </c>
      <c r="F5438">
        <v>20</v>
      </c>
      <c r="G5438" t="s">
        <v>17</v>
      </c>
      <c r="H5438" t="s">
        <v>17458</v>
      </c>
      <c r="I5438" s="74">
        <v>42815</v>
      </c>
      <c r="J5438" t="s">
        <v>19</v>
      </c>
      <c r="K5438" t="s">
        <v>19</v>
      </c>
    </row>
    <row r="5439" spans="1:11" hidden="1" x14ac:dyDescent="0.3">
      <c r="A5439" t="s">
        <v>9981</v>
      </c>
      <c r="B5439" t="s">
        <v>16921</v>
      </c>
      <c r="C5439" t="s">
        <v>17461</v>
      </c>
      <c r="D5439" t="s">
        <v>17462</v>
      </c>
      <c r="E5439" s="74">
        <v>44192</v>
      </c>
      <c r="F5439">
        <v>10</v>
      </c>
      <c r="G5439" t="s">
        <v>6</v>
      </c>
      <c r="H5439" t="s">
        <v>17339</v>
      </c>
      <c r="I5439" s="74">
        <v>44218</v>
      </c>
      <c r="J5439" t="s">
        <v>19</v>
      </c>
      <c r="K5439" t="s">
        <v>19</v>
      </c>
    </row>
    <row r="5440" spans="1:11" hidden="1" x14ac:dyDescent="0.3">
      <c r="A5440" t="s">
        <v>9983</v>
      </c>
      <c r="B5440" t="s">
        <v>16919</v>
      </c>
      <c r="C5440" t="s">
        <v>17461</v>
      </c>
      <c r="D5440" t="s">
        <v>17462</v>
      </c>
      <c r="E5440" s="74">
        <v>44192</v>
      </c>
      <c r="F5440">
        <v>10</v>
      </c>
      <c r="G5440" t="s">
        <v>6</v>
      </c>
      <c r="H5440" t="s">
        <v>17339</v>
      </c>
      <c r="I5440" s="74">
        <v>44218</v>
      </c>
      <c r="J5440" t="s">
        <v>19</v>
      </c>
      <c r="K5440" t="s">
        <v>19</v>
      </c>
    </row>
    <row r="5441" spans="1:11" hidden="1" x14ac:dyDescent="0.3">
      <c r="A5441" t="s">
        <v>9984</v>
      </c>
      <c r="B5441" t="s">
        <v>16918</v>
      </c>
      <c r="C5441" t="s">
        <v>17461</v>
      </c>
      <c r="D5441" t="s">
        <v>17462</v>
      </c>
      <c r="E5441" s="74">
        <v>44192</v>
      </c>
      <c r="F5441">
        <v>10</v>
      </c>
      <c r="G5441" t="s">
        <v>6</v>
      </c>
      <c r="H5441" t="s">
        <v>17339</v>
      </c>
      <c r="I5441" s="74">
        <v>44218</v>
      </c>
      <c r="J5441" t="s">
        <v>19</v>
      </c>
      <c r="K5441" t="s">
        <v>19</v>
      </c>
    </row>
    <row r="5442" spans="1:11" hidden="1" x14ac:dyDescent="0.3">
      <c r="A5442" t="s">
        <v>9985</v>
      </c>
      <c r="B5442" t="s">
        <v>16917</v>
      </c>
      <c r="C5442" t="s">
        <v>17461</v>
      </c>
      <c r="D5442" t="s">
        <v>17462</v>
      </c>
      <c r="E5442" s="74">
        <v>44192</v>
      </c>
      <c r="F5442">
        <v>10</v>
      </c>
      <c r="G5442" t="s">
        <v>6</v>
      </c>
      <c r="H5442" t="s">
        <v>17339</v>
      </c>
      <c r="I5442" s="74">
        <v>44218</v>
      </c>
      <c r="J5442" t="s">
        <v>19</v>
      </c>
      <c r="K5442" t="s">
        <v>19</v>
      </c>
    </row>
    <row r="5443" spans="1:11" hidden="1" x14ac:dyDescent="0.3">
      <c r="A5443" t="s">
        <v>2553</v>
      </c>
      <c r="B5443" t="s">
        <v>13299</v>
      </c>
      <c r="C5443" t="s">
        <v>17365</v>
      </c>
      <c r="D5443" t="s">
        <v>17366</v>
      </c>
      <c r="E5443" s="74">
        <v>39881</v>
      </c>
      <c r="F5443">
        <v>4.5</v>
      </c>
      <c r="G5443" t="s">
        <v>21806</v>
      </c>
      <c r="H5443" t="s">
        <v>17441</v>
      </c>
      <c r="I5443" s="74">
        <v>40688</v>
      </c>
      <c r="J5443" t="s">
        <v>19</v>
      </c>
      <c r="K5443" t="s">
        <v>19</v>
      </c>
    </row>
    <row r="5444" spans="1:11" hidden="1" x14ac:dyDescent="0.3">
      <c r="A5444" t="s">
        <v>2683</v>
      </c>
      <c r="B5444" t="s">
        <v>13417</v>
      </c>
      <c r="C5444" t="s">
        <v>21764</v>
      </c>
      <c r="D5444" t="s">
        <v>21765</v>
      </c>
      <c r="E5444" s="74">
        <v>40568</v>
      </c>
      <c r="F5444">
        <v>13.5</v>
      </c>
      <c r="G5444" t="s">
        <v>6</v>
      </c>
      <c r="H5444" t="s">
        <v>17458</v>
      </c>
      <c r="I5444" s="74">
        <v>40585</v>
      </c>
      <c r="J5444" t="s">
        <v>19</v>
      </c>
      <c r="K5444" t="s">
        <v>19</v>
      </c>
    </row>
    <row r="5445" spans="1:11" hidden="1" x14ac:dyDescent="0.3">
      <c r="A5445" t="s">
        <v>3020</v>
      </c>
      <c r="B5445" t="s">
        <v>15683</v>
      </c>
      <c r="C5445" t="s">
        <v>17668</v>
      </c>
      <c r="D5445" t="s">
        <v>17669</v>
      </c>
      <c r="E5445" s="74">
        <v>40017</v>
      </c>
      <c r="F5445">
        <v>9.9</v>
      </c>
      <c r="G5445" t="s">
        <v>6</v>
      </c>
      <c r="H5445" t="s">
        <v>17339</v>
      </c>
      <c r="I5445" s="74">
        <v>40030</v>
      </c>
      <c r="J5445" t="s">
        <v>19</v>
      </c>
      <c r="K5445" t="s">
        <v>19</v>
      </c>
    </row>
    <row r="5446" spans="1:11" hidden="1" x14ac:dyDescent="0.3">
      <c r="A5446" t="s">
        <v>410</v>
      </c>
      <c r="B5446" t="s">
        <v>11876</v>
      </c>
      <c r="C5446" t="s">
        <v>17393</v>
      </c>
      <c r="D5446" t="s">
        <v>17394</v>
      </c>
      <c r="E5446" s="74">
        <v>42083</v>
      </c>
      <c r="F5446">
        <v>0.5</v>
      </c>
      <c r="G5446" t="s">
        <v>17</v>
      </c>
      <c r="H5446" t="s">
        <v>17397</v>
      </c>
      <c r="I5446" s="74">
        <v>42577</v>
      </c>
      <c r="J5446" t="s">
        <v>19</v>
      </c>
      <c r="K5446" t="s">
        <v>19</v>
      </c>
    </row>
    <row r="5447" spans="1:11" hidden="1" x14ac:dyDescent="0.3">
      <c r="A5447" t="s">
        <v>1341</v>
      </c>
      <c r="B5447" t="s">
        <v>12375</v>
      </c>
      <c r="C5447" t="s">
        <v>17414</v>
      </c>
      <c r="D5447" t="s">
        <v>17415</v>
      </c>
      <c r="E5447" s="74">
        <v>41739</v>
      </c>
      <c r="F5447">
        <v>12</v>
      </c>
      <c r="G5447" t="s">
        <v>17</v>
      </c>
      <c r="H5447" t="s">
        <v>17315</v>
      </c>
      <c r="I5447" s="74">
        <v>41808</v>
      </c>
      <c r="J5447" t="s">
        <v>19</v>
      </c>
      <c r="K5447" t="s">
        <v>19</v>
      </c>
    </row>
    <row r="5448" spans="1:11" hidden="1" x14ac:dyDescent="0.3">
      <c r="A5448" t="s">
        <v>1168</v>
      </c>
      <c r="B5448" t="s">
        <v>1169</v>
      </c>
      <c r="C5448" t="s">
        <v>17372</v>
      </c>
      <c r="D5448" t="s">
        <v>17373</v>
      </c>
      <c r="E5448" s="74">
        <v>41816</v>
      </c>
      <c r="F5448">
        <v>8</v>
      </c>
      <c r="G5448" t="s">
        <v>17</v>
      </c>
      <c r="H5448" t="s">
        <v>17315</v>
      </c>
      <c r="I5448" s="74">
        <v>41887</v>
      </c>
      <c r="J5448" t="s">
        <v>19</v>
      </c>
      <c r="K5448" t="s">
        <v>19</v>
      </c>
    </row>
    <row r="5449" spans="1:11" hidden="1" x14ac:dyDescent="0.3">
      <c r="A5449" t="s">
        <v>3598</v>
      </c>
      <c r="B5449" t="s">
        <v>11287</v>
      </c>
      <c r="C5449" t="s">
        <v>17372</v>
      </c>
      <c r="D5449" t="s">
        <v>17373</v>
      </c>
      <c r="E5449" s="74">
        <v>32308</v>
      </c>
      <c r="F5449">
        <v>64.7</v>
      </c>
      <c r="G5449" t="s">
        <v>17623</v>
      </c>
      <c r="H5449" t="s">
        <v>17465</v>
      </c>
      <c r="I5449" s="74">
        <v>39643</v>
      </c>
      <c r="J5449" t="s">
        <v>19</v>
      </c>
      <c r="K5449" t="s">
        <v>19</v>
      </c>
    </row>
    <row r="5450" spans="1:11" hidden="1" x14ac:dyDescent="0.3">
      <c r="A5450" t="s">
        <v>4597</v>
      </c>
      <c r="B5450" t="s">
        <v>11287</v>
      </c>
      <c r="C5450" t="s">
        <v>17372</v>
      </c>
      <c r="D5450" t="s">
        <v>17373</v>
      </c>
      <c r="E5450" s="74">
        <v>41000</v>
      </c>
      <c r="F5450">
        <v>6.2</v>
      </c>
      <c r="G5450" t="s">
        <v>17623</v>
      </c>
      <c r="H5450" t="s">
        <v>17465</v>
      </c>
      <c r="I5450" s="74">
        <v>43370</v>
      </c>
      <c r="J5450" t="s">
        <v>19</v>
      </c>
      <c r="K5450" t="s">
        <v>19</v>
      </c>
    </row>
    <row r="5451" spans="1:11" hidden="1" x14ac:dyDescent="0.3">
      <c r="A5451" t="s">
        <v>3547</v>
      </c>
      <c r="B5451" t="s">
        <v>11119</v>
      </c>
      <c r="C5451" t="s">
        <v>17621</v>
      </c>
      <c r="D5451" t="s">
        <v>17622</v>
      </c>
      <c r="E5451" s="74">
        <v>31761</v>
      </c>
      <c r="F5451">
        <v>26.4</v>
      </c>
      <c r="G5451" t="s">
        <v>17623</v>
      </c>
      <c r="H5451" t="s">
        <v>17315</v>
      </c>
      <c r="I5451" s="74">
        <v>39666</v>
      </c>
      <c r="J5451" t="s">
        <v>19</v>
      </c>
      <c r="K5451" t="s">
        <v>19</v>
      </c>
    </row>
    <row r="5452" spans="1:11" hidden="1" x14ac:dyDescent="0.3">
      <c r="A5452" t="s">
        <v>3303</v>
      </c>
      <c r="B5452" t="s">
        <v>11119</v>
      </c>
      <c r="C5452" t="s">
        <v>17621</v>
      </c>
      <c r="D5452" t="s">
        <v>17622</v>
      </c>
      <c r="E5452" s="74">
        <v>32126</v>
      </c>
      <c r="F5452">
        <v>24</v>
      </c>
      <c r="G5452" t="s">
        <v>17623</v>
      </c>
      <c r="H5452" t="s">
        <v>17315</v>
      </c>
      <c r="I5452" s="74">
        <v>39666</v>
      </c>
      <c r="J5452" t="s">
        <v>19</v>
      </c>
      <c r="K5452" t="s">
        <v>19</v>
      </c>
    </row>
    <row r="5453" spans="1:11" hidden="1" x14ac:dyDescent="0.3">
      <c r="A5453" t="s">
        <v>3302</v>
      </c>
      <c r="B5453" t="s">
        <v>11119</v>
      </c>
      <c r="C5453" t="s">
        <v>17621</v>
      </c>
      <c r="D5453" t="s">
        <v>17622</v>
      </c>
      <c r="E5453" s="74">
        <v>32629</v>
      </c>
      <c r="F5453">
        <v>24</v>
      </c>
      <c r="G5453" t="s">
        <v>17623</v>
      </c>
      <c r="H5453" t="s">
        <v>17315</v>
      </c>
      <c r="I5453" s="74">
        <v>39666</v>
      </c>
      <c r="J5453" t="s">
        <v>19</v>
      </c>
      <c r="K5453" t="s">
        <v>19</v>
      </c>
    </row>
    <row r="5454" spans="1:11" hidden="1" x14ac:dyDescent="0.3">
      <c r="A5454" t="s">
        <v>2554</v>
      </c>
      <c r="B5454" t="s">
        <v>13300</v>
      </c>
      <c r="C5454" t="s">
        <v>17486</v>
      </c>
      <c r="D5454" t="s">
        <v>17487</v>
      </c>
      <c r="E5454" s="74">
        <v>40619</v>
      </c>
      <c r="F5454">
        <v>0.39400000000000002</v>
      </c>
      <c r="G5454" t="s">
        <v>17</v>
      </c>
      <c r="H5454" t="s">
        <v>17315</v>
      </c>
      <c r="I5454" s="74">
        <v>40688</v>
      </c>
      <c r="J5454" t="s">
        <v>19</v>
      </c>
      <c r="K5454" t="s">
        <v>19</v>
      </c>
    </row>
    <row r="5455" spans="1:11" hidden="1" x14ac:dyDescent="0.3">
      <c r="A5455" t="s">
        <v>62</v>
      </c>
      <c r="B5455" t="s">
        <v>11657</v>
      </c>
      <c r="C5455" t="s">
        <v>17453</v>
      </c>
      <c r="D5455" t="s">
        <v>17454</v>
      </c>
      <c r="E5455" s="74">
        <v>42767</v>
      </c>
      <c r="F5455">
        <v>9.9</v>
      </c>
      <c r="G5455" t="s">
        <v>17</v>
      </c>
      <c r="H5455" t="s">
        <v>17339</v>
      </c>
      <c r="I5455" s="74">
        <v>42796</v>
      </c>
      <c r="J5455" t="s">
        <v>19</v>
      </c>
      <c r="K5455" t="s">
        <v>19</v>
      </c>
    </row>
    <row r="5456" spans="1:11" hidden="1" x14ac:dyDescent="0.3">
      <c r="A5456" t="s">
        <v>25223</v>
      </c>
      <c r="B5456" t="s">
        <v>25224</v>
      </c>
      <c r="C5456" t="s">
        <v>25216</v>
      </c>
      <c r="D5456" t="s">
        <v>25217</v>
      </c>
      <c r="E5456" s="74">
        <v>44345</v>
      </c>
      <c r="F5456">
        <v>250</v>
      </c>
      <c r="G5456" t="s">
        <v>6</v>
      </c>
      <c r="H5456" t="s">
        <v>17324</v>
      </c>
      <c r="I5456" s="74">
        <v>45390</v>
      </c>
      <c r="J5456" t="s">
        <v>19</v>
      </c>
      <c r="K5456" t="s">
        <v>19</v>
      </c>
    </row>
    <row r="5457" spans="1:11" hidden="1" x14ac:dyDescent="0.3">
      <c r="A5457" t="s">
        <v>2144</v>
      </c>
      <c r="B5457" t="s">
        <v>2143</v>
      </c>
      <c r="C5457" t="s">
        <v>17573</v>
      </c>
      <c r="D5457" t="s">
        <v>17574</v>
      </c>
      <c r="E5457" s="74">
        <v>41032</v>
      </c>
      <c r="F5457">
        <v>0.24532000000000001</v>
      </c>
      <c r="G5457" t="s">
        <v>17</v>
      </c>
      <c r="H5457" t="s">
        <v>17339</v>
      </c>
      <c r="I5457" s="74">
        <v>41248</v>
      </c>
      <c r="J5457" t="s">
        <v>19</v>
      </c>
      <c r="K5457" t="s">
        <v>17325</v>
      </c>
    </row>
    <row r="5458" spans="1:11" hidden="1" x14ac:dyDescent="0.3">
      <c r="A5458" t="s">
        <v>675</v>
      </c>
      <c r="B5458" t="s">
        <v>674</v>
      </c>
      <c r="C5458" t="s">
        <v>17573</v>
      </c>
      <c r="D5458" t="s">
        <v>17574</v>
      </c>
      <c r="E5458" s="74">
        <v>41941</v>
      </c>
      <c r="F5458">
        <v>6.3619999999999996E-2</v>
      </c>
      <c r="G5458" t="s">
        <v>17</v>
      </c>
      <c r="H5458" t="s">
        <v>17339</v>
      </c>
      <c r="I5458" s="74">
        <v>42318</v>
      </c>
      <c r="J5458" t="s">
        <v>19</v>
      </c>
      <c r="K5458" t="s">
        <v>17325</v>
      </c>
    </row>
    <row r="5459" spans="1:11" hidden="1" x14ac:dyDescent="0.3">
      <c r="A5459" t="s">
        <v>2261</v>
      </c>
      <c r="B5459" t="s">
        <v>2260</v>
      </c>
      <c r="C5459" t="s">
        <v>17573</v>
      </c>
      <c r="D5459" t="s">
        <v>17574</v>
      </c>
      <c r="E5459" s="74">
        <v>40515</v>
      </c>
      <c r="F5459">
        <v>7.4569999999999997E-2</v>
      </c>
      <c r="G5459" t="s">
        <v>17</v>
      </c>
      <c r="H5459" t="s">
        <v>17339</v>
      </c>
      <c r="I5459" s="74">
        <v>40996</v>
      </c>
      <c r="J5459" t="s">
        <v>19</v>
      </c>
      <c r="K5459" t="s">
        <v>17325</v>
      </c>
    </row>
    <row r="5460" spans="1:11" hidden="1" x14ac:dyDescent="0.3">
      <c r="A5460" t="s">
        <v>983</v>
      </c>
      <c r="B5460" t="s">
        <v>982</v>
      </c>
      <c r="C5460" t="s">
        <v>17573</v>
      </c>
      <c r="D5460" t="s">
        <v>17574</v>
      </c>
      <c r="E5460" s="74">
        <v>41514</v>
      </c>
      <c r="F5460">
        <v>7.2429999999999994E-2</v>
      </c>
      <c r="G5460" t="s">
        <v>17</v>
      </c>
      <c r="H5460" t="s">
        <v>17339</v>
      </c>
      <c r="I5460" s="74">
        <v>42017</v>
      </c>
      <c r="J5460" t="s">
        <v>19</v>
      </c>
      <c r="K5460" t="s">
        <v>17325</v>
      </c>
    </row>
    <row r="5461" spans="1:11" hidden="1" x14ac:dyDescent="0.3">
      <c r="A5461" t="s">
        <v>21583</v>
      </c>
      <c r="B5461" t="s">
        <v>21584</v>
      </c>
      <c r="C5461" t="s">
        <v>17673</v>
      </c>
      <c r="D5461" t="s">
        <v>17674</v>
      </c>
      <c r="E5461" s="74">
        <v>45161</v>
      </c>
      <c r="F5461">
        <v>0.13500000000000001</v>
      </c>
      <c r="G5461" t="s">
        <v>17</v>
      </c>
      <c r="H5461" t="s">
        <v>17315</v>
      </c>
      <c r="I5461" s="74">
        <v>45315</v>
      </c>
      <c r="J5461" t="s">
        <v>19</v>
      </c>
      <c r="K5461" t="s">
        <v>19</v>
      </c>
    </row>
    <row r="5462" spans="1:11" hidden="1" x14ac:dyDescent="0.3">
      <c r="A5462" t="s">
        <v>27445</v>
      </c>
      <c r="B5462" t="s">
        <v>27446</v>
      </c>
      <c r="C5462" t="s">
        <v>17754</v>
      </c>
      <c r="D5462" t="s">
        <v>17755</v>
      </c>
      <c r="E5462" s="74">
        <v>45203</v>
      </c>
      <c r="F5462">
        <v>0.1875</v>
      </c>
      <c r="G5462" t="s">
        <v>17</v>
      </c>
      <c r="H5462" t="s">
        <v>17397</v>
      </c>
      <c r="I5462" s="74">
        <v>45631</v>
      </c>
      <c r="J5462" t="s">
        <v>19</v>
      </c>
      <c r="K5462" t="s">
        <v>19</v>
      </c>
    </row>
    <row r="5463" spans="1:11" hidden="1" x14ac:dyDescent="0.3">
      <c r="A5463" t="s">
        <v>27447</v>
      </c>
      <c r="B5463" t="s">
        <v>27448</v>
      </c>
      <c r="C5463" t="s">
        <v>17754</v>
      </c>
      <c r="D5463" t="s">
        <v>17755</v>
      </c>
      <c r="E5463" s="74">
        <v>45203</v>
      </c>
      <c r="F5463">
        <v>0.1875</v>
      </c>
      <c r="G5463" t="s">
        <v>17</v>
      </c>
      <c r="H5463" t="s">
        <v>17397</v>
      </c>
      <c r="I5463" s="74">
        <v>45631</v>
      </c>
      <c r="J5463" t="s">
        <v>19</v>
      </c>
      <c r="K5463" t="s">
        <v>19</v>
      </c>
    </row>
    <row r="5464" spans="1:11" hidden="1" x14ac:dyDescent="0.3">
      <c r="A5464" t="s">
        <v>26660</v>
      </c>
      <c r="B5464" t="s">
        <v>26661</v>
      </c>
      <c r="C5464" t="s">
        <v>17754</v>
      </c>
      <c r="D5464" t="s">
        <v>17755</v>
      </c>
      <c r="E5464" s="74">
        <v>45328</v>
      </c>
      <c r="F5464">
        <v>0.5</v>
      </c>
      <c r="G5464" t="s">
        <v>17</v>
      </c>
      <c r="H5464" t="s">
        <v>17397</v>
      </c>
      <c r="I5464" s="74">
        <v>45631</v>
      </c>
      <c r="J5464" t="s">
        <v>19</v>
      </c>
      <c r="K5464" t="s">
        <v>19</v>
      </c>
    </row>
    <row r="5465" spans="1:11" hidden="1" x14ac:dyDescent="0.3">
      <c r="A5465" t="s">
        <v>21028</v>
      </c>
      <c r="B5465" t="s">
        <v>21029</v>
      </c>
      <c r="C5465" t="s">
        <v>17754</v>
      </c>
      <c r="D5465" t="s">
        <v>17755</v>
      </c>
      <c r="E5465" s="74">
        <v>44670</v>
      </c>
      <c r="F5465">
        <v>0.125</v>
      </c>
      <c r="G5465" t="s">
        <v>17</v>
      </c>
      <c r="H5465" t="s">
        <v>17397</v>
      </c>
      <c r="I5465" s="74">
        <v>45247</v>
      </c>
      <c r="J5465" t="s">
        <v>19</v>
      </c>
      <c r="K5465" t="s">
        <v>19</v>
      </c>
    </row>
    <row r="5466" spans="1:11" hidden="1" x14ac:dyDescent="0.3">
      <c r="A5466" t="s">
        <v>1436</v>
      </c>
      <c r="B5466" t="s">
        <v>12440</v>
      </c>
      <c r="C5466" t="s">
        <v>17335</v>
      </c>
      <c r="D5466" t="s">
        <v>17336</v>
      </c>
      <c r="E5466" s="74">
        <v>41618</v>
      </c>
      <c r="F5466">
        <v>7.5</v>
      </c>
      <c r="G5466" t="s">
        <v>17</v>
      </c>
      <c r="H5466" t="s">
        <v>17324</v>
      </c>
      <c r="I5466" s="74">
        <v>41631</v>
      </c>
      <c r="J5466" t="s">
        <v>19</v>
      </c>
      <c r="K5466" t="s">
        <v>19</v>
      </c>
    </row>
    <row r="5467" spans="1:11" hidden="1" x14ac:dyDescent="0.3">
      <c r="A5467" t="s">
        <v>1304</v>
      </c>
      <c r="B5467" t="s">
        <v>1305</v>
      </c>
      <c r="C5467" t="s">
        <v>17372</v>
      </c>
      <c r="D5467" t="s">
        <v>17373</v>
      </c>
      <c r="E5467" s="74">
        <v>41636</v>
      </c>
      <c r="F5467">
        <v>1.5</v>
      </c>
      <c r="G5467" t="s">
        <v>17</v>
      </c>
      <c r="H5467" t="s">
        <v>17315</v>
      </c>
      <c r="I5467" s="74">
        <v>41726</v>
      </c>
      <c r="J5467" t="s">
        <v>19</v>
      </c>
      <c r="K5467" t="s">
        <v>19</v>
      </c>
    </row>
    <row r="5468" spans="1:11" hidden="1" x14ac:dyDescent="0.3">
      <c r="A5468" t="s">
        <v>384</v>
      </c>
      <c r="B5468" t="s">
        <v>11856</v>
      </c>
      <c r="C5468" t="s">
        <v>17410</v>
      </c>
      <c r="D5468" t="s">
        <v>17411</v>
      </c>
      <c r="E5468" s="74">
        <v>40178</v>
      </c>
      <c r="F5468">
        <v>0.17599999999999999</v>
      </c>
      <c r="G5468" t="s">
        <v>17</v>
      </c>
      <c r="H5468" t="s">
        <v>17315</v>
      </c>
      <c r="I5468" s="74">
        <v>42598</v>
      </c>
      <c r="J5468" t="s">
        <v>19</v>
      </c>
      <c r="K5468" t="s">
        <v>19</v>
      </c>
    </row>
    <row r="5469" spans="1:11" hidden="1" x14ac:dyDescent="0.3">
      <c r="A5469" t="s">
        <v>2008</v>
      </c>
      <c r="B5469" t="s">
        <v>12878</v>
      </c>
      <c r="C5469" t="s">
        <v>17328</v>
      </c>
      <c r="D5469" t="s">
        <v>17329</v>
      </c>
      <c r="E5469" s="74">
        <v>41197</v>
      </c>
      <c r="F5469">
        <v>4.95</v>
      </c>
      <c r="G5469" t="s">
        <v>17</v>
      </c>
      <c r="H5469" t="s">
        <v>17339</v>
      </c>
      <c r="I5469" s="74">
        <v>41227</v>
      </c>
      <c r="J5469" t="s">
        <v>19</v>
      </c>
      <c r="K5469" t="s">
        <v>19</v>
      </c>
    </row>
    <row r="5470" spans="1:11" hidden="1" x14ac:dyDescent="0.3">
      <c r="A5470" t="s">
        <v>9676</v>
      </c>
      <c r="B5470" t="s">
        <v>17005</v>
      </c>
      <c r="C5470" t="s">
        <v>17433</v>
      </c>
      <c r="D5470" t="s">
        <v>17434</v>
      </c>
      <c r="E5470" s="74">
        <v>43464</v>
      </c>
      <c r="F5470">
        <v>2.72</v>
      </c>
      <c r="G5470" t="s">
        <v>6</v>
      </c>
      <c r="H5470" t="s">
        <v>17435</v>
      </c>
      <c r="I5470" s="74">
        <v>44075</v>
      </c>
      <c r="J5470" t="s">
        <v>19</v>
      </c>
      <c r="K5470" t="s">
        <v>19</v>
      </c>
    </row>
    <row r="5471" spans="1:11" hidden="1" x14ac:dyDescent="0.3">
      <c r="A5471" t="s">
        <v>337</v>
      </c>
      <c r="B5471" t="s">
        <v>11828</v>
      </c>
      <c r="C5471" t="s">
        <v>17370</v>
      </c>
      <c r="D5471" t="s">
        <v>17371</v>
      </c>
      <c r="E5471" s="74">
        <v>42081</v>
      </c>
      <c r="F5471">
        <v>0.5</v>
      </c>
      <c r="G5471" t="s">
        <v>17</v>
      </c>
      <c r="H5471" t="s">
        <v>17315</v>
      </c>
      <c r="I5471" s="74">
        <v>42690</v>
      </c>
      <c r="J5471" t="s">
        <v>19</v>
      </c>
      <c r="K5471" t="s">
        <v>19</v>
      </c>
    </row>
    <row r="5472" spans="1:11" hidden="1" x14ac:dyDescent="0.3">
      <c r="A5472" t="s">
        <v>58</v>
      </c>
      <c r="B5472" t="s">
        <v>11647</v>
      </c>
      <c r="C5472" t="s">
        <v>17370</v>
      </c>
      <c r="D5472" t="s">
        <v>17371</v>
      </c>
      <c r="E5472" s="74">
        <v>42714</v>
      </c>
      <c r="F5472">
        <v>1</v>
      </c>
      <c r="G5472" t="s">
        <v>17</v>
      </c>
      <c r="H5472" t="s">
        <v>17315</v>
      </c>
      <c r="I5472" s="74">
        <v>42797</v>
      </c>
      <c r="J5472" t="s">
        <v>19</v>
      </c>
      <c r="K5472" t="s">
        <v>19</v>
      </c>
    </row>
    <row r="5473" spans="1:11" hidden="1" x14ac:dyDescent="0.3">
      <c r="A5473" t="s">
        <v>59</v>
      </c>
      <c r="B5473" t="s">
        <v>11648</v>
      </c>
      <c r="C5473" t="s">
        <v>17370</v>
      </c>
      <c r="D5473" t="s">
        <v>17371</v>
      </c>
      <c r="E5473" s="74">
        <v>42714</v>
      </c>
      <c r="F5473">
        <v>3</v>
      </c>
      <c r="G5473" t="s">
        <v>17</v>
      </c>
      <c r="H5473" t="s">
        <v>17315</v>
      </c>
      <c r="I5473" s="74">
        <v>42797</v>
      </c>
      <c r="J5473" t="s">
        <v>19</v>
      </c>
      <c r="K5473" t="s">
        <v>19</v>
      </c>
    </row>
    <row r="5474" spans="1:11" hidden="1" x14ac:dyDescent="0.3">
      <c r="A5474" t="s">
        <v>3284</v>
      </c>
      <c r="B5474" t="s">
        <v>11054</v>
      </c>
      <c r="C5474" t="s">
        <v>22040</v>
      </c>
      <c r="D5474" t="s">
        <v>1017</v>
      </c>
      <c r="E5474" s="74">
        <v>24381</v>
      </c>
      <c r="F5474">
        <v>6</v>
      </c>
      <c r="G5474" t="s">
        <v>17369</v>
      </c>
      <c r="H5474" t="s">
        <v>17315</v>
      </c>
      <c r="I5474" s="74">
        <v>41738</v>
      </c>
      <c r="J5474" t="s">
        <v>19</v>
      </c>
      <c r="K5474" t="s">
        <v>19</v>
      </c>
    </row>
    <row r="5475" spans="1:11" hidden="1" x14ac:dyDescent="0.3">
      <c r="A5475" t="s">
        <v>1852</v>
      </c>
      <c r="B5475" t="s">
        <v>4836</v>
      </c>
      <c r="C5475" t="s">
        <v>17410</v>
      </c>
      <c r="D5475" t="s">
        <v>17411</v>
      </c>
      <c r="E5475" s="74">
        <v>40849</v>
      </c>
      <c r="F5475">
        <v>0.13900000000000001</v>
      </c>
      <c r="G5475" t="s">
        <v>17</v>
      </c>
      <c r="H5475" t="s">
        <v>17315</v>
      </c>
      <c r="I5475" s="74">
        <v>41348</v>
      </c>
      <c r="J5475" t="s">
        <v>19</v>
      </c>
      <c r="K5475" t="s">
        <v>19</v>
      </c>
    </row>
    <row r="5476" spans="1:11" hidden="1" x14ac:dyDescent="0.3">
      <c r="A5476" t="s">
        <v>1851</v>
      </c>
      <c r="B5476" t="s">
        <v>4836</v>
      </c>
      <c r="C5476" t="s">
        <v>17410</v>
      </c>
      <c r="D5476" t="s">
        <v>17411</v>
      </c>
      <c r="E5476" s="74">
        <v>40849</v>
      </c>
      <c r="F5476">
        <v>0.09</v>
      </c>
      <c r="G5476" t="s">
        <v>17</v>
      </c>
      <c r="H5476" t="s">
        <v>17315</v>
      </c>
      <c r="I5476" s="74">
        <v>41348</v>
      </c>
      <c r="J5476" t="s">
        <v>19</v>
      </c>
      <c r="K5476" t="s">
        <v>19</v>
      </c>
    </row>
    <row r="5477" spans="1:11" hidden="1" x14ac:dyDescent="0.3">
      <c r="A5477" t="s">
        <v>1582</v>
      </c>
      <c r="B5477" t="s">
        <v>4836</v>
      </c>
      <c r="C5477" t="s">
        <v>17410</v>
      </c>
      <c r="D5477" t="s">
        <v>17411</v>
      </c>
      <c r="E5477" s="74">
        <v>40850</v>
      </c>
      <c r="F5477">
        <v>0.34200000000000003</v>
      </c>
      <c r="G5477" t="s">
        <v>17</v>
      </c>
      <c r="H5477" t="s">
        <v>17315</v>
      </c>
      <c r="I5477" s="74">
        <v>41515</v>
      </c>
      <c r="J5477" t="s">
        <v>19</v>
      </c>
      <c r="K5477" t="s">
        <v>19</v>
      </c>
    </row>
    <row r="5478" spans="1:11" hidden="1" x14ac:dyDescent="0.3">
      <c r="A5478" t="s">
        <v>1131</v>
      </c>
      <c r="B5478" t="s">
        <v>4836</v>
      </c>
      <c r="C5478" t="s">
        <v>17410</v>
      </c>
      <c r="D5478" t="s">
        <v>17411</v>
      </c>
      <c r="E5478" s="74">
        <v>40849</v>
      </c>
      <c r="F5478">
        <v>0.16300000000000001</v>
      </c>
      <c r="G5478" t="s">
        <v>17</v>
      </c>
      <c r="H5478" t="s">
        <v>17315</v>
      </c>
      <c r="I5478" s="74">
        <v>41862</v>
      </c>
      <c r="J5478" t="s">
        <v>19</v>
      </c>
      <c r="K5478" t="s">
        <v>19</v>
      </c>
    </row>
    <row r="5479" spans="1:11" hidden="1" x14ac:dyDescent="0.3">
      <c r="A5479" t="s">
        <v>20979</v>
      </c>
      <c r="B5479" t="s">
        <v>20980</v>
      </c>
      <c r="C5479" t="s">
        <v>19658</v>
      </c>
      <c r="D5479" t="s">
        <v>19659</v>
      </c>
      <c r="E5479" s="74">
        <v>43690</v>
      </c>
      <c r="F5479">
        <v>0.36</v>
      </c>
      <c r="G5479" t="s">
        <v>17</v>
      </c>
      <c r="H5479" t="s">
        <v>17315</v>
      </c>
      <c r="I5479" s="74">
        <v>45315</v>
      </c>
      <c r="J5479" t="s">
        <v>19</v>
      </c>
      <c r="K5479" t="s">
        <v>19</v>
      </c>
    </row>
    <row r="5480" spans="1:11" hidden="1" x14ac:dyDescent="0.3">
      <c r="A5480" t="s">
        <v>13690</v>
      </c>
      <c r="B5480" t="s">
        <v>13689</v>
      </c>
      <c r="C5480" t="s">
        <v>18679</v>
      </c>
      <c r="D5480" t="s">
        <v>4940</v>
      </c>
      <c r="E5480" s="74">
        <v>44904</v>
      </c>
      <c r="F5480">
        <v>0.317</v>
      </c>
      <c r="G5480" t="s">
        <v>17</v>
      </c>
      <c r="H5480" t="s">
        <v>17315</v>
      </c>
      <c r="I5480" s="74">
        <v>44974</v>
      </c>
      <c r="J5480" t="s">
        <v>19</v>
      </c>
      <c r="K5480" t="s">
        <v>19</v>
      </c>
    </row>
    <row r="5481" spans="1:11" hidden="1" x14ac:dyDescent="0.3">
      <c r="A5481" t="s">
        <v>2769</v>
      </c>
      <c r="B5481" t="s">
        <v>2768</v>
      </c>
      <c r="C5481" t="s">
        <v>17352</v>
      </c>
      <c r="D5481" t="s">
        <v>17293</v>
      </c>
      <c r="E5481" s="74">
        <v>40399</v>
      </c>
      <c r="F5481">
        <v>0.20913699999999999</v>
      </c>
      <c r="G5481" t="s">
        <v>17</v>
      </c>
      <c r="H5481" t="s">
        <v>17339</v>
      </c>
      <c r="I5481" s="74">
        <v>40436</v>
      </c>
      <c r="J5481" t="s">
        <v>19</v>
      </c>
      <c r="K5481" t="s">
        <v>17325</v>
      </c>
    </row>
    <row r="5482" spans="1:11" hidden="1" x14ac:dyDescent="0.3">
      <c r="A5482" t="s">
        <v>3817</v>
      </c>
      <c r="B5482" t="s">
        <v>3818</v>
      </c>
      <c r="C5482" t="s">
        <v>17352</v>
      </c>
      <c r="D5482" t="s">
        <v>17293</v>
      </c>
      <c r="E5482" s="74">
        <v>40799</v>
      </c>
      <c r="F5482">
        <v>0.24663299999999999</v>
      </c>
      <c r="G5482" t="s">
        <v>17</v>
      </c>
      <c r="H5482" t="s">
        <v>17339</v>
      </c>
      <c r="I5482" s="74">
        <v>40823</v>
      </c>
      <c r="J5482" t="s">
        <v>19</v>
      </c>
      <c r="K5482" t="s">
        <v>17325</v>
      </c>
    </row>
    <row r="5483" spans="1:11" hidden="1" x14ac:dyDescent="0.3">
      <c r="A5483" t="s">
        <v>1609</v>
      </c>
      <c r="B5483" t="s">
        <v>1608</v>
      </c>
      <c r="C5483" t="s">
        <v>17352</v>
      </c>
      <c r="D5483" t="s">
        <v>17293</v>
      </c>
      <c r="E5483" s="74">
        <v>41467</v>
      </c>
      <c r="F5483">
        <v>0.22522300000000001</v>
      </c>
      <c r="G5483" t="s">
        <v>17</v>
      </c>
      <c r="H5483" t="s">
        <v>17339</v>
      </c>
      <c r="I5483" s="74">
        <v>41502</v>
      </c>
      <c r="J5483" t="s">
        <v>19</v>
      </c>
      <c r="K5483" t="s">
        <v>17325</v>
      </c>
    </row>
    <row r="5484" spans="1:11" hidden="1" x14ac:dyDescent="0.3">
      <c r="A5484" t="s">
        <v>372</v>
      </c>
      <c r="B5484" t="s">
        <v>371</v>
      </c>
      <c r="C5484" t="s">
        <v>17352</v>
      </c>
      <c r="D5484" t="s">
        <v>17293</v>
      </c>
      <c r="E5484" s="74">
        <v>42508</v>
      </c>
      <c r="F5484">
        <v>3.3702999999999997E-2</v>
      </c>
      <c r="G5484" t="s">
        <v>17</v>
      </c>
      <c r="H5484" t="s">
        <v>17339</v>
      </c>
      <c r="I5484" s="74">
        <v>42601</v>
      </c>
      <c r="J5484" t="s">
        <v>19</v>
      </c>
      <c r="K5484" t="s">
        <v>17325</v>
      </c>
    </row>
    <row r="5485" spans="1:11" hidden="1" x14ac:dyDescent="0.3">
      <c r="A5485" t="s">
        <v>3815</v>
      </c>
      <c r="B5485" t="s">
        <v>3816</v>
      </c>
      <c r="C5485" t="s">
        <v>17352</v>
      </c>
      <c r="D5485" t="s">
        <v>17293</v>
      </c>
      <c r="E5485" s="74">
        <v>40604</v>
      </c>
      <c r="F5485">
        <v>0.24426899999999999</v>
      </c>
      <c r="G5485" t="s">
        <v>17</v>
      </c>
      <c r="H5485" t="s">
        <v>17339</v>
      </c>
      <c r="I5485" s="74">
        <v>40617</v>
      </c>
      <c r="J5485" t="s">
        <v>19</v>
      </c>
      <c r="K5485" t="s">
        <v>17325</v>
      </c>
    </row>
    <row r="5486" spans="1:11" hidden="1" x14ac:dyDescent="0.3">
      <c r="A5486" t="s">
        <v>950</v>
      </c>
      <c r="B5486" t="s">
        <v>949</v>
      </c>
      <c r="C5486" t="s">
        <v>17352</v>
      </c>
      <c r="D5486" t="s">
        <v>17293</v>
      </c>
      <c r="E5486" s="74">
        <v>41926</v>
      </c>
      <c r="F5486">
        <v>8.5000000000000006E-3</v>
      </c>
      <c r="G5486" t="s">
        <v>17</v>
      </c>
      <c r="H5486" t="s">
        <v>17339</v>
      </c>
      <c r="I5486" s="74">
        <v>42012</v>
      </c>
      <c r="J5486" t="s">
        <v>19</v>
      </c>
      <c r="K5486" t="s">
        <v>17325</v>
      </c>
    </row>
    <row r="5487" spans="1:11" hidden="1" x14ac:dyDescent="0.3">
      <c r="A5487" t="s">
        <v>2748</v>
      </c>
      <c r="B5487" t="s">
        <v>2747</v>
      </c>
      <c r="C5487" t="s">
        <v>17352</v>
      </c>
      <c r="D5487" t="s">
        <v>17293</v>
      </c>
      <c r="E5487" s="74">
        <v>40415</v>
      </c>
      <c r="F5487">
        <v>0.211309</v>
      </c>
      <c r="G5487" t="s">
        <v>17</v>
      </c>
      <c r="H5487" t="s">
        <v>17339</v>
      </c>
      <c r="I5487" s="74">
        <v>40464</v>
      </c>
      <c r="J5487" t="s">
        <v>19</v>
      </c>
      <c r="K5487" t="s">
        <v>17325</v>
      </c>
    </row>
    <row r="5488" spans="1:11" hidden="1" x14ac:dyDescent="0.3">
      <c r="A5488" t="s">
        <v>3819</v>
      </c>
      <c r="B5488" t="s">
        <v>3820</v>
      </c>
      <c r="C5488" t="s">
        <v>17352</v>
      </c>
      <c r="D5488" t="s">
        <v>17293</v>
      </c>
      <c r="E5488" s="74">
        <v>40897</v>
      </c>
      <c r="F5488">
        <v>0.27145799999999998</v>
      </c>
      <c r="G5488" t="s">
        <v>17</v>
      </c>
      <c r="H5488" t="s">
        <v>17339</v>
      </c>
      <c r="I5488" s="74">
        <v>40952</v>
      </c>
      <c r="J5488" t="s">
        <v>19</v>
      </c>
      <c r="K5488" t="s">
        <v>17325</v>
      </c>
    </row>
    <row r="5489" spans="1:11" hidden="1" x14ac:dyDescent="0.3">
      <c r="A5489" t="s">
        <v>2746</v>
      </c>
      <c r="B5489" t="s">
        <v>2745</v>
      </c>
      <c r="C5489" t="s">
        <v>17352</v>
      </c>
      <c r="D5489" t="s">
        <v>17293</v>
      </c>
      <c r="E5489" s="74">
        <v>40407</v>
      </c>
      <c r="F5489">
        <v>0.24091899999999999</v>
      </c>
      <c r="G5489" t="s">
        <v>17</v>
      </c>
      <c r="H5489" t="s">
        <v>17339</v>
      </c>
      <c r="I5489" s="74">
        <v>40464</v>
      </c>
      <c r="J5489" t="s">
        <v>19</v>
      </c>
      <c r="K5489" t="s">
        <v>17325</v>
      </c>
    </row>
    <row r="5490" spans="1:11" hidden="1" x14ac:dyDescent="0.3">
      <c r="A5490" t="s">
        <v>1607</v>
      </c>
      <c r="B5490" t="s">
        <v>1606</v>
      </c>
      <c r="C5490" t="s">
        <v>17352</v>
      </c>
      <c r="D5490" t="s">
        <v>17293</v>
      </c>
      <c r="E5490" s="74">
        <v>41436</v>
      </c>
      <c r="F5490">
        <v>0.235095</v>
      </c>
      <c r="G5490" t="s">
        <v>17</v>
      </c>
      <c r="H5490" t="s">
        <v>17339</v>
      </c>
      <c r="I5490" s="74">
        <v>41502</v>
      </c>
      <c r="J5490" t="s">
        <v>19</v>
      </c>
      <c r="K5490" t="s">
        <v>17325</v>
      </c>
    </row>
    <row r="5491" spans="1:11" hidden="1" x14ac:dyDescent="0.3">
      <c r="A5491" t="s">
        <v>522</v>
      </c>
      <c r="B5491" t="s">
        <v>521</v>
      </c>
      <c r="C5491" t="s">
        <v>17352</v>
      </c>
      <c r="D5491" t="s">
        <v>17293</v>
      </c>
      <c r="E5491" s="74">
        <v>42412</v>
      </c>
      <c r="F5491">
        <v>0.103392</v>
      </c>
      <c r="G5491" t="s">
        <v>17</v>
      </c>
      <c r="H5491" t="s">
        <v>17339</v>
      </c>
      <c r="I5491" s="74">
        <v>42465</v>
      </c>
      <c r="J5491" t="s">
        <v>19</v>
      </c>
      <c r="K5491" t="s">
        <v>17325</v>
      </c>
    </row>
    <row r="5492" spans="1:11" hidden="1" x14ac:dyDescent="0.3">
      <c r="A5492" t="s">
        <v>2708</v>
      </c>
      <c r="B5492" t="s">
        <v>2707</v>
      </c>
      <c r="C5492" t="s">
        <v>17352</v>
      </c>
      <c r="D5492" t="s">
        <v>17293</v>
      </c>
      <c r="E5492" s="74">
        <v>40428</v>
      </c>
      <c r="F5492">
        <v>0.24954200000000001</v>
      </c>
      <c r="G5492" t="s">
        <v>17</v>
      </c>
      <c r="H5492" t="s">
        <v>17339</v>
      </c>
      <c r="I5492" s="74">
        <v>40492</v>
      </c>
      <c r="J5492" t="s">
        <v>19</v>
      </c>
      <c r="K5492" t="s">
        <v>17325</v>
      </c>
    </row>
    <row r="5493" spans="1:11" hidden="1" x14ac:dyDescent="0.3">
      <c r="A5493" t="s">
        <v>1167</v>
      </c>
      <c r="B5493" t="s">
        <v>1166</v>
      </c>
      <c r="C5493" t="s">
        <v>17352</v>
      </c>
      <c r="D5493" t="s">
        <v>17293</v>
      </c>
      <c r="E5493" s="74">
        <v>41737</v>
      </c>
      <c r="F5493">
        <v>0.248838</v>
      </c>
      <c r="G5493" t="s">
        <v>17</v>
      </c>
      <c r="H5493" t="s">
        <v>17339</v>
      </c>
      <c r="I5493" s="74">
        <v>41827</v>
      </c>
      <c r="J5493" t="s">
        <v>19</v>
      </c>
      <c r="K5493" t="s">
        <v>17325</v>
      </c>
    </row>
    <row r="5494" spans="1:11" hidden="1" x14ac:dyDescent="0.3">
      <c r="A5494" t="s">
        <v>900</v>
      </c>
      <c r="B5494" t="s">
        <v>899</v>
      </c>
      <c r="C5494" t="s">
        <v>17352</v>
      </c>
      <c r="D5494" t="s">
        <v>17293</v>
      </c>
      <c r="E5494" s="74">
        <v>41927</v>
      </c>
      <c r="F5494">
        <v>0.246007</v>
      </c>
      <c r="G5494" t="s">
        <v>17</v>
      </c>
      <c r="H5494" t="s">
        <v>17339</v>
      </c>
      <c r="I5494" s="74">
        <v>42037</v>
      </c>
      <c r="J5494" t="s">
        <v>19</v>
      </c>
      <c r="K5494" t="s">
        <v>17325</v>
      </c>
    </row>
    <row r="5495" spans="1:11" hidden="1" x14ac:dyDescent="0.3">
      <c r="A5495" t="s">
        <v>820</v>
      </c>
      <c r="B5495" t="s">
        <v>819</v>
      </c>
      <c r="C5495" t="s">
        <v>17352</v>
      </c>
      <c r="D5495" t="s">
        <v>17293</v>
      </c>
      <c r="E5495" s="74">
        <v>42010</v>
      </c>
      <c r="F5495">
        <v>0.24507999999999999</v>
      </c>
      <c r="G5495" t="s">
        <v>17</v>
      </c>
      <c r="H5495" t="s">
        <v>17339</v>
      </c>
      <c r="I5495" s="74">
        <v>42104</v>
      </c>
      <c r="J5495" t="s">
        <v>19</v>
      </c>
      <c r="K5495" t="s">
        <v>17325</v>
      </c>
    </row>
    <row r="5496" spans="1:11" hidden="1" x14ac:dyDescent="0.3">
      <c r="A5496" t="s">
        <v>186</v>
      </c>
      <c r="B5496" t="s">
        <v>185</v>
      </c>
      <c r="C5496" t="s">
        <v>17352</v>
      </c>
      <c r="D5496" t="s">
        <v>17293</v>
      </c>
      <c r="E5496" s="74">
        <v>42565</v>
      </c>
      <c r="F5496">
        <v>8.5000000000000006E-3</v>
      </c>
      <c r="G5496" t="s">
        <v>17</v>
      </c>
      <c r="H5496" t="s">
        <v>17339</v>
      </c>
      <c r="I5496" s="74">
        <v>42697</v>
      </c>
      <c r="J5496" t="s">
        <v>19</v>
      </c>
      <c r="K5496" t="s">
        <v>17325</v>
      </c>
    </row>
    <row r="5497" spans="1:11" hidden="1" x14ac:dyDescent="0.3">
      <c r="A5497" t="s">
        <v>2515</v>
      </c>
      <c r="B5497" t="s">
        <v>2514</v>
      </c>
      <c r="C5497" t="s">
        <v>17352</v>
      </c>
      <c r="D5497" t="s">
        <v>17293</v>
      </c>
      <c r="E5497" s="74">
        <v>40683</v>
      </c>
      <c r="F5497">
        <v>0.26468000000000003</v>
      </c>
      <c r="G5497" t="s">
        <v>17</v>
      </c>
      <c r="H5497" t="s">
        <v>17339</v>
      </c>
      <c r="I5497" s="74">
        <v>40763</v>
      </c>
      <c r="J5497" t="s">
        <v>19</v>
      </c>
      <c r="K5497" t="s">
        <v>17325</v>
      </c>
    </row>
    <row r="5498" spans="1:11" hidden="1" x14ac:dyDescent="0.3">
      <c r="A5498" t="s">
        <v>2438</v>
      </c>
      <c r="B5498" t="s">
        <v>2437</v>
      </c>
      <c r="C5498" t="s">
        <v>17352</v>
      </c>
      <c r="D5498" t="s">
        <v>17293</v>
      </c>
      <c r="E5498" s="74">
        <v>40792</v>
      </c>
      <c r="F5498">
        <v>0.24269099999999999</v>
      </c>
      <c r="G5498" t="s">
        <v>17</v>
      </c>
      <c r="H5498" t="s">
        <v>17339</v>
      </c>
      <c r="I5498" s="74">
        <v>40823</v>
      </c>
      <c r="J5498" t="s">
        <v>19</v>
      </c>
      <c r="K5498" t="s">
        <v>17325</v>
      </c>
    </row>
    <row r="5499" spans="1:11" hidden="1" x14ac:dyDescent="0.3">
      <c r="A5499" t="s">
        <v>2274</v>
      </c>
      <c r="B5499" t="s">
        <v>2273</v>
      </c>
      <c r="C5499" t="s">
        <v>17352</v>
      </c>
      <c r="D5499" t="s">
        <v>17293</v>
      </c>
      <c r="E5499" s="74">
        <v>40917</v>
      </c>
      <c r="F5499">
        <v>0.248168</v>
      </c>
      <c r="G5499" t="s">
        <v>17</v>
      </c>
      <c r="H5499" t="s">
        <v>17339</v>
      </c>
      <c r="I5499" s="74">
        <v>40988</v>
      </c>
      <c r="J5499" t="s">
        <v>19</v>
      </c>
      <c r="K5499" t="s">
        <v>17325</v>
      </c>
    </row>
    <row r="5500" spans="1:11" hidden="1" x14ac:dyDescent="0.3">
      <c r="A5500" t="s">
        <v>1970</v>
      </c>
      <c r="B5500" t="s">
        <v>1969</v>
      </c>
      <c r="C5500" t="s">
        <v>17352</v>
      </c>
      <c r="D5500" t="s">
        <v>17293</v>
      </c>
      <c r="E5500" s="74">
        <v>41184</v>
      </c>
      <c r="F5500">
        <v>0.24842400000000001</v>
      </c>
      <c r="G5500" t="s">
        <v>17</v>
      </c>
      <c r="H5500" t="s">
        <v>17339</v>
      </c>
      <c r="I5500" s="74">
        <v>41272</v>
      </c>
      <c r="J5500" t="s">
        <v>19</v>
      </c>
      <c r="K5500" t="s">
        <v>17325</v>
      </c>
    </row>
    <row r="5501" spans="1:11" hidden="1" x14ac:dyDescent="0.3">
      <c r="A5501" t="s">
        <v>1744</v>
      </c>
      <c r="B5501" t="s">
        <v>1743</v>
      </c>
      <c r="C5501" t="s">
        <v>17352</v>
      </c>
      <c r="D5501" t="s">
        <v>17293</v>
      </c>
      <c r="E5501" s="74">
        <v>41318</v>
      </c>
      <c r="F5501">
        <v>0.24527099999999999</v>
      </c>
      <c r="G5501" t="s">
        <v>17</v>
      </c>
      <c r="H5501" t="s">
        <v>17339</v>
      </c>
      <c r="I5501" s="74">
        <v>41409</v>
      </c>
      <c r="J5501" t="s">
        <v>19</v>
      </c>
      <c r="K5501" t="s">
        <v>17325</v>
      </c>
    </row>
    <row r="5502" spans="1:11" hidden="1" x14ac:dyDescent="0.3">
      <c r="A5502" t="s">
        <v>1714</v>
      </c>
      <c r="B5502" t="s">
        <v>1713</v>
      </c>
      <c r="C5502" t="s">
        <v>17352</v>
      </c>
      <c r="D5502" t="s">
        <v>17293</v>
      </c>
      <c r="E5502" s="74">
        <v>41404</v>
      </c>
      <c r="F5502">
        <v>0.24965300000000001</v>
      </c>
      <c r="G5502" t="s">
        <v>17</v>
      </c>
      <c r="H5502" t="s">
        <v>17339</v>
      </c>
      <c r="I5502" s="74">
        <v>41466</v>
      </c>
      <c r="J5502" t="s">
        <v>19</v>
      </c>
      <c r="K5502" t="s">
        <v>17325</v>
      </c>
    </row>
    <row r="5503" spans="1:11" hidden="1" x14ac:dyDescent="0.3">
      <c r="A5503" t="s">
        <v>1381</v>
      </c>
      <c r="B5503" t="s">
        <v>1380</v>
      </c>
      <c r="C5503" t="s">
        <v>17352</v>
      </c>
      <c r="D5503" t="s">
        <v>17293</v>
      </c>
      <c r="E5503" s="74">
        <v>41547</v>
      </c>
      <c r="F5503">
        <v>0.248224</v>
      </c>
      <c r="G5503" t="s">
        <v>17</v>
      </c>
      <c r="H5503" t="s">
        <v>17339</v>
      </c>
      <c r="I5503" s="74">
        <v>41660</v>
      </c>
      <c r="J5503" t="s">
        <v>19</v>
      </c>
      <c r="K5503" t="s">
        <v>17325</v>
      </c>
    </row>
    <row r="5504" spans="1:11" hidden="1" x14ac:dyDescent="0.3">
      <c r="A5504" t="s">
        <v>1242</v>
      </c>
      <c r="B5504" t="s">
        <v>1241</v>
      </c>
      <c r="C5504" t="s">
        <v>17352</v>
      </c>
      <c r="D5504" t="s">
        <v>17293</v>
      </c>
      <c r="E5504" s="74">
        <v>41627</v>
      </c>
      <c r="F5504">
        <v>0.243899</v>
      </c>
      <c r="G5504" t="s">
        <v>17</v>
      </c>
      <c r="H5504" t="s">
        <v>17339</v>
      </c>
      <c r="I5504" s="74">
        <v>41772</v>
      </c>
      <c r="J5504" t="s">
        <v>19</v>
      </c>
      <c r="K5504" t="s">
        <v>17325</v>
      </c>
    </row>
    <row r="5505" spans="1:11" hidden="1" x14ac:dyDescent="0.3">
      <c r="A5505" t="s">
        <v>2744</v>
      </c>
      <c r="B5505" t="s">
        <v>2743</v>
      </c>
      <c r="C5505" t="s">
        <v>17352</v>
      </c>
      <c r="D5505" t="s">
        <v>17293</v>
      </c>
      <c r="E5505" s="74">
        <v>40182</v>
      </c>
      <c r="F5505">
        <v>0.22739100000000001</v>
      </c>
      <c r="G5505" t="s">
        <v>17</v>
      </c>
      <c r="H5505" t="s">
        <v>17339</v>
      </c>
      <c r="I5505" s="74">
        <v>40464</v>
      </c>
      <c r="J5505" t="s">
        <v>19</v>
      </c>
      <c r="K5505" t="s">
        <v>17325</v>
      </c>
    </row>
    <row r="5506" spans="1:11" hidden="1" x14ac:dyDescent="0.3">
      <c r="A5506" t="s">
        <v>3994</v>
      </c>
      <c r="B5506" t="s">
        <v>3995</v>
      </c>
      <c r="C5506" t="s">
        <v>17352</v>
      </c>
      <c r="D5506" t="s">
        <v>17293</v>
      </c>
      <c r="E5506" s="74">
        <v>42810</v>
      </c>
      <c r="F5506">
        <v>3.3812000000000002E-2</v>
      </c>
      <c r="G5506" t="s">
        <v>17</v>
      </c>
      <c r="H5506" t="s">
        <v>17339</v>
      </c>
      <c r="I5506" s="74">
        <v>42880</v>
      </c>
      <c r="J5506" t="s">
        <v>19</v>
      </c>
      <c r="K5506" t="s">
        <v>17325</v>
      </c>
    </row>
    <row r="5507" spans="1:11" hidden="1" x14ac:dyDescent="0.3">
      <c r="A5507" t="s">
        <v>2469</v>
      </c>
      <c r="B5507" t="s">
        <v>2468</v>
      </c>
      <c r="C5507" t="s">
        <v>17352</v>
      </c>
      <c r="D5507" t="s">
        <v>17293</v>
      </c>
      <c r="E5507" s="74">
        <v>40733</v>
      </c>
      <c r="F5507">
        <v>0.29116599999999998</v>
      </c>
      <c r="G5507" t="s">
        <v>17</v>
      </c>
      <c r="H5507" t="s">
        <v>17339</v>
      </c>
      <c r="I5507" s="74">
        <v>40798</v>
      </c>
      <c r="J5507" t="s">
        <v>19</v>
      </c>
      <c r="K5507" t="s">
        <v>17325</v>
      </c>
    </row>
    <row r="5508" spans="1:11" hidden="1" x14ac:dyDescent="0.3">
      <c r="A5508" t="s">
        <v>1968</v>
      </c>
      <c r="B5508" t="s">
        <v>1967</v>
      </c>
      <c r="C5508" t="s">
        <v>17352</v>
      </c>
      <c r="D5508" t="s">
        <v>17293</v>
      </c>
      <c r="E5508" s="74">
        <v>41157</v>
      </c>
      <c r="F5508">
        <v>0.24437300000000001</v>
      </c>
      <c r="G5508" t="s">
        <v>17</v>
      </c>
      <c r="H5508" t="s">
        <v>17339</v>
      </c>
      <c r="I5508" s="74">
        <v>41272</v>
      </c>
      <c r="J5508" t="s">
        <v>19</v>
      </c>
      <c r="K5508" t="s">
        <v>17325</v>
      </c>
    </row>
    <row r="5509" spans="1:11" hidden="1" x14ac:dyDescent="0.3">
      <c r="A5509" t="s">
        <v>1832</v>
      </c>
      <c r="B5509" t="s">
        <v>1831</v>
      </c>
      <c r="C5509" t="s">
        <v>17352</v>
      </c>
      <c r="D5509" t="s">
        <v>17293</v>
      </c>
      <c r="E5509" s="74">
        <v>41283</v>
      </c>
      <c r="F5509">
        <v>0.25087900000000002</v>
      </c>
      <c r="G5509" t="s">
        <v>17</v>
      </c>
      <c r="H5509" t="s">
        <v>17339</v>
      </c>
      <c r="I5509" s="74">
        <v>41351</v>
      </c>
      <c r="J5509" t="s">
        <v>19</v>
      </c>
      <c r="K5509" t="s">
        <v>17325</v>
      </c>
    </row>
    <row r="5510" spans="1:11" hidden="1" x14ac:dyDescent="0.3">
      <c r="A5510" t="s">
        <v>1818</v>
      </c>
      <c r="B5510" t="s">
        <v>1817</v>
      </c>
      <c r="C5510" t="s">
        <v>17352</v>
      </c>
      <c r="D5510" t="s">
        <v>17293</v>
      </c>
      <c r="E5510" s="74">
        <v>41279</v>
      </c>
      <c r="F5510">
        <v>0.24294199999999999</v>
      </c>
      <c r="G5510" t="s">
        <v>17</v>
      </c>
      <c r="H5510" t="s">
        <v>17339</v>
      </c>
      <c r="I5510" s="74">
        <v>41367</v>
      </c>
      <c r="J5510" t="s">
        <v>19</v>
      </c>
      <c r="K5510" t="s">
        <v>17325</v>
      </c>
    </row>
    <row r="5511" spans="1:11" hidden="1" x14ac:dyDescent="0.3">
      <c r="A5511" t="s">
        <v>1605</v>
      </c>
      <c r="B5511" t="s">
        <v>1604</v>
      </c>
      <c r="C5511" t="s">
        <v>17352</v>
      </c>
      <c r="D5511" t="s">
        <v>17293</v>
      </c>
      <c r="E5511" s="74">
        <v>41463</v>
      </c>
      <c r="F5511">
        <v>0.24859500000000001</v>
      </c>
      <c r="G5511" t="s">
        <v>17</v>
      </c>
      <c r="H5511" t="s">
        <v>17339</v>
      </c>
      <c r="I5511" s="74">
        <v>41502</v>
      </c>
      <c r="J5511" t="s">
        <v>19</v>
      </c>
      <c r="K5511" t="s">
        <v>17325</v>
      </c>
    </row>
    <row r="5512" spans="1:11" hidden="1" x14ac:dyDescent="0.3">
      <c r="A5512" t="s">
        <v>1240</v>
      </c>
      <c r="B5512" t="s">
        <v>1239</v>
      </c>
      <c r="C5512" t="s">
        <v>17352</v>
      </c>
      <c r="D5512" t="s">
        <v>17293</v>
      </c>
      <c r="E5512" s="74">
        <v>41657</v>
      </c>
      <c r="F5512">
        <v>0.24943899999999999</v>
      </c>
      <c r="G5512" t="s">
        <v>17</v>
      </c>
      <c r="H5512" t="s">
        <v>17339</v>
      </c>
      <c r="I5512" s="74">
        <v>41765</v>
      </c>
      <c r="J5512" t="s">
        <v>19</v>
      </c>
      <c r="K5512" t="s">
        <v>17325</v>
      </c>
    </row>
    <row r="5513" spans="1:11" hidden="1" x14ac:dyDescent="0.3">
      <c r="A5513" t="s">
        <v>749</v>
      </c>
      <c r="B5513" t="s">
        <v>748</v>
      </c>
      <c r="C5513" t="s">
        <v>17352</v>
      </c>
      <c r="D5513" t="s">
        <v>17293</v>
      </c>
      <c r="E5513" s="74">
        <v>42125</v>
      </c>
      <c r="F5513">
        <v>0.249394</v>
      </c>
      <c r="G5513" t="s">
        <v>17</v>
      </c>
      <c r="H5513" t="s">
        <v>17339</v>
      </c>
      <c r="I5513" s="74">
        <v>42198</v>
      </c>
      <c r="J5513" t="s">
        <v>19</v>
      </c>
      <c r="K5513" t="s">
        <v>17325</v>
      </c>
    </row>
    <row r="5514" spans="1:11" hidden="1" x14ac:dyDescent="0.3">
      <c r="A5514" t="s">
        <v>566</v>
      </c>
      <c r="B5514" t="s">
        <v>565</v>
      </c>
      <c r="C5514" t="s">
        <v>17352</v>
      </c>
      <c r="D5514" t="s">
        <v>17293</v>
      </c>
      <c r="E5514" s="74">
        <v>42290</v>
      </c>
      <c r="F5514">
        <v>0.226244</v>
      </c>
      <c r="G5514" t="s">
        <v>17</v>
      </c>
      <c r="H5514" t="s">
        <v>17339</v>
      </c>
      <c r="I5514" s="74">
        <v>42398</v>
      </c>
      <c r="J5514" t="s">
        <v>19</v>
      </c>
      <c r="K5514" t="s">
        <v>17325</v>
      </c>
    </row>
    <row r="5515" spans="1:11" hidden="1" x14ac:dyDescent="0.3">
      <c r="A5515" t="s">
        <v>15279</v>
      </c>
      <c r="B5515" t="s">
        <v>15278</v>
      </c>
      <c r="C5515" t="s">
        <v>17410</v>
      </c>
      <c r="D5515" t="s">
        <v>17411</v>
      </c>
      <c r="E5515" s="74">
        <v>44461</v>
      </c>
      <c r="F5515">
        <v>7.0000000000000007E-2</v>
      </c>
      <c r="G5515" t="s">
        <v>17</v>
      </c>
      <c r="H5515" t="s">
        <v>17315</v>
      </c>
      <c r="I5515" s="74">
        <v>44726</v>
      </c>
      <c r="J5515" t="s">
        <v>19</v>
      </c>
      <c r="K5515" t="s">
        <v>19</v>
      </c>
    </row>
    <row r="5516" spans="1:11" hidden="1" x14ac:dyDescent="0.3">
      <c r="A5516" t="s">
        <v>3019</v>
      </c>
      <c r="B5516" t="s">
        <v>15671</v>
      </c>
      <c r="C5516" t="s">
        <v>17668</v>
      </c>
      <c r="D5516" t="s">
        <v>17669</v>
      </c>
      <c r="E5516" s="74">
        <v>40017</v>
      </c>
      <c r="F5516">
        <v>8.25</v>
      </c>
      <c r="G5516" t="s">
        <v>6</v>
      </c>
      <c r="H5516" t="s">
        <v>17339</v>
      </c>
      <c r="I5516" s="74">
        <v>40030</v>
      </c>
      <c r="J5516" t="s">
        <v>19</v>
      </c>
      <c r="K5516" t="s">
        <v>19</v>
      </c>
    </row>
    <row r="5517" spans="1:11" hidden="1" x14ac:dyDescent="0.3">
      <c r="A5517" t="s">
        <v>14257</v>
      </c>
      <c r="B5517" t="s">
        <v>14256</v>
      </c>
      <c r="C5517" t="s">
        <v>18715</v>
      </c>
      <c r="D5517" t="s">
        <v>18716</v>
      </c>
      <c r="E5517" s="74">
        <v>44860</v>
      </c>
      <c r="F5517">
        <v>0.224</v>
      </c>
      <c r="G5517" t="s">
        <v>17</v>
      </c>
      <c r="H5517" t="s">
        <v>17315</v>
      </c>
      <c r="I5517" s="74">
        <v>44917</v>
      </c>
      <c r="J5517" t="s">
        <v>19</v>
      </c>
      <c r="K5517" t="s">
        <v>19</v>
      </c>
    </row>
    <row r="5518" spans="1:11" hidden="1" x14ac:dyDescent="0.3">
      <c r="A5518" t="s">
        <v>21084</v>
      </c>
      <c r="B5518" t="s">
        <v>21085</v>
      </c>
      <c r="C5518" t="s">
        <v>18715</v>
      </c>
      <c r="D5518" t="s">
        <v>18716</v>
      </c>
      <c r="E5518" s="74">
        <v>45163</v>
      </c>
      <c r="F5518">
        <v>0.16400000000000001</v>
      </c>
      <c r="G5518" t="s">
        <v>17</v>
      </c>
      <c r="H5518" t="s">
        <v>17315</v>
      </c>
      <c r="I5518" s="74">
        <v>45247</v>
      </c>
      <c r="J5518" t="s">
        <v>19</v>
      </c>
      <c r="K5518" t="s">
        <v>19</v>
      </c>
    </row>
    <row r="5519" spans="1:11" hidden="1" x14ac:dyDescent="0.3">
      <c r="A5519" t="s">
        <v>21086</v>
      </c>
      <c r="B5519" t="s">
        <v>21087</v>
      </c>
      <c r="C5519" t="s">
        <v>18715</v>
      </c>
      <c r="D5519" t="s">
        <v>18716</v>
      </c>
      <c r="E5519" s="74">
        <v>45189</v>
      </c>
      <c r="F5519">
        <v>0.14899999999999999</v>
      </c>
      <c r="G5519" t="s">
        <v>17</v>
      </c>
      <c r="H5519" t="s">
        <v>17315</v>
      </c>
      <c r="I5519" s="74">
        <v>45247</v>
      </c>
      <c r="J5519" t="s">
        <v>19</v>
      </c>
      <c r="K5519" t="s">
        <v>19</v>
      </c>
    </row>
    <row r="5520" spans="1:11" hidden="1" x14ac:dyDescent="0.3">
      <c r="A5520" t="s">
        <v>3376</v>
      </c>
      <c r="B5520" t="s">
        <v>11002</v>
      </c>
      <c r="C5520" t="s">
        <v>22261</v>
      </c>
      <c r="D5520" t="s">
        <v>22262</v>
      </c>
      <c r="E5520" s="74">
        <v>13881</v>
      </c>
      <c r="F5520">
        <v>7.5</v>
      </c>
      <c r="G5520" t="s">
        <v>17479</v>
      </c>
      <c r="H5520" t="s">
        <v>17315</v>
      </c>
      <c r="I5520" s="74">
        <v>39688</v>
      </c>
      <c r="J5520" t="s">
        <v>19</v>
      </c>
      <c r="K5520" t="s">
        <v>19</v>
      </c>
    </row>
    <row r="5521" spans="1:11" hidden="1" x14ac:dyDescent="0.3">
      <c r="A5521" t="s">
        <v>3269</v>
      </c>
      <c r="B5521" t="s">
        <v>11002</v>
      </c>
      <c r="C5521" t="s">
        <v>22261</v>
      </c>
      <c r="D5521" t="s">
        <v>22262</v>
      </c>
      <c r="E5521" s="74">
        <v>32509</v>
      </c>
      <c r="F5521">
        <v>12.5</v>
      </c>
      <c r="G5521" t="s">
        <v>17479</v>
      </c>
      <c r="H5521" t="s">
        <v>17315</v>
      </c>
      <c r="I5521" s="74">
        <v>39688</v>
      </c>
      <c r="J5521" t="s">
        <v>19</v>
      </c>
      <c r="K5521" t="s">
        <v>19</v>
      </c>
    </row>
    <row r="5522" spans="1:11" hidden="1" x14ac:dyDescent="0.3">
      <c r="A5522" t="s">
        <v>3268</v>
      </c>
      <c r="B5522" t="s">
        <v>11002</v>
      </c>
      <c r="C5522" t="s">
        <v>22261</v>
      </c>
      <c r="D5522" t="s">
        <v>22262</v>
      </c>
      <c r="E5522" s="74">
        <v>35855</v>
      </c>
      <c r="F5522">
        <v>12.5</v>
      </c>
      <c r="G5522" t="s">
        <v>17479</v>
      </c>
      <c r="H5522" t="s">
        <v>17315</v>
      </c>
      <c r="I5522" s="74">
        <v>39688</v>
      </c>
      <c r="J5522" t="s">
        <v>19</v>
      </c>
      <c r="K5522" t="s">
        <v>19</v>
      </c>
    </row>
    <row r="5523" spans="1:11" hidden="1" x14ac:dyDescent="0.3">
      <c r="A5523" t="s">
        <v>14617</v>
      </c>
      <c r="B5523" t="s">
        <v>14616</v>
      </c>
      <c r="C5523" t="s">
        <v>17348</v>
      </c>
      <c r="D5523" t="s">
        <v>17349</v>
      </c>
      <c r="E5523" s="74">
        <v>43899</v>
      </c>
      <c r="F5523">
        <v>0.998</v>
      </c>
      <c r="G5523" t="s">
        <v>17</v>
      </c>
      <c r="H5523" t="s">
        <v>17315</v>
      </c>
      <c r="I5523" s="74">
        <v>44776</v>
      </c>
      <c r="J5523" t="s">
        <v>19</v>
      </c>
      <c r="K5523" t="s">
        <v>19</v>
      </c>
    </row>
    <row r="5524" spans="1:11" hidden="1" x14ac:dyDescent="0.3">
      <c r="A5524" t="s">
        <v>2779</v>
      </c>
      <c r="B5524" t="s">
        <v>13496</v>
      </c>
      <c r="C5524" t="s">
        <v>20350</v>
      </c>
      <c r="D5524" t="s">
        <v>20351</v>
      </c>
      <c r="E5524" s="74">
        <v>38436</v>
      </c>
      <c r="F5524">
        <v>0.19800000000000001</v>
      </c>
      <c r="G5524" t="s">
        <v>17</v>
      </c>
      <c r="H5524" t="s">
        <v>17315</v>
      </c>
      <c r="I5524" s="74">
        <v>40406</v>
      </c>
      <c r="J5524" t="s">
        <v>19</v>
      </c>
      <c r="K5524" t="s">
        <v>19</v>
      </c>
    </row>
    <row r="5525" spans="1:11" hidden="1" x14ac:dyDescent="0.3">
      <c r="A5525" t="s">
        <v>25657</v>
      </c>
      <c r="B5525" t="s">
        <v>25658</v>
      </c>
      <c r="C5525" t="s">
        <v>17348</v>
      </c>
      <c r="D5525" t="s">
        <v>17349</v>
      </c>
      <c r="E5525" s="74">
        <v>43173</v>
      </c>
      <c r="F5525">
        <v>0.313</v>
      </c>
      <c r="G5525" t="s">
        <v>17</v>
      </c>
      <c r="H5525" t="s">
        <v>17315</v>
      </c>
      <c r="I5525" s="74">
        <v>45534</v>
      </c>
      <c r="J5525" t="s">
        <v>19</v>
      </c>
      <c r="K5525" t="s">
        <v>19</v>
      </c>
    </row>
    <row r="5526" spans="1:11" hidden="1" x14ac:dyDescent="0.3">
      <c r="A5526" t="s">
        <v>26374</v>
      </c>
      <c r="B5526" t="s">
        <v>26375</v>
      </c>
      <c r="C5526" t="s">
        <v>17348</v>
      </c>
      <c r="D5526" t="s">
        <v>17349</v>
      </c>
      <c r="E5526" s="74">
        <v>43061</v>
      </c>
      <c r="F5526">
        <v>0.28899999999999998</v>
      </c>
      <c r="G5526" t="s">
        <v>17</v>
      </c>
      <c r="H5526" t="s">
        <v>17315</v>
      </c>
      <c r="I5526" s="74">
        <v>45534</v>
      </c>
      <c r="J5526" t="s">
        <v>19</v>
      </c>
      <c r="K5526" t="s">
        <v>19</v>
      </c>
    </row>
    <row r="5527" spans="1:11" hidden="1" x14ac:dyDescent="0.3">
      <c r="A5527" t="s">
        <v>3378</v>
      </c>
      <c r="B5527" t="s">
        <v>3813</v>
      </c>
      <c r="C5527" t="s">
        <v>17372</v>
      </c>
      <c r="D5527" t="s">
        <v>17373</v>
      </c>
      <c r="E5527" s="74">
        <v>31199</v>
      </c>
      <c r="F5527">
        <v>25</v>
      </c>
      <c r="G5527" t="s">
        <v>17479</v>
      </c>
      <c r="H5527" t="s">
        <v>17315</v>
      </c>
      <c r="I5527" s="74">
        <v>39673</v>
      </c>
      <c r="J5527" t="s">
        <v>19</v>
      </c>
      <c r="K5527" t="s">
        <v>19</v>
      </c>
    </row>
    <row r="5528" spans="1:11" hidden="1" x14ac:dyDescent="0.3">
      <c r="A5528" t="s">
        <v>2239</v>
      </c>
      <c r="B5528" t="s">
        <v>13052</v>
      </c>
      <c r="C5528" t="s">
        <v>17436</v>
      </c>
      <c r="D5528" t="s">
        <v>17437</v>
      </c>
      <c r="E5528" s="74">
        <v>41137</v>
      </c>
      <c r="F5528">
        <v>140</v>
      </c>
      <c r="G5528" t="s">
        <v>6</v>
      </c>
      <c r="H5528" t="s">
        <v>17315</v>
      </c>
      <c r="I5528" s="74">
        <v>41157</v>
      </c>
      <c r="J5528" t="s">
        <v>19</v>
      </c>
      <c r="K5528" t="s">
        <v>19</v>
      </c>
    </row>
    <row r="5529" spans="1:11" hidden="1" x14ac:dyDescent="0.3">
      <c r="A5529" t="s">
        <v>3893</v>
      </c>
      <c r="B5529" t="s">
        <v>11625</v>
      </c>
      <c r="C5529" t="s">
        <v>17468</v>
      </c>
      <c r="D5529" t="s">
        <v>17469</v>
      </c>
      <c r="E5529" s="74">
        <v>42696</v>
      </c>
      <c r="F5529">
        <v>0.33800000000000002</v>
      </c>
      <c r="G5529" t="s">
        <v>17</v>
      </c>
      <c r="H5529" t="s">
        <v>17465</v>
      </c>
      <c r="I5529" s="74">
        <v>42815</v>
      </c>
      <c r="J5529" t="s">
        <v>19</v>
      </c>
      <c r="K5529" t="s">
        <v>19</v>
      </c>
    </row>
    <row r="5530" spans="1:11" hidden="1" x14ac:dyDescent="0.3">
      <c r="A5530" t="s">
        <v>9975</v>
      </c>
      <c r="B5530" t="s">
        <v>16937</v>
      </c>
      <c r="C5530" t="s">
        <v>17348</v>
      </c>
      <c r="D5530" t="s">
        <v>17349</v>
      </c>
      <c r="E5530" s="74">
        <v>41442</v>
      </c>
      <c r="F5530">
        <v>1</v>
      </c>
      <c r="G5530" t="s">
        <v>17</v>
      </c>
      <c r="H5530" t="s">
        <v>17315</v>
      </c>
      <c r="I5530" s="74">
        <v>44131</v>
      </c>
      <c r="J5530" t="s">
        <v>19</v>
      </c>
      <c r="K5530" t="s">
        <v>19</v>
      </c>
    </row>
    <row r="5531" spans="1:11" hidden="1" x14ac:dyDescent="0.3">
      <c r="A5531" t="s">
        <v>19823</v>
      </c>
      <c r="B5531" t="s">
        <v>19824</v>
      </c>
      <c r="C5531" t="s">
        <v>18715</v>
      </c>
      <c r="D5531" t="s">
        <v>18716</v>
      </c>
      <c r="E5531" s="74">
        <v>44986</v>
      </c>
      <c r="F5531">
        <v>0.17299999999999999</v>
      </c>
      <c r="G5531" t="s">
        <v>17</v>
      </c>
      <c r="H5531" t="s">
        <v>17315</v>
      </c>
      <c r="I5531" s="74">
        <v>45050</v>
      </c>
      <c r="J5531" t="s">
        <v>19</v>
      </c>
      <c r="K5531" t="s">
        <v>19</v>
      </c>
    </row>
    <row r="5532" spans="1:11" hidden="1" x14ac:dyDescent="0.3">
      <c r="A5532" t="s">
        <v>25110</v>
      </c>
      <c r="B5532" t="s">
        <v>25111</v>
      </c>
      <c r="C5532" t="s">
        <v>25112</v>
      </c>
      <c r="D5532" t="s">
        <v>25113</v>
      </c>
      <c r="E5532" s="74">
        <v>45358</v>
      </c>
      <c r="F5532">
        <v>198</v>
      </c>
      <c r="G5532" t="s">
        <v>6</v>
      </c>
      <c r="H5532" t="s">
        <v>17386</v>
      </c>
      <c r="I5532" s="74">
        <v>45397</v>
      </c>
      <c r="J5532" t="s">
        <v>17325</v>
      </c>
      <c r="K5532" t="s">
        <v>19</v>
      </c>
    </row>
    <row r="5533" spans="1:11" hidden="1" x14ac:dyDescent="0.3">
      <c r="A5533" t="s">
        <v>25110</v>
      </c>
      <c r="B5533" t="s">
        <v>25111</v>
      </c>
      <c r="C5533" t="s">
        <v>25112</v>
      </c>
      <c r="D5533" t="s">
        <v>25113</v>
      </c>
      <c r="E5533" s="74">
        <v>45358</v>
      </c>
      <c r="F5533">
        <v>198</v>
      </c>
      <c r="G5533" t="s">
        <v>18641</v>
      </c>
      <c r="H5533" t="s">
        <v>17386</v>
      </c>
      <c r="I5533" s="74">
        <v>45397</v>
      </c>
      <c r="J5533" t="s">
        <v>17325</v>
      </c>
      <c r="K5533" t="s">
        <v>19</v>
      </c>
    </row>
    <row r="5534" spans="1:11" hidden="1" x14ac:dyDescent="0.3">
      <c r="A5534" t="s">
        <v>16308</v>
      </c>
      <c r="B5534" t="s">
        <v>16307</v>
      </c>
      <c r="C5534" t="s">
        <v>17545</v>
      </c>
      <c r="D5534" t="s">
        <v>17546</v>
      </c>
      <c r="E5534" s="74">
        <v>44300</v>
      </c>
      <c r="F5534">
        <v>44.54</v>
      </c>
      <c r="G5534" t="s">
        <v>6</v>
      </c>
      <c r="H5534" t="s">
        <v>17315</v>
      </c>
      <c r="I5534" s="74">
        <v>44440</v>
      </c>
      <c r="J5534" t="s">
        <v>19</v>
      </c>
      <c r="K5534" t="s">
        <v>19</v>
      </c>
    </row>
    <row r="5535" spans="1:11" hidden="1" x14ac:dyDescent="0.3">
      <c r="A5535" t="s">
        <v>364</v>
      </c>
      <c r="B5535" t="s">
        <v>11844</v>
      </c>
      <c r="C5535" t="s">
        <v>22135</v>
      </c>
      <c r="D5535" t="s">
        <v>22136</v>
      </c>
      <c r="E5535" s="74">
        <v>42278</v>
      </c>
      <c r="F5535">
        <v>3.65</v>
      </c>
      <c r="G5535" t="s">
        <v>17623</v>
      </c>
      <c r="H5535" t="s">
        <v>17339</v>
      </c>
      <c r="I5535" s="74">
        <v>42647</v>
      </c>
      <c r="J5535" t="s">
        <v>19</v>
      </c>
      <c r="K5535" t="s">
        <v>19</v>
      </c>
    </row>
    <row r="5536" spans="1:11" hidden="1" x14ac:dyDescent="0.3">
      <c r="A5536" t="s">
        <v>14648</v>
      </c>
      <c r="B5536" t="s">
        <v>14647</v>
      </c>
      <c r="C5536" t="s">
        <v>17361</v>
      </c>
      <c r="D5536" t="s">
        <v>17362</v>
      </c>
      <c r="E5536" s="74">
        <v>44519</v>
      </c>
      <c r="F5536">
        <v>0.26400000000000001</v>
      </c>
      <c r="G5536" t="s">
        <v>17</v>
      </c>
      <c r="H5536" t="s">
        <v>17315</v>
      </c>
      <c r="I5536" s="74">
        <v>44757</v>
      </c>
      <c r="J5536" t="s">
        <v>19</v>
      </c>
      <c r="K5536" t="s">
        <v>19</v>
      </c>
    </row>
    <row r="5537" spans="1:11" hidden="1" x14ac:dyDescent="0.3">
      <c r="A5537" t="s">
        <v>5243</v>
      </c>
      <c r="B5537" t="s">
        <v>11051</v>
      </c>
      <c r="C5537" t="s">
        <v>17444</v>
      </c>
      <c r="D5537" t="s">
        <v>17445</v>
      </c>
      <c r="E5537" s="74">
        <v>20852</v>
      </c>
      <c r="F5537">
        <v>44.1</v>
      </c>
      <c r="G5537" t="s">
        <v>17369</v>
      </c>
      <c r="H5537" t="s">
        <v>17458</v>
      </c>
      <c r="I5537" s="74">
        <v>43749</v>
      </c>
      <c r="J5537" t="s">
        <v>17325</v>
      </c>
      <c r="K5537" t="s">
        <v>19</v>
      </c>
    </row>
    <row r="5538" spans="1:11" hidden="1" x14ac:dyDescent="0.3">
      <c r="A5538" t="s">
        <v>5243</v>
      </c>
      <c r="B5538" t="s">
        <v>11051</v>
      </c>
      <c r="C5538" t="s">
        <v>17444</v>
      </c>
      <c r="D5538" t="s">
        <v>17445</v>
      </c>
      <c r="E5538" s="74">
        <v>20852</v>
      </c>
      <c r="F5538">
        <v>44.1</v>
      </c>
      <c r="G5538" t="s">
        <v>17390</v>
      </c>
      <c r="H5538" t="s">
        <v>17458</v>
      </c>
      <c r="I5538" s="74">
        <v>43749</v>
      </c>
      <c r="J5538" t="s">
        <v>17325</v>
      </c>
      <c r="K5538" t="s">
        <v>19</v>
      </c>
    </row>
    <row r="5539" spans="1:11" hidden="1" x14ac:dyDescent="0.3">
      <c r="A5539" t="s">
        <v>5243</v>
      </c>
      <c r="B5539" t="s">
        <v>11051</v>
      </c>
      <c r="C5539" t="s">
        <v>17444</v>
      </c>
      <c r="D5539" t="s">
        <v>17445</v>
      </c>
      <c r="E5539" s="74">
        <v>20852</v>
      </c>
      <c r="F5539">
        <v>44.1</v>
      </c>
      <c r="G5539" t="s">
        <v>17392</v>
      </c>
      <c r="H5539" t="s">
        <v>17458</v>
      </c>
      <c r="I5539" s="74">
        <v>43749</v>
      </c>
      <c r="J5539" t="s">
        <v>17325</v>
      </c>
      <c r="K5539" t="s">
        <v>19</v>
      </c>
    </row>
    <row r="5540" spans="1:11" hidden="1" x14ac:dyDescent="0.3">
      <c r="A5540" t="s">
        <v>5244</v>
      </c>
      <c r="B5540" t="s">
        <v>11051</v>
      </c>
      <c r="C5540" t="s">
        <v>17444</v>
      </c>
      <c r="D5540" t="s">
        <v>17445</v>
      </c>
      <c r="E5540" s="74">
        <v>21033</v>
      </c>
      <c r="F5540">
        <v>44.1</v>
      </c>
      <c r="G5540" t="s">
        <v>17369</v>
      </c>
      <c r="H5540" t="s">
        <v>17458</v>
      </c>
      <c r="I5540" s="74">
        <v>43749</v>
      </c>
      <c r="J5540" t="s">
        <v>17325</v>
      </c>
      <c r="K5540" t="s">
        <v>19</v>
      </c>
    </row>
    <row r="5541" spans="1:11" hidden="1" x14ac:dyDescent="0.3">
      <c r="A5541" t="s">
        <v>5244</v>
      </c>
      <c r="B5541" t="s">
        <v>11051</v>
      </c>
      <c r="C5541" t="s">
        <v>17444</v>
      </c>
      <c r="D5541" t="s">
        <v>17445</v>
      </c>
      <c r="E5541" s="74">
        <v>21033</v>
      </c>
      <c r="F5541">
        <v>44.1</v>
      </c>
      <c r="G5541" t="s">
        <v>17390</v>
      </c>
      <c r="H5541" t="s">
        <v>17458</v>
      </c>
      <c r="I5541" s="74">
        <v>43749</v>
      </c>
      <c r="J5541" t="s">
        <v>17325</v>
      </c>
      <c r="K5541" t="s">
        <v>19</v>
      </c>
    </row>
    <row r="5542" spans="1:11" hidden="1" x14ac:dyDescent="0.3">
      <c r="A5542" t="s">
        <v>5244</v>
      </c>
      <c r="B5542" t="s">
        <v>11051</v>
      </c>
      <c r="C5542" t="s">
        <v>17444</v>
      </c>
      <c r="D5542" t="s">
        <v>17445</v>
      </c>
      <c r="E5542" s="74">
        <v>21033</v>
      </c>
      <c r="F5542">
        <v>44.1</v>
      </c>
      <c r="G5542" t="s">
        <v>17392</v>
      </c>
      <c r="H5542" t="s">
        <v>17458</v>
      </c>
      <c r="I5542" s="74">
        <v>43749</v>
      </c>
      <c r="J5542" t="s">
        <v>17325</v>
      </c>
      <c r="K5542" t="s">
        <v>19</v>
      </c>
    </row>
    <row r="5543" spans="1:11" hidden="1" x14ac:dyDescent="0.3">
      <c r="A5543" t="s">
        <v>5245</v>
      </c>
      <c r="B5543" t="s">
        <v>11051</v>
      </c>
      <c r="C5543" t="s">
        <v>17444</v>
      </c>
      <c r="D5543" t="s">
        <v>17445</v>
      </c>
      <c r="E5543" s="74">
        <v>20941</v>
      </c>
      <c r="F5543">
        <v>44.1</v>
      </c>
      <c r="G5543" t="s">
        <v>17369</v>
      </c>
      <c r="H5543" t="s">
        <v>17458</v>
      </c>
      <c r="I5543" s="74">
        <v>43749</v>
      </c>
      <c r="J5543" t="s">
        <v>17325</v>
      </c>
      <c r="K5543" t="s">
        <v>19</v>
      </c>
    </row>
    <row r="5544" spans="1:11" hidden="1" x14ac:dyDescent="0.3">
      <c r="A5544" t="s">
        <v>5245</v>
      </c>
      <c r="B5544" t="s">
        <v>11051</v>
      </c>
      <c r="C5544" t="s">
        <v>17444</v>
      </c>
      <c r="D5544" t="s">
        <v>17445</v>
      </c>
      <c r="E5544" s="74">
        <v>20941</v>
      </c>
      <c r="F5544">
        <v>44.1</v>
      </c>
      <c r="G5544" t="s">
        <v>17390</v>
      </c>
      <c r="H5544" t="s">
        <v>17458</v>
      </c>
      <c r="I5544" s="74">
        <v>43749</v>
      </c>
      <c r="J5544" t="s">
        <v>17325</v>
      </c>
      <c r="K5544" t="s">
        <v>19</v>
      </c>
    </row>
    <row r="5545" spans="1:11" hidden="1" x14ac:dyDescent="0.3">
      <c r="A5545" t="s">
        <v>5245</v>
      </c>
      <c r="B5545" t="s">
        <v>11051</v>
      </c>
      <c r="C5545" t="s">
        <v>17444</v>
      </c>
      <c r="D5545" t="s">
        <v>17445</v>
      </c>
      <c r="E5545" s="74">
        <v>20941</v>
      </c>
      <c r="F5545">
        <v>44.1</v>
      </c>
      <c r="G5545" t="s">
        <v>17392</v>
      </c>
      <c r="H5545" t="s">
        <v>17458</v>
      </c>
      <c r="I5545" s="74">
        <v>43749</v>
      </c>
      <c r="J5545" t="s">
        <v>17325</v>
      </c>
      <c r="K5545" t="s">
        <v>19</v>
      </c>
    </row>
    <row r="5546" spans="1:11" hidden="1" x14ac:dyDescent="0.3">
      <c r="A5546" t="s">
        <v>5246</v>
      </c>
      <c r="B5546" t="s">
        <v>11051</v>
      </c>
      <c r="C5546" t="s">
        <v>17444</v>
      </c>
      <c r="D5546" t="s">
        <v>17445</v>
      </c>
      <c r="E5546" s="74">
        <v>21306</v>
      </c>
      <c r="F5546">
        <v>44.1</v>
      </c>
      <c r="G5546" t="s">
        <v>17369</v>
      </c>
      <c r="H5546" t="s">
        <v>17458</v>
      </c>
      <c r="I5546" s="74">
        <v>43749</v>
      </c>
      <c r="J5546" t="s">
        <v>17325</v>
      </c>
      <c r="K5546" t="s">
        <v>19</v>
      </c>
    </row>
    <row r="5547" spans="1:11" hidden="1" x14ac:dyDescent="0.3">
      <c r="A5547" t="s">
        <v>5246</v>
      </c>
      <c r="B5547" t="s">
        <v>11051</v>
      </c>
      <c r="C5547" t="s">
        <v>17444</v>
      </c>
      <c r="D5547" t="s">
        <v>17445</v>
      </c>
      <c r="E5547" s="74">
        <v>21306</v>
      </c>
      <c r="F5547">
        <v>44.1</v>
      </c>
      <c r="G5547" t="s">
        <v>17390</v>
      </c>
      <c r="H5547" t="s">
        <v>17458</v>
      </c>
      <c r="I5547" s="74">
        <v>43749</v>
      </c>
      <c r="J5547" t="s">
        <v>17325</v>
      </c>
      <c r="K5547" t="s">
        <v>19</v>
      </c>
    </row>
    <row r="5548" spans="1:11" hidden="1" x14ac:dyDescent="0.3">
      <c r="A5548" t="s">
        <v>5246</v>
      </c>
      <c r="B5548" t="s">
        <v>11051</v>
      </c>
      <c r="C5548" t="s">
        <v>17444</v>
      </c>
      <c r="D5548" t="s">
        <v>17445</v>
      </c>
      <c r="E5548" s="74">
        <v>21306</v>
      </c>
      <c r="F5548">
        <v>44.1</v>
      </c>
      <c r="G5548" t="s">
        <v>17392</v>
      </c>
      <c r="H5548" t="s">
        <v>17458</v>
      </c>
      <c r="I5548" s="74">
        <v>43749</v>
      </c>
      <c r="J5548" t="s">
        <v>17325</v>
      </c>
      <c r="K5548" t="s">
        <v>19</v>
      </c>
    </row>
    <row r="5549" spans="1:11" hidden="1" x14ac:dyDescent="0.3">
      <c r="A5549" t="s">
        <v>3624</v>
      </c>
      <c r="B5549" t="s">
        <v>12926</v>
      </c>
      <c r="C5549" t="s">
        <v>17372</v>
      </c>
      <c r="D5549" t="s">
        <v>17373</v>
      </c>
      <c r="E5549" s="74">
        <v>30498</v>
      </c>
      <c r="F5549">
        <v>0.17799999999999999</v>
      </c>
      <c r="G5549" t="s">
        <v>17369</v>
      </c>
      <c r="H5549" t="s">
        <v>17315</v>
      </c>
      <c r="I5549" s="74">
        <v>39651</v>
      </c>
      <c r="J5549" t="s">
        <v>19</v>
      </c>
      <c r="K5549" t="s">
        <v>19</v>
      </c>
    </row>
    <row r="5550" spans="1:11" hidden="1" x14ac:dyDescent="0.3">
      <c r="A5550" t="s">
        <v>26466</v>
      </c>
      <c r="B5550" t="s">
        <v>26467</v>
      </c>
      <c r="C5550" t="s">
        <v>17346</v>
      </c>
      <c r="D5550" t="s">
        <v>17347</v>
      </c>
      <c r="E5550" s="74">
        <v>41949</v>
      </c>
      <c r="F5550">
        <v>0.28639999999999999</v>
      </c>
      <c r="G5550" t="s">
        <v>17</v>
      </c>
      <c r="H5550" t="s">
        <v>17315</v>
      </c>
      <c r="I5550" s="74">
        <v>45541</v>
      </c>
      <c r="J5550" t="s">
        <v>19</v>
      </c>
      <c r="K5550" t="s">
        <v>19</v>
      </c>
    </row>
    <row r="5551" spans="1:11" hidden="1" x14ac:dyDescent="0.3">
      <c r="A5551" t="s">
        <v>26484</v>
      </c>
      <c r="B5551" t="s">
        <v>26485</v>
      </c>
      <c r="C5551" t="s">
        <v>17346</v>
      </c>
      <c r="D5551" t="s">
        <v>17347</v>
      </c>
      <c r="E5551" s="74">
        <v>43418</v>
      </c>
      <c r="F5551">
        <v>9.4164999999999999E-2</v>
      </c>
      <c r="G5551" t="s">
        <v>17</v>
      </c>
      <c r="H5551" t="s">
        <v>17315</v>
      </c>
      <c r="I5551" s="74">
        <v>45541</v>
      </c>
      <c r="J5551" t="s">
        <v>19</v>
      </c>
      <c r="K5551" t="s">
        <v>19</v>
      </c>
    </row>
    <row r="5552" spans="1:11" hidden="1" x14ac:dyDescent="0.3">
      <c r="A5552" t="s">
        <v>26496</v>
      </c>
      <c r="B5552" t="s">
        <v>26497</v>
      </c>
      <c r="C5552" t="s">
        <v>17346</v>
      </c>
      <c r="D5552" t="s">
        <v>17347</v>
      </c>
      <c r="E5552" s="74">
        <v>41996</v>
      </c>
      <c r="F5552">
        <v>9.4579999999999997E-2</v>
      </c>
      <c r="G5552" t="s">
        <v>17</v>
      </c>
      <c r="H5552" t="s">
        <v>17315</v>
      </c>
      <c r="I5552" s="74">
        <v>45567</v>
      </c>
      <c r="J5552" t="s">
        <v>19</v>
      </c>
      <c r="K5552" t="s">
        <v>19</v>
      </c>
    </row>
    <row r="5553" spans="1:11" hidden="1" x14ac:dyDescent="0.3">
      <c r="A5553" t="s">
        <v>26103</v>
      </c>
      <c r="B5553" t="s">
        <v>26104</v>
      </c>
      <c r="C5553" t="s">
        <v>17346</v>
      </c>
      <c r="D5553" t="s">
        <v>17347</v>
      </c>
      <c r="E5553" s="74">
        <v>43180</v>
      </c>
      <c r="F5553">
        <v>0.40529599999999999</v>
      </c>
      <c r="G5553" t="s">
        <v>17</v>
      </c>
      <c r="H5553" t="s">
        <v>17315</v>
      </c>
      <c r="I5553" s="74">
        <v>45541</v>
      </c>
      <c r="J5553" t="s">
        <v>19</v>
      </c>
      <c r="K5553" t="s">
        <v>19</v>
      </c>
    </row>
    <row r="5554" spans="1:11" hidden="1" x14ac:dyDescent="0.3">
      <c r="A5554" t="s">
        <v>26498</v>
      </c>
      <c r="B5554" t="s">
        <v>26499</v>
      </c>
      <c r="C5554" t="s">
        <v>17346</v>
      </c>
      <c r="D5554" t="s">
        <v>17347</v>
      </c>
      <c r="E5554" s="74">
        <v>44023</v>
      </c>
      <c r="F5554">
        <v>0.31171500000000002</v>
      </c>
      <c r="G5554" t="s">
        <v>17</v>
      </c>
      <c r="H5554" t="s">
        <v>17315</v>
      </c>
      <c r="I5554" s="74">
        <v>45541</v>
      </c>
      <c r="J5554" t="s">
        <v>19</v>
      </c>
      <c r="K5554" t="s">
        <v>19</v>
      </c>
    </row>
    <row r="5555" spans="1:11" hidden="1" x14ac:dyDescent="0.3">
      <c r="A5555" t="s">
        <v>26506</v>
      </c>
      <c r="B5555" t="s">
        <v>26507</v>
      </c>
      <c r="C5555" t="s">
        <v>17346</v>
      </c>
      <c r="D5555" t="s">
        <v>17347</v>
      </c>
      <c r="E5555" s="74">
        <v>44636</v>
      </c>
      <c r="F5555">
        <v>0.163882</v>
      </c>
      <c r="G5555" t="s">
        <v>17</v>
      </c>
      <c r="H5555" t="s">
        <v>17315</v>
      </c>
      <c r="I5555" s="74">
        <v>45541</v>
      </c>
      <c r="J5555" t="s">
        <v>19</v>
      </c>
      <c r="K5555" t="s">
        <v>19</v>
      </c>
    </row>
    <row r="5556" spans="1:11" hidden="1" x14ac:dyDescent="0.3">
      <c r="A5556" t="s">
        <v>26508</v>
      </c>
      <c r="B5556" t="s">
        <v>26509</v>
      </c>
      <c r="C5556" t="s">
        <v>17346</v>
      </c>
      <c r="D5556" t="s">
        <v>17347</v>
      </c>
      <c r="E5556" s="74">
        <v>44636</v>
      </c>
      <c r="F5556">
        <v>0.276258</v>
      </c>
      <c r="G5556" t="s">
        <v>17</v>
      </c>
      <c r="H5556" t="s">
        <v>17315</v>
      </c>
      <c r="I5556" s="74">
        <v>45541</v>
      </c>
      <c r="J5556" t="s">
        <v>19</v>
      </c>
      <c r="K5556" t="s">
        <v>19</v>
      </c>
    </row>
    <row r="5557" spans="1:11" hidden="1" x14ac:dyDescent="0.3">
      <c r="A5557" t="s">
        <v>26105</v>
      </c>
      <c r="B5557" t="s">
        <v>26106</v>
      </c>
      <c r="C5557" t="s">
        <v>17346</v>
      </c>
      <c r="D5557" t="s">
        <v>17347</v>
      </c>
      <c r="E5557" s="74">
        <v>44020</v>
      </c>
      <c r="F5557">
        <v>0.29816199999999998</v>
      </c>
      <c r="G5557" t="s">
        <v>17</v>
      </c>
      <c r="H5557" t="s">
        <v>17315</v>
      </c>
      <c r="I5557" s="74">
        <v>45541</v>
      </c>
      <c r="J5557" t="s">
        <v>19</v>
      </c>
      <c r="K5557" t="s">
        <v>19</v>
      </c>
    </row>
    <row r="5558" spans="1:11" hidden="1" x14ac:dyDescent="0.3">
      <c r="A5558" t="s">
        <v>26510</v>
      </c>
      <c r="B5558" t="s">
        <v>26511</v>
      </c>
      <c r="C5558" t="s">
        <v>17346</v>
      </c>
      <c r="D5558" t="s">
        <v>17347</v>
      </c>
      <c r="E5558" s="74">
        <v>41948</v>
      </c>
      <c r="F5558">
        <v>0.28860000000000002</v>
      </c>
      <c r="G5558" t="s">
        <v>17</v>
      </c>
      <c r="H5558" t="s">
        <v>17315</v>
      </c>
      <c r="I5558" s="74">
        <v>45541</v>
      </c>
      <c r="J5558" t="s">
        <v>19</v>
      </c>
      <c r="K5558" t="s">
        <v>19</v>
      </c>
    </row>
    <row r="5559" spans="1:11" hidden="1" x14ac:dyDescent="0.3">
      <c r="A5559" t="s">
        <v>3040</v>
      </c>
      <c r="B5559" t="s">
        <v>15809</v>
      </c>
      <c r="C5559" t="s">
        <v>17639</v>
      </c>
      <c r="D5559" t="s">
        <v>17640</v>
      </c>
      <c r="E5559" s="74">
        <v>39802</v>
      </c>
      <c r="F5559">
        <v>0.52700000000000002</v>
      </c>
      <c r="G5559" t="s">
        <v>17</v>
      </c>
      <c r="H5559" t="s">
        <v>17315</v>
      </c>
      <c r="I5559" s="74">
        <v>39955</v>
      </c>
      <c r="J5559" t="s">
        <v>19</v>
      </c>
      <c r="K5559" t="s">
        <v>19</v>
      </c>
    </row>
    <row r="5560" spans="1:11" hidden="1" x14ac:dyDescent="0.3">
      <c r="A5560" t="s">
        <v>9998</v>
      </c>
      <c r="B5560" t="s">
        <v>16908</v>
      </c>
      <c r="C5560" t="s">
        <v>17463</v>
      </c>
      <c r="D5560" t="s">
        <v>17464</v>
      </c>
      <c r="E5560" s="74">
        <v>44112</v>
      </c>
      <c r="F5560">
        <v>2.375</v>
      </c>
      <c r="G5560" t="s">
        <v>17</v>
      </c>
      <c r="H5560" t="s">
        <v>17339</v>
      </c>
      <c r="I5560" s="74">
        <v>44187</v>
      </c>
      <c r="J5560" t="s">
        <v>19</v>
      </c>
      <c r="K5560" t="s">
        <v>19</v>
      </c>
    </row>
    <row r="5561" spans="1:11" hidden="1" x14ac:dyDescent="0.3">
      <c r="A5561" t="s">
        <v>7783</v>
      </c>
      <c r="B5561" t="s">
        <v>10592</v>
      </c>
      <c r="C5561" t="s">
        <v>17826</v>
      </c>
      <c r="D5561" t="s">
        <v>17827</v>
      </c>
      <c r="E5561" s="74">
        <v>43928</v>
      </c>
      <c r="F5561">
        <v>60</v>
      </c>
      <c r="G5561" t="s">
        <v>17</v>
      </c>
      <c r="H5561" t="s">
        <v>17441</v>
      </c>
      <c r="I5561" s="74">
        <v>43963</v>
      </c>
      <c r="J5561" t="s">
        <v>19</v>
      </c>
      <c r="K5561" t="s">
        <v>19</v>
      </c>
    </row>
    <row r="5562" spans="1:11" hidden="1" x14ac:dyDescent="0.3">
      <c r="A5562" t="s">
        <v>9944</v>
      </c>
      <c r="B5562" t="s">
        <v>16964</v>
      </c>
      <c r="C5562" t="s">
        <v>17370</v>
      </c>
      <c r="D5562" t="s">
        <v>17371</v>
      </c>
      <c r="E5562" s="74">
        <v>41708</v>
      </c>
      <c r="F5562">
        <v>4.7E-2</v>
      </c>
      <c r="G5562" t="s">
        <v>17</v>
      </c>
      <c r="H5562" t="s">
        <v>17315</v>
      </c>
      <c r="I5562" s="74">
        <v>44144</v>
      </c>
      <c r="J5562" t="s">
        <v>19</v>
      </c>
      <c r="K5562" t="s">
        <v>19</v>
      </c>
    </row>
    <row r="5563" spans="1:11" hidden="1" x14ac:dyDescent="0.3">
      <c r="A5563" t="s">
        <v>2539</v>
      </c>
      <c r="B5563" t="s">
        <v>13290</v>
      </c>
      <c r="C5563" t="s">
        <v>21807</v>
      </c>
      <c r="D5563" t="s">
        <v>21808</v>
      </c>
      <c r="E5563" s="74">
        <v>40045</v>
      </c>
      <c r="F5563">
        <v>1</v>
      </c>
      <c r="G5563" t="s">
        <v>17</v>
      </c>
      <c r="H5563" t="s">
        <v>17315</v>
      </c>
      <c r="I5563" s="74">
        <v>40703</v>
      </c>
      <c r="J5563" t="s">
        <v>19</v>
      </c>
      <c r="K5563" t="s">
        <v>19</v>
      </c>
    </row>
    <row r="5564" spans="1:11" hidden="1" x14ac:dyDescent="0.3">
      <c r="A5564" t="s">
        <v>2134</v>
      </c>
      <c r="B5564" t="s">
        <v>7714</v>
      </c>
      <c r="C5564" t="s">
        <v>21893</v>
      </c>
      <c r="D5564" t="s">
        <v>7714</v>
      </c>
      <c r="E5564" s="74">
        <v>41257</v>
      </c>
      <c r="F5564">
        <v>105.27</v>
      </c>
      <c r="G5564" t="s">
        <v>6</v>
      </c>
      <c r="H5564" t="s">
        <v>17391</v>
      </c>
      <c r="I5564" s="74">
        <v>41272</v>
      </c>
      <c r="J5564" t="s">
        <v>19</v>
      </c>
      <c r="K5564" t="s">
        <v>19</v>
      </c>
    </row>
    <row r="5565" spans="1:11" hidden="1" x14ac:dyDescent="0.3">
      <c r="A5565" t="s">
        <v>4293</v>
      </c>
      <c r="B5565" t="s">
        <v>11216</v>
      </c>
      <c r="C5565" t="s">
        <v>17372</v>
      </c>
      <c r="D5565" t="s">
        <v>17373</v>
      </c>
      <c r="E5565" s="74">
        <v>43098</v>
      </c>
      <c r="F5565">
        <v>62</v>
      </c>
      <c r="G5565" t="s">
        <v>17</v>
      </c>
      <c r="H5565" t="s">
        <v>17315</v>
      </c>
      <c r="I5565" s="74">
        <v>43140</v>
      </c>
      <c r="J5565" t="s">
        <v>19</v>
      </c>
      <c r="K5565" t="s">
        <v>19</v>
      </c>
    </row>
    <row r="5566" spans="1:11" hidden="1" x14ac:dyDescent="0.3">
      <c r="A5566" t="s">
        <v>4632</v>
      </c>
      <c r="B5566" t="s">
        <v>11216</v>
      </c>
      <c r="C5566" t="s">
        <v>17372</v>
      </c>
      <c r="D5566" t="s">
        <v>17373</v>
      </c>
      <c r="E5566" s="74">
        <v>43374</v>
      </c>
      <c r="F5566">
        <v>34.5</v>
      </c>
      <c r="G5566" t="s">
        <v>17</v>
      </c>
      <c r="H5566" t="s">
        <v>17315</v>
      </c>
      <c r="I5566" s="74">
        <v>43388</v>
      </c>
      <c r="J5566" t="s">
        <v>19</v>
      </c>
      <c r="K5566" t="s">
        <v>19</v>
      </c>
    </row>
    <row r="5567" spans="1:11" hidden="1" x14ac:dyDescent="0.3">
      <c r="A5567" t="s">
        <v>4706</v>
      </c>
      <c r="B5567" t="s">
        <v>11216</v>
      </c>
      <c r="C5567" t="s">
        <v>17372</v>
      </c>
      <c r="D5567" t="s">
        <v>17373</v>
      </c>
      <c r="E5567" s="74">
        <v>43430</v>
      </c>
      <c r="F5567">
        <v>43.5</v>
      </c>
      <c r="G5567" t="s">
        <v>17</v>
      </c>
      <c r="H5567" t="s">
        <v>17315</v>
      </c>
      <c r="I5567" s="74">
        <v>43444</v>
      </c>
      <c r="J5567" t="s">
        <v>19</v>
      </c>
      <c r="K5567" t="s">
        <v>19</v>
      </c>
    </row>
    <row r="5568" spans="1:11" hidden="1" x14ac:dyDescent="0.3">
      <c r="A5568" t="s">
        <v>15078</v>
      </c>
      <c r="B5568" t="s">
        <v>15077</v>
      </c>
      <c r="C5568" t="s">
        <v>17773</v>
      </c>
      <c r="D5568" t="s">
        <v>17774</v>
      </c>
      <c r="E5568" s="74">
        <v>44736</v>
      </c>
      <c r="F5568">
        <v>145</v>
      </c>
      <c r="G5568" t="s">
        <v>6</v>
      </c>
      <c r="H5568" t="s">
        <v>17441</v>
      </c>
      <c r="I5568" s="74">
        <v>44748</v>
      </c>
      <c r="J5568" t="s">
        <v>19</v>
      </c>
      <c r="K5568" t="s">
        <v>19</v>
      </c>
    </row>
    <row r="5569" spans="1:11" hidden="1" x14ac:dyDescent="0.3">
      <c r="A5569" t="s">
        <v>9224</v>
      </c>
      <c r="B5569" t="s">
        <v>17073</v>
      </c>
      <c r="C5569" t="s">
        <v>17408</v>
      </c>
      <c r="D5569" t="s">
        <v>17409</v>
      </c>
      <c r="E5569" s="74">
        <v>43874</v>
      </c>
      <c r="F5569">
        <v>0.89200000000000002</v>
      </c>
      <c r="G5569" t="s">
        <v>17</v>
      </c>
      <c r="H5569" t="s">
        <v>17315</v>
      </c>
      <c r="I5569" s="74">
        <v>44048</v>
      </c>
      <c r="J5569" t="s">
        <v>19</v>
      </c>
      <c r="K5569" t="s">
        <v>19</v>
      </c>
    </row>
    <row r="5570" spans="1:11" hidden="1" x14ac:dyDescent="0.3">
      <c r="A5570" t="s">
        <v>9225</v>
      </c>
      <c r="B5570" t="s">
        <v>17073</v>
      </c>
      <c r="C5570" t="s">
        <v>17408</v>
      </c>
      <c r="D5570" t="s">
        <v>17409</v>
      </c>
      <c r="E5570" s="74">
        <v>43852</v>
      </c>
      <c r="F5570">
        <v>0.72</v>
      </c>
      <c r="G5570" t="s">
        <v>17</v>
      </c>
      <c r="H5570" t="s">
        <v>17315</v>
      </c>
      <c r="I5570" s="74">
        <v>44048</v>
      </c>
      <c r="J5570" t="s">
        <v>19</v>
      </c>
      <c r="K5570" t="s">
        <v>19</v>
      </c>
    </row>
    <row r="5571" spans="1:11" hidden="1" x14ac:dyDescent="0.3">
      <c r="A5571" t="s">
        <v>1875</v>
      </c>
      <c r="B5571" t="s">
        <v>4833</v>
      </c>
      <c r="C5571" t="s">
        <v>17410</v>
      </c>
      <c r="D5571" t="s">
        <v>17411</v>
      </c>
      <c r="E5571" s="74">
        <v>41274</v>
      </c>
      <c r="F5571">
        <v>0.13100000000000001</v>
      </c>
      <c r="G5571" t="s">
        <v>17</v>
      </c>
      <c r="H5571" t="s">
        <v>17315</v>
      </c>
      <c r="I5571" s="74">
        <v>41347</v>
      </c>
      <c r="J5571" t="s">
        <v>19</v>
      </c>
      <c r="K5571" t="s">
        <v>19</v>
      </c>
    </row>
    <row r="5572" spans="1:11" hidden="1" x14ac:dyDescent="0.3">
      <c r="A5572" t="s">
        <v>1872</v>
      </c>
      <c r="B5572" t="s">
        <v>4833</v>
      </c>
      <c r="C5572" t="s">
        <v>17410</v>
      </c>
      <c r="D5572" t="s">
        <v>17411</v>
      </c>
      <c r="E5572" s="74">
        <v>40700</v>
      </c>
      <c r="F5572">
        <v>9.1999999999999998E-2</v>
      </c>
      <c r="G5572" t="s">
        <v>17</v>
      </c>
      <c r="H5572" t="s">
        <v>17315</v>
      </c>
      <c r="I5572" s="74">
        <v>41348</v>
      </c>
      <c r="J5572" t="s">
        <v>19</v>
      </c>
      <c r="K5572" t="s">
        <v>19</v>
      </c>
    </row>
    <row r="5573" spans="1:11" hidden="1" x14ac:dyDescent="0.3">
      <c r="A5573" t="s">
        <v>1345</v>
      </c>
      <c r="B5573" t="s">
        <v>4833</v>
      </c>
      <c r="C5573" t="s">
        <v>17410</v>
      </c>
      <c r="D5573" t="s">
        <v>17411</v>
      </c>
      <c r="E5573" s="74">
        <v>40640</v>
      </c>
      <c r="F5573">
        <v>6.2E-2</v>
      </c>
      <c r="G5573" t="s">
        <v>17</v>
      </c>
      <c r="H5573" t="s">
        <v>17315</v>
      </c>
      <c r="I5573" s="74">
        <v>41689</v>
      </c>
      <c r="J5573" t="s">
        <v>19</v>
      </c>
      <c r="K5573" t="s">
        <v>19</v>
      </c>
    </row>
    <row r="5574" spans="1:11" hidden="1" x14ac:dyDescent="0.3">
      <c r="A5574" t="s">
        <v>253</v>
      </c>
      <c r="B5574" t="s">
        <v>254</v>
      </c>
      <c r="C5574" t="s">
        <v>17468</v>
      </c>
      <c r="D5574" t="s">
        <v>17469</v>
      </c>
      <c r="E5574" s="74">
        <v>42296</v>
      </c>
      <c r="F5574">
        <v>0.372</v>
      </c>
      <c r="G5574" t="s">
        <v>17</v>
      </c>
      <c r="H5574" t="s">
        <v>17465</v>
      </c>
      <c r="I5574" s="74">
        <v>42682</v>
      </c>
      <c r="J5574" t="s">
        <v>19</v>
      </c>
      <c r="K5574" t="s">
        <v>19</v>
      </c>
    </row>
    <row r="5575" spans="1:11" hidden="1" x14ac:dyDescent="0.3">
      <c r="A5575" t="s">
        <v>14888</v>
      </c>
      <c r="B5575" t="s">
        <v>14884</v>
      </c>
      <c r="C5575" t="s">
        <v>17750</v>
      </c>
      <c r="D5575" t="s">
        <v>17751</v>
      </c>
      <c r="E5575" s="74">
        <v>41858</v>
      </c>
      <c r="F5575">
        <v>4.5999999999999999E-2</v>
      </c>
      <c r="G5575" t="s">
        <v>17</v>
      </c>
      <c r="H5575" t="s">
        <v>17315</v>
      </c>
      <c r="I5575" s="74">
        <v>44739</v>
      </c>
      <c r="J5575" t="s">
        <v>19</v>
      </c>
      <c r="K5575" t="s">
        <v>19</v>
      </c>
    </row>
    <row r="5576" spans="1:11" hidden="1" x14ac:dyDescent="0.3">
      <c r="A5576" t="s">
        <v>14887</v>
      </c>
      <c r="B5576" t="s">
        <v>14884</v>
      </c>
      <c r="C5576" t="s">
        <v>17750</v>
      </c>
      <c r="D5576" t="s">
        <v>17751</v>
      </c>
      <c r="E5576" s="74">
        <v>41814</v>
      </c>
      <c r="F5576">
        <v>0.13300000000000001</v>
      </c>
      <c r="G5576" t="s">
        <v>17</v>
      </c>
      <c r="H5576" t="s">
        <v>17315</v>
      </c>
      <c r="I5576" s="74">
        <v>44739</v>
      </c>
      <c r="J5576" t="s">
        <v>19</v>
      </c>
      <c r="K5576" t="s">
        <v>19</v>
      </c>
    </row>
    <row r="5577" spans="1:11" hidden="1" x14ac:dyDescent="0.3">
      <c r="A5577" t="s">
        <v>14886</v>
      </c>
      <c r="B5577" t="s">
        <v>14884</v>
      </c>
      <c r="C5577" t="s">
        <v>17750</v>
      </c>
      <c r="D5577" t="s">
        <v>17751</v>
      </c>
      <c r="E5577" s="74">
        <v>41814</v>
      </c>
      <c r="F5577">
        <v>9.6000000000000002E-2</v>
      </c>
      <c r="G5577" t="s">
        <v>17</v>
      </c>
      <c r="H5577" t="s">
        <v>17315</v>
      </c>
      <c r="I5577" s="74">
        <v>44739</v>
      </c>
      <c r="J5577" t="s">
        <v>19</v>
      </c>
      <c r="K5577" t="s">
        <v>19</v>
      </c>
    </row>
    <row r="5578" spans="1:11" hidden="1" x14ac:dyDescent="0.3">
      <c r="A5578" t="s">
        <v>14885</v>
      </c>
      <c r="B5578" t="s">
        <v>14884</v>
      </c>
      <c r="C5578" t="s">
        <v>17750</v>
      </c>
      <c r="D5578" t="s">
        <v>17751</v>
      </c>
      <c r="E5578" s="74">
        <v>41814</v>
      </c>
      <c r="F5578">
        <v>0.108</v>
      </c>
      <c r="G5578" t="s">
        <v>17</v>
      </c>
      <c r="H5578" t="s">
        <v>17315</v>
      </c>
      <c r="I5578" s="74">
        <v>44739</v>
      </c>
      <c r="J5578" t="s">
        <v>19</v>
      </c>
      <c r="K5578" t="s">
        <v>19</v>
      </c>
    </row>
    <row r="5579" spans="1:11" hidden="1" x14ac:dyDescent="0.3">
      <c r="A5579" t="s">
        <v>7724</v>
      </c>
      <c r="B5579" t="s">
        <v>11037</v>
      </c>
      <c r="C5579" t="s">
        <v>17380</v>
      </c>
      <c r="D5579" t="s">
        <v>17381</v>
      </c>
      <c r="E5579" s="74">
        <v>43479</v>
      </c>
      <c r="F5579">
        <v>0.871</v>
      </c>
      <c r="G5579" t="s">
        <v>17</v>
      </c>
      <c r="H5579" t="s">
        <v>17315</v>
      </c>
      <c r="I5579" s="74">
        <v>44151</v>
      </c>
      <c r="J5579" t="s">
        <v>19</v>
      </c>
      <c r="K5579" t="s">
        <v>19</v>
      </c>
    </row>
    <row r="5580" spans="1:11" hidden="1" x14ac:dyDescent="0.3">
      <c r="A5580" t="s">
        <v>4292</v>
      </c>
      <c r="B5580" t="s">
        <v>11464</v>
      </c>
      <c r="C5580" t="s">
        <v>17410</v>
      </c>
      <c r="D5580" t="s">
        <v>17411</v>
      </c>
      <c r="E5580" s="74">
        <v>40345</v>
      </c>
      <c r="F5580">
        <v>4.1000000000000002E-2</v>
      </c>
      <c r="G5580" t="s">
        <v>17</v>
      </c>
      <c r="H5580" t="s">
        <v>17315</v>
      </c>
      <c r="I5580" s="74">
        <v>43103</v>
      </c>
      <c r="J5580" t="s">
        <v>19</v>
      </c>
      <c r="K5580" t="s">
        <v>19</v>
      </c>
    </row>
    <row r="5581" spans="1:11" hidden="1" x14ac:dyDescent="0.3">
      <c r="A5581" t="s">
        <v>3652</v>
      </c>
      <c r="B5581" t="s">
        <v>13206</v>
      </c>
      <c r="C5581" t="s">
        <v>21833</v>
      </c>
      <c r="D5581" t="s">
        <v>2193</v>
      </c>
      <c r="E5581" s="74">
        <v>11143</v>
      </c>
      <c r="F5581">
        <v>7.5</v>
      </c>
      <c r="G5581" t="s">
        <v>17369</v>
      </c>
      <c r="H5581" t="s">
        <v>17315</v>
      </c>
      <c r="I5581" s="74">
        <v>40283</v>
      </c>
      <c r="J5581" t="s">
        <v>19</v>
      </c>
      <c r="K5581" t="s">
        <v>19</v>
      </c>
    </row>
    <row r="5582" spans="1:11" hidden="1" x14ac:dyDescent="0.3">
      <c r="A5582" t="s">
        <v>3644</v>
      </c>
      <c r="B5582" t="s">
        <v>13206</v>
      </c>
      <c r="C5582" t="s">
        <v>21833</v>
      </c>
      <c r="D5582" t="s">
        <v>2193</v>
      </c>
      <c r="E5582" s="74">
        <v>11143</v>
      </c>
      <c r="F5582">
        <v>7.5</v>
      </c>
      <c r="G5582" t="s">
        <v>17369</v>
      </c>
      <c r="H5582" t="s">
        <v>17315</v>
      </c>
      <c r="I5582" s="74">
        <v>40283</v>
      </c>
      <c r="J5582" t="s">
        <v>19</v>
      </c>
      <c r="K5582" t="s">
        <v>19</v>
      </c>
    </row>
    <row r="5583" spans="1:11" hidden="1" x14ac:dyDescent="0.3">
      <c r="A5583" t="s">
        <v>3643</v>
      </c>
      <c r="B5583" t="s">
        <v>13206</v>
      </c>
      <c r="C5583" t="s">
        <v>21833</v>
      </c>
      <c r="D5583" t="s">
        <v>2193</v>
      </c>
      <c r="E5583" s="74">
        <v>11143</v>
      </c>
      <c r="F5583">
        <v>8.6</v>
      </c>
      <c r="G5583" t="s">
        <v>17369</v>
      </c>
      <c r="H5583" t="s">
        <v>17315</v>
      </c>
      <c r="I5583" s="74">
        <v>40283</v>
      </c>
      <c r="J5583" t="s">
        <v>19</v>
      </c>
      <c r="K5583" t="s">
        <v>19</v>
      </c>
    </row>
    <row r="5584" spans="1:11" hidden="1" x14ac:dyDescent="0.3">
      <c r="A5584" t="s">
        <v>26444</v>
      </c>
      <c r="B5584" t="s">
        <v>26445</v>
      </c>
      <c r="C5584" t="s">
        <v>25049</v>
      </c>
      <c r="D5584" t="s">
        <v>25050</v>
      </c>
      <c r="E5584" s="74">
        <v>44396</v>
      </c>
      <c r="F5584">
        <v>0.296898</v>
      </c>
      <c r="G5584" t="s">
        <v>17</v>
      </c>
      <c r="H5584" t="s">
        <v>17315</v>
      </c>
      <c r="I5584" s="74">
        <v>45600</v>
      </c>
      <c r="J5584" t="s">
        <v>19</v>
      </c>
      <c r="K5584" t="s">
        <v>19</v>
      </c>
    </row>
    <row r="5585" spans="1:11" hidden="1" x14ac:dyDescent="0.3">
      <c r="A5585" t="s">
        <v>818</v>
      </c>
      <c r="B5585" t="s">
        <v>12101</v>
      </c>
      <c r="C5585" t="s">
        <v>17372</v>
      </c>
      <c r="D5585" t="s">
        <v>17373</v>
      </c>
      <c r="E5585" s="74">
        <v>42107</v>
      </c>
      <c r="F5585">
        <v>1.49</v>
      </c>
      <c r="G5585" t="s">
        <v>17</v>
      </c>
      <c r="H5585" t="s">
        <v>17315</v>
      </c>
      <c r="I5585" s="74">
        <v>42171</v>
      </c>
      <c r="J5585" t="s">
        <v>19</v>
      </c>
      <c r="K5585" t="s">
        <v>19</v>
      </c>
    </row>
    <row r="5586" spans="1:11" hidden="1" x14ac:dyDescent="0.3">
      <c r="A5586" t="s">
        <v>15202</v>
      </c>
      <c r="B5586" t="s">
        <v>15201</v>
      </c>
      <c r="C5586" t="s">
        <v>17750</v>
      </c>
      <c r="D5586" t="s">
        <v>17751</v>
      </c>
      <c r="E5586" s="74">
        <v>44543</v>
      </c>
      <c r="F5586">
        <v>7.2999999999999995E-2</v>
      </c>
      <c r="G5586" t="s">
        <v>17</v>
      </c>
      <c r="H5586" t="s">
        <v>17315</v>
      </c>
      <c r="I5586" s="74">
        <v>44657</v>
      </c>
      <c r="J5586" t="s">
        <v>19</v>
      </c>
      <c r="K5586" t="s">
        <v>19</v>
      </c>
    </row>
    <row r="5587" spans="1:11" hidden="1" x14ac:dyDescent="0.3">
      <c r="A5587" t="s">
        <v>15184</v>
      </c>
      <c r="B5587" t="s">
        <v>15183</v>
      </c>
      <c r="C5587" t="s">
        <v>17370</v>
      </c>
      <c r="D5587" t="s">
        <v>17371</v>
      </c>
      <c r="E5587" s="74">
        <v>44550</v>
      </c>
      <c r="F5587">
        <v>0.312</v>
      </c>
      <c r="G5587" t="s">
        <v>17</v>
      </c>
      <c r="H5587" t="s">
        <v>17315</v>
      </c>
      <c r="I5587" s="74">
        <v>44602</v>
      </c>
      <c r="J5587" t="s">
        <v>19</v>
      </c>
      <c r="K5587" t="s">
        <v>19</v>
      </c>
    </row>
    <row r="5588" spans="1:11" hidden="1" x14ac:dyDescent="0.3">
      <c r="A5588" t="s">
        <v>15052</v>
      </c>
      <c r="B5588" t="s">
        <v>15051</v>
      </c>
      <c r="C5588" t="s">
        <v>17771</v>
      </c>
      <c r="D5588" t="s">
        <v>17772</v>
      </c>
      <c r="E5588" s="74">
        <v>44048</v>
      </c>
      <c r="F5588">
        <v>0.40200000000000002</v>
      </c>
      <c r="G5588" t="s">
        <v>17</v>
      </c>
      <c r="H5588" t="s">
        <v>17315</v>
      </c>
      <c r="I5588" s="74">
        <v>44657</v>
      </c>
      <c r="J5588" t="s">
        <v>19</v>
      </c>
      <c r="K5588" t="s">
        <v>19</v>
      </c>
    </row>
    <row r="5589" spans="1:11" hidden="1" x14ac:dyDescent="0.3">
      <c r="A5589" t="s">
        <v>25770</v>
      </c>
      <c r="B5589" t="s">
        <v>25771</v>
      </c>
      <c r="C5589" t="s">
        <v>17552</v>
      </c>
      <c r="D5589" t="s">
        <v>17553</v>
      </c>
      <c r="E5589" s="74">
        <v>15688</v>
      </c>
      <c r="F5589">
        <v>30</v>
      </c>
      <c r="G5589" t="s">
        <v>17369</v>
      </c>
      <c r="H5589" t="s">
        <v>17315</v>
      </c>
      <c r="I5589" s="74">
        <v>45532</v>
      </c>
      <c r="J5589" t="s">
        <v>19</v>
      </c>
      <c r="K5589" t="s">
        <v>19</v>
      </c>
    </row>
    <row r="5590" spans="1:11" hidden="1" x14ac:dyDescent="0.3">
      <c r="A5590" t="s">
        <v>25772</v>
      </c>
      <c r="B5590" t="s">
        <v>25771</v>
      </c>
      <c r="C5590" t="s">
        <v>17552</v>
      </c>
      <c r="D5590" t="s">
        <v>17553</v>
      </c>
      <c r="E5590" s="74">
        <v>15709</v>
      </c>
      <c r="F5590">
        <v>30</v>
      </c>
      <c r="G5590" t="s">
        <v>17369</v>
      </c>
      <c r="H5590" t="s">
        <v>17315</v>
      </c>
      <c r="I5590" s="74">
        <v>45532</v>
      </c>
      <c r="J5590" t="s">
        <v>19</v>
      </c>
      <c r="K5590" t="s">
        <v>19</v>
      </c>
    </row>
    <row r="5591" spans="1:11" hidden="1" x14ac:dyDescent="0.3">
      <c r="A5591" t="s">
        <v>25773</v>
      </c>
      <c r="B5591" t="s">
        <v>25771</v>
      </c>
      <c r="C5591" t="s">
        <v>17552</v>
      </c>
      <c r="D5591" t="s">
        <v>17553</v>
      </c>
      <c r="E5591" s="74">
        <v>15688</v>
      </c>
      <c r="F5591">
        <v>30</v>
      </c>
      <c r="G5591" t="s">
        <v>17369</v>
      </c>
      <c r="H5591" t="s">
        <v>17315</v>
      </c>
      <c r="I5591" s="74">
        <v>45532</v>
      </c>
      <c r="J5591" t="s">
        <v>19</v>
      </c>
      <c r="K5591" t="s">
        <v>19</v>
      </c>
    </row>
    <row r="5592" spans="1:11" hidden="1" x14ac:dyDescent="0.3">
      <c r="A5592" t="s">
        <v>25775</v>
      </c>
      <c r="B5592" t="s">
        <v>25771</v>
      </c>
      <c r="C5592" t="s">
        <v>17552</v>
      </c>
      <c r="D5592" t="s">
        <v>17553</v>
      </c>
      <c r="E5592" s="74">
        <v>15854</v>
      </c>
      <c r="F5592">
        <v>30</v>
      </c>
      <c r="G5592" t="s">
        <v>17369</v>
      </c>
      <c r="H5592" t="s">
        <v>17315</v>
      </c>
      <c r="I5592" s="74">
        <v>45532</v>
      </c>
      <c r="J5592" t="s">
        <v>19</v>
      </c>
      <c r="K5592" t="s">
        <v>19</v>
      </c>
    </row>
    <row r="5593" spans="1:11" hidden="1" x14ac:dyDescent="0.3">
      <c r="A5593" t="s">
        <v>2839</v>
      </c>
      <c r="B5593" t="s">
        <v>13729</v>
      </c>
      <c r="C5593" t="s">
        <v>17406</v>
      </c>
      <c r="D5593" t="s">
        <v>17407</v>
      </c>
      <c r="E5593" s="74">
        <v>40039</v>
      </c>
      <c r="F5593">
        <v>7.0000000000000007E-2</v>
      </c>
      <c r="G5593" t="s">
        <v>17</v>
      </c>
      <c r="H5593" t="s">
        <v>17315</v>
      </c>
      <c r="I5593" s="74">
        <v>40718</v>
      </c>
      <c r="J5593" t="s">
        <v>19</v>
      </c>
      <c r="K5593" t="s">
        <v>19</v>
      </c>
    </row>
    <row r="5594" spans="1:11" hidden="1" x14ac:dyDescent="0.3">
      <c r="A5594" t="s">
        <v>24592</v>
      </c>
      <c r="B5594" t="s">
        <v>24593</v>
      </c>
      <c r="C5594" t="s">
        <v>17387</v>
      </c>
      <c r="D5594" t="s">
        <v>17388</v>
      </c>
      <c r="E5594" s="74">
        <v>44620</v>
      </c>
      <c r="F5594">
        <v>9.0903999999999999E-2</v>
      </c>
      <c r="G5594" t="s">
        <v>17</v>
      </c>
      <c r="H5594" t="s">
        <v>17315</v>
      </c>
      <c r="I5594" s="74">
        <v>45660</v>
      </c>
      <c r="J5594" t="s">
        <v>19</v>
      </c>
      <c r="K5594" t="s">
        <v>19</v>
      </c>
    </row>
    <row r="5595" spans="1:11" hidden="1" x14ac:dyDescent="0.3">
      <c r="A5595" t="s">
        <v>21020</v>
      </c>
      <c r="B5595" t="s">
        <v>21021</v>
      </c>
      <c r="C5595" t="s">
        <v>18696</v>
      </c>
      <c r="D5595" t="s">
        <v>18697</v>
      </c>
      <c r="E5595" s="74">
        <v>45273</v>
      </c>
      <c r="F5595">
        <v>0.156</v>
      </c>
      <c r="G5595" t="s">
        <v>17</v>
      </c>
      <c r="H5595" t="s">
        <v>17315</v>
      </c>
      <c r="I5595" s="74">
        <v>45343</v>
      </c>
      <c r="J5595" t="s">
        <v>19</v>
      </c>
      <c r="K5595" t="s">
        <v>19</v>
      </c>
    </row>
    <row r="5596" spans="1:11" hidden="1" x14ac:dyDescent="0.3">
      <c r="A5596" t="s">
        <v>10124</v>
      </c>
      <c r="B5596" t="s">
        <v>16747</v>
      </c>
      <c r="C5596" t="s">
        <v>17412</v>
      </c>
      <c r="D5596" t="s">
        <v>17413</v>
      </c>
      <c r="E5596" s="74">
        <v>42867</v>
      </c>
      <c r="F5596">
        <v>6.4000000000000001E-2</v>
      </c>
      <c r="G5596" t="s">
        <v>17</v>
      </c>
      <c r="H5596" t="s">
        <v>17315</v>
      </c>
      <c r="I5596" s="74">
        <v>44223</v>
      </c>
      <c r="J5596" t="s">
        <v>19</v>
      </c>
      <c r="K5596" t="s">
        <v>19</v>
      </c>
    </row>
    <row r="5597" spans="1:11" hidden="1" x14ac:dyDescent="0.3">
      <c r="A5597" t="s">
        <v>20956</v>
      </c>
      <c r="B5597" t="s">
        <v>20957</v>
      </c>
      <c r="C5597" t="s">
        <v>20046</v>
      </c>
      <c r="D5597" t="s">
        <v>20047</v>
      </c>
      <c r="E5597" s="74">
        <v>44582</v>
      </c>
      <c r="F5597">
        <v>8.5999999999999993E-2</v>
      </c>
      <c r="G5597" t="s">
        <v>17</v>
      </c>
      <c r="H5597" t="s">
        <v>17315</v>
      </c>
      <c r="I5597" s="74">
        <v>45209</v>
      </c>
      <c r="J5597" t="s">
        <v>19</v>
      </c>
      <c r="K5597" t="s">
        <v>19</v>
      </c>
    </row>
    <row r="5598" spans="1:11" hidden="1" x14ac:dyDescent="0.3">
      <c r="A5598" t="s">
        <v>20958</v>
      </c>
      <c r="B5598" t="s">
        <v>20959</v>
      </c>
      <c r="C5598" t="s">
        <v>20046</v>
      </c>
      <c r="D5598" t="s">
        <v>20047</v>
      </c>
      <c r="E5598" s="74">
        <v>44585</v>
      </c>
      <c r="F5598">
        <v>0.63100000000000001</v>
      </c>
      <c r="G5598" t="s">
        <v>17</v>
      </c>
      <c r="H5598" t="s">
        <v>17315</v>
      </c>
      <c r="I5598" s="74">
        <v>45247</v>
      </c>
      <c r="J5598" t="s">
        <v>19</v>
      </c>
      <c r="K5598" t="s">
        <v>19</v>
      </c>
    </row>
    <row r="5599" spans="1:11" hidden="1" x14ac:dyDescent="0.3">
      <c r="A5599" t="s">
        <v>9965</v>
      </c>
      <c r="B5599" t="s">
        <v>16945</v>
      </c>
      <c r="C5599" t="s">
        <v>17342</v>
      </c>
      <c r="D5599" t="s">
        <v>17343</v>
      </c>
      <c r="E5599" s="74">
        <v>42592</v>
      </c>
      <c r="F5599">
        <v>0.48599999999999999</v>
      </c>
      <c r="G5599" t="s">
        <v>17</v>
      </c>
      <c r="H5599" t="s">
        <v>17315</v>
      </c>
      <c r="I5599" s="74">
        <v>44125</v>
      </c>
      <c r="J5599" t="s">
        <v>19</v>
      </c>
      <c r="K5599" t="s">
        <v>19</v>
      </c>
    </row>
    <row r="5600" spans="1:11" hidden="1" x14ac:dyDescent="0.3">
      <c r="A5600" t="s">
        <v>15034</v>
      </c>
      <c r="B5600" t="s">
        <v>15033</v>
      </c>
      <c r="C5600" t="s">
        <v>17408</v>
      </c>
      <c r="D5600" t="s">
        <v>17409</v>
      </c>
      <c r="E5600" s="74">
        <v>42891</v>
      </c>
      <c r="F5600">
        <v>0.32</v>
      </c>
      <c r="G5600" t="s">
        <v>17</v>
      </c>
      <c r="H5600" t="s">
        <v>17315</v>
      </c>
      <c r="I5600" s="74">
        <v>44676</v>
      </c>
      <c r="J5600" t="s">
        <v>19</v>
      </c>
      <c r="K5600" t="s">
        <v>19</v>
      </c>
    </row>
    <row r="5601" spans="1:11" hidden="1" x14ac:dyDescent="0.3">
      <c r="A5601" t="s">
        <v>17058</v>
      </c>
      <c r="B5601" t="s">
        <v>9285</v>
      </c>
      <c r="C5601" t="s">
        <v>17328</v>
      </c>
      <c r="D5601" t="s">
        <v>17329</v>
      </c>
      <c r="E5601" s="74">
        <v>44244</v>
      </c>
      <c r="F5601">
        <v>0.13700000000000001</v>
      </c>
      <c r="G5601" t="s">
        <v>17</v>
      </c>
      <c r="H5601" t="s">
        <v>17315</v>
      </c>
      <c r="I5601" s="74">
        <v>44417</v>
      </c>
      <c r="J5601" t="s">
        <v>19</v>
      </c>
      <c r="K5601" t="s">
        <v>19</v>
      </c>
    </row>
    <row r="5602" spans="1:11" hidden="1" x14ac:dyDescent="0.3">
      <c r="A5602" t="s">
        <v>17057</v>
      </c>
      <c r="B5602" t="s">
        <v>9285</v>
      </c>
      <c r="C5602" t="s">
        <v>17328</v>
      </c>
      <c r="D5602" t="s">
        <v>17329</v>
      </c>
      <c r="E5602" s="74">
        <v>44266</v>
      </c>
      <c r="F5602">
        <v>0.20200000000000001</v>
      </c>
      <c r="G5602" t="s">
        <v>17</v>
      </c>
      <c r="H5602" t="s">
        <v>17315</v>
      </c>
      <c r="I5602" s="74">
        <v>44295</v>
      </c>
      <c r="J5602" t="s">
        <v>19</v>
      </c>
      <c r="K5602" t="s">
        <v>19</v>
      </c>
    </row>
    <row r="5603" spans="1:11" hidden="1" x14ac:dyDescent="0.3">
      <c r="A5603" t="s">
        <v>9286</v>
      </c>
      <c r="B5603" t="s">
        <v>9285</v>
      </c>
      <c r="C5603" t="s">
        <v>17328</v>
      </c>
      <c r="D5603" t="s">
        <v>17329</v>
      </c>
      <c r="E5603" s="74">
        <v>44245</v>
      </c>
      <c r="F5603">
        <v>9.2999999999999999E-2</v>
      </c>
      <c r="G5603" t="s">
        <v>17</v>
      </c>
      <c r="H5603" t="s">
        <v>17315</v>
      </c>
      <c r="I5603" s="74">
        <v>44259</v>
      </c>
      <c r="J5603" t="s">
        <v>19</v>
      </c>
      <c r="K5603" t="s">
        <v>19</v>
      </c>
    </row>
    <row r="5604" spans="1:11" hidden="1" x14ac:dyDescent="0.3">
      <c r="A5604" t="s">
        <v>9289</v>
      </c>
      <c r="B5604" t="s">
        <v>9285</v>
      </c>
      <c r="C5604" t="s">
        <v>17328</v>
      </c>
      <c r="D5604" t="s">
        <v>17329</v>
      </c>
      <c r="E5604" s="74">
        <v>44232</v>
      </c>
      <c r="F5604">
        <v>8.5999999999999993E-2</v>
      </c>
      <c r="G5604" t="s">
        <v>17</v>
      </c>
      <c r="H5604" t="s">
        <v>17315</v>
      </c>
      <c r="I5604" s="74">
        <v>44259</v>
      </c>
      <c r="J5604" t="s">
        <v>19</v>
      </c>
      <c r="K5604" t="s">
        <v>19</v>
      </c>
    </row>
    <row r="5605" spans="1:11" hidden="1" x14ac:dyDescent="0.3">
      <c r="A5605" t="s">
        <v>9296</v>
      </c>
      <c r="B5605" t="s">
        <v>9285</v>
      </c>
      <c r="C5605" t="s">
        <v>17328</v>
      </c>
      <c r="D5605" t="s">
        <v>17329</v>
      </c>
      <c r="E5605" s="74">
        <v>44249</v>
      </c>
      <c r="F5605">
        <v>9.9000000000000005E-2</v>
      </c>
      <c r="G5605" t="s">
        <v>17</v>
      </c>
      <c r="H5605" t="s">
        <v>17315</v>
      </c>
      <c r="I5605" s="74">
        <v>44259</v>
      </c>
      <c r="J5605" t="s">
        <v>19</v>
      </c>
      <c r="K5605" t="s">
        <v>19</v>
      </c>
    </row>
    <row r="5606" spans="1:11" hidden="1" x14ac:dyDescent="0.3">
      <c r="A5606" t="s">
        <v>9301</v>
      </c>
      <c r="B5606" t="s">
        <v>9285</v>
      </c>
      <c r="C5606" t="s">
        <v>17328</v>
      </c>
      <c r="D5606" t="s">
        <v>17329</v>
      </c>
      <c r="E5606" s="74">
        <v>44245</v>
      </c>
      <c r="F5606">
        <v>0.11899999999999999</v>
      </c>
      <c r="G5606" t="s">
        <v>17</v>
      </c>
      <c r="H5606" t="s">
        <v>17315</v>
      </c>
      <c r="I5606" s="74">
        <v>44259</v>
      </c>
      <c r="J5606" t="s">
        <v>19</v>
      </c>
      <c r="K5606" t="s">
        <v>19</v>
      </c>
    </row>
    <row r="5607" spans="1:11" hidden="1" x14ac:dyDescent="0.3">
      <c r="A5607" t="s">
        <v>17042</v>
      </c>
      <c r="B5607" t="s">
        <v>9285</v>
      </c>
      <c r="C5607" t="s">
        <v>17328</v>
      </c>
      <c r="D5607" t="s">
        <v>17329</v>
      </c>
      <c r="E5607" s="74">
        <v>44280</v>
      </c>
      <c r="F5607">
        <v>0.14799999999999999</v>
      </c>
      <c r="G5607" t="s">
        <v>17</v>
      </c>
      <c r="H5607" t="s">
        <v>17315</v>
      </c>
      <c r="I5607" s="74">
        <v>44295</v>
      </c>
      <c r="J5607" t="s">
        <v>19</v>
      </c>
      <c r="K5607" t="s">
        <v>19</v>
      </c>
    </row>
    <row r="5608" spans="1:11" hidden="1" x14ac:dyDescent="0.3">
      <c r="A5608" t="s">
        <v>17041</v>
      </c>
      <c r="B5608" t="s">
        <v>9285</v>
      </c>
      <c r="C5608" t="s">
        <v>17328</v>
      </c>
      <c r="D5608" t="s">
        <v>17329</v>
      </c>
      <c r="E5608" s="74">
        <v>44267</v>
      </c>
      <c r="F5608">
        <v>0.19400000000000001</v>
      </c>
      <c r="G5608" t="s">
        <v>17</v>
      </c>
      <c r="H5608" t="s">
        <v>17315</v>
      </c>
      <c r="I5608" s="74">
        <v>44274</v>
      </c>
      <c r="J5608" t="s">
        <v>19</v>
      </c>
      <c r="K5608" t="s">
        <v>19</v>
      </c>
    </row>
    <row r="5609" spans="1:11" hidden="1" x14ac:dyDescent="0.3">
      <c r="A5609" t="s">
        <v>9312</v>
      </c>
      <c r="B5609" t="s">
        <v>9285</v>
      </c>
      <c r="C5609" t="s">
        <v>17328</v>
      </c>
      <c r="D5609" t="s">
        <v>17329</v>
      </c>
      <c r="E5609" s="74">
        <v>44181</v>
      </c>
      <c r="F5609">
        <v>6.6000000000000003E-2</v>
      </c>
      <c r="G5609" t="s">
        <v>17</v>
      </c>
      <c r="H5609" t="s">
        <v>17315</v>
      </c>
      <c r="I5609" s="74">
        <v>44259</v>
      </c>
      <c r="J5609" t="s">
        <v>19</v>
      </c>
      <c r="K5609" t="s">
        <v>19</v>
      </c>
    </row>
    <row r="5610" spans="1:11" hidden="1" x14ac:dyDescent="0.3">
      <c r="A5610" t="s">
        <v>9313</v>
      </c>
      <c r="B5610" t="s">
        <v>9285</v>
      </c>
      <c r="C5610" t="s">
        <v>17328</v>
      </c>
      <c r="D5610" t="s">
        <v>17329</v>
      </c>
      <c r="E5610" s="74">
        <v>44245</v>
      </c>
      <c r="F5610">
        <v>0.19800000000000001</v>
      </c>
      <c r="G5610" t="s">
        <v>17</v>
      </c>
      <c r="H5610" t="s">
        <v>17315</v>
      </c>
      <c r="I5610" s="74">
        <v>44259</v>
      </c>
      <c r="J5610" t="s">
        <v>19</v>
      </c>
      <c r="K5610" t="s">
        <v>19</v>
      </c>
    </row>
    <row r="5611" spans="1:11" hidden="1" x14ac:dyDescent="0.3">
      <c r="A5611" t="s">
        <v>2439</v>
      </c>
      <c r="B5611" t="s">
        <v>13215</v>
      </c>
      <c r="C5611" t="s">
        <v>19973</v>
      </c>
      <c r="D5611" t="s">
        <v>19974</v>
      </c>
      <c r="E5611" s="74">
        <v>40694</v>
      </c>
      <c r="F5611">
        <v>0.54900000000000004</v>
      </c>
      <c r="G5611" t="s">
        <v>17</v>
      </c>
      <c r="H5611" t="s">
        <v>17315</v>
      </c>
      <c r="I5611" s="74">
        <v>40851</v>
      </c>
      <c r="J5611" t="s">
        <v>19</v>
      </c>
      <c r="K5611" t="s">
        <v>19</v>
      </c>
    </row>
    <row r="5612" spans="1:11" hidden="1" x14ac:dyDescent="0.3">
      <c r="A5612" t="s">
        <v>16718</v>
      </c>
      <c r="B5612" t="s">
        <v>16717</v>
      </c>
      <c r="C5612" t="s">
        <v>17387</v>
      </c>
      <c r="D5612" t="s">
        <v>17388</v>
      </c>
      <c r="E5612" s="74">
        <v>44112</v>
      </c>
      <c r="F5612">
        <v>0.34300000000000003</v>
      </c>
      <c r="G5612" t="s">
        <v>17</v>
      </c>
      <c r="H5612" t="s">
        <v>17315</v>
      </c>
      <c r="I5612" s="74">
        <v>44343</v>
      </c>
      <c r="J5612" t="s">
        <v>19</v>
      </c>
      <c r="K5612" t="s">
        <v>19</v>
      </c>
    </row>
    <row r="5613" spans="1:11" hidden="1" x14ac:dyDescent="0.3">
      <c r="A5613" t="s">
        <v>15526</v>
      </c>
      <c r="B5613" t="s">
        <v>15525</v>
      </c>
      <c r="C5613" t="s">
        <v>17361</v>
      </c>
      <c r="D5613" t="s">
        <v>17362</v>
      </c>
      <c r="E5613" s="74">
        <v>44188</v>
      </c>
      <c r="F5613">
        <v>0.81</v>
      </c>
      <c r="G5613" t="s">
        <v>17</v>
      </c>
      <c r="H5613" t="s">
        <v>17315</v>
      </c>
      <c r="I5613" s="74">
        <v>44517</v>
      </c>
      <c r="J5613" t="s">
        <v>19</v>
      </c>
      <c r="K5613" t="s">
        <v>19</v>
      </c>
    </row>
    <row r="5614" spans="1:11" hidden="1" x14ac:dyDescent="0.3">
      <c r="A5614" t="s">
        <v>25720</v>
      </c>
      <c r="B5614" t="s">
        <v>25721</v>
      </c>
      <c r="C5614" t="s">
        <v>25722</v>
      </c>
      <c r="D5614" t="s">
        <v>25723</v>
      </c>
      <c r="E5614" s="74">
        <v>44952</v>
      </c>
      <c r="F5614">
        <v>0.55000000000000004</v>
      </c>
      <c r="G5614" t="s">
        <v>17334</v>
      </c>
      <c r="H5614" t="s">
        <v>17315</v>
      </c>
      <c r="I5614" s="74">
        <v>45552</v>
      </c>
      <c r="J5614" t="s">
        <v>19</v>
      </c>
      <c r="K5614" t="s">
        <v>19</v>
      </c>
    </row>
    <row r="5615" spans="1:11" hidden="1" x14ac:dyDescent="0.3">
      <c r="A5615" t="s">
        <v>2699</v>
      </c>
      <c r="B5615" t="s">
        <v>13435</v>
      </c>
      <c r="C5615" t="s">
        <v>21758</v>
      </c>
      <c r="D5615" t="s">
        <v>21759</v>
      </c>
      <c r="E5615" s="74">
        <v>40513</v>
      </c>
      <c r="F5615">
        <v>9</v>
      </c>
      <c r="G5615" t="s">
        <v>6</v>
      </c>
      <c r="H5615" t="s">
        <v>17339</v>
      </c>
      <c r="I5615" s="74">
        <v>40689</v>
      </c>
      <c r="J5615" t="s">
        <v>19</v>
      </c>
      <c r="K5615" t="s">
        <v>19</v>
      </c>
    </row>
    <row r="5616" spans="1:11" hidden="1" x14ac:dyDescent="0.3">
      <c r="A5616" t="s">
        <v>1392</v>
      </c>
      <c r="B5616" t="s">
        <v>12407</v>
      </c>
      <c r="C5616" t="s">
        <v>22008</v>
      </c>
      <c r="D5616" t="s">
        <v>22009</v>
      </c>
      <c r="E5616" s="74">
        <v>41636</v>
      </c>
      <c r="F5616">
        <v>48</v>
      </c>
      <c r="G5616" t="s">
        <v>17623</v>
      </c>
      <c r="H5616" t="s">
        <v>17465</v>
      </c>
      <c r="I5616" s="74">
        <v>41661</v>
      </c>
      <c r="J5616" t="s">
        <v>17325</v>
      </c>
      <c r="K5616" t="s">
        <v>19</v>
      </c>
    </row>
    <row r="5617" spans="1:11" hidden="1" x14ac:dyDescent="0.3">
      <c r="A5617" t="s">
        <v>1392</v>
      </c>
      <c r="B5617" t="s">
        <v>12407</v>
      </c>
      <c r="C5617" t="s">
        <v>22008</v>
      </c>
      <c r="D5617" t="s">
        <v>22009</v>
      </c>
      <c r="E5617" s="74">
        <v>41636</v>
      </c>
      <c r="F5617">
        <v>48</v>
      </c>
      <c r="G5617" t="s">
        <v>17</v>
      </c>
      <c r="H5617" t="s">
        <v>17465</v>
      </c>
      <c r="I5617" s="74">
        <v>41661</v>
      </c>
      <c r="J5617" t="s">
        <v>17325</v>
      </c>
      <c r="K5617" t="s">
        <v>19</v>
      </c>
    </row>
    <row r="5618" spans="1:11" hidden="1" x14ac:dyDescent="0.3">
      <c r="A5618" t="s">
        <v>4294</v>
      </c>
      <c r="B5618" t="s">
        <v>11463</v>
      </c>
      <c r="C5618" t="s">
        <v>22008</v>
      </c>
      <c r="D5618" t="s">
        <v>22009</v>
      </c>
      <c r="E5618" s="74">
        <v>42917</v>
      </c>
      <c r="F5618">
        <v>10</v>
      </c>
      <c r="G5618" t="s">
        <v>17623</v>
      </c>
      <c r="H5618" t="s">
        <v>17465</v>
      </c>
      <c r="I5618" s="74">
        <v>43090</v>
      </c>
      <c r="J5618" t="s">
        <v>17325</v>
      </c>
      <c r="K5618" t="s">
        <v>19</v>
      </c>
    </row>
    <row r="5619" spans="1:11" hidden="1" x14ac:dyDescent="0.3">
      <c r="A5619" t="s">
        <v>4294</v>
      </c>
      <c r="B5619" t="s">
        <v>11463</v>
      </c>
      <c r="C5619" t="s">
        <v>22008</v>
      </c>
      <c r="D5619" t="s">
        <v>22009</v>
      </c>
      <c r="E5619" s="74">
        <v>42917</v>
      </c>
      <c r="F5619">
        <v>10</v>
      </c>
      <c r="G5619" t="s">
        <v>17</v>
      </c>
      <c r="H5619" t="s">
        <v>17465</v>
      </c>
      <c r="I5619" s="74">
        <v>43090</v>
      </c>
      <c r="J5619" t="s">
        <v>17325</v>
      </c>
      <c r="K5619" t="s">
        <v>19</v>
      </c>
    </row>
    <row r="5620" spans="1:11" hidden="1" x14ac:dyDescent="0.3">
      <c r="A5620" t="s">
        <v>25494</v>
      </c>
      <c r="B5620" t="s">
        <v>25495</v>
      </c>
      <c r="C5620" t="s">
        <v>17492</v>
      </c>
      <c r="D5620" t="s">
        <v>17493</v>
      </c>
      <c r="E5620" s="74">
        <v>45463</v>
      </c>
      <c r="F5620">
        <v>20</v>
      </c>
      <c r="G5620" t="s">
        <v>17</v>
      </c>
      <c r="H5620" t="s">
        <v>17315</v>
      </c>
      <c r="I5620" s="74">
        <v>45579</v>
      </c>
      <c r="J5620" t="s">
        <v>19</v>
      </c>
      <c r="K5620" t="s">
        <v>19</v>
      </c>
    </row>
    <row r="5621" spans="1:11" hidden="1" x14ac:dyDescent="0.3">
      <c r="A5621" t="s">
        <v>154</v>
      </c>
      <c r="B5621" t="s">
        <v>11704</v>
      </c>
      <c r="C5621" t="s">
        <v>22162</v>
      </c>
      <c r="D5621" t="s">
        <v>22163</v>
      </c>
      <c r="E5621" s="74">
        <v>42734</v>
      </c>
      <c r="F5621">
        <v>20</v>
      </c>
      <c r="G5621" t="s">
        <v>17</v>
      </c>
      <c r="H5621" t="s">
        <v>17397</v>
      </c>
      <c r="I5621" s="74">
        <v>42814</v>
      </c>
      <c r="J5621" t="s">
        <v>19</v>
      </c>
      <c r="K5621" t="s">
        <v>19</v>
      </c>
    </row>
    <row r="5622" spans="1:11" hidden="1" x14ac:dyDescent="0.3">
      <c r="A5622" t="s">
        <v>776</v>
      </c>
      <c r="B5622" t="s">
        <v>4379</v>
      </c>
      <c r="C5622" t="s">
        <v>22024</v>
      </c>
      <c r="D5622" t="s">
        <v>22025</v>
      </c>
      <c r="E5622" s="74">
        <v>42368</v>
      </c>
      <c r="F5622">
        <v>50</v>
      </c>
      <c r="G5622" t="s">
        <v>17</v>
      </c>
      <c r="H5622" t="s">
        <v>17397</v>
      </c>
      <c r="I5622" s="74">
        <v>42384</v>
      </c>
      <c r="J5622" t="s">
        <v>19</v>
      </c>
      <c r="K5622" t="s">
        <v>19</v>
      </c>
    </row>
    <row r="5623" spans="1:11" hidden="1" x14ac:dyDescent="0.3">
      <c r="A5623" t="s">
        <v>2691</v>
      </c>
      <c r="B5623" t="s">
        <v>13426</v>
      </c>
      <c r="C5623" t="s">
        <v>21764</v>
      </c>
      <c r="D5623" t="s">
        <v>21765</v>
      </c>
      <c r="E5623" s="74">
        <v>40543</v>
      </c>
      <c r="F5623">
        <v>21</v>
      </c>
      <c r="G5623" t="s">
        <v>6</v>
      </c>
      <c r="H5623" t="s">
        <v>17458</v>
      </c>
      <c r="I5623" s="74">
        <v>40550</v>
      </c>
      <c r="J5623" t="s">
        <v>19</v>
      </c>
      <c r="K5623" t="s">
        <v>19</v>
      </c>
    </row>
    <row r="5624" spans="1:11" hidden="1" x14ac:dyDescent="0.3">
      <c r="A5624" t="s">
        <v>24865</v>
      </c>
      <c r="B5624" t="s">
        <v>24866</v>
      </c>
      <c r="C5624" t="s">
        <v>20046</v>
      </c>
      <c r="D5624" t="s">
        <v>20047</v>
      </c>
      <c r="E5624" s="74">
        <v>42667</v>
      </c>
      <c r="F5624">
        <v>0.14399999999999999</v>
      </c>
      <c r="G5624" t="s">
        <v>17</v>
      </c>
      <c r="H5624" t="s">
        <v>17315</v>
      </c>
      <c r="I5624" s="74">
        <v>45365</v>
      </c>
      <c r="J5624" t="s">
        <v>19</v>
      </c>
      <c r="K5624" t="s">
        <v>19</v>
      </c>
    </row>
    <row r="5625" spans="1:11" hidden="1" x14ac:dyDescent="0.3">
      <c r="A5625" t="s">
        <v>24867</v>
      </c>
      <c r="B5625" t="s">
        <v>24868</v>
      </c>
      <c r="C5625" t="s">
        <v>20046</v>
      </c>
      <c r="D5625" t="s">
        <v>20047</v>
      </c>
      <c r="E5625" s="74">
        <v>42683</v>
      </c>
      <c r="F5625">
        <v>0.186</v>
      </c>
      <c r="G5625" t="s">
        <v>17</v>
      </c>
      <c r="H5625" t="s">
        <v>17315</v>
      </c>
      <c r="I5625" s="74">
        <v>45365</v>
      </c>
      <c r="J5625" t="s">
        <v>19</v>
      </c>
      <c r="K5625" t="s">
        <v>19</v>
      </c>
    </row>
    <row r="5626" spans="1:11" hidden="1" x14ac:dyDescent="0.3">
      <c r="A5626" t="s">
        <v>24869</v>
      </c>
      <c r="B5626" t="s">
        <v>24870</v>
      </c>
      <c r="C5626" t="s">
        <v>20046</v>
      </c>
      <c r="D5626" t="s">
        <v>20047</v>
      </c>
      <c r="E5626" s="74">
        <v>42656</v>
      </c>
      <c r="F5626">
        <v>0.26500000000000001</v>
      </c>
      <c r="G5626" t="s">
        <v>17</v>
      </c>
      <c r="H5626" t="s">
        <v>17315</v>
      </c>
      <c r="I5626" s="74">
        <v>45365</v>
      </c>
      <c r="J5626" t="s">
        <v>19</v>
      </c>
      <c r="K5626" t="s">
        <v>19</v>
      </c>
    </row>
    <row r="5627" spans="1:11" hidden="1" x14ac:dyDescent="0.3">
      <c r="A5627" t="s">
        <v>24871</v>
      </c>
      <c r="B5627" t="s">
        <v>24872</v>
      </c>
      <c r="C5627" t="s">
        <v>20046</v>
      </c>
      <c r="D5627" t="s">
        <v>20047</v>
      </c>
      <c r="E5627" s="74">
        <v>42676</v>
      </c>
      <c r="F5627">
        <v>0.13600000000000001</v>
      </c>
      <c r="G5627" t="s">
        <v>17</v>
      </c>
      <c r="H5627" t="s">
        <v>17315</v>
      </c>
      <c r="I5627" s="74">
        <v>45365</v>
      </c>
      <c r="J5627" t="s">
        <v>19</v>
      </c>
      <c r="K5627" t="s">
        <v>19</v>
      </c>
    </row>
    <row r="5628" spans="1:11" hidden="1" x14ac:dyDescent="0.3">
      <c r="A5628" t="s">
        <v>24873</v>
      </c>
      <c r="B5628" t="s">
        <v>24874</v>
      </c>
      <c r="C5628" t="s">
        <v>20046</v>
      </c>
      <c r="D5628" t="s">
        <v>20047</v>
      </c>
      <c r="E5628" s="74">
        <v>42591</v>
      </c>
      <c r="F5628">
        <v>0.22900000000000001</v>
      </c>
      <c r="G5628" t="s">
        <v>17</v>
      </c>
      <c r="H5628" t="s">
        <v>17315</v>
      </c>
      <c r="I5628" s="74">
        <v>45391</v>
      </c>
      <c r="J5628" t="s">
        <v>19</v>
      </c>
      <c r="K5628" t="s">
        <v>19</v>
      </c>
    </row>
    <row r="5629" spans="1:11" hidden="1" x14ac:dyDescent="0.3">
      <c r="A5629" t="s">
        <v>24875</v>
      </c>
      <c r="B5629" t="s">
        <v>24876</v>
      </c>
      <c r="C5629" t="s">
        <v>20046</v>
      </c>
      <c r="D5629" t="s">
        <v>20047</v>
      </c>
      <c r="E5629" s="74">
        <v>42562</v>
      </c>
      <c r="F5629">
        <v>0.192</v>
      </c>
      <c r="G5629" t="s">
        <v>17</v>
      </c>
      <c r="H5629" t="s">
        <v>17315</v>
      </c>
      <c r="I5629" s="74">
        <v>45365</v>
      </c>
      <c r="J5629" t="s">
        <v>19</v>
      </c>
      <c r="K5629" t="s">
        <v>19</v>
      </c>
    </row>
    <row r="5630" spans="1:11" hidden="1" x14ac:dyDescent="0.3">
      <c r="A5630" t="s">
        <v>24877</v>
      </c>
      <c r="B5630" t="s">
        <v>24878</v>
      </c>
      <c r="C5630" t="s">
        <v>20046</v>
      </c>
      <c r="D5630" t="s">
        <v>20047</v>
      </c>
      <c r="E5630" s="74">
        <v>42696</v>
      </c>
      <c r="F5630">
        <v>0.17599999999999999</v>
      </c>
      <c r="G5630" t="s">
        <v>17</v>
      </c>
      <c r="H5630" t="s">
        <v>17315</v>
      </c>
      <c r="I5630" s="74">
        <v>45365</v>
      </c>
      <c r="J5630" t="s">
        <v>19</v>
      </c>
      <c r="K5630" t="s">
        <v>19</v>
      </c>
    </row>
    <row r="5631" spans="1:11" hidden="1" x14ac:dyDescent="0.3">
      <c r="A5631" t="s">
        <v>24879</v>
      </c>
      <c r="B5631" t="s">
        <v>24880</v>
      </c>
      <c r="C5631" t="s">
        <v>20046</v>
      </c>
      <c r="D5631" t="s">
        <v>20047</v>
      </c>
      <c r="E5631" s="74">
        <v>42676</v>
      </c>
      <c r="F5631">
        <v>0.28799999999999998</v>
      </c>
      <c r="G5631" t="s">
        <v>17</v>
      </c>
      <c r="H5631" t="s">
        <v>17315</v>
      </c>
      <c r="I5631" s="74">
        <v>45365</v>
      </c>
      <c r="J5631" t="s">
        <v>19</v>
      </c>
      <c r="K5631" t="s">
        <v>19</v>
      </c>
    </row>
    <row r="5632" spans="1:11" hidden="1" x14ac:dyDescent="0.3">
      <c r="A5632" t="s">
        <v>24881</v>
      </c>
      <c r="B5632" t="s">
        <v>24882</v>
      </c>
      <c r="C5632" t="s">
        <v>20046</v>
      </c>
      <c r="D5632" t="s">
        <v>20047</v>
      </c>
      <c r="E5632" s="74">
        <v>42682</v>
      </c>
      <c r="F5632">
        <v>0.108</v>
      </c>
      <c r="G5632" t="s">
        <v>17</v>
      </c>
      <c r="H5632" t="s">
        <v>17315</v>
      </c>
      <c r="I5632" s="74">
        <v>45365</v>
      </c>
      <c r="J5632" t="s">
        <v>19</v>
      </c>
      <c r="K5632" t="s">
        <v>19</v>
      </c>
    </row>
    <row r="5633" spans="1:11" hidden="1" x14ac:dyDescent="0.3">
      <c r="A5633" t="s">
        <v>24883</v>
      </c>
      <c r="B5633" t="s">
        <v>24884</v>
      </c>
      <c r="C5633" t="s">
        <v>20046</v>
      </c>
      <c r="D5633" t="s">
        <v>20047</v>
      </c>
      <c r="E5633" s="74">
        <v>42543</v>
      </c>
      <c r="F5633">
        <v>0.193</v>
      </c>
      <c r="G5633" t="s">
        <v>17</v>
      </c>
      <c r="H5633" t="s">
        <v>17315</v>
      </c>
      <c r="I5633" s="74">
        <v>45365</v>
      </c>
      <c r="J5633" t="s">
        <v>19</v>
      </c>
      <c r="K5633" t="s">
        <v>19</v>
      </c>
    </row>
    <row r="5634" spans="1:11" hidden="1" x14ac:dyDescent="0.3">
      <c r="A5634" t="s">
        <v>24885</v>
      </c>
      <c r="B5634" t="s">
        <v>24886</v>
      </c>
      <c r="C5634" t="s">
        <v>20046</v>
      </c>
      <c r="D5634" t="s">
        <v>20047</v>
      </c>
      <c r="E5634" s="74">
        <v>42591</v>
      </c>
      <c r="F5634">
        <v>9.0999999999999998E-2</v>
      </c>
      <c r="G5634" t="s">
        <v>17</v>
      </c>
      <c r="H5634" t="s">
        <v>17315</v>
      </c>
      <c r="I5634" s="74">
        <v>45365</v>
      </c>
      <c r="J5634" t="s">
        <v>19</v>
      </c>
      <c r="K5634" t="s">
        <v>19</v>
      </c>
    </row>
    <row r="5635" spans="1:11" hidden="1" x14ac:dyDescent="0.3">
      <c r="A5635" t="s">
        <v>24887</v>
      </c>
      <c r="B5635" t="s">
        <v>24888</v>
      </c>
      <c r="C5635" t="s">
        <v>20046</v>
      </c>
      <c r="D5635" t="s">
        <v>20047</v>
      </c>
      <c r="E5635" s="74">
        <v>42551</v>
      </c>
      <c r="F5635">
        <v>0.17</v>
      </c>
      <c r="G5635" t="s">
        <v>17</v>
      </c>
      <c r="H5635" t="s">
        <v>17315</v>
      </c>
      <c r="I5635" s="74">
        <v>45365</v>
      </c>
      <c r="J5635" t="s">
        <v>19</v>
      </c>
      <c r="K5635" t="s">
        <v>19</v>
      </c>
    </row>
    <row r="5636" spans="1:11" hidden="1" x14ac:dyDescent="0.3">
      <c r="A5636" t="s">
        <v>24889</v>
      </c>
      <c r="B5636" t="s">
        <v>24890</v>
      </c>
      <c r="C5636" t="s">
        <v>20046</v>
      </c>
      <c r="D5636" t="s">
        <v>20047</v>
      </c>
      <c r="E5636" s="74">
        <v>42564</v>
      </c>
      <c r="F5636">
        <v>0.255</v>
      </c>
      <c r="G5636" t="s">
        <v>17</v>
      </c>
      <c r="H5636" t="s">
        <v>17315</v>
      </c>
      <c r="I5636" s="74">
        <v>45365</v>
      </c>
      <c r="J5636" t="s">
        <v>19</v>
      </c>
      <c r="K5636" t="s">
        <v>19</v>
      </c>
    </row>
    <row r="5637" spans="1:11" hidden="1" x14ac:dyDescent="0.3">
      <c r="A5637" t="s">
        <v>24891</v>
      </c>
      <c r="B5637" t="s">
        <v>24892</v>
      </c>
      <c r="C5637" t="s">
        <v>20046</v>
      </c>
      <c r="D5637" t="s">
        <v>20047</v>
      </c>
      <c r="E5637" s="74">
        <v>42704</v>
      </c>
      <c r="F5637">
        <v>0.10100000000000001</v>
      </c>
      <c r="G5637" t="s">
        <v>17</v>
      </c>
      <c r="H5637" t="s">
        <v>17315</v>
      </c>
      <c r="I5637" s="74">
        <v>45365</v>
      </c>
      <c r="J5637" t="s">
        <v>19</v>
      </c>
      <c r="K5637" t="s">
        <v>19</v>
      </c>
    </row>
    <row r="5638" spans="1:11" hidden="1" x14ac:dyDescent="0.3">
      <c r="A5638" t="s">
        <v>24893</v>
      </c>
      <c r="B5638" t="s">
        <v>24894</v>
      </c>
      <c r="C5638" t="s">
        <v>20046</v>
      </c>
      <c r="D5638" t="s">
        <v>20047</v>
      </c>
      <c r="E5638" s="74">
        <v>42704</v>
      </c>
      <c r="F5638">
        <v>0.11</v>
      </c>
      <c r="G5638" t="s">
        <v>17</v>
      </c>
      <c r="H5638" t="s">
        <v>17315</v>
      </c>
      <c r="I5638" s="74">
        <v>45365</v>
      </c>
      <c r="J5638" t="s">
        <v>19</v>
      </c>
      <c r="K5638" t="s">
        <v>19</v>
      </c>
    </row>
    <row r="5639" spans="1:11" hidden="1" x14ac:dyDescent="0.3">
      <c r="A5639" t="s">
        <v>24895</v>
      </c>
      <c r="B5639" t="s">
        <v>24896</v>
      </c>
      <c r="C5639" t="s">
        <v>20046</v>
      </c>
      <c r="D5639" t="s">
        <v>20047</v>
      </c>
      <c r="E5639" s="74">
        <v>42717</v>
      </c>
      <c r="F5639">
        <v>0.10100000000000001</v>
      </c>
      <c r="G5639" t="s">
        <v>17</v>
      </c>
      <c r="H5639" t="s">
        <v>17315</v>
      </c>
      <c r="I5639" s="74">
        <v>45390</v>
      </c>
      <c r="J5639" t="s">
        <v>19</v>
      </c>
      <c r="K5639" t="s">
        <v>19</v>
      </c>
    </row>
    <row r="5640" spans="1:11" hidden="1" x14ac:dyDescent="0.3">
      <c r="A5640" t="s">
        <v>24897</v>
      </c>
      <c r="B5640" t="s">
        <v>24898</v>
      </c>
      <c r="C5640" t="s">
        <v>20046</v>
      </c>
      <c r="D5640" t="s">
        <v>20047</v>
      </c>
      <c r="E5640" s="74">
        <v>42705</v>
      </c>
      <c r="F5640">
        <v>0.13500000000000001</v>
      </c>
      <c r="G5640" t="s">
        <v>17</v>
      </c>
      <c r="H5640" t="s">
        <v>17315</v>
      </c>
      <c r="I5640" s="74">
        <v>45365</v>
      </c>
      <c r="J5640" t="s">
        <v>19</v>
      </c>
      <c r="K5640" t="s">
        <v>19</v>
      </c>
    </row>
    <row r="5641" spans="1:11" hidden="1" x14ac:dyDescent="0.3">
      <c r="A5641" t="s">
        <v>24899</v>
      </c>
      <c r="B5641" t="s">
        <v>24900</v>
      </c>
      <c r="C5641" t="s">
        <v>20046</v>
      </c>
      <c r="D5641" t="s">
        <v>20047</v>
      </c>
      <c r="E5641" s="74">
        <v>42669</v>
      </c>
      <c r="F5641">
        <v>0.11799999999999999</v>
      </c>
      <c r="G5641" t="s">
        <v>17</v>
      </c>
      <c r="H5641" t="s">
        <v>17315</v>
      </c>
      <c r="I5641" s="74">
        <v>45365</v>
      </c>
      <c r="J5641" t="s">
        <v>19</v>
      </c>
      <c r="K5641" t="s">
        <v>19</v>
      </c>
    </row>
    <row r="5642" spans="1:11" hidden="1" x14ac:dyDescent="0.3">
      <c r="A5642" t="s">
        <v>24901</v>
      </c>
      <c r="B5642" t="s">
        <v>24902</v>
      </c>
      <c r="C5642" t="s">
        <v>20046</v>
      </c>
      <c r="D5642" t="s">
        <v>20047</v>
      </c>
      <c r="E5642" s="74">
        <v>42593</v>
      </c>
      <c r="F5642">
        <v>0.35499999999999998</v>
      </c>
      <c r="G5642" t="s">
        <v>17</v>
      </c>
      <c r="H5642" t="s">
        <v>17315</v>
      </c>
      <c r="I5642" s="74">
        <v>45365</v>
      </c>
      <c r="J5642" t="s">
        <v>19</v>
      </c>
      <c r="K5642" t="s">
        <v>19</v>
      </c>
    </row>
    <row r="5643" spans="1:11" hidden="1" x14ac:dyDescent="0.3">
      <c r="A5643" t="s">
        <v>24903</v>
      </c>
      <c r="B5643" t="s">
        <v>24904</v>
      </c>
      <c r="C5643" t="s">
        <v>20046</v>
      </c>
      <c r="D5643" t="s">
        <v>20047</v>
      </c>
      <c r="E5643" s="74">
        <v>42572</v>
      </c>
      <c r="F5643">
        <v>0.29799999999999999</v>
      </c>
      <c r="G5643" t="s">
        <v>17</v>
      </c>
      <c r="H5643" t="s">
        <v>17315</v>
      </c>
      <c r="I5643" s="74">
        <v>45365</v>
      </c>
      <c r="J5643" t="s">
        <v>19</v>
      </c>
      <c r="K5643" t="s">
        <v>19</v>
      </c>
    </row>
    <row r="5644" spans="1:11" hidden="1" x14ac:dyDescent="0.3">
      <c r="A5644" t="s">
        <v>24905</v>
      </c>
      <c r="B5644" t="s">
        <v>24906</v>
      </c>
      <c r="C5644" t="s">
        <v>20046</v>
      </c>
      <c r="D5644" t="s">
        <v>20047</v>
      </c>
      <c r="E5644" s="74">
        <v>42717</v>
      </c>
      <c r="F5644">
        <v>0.32100000000000001</v>
      </c>
      <c r="G5644" t="s">
        <v>17</v>
      </c>
      <c r="H5644" t="s">
        <v>17315</v>
      </c>
      <c r="I5644" s="74">
        <v>45365</v>
      </c>
      <c r="J5644" t="s">
        <v>19</v>
      </c>
      <c r="K5644" t="s">
        <v>19</v>
      </c>
    </row>
    <row r="5645" spans="1:11" hidden="1" x14ac:dyDescent="0.3">
      <c r="A5645" t="s">
        <v>24907</v>
      </c>
      <c r="B5645" t="s">
        <v>24908</v>
      </c>
      <c r="C5645" t="s">
        <v>20046</v>
      </c>
      <c r="D5645" t="s">
        <v>20047</v>
      </c>
      <c r="E5645" s="74">
        <v>42696</v>
      </c>
      <c r="F5645">
        <v>0.11899999999999999</v>
      </c>
      <c r="G5645" t="s">
        <v>17</v>
      </c>
      <c r="H5645" t="s">
        <v>17315</v>
      </c>
      <c r="I5645" s="74">
        <v>45390</v>
      </c>
      <c r="J5645" t="s">
        <v>19</v>
      </c>
      <c r="K5645" t="s">
        <v>19</v>
      </c>
    </row>
    <row r="5646" spans="1:11" hidden="1" x14ac:dyDescent="0.3">
      <c r="A5646" t="s">
        <v>24909</v>
      </c>
      <c r="B5646" t="s">
        <v>24910</v>
      </c>
      <c r="C5646" t="s">
        <v>20046</v>
      </c>
      <c r="D5646" t="s">
        <v>20047</v>
      </c>
      <c r="E5646" s="74">
        <v>42584</v>
      </c>
      <c r="F5646">
        <v>0.30299999999999999</v>
      </c>
      <c r="G5646" t="s">
        <v>17</v>
      </c>
      <c r="H5646" t="s">
        <v>17315</v>
      </c>
      <c r="I5646" s="74">
        <v>45365</v>
      </c>
      <c r="J5646" t="s">
        <v>19</v>
      </c>
      <c r="K5646" t="s">
        <v>19</v>
      </c>
    </row>
    <row r="5647" spans="1:11" hidden="1" x14ac:dyDescent="0.3">
      <c r="A5647" t="s">
        <v>24911</v>
      </c>
      <c r="B5647" t="s">
        <v>24912</v>
      </c>
      <c r="C5647" t="s">
        <v>20046</v>
      </c>
      <c r="D5647" t="s">
        <v>20047</v>
      </c>
      <c r="E5647" s="74">
        <v>42657</v>
      </c>
      <c r="F5647">
        <v>0.13500000000000001</v>
      </c>
      <c r="G5647" t="s">
        <v>17</v>
      </c>
      <c r="H5647" t="s">
        <v>17315</v>
      </c>
      <c r="I5647" s="74">
        <v>45365</v>
      </c>
      <c r="J5647" t="s">
        <v>19</v>
      </c>
      <c r="K5647" t="s">
        <v>19</v>
      </c>
    </row>
    <row r="5648" spans="1:11" hidden="1" x14ac:dyDescent="0.3">
      <c r="A5648" t="s">
        <v>171</v>
      </c>
      <c r="B5648" t="s">
        <v>11722</v>
      </c>
      <c r="C5648" t="s">
        <v>17518</v>
      </c>
      <c r="D5648" t="s">
        <v>17519</v>
      </c>
      <c r="E5648" s="74">
        <v>42691</v>
      </c>
      <c r="F5648">
        <v>0.89900000000000002</v>
      </c>
      <c r="G5648" t="s">
        <v>17</v>
      </c>
      <c r="H5648" t="s">
        <v>17315</v>
      </c>
      <c r="I5648" s="74">
        <v>42753</v>
      </c>
      <c r="J5648" t="s">
        <v>19</v>
      </c>
      <c r="K5648" t="s">
        <v>19</v>
      </c>
    </row>
    <row r="5649" spans="1:11" hidden="1" x14ac:dyDescent="0.3">
      <c r="A5649" t="s">
        <v>636</v>
      </c>
      <c r="B5649" t="s">
        <v>11991</v>
      </c>
      <c r="C5649" t="s">
        <v>17518</v>
      </c>
      <c r="D5649" t="s">
        <v>17519</v>
      </c>
      <c r="E5649" s="74">
        <v>42403</v>
      </c>
      <c r="F5649">
        <v>0.1</v>
      </c>
      <c r="G5649" t="s">
        <v>17</v>
      </c>
      <c r="H5649" t="s">
        <v>17315</v>
      </c>
      <c r="I5649" s="74">
        <v>42410</v>
      </c>
      <c r="J5649" t="s">
        <v>19</v>
      </c>
      <c r="K5649" t="s">
        <v>19</v>
      </c>
    </row>
    <row r="5650" spans="1:11" hidden="1" x14ac:dyDescent="0.3">
      <c r="A5650" t="s">
        <v>87</v>
      </c>
      <c r="B5650" t="s">
        <v>11665</v>
      </c>
      <c r="C5650" t="s">
        <v>17512</v>
      </c>
      <c r="D5650" t="s">
        <v>17513</v>
      </c>
      <c r="E5650" s="74">
        <v>42681</v>
      </c>
      <c r="F5650">
        <v>60.8</v>
      </c>
      <c r="G5650" t="s">
        <v>6</v>
      </c>
      <c r="H5650" t="s">
        <v>17441</v>
      </c>
      <c r="I5650" s="74">
        <v>42767</v>
      </c>
      <c r="J5650" t="s">
        <v>19</v>
      </c>
      <c r="K5650" t="s">
        <v>19</v>
      </c>
    </row>
    <row r="5651" spans="1:11" hidden="1" x14ac:dyDescent="0.3">
      <c r="A5651" t="s">
        <v>114</v>
      </c>
      <c r="B5651" t="s">
        <v>11678</v>
      </c>
      <c r="C5651" t="s">
        <v>17664</v>
      </c>
      <c r="D5651" t="s">
        <v>17665</v>
      </c>
      <c r="E5651" s="74">
        <v>42727</v>
      </c>
      <c r="F5651">
        <v>9.5</v>
      </c>
      <c r="G5651" t="s">
        <v>17</v>
      </c>
      <c r="H5651" t="s">
        <v>17315</v>
      </c>
      <c r="I5651" s="74">
        <v>42747</v>
      </c>
      <c r="J5651" t="s">
        <v>19</v>
      </c>
      <c r="K5651" t="s">
        <v>19</v>
      </c>
    </row>
    <row r="5652" spans="1:11" hidden="1" x14ac:dyDescent="0.3">
      <c r="A5652" t="s">
        <v>2816</v>
      </c>
      <c r="B5652" t="s">
        <v>13560</v>
      </c>
      <c r="C5652" t="s">
        <v>19730</v>
      </c>
      <c r="D5652" t="s">
        <v>19731</v>
      </c>
      <c r="E5652" s="74">
        <v>39814</v>
      </c>
      <c r="F5652">
        <v>0.109</v>
      </c>
      <c r="G5652" t="s">
        <v>17</v>
      </c>
      <c r="H5652" t="s">
        <v>17315</v>
      </c>
      <c r="I5652" s="74">
        <v>40340</v>
      </c>
      <c r="J5652" t="s">
        <v>19</v>
      </c>
      <c r="K5652" t="s">
        <v>19</v>
      </c>
    </row>
    <row r="5653" spans="1:11" hidden="1" x14ac:dyDescent="0.3">
      <c r="A5653" t="s">
        <v>3132</v>
      </c>
      <c r="B5653" t="s">
        <v>10224</v>
      </c>
      <c r="C5653" t="s">
        <v>17529</v>
      </c>
      <c r="D5653" t="s">
        <v>17530</v>
      </c>
      <c r="E5653" s="74">
        <v>39843</v>
      </c>
      <c r="F5653">
        <v>98.7</v>
      </c>
      <c r="G5653" t="s">
        <v>6</v>
      </c>
      <c r="H5653" t="s">
        <v>17339</v>
      </c>
      <c r="I5653" s="74">
        <v>39890</v>
      </c>
      <c r="J5653" t="s">
        <v>19</v>
      </c>
      <c r="K5653" t="s">
        <v>19</v>
      </c>
    </row>
    <row r="5654" spans="1:11" hidden="1" x14ac:dyDescent="0.3">
      <c r="A5654" t="s">
        <v>15358</v>
      </c>
      <c r="B5654" t="s">
        <v>15357</v>
      </c>
      <c r="C5654" t="s">
        <v>17361</v>
      </c>
      <c r="D5654" t="s">
        <v>17362</v>
      </c>
      <c r="E5654" s="74">
        <v>43276</v>
      </c>
      <c r="F5654">
        <v>0.3</v>
      </c>
      <c r="G5654" t="s">
        <v>17</v>
      </c>
      <c r="H5654" t="s">
        <v>17315</v>
      </c>
      <c r="I5654" s="74">
        <v>44557</v>
      </c>
      <c r="J5654" t="s">
        <v>19</v>
      </c>
      <c r="K5654" t="s">
        <v>19</v>
      </c>
    </row>
    <row r="5655" spans="1:11" hidden="1" x14ac:dyDescent="0.3">
      <c r="A5655" t="s">
        <v>3201</v>
      </c>
      <c r="B5655" t="s">
        <v>10503</v>
      </c>
      <c r="C5655" t="s">
        <v>17442</v>
      </c>
      <c r="D5655" t="s">
        <v>17443</v>
      </c>
      <c r="E5655" s="74">
        <v>39326</v>
      </c>
      <c r="F5655">
        <v>199.5</v>
      </c>
      <c r="G5655" t="s">
        <v>6</v>
      </c>
      <c r="H5655" t="s">
        <v>17441</v>
      </c>
      <c r="I5655" s="74">
        <v>39829</v>
      </c>
      <c r="J5655" t="s">
        <v>19</v>
      </c>
      <c r="K5655" t="s">
        <v>19</v>
      </c>
    </row>
    <row r="5656" spans="1:11" hidden="1" x14ac:dyDescent="0.3">
      <c r="A5656" t="s">
        <v>3220</v>
      </c>
      <c r="B5656" t="s">
        <v>10619</v>
      </c>
      <c r="C5656" t="s">
        <v>17482</v>
      </c>
      <c r="D5656" t="s">
        <v>17483</v>
      </c>
      <c r="E5656" s="74">
        <v>21155</v>
      </c>
      <c r="F5656">
        <v>45</v>
      </c>
      <c r="G5656" t="s">
        <v>17369</v>
      </c>
      <c r="H5656" t="s">
        <v>17339</v>
      </c>
      <c r="I5656" s="74">
        <v>40064</v>
      </c>
      <c r="J5656" t="s">
        <v>19</v>
      </c>
      <c r="K5656" t="s">
        <v>19</v>
      </c>
    </row>
    <row r="5657" spans="1:11" hidden="1" x14ac:dyDescent="0.3">
      <c r="A5657" t="s">
        <v>3219</v>
      </c>
      <c r="B5657" t="s">
        <v>10619</v>
      </c>
      <c r="C5657" t="s">
        <v>17482</v>
      </c>
      <c r="D5657" t="s">
        <v>17483</v>
      </c>
      <c r="E5657" s="74">
        <v>21245</v>
      </c>
      <c r="F5657">
        <v>32.4</v>
      </c>
      <c r="G5657" t="s">
        <v>17369</v>
      </c>
      <c r="H5657" t="s">
        <v>17339</v>
      </c>
      <c r="I5657" s="74">
        <v>40064</v>
      </c>
      <c r="J5657" t="s">
        <v>19</v>
      </c>
      <c r="K5657" t="s">
        <v>19</v>
      </c>
    </row>
    <row r="5658" spans="1:11" hidden="1" x14ac:dyDescent="0.3">
      <c r="A5658" t="s">
        <v>3218</v>
      </c>
      <c r="B5658" t="s">
        <v>10619</v>
      </c>
      <c r="C5658" t="s">
        <v>17482</v>
      </c>
      <c r="D5658" t="s">
        <v>17483</v>
      </c>
      <c r="E5658" s="74">
        <v>21276</v>
      </c>
      <c r="F5658">
        <v>32.4</v>
      </c>
      <c r="G5658" t="s">
        <v>17369</v>
      </c>
      <c r="H5658" t="s">
        <v>17339</v>
      </c>
      <c r="I5658" s="74">
        <v>40064</v>
      </c>
      <c r="J5658" t="s">
        <v>19</v>
      </c>
      <c r="K5658" t="s">
        <v>19</v>
      </c>
    </row>
    <row r="5659" spans="1:11" hidden="1" x14ac:dyDescent="0.3">
      <c r="A5659" t="s">
        <v>25174</v>
      </c>
      <c r="B5659" t="s">
        <v>25175</v>
      </c>
      <c r="C5659" t="s">
        <v>17365</v>
      </c>
      <c r="D5659" t="s">
        <v>17366</v>
      </c>
      <c r="E5659" s="74">
        <v>42583</v>
      </c>
      <c r="F5659">
        <v>3.11</v>
      </c>
      <c r="G5659" t="s">
        <v>17</v>
      </c>
      <c r="H5659" t="s">
        <v>17441</v>
      </c>
      <c r="I5659" s="74">
        <v>45489</v>
      </c>
      <c r="J5659" t="s">
        <v>19</v>
      </c>
      <c r="K5659" t="s">
        <v>19</v>
      </c>
    </row>
    <row r="5660" spans="1:11" hidden="1" x14ac:dyDescent="0.3">
      <c r="A5660" t="s">
        <v>3946</v>
      </c>
      <c r="B5660" t="s">
        <v>11615</v>
      </c>
      <c r="C5660" t="s">
        <v>17626</v>
      </c>
      <c r="D5660" t="s">
        <v>17627</v>
      </c>
      <c r="E5660" s="74">
        <v>42791</v>
      </c>
      <c r="F5660">
        <v>15</v>
      </c>
      <c r="G5660" t="s">
        <v>6</v>
      </c>
      <c r="H5660" t="s">
        <v>17628</v>
      </c>
      <c r="I5660" s="74">
        <v>42865</v>
      </c>
      <c r="J5660" t="s">
        <v>19</v>
      </c>
      <c r="K5660" t="s">
        <v>19</v>
      </c>
    </row>
    <row r="5661" spans="1:11" hidden="1" x14ac:dyDescent="0.3">
      <c r="A5661" t="s">
        <v>14453</v>
      </c>
      <c r="B5661" t="s">
        <v>14452</v>
      </c>
      <c r="C5661" t="s">
        <v>17463</v>
      </c>
      <c r="D5661" t="s">
        <v>17464</v>
      </c>
      <c r="E5661" s="74">
        <v>44559</v>
      </c>
      <c r="F5661">
        <v>5</v>
      </c>
      <c r="G5661" t="s">
        <v>17</v>
      </c>
      <c r="H5661" t="s">
        <v>17391</v>
      </c>
      <c r="I5661" s="74">
        <v>45007</v>
      </c>
      <c r="J5661" t="s">
        <v>19</v>
      </c>
      <c r="K5661" t="s">
        <v>19</v>
      </c>
    </row>
    <row r="5662" spans="1:11" hidden="1" x14ac:dyDescent="0.3">
      <c r="A5662" t="s">
        <v>2953</v>
      </c>
      <c r="B5662" t="s">
        <v>2954</v>
      </c>
      <c r="C5662" t="s">
        <v>17908</v>
      </c>
      <c r="D5662" t="s">
        <v>17909</v>
      </c>
      <c r="E5662" s="74">
        <v>39440</v>
      </c>
      <c r="F5662">
        <v>0.20799999999999999</v>
      </c>
      <c r="G5662" t="s">
        <v>17</v>
      </c>
      <c r="H5662" t="s">
        <v>17339</v>
      </c>
      <c r="I5662" s="74">
        <v>40183</v>
      </c>
      <c r="J5662" t="s">
        <v>19</v>
      </c>
      <c r="K5662" t="s">
        <v>19</v>
      </c>
    </row>
    <row r="5663" spans="1:11" hidden="1" x14ac:dyDescent="0.3">
      <c r="A5663" t="s">
        <v>3506</v>
      </c>
      <c r="B5663" t="s">
        <v>12008</v>
      </c>
      <c r="C5663" t="s">
        <v>17784</v>
      </c>
      <c r="D5663" t="s">
        <v>17785</v>
      </c>
      <c r="E5663" s="74">
        <v>30437</v>
      </c>
      <c r="F5663">
        <v>7.94</v>
      </c>
      <c r="G5663" t="s">
        <v>17369</v>
      </c>
      <c r="H5663" t="s">
        <v>17315</v>
      </c>
      <c r="I5663" s="74">
        <v>39855</v>
      </c>
      <c r="J5663" t="s">
        <v>19</v>
      </c>
      <c r="K5663" t="s">
        <v>19</v>
      </c>
    </row>
    <row r="5664" spans="1:11" hidden="1" x14ac:dyDescent="0.3">
      <c r="A5664" t="s">
        <v>17040</v>
      </c>
      <c r="B5664" t="s">
        <v>11238</v>
      </c>
      <c r="C5664" t="s">
        <v>17416</v>
      </c>
      <c r="D5664" t="s">
        <v>17417</v>
      </c>
      <c r="E5664" s="74">
        <v>43095</v>
      </c>
      <c r="F5664">
        <v>0.33200000000000002</v>
      </c>
      <c r="G5664" t="s">
        <v>17</v>
      </c>
      <c r="H5664" t="s">
        <v>17315</v>
      </c>
      <c r="I5664" s="74">
        <v>44266</v>
      </c>
      <c r="J5664" t="s">
        <v>19</v>
      </c>
      <c r="K5664" t="s">
        <v>19</v>
      </c>
    </row>
    <row r="5665" spans="1:11" hidden="1" x14ac:dyDescent="0.3">
      <c r="A5665" t="s">
        <v>9326</v>
      </c>
      <c r="B5665" t="s">
        <v>11238</v>
      </c>
      <c r="C5665" t="s">
        <v>17416</v>
      </c>
      <c r="D5665" t="s">
        <v>17417</v>
      </c>
      <c r="E5665" s="74">
        <v>43235</v>
      </c>
      <c r="F5665">
        <v>0.08</v>
      </c>
      <c r="G5665" t="s">
        <v>17</v>
      </c>
      <c r="H5665" t="s">
        <v>17315</v>
      </c>
      <c r="I5665" s="74">
        <v>44249</v>
      </c>
      <c r="J5665" t="s">
        <v>19</v>
      </c>
      <c r="K5665" t="s">
        <v>19</v>
      </c>
    </row>
    <row r="5666" spans="1:11" hidden="1" x14ac:dyDescent="0.3">
      <c r="A5666" t="s">
        <v>17038</v>
      </c>
      <c r="B5666" t="s">
        <v>11238</v>
      </c>
      <c r="C5666" t="s">
        <v>17416</v>
      </c>
      <c r="D5666" t="s">
        <v>17417</v>
      </c>
      <c r="E5666" s="74">
        <v>43157</v>
      </c>
      <c r="F5666">
        <v>8.4000000000000005E-2</v>
      </c>
      <c r="G5666" t="s">
        <v>17</v>
      </c>
      <c r="H5666" t="s">
        <v>17315</v>
      </c>
      <c r="I5666" s="74">
        <v>44266</v>
      </c>
      <c r="J5666" t="s">
        <v>19</v>
      </c>
      <c r="K5666" t="s">
        <v>19</v>
      </c>
    </row>
    <row r="5667" spans="1:11" hidden="1" x14ac:dyDescent="0.3">
      <c r="A5667" t="s">
        <v>9329</v>
      </c>
      <c r="B5667" t="s">
        <v>11238</v>
      </c>
      <c r="C5667" t="s">
        <v>17416</v>
      </c>
      <c r="D5667" t="s">
        <v>17417</v>
      </c>
      <c r="E5667" s="74">
        <v>43256</v>
      </c>
      <c r="F5667">
        <v>5.5E-2</v>
      </c>
      <c r="G5667" t="s">
        <v>17</v>
      </c>
      <c r="H5667" t="s">
        <v>17315</v>
      </c>
      <c r="I5667" s="74">
        <v>44249</v>
      </c>
      <c r="J5667" t="s">
        <v>19</v>
      </c>
      <c r="K5667" t="s">
        <v>19</v>
      </c>
    </row>
    <row r="5668" spans="1:11" hidden="1" x14ac:dyDescent="0.3">
      <c r="A5668" t="s">
        <v>9330</v>
      </c>
      <c r="B5668" t="s">
        <v>11238</v>
      </c>
      <c r="C5668" t="s">
        <v>17416</v>
      </c>
      <c r="D5668" t="s">
        <v>17417</v>
      </c>
      <c r="E5668" s="74">
        <v>43256</v>
      </c>
      <c r="F5668">
        <v>5.6000000000000001E-2</v>
      </c>
      <c r="G5668" t="s">
        <v>17</v>
      </c>
      <c r="H5668" t="s">
        <v>17315</v>
      </c>
      <c r="I5668" s="74">
        <v>44249</v>
      </c>
      <c r="J5668" t="s">
        <v>19</v>
      </c>
      <c r="K5668" t="s">
        <v>19</v>
      </c>
    </row>
    <row r="5669" spans="1:11" hidden="1" x14ac:dyDescent="0.3">
      <c r="A5669" t="s">
        <v>4641</v>
      </c>
      <c r="B5669" t="s">
        <v>11238</v>
      </c>
      <c r="C5669" t="s">
        <v>17416</v>
      </c>
      <c r="D5669" t="s">
        <v>17417</v>
      </c>
      <c r="E5669" s="74">
        <v>43206</v>
      </c>
      <c r="F5669">
        <v>0.997</v>
      </c>
      <c r="G5669" t="s">
        <v>17</v>
      </c>
      <c r="H5669" t="s">
        <v>17315</v>
      </c>
      <c r="I5669" s="74">
        <v>43522</v>
      </c>
      <c r="J5669" t="s">
        <v>19</v>
      </c>
      <c r="K5669" t="s">
        <v>19</v>
      </c>
    </row>
    <row r="5670" spans="1:11" hidden="1" x14ac:dyDescent="0.3">
      <c r="A5670" t="s">
        <v>4642</v>
      </c>
      <c r="B5670" t="s">
        <v>11238</v>
      </c>
      <c r="C5670" t="s">
        <v>17416</v>
      </c>
      <c r="D5670" t="s">
        <v>17417</v>
      </c>
      <c r="E5670" s="74">
        <v>43088</v>
      </c>
      <c r="F5670">
        <v>0.61899999999999999</v>
      </c>
      <c r="G5670" t="s">
        <v>17</v>
      </c>
      <c r="H5670" t="s">
        <v>17315</v>
      </c>
      <c r="I5670" s="74">
        <v>43522</v>
      </c>
      <c r="J5670" t="s">
        <v>19</v>
      </c>
      <c r="K5670" t="s">
        <v>19</v>
      </c>
    </row>
    <row r="5671" spans="1:11" hidden="1" x14ac:dyDescent="0.3">
      <c r="A5671" t="s">
        <v>4665</v>
      </c>
      <c r="B5671" t="s">
        <v>11238</v>
      </c>
      <c r="C5671" t="s">
        <v>17416</v>
      </c>
      <c r="D5671" t="s">
        <v>17417</v>
      </c>
      <c r="E5671" s="74">
        <v>43108</v>
      </c>
      <c r="F5671">
        <v>0.46200000000000002</v>
      </c>
      <c r="G5671" t="s">
        <v>17</v>
      </c>
      <c r="H5671" t="s">
        <v>17315</v>
      </c>
      <c r="I5671" s="74">
        <v>43522</v>
      </c>
      <c r="J5671" t="s">
        <v>19</v>
      </c>
      <c r="K5671" t="s">
        <v>19</v>
      </c>
    </row>
    <row r="5672" spans="1:11" hidden="1" x14ac:dyDescent="0.3">
      <c r="A5672" t="s">
        <v>4666</v>
      </c>
      <c r="B5672" t="s">
        <v>11238</v>
      </c>
      <c r="C5672" t="s">
        <v>17416</v>
      </c>
      <c r="D5672" t="s">
        <v>17417</v>
      </c>
      <c r="E5672" s="74">
        <v>43108</v>
      </c>
      <c r="F5672">
        <v>0.52900000000000003</v>
      </c>
      <c r="G5672" t="s">
        <v>17</v>
      </c>
      <c r="H5672" t="s">
        <v>17315</v>
      </c>
      <c r="I5672" s="74">
        <v>43522</v>
      </c>
      <c r="J5672" t="s">
        <v>19</v>
      </c>
      <c r="K5672" t="s">
        <v>19</v>
      </c>
    </row>
    <row r="5673" spans="1:11" hidden="1" x14ac:dyDescent="0.3">
      <c r="A5673" t="s">
        <v>14388</v>
      </c>
      <c r="B5673" t="s">
        <v>14387</v>
      </c>
      <c r="C5673" t="s">
        <v>18696</v>
      </c>
      <c r="D5673" t="s">
        <v>18697</v>
      </c>
      <c r="E5673" s="74">
        <v>44551</v>
      </c>
      <c r="F5673">
        <v>0.192</v>
      </c>
      <c r="G5673" t="s">
        <v>17</v>
      </c>
      <c r="H5673" t="s">
        <v>17315</v>
      </c>
      <c r="I5673" s="74">
        <v>44848</v>
      </c>
      <c r="J5673" t="s">
        <v>19</v>
      </c>
      <c r="K5673" t="s">
        <v>19</v>
      </c>
    </row>
    <row r="5674" spans="1:11" hidden="1" x14ac:dyDescent="0.3">
      <c r="A5674" t="s">
        <v>16288</v>
      </c>
      <c r="B5674" t="s">
        <v>16287</v>
      </c>
      <c r="C5674" t="s">
        <v>17543</v>
      </c>
      <c r="D5674" t="s">
        <v>17544</v>
      </c>
      <c r="E5674" s="74">
        <v>44249</v>
      </c>
      <c r="F5674">
        <v>0.999</v>
      </c>
      <c r="G5674" t="s">
        <v>17</v>
      </c>
      <c r="H5674" t="s">
        <v>17315</v>
      </c>
      <c r="I5674" s="74">
        <v>44267</v>
      </c>
      <c r="J5674" t="s">
        <v>19</v>
      </c>
      <c r="K5674" t="s">
        <v>19</v>
      </c>
    </row>
    <row r="5675" spans="1:11" hidden="1" x14ac:dyDescent="0.3">
      <c r="A5675" t="s">
        <v>2335</v>
      </c>
      <c r="B5675" t="s">
        <v>13125</v>
      </c>
      <c r="C5675" t="s">
        <v>17346</v>
      </c>
      <c r="D5675" t="s">
        <v>17347</v>
      </c>
      <c r="E5675" s="74">
        <v>40596</v>
      </c>
      <c r="F5675">
        <v>0.32700000000000001</v>
      </c>
      <c r="G5675" t="s">
        <v>17</v>
      </c>
      <c r="H5675" t="s">
        <v>17315</v>
      </c>
      <c r="I5675" s="74">
        <v>40952</v>
      </c>
      <c r="J5675" t="s">
        <v>19</v>
      </c>
      <c r="K5675" t="s">
        <v>19</v>
      </c>
    </row>
    <row r="5676" spans="1:11" hidden="1" x14ac:dyDescent="0.3">
      <c r="A5676" t="s">
        <v>15356</v>
      </c>
      <c r="B5676" t="s">
        <v>15355</v>
      </c>
      <c r="C5676" t="s">
        <v>17361</v>
      </c>
      <c r="D5676" t="s">
        <v>17362</v>
      </c>
      <c r="E5676" s="74">
        <v>44428</v>
      </c>
      <c r="F5676">
        <v>0.96799999999999997</v>
      </c>
      <c r="G5676" t="s">
        <v>17</v>
      </c>
      <c r="H5676" t="s">
        <v>17315</v>
      </c>
      <c r="I5676" s="74">
        <v>44557</v>
      </c>
      <c r="J5676" t="s">
        <v>19</v>
      </c>
      <c r="K5676" t="s">
        <v>19</v>
      </c>
    </row>
    <row r="5677" spans="1:11" hidden="1" x14ac:dyDescent="0.3">
      <c r="A5677" t="s">
        <v>7836</v>
      </c>
      <c r="B5677" t="s">
        <v>10374</v>
      </c>
      <c r="C5677" t="s">
        <v>17591</v>
      </c>
      <c r="D5677" t="s">
        <v>17592</v>
      </c>
      <c r="E5677" s="74">
        <v>43319</v>
      </c>
      <c r="F5677">
        <v>0.27600000000000002</v>
      </c>
      <c r="G5677" t="s">
        <v>17</v>
      </c>
      <c r="H5677" t="s">
        <v>17315</v>
      </c>
      <c r="I5677" s="74">
        <v>44109</v>
      </c>
      <c r="J5677" t="s">
        <v>19</v>
      </c>
      <c r="K5677" t="s">
        <v>19</v>
      </c>
    </row>
    <row r="5678" spans="1:11" hidden="1" x14ac:dyDescent="0.3">
      <c r="A5678" t="s">
        <v>16072</v>
      </c>
      <c r="B5678" t="s">
        <v>16071</v>
      </c>
      <c r="C5678" t="s">
        <v>17342</v>
      </c>
      <c r="D5678" t="s">
        <v>17343</v>
      </c>
      <c r="E5678" s="74">
        <v>42740</v>
      </c>
      <c r="F5678">
        <v>0.40799999999999997</v>
      </c>
      <c r="G5678" t="s">
        <v>17</v>
      </c>
      <c r="H5678" t="s">
        <v>17315</v>
      </c>
      <c r="I5678" s="74">
        <v>44315</v>
      </c>
      <c r="J5678" t="s">
        <v>19</v>
      </c>
      <c r="K5678" t="s">
        <v>19</v>
      </c>
    </row>
    <row r="5679" spans="1:11" hidden="1" x14ac:dyDescent="0.3">
      <c r="A5679" t="s">
        <v>24586</v>
      </c>
      <c r="B5679" t="s">
        <v>24587</v>
      </c>
      <c r="C5679" t="s">
        <v>17359</v>
      </c>
      <c r="D5679" t="s">
        <v>17360</v>
      </c>
      <c r="E5679" s="74">
        <v>45386</v>
      </c>
      <c r="F5679">
        <v>3.3149999999999999E-2</v>
      </c>
      <c r="G5679" t="s">
        <v>17</v>
      </c>
      <c r="H5679" t="s">
        <v>17324</v>
      </c>
      <c r="I5679" s="74">
        <v>45679</v>
      </c>
      <c r="J5679" t="s">
        <v>19</v>
      </c>
      <c r="K5679" t="s">
        <v>19</v>
      </c>
    </row>
    <row r="5680" spans="1:11" hidden="1" x14ac:dyDescent="0.3">
      <c r="A5680" t="s">
        <v>2673</v>
      </c>
      <c r="B5680" t="s">
        <v>13400</v>
      </c>
      <c r="C5680" t="s">
        <v>21773</v>
      </c>
      <c r="D5680" t="s">
        <v>21774</v>
      </c>
      <c r="E5680" s="74">
        <v>32082</v>
      </c>
      <c r="F5680">
        <v>1.8</v>
      </c>
      <c r="G5680" t="s">
        <v>17369</v>
      </c>
      <c r="H5680" t="s">
        <v>17339</v>
      </c>
      <c r="I5680" s="74">
        <v>40570</v>
      </c>
      <c r="J5680" t="s">
        <v>19</v>
      </c>
      <c r="K5680" t="s">
        <v>19</v>
      </c>
    </row>
    <row r="5681" spans="1:11" hidden="1" x14ac:dyDescent="0.3">
      <c r="A5681" t="s">
        <v>4731</v>
      </c>
      <c r="B5681" t="s">
        <v>11183</v>
      </c>
      <c r="C5681" t="s">
        <v>17797</v>
      </c>
      <c r="D5681" t="s">
        <v>17798</v>
      </c>
      <c r="E5681" s="74">
        <v>34383</v>
      </c>
      <c r="F5681">
        <v>0.1</v>
      </c>
      <c r="G5681" t="s">
        <v>17369</v>
      </c>
      <c r="H5681" t="s">
        <v>17397</v>
      </c>
      <c r="I5681" s="74">
        <v>43501</v>
      </c>
      <c r="J5681" t="s">
        <v>19</v>
      </c>
      <c r="K5681" t="s">
        <v>19</v>
      </c>
    </row>
    <row r="5682" spans="1:11" hidden="1" x14ac:dyDescent="0.3">
      <c r="A5682" t="s">
        <v>4602</v>
      </c>
      <c r="B5682" t="s">
        <v>4601</v>
      </c>
      <c r="C5682" t="s">
        <v>21883</v>
      </c>
      <c r="D5682" t="s">
        <v>21884</v>
      </c>
      <c r="E5682" s="74">
        <v>43059</v>
      </c>
      <c r="F5682">
        <v>0.378</v>
      </c>
      <c r="G5682" t="s">
        <v>17</v>
      </c>
      <c r="H5682" t="s">
        <v>17315</v>
      </c>
      <c r="I5682" s="74">
        <v>43384</v>
      </c>
      <c r="J5682" t="s">
        <v>19</v>
      </c>
      <c r="K5682" t="s">
        <v>19</v>
      </c>
    </row>
    <row r="5683" spans="1:11" hidden="1" x14ac:dyDescent="0.3">
      <c r="A5683" t="s">
        <v>4603</v>
      </c>
      <c r="B5683" t="s">
        <v>4601</v>
      </c>
      <c r="C5683" t="s">
        <v>21883</v>
      </c>
      <c r="D5683" t="s">
        <v>21884</v>
      </c>
      <c r="E5683" s="74">
        <v>43200</v>
      </c>
      <c r="F5683">
        <v>0.48399999999999999</v>
      </c>
      <c r="G5683" t="s">
        <v>17</v>
      </c>
      <c r="H5683" t="s">
        <v>17315</v>
      </c>
      <c r="I5683" s="74">
        <v>43384</v>
      </c>
      <c r="J5683" t="s">
        <v>19</v>
      </c>
      <c r="K5683" t="s">
        <v>19</v>
      </c>
    </row>
    <row r="5684" spans="1:11" hidden="1" x14ac:dyDescent="0.3">
      <c r="A5684" t="s">
        <v>4605</v>
      </c>
      <c r="B5684" t="s">
        <v>4604</v>
      </c>
      <c r="C5684" t="s">
        <v>21883</v>
      </c>
      <c r="D5684" t="s">
        <v>21884</v>
      </c>
      <c r="E5684" s="74">
        <v>43060</v>
      </c>
      <c r="F5684">
        <v>0.66100000000000003</v>
      </c>
      <c r="G5684" t="s">
        <v>17</v>
      </c>
      <c r="H5684" t="s">
        <v>17315</v>
      </c>
      <c r="I5684" s="74">
        <v>43384</v>
      </c>
      <c r="J5684" t="s">
        <v>19</v>
      </c>
      <c r="K5684" t="s">
        <v>19</v>
      </c>
    </row>
    <row r="5685" spans="1:11" hidden="1" x14ac:dyDescent="0.3">
      <c r="A5685" t="s">
        <v>4606</v>
      </c>
      <c r="B5685" t="s">
        <v>4604</v>
      </c>
      <c r="C5685" t="s">
        <v>21883</v>
      </c>
      <c r="D5685" t="s">
        <v>21884</v>
      </c>
      <c r="E5685" s="74">
        <v>43200</v>
      </c>
      <c r="F5685">
        <v>0.58099999999999996</v>
      </c>
      <c r="G5685" t="s">
        <v>17</v>
      </c>
      <c r="H5685" t="s">
        <v>17315</v>
      </c>
      <c r="I5685" s="74">
        <v>43384</v>
      </c>
      <c r="J5685" t="s">
        <v>19</v>
      </c>
      <c r="K5685" t="s">
        <v>19</v>
      </c>
    </row>
    <row r="5686" spans="1:11" hidden="1" x14ac:dyDescent="0.3">
      <c r="A5686" t="s">
        <v>4608</v>
      </c>
      <c r="B5686" t="s">
        <v>4607</v>
      </c>
      <c r="C5686" t="s">
        <v>21883</v>
      </c>
      <c r="D5686" t="s">
        <v>21884</v>
      </c>
      <c r="E5686" s="74">
        <v>43201</v>
      </c>
      <c r="F5686">
        <v>0.56899999999999995</v>
      </c>
      <c r="G5686" t="s">
        <v>17</v>
      </c>
      <c r="H5686" t="s">
        <v>17315</v>
      </c>
      <c r="I5686" s="74">
        <v>43384</v>
      </c>
      <c r="J5686" t="s">
        <v>19</v>
      </c>
      <c r="K5686" t="s">
        <v>19</v>
      </c>
    </row>
    <row r="5687" spans="1:11" hidden="1" x14ac:dyDescent="0.3">
      <c r="A5687" t="s">
        <v>4609</v>
      </c>
      <c r="B5687" t="s">
        <v>4607</v>
      </c>
      <c r="C5687" t="s">
        <v>21883</v>
      </c>
      <c r="D5687" t="s">
        <v>21884</v>
      </c>
      <c r="E5687" s="74">
        <v>43201</v>
      </c>
      <c r="F5687">
        <v>0.30599999999999999</v>
      </c>
      <c r="G5687" t="s">
        <v>17</v>
      </c>
      <c r="H5687" t="s">
        <v>17315</v>
      </c>
      <c r="I5687" s="74">
        <v>43384</v>
      </c>
      <c r="J5687" t="s">
        <v>19</v>
      </c>
      <c r="K5687" t="s">
        <v>19</v>
      </c>
    </row>
    <row r="5688" spans="1:11" hidden="1" x14ac:dyDescent="0.3">
      <c r="A5688" t="s">
        <v>20613</v>
      </c>
      <c r="B5688" t="s">
        <v>20614</v>
      </c>
      <c r="C5688" t="s">
        <v>18722</v>
      </c>
      <c r="D5688" t="s">
        <v>18723</v>
      </c>
      <c r="E5688" s="74">
        <v>40848</v>
      </c>
      <c r="F5688">
        <v>0.10277</v>
      </c>
      <c r="G5688" t="s">
        <v>17</v>
      </c>
      <c r="H5688" t="s">
        <v>17315</v>
      </c>
      <c r="I5688" s="74">
        <v>45194</v>
      </c>
      <c r="J5688" t="s">
        <v>19</v>
      </c>
      <c r="K5688" t="s">
        <v>17325</v>
      </c>
    </row>
    <row r="5689" spans="1:11" hidden="1" x14ac:dyDescent="0.3">
      <c r="A5689" t="s">
        <v>20615</v>
      </c>
      <c r="B5689" t="s">
        <v>20616</v>
      </c>
      <c r="C5689" t="s">
        <v>18722</v>
      </c>
      <c r="D5689" t="s">
        <v>18723</v>
      </c>
      <c r="E5689" s="74">
        <v>40913</v>
      </c>
      <c r="F5689">
        <v>0.22792000000000001</v>
      </c>
      <c r="G5689" t="s">
        <v>17</v>
      </c>
      <c r="H5689" t="s">
        <v>17315</v>
      </c>
      <c r="I5689" s="74">
        <v>45194</v>
      </c>
      <c r="J5689" t="s">
        <v>19</v>
      </c>
      <c r="K5689" t="s">
        <v>17325</v>
      </c>
    </row>
    <row r="5690" spans="1:11" hidden="1" x14ac:dyDescent="0.3">
      <c r="A5690" t="s">
        <v>20617</v>
      </c>
      <c r="B5690" t="s">
        <v>20618</v>
      </c>
      <c r="C5690" t="s">
        <v>18722</v>
      </c>
      <c r="D5690" t="s">
        <v>18723</v>
      </c>
      <c r="E5690" s="74">
        <v>40912</v>
      </c>
      <c r="F5690">
        <v>0.23299</v>
      </c>
      <c r="G5690" t="s">
        <v>17</v>
      </c>
      <c r="H5690" t="s">
        <v>17315</v>
      </c>
      <c r="I5690" s="74">
        <v>45194</v>
      </c>
      <c r="J5690" t="s">
        <v>19</v>
      </c>
      <c r="K5690" t="s">
        <v>17325</v>
      </c>
    </row>
    <row r="5691" spans="1:11" hidden="1" x14ac:dyDescent="0.3">
      <c r="A5691" t="s">
        <v>20619</v>
      </c>
      <c r="B5691" t="s">
        <v>20620</v>
      </c>
      <c r="C5691" t="s">
        <v>18722</v>
      </c>
      <c r="D5691" t="s">
        <v>18723</v>
      </c>
      <c r="E5691" s="74">
        <v>40911</v>
      </c>
      <c r="F5691">
        <v>8.9929999999999996E-2</v>
      </c>
      <c r="G5691" t="s">
        <v>17</v>
      </c>
      <c r="H5691" t="s">
        <v>17315</v>
      </c>
      <c r="I5691" s="74">
        <v>45194</v>
      </c>
      <c r="J5691" t="s">
        <v>19</v>
      </c>
      <c r="K5691" t="s">
        <v>17325</v>
      </c>
    </row>
    <row r="5692" spans="1:11" hidden="1" x14ac:dyDescent="0.3">
      <c r="A5692" t="s">
        <v>20621</v>
      </c>
      <c r="B5692" t="s">
        <v>20622</v>
      </c>
      <c r="C5692" t="s">
        <v>18722</v>
      </c>
      <c r="D5692" t="s">
        <v>18723</v>
      </c>
      <c r="E5692" s="74">
        <v>41283</v>
      </c>
      <c r="F5692">
        <v>0.2331</v>
      </c>
      <c r="G5692" t="s">
        <v>17</v>
      </c>
      <c r="H5692" t="s">
        <v>17315</v>
      </c>
      <c r="I5692" s="74">
        <v>45194</v>
      </c>
      <c r="J5692" t="s">
        <v>19</v>
      </c>
      <c r="K5692" t="s">
        <v>17325</v>
      </c>
    </row>
    <row r="5693" spans="1:11" hidden="1" x14ac:dyDescent="0.3">
      <c r="A5693" t="s">
        <v>20623</v>
      </c>
      <c r="B5693" t="s">
        <v>20624</v>
      </c>
      <c r="C5693" t="s">
        <v>18722</v>
      </c>
      <c r="D5693" t="s">
        <v>18723</v>
      </c>
      <c r="E5693" s="74">
        <v>41278</v>
      </c>
      <c r="F5693">
        <v>0.23854</v>
      </c>
      <c r="G5693" t="s">
        <v>17</v>
      </c>
      <c r="H5693" t="s">
        <v>17315</v>
      </c>
      <c r="I5693" s="74">
        <v>45194</v>
      </c>
      <c r="J5693" t="s">
        <v>19</v>
      </c>
      <c r="K5693" t="s">
        <v>17325</v>
      </c>
    </row>
    <row r="5694" spans="1:11" hidden="1" x14ac:dyDescent="0.3">
      <c r="A5694" t="s">
        <v>20625</v>
      </c>
      <c r="B5694" t="s">
        <v>20626</v>
      </c>
      <c r="C5694" t="s">
        <v>18722</v>
      </c>
      <c r="D5694" t="s">
        <v>18723</v>
      </c>
      <c r="E5694" s="74">
        <v>41289</v>
      </c>
      <c r="F5694">
        <v>0.23247999999999999</v>
      </c>
      <c r="G5694" t="s">
        <v>17</v>
      </c>
      <c r="H5694" t="s">
        <v>17315</v>
      </c>
      <c r="I5694" s="74">
        <v>45194</v>
      </c>
      <c r="J5694" t="s">
        <v>19</v>
      </c>
      <c r="K5694" t="s">
        <v>17325</v>
      </c>
    </row>
    <row r="5695" spans="1:11" hidden="1" x14ac:dyDescent="0.3">
      <c r="A5695" t="s">
        <v>20627</v>
      </c>
      <c r="B5695" t="s">
        <v>20628</v>
      </c>
      <c r="C5695" t="s">
        <v>18722</v>
      </c>
      <c r="D5695" t="s">
        <v>18723</v>
      </c>
      <c r="E5695" s="74">
        <v>41305</v>
      </c>
      <c r="F5695">
        <v>0.16622999999999999</v>
      </c>
      <c r="G5695" t="s">
        <v>17</v>
      </c>
      <c r="H5695" t="s">
        <v>17315</v>
      </c>
      <c r="I5695" s="74">
        <v>45194</v>
      </c>
      <c r="J5695" t="s">
        <v>19</v>
      </c>
      <c r="K5695" t="s">
        <v>17325</v>
      </c>
    </row>
    <row r="5696" spans="1:11" hidden="1" x14ac:dyDescent="0.3">
      <c r="A5696" t="s">
        <v>20629</v>
      </c>
      <c r="B5696" t="s">
        <v>20630</v>
      </c>
      <c r="C5696" t="s">
        <v>18722</v>
      </c>
      <c r="D5696" t="s">
        <v>18723</v>
      </c>
      <c r="E5696" s="74">
        <v>41642</v>
      </c>
      <c r="F5696">
        <v>7.8390000000000001E-2</v>
      </c>
      <c r="G5696" t="s">
        <v>17</v>
      </c>
      <c r="H5696" t="s">
        <v>17315</v>
      </c>
      <c r="I5696" s="74">
        <v>45194</v>
      </c>
      <c r="J5696" t="s">
        <v>19</v>
      </c>
      <c r="K5696" t="s">
        <v>17325</v>
      </c>
    </row>
    <row r="5697" spans="1:11" hidden="1" x14ac:dyDescent="0.3">
      <c r="A5697" t="s">
        <v>20631</v>
      </c>
      <c r="B5697" t="s">
        <v>20632</v>
      </c>
      <c r="C5697" t="s">
        <v>18722</v>
      </c>
      <c r="D5697" t="s">
        <v>18723</v>
      </c>
      <c r="E5697" s="74">
        <v>42073</v>
      </c>
      <c r="F5697">
        <v>0.23696999999999999</v>
      </c>
      <c r="G5697" t="s">
        <v>17</v>
      </c>
      <c r="H5697" t="s">
        <v>17315</v>
      </c>
      <c r="I5697" s="74">
        <v>45194</v>
      </c>
      <c r="J5697" t="s">
        <v>19</v>
      </c>
      <c r="K5697" t="s">
        <v>17325</v>
      </c>
    </row>
    <row r="5698" spans="1:11" hidden="1" x14ac:dyDescent="0.3">
      <c r="A5698" t="s">
        <v>20633</v>
      </c>
      <c r="B5698" t="s">
        <v>20634</v>
      </c>
      <c r="C5698" t="s">
        <v>18722</v>
      </c>
      <c r="D5698" t="s">
        <v>18723</v>
      </c>
      <c r="E5698" s="74">
        <v>42122</v>
      </c>
      <c r="F5698">
        <v>0.23896999999999999</v>
      </c>
      <c r="G5698" t="s">
        <v>17</v>
      </c>
      <c r="H5698" t="s">
        <v>17315</v>
      </c>
      <c r="I5698" s="74">
        <v>45194</v>
      </c>
      <c r="J5698" t="s">
        <v>19</v>
      </c>
      <c r="K5698" t="s">
        <v>17325</v>
      </c>
    </row>
    <row r="5699" spans="1:11" hidden="1" x14ac:dyDescent="0.3">
      <c r="A5699" t="s">
        <v>20635</v>
      </c>
      <c r="B5699" t="s">
        <v>20636</v>
      </c>
      <c r="C5699" t="s">
        <v>18722</v>
      </c>
      <c r="D5699" t="s">
        <v>18723</v>
      </c>
      <c r="E5699" s="74">
        <v>42082</v>
      </c>
      <c r="F5699">
        <v>0.23327000000000001</v>
      </c>
      <c r="G5699" t="s">
        <v>17</v>
      </c>
      <c r="H5699" t="s">
        <v>17315</v>
      </c>
      <c r="I5699" s="74">
        <v>45194</v>
      </c>
      <c r="J5699" t="s">
        <v>19</v>
      </c>
      <c r="K5699" t="s">
        <v>17325</v>
      </c>
    </row>
    <row r="5700" spans="1:11" hidden="1" x14ac:dyDescent="0.3">
      <c r="A5700" t="s">
        <v>20637</v>
      </c>
      <c r="B5700" t="s">
        <v>20638</v>
      </c>
      <c r="C5700" t="s">
        <v>18722</v>
      </c>
      <c r="D5700" t="s">
        <v>18723</v>
      </c>
      <c r="E5700" s="74">
        <v>42044</v>
      </c>
      <c r="F5700">
        <v>0.19131000000000001</v>
      </c>
      <c r="G5700" t="s">
        <v>17</v>
      </c>
      <c r="H5700" t="s">
        <v>17315</v>
      </c>
      <c r="I5700" s="74">
        <v>45194</v>
      </c>
      <c r="J5700" t="s">
        <v>19</v>
      </c>
      <c r="K5700" t="s">
        <v>17325</v>
      </c>
    </row>
    <row r="5701" spans="1:11" hidden="1" x14ac:dyDescent="0.3">
      <c r="A5701" t="s">
        <v>20639</v>
      </c>
      <c r="B5701" t="s">
        <v>20640</v>
      </c>
      <c r="C5701" t="s">
        <v>18722</v>
      </c>
      <c r="D5701" t="s">
        <v>18723</v>
      </c>
      <c r="E5701" s="74">
        <v>42398</v>
      </c>
      <c r="F5701">
        <v>5.1589999999999997E-2</v>
      </c>
      <c r="G5701" t="s">
        <v>17</v>
      </c>
      <c r="H5701" t="s">
        <v>17315</v>
      </c>
      <c r="I5701" s="74">
        <v>45194</v>
      </c>
      <c r="J5701" t="s">
        <v>19</v>
      </c>
      <c r="K5701" t="s">
        <v>17325</v>
      </c>
    </row>
    <row r="5702" spans="1:11" hidden="1" x14ac:dyDescent="0.3">
      <c r="A5702" t="s">
        <v>20641</v>
      </c>
      <c r="B5702" t="s">
        <v>20642</v>
      </c>
      <c r="C5702" t="s">
        <v>18722</v>
      </c>
      <c r="D5702" t="s">
        <v>18723</v>
      </c>
      <c r="E5702" s="74">
        <v>42783</v>
      </c>
      <c r="F5702">
        <v>2.9770000000000001E-2</v>
      </c>
      <c r="G5702" t="s">
        <v>17</v>
      </c>
      <c r="H5702" t="s">
        <v>17315</v>
      </c>
      <c r="I5702" s="74">
        <v>45194</v>
      </c>
      <c r="J5702" t="s">
        <v>19</v>
      </c>
      <c r="K5702" t="s">
        <v>17325</v>
      </c>
    </row>
    <row r="5703" spans="1:11" hidden="1" x14ac:dyDescent="0.3">
      <c r="A5703" t="s">
        <v>21387</v>
      </c>
      <c r="B5703" t="s">
        <v>21388</v>
      </c>
      <c r="C5703" t="s">
        <v>18722</v>
      </c>
      <c r="D5703" t="s">
        <v>18723</v>
      </c>
      <c r="E5703" s="74">
        <v>40837</v>
      </c>
      <c r="F5703">
        <v>4.5199999999999997E-2</v>
      </c>
      <c r="G5703" t="s">
        <v>17</v>
      </c>
      <c r="H5703" t="s">
        <v>17315</v>
      </c>
      <c r="I5703" s="74">
        <v>45343</v>
      </c>
      <c r="J5703" t="s">
        <v>19</v>
      </c>
      <c r="K5703" t="s">
        <v>17325</v>
      </c>
    </row>
    <row r="5704" spans="1:11" hidden="1" x14ac:dyDescent="0.3">
      <c r="A5704" t="s">
        <v>21389</v>
      </c>
      <c r="B5704" t="s">
        <v>21390</v>
      </c>
      <c r="C5704" t="s">
        <v>18722</v>
      </c>
      <c r="D5704" t="s">
        <v>18723</v>
      </c>
      <c r="E5704" s="74">
        <v>40917</v>
      </c>
      <c r="F5704">
        <v>0.151447</v>
      </c>
      <c r="G5704" t="s">
        <v>17</v>
      </c>
      <c r="H5704" t="s">
        <v>17315</v>
      </c>
      <c r="I5704" s="74">
        <v>45335</v>
      </c>
      <c r="J5704" t="s">
        <v>19</v>
      </c>
      <c r="K5704" t="s">
        <v>17325</v>
      </c>
    </row>
    <row r="5705" spans="1:11" hidden="1" x14ac:dyDescent="0.3">
      <c r="A5705" t="s">
        <v>21391</v>
      </c>
      <c r="B5705" t="s">
        <v>21392</v>
      </c>
      <c r="C5705" t="s">
        <v>18722</v>
      </c>
      <c r="D5705" t="s">
        <v>18723</v>
      </c>
      <c r="E5705" s="74">
        <v>41717</v>
      </c>
      <c r="F5705">
        <v>0.19869800000000001</v>
      </c>
      <c r="G5705" t="s">
        <v>17</v>
      </c>
      <c r="H5705" t="s">
        <v>17315</v>
      </c>
      <c r="I5705" s="74">
        <v>45335</v>
      </c>
      <c r="J5705" t="s">
        <v>19</v>
      </c>
      <c r="K5705" t="s">
        <v>17325</v>
      </c>
    </row>
    <row r="5706" spans="1:11" hidden="1" x14ac:dyDescent="0.3">
      <c r="A5706" t="s">
        <v>21393</v>
      </c>
      <c r="B5706" t="s">
        <v>21394</v>
      </c>
      <c r="C5706" t="s">
        <v>18722</v>
      </c>
      <c r="D5706" t="s">
        <v>18723</v>
      </c>
      <c r="E5706" s="74">
        <v>41172</v>
      </c>
      <c r="F5706">
        <v>0.220688</v>
      </c>
      <c r="G5706" t="s">
        <v>17</v>
      </c>
      <c r="H5706" t="s">
        <v>17315</v>
      </c>
      <c r="I5706" s="74">
        <v>45335</v>
      </c>
      <c r="J5706" t="s">
        <v>19</v>
      </c>
      <c r="K5706" t="s">
        <v>17325</v>
      </c>
    </row>
    <row r="5707" spans="1:11" hidden="1" x14ac:dyDescent="0.3">
      <c r="A5707" t="s">
        <v>21395</v>
      </c>
      <c r="B5707" t="s">
        <v>21396</v>
      </c>
      <c r="C5707" t="s">
        <v>18722</v>
      </c>
      <c r="D5707" t="s">
        <v>18723</v>
      </c>
      <c r="E5707" s="74">
        <v>41277</v>
      </c>
      <c r="F5707">
        <v>0.23784</v>
      </c>
      <c r="G5707" t="s">
        <v>17</v>
      </c>
      <c r="H5707" t="s">
        <v>17315</v>
      </c>
      <c r="I5707" s="74">
        <v>45335</v>
      </c>
      <c r="J5707" t="s">
        <v>19</v>
      </c>
      <c r="K5707" t="s">
        <v>17325</v>
      </c>
    </row>
    <row r="5708" spans="1:11" hidden="1" x14ac:dyDescent="0.3">
      <c r="A5708" t="s">
        <v>21397</v>
      </c>
      <c r="B5708" t="s">
        <v>21398</v>
      </c>
      <c r="C5708" t="s">
        <v>18722</v>
      </c>
      <c r="D5708" t="s">
        <v>18723</v>
      </c>
      <c r="E5708" s="74">
        <v>41487</v>
      </c>
      <c r="F5708">
        <v>7.3948E-2</v>
      </c>
      <c r="G5708" t="s">
        <v>17</v>
      </c>
      <c r="H5708" t="s">
        <v>17315</v>
      </c>
      <c r="I5708" s="74">
        <v>45335</v>
      </c>
      <c r="J5708" t="s">
        <v>19</v>
      </c>
      <c r="K5708" t="s">
        <v>17325</v>
      </c>
    </row>
    <row r="5709" spans="1:11" hidden="1" x14ac:dyDescent="0.3">
      <c r="A5709" t="s">
        <v>21399</v>
      </c>
      <c r="B5709" t="s">
        <v>21400</v>
      </c>
      <c r="C5709" t="s">
        <v>18722</v>
      </c>
      <c r="D5709" t="s">
        <v>18723</v>
      </c>
      <c r="E5709" s="74">
        <v>41276</v>
      </c>
      <c r="F5709">
        <v>0.23182900000000001</v>
      </c>
      <c r="G5709" t="s">
        <v>17</v>
      </c>
      <c r="H5709" t="s">
        <v>17315</v>
      </c>
      <c r="I5709" s="74">
        <v>45335</v>
      </c>
      <c r="J5709" t="s">
        <v>19</v>
      </c>
      <c r="K5709" t="s">
        <v>17325</v>
      </c>
    </row>
    <row r="5710" spans="1:11" hidden="1" x14ac:dyDescent="0.3">
      <c r="A5710" t="s">
        <v>21401</v>
      </c>
      <c r="B5710" t="s">
        <v>21402</v>
      </c>
      <c r="C5710" t="s">
        <v>18722</v>
      </c>
      <c r="D5710" t="s">
        <v>18723</v>
      </c>
      <c r="E5710" s="74">
        <v>41306</v>
      </c>
      <c r="F5710">
        <v>0.23222499999999999</v>
      </c>
      <c r="G5710" t="s">
        <v>17</v>
      </c>
      <c r="H5710" t="s">
        <v>17315</v>
      </c>
      <c r="I5710" s="74">
        <v>45335</v>
      </c>
      <c r="J5710" t="s">
        <v>19</v>
      </c>
      <c r="K5710" t="s">
        <v>17325</v>
      </c>
    </row>
    <row r="5711" spans="1:11" hidden="1" x14ac:dyDescent="0.3">
      <c r="A5711" t="s">
        <v>21403</v>
      </c>
      <c r="B5711" t="s">
        <v>21404</v>
      </c>
      <c r="C5711" t="s">
        <v>18722</v>
      </c>
      <c r="D5711" t="s">
        <v>18723</v>
      </c>
      <c r="E5711" s="74">
        <v>41340</v>
      </c>
      <c r="F5711">
        <v>0.249921</v>
      </c>
      <c r="G5711" t="s">
        <v>17</v>
      </c>
      <c r="H5711" t="s">
        <v>17315</v>
      </c>
      <c r="I5711" s="74">
        <v>45335</v>
      </c>
      <c r="J5711" t="s">
        <v>19</v>
      </c>
      <c r="K5711" t="s">
        <v>17325</v>
      </c>
    </row>
    <row r="5712" spans="1:11" hidden="1" x14ac:dyDescent="0.3">
      <c r="A5712" t="s">
        <v>21405</v>
      </c>
      <c r="B5712" t="s">
        <v>21406</v>
      </c>
      <c r="C5712" t="s">
        <v>18722</v>
      </c>
      <c r="D5712" t="s">
        <v>18723</v>
      </c>
      <c r="E5712" s="74">
        <v>41353</v>
      </c>
      <c r="F5712">
        <v>0.234376</v>
      </c>
      <c r="G5712" t="s">
        <v>17</v>
      </c>
      <c r="H5712" t="s">
        <v>17315</v>
      </c>
      <c r="I5712" s="74">
        <v>45335</v>
      </c>
      <c r="J5712" t="s">
        <v>19</v>
      </c>
      <c r="K5712" t="s">
        <v>17325</v>
      </c>
    </row>
    <row r="5713" spans="1:11" hidden="1" x14ac:dyDescent="0.3">
      <c r="A5713" t="s">
        <v>21407</v>
      </c>
      <c r="B5713" t="s">
        <v>21408</v>
      </c>
      <c r="C5713" t="s">
        <v>18722</v>
      </c>
      <c r="D5713" t="s">
        <v>18723</v>
      </c>
      <c r="E5713" s="74">
        <v>41370</v>
      </c>
      <c r="F5713">
        <v>0.24024100000000001</v>
      </c>
      <c r="G5713" t="s">
        <v>17</v>
      </c>
      <c r="H5713" t="s">
        <v>17315</v>
      </c>
      <c r="I5713" s="74">
        <v>45335</v>
      </c>
      <c r="J5713" t="s">
        <v>19</v>
      </c>
      <c r="K5713" t="s">
        <v>17325</v>
      </c>
    </row>
    <row r="5714" spans="1:11" hidden="1" x14ac:dyDescent="0.3">
      <c r="A5714" t="s">
        <v>21409</v>
      </c>
      <c r="B5714" t="s">
        <v>21410</v>
      </c>
      <c r="C5714" t="s">
        <v>18722</v>
      </c>
      <c r="D5714" t="s">
        <v>18723</v>
      </c>
      <c r="E5714" s="74">
        <v>41400</v>
      </c>
      <c r="F5714">
        <v>0.23908399999999999</v>
      </c>
      <c r="G5714" t="s">
        <v>17</v>
      </c>
      <c r="H5714" t="s">
        <v>17315</v>
      </c>
      <c r="I5714" s="74">
        <v>45335</v>
      </c>
      <c r="J5714" t="s">
        <v>19</v>
      </c>
      <c r="K5714" t="s">
        <v>17325</v>
      </c>
    </row>
    <row r="5715" spans="1:11" hidden="1" x14ac:dyDescent="0.3">
      <c r="A5715" t="s">
        <v>21411</v>
      </c>
      <c r="B5715" t="s">
        <v>21412</v>
      </c>
      <c r="C5715" t="s">
        <v>18722</v>
      </c>
      <c r="D5715" t="s">
        <v>18723</v>
      </c>
      <c r="E5715" s="74">
        <v>41400</v>
      </c>
      <c r="F5715">
        <v>0.23197999999999999</v>
      </c>
      <c r="G5715" t="s">
        <v>17</v>
      </c>
      <c r="H5715" t="s">
        <v>17315</v>
      </c>
      <c r="I5715" s="74">
        <v>45335</v>
      </c>
      <c r="J5715" t="s">
        <v>19</v>
      </c>
      <c r="K5715" t="s">
        <v>17325</v>
      </c>
    </row>
    <row r="5716" spans="1:11" hidden="1" x14ac:dyDescent="0.3">
      <c r="A5716" t="s">
        <v>21413</v>
      </c>
      <c r="B5716" t="s">
        <v>21414</v>
      </c>
      <c r="C5716" t="s">
        <v>18722</v>
      </c>
      <c r="D5716" t="s">
        <v>18723</v>
      </c>
      <c r="E5716" s="74">
        <v>41424</v>
      </c>
      <c r="F5716">
        <v>0.24369499999999999</v>
      </c>
      <c r="G5716" t="s">
        <v>17</v>
      </c>
      <c r="H5716" t="s">
        <v>17315</v>
      </c>
      <c r="I5716" s="74">
        <v>45335</v>
      </c>
      <c r="J5716" t="s">
        <v>19</v>
      </c>
      <c r="K5716" t="s">
        <v>17325</v>
      </c>
    </row>
    <row r="5717" spans="1:11" hidden="1" x14ac:dyDescent="0.3">
      <c r="A5717" t="s">
        <v>21415</v>
      </c>
      <c r="B5717" t="s">
        <v>21416</v>
      </c>
      <c r="C5717" t="s">
        <v>18722</v>
      </c>
      <c r="D5717" t="s">
        <v>18723</v>
      </c>
      <c r="E5717" s="74">
        <v>41641</v>
      </c>
      <c r="F5717">
        <v>0.23718500000000001</v>
      </c>
      <c r="G5717" t="s">
        <v>17</v>
      </c>
      <c r="H5717" t="s">
        <v>17315</v>
      </c>
      <c r="I5717" s="74">
        <v>45335</v>
      </c>
      <c r="J5717" t="s">
        <v>19</v>
      </c>
      <c r="K5717" t="s">
        <v>17325</v>
      </c>
    </row>
    <row r="5718" spans="1:11" hidden="1" x14ac:dyDescent="0.3">
      <c r="A5718" t="s">
        <v>21417</v>
      </c>
      <c r="B5718" t="s">
        <v>21418</v>
      </c>
      <c r="C5718" t="s">
        <v>18722</v>
      </c>
      <c r="D5718" t="s">
        <v>18723</v>
      </c>
      <c r="E5718" s="74">
        <v>41663</v>
      </c>
      <c r="F5718">
        <v>0.23660600000000001</v>
      </c>
      <c r="G5718" t="s">
        <v>17</v>
      </c>
      <c r="H5718" t="s">
        <v>17315</v>
      </c>
      <c r="I5718" s="74">
        <v>45335</v>
      </c>
      <c r="J5718" t="s">
        <v>19</v>
      </c>
      <c r="K5718" t="s">
        <v>17325</v>
      </c>
    </row>
    <row r="5719" spans="1:11" hidden="1" x14ac:dyDescent="0.3">
      <c r="A5719" t="s">
        <v>21419</v>
      </c>
      <c r="B5719" t="s">
        <v>21420</v>
      </c>
      <c r="C5719" t="s">
        <v>18722</v>
      </c>
      <c r="D5719" t="s">
        <v>18723</v>
      </c>
      <c r="E5719" s="74">
        <v>41894</v>
      </c>
      <c r="F5719">
        <v>5.6127999999999997E-2</v>
      </c>
      <c r="G5719" t="s">
        <v>17</v>
      </c>
      <c r="H5719" t="s">
        <v>17315</v>
      </c>
      <c r="I5719" s="74">
        <v>45335</v>
      </c>
      <c r="J5719" t="s">
        <v>19</v>
      </c>
      <c r="K5719" t="s">
        <v>17325</v>
      </c>
    </row>
    <row r="5720" spans="1:11" hidden="1" x14ac:dyDescent="0.3">
      <c r="A5720" t="s">
        <v>21421</v>
      </c>
      <c r="B5720" t="s">
        <v>21422</v>
      </c>
      <c r="C5720" t="s">
        <v>18722</v>
      </c>
      <c r="D5720" t="s">
        <v>18723</v>
      </c>
      <c r="E5720" s="74">
        <v>42010</v>
      </c>
      <c r="F5720">
        <v>0.23624899999999999</v>
      </c>
      <c r="G5720" t="s">
        <v>17</v>
      </c>
      <c r="H5720" t="s">
        <v>17315</v>
      </c>
      <c r="I5720" s="74">
        <v>45335</v>
      </c>
      <c r="J5720" t="s">
        <v>19</v>
      </c>
      <c r="K5720" t="s">
        <v>17325</v>
      </c>
    </row>
    <row r="5721" spans="1:11" hidden="1" x14ac:dyDescent="0.3">
      <c r="A5721" t="s">
        <v>21423</v>
      </c>
      <c r="B5721" t="s">
        <v>21424</v>
      </c>
      <c r="C5721" t="s">
        <v>18722</v>
      </c>
      <c r="D5721" t="s">
        <v>18723</v>
      </c>
      <c r="E5721" s="74">
        <v>42227</v>
      </c>
      <c r="F5721">
        <v>0.108797</v>
      </c>
      <c r="G5721" t="s">
        <v>17</v>
      </c>
      <c r="H5721" t="s">
        <v>17315</v>
      </c>
      <c r="I5721" s="74">
        <v>45335</v>
      </c>
      <c r="J5721" t="s">
        <v>19</v>
      </c>
      <c r="K5721" t="s">
        <v>17325</v>
      </c>
    </row>
    <row r="5722" spans="1:11" hidden="1" x14ac:dyDescent="0.3">
      <c r="A5722" t="s">
        <v>21425</v>
      </c>
      <c r="B5722" t="s">
        <v>21426</v>
      </c>
      <c r="C5722" t="s">
        <v>18722</v>
      </c>
      <c r="D5722" t="s">
        <v>18723</v>
      </c>
      <c r="E5722" s="74">
        <v>42382</v>
      </c>
      <c r="F5722">
        <v>0.23511799999999999</v>
      </c>
      <c r="G5722" t="s">
        <v>17</v>
      </c>
      <c r="H5722" t="s">
        <v>17315</v>
      </c>
      <c r="I5722" s="74">
        <v>45335</v>
      </c>
      <c r="J5722" t="s">
        <v>19</v>
      </c>
      <c r="K5722" t="s">
        <v>17325</v>
      </c>
    </row>
    <row r="5723" spans="1:11" hidden="1" x14ac:dyDescent="0.3">
      <c r="A5723" t="s">
        <v>21427</v>
      </c>
      <c r="B5723" t="s">
        <v>21428</v>
      </c>
      <c r="C5723" t="s">
        <v>18722</v>
      </c>
      <c r="D5723" t="s">
        <v>18723</v>
      </c>
      <c r="E5723" s="74">
        <v>42489</v>
      </c>
      <c r="F5723">
        <v>0.237925</v>
      </c>
      <c r="G5723" t="s">
        <v>17</v>
      </c>
      <c r="H5723" t="s">
        <v>17315</v>
      </c>
      <c r="I5723" s="74">
        <v>45335</v>
      </c>
      <c r="J5723" t="s">
        <v>19</v>
      </c>
      <c r="K5723" t="s">
        <v>17325</v>
      </c>
    </row>
    <row r="5724" spans="1:11" hidden="1" x14ac:dyDescent="0.3">
      <c r="A5724" t="s">
        <v>21429</v>
      </c>
      <c r="B5724" t="s">
        <v>21430</v>
      </c>
      <c r="C5724" t="s">
        <v>18722</v>
      </c>
      <c r="D5724" t="s">
        <v>18723</v>
      </c>
      <c r="E5724" s="74">
        <v>42762</v>
      </c>
      <c r="F5724">
        <v>0.212288</v>
      </c>
      <c r="G5724" t="s">
        <v>17</v>
      </c>
      <c r="H5724" t="s">
        <v>17315</v>
      </c>
      <c r="I5724" s="74">
        <v>45335</v>
      </c>
      <c r="J5724" t="s">
        <v>19</v>
      </c>
      <c r="K5724" t="s">
        <v>17325</v>
      </c>
    </row>
    <row r="5725" spans="1:11" hidden="1" x14ac:dyDescent="0.3">
      <c r="A5725" t="s">
        <v>21431</v>
      </c>
      <c r="B5725" t="s">
        <v>21432</v>
      </c>
      <c r="C5725" t="s">
        <v>18722</v>
      </c>
      <c r="D5725" t="s">
        <v>18723</v>
      </c>
      <c r="E5725" s="74">
        <v>43108</v>
      </c>
      <c r="F5725">
        <v>0.233101</v>
      </c>
      <c r="G5725" t="s">
        <v>17</v>
      </c>
      <c r="H5725" t="s">
        <v>17315</v>
      </c>
      <c r="I5725" s="74">
        <v>45335</v>
      </c>
      <c r="J5725" t="s">
        <v>19</v>
      </c>
      <c r="K5725" t="s">
        <v>17325</v>
      </c>
    </row>
    <row r="5726" spans="1:11" hidden="1" x14ac:dyDescent="0.3">
      <c r="A5726" t="s">
        <v>21433</v>
      </c>
      <c r="B5726" t="s">
        <v>21434</v>
      </c>
      <c r="C5726" t="s">
        <v>18722</v>
      </c>
      <c r="D5726" t="s">
        <v>18723</v>
      </c>
      <c r="E5726" s="74">
        <v>41467</v>
      </c>
      <c r="F5726">
        <v>0.23727300000000001</v>
      </c>
      <c r="G5726" t="s">
        <v>17</v>
      </c>
      <c r="H5726" t="s">
        <v>17315</v>
      </c>
      <c r="I5726" s="74">
        <v>45335</v>
      </c>
      <c r="J5726" t="s">
        <v>19</v>
      </c>
      <c r="K5726" t="s">
        <v>17325</v>
      </c>
    </row>
    <row r="5727" spans="1:11" hidden="1" x14ac:dyDescent="0.3">
      <c r="A5727" t="s">
        <v>21435</v>
      </c>
      <c r="B5727" t="s">
        <v>21436</v>
      </c>
      <c r="C5727" t="s">
        <v>18722</v>
      </c>
      <c r="D5727" t="s">
        <v>18723</v>
      </c>
      <c r="E5727" s="74">
        <v>41517</v>
      </c>
      <c r="F5727">
        <v>0.23367399999999999</v>
      </c>
      <c r="G5727" t="s">
        <v>17</v>
      </c>
      <c r="H5727" t="s">
        <v>17315</v>
      </c>
      <c r="I5727" s="74">
        <v>45335</v>
      </c>
      <c r="J5727" t="s">
        <v>19</v>
      </c>
      <c r="K5727" t="s">
        <v>17325</v>
      </c>
    </row>
    <row r="5728" spans="1:11" hidden="1" x14ac:dyDescent="0.3">
      <c r="A5728" t="s">
        <v>21437</v>
      </c>
      <c r="B5728" t="s">
        <v>21438</v>
      </c>
      <c r="C5728" t="s">
        <v>18722</v>
      </c>
      <c r="D5728" t="s">
        <v>18723</v>
      </c>
      <c r="E5728" s="74">
        <v>41556</v>
      </c>
      <c r="F5728">
        <v>0.24260699999999999</v>
      </c>
      <c r="G5728" t="s">
        <v>17</v>
      </c>
      <c r="H5728" t="s">
        <v>17315</v>
      </c>
      <c r="I5728" s="74">
        <v>45335</v>
      </c>
      <c r="J5728" t="s">
        <v>19</v>
      </c>
      <c r="K5728" t="s">
        <v>17325</v>
      </c>
    </row>
    <row r="5729" spans="1:11" hidden="1" x14ac:dyDescent="0.3">
      <c r="A5729" t="s">
        <v>21439</v>
      </c>
      <c r="B5729" t="s">
        <v>21440</v>
      </c>
      <c r="C5729" t="s">
        <v>18722</v>
      </c>
      <c r="D5729" t="s">
        <v>18723</v>
      </c>
      <c r="E5729" s="74">
        <v>41596</v>
      </c>
      <c r="F5729">
        <v>0.17769599999999999</v>
      </c>
      <c r="G5729" t="s">
        <v>17</v>
      </c>
      <c r="H5729" t="s">
        <v>17315</v>
      </c>
      <c r="I5729" s="74">
        <v>45335</v>
      </c>
      <c r="J5729" t="s">
        <v>19</v>
      </c>
      <c r="K5729" t="s">
        <v>17325</v>
      </c>
    </row>
    <row r="5730" spans="1:11" hidden="1" x14ac:dyDescent="0.3">
      <c r="A5730" t="s">
        <v>21441</v>
      </c>
      <c r="B5730" t="s">
        <v>21442</v>
      </c>
      <c r="C5730" t="s">
        <v>18722</v>
      </c>
      <c r="D5730" t="s">
        <v>18723</v>
      </c>
      <c r="E5730" s="74">
        <v>41641</v>
      </c>
      <c r="F5730">
        <v>0.217746</v>
      </c>
      <c r="G5730" t="s">
        <v>17</v>
      </c>
      <c r="H5730" t="s">
        <v>17315</v>
      </c>
      <c r="I5730" s="74">
        <v>45335</v>
      </c>
      <c r="J5730" t="s">
        <v>19</v>
      </c>
      <c r="K5730" t="s">
        <v>17325</v>
      </c>
    </row>
    <row r="5731" spans="1:11" hidden="1" x14ac:dyDescent="0.3">
      <c r="A5731" t="s">
        <v>21443</v>
      </c>
      <c r="B5731" t="s">
        <v>21444</v>
      </c>
      <c r="C5731" t="s">
        <v>18722</v>
      </c>
      <c r="D5731" t="s">
        <v>18723</v>
      </c>
      <c r="E5731" s="74">
        <v>41793</v>
      </c>
      <c r="F5731">
        <v>0.22709199999999999</v>
      </c>
      <c r="G5731" t="s">
        <v>17</v>
      </c>
      <c r="H5731" t="s">
        <v>17315</v>
      </c>
      <c r="I5731" s="74">
        <v>45335</v>
      </c>
      <c r="J5731" t="s">
        <v>19</v>
      </c>
      <c r="K5731" t="s">
        <v>17325</v>
      </c>
    </row>
    <row r="5732" spans="1:11" hidden="1" x14ac:dyDescent="0.3">
      <c r="A5732" t="s">
        <v>21445</v>
      </c>
      <c r="B5732" t="s">
        <v>21446</v>
      </c>
      <c r="C5732" t="s">
        <v>18722</v>
      </c>
      <c r="D5732" t="s">
        <v>18723</v>
      </c>
      <c r="E5732" s="74">
        <v>41792</v>
      </c>
      <c r="F5732">
        <v>0.237737</v>
      </c>
      <c r="G5732" t="s">
        <v>17</v>
      </c>
      <c r="H5732" t="s">
        <v>17315</v>
      </c>
      <c r="I5732" s="74">
        <v>45335</v>
      </c>
      <c r="J5732" t="s">
        <v>19</v>
      </c>
      <c r="K5732" t="s">
        <v>17325</v>
      </c>
    </row>
    <row r="5733" spans="1:11" hidden="1" x14ac:dyDescent="0.3">
      <c r="A5733" t="s">
        <v>21447</v>
      </c>
      <c r="B5733" t="s">
        <v>21448</v>
      </c>
      <c r="C5733" t="s">
        <v>18722</v>
      </c>
      <c r="D5733" t="s">
        <v>18723</v>
      </c>
      <c r="E5733" s="74">
        <v>41848</v>
      </c>
      <c r="F5733">
        <v>0.20193</v>
      </c>
      <c r="G5733" t="s">
        <v>17</v>
      </c>
      <c r="H5733" t="s">
        <v>17315</v>
      </c>
      <c r="I5733" s="74">
        <v>45335</v>
      </c>
      <c r="J5733" t="s">
        <v>19</v>
      </c>
      <c r="K5733" t="s">
        <v>17325</v>
      </c>
    </row>
    <row r="5734" spans="1:11" hidden="1" x14ac:dyDescent="0.3">
      <c r="A5734" t="s">
        <v>21449</v>
      </c>
      <c r="B5734" t="s">
        <v>21450</v>
      </c>
      <c r="C5734" t="s">
        <v>18722</v>
      </c>
      <c r="D5734" t="s">
        <v>18723</v>
      </c>
      <c r="E5734" s="74">
        <v>41646</v>
      </c>
      <c r="F5734">
        <v>0.241089</v>
      </c>
      <c r="G5734" t="s">
        <v>17</v>
      </c>
      <c r="H5734" t="s">
        <v>17315</v>
      </c>
      <c r="I5734" s="74">
        <v>45335</v>
      </c>
      <c r="J5734" t="s">
        <v>19</v>
      </c>
      <c r="K5734" t="s">
        <v>17325</v>
      </c>
    </row>
    <row r="5735" spans="1:11" hidden="1" x14ac:dyDescent="0.3">
      <c r="A5735" t="s">
        <v>21451</v>
      </c>
      <c r="B5735" t="s">
        <v>21452</v>
      </c>
      <c r="C5735" t="s">
        <v>18722</v>
      </c>
      <c r="D5735" t="s">
        <v>18723</v>
      </c>
      <c r="E5735" s="74">
        <v>41652</v>
      </c>
      <c r="F5735">
        <v>0.232712</v>
      </c>
      <c r="G5735" t="s">
        <v>17</v>
      </c>
      <c r="H5735" t="s">
        <v>17315</v>
      </c>
      <c r="I5735" s="74">
        <v>45335</v>
      </c>
      <c r="J5735" t="s">
        <v>19</v>
      </c>
      <c r="K5735" t="s">
        <v>17325</v>
      </c>
    </row>
    <row r="5736" spans="1:11" hidden="1" x14ac:dyDescent="0.3">
      <c r="A5736" t="s">
        <v>21453</v>
      </c>
      <c r="B5736" t="s">
        <v>21454</v>
      </c>
      <c r="C5736" t="s">
        <v>18722</v>
      </c>
      <c r="D5736" t="s">
        <v>18723</v>
      </c>
      <c r="E5736" s="74">
        <v>41667</v>
      </c>
      <c r="F5736">
        <v>0.243337</v>
      </c>
      <c r="G5736" t="s">
        <v>17</v>
      </c>
      <c r="H5736" t="s">
        <v>17315</v>
      </c>
      <c r="I5736" s="74">
        <v>45335</v>
      </c>
      <c r="J5736" t="s">
        <v>19</v>
      </c>
      <c r="K5736" t="s">
        <v>17325</v>
      </c>
    </row>
    <row r="5737" spans="1:11" hidden="1" x14ac:dyDescent="0.3">
      <c r="A5737" t="s">
        <v>21455</v>
      </c>
      <c r="B5737" t="s">
        <v>21456</v>
      </c>
      <c r="C5737" t="s">
        <v>18722</v>
      </c>
      <c r="D5737" t="s">
        <v>18723</v>
      </c>
      <c r="E5737" s="74">
        <v>41680</v>
      </c>
      <c r="F5737">
        <v>0.23705100000000001</v>
      </c>
      <c r="G5737" t="s">
        <v>17</v>
      </c>
      <c r="H5737" t="s">
        <v>17315</v>
      </c>
      <c r="I5737" s="74">
        <v>45335</v>
      </c>
      <c r="J5737" t="s">
        <v>19</v>
      </c>
      <c r="K5737" t="s">
        <v>17325</v>
      </c>
    </row>
    <row r="5738" spans="1:11" hidden="1" x14ac:dyDescent="0.3">
      <c r="A5738" t="s">
        <v>21457</v>
      </c>
      <c r="B5738" t="s">
        <v>21458</v>
      </c>
      <c r="C5738" t="s">
        <v>18722</v>
      </c>
      <c r="D5738" t="s">
        <v>18723</v>
      </c>
      <c r="E5738" s="74">
        <v>41691</v>
      </c>
      <c r="F5738">
        <v>0.237202</v>
      </c>
      <c r="G5738" t="s">
        <v>17</v>
      </c>
      <c r="H5738" t="s">
        <v>17315</v>
      </c>
      <c r="I5738" s="74">
        <v>45335</v>
      </c>
      <c r="J5738" t="s">
        <v>19</v>
      </c>
      <c r="K5738" t="s">
        <v>17325</v>
      </c>
    </row>
    <row r="5739" spans="1:11" hidden="1" x14ac:dyDescent="0.3">
      <c r="A5739" t="s">
        <v>21459</v>
      </c>
      <c r="B5739" t="s">
        <v>21460</v>
      </c>
      <c r="C5739" t="s">
        <v>18722</v>
      </c>
      <c r="D5739" t="s">
        <v>18723</v>
      </c>
      <c r="E5739" s="74">
        <v>41737</v>
      </c>
      <c r="F5739">
        <v>0.24113799999999999</v>
      </c>
      <c r="G5739" t="s">
        <v>17</v>
      </c>
      <c r="H5739" t="s">
        <v>17315</v>
      </c>
      <c r="I5739" s="74">
        <v>45335</v>
      </c>
      <c r="J5739" t="s">
        <v>19</v>
      </c>
      <c r="K5739" t="s">
        <v>17325</v>
      </c>
    </row>
    <row r="5740" spans="1:11" hidden="1" x14ac:dyDescent="0.3">
      <c r="A5740" t="s">
        <v>21461</v>
      </c>
      <c r="B5740" t="s">
        <v>21462</v>
      </c>
      <c r="C5740" t="s">
        <v>18722</v>
      </c>
      <c r="D5740" t="s">
        <v>18723</v>
      </c>
      <c r="E5740" s="74">
        <v>41751</v>
      </c>
      <c r="F5740">
        <v>0.23774200000000001</v>
      </c>
      <c r="G5740" t="s">
        <v>17</v>
      </c>
      <c r="H5740" t="s">
        <v>17315</v>
      </c>
      <c r="I5740" s="74">
        <v>45335</v>
      </c>
      <c r="J5740" t="s">
        <v>19</v>
      </c>
      <c r="K5740" t="s">
        <v>17325</v>
      </c>
    </row>
    <row r="5741" spans="1:11" hidden="1" x14ac:dyDescent="0.3">
      <c r="A5741" t="s">
        <v>21463</v>
      </c>
      <c r="B5741" t="s">
        <v>21464</v>
      </c>
      <c r="C5741" t="s">
        <v>18722</v>
      </c>
      <c r="D5741" t="s">
        <v>18723</v>
      </c>
      <c r="E5741" s="74">
        <v>41761</v>
      </c>
      <c r="F5741">
        <v>0.23910200000000001</v>
      </c>
      <c r="G5741" t="s">
        <v>17</v>
      </c>
      <c r="H5741" t="s">
        <v>17315</v>
      </c>
      <c r="I5741" s="74">
        <v>45335</v>
      </c>
      <c r="J5741" t="s">
        <v>19</v>
      </c>
      <c r="K5741" t="s">
        <v>17325</v>
      </c>
    </row>
    <row r="5742" spans="1:11" hidden="1" x14ac:dyDescent="0.3">
      <c r="A5742" t="s">
        <v>20643</v>
      </c>
      <c r="B5742" t="s">
        <v>20644</v>
      </c>
      <c r="C5742" t="s">
        <v>18722</v>
      </c>
      <c r="D5742" t="s">
        <v>18723</v>
      </c>
      <c r="E5742" s="74">
        <v>41789</v>
      </c>
      <c r="F5742">
        <v>0.23499</v>
      </c>
      <c r="G5742" t="s">
        <v>17</v>
      </c>
      <c r="H5742" t="s">
        <v>17315</v>
      </c>
      <c r="I5742" s="74">
        <v>45194</v>
      </c>
      <c r="J5742" t="s">
        <v>19</v>
      </c>
      <c r="K5742" t="s">
        <v>17325</v>
      </c>
    </row>
    <row r="5743" spans="1:11" hidden="1" x14ac:dyDescent="0.3">
      <c r="A5743" t="s">
        <v>20645</v>
      </c>
      <c r="B5743" t="s">
        <v>20646</v>
      </c>
      <c r="C5743" t="s">
        <v>18722</v>
      </c>
      <c r="D5743" t="s">
        <v>18723</v>
      </c>
      <c r="E5743" s="74">
        <v>41746</v>
      </c>
      <c r="F5743">
        <v>0.22827</v>
      </c>
      <c r="G5743" t="s">
        <v>17</v>
      </c>
      <c r="H5743" t="s">
        <v>17315</v>
      </c>
      <c r="I5743" s="74">
        <v>45194</v>
      </c>
      <c r="J5743" t="s">
        <v>19</v>
      </c>
      <c r="K5743" t="s">
        <v>17325</v>
      </c>
    </row>
    <row r="5744" spans="1:11" hidden="1" x14ac:dyDescent="0.3">
      <c r="A5744" t="s">
        <v>20647</v>
      </c>
      <c r="B5744" t="s">
        <v>20648</v>
      </c>
      <c r="C5744" t="s">
        <v>18722</v>
      </c>
      <c r="D5744" t="s">
        <v>18723</v>
      </c>
      <c r="E5744" s="74">
        <v>41793</v>
      </c>
      <c r="F5744">
        <v>0.23085</v>
      </c>
      <c r="G5744" t="s">
        <v>17</v>
      </c>
      <c r="H5744" t="s">
        <v>17315</v>
      </c>
      <c r="I5744" s="74">
        <v>45194</v>
      </c>
      <c r="J5744" t="s">
        <v>19</v>
      </c>
      <c r="K5744" t="s">
        <v>17325</v>
      </c>
    </row>
    <row r="5745" spans="1:11" hidden="1" x14ac:dyDescent="0.3">
      <c r="A5745" t="s">
        <v>20649</v>
      </c>
      <c r="B5745" t="s">
        <v>20650</v>
      </c>
      <c r="C5745" t="s">
        <v>18722</v>
      </c>
      <c r="D5745" t="s">
        <v>18723</v>
      </c>
      <c r="E5745" s="74">
        <v>41814</v>
      </c>
      <c r="F5745">
        <v>0.23696999999999999</v>
      </c>
      <c r="G5745" t="s">
        <v>17</v>
      </c>
      <c r="H5745" t="s">
        <v>17315</v>
      </c>
      <c r="I5745" s="74">
        <v>45194</v>
      </c>
      <c r="J5745" t="s">
        <v>19</v>
      </c>
      <c r="K5745" t="s">
        <v>17325</v>
      </c>
    </row>
    <row r="5746" spans="1:11" hidden="1" x14ac:dyDescent="0.3">
      <c r="A5746" t="s">
        <v>20651</v>
      </c>
      <c r="B5746" t="s">
        <v>20652</v>
      </c>
      <c r="C5746" t="s">
        <v>18722</v>
      </c>
      <c r="D5746" t="s">
        <v>18723</v>
      </c>
      <c r="E5746" s="74">
        <v>41760</v>
      </c>
      <c r="F5746">
        <v>0.23524</v>
      </c>
      <c r="G5746" t="s">
        <v>17</v>
      </c>
      <c r="H5746" t="s">
        <v>17315</v>
      </c>
      <c r="I5746" s="74">
        <v>45194</v>
      </c>
      <c r="J5746" t="s">
        <v>19</v>
      </c>
      <c r="K5746" t="s">
        <v>17325</v>
      </c>
    </row>
    <row r="5747" spans="1:11" hidden="1" x14ac:dyDescent="0.3">
      <c r="A5747" t="s">
        <v>20653</v>
      </c>
      <c r="B5747" t="s">
        <v>20654</v>
      </c>
      <c r="C5747" t="s">
        <v>18722</v>
      </c>
      <c r="D5747" t="s">
        <v>18723</v>
      </c>
      <c r="E5747" s="74">
        <v>41813</v>
      </c>
      <c r="F5747">
        <v>0.13219</v>
      </c>
      <c r="G5747" t="s">
        <v>17</v>
      </c>
      <c r="H5747" t="s">
        <v>17315</v>
      </c>
      <c r="I5747" s="74">
        <v>45194</v>
      </c>
      <c r="J5747" t="s">
        <v>19</v>
      </c>
      <c r="K5747" t="s">
        <v>17325</v>
      </c>
    </row>
    <row r="5748" spans="1:11" hidden="1" x14ac:dyDescent="0.3">
      <c r="A5748" t="s">
        <v>20655</v>
      </c>
      <c r="B5748" t="s">
        <v>20656</v>
      </c>
      <c r="C5748" t="s">
        <v>18722</v>
      </c>
      <c r="D5748" t="s">
        <v>18723</v>
      </c>
      <c r="E5748" s="74">
        <v>42026</v>
      </c>
      <c r="F5748">
        <v>0.21698999999999999</v>
      </c>
      <c r="G5748" t="s">
        <v>17</v>
      </c>
      <c r="H5748" t="s">
        <v>17315</v>
      </c>
      <c r="I5748" s="74">
        <v>45194</v>
      </c>
      <c r="J5748" t="s">
        <v>19</v>
      </c>
      <c r="K5748" t="s">
        <v>17325</v>
      </c>
    </row>
    <row r="5749" spans="1:11" hidden="1" x14ac:dyDescent="0.3">
      <c r="A5749" t="s">
        <v>20657</v>
      </c>
      <c r="B5749" t="s">
        <v>20658</v>
      </c>
      <c r="C5749" t="s">
        <v>18722</v>
      </c>
      <c r="D5749" t="s">
        <v>18723</v>
      </c>
      <c r="E5749" s="74">
        <v>42020</v>
      </c>
      <c r="F5749">
        <v>0.25722</v>
      </c>
      <c r="G5749" t="s">
        <v>17</v>
      </c>
      <c r="H5749" t="s">
        <v>17315</v>
      </c>
      <c r="I5749" s="74">
        <v>45194</v>
      </c>
      <c r="J5749" t="s">
        <v>19</v>
      </c>
      <c r="K5749" t="s">
        <v>17325</v>
      </c>
    </row>
    <row r="5750" spans="1:11" hidden="1" x14ac:dyDescent="0.3">
      <c r="A5750" t="s">
        <v>20659</v>
      </c>
      <c r="B5750" t="s">
        <v>20660</v>
      </c>
      <c r="C5750" t="s">
        <v>18722</v>
      </c>
      <c r="D5750" t="s">
        <v>18723</v>
      </c>
      <c r="E5750" s="74">
        <v>42006</v>
      </c>
      <c r="F5750">
        <v>0.22997000000000001</v>
      </c>
      <c r="G5750" t="s">
        <v>17</v>
      </c>
      <c r="H5750" t="s">
        <v>17315</v>
      </c>
      <c r="I5750" s="74">
        <v>45194</v>
      </c>
      <c r="J5750" t="s">
        <v>19</v>
      </c>
      <c r="K5750" t="s">
        <v>17325</v>
      </c>
    </row>
    <row r="5751" spans="1:11" hidden="1" x14ac:dyDescent="0.3">
      <c r="A5751" t="s">
        <v>20661</v>
      </c>
      <c r="B5751" t="s">
        <v>20662</v>
      </c>
      <c r="C5751" t="s">
        <v>18722</v>
      </c>
      <c r="D5751" t="s">
        <v>18723</v>
      </c>
      <c r="E5751" s="74">
        <v>42006</v>
      </c>
      <c r="F5751">
        <v>0.21751999999999999</v>
      </c>
      <c r="G5751" t="s">
        <v>17</v>
      </c>
      <c r="H5751" t="s">
        <v>17315</v>
      </c>
      <c r="I5751" s="74">
        <v>45194</v>
      </c>
      <c r="J5751" t="s">
        <v>19</v>
      </c>
      <c r="K5751" t="s">
        <v>17325</v>
      </c>
    </row>
    <row r="5752" spans="1:11" hidden="1" x14ac:dyDescent="0.3">
      <c r="A5752" t="s">
        <v>20663</v>
      </c>
      <c r="B5752" t="s">
        <v>20664</v>
      </c>
      <c r="C5752" t="s">
        <v>18722</v>
      </c>
      <c r="D5752" t="s">
        <v>18723</v>
      </c>
      <c r="E5752" s="74">
        <v>43259</v>
      </c>
      <c r="F5752">
        <v>6.6800000000000002E-3</v>
      </c>
      <c r="G5752" t="s">
        <v>17</v>
      </c>
      <c r="H5752" t="s">
        <v>17315</v>
      </c>
      <c r="I5752" s="74">
        <v>45195</v>
      </c>
      <c r="J5752" t="s">
        <v>19</v>
      </c>
      <c r="K5752" t="s">
        <v>17325</v>
      </c>
    </row>
    <row r="5753" spans="1:11" hidden="1" x14ac:dyDescent="0.3">
      <c r="A5753" t="s">
        <v>20665</v>
      </c>
      <c r="B5753" t="s">
        <v>20666</v>
      </c>
      <c r="C5753" t="s">
        <v>18722</v>
      </c>
      <c r="D5753" t="s">
        <v>18723</v>
      </c>
      <c r="E5753" s="74">
        <v>40836</v>
      </c>
      <c r="F5753">
        <v>7.9589999999999994E-2</v>
      </c>
      <c r="G5753" t="s">
        <v>17</v>
      </c>
      <c r="H5753" t="s">
        <v>17315</v>
      </c>
      <c r="I5753" s="74">
        <v>45194</v>
      </c>
      <c r="J5753" t="s">
        <v>19</v>
      </c>
      <c r="K5753" t="s">
        <v>17325</v>
      </c>
    </row>
    <row r="5754" spans="1:11" hidden="1" x14ac:dyDescent="0.3">
      <c r="A5754" t="s">
        <v>20667</v>
      </c>
      <c r="B5754" t="s">
        <v>20668</v>
      </c>
      <c r="C5754" t="s">
        <v>18722</v>
      </c>
      <c r="D5754" t="s">
        <v>18723</v>
      </c>
      <c r="E5754" s="74">
        <v>40913</v>
      </c>
      <c r="F5754">
        <v>0.23000999999999999</v>
      </c>
      <c r="G5754" t="s">
        <v>17</v>
      </c>
      <c r="H5754" t="s">
        <v>17315</v>
      </c>
      <c r="I5754" s="74">
        <v>45194</v>
      </c>
      <c r="J5754" t="s">
        <v>19</v>
      </c>
      <c r="K5754" t="s">
        <v>17325</v>
      </c>
    </row>
    <row r="5755" spans="1:11" hidden="1" x14ac:dyDescent="0.3">
      <c r="A5755" t="s">
        <v>20669</v>
      </c>
      <c r="B5755" t="s">
        <v>20670</v>
      </c>
      <c r="C5755" t="s">
        <v>18722</v>
      </c>
      <c r="D5755" t="s">
        <v>18723</v>
      </c>
      <c r="E5755" s="74">
        <v>40948</v>
      </c>
      <c r="F5755">
        <v>0.24030000000000001</v>
      </c>
      <c r="G5755" t="s">
        <v>17</v>
      </c>
      <c r="H5755" t="s">
        <v>17315</v>
      </c>
      <c r="I5755" s="74">
        <v>45194</v>
      </c>
      <c r="J5755" t="s">
        <v>19</v>
      </c>
      <c r="K5755" t="s">
        <v>17325</v>
      </c>
    </row>
    <row r="5756" spans="1:11" hidden="1" x14ac:dyDescent="0.3">
      <c r="A5756" t="s">
        <v>20671</v>
      </c>
      <c r="B5756" t="s">
        <v>20672</v>
      </c>
      <c r="C5756" t="s">
        <v>18722</v>
      </c>
      <c r="D5756" t="s">
        <v>18723</v>
      </c>
      <c r="E5756" s="74">
        <v>40926</v>
      </c>
      <c r="F5756">
        <v>0.23416999999999999</v>
      </c>
      <c r="G5756" t="s">
        <v>17</v>
      </c>
      <c r="H5756" t="s">
        <v>17315</v>
      </c>
      <c r="I5756" s="74">
        <v>45194</v>
      </c>
      <c r="J5756" t="s">
        <v>19</v>
      </c>
      <c r="K5756" t="s">
        <v>17325</v>
      </c>
    </row>
    <row r="5757" spans="1:11" hidden="1" x14ac:dyDescent="0.3">
      <c r="A5757" t="s">
        <v>20673</v>
      </c>
      <c r="B5757" t="s">
        <v>20674</v>
      </c>
      <c r="C5757" t="s">
        <v>18722</v>
      </c>
      <c r="D5757" t="s">
        <v>18723</v>
      </c>
      <c r="E5757" s="74">
        <v>40975</v>
      </c>
      <c r="F5757">
        <v>0.24091000000000001</v>
      </c>
      <c r="G5757" t="s">
        <v>17</v>
      </c>
      <c r="H5757" t="s">
        <v>17315</v>
      </c>
      <c r="I5757" s="74">
        <v>45194</v>
      </c>
      <c r="J5757" t="s">
        <v>19</v>
      </c>
      <c r="K5757" t="s">
        <v>17325</v>
      </c>
    </row>
    <row r="5758" spans="1:11" hidden="1" x14ac:dyDescent="0.3">
      <c r="A5758" t="s">
        <v>20675</v>
      </c>
      <c r="B5758" t="s">
        <v>20676</v>
      </c>
      <c r="C5758" t="s">
        <v>18722</v>
      </c>
      <c r="D5758" t="s">
        <v>18723</v>
      </c>
      <c r="E5758" s="74">
        <v>40983</v>
      </c>
      <c r="F5758">
        <v>0.23930000000000001</v>
      </c>
      <c r="G5758" t="s">
        <v>17</v>
      </c>
      <c r="H5758" t="s">
        <v>17315</v>
      </c>
      <c r="I5758" s="74">
        <v>45194</v>
      </c>
      <c r="J5758" t="s">
        <v>19</v>
      </c>
      <c r="K5758" t="s">
        <v>17325</v>
      </c>
    </row>
    <row r="5759" spans="1:11" hidden="1" x14ac:dyDescent="0.3">
      <c r="A5759" t="s">
        <v>20677</v>
      </c>
      <c r="B5759" t="s">
        <v>20678</v>
      </c>
      <c r="C5759" t="s">
        <v>18722</v>
      </c>
      <c r="D5759" t="s">
        <v>18723</v>
      </c>
      <c r="E5759" s="74">
        <v>40980</v>
      </c>
      <c r="F5759">
        <v>0.22287999999999999</v>
      </c>
      <c r="G5759" t="s">
        <v>17</v>
      </c>
      <c r="H5759" t="s">
        <v>17315</v>
      </c>
      <c r="I5759" s="74">
        <v>45194</v>
      </c>
      <c r="J5759" t="s">
        <v>19</v>
      </c>
      <c r="K5759" t="s">
        <v>17325</v>
      </c>
    </row>
    <row r="5760" spans="1:11" hidden="1" x14ac:dyDescent="0.3">
      <c r="A5760" t="s">
        <v>20679</v>
      </c>
      <c r="B5760" t="s">
        <v>20680</v>
      </c>
      <c r="C5760" t="s">
        <v>18722</v>
      </c>
      <c r="D5760" t="s">
        <v>18723</v>
      </c>
      <c r="E5760" s="74">
        <v>41011</v>
      </c>
      <c r="F5760">
        <v>0.23965</v>
      </c>
      <c r="G5760" t="s">
        <v>17</v>
      </c>
      <c r="H5760" t="s">
        <v>17315</v>
      </c>
      <c r="I5760" s="74">
        <v>45194</v>
      </c>
      <c r="J5760" t="s">
        <v>19</v>
      </c>
      <c r="K5760" t="s">
        <v>17325</v>
      </c>
    </row>
    <row r="5761" spans="1:11" hidden="1" x14ac:dyDescent="0.3">
      <c r="A5761" t="s">
        <v>20681</v>
      </c>
      <c r="B5761" t="s">
        <v>20682</v>
      </c>
      <c r="C5761" t="s">
        <v>18722</v>
      </c>
      <c r="D5761" t="s">
        <v>18723</v>
      </c>
      <c r="E5761" s="74">
        <v>40919</v>
      </c>
      <c r="F5761">
        <v>0.23585999999999999</v>
      </c>
      <c r="G5761" t="s">
        <v>17</v>
      </c>
      <c r="H5761" t="s">
        <v>17315</v>
      </c>
      <c r="I5761" s="74">
        <v>45194</v>
      </c>
      <c r="J5761" t="s">
        <v>19</v>
      </c>
      <c r="K5761" t="s">
        <v>17325</v>
      </c>
    </row>
    <row r="5762" spans="1:11" hidden="1" x14ac:dyDescent="0.3">
      <c r="A5762" t="s">
        <v>20683</v>
      </c>
      <c r="B5762" t="s">
        <v>20684</v>
      </c>
      <c r="C5762" t="s">
        <v>18722</v>
      </c>
      <c r="D5762" t="s">
        <v>18723</v>
      </c>
      <c r="E5762" s="74">
        <v>40933</v>
      </c>
      <c r="F5762">
        <v>0.17777000000000001</v>
      </c>
      <c r="G5762" t="s">
        <v>17</v>
      </c>
      <c r="H5762" t="s">
        <v>17315</v>
      </c>
      <c r="I5762" s="74">
        <v>45194</v>
      </c>
      <c r="J5762" t="s">
        <v>19</v>
      </c>
      <c r="K5762" t="s">
        <v>17325</v>
      </c>
    </row>
    <row r="5763" spans="1:11" hidden="1" x14ac:dyDescent="0.3">
      <c r="A5763" t="s">
        <v>20688</v>
      </c>
      <c r="B5763" t="s">
        <v>20689</v>
      </c>
      <c r="C5763" t="s">
        <v>18722</v>
      </c>
      <c r="D5763" t="s">
        <v>18723</v>
      </c>
      <c r="E5763" s="74">
        <v>41277</v>
      </c>
      <c r="F5763">
        <v>8.43E-2</v>
      </c>
      <c r="G5763" t="s">
        <v>17</v>
      </c>
      <c r="H5763" t="s">
        <v>17315</v>
      </c>
      <c r="I5763" s="74">
        <v>45194</v>
      </c>
      <c r="J5763" t="s">
        <v>19</v>
      </c>
      <c r="K5763" t="s">
        <v>17325</v>
      </c>
    </row>
    <row r="5764" spans="1:11" hidden="1" x14ac:dyDescent="0.3">
      <c r="A5764" t="s">
        <v>20690</v>
      </c>
      <c r="B5764" t="s">
        <v>20691</v>
      </c>
      <c r="C5764" t="s">
        <v>18722</v>
      </c>
      <c r="D5764" t="s">
        <v>18723</v>
      </c>
      <c r="E5764" s="74">
        <v>41662</v>
      </c>
      <c r="F5764">
        <v>0.23449</v>
      </c>
      <c r="G5764" t="s">
        <v>17</v>
      </c>
      <c r="H5764" t="s">
        <v>17315</v>
      </c>
      <c r="I5764" s="74">
        <v>45194</v>
      </c>
      <c r="J5764" t="s">
        <v>19</v>
      </c>
      <c r="K5764" t="s">
        <v>17325</v>
      </c>
    </row>
    <row r="5765" spans="1:11" hidden="1" x14ac:dyDescent="0.3">
      <c r="A5765" t="s">
        <v>20692</v>
      </c>
      <c r="B5765" t="s">
        <v>20693</v>
      </c>
      <c r="C5765" t="s">
        <v>18722</v>
      </c>
      <c r="D5765" t="s">
        <v>18723</v>
      </c>
      <c r="E5765" s="74">
        <v>41661</v>
      </c>
      <c r="F5765">
        <v>0.23254</v>
      </c>
      <c r="G5765" t="s">
        <v>17</v>
      </c>
      <c r="H5765" t="s">
        <v>17315</v>
      </c>
      <c r="I5765" s="74">
        <v>45194</v>
      </c>
      <c r="J5765" t="s">
        <v>19</v>
      </c>
      <c r="K5765" t="s">
        <v>17325</v>
      </c>
    </row>
    <row r="5766" spans="1:11" hidden="1" x14ac:dyDescent="0.3">
      <c r="A5766" t="s">
        <v>20694</v>
      </c>
      <c r="B5766" t="s">
        <v>20695</v>
      </c>
      <c r="C5766" t="s">
        <v>18722</v>
      </c>
      <c r="D5766" t="s">
        <v>18723</v>
      </c>
      <c r="E5766" s="74">
        <v>41652</v>
      </c>
      <c r="F5766">
        <v>0.15575</v>
      </c>
      <c r="G5766" t="s">
        <v>17</v>
      </c>
      <c r="H5766" t="s">
        <v>17315</v>
      </c>
      <c r="I5766" s="74">
        <v>45194</v>
      </c>
      <c r="J5766" t="s">
        <v>19</v>
      </c>
      <c r="K5766" t="s">
        <v>17325</v>
      </c>
    </row>
    <row r="5767" spans="1:11" hidden="1" x14ac:dyDescent="0.3">
      <c r="A5767" t="s">
        <v>20696</v>
      </c>
      <c r="B5767" t="s">
        <v>20697</v>
      </c>
      <c r="C5767" t="s">
        <v>18722</v>
      </c>
      <c r="D5767" t="s">
        <v>18723</v>
      </c>
      <c r="E5767" s="74">
        <v>42010</v>
      </c>
      <c r="F5767">
        <v>0.23164000000000001</v>
      </c>
      <c r="G5767" t="s">
        <v>17</v>
      </c>
      <c r="H5767" t="s">
        <v>17315</v>
      </c>
      <c r="I5767" s="74">
        <v>45194</v>
      </c>
      <c r="J5767" t="s">
        <v>19</v>
      </c>
      <c r="K5767" t="s">
        <v>17325</v>
      </c>
    </row>
    <row r="5768" spans="1:11" hidden="1" x14ac:dyDescent="0.3">
      <c r="A5768" t="s">
        <v>20698</v>
      </c>
      <c r="B5768" t="s">
        <v>20699</v>
      </c>
      <c r="C5768" t="s">
        <v>18722</v>
      </c>
      <c r="D5768" t="s">
        <v>18723</v>
      </c>
      <c r="E5768" s="74">
        <v>42053</v>
      </c>
      <c r="F5768">
        <v>0.2286</v>
      </c>
      <c r="G5768" t="s">
        <v>17</v>
      </c>
      <c r="H5768" t="s">
        <v>17315</v>
      </c>
      <c r="I5768" s="74">
        <v>45194</v>
      </c>
      <c r="J5768" t="s">
        <v>19</v>
      </c>
      <c r="K5768" t="s">
        <v>17325</v>
      </c>
    </row>
    <row r="5769" spans="1:11" hidden="1" x14ac:dyDescent="0.3">
      <c r="A5769" t="s">
        <v>20700</v>
      </c>
      <c r="B5769" t="s">
        <v>20701</v>
      </c>
      <c r="C5769" t="s">
        <v>18722</v>
      </c>
      <c r="D5769" t="s">
        <v>18723</v>
      </c>
      <c r="E5769" s="74">
        <v>42376</v>
      </c>
      <c r="F5769">
        <v>0.23544000000000001</v>
      </c>
      <c r="G5769" t="s">
        <v>17</v>
      </c>
      <c r="H5769" t="s">
        <v>17315</v>
      </c>
      <c r="I5769" s="74">
        <v>45194</v>
      </c>
      <c r="J5769" t="s">
        <v>19</v>
      </c>
      <c r="K5769" t="s">
        <v>17325</v>
      </c>
    </row>
    <row r="5770" spans="1:11" hidden="1" x14ac:dyDescent="0.3">
      <c r="A5770" t="s">
        <v>20702</v>
      </c>
      <c r="B5770" t="s">
        <v>20703</v>
      </c>
      <c r="C5770" t="s">
        <v>18722</v>
      </c>
      <c r="D5770" t="s">
        <v>18723</v>
      </c>
      <c r="E5770" s="74">
        <v>42373</v>
      </c>
      <c r="F5770">
        <v>1.881E-2</v>
      </c>
      <c r="G5770" t="s">
        <v>17</v>
      </c>
      <c r="H5770" t="s">
        <v>17315</v>
      </c>
      <c r="I5770" s="74">
        <v>45194</v>
      </c>
      <c r="J5770" t="s">
        <v>19</v>
      </c>
      <c r="K5770" t="s">
        <v>17325</v>
      </c>
    </row>
    <row r="5771" spans="1:11" hidden="1" x14ac:dyDescent="0.3">
      <c r="A5771" t="s">
        <v>20704</v>
      </c>
      <c r="B5771" t="s">
        <v>20705</v>
      </c>
      <c r="C5771" t="s">
        <v>18722</v>
      </c>
      <c r="D5771" t="s">
        <v>18723</v>
      </c>
      <c r="E5771" s="74">
        <v>41158</v>
      </c>
      <c r="F5771">
        <v>0.23562</v>
      </c>
      <c r="G5771" t="s">
        <v>17</v>
      </c>
      <c r="H5771" t="s">
        <v>17315</v>
      </c>
      <c r="I5771" s="74">
        <v>45194</v>
      </c>
      <c r="J5771" t="s">
        <v>19</v>
      </c>
      <c r="K5771" t="s">
        <v>17325</v>
      </c>
    </row>
    <row r="5772" spans="1:11" hidden="1" x14ac:dyDescent="0.3">
      <c r="A5772" t="s">
        <v>20706</v>
      </c>
      <c r="B5772" t="s">
        <v>20707</v>
      </c>
      <c r="C5772" t="s">
        <v>18722</v>
      </c>
      <c r="D5772" t="s">
        <v>18723</v>
      </c>
      <c r="E5772" s="74">
        <v>41187</v>
      </c>
      <c r="F5772">
        <v>1.3849999999999999E-2</v>
      </c>
      <c r="G5772" t="s">
        <v>17</v>
      </c>
      <c r="H5772" t="s">
        <v>17315</v>
      </c>
      <c r="I5772" s="74">
        <v>45194</v>
      </c>
      <c r="J5772" t="s">
        <v>19</v>
      </c>
      <c r="K5772" t="s">
        <v>17325</v>
      </c>
    </row>
    <row r="5773" spans="1:11" hidden="1" x14ac:dyDescent="0.3">
      <c r="A5773" t="s">
        <v>20708</v>
      </c>
      <c r="B5773" t="s">
        <v>20709</v>
      </c>
      <c r="C5773" t="s">
        <v>18722</v>
      </c>
      <c r="D5773" t="s">
        <v>18723</v>
      </c>
      <c r="E5773" s="74">
        <v>41276</v>
      </c>
      <c r="F5773">
        <v>0.16918</v>
      </c>
      <c r="G5773" t="s">
        <v>17</v>
      </c>
      <c r="H5773" t="s">
        <v>17315</v>
      </c>
      <c r="I5773" s="74">
        <v>45194</v>
      </c>
      <c r="J5773" t="s">
        <v>19</v>
      </c>
      <c r="K5773" t="s">
        <v>17325</v>
      </c>
    </row>
    <row r="5774" spans="1:11" hidden="1" x14ac:dyDescent="0.3">
      <c r="A5774" t="s">
        <v>20710</v>
      </c>
      <c r="B5774" t="s">
        <v>20711</v>
      </c>
      <c r="C5774" t="s">
        <v>18722</v>
      </c>
      <c r="D5774" t="s">
        <v>18723</v>
      </c>
      <c r="E5774" s="74">
        <v>42191</v>
      </c>
      <c r="F5774">
        <v>0.23144000000000001</v>
      </c>
      <c r="G5774" t="s">
        <v>17</v>
      </c>
      <c r="H5774" t="s">
        <v>17315</v>
      </c>
      <c r="I5774" s="74">
        <v>45194</v>
      </c>
      <c r="J5774" t="s">
        <v>19</v>
      </c>
      <c r="K5774" t="s">
        <v>17325</v>
      </c>
    </row>
    <row r="5775" spans="1:11" hidden="1" x14ac:dyDescent="0.3">
      <c r="A5775" t="s">
        <v>20712</v>
      </c>
      <c r="B5775" t="s">
        <v>20713</v>
      </c>
      <c r="C5775" t="s">
        <v>18722</v>
      </c>
      <c r="D5775" t="s">
        <v>18723</v>
      </c>
      <c r="E5775" s="74">
        <v>42222</v>
      </c>
      <c r="F5775">
        <v>0.23583999999999999</v>
      </c>
      <c r="G5775" t="s">
        <v>17</v>
      </c>
      <c r="H5775" t="s">
        <v>17315</v>
      </c>
      <c r="I5775" s="74">
        <v>45194</v>
      </c>
      <c r="J5775" t="s">
        <v>19</v>
      </c>
      <c r="K5775" t="s">
        <v>17325</v>
      </c>
    </row>
    <row r="5776" spans="1:11" hidden="1" x14ac:dyDescent="0.3">
      <c r="A5776" t="s">
        <v>20714</v>
      </c>
      <c r="B5776" t="s">
        <v>20715</v>
      </c>
      <c r="C5776" t="s">
        <v>18722</v>
      </c>
      <c r="D5776" t="s">
        <v>18723</v>
      </c>
      <c r="E5776" s="74">
        <v>42206</v>
      </c>
      <c r="F5776">
        <v>0.23121</v>
      </c>
      <c r="G5776" t="s">
        <v>17</v>
      </c>
      <c r="H5776" t="s">
        <v>17315</v>
      </c>
      <c r="I5776" s="74">
        <v>45194</v>
      </c>
      <c r="J5776" t="s">
        <v>19</v>
      </c>
      <c r="K5776" t="s">
        <v>17325</v>
      </c>
    </row>
    <row r="5777" spans="1:11" hidden="1" x14ac:dyDescent="0.3">
      <c r="A5777" t="s">
        <v>20716</v>
      </c>
      <c r="B5777" t="s">
        <v>20717</v>
      </c>
      <c r="C5777" t="s">
        <v>18722</v>
      </c>
      <c r="D5777" t="s">
        <v>18723</v>
      </c>
      <c r="E5777" s="74">
        <v>42158</v>
      </c>
      <c r="F5777">
        <v>0.23613999999999999</v>
      </c>
      <c r="G5777" t="s">
        <v>17</v>
      </c>
      <c r="H5777" t="s">
        <v>17315</v>
      </c>
      <c r="I5777" s="74">
        <v>45194</v>
      </c>
      <c r="J5777" t="s">
        <v>19</v>
      </c>
      <c r="K5777" t="s">
        <v>17325</v>
      </c>
    </row>
    <row r="5778" spans="1:11" hidden="1" x14ac:dyDescent="0.3">
      <c r="A5778" t="s">
        <v>20718</v>
      </c>
      <c r="B5778" t="s">
        <v>20719</v>
      </c>
      <c r="C5778" t="s">
        <v>18722</v>
      </c>
      <c r="D5778" t="s">
        <v>18723</v>
      </c>
      <c r="E5778" s="74">
        <v>42331</v>
      </c>
      <c r="F5778">
        <v>1.546E-2</v>
      </c>
      <c r="G5778" t="s">
        <v>17</v>
      </c>
      <c r="H5778" t="s">
        <v>17315</v>
      </c>
      <c r="I5778" s="74">
        <v>45195</v>
      </c>
      <c r="J5778" t="s">
        <v>19</v>
      </c>
      <c r="K5778" t="s">
        <v>17325</v>
      </c>
    </row>
    <row r="5779" spans="1:11" hidden="1" x14ac:dyDescent="0.3">
      <c r="A5779" t="s">
        <v>20720</v>
      </c>
      <c r="B5779" t="s">
        <v>20721</v>
      </c>
      <c r="C5779" t="s">
        <v>18722</v>
      </c>
      <c r="D5779" t="s">
        <v>18723</v>
      </c>
      <c r="E5779" s="74">
        <v>42374</v>
      </c>
      <c r="F5779">
        <v>0.23075000000000001</v>
      </c>
      <c r="G5779" t="s">
        <v>17</v>
      </c>
      <c r="H5779" t="s">
        <v>17315</v>
      </c>
      <c r="I5779" s="74">
        <v>45194</v>
      </c>
      <c r="J5779" t="s">
        <v>19</v>
      </c>
      <c r="K5779" t="s">
        <v>17325</v>
      </c>
    </row>
    <row r="5780" spans="1:11" hidden="1" x14ac:dyDescent="0.3">
      <c r="A5780" t="s">
        <v>20722</v>
      </c>
      <c r="B5780" t="s">
        <v>20723</v>
      </c>
      <c r="C5780" t="s">
        <v>18722</v>
      </c>
      <c r="D5780" t="s">
        <v>18723</v>
      </c>
      <c r="E5780" s="74">
        <v>42374</v>
      </c>
      <c r="F5780">
        <v>0.2452</v>
      </c>
      <c r="G5780" t="s">
        <v>17</v>
      </c>
      <c r="H5780" t="s">
        <v>17315</v>
      </c>
      <c r="I5780" s="74">
        <v>45194</v>
      </c>
      <c r="J5780" t="s">
        <v>19</v>
      </c>
      <c r="K5780" t="s">
        <v>17325</v>
      </c>
    </row>
    <row r="5781" spans="1:11" hidden="1" x14ac:dyDescent="0.3">
      <c r="A5781" t="s">
        <v>20724</v>
      </c>
      <c r="B5781" t="s">
        <v>20725</v>
      </c>
      <c r="C5781" t="s">
        <v>18722</v>
      </c>
      <c r="D5781" t="s">
        <v>18723</v>
      </c>
      <c r="E5781" s="74">
        <v>42373</v>
      </c>
      <c r="F5781">
        <v>4.8370000000000003E-2</v>
      </c>
      <c r="G5781" t="s">
        <v>17</v>
      </c>
      <c r="H5781" t="s">
        <v>17315</v>
      </c>
      <c r="I5781" s="74">
        <v>45194</v>
      </c>
      <c r="J5781" t="s">
        <v>19</v>
      </c>
      <c r="K5781" t="s">
        <v>17325</v>
      </c>
    </row>
    <row r="5782" spans="1:11" hidden="1" x14ac:dyDescent="0.3">
      <c r="A5782" t="s">
        <v>20726</v>
      </c>
      <c r="B5782" t="s">
        <v>20727</v>
      </c>
      <c r="C5782" t="s">
        <v>18722</v>
      </c>
      <c r="D5782" t="s">
        <v>18723</v>
      </c>
      <c r="E5782" s="74">
        <v>43046</v>
      </c>
      <c r="F5782">
        <v>4.6600000000000001E-3</v>
      </c>
      <c r="G5782" t="s">
        <v>17</v>
      </c>
      <c r="H5782" t="s">
        <v>17315</v>
      </c>
      <c r="I5782" s="74">
        <v>45195</v>
      </c>
      <c r="J5782" t="s">
        <v>19</v>
      </c>
      <c r="K5782" t="s">
        <v>17325</v>
      </c>
    </row>
    <row r="5783" spans="1:11" hidden="1" x14ac:dyDescent="0.3">
      <c r="A5783" t="s">
        <v>20730</v>
      </c>
      <c r="B5783" t="s">
        <v>20731</v>
      </c>
      <c r="C5783" t="s">
        <v>18722</v>
      </c>
      <c r="D5783" t="s">
        <v>18723</v>
      </c>
      <c r="E5783" s="74">
        <v>40821</v>
      </c>
      <c r="F5783">
        <v>1.32E-2</v>
      </c>
      <c r="G5783" t="s">
        <v>17</v>
      </c>
      <c r="H5783" t="s">
        <v>17315</v>
      </c>
      <c r="I5783" s="74">
        <v>45196</v>
      </c>
      <c r="J5783" t="s">
        <v>19</v>
      </c>
      <c r="K5783" t="s">
        <v>17325</v>
      </c>
    </row>
    <row r="5784" spans="1:11" hidden="1" x14ac:dyDescent="0.3">
      <c r="A5784" t="s">
        <v>20732</v>
      </c>
      <c r="B5784" t="s">
        <v>20733</v>
      </c>
      <c r="C5784" t="s">
        <v>18722</v>
      </c>
      <c r="D5784" t="s">
        <v>18723</v>
      </c>
      <c r="E5784" s="74">
        <v>40919</v>
      </c>
      <c r="F5784">
        <v>0.21465999999999999</v>
      </c>
      <c r="G5784" t="s">
        <v>17</v>
      </c>
      <c r="H5784" t="s">
        <v>17315</v>
      </c>
      <c r="I5784" s="74">
        <v>45194</v>
      </c>
      <c r="J5784" t="s">
        <v>19</v>
      </c>
      <c r="K5784" t="s">
        <v>17325</v>
      </c>
    </row>
    <row r="5785" spans="1:11" hidden="1" x14ac:dyDescent="0.3">
      <c r="A5785" t="s">
        <v>20734</v>
      </c>
      <c r="B5785" t="s">
        <v>20735</v>
      </c>
      <c r="C5785" t="s">
        <v>18722</v>
      </c>
      <c r="D5785" t="s">
        <v>18723</v>
      </c>
      <c r="E5785" s="74">
        <v>41333</v>
      </c>
      <c r="F5785">
        <v>0.22816</v>
      </c>
      <c r="G5785" t="s">
        <v>17</v>
      </c>
      <c r="H5785" t="s">
        <v>17315</v>
      </c>
      <c r="I5785" s="74">
        <v>45194</v>
      </c>
      <c r="J5785" t="s">
        <v>19</v>
      </c>
      <c r="K5785" t="s">
        <v>17325</v>
      </c>
    </row>
    <row r="5786" spans="1:11" hidden="1" x14ac:dyDescent="0.3">
      <c r="A5786" t="s">
        <v>20736</v>
      </c>
      <c r="B5786" t="s">
        <v>20737</v>
      </c>
      <c r="C5786" t="s">
        <v>18722</v>
      </c>
      <c r="D5786" t="s">
        <v>18723</v>
      </c>
      <c r="E5786" s="74">
        <v>41319</v>
      </c>
      <c r="F5786">
        <v>0.23568</v>
      </c>
      <c r="G5786" t="s">
        <v>17</v>
      </c>
      <c r="H5786" t="s">
        <v>17315</v>
      </c>
      <c r="I5786" s="74">
        <v>45194</v>
      </c>
      <c r="J5786" t="s">
        <v>19</v>
      </c>
      <c r="K5786" t="s">
        <v>17325</v>
      </c>
    </row>
    <row r="5787" spans="1:11" hidden="1" x14ac:dyDescent="0.3">
      <c r="A5787" t="s">
        <v>20738</v>
      </c>
      <c r="B5787" t="s">
        <v>20739</v>
      </c>
      <c r="C5787" t="s">
        <v>18722</v>
      </c>
      <c r="D5787" t="s">
        <v>18723</v>
      </c>
      <c r="E5787" s="74">
        <v>41281</v>
      </c>
      <c r="F5787">
        <v>0.22731999999999999</v>
      </c>
      <c r="G5787" t="s">
        <v>17</v>
      </c>
      <c r="H5787" t="s">
        <v>17315</v>
      </c>
      <c r="I5787" s="74">
        <v>45194</v>
      </c>
      <c r="J5787" t="s">
        <v>19</v>
      </c>
      <c r="K5787" t="s">
        <v>17325</v>
      </c>
    </row>
    <row r="5788" spans="1:11" hidden="1" x14ac:dyDescent="0.3">
      <c r="A5788" t="s">
        <v>20740</v>
      </c>
      <c r="B5788" t="s">
        <v>20741</v>
      </c>
      <c r="C5788" t="s">
        <v>18722</v>
      </c>
      <c r="D5788" t="s">
        <v>18723</v>
      </c>
      <c r="E5788" s="74">
        <v>41297</v>
      </c>
      <c r="F5788">
        <v>0.24582999999999999</v>
      </c>
      <c r="G5788" t="s">
        <v>17</v>
      </c>
      <c r="H5788" t="s">
        <v>17315</v>
      </c>
      <c r="I5788" s="74">
        <v>45194</v>
      </c>
      <c r="J5788" t="s">
        <v>19</v>
      </c>
      <c r="K5788" t="s">
        <v>17325</v>
      </c>
    </row>
    <row r="5789" spans="1:11" hidden="1" x14ac:dyDescent="0.3">
      <c r="A5789" t="s">
        <v>20742</v>
      </c>
      <c r="B5789" t="s">
        <v>20743</v>
      </c>
      <c r="C5789" t="s">
        <v>18722</v>
      </c>
      <c r="D5789" t="s">
        <v>18723</v>
      </c>
      <c r="E5789" s="74">
        <v>41424</v>
      </c>
      <c r="F5789">
        <v>0.23627999999999999</v>
      </c>
      <c r="G5789" t="s">
        <v>17</v>
      </c>
      <c r="H5789" t="s">
        <v>17315</v>
      </c>
      <c r="I5789" s="74">
        <v>45194</v>
      </c>
      <c r="J5789" t="s">
        <v>19</v>
      </c>
      <c r="K5789" t="s">
        <v>17325</v>
      </c>
    </row>
    <row r="5790" spans="1:11" hidden="1" x14ac:dyDescent="0.3">
      <c r="A5790" t="s">
        <v>20744</v>
      </c>
      <c r="B5790" t="s">
        <v>20745</v>
      </c>
      <c r="C5790" t="s">
        <v>18722</v>
      </c>
      <c r="D5790" t="s">
        <v>18723</v>
      </c>
      <c r="E5790" s="74">
        <v>41379</v>
      </c>
      <c r="F5790">
        <v>0.19825000000000001</v>
      </c>
      <c r="G5790" t="s">
        <v>17</v>
      </c>
      <c r="H5790" t="s">
        <v>17315</v>
      </c>
      <c r="I5790" s="74">
        <v>45194</v>
      </c>
      <c r="J5790" t="s">
        <v>19</v>
      </c>
      <c r="K5790" t="s">
        <v>17325</v>
      </c>
    </row>
    <row r="5791" spans="1:11" hidden="1" x14ac:dyDescent="0.3">
      <c r="A5791" t="s">
        <v>20746</v>
      </c>
      <c r="B5791" t="s">
        <v>20747</v>
      </c>
      <c r="C5791" t="s">
        <v>18722</v>
      </c>
      <c r="D5791" t="s">
        <v>18723</v>
      </c>
      <c r="E5791" s="74">
        <v>41383</v>
      </c>
      <c r="F5791">
        <v>0.23430000000000001</v>
      </c>
      <c r="G5791" t="s">
        <v>17</v>
      </c>
      <c r="H5791" t="s">
        <v>17315</v>
      </c>
      <c r="I5791" s="74">
        <v>45194</v>
      </c>
      <c r="J5791" t="s">
        <v>19</v>
      </c>
      <c r="K5791" t="s">
        <v>17325</v>
      </c>
    </row>
    <row r="5792" spans="1:11" hidden="1" x14ac:dyDescent="0.3">
      <c r="A5792" t="s">
        <v>20748</v>
      </c>
      <c r="B5792" t="s">
        <v>20749</v>
      </c>
      <c r="C5792" t="s">
        <v>18722</v>
      </c>
      <c r="D5792" t="s">
        <v>18723</v>
      </c>
      <c r="E5792" s="74">
        <v>41299</v>
      </c>
      <c r="F5792">
        <v>0.24013000000000001</v>
      </c>
      <c r="G5792" t="s">
        <v>17</v>
      </c>
      <c r="H5792" t="s">
        <v>17315</v>
      </c>
      <c r="I5792" s="74">
        <v>45194</v>
      </c>
      <c r="J5792" t="s">
        <v>19</v>
      </c>
      <c r="K5792" t="s">
        <v>17325</v>
      </c>
    </row>
    <row r="5793" spans="1:11" hidden="1" x14ac:dyDescent="0.3">
      <c r="A5793" t="s">
        <v>20750</v>
      </c>
      <c r="B5793" t="s">
        <v>20751</v>
      </c>
      <c r="C5793" t="s">
        <v>18722</v>
      </c>
      <c r="D5793" t="s">
        <v>18723</v>
      </c>
      <c r="E5793" s="74">
        <v>41313</v>
      </c>
      <c r="F5793">
        <v>0.23099</v>
      </c>
      <c r="G5793" t="s">
        <v>17</v>
      </c>
      <c r="H5793" t="s">
        <v>17315</v>
      </c>
      <c r="I5793" s="74">
        <v>45194</v>
      </c>
      <c r="J5793" t="s">
        <v>19</v>
      </c>
      <c r="K5793" t="s">
        <v>17325</v>
      </c>
    </row>
    <row r="5794" spans="1:11" hidden="1" x14ac:dyDescent="0.3">
      <c r="A5794" t="s">
        <v>20752</v>
      </c>
      <c r="B5794" t="s">
        <v>20753</v>
      </c>
      <c r="C5794" t="s">
        <v>18722</v>
      </c>
      <c r="D5794" t="s">
        <v>18723</v>
      </c>
      <c r="E5794" s="74">
        <v>41345</v>
      </c>
      <c r="F5794">
        <v>0.23824000000000001</v>
      </c>
      <c r="G5794" t="s">
        <v>17</v>
      </c>
      <c r="H5794" t="s">
        <v>17315</v>
      </c>
      <c r="I5794" s="74">
        <v>45194</v>
      </c>
      <c r="J5794" t="s">
        <v>19</v>
      </c>
      <c r="K5794" t="s">
        <v>17325</v>
      </c>
    </row>
    <row r="5795" spans="1:11" hidden="1" x14ac:dyDescent="0.3">
      <c r="A5795" t="s">
        <v>20754</v>
      </c>
      <c r="B5795" t="s">
        <v>20755</v>
      </c>
      <c r="C5795" t="s">
        <v>18722</v>
      </c>
      <c r="D5795" t="s">
        <v>18723</v>
      </c>
      <c r="E5795" s="74">
        <v>41352</v>
      </c>
      <c r="F5795">
        <v>0.23813000000000001</v>
      </c>
      <c r="G5795" t="s">
        <v>17</v>
      </c>
      <c r="H5795" t="s">
        <v>17315</v>
      </c>
      <c r="I5795" s="74">
        <v>45194</v>
      </c>
      <c r="J5795" t="s">
        <v>19</v>
      </c>
      <c r="K5795" t="s">
        <v>17325</v>
      </c>
    </row>
    <row r="5796" spans="1:11" hidden="1" x14ac:dyDescent="0.3">
      <c r="A5796" t="s">
        <v>20756</v>
      </c>
      <c r="B5796" t="s">
        <v>20757</v>
      </c>
      <c r="C5796" t="s">
        <v>18722</v>
      </c>
      <c r="D5796" t="s">
        <v>18723</v>
      </c>
      <c r="E5796" s="74">
        <v>41345</v>
      </c>
      <c r="F5796">
        <v>0.2402</v>
      </c>
      <c r="G5796" t="s">
        <v>17</v>
      </c>
      <c r="H5796" t="s">
        <v>17315</v>
      </c>
      <c r="I5796" s="74">
        <v>45194</v>
      </c>
      <c r="J5796" t="s">
        <v>19</v>
      </c>
      <c r="K5796" t="s">
        <v>17325</v>
      </c>
    </row>
    <row r="5797" spans="1:11" hidden="1" x14ac:dyDescent="0.3">
      <c r="A5797" t="s">
        <v>20758</v>
      </c>
      <c r="B5797" t="s">
        <v>20759</v>
      </c>
      <c r="C5797" t="s">
        <v>18722</v>
      </c>
      <c r="D5797" t="s">
        <v>18723</v>
      </c>
      <c r="E5797" s="74">
        <v>41318</v>
      </c>
      <c r="F5797">
        <v>0.23502000000000001</v>
      </c>
      <c r="G5797" t="s">
        <v>17</v>
      </c>
      <c r="H5797" t="s">
        <v>17315</v>
      </c>
      <c r="I5797" s="74">
        <v>45194</v>
      </c>
      <c r="J5797" t="s">
        <v>19</v>
      </c>
      <c r="K5797" t="s">
        <v>17325</v>
      </c>
    </row>
    <row r="5798" spans="1:11" hidden="1" x14ac:dyDescent="0.3">
      <c r="A5798" t="s">
        <v>20760</v>
      </c>
      <c r="B5798" t="s">
        <v>20761</v>
      </c>
      <c r="C5798" t="s">
        <v>18722</v>
      </c>
      <c r="D5798" t="s">
        <v>18723</v>
      </c>
      <c r="E5798" s="74">
        <v>41319</v>
      </c>
      <c r="F5798">
        <v>0.23929</v>
      </c>
      <c r="G5798" t="s">
        <v>17</v>
      </c>
      <c r="H5798" t="s">
        <v>17315</v>
      </c>
      <c r="I5798" s="74">
        <v>45194</v>
      </c>
      <c r="J5798" t="s">
        <v>19</v>
      </c>
      <c r="K5798" t="s">
        <v>17325</v>
      </c>
    </row>
    <row r="5799" spans="1:11" hidden="1" x14ac:dyDescent="0.3">
      <c r="A5799" t="s">
        <v>20762</v>
      </c>
      <c r="B5799" t="s">
        <v>20763</v>
      </c>
      <c r="C5799" t="s">
        <v>18722</v>
      </c>
      <c r="D5799" t="s">
        <v>18723</v>
      </c>
      <c r="E5799" s="74">
        <v>41641</v>
      </c>
      <c r="F5799">
        <v>0.23019000000000001</v>
      </c>
      <c r="G5799" t="s">
        <v>17</v>
      </c>
      <c r="H5799" t="s">
        <v>17315</v>
      </c>
      <c r="I5799" s="74">
        <v>45194</v>
      </c>
      <c r="J5799" t="s">
        <v>19</v>
      </c>
      <c r="K5799" t="s">
        <v>17325</v>
      </c>
    </row>
    <row r="5800" spans="1:11" hidden="1" x14ac:dyDescent="0.3">
      <c r="A5800" t="s">
        <v>20764</v>
      </c>
      <c r="B5800" t="s">
        <v>20765</v>
      </c>
      <c r="C5800" t="s">
        <v>18722</v>
      </c>
      <c r="D5800" t="s">
        <v>18723</v>
      </c>
      <c r="E5800" s="74">
        <v>41654</v>
      </c>
      <c r="F5800">
        <v>0.23452999999999999</v>
      </c>
      <c r="G5800" t="s">
        <v>17</v>
      </c>
      <c r="H5800" t="s">
        <v>17315</v>
      </c>
      <c r="I5800" s="74">
        <v>45194</v>
      </c>
      <c r="J5800" t="s">
        <v>19</v>
      </c>
      <c r="K5800" t="s">
        <v>17325</v>
      </c>
    </row>
    <row r="5801" spans="1:11" hidden="1" x14ac:dyDescent="0.3">
      <c r="A5801" t="s">
        <v>20766</v>
      </c>
      <c r="B5801" t="s">
        <v>20767</v>
      </c>
      <c r="C5801" t="s">
        <v>18722</v>
      </c>
      <c r="D5801" t="s">
        <v>18723</v>
      </c>
      <c r="E5801" s="74">
        <v>41680</v>
      </c>
      <c r="F5801">
        <v>0.23416999999999999</v>
      </c>
      <c r="G5801" t="s">
        <v>17</v>
      </c>
      <c r="H5801" t="s">
        <v>17315</v>
      </c>
      <c r="I5801" s="74">
        <v>45194</v>
      </c>
      <c r="J5801" t="s">
        <v>19</v>
      </c>
      <c r="K5801" t="s">
        <v>17325</v>
      </c>
    </row>
    <row r="5802" spans="1:11" hidden="1" x14ac:dyDescent="0.3">
      <c r="A5802" t="s">
        <v>20768</v>
      </c>
      <c r="B5802" t="s">
        <v>20769</v>
      </c>
      <c r="C5802" t="s">
        <v>18722</v>
      </c>
      <c r="D5802" t="s">
        <v>18723</v>
      </c>
      <c r="E5802" s="74">
        <v>41691</v>
      </c>
      <c r="F5802">
        <v>0.23468</v>
      </c>
      <c r="G5802" t="s">
        <v>17</v>
      </c>
      <c r="H5802" t="s">
        <v>17315</v>
      </c>
      <c r="I5802" s="74">
        <v>45194</v>
      </c>
      <c r="J5802" t="s">
        <v>19</v>
      </c>
      <c r="K5802" t="s">
        <v>17325</v>
      </c>
    </row>
    <row r="5803" spans="1:11" hidden="1" x14ac:dyDescent="0.3">
      <c r="A5803" t="s">
        <v>20770</v>
      </c>
      <c r="B5803" t="s">
        <v>20771</v>
      </c>
      <c r="C5803" t="s">
        <v>18722</v>
      </c>
      <c r="D5803" t="s">
        <v>18723</v>
      </c>
      <c r="E5803" s="74">
        <v>41668</v>
      </c>
      <c r="F5803">
        <v>0.22946</v>
      </c>
      <c r="G5803" t="s">
        <v>17</v>
      </c>
      <c r="H5803" t="s">
        <v>17315</v>
      </c>
      <c r="I5803" s="74">
        <v>45194</v>
      </c>
      <c r="J5803" t="s">
        <v>19</v>
      </c>
      <c r="K5803" t="s">
        <v>17325</v>
      </c>
    </row>
    <row r="5804" spans="1:11" hidden="1" x14ac:dyDescent="0.3">
      <c r="A5804" t="s">
        <v>20772</v>
      </c>
      <c r="B5804" t="s">
        <v>20773</v>
      </c>
      <c r="C5804" t="s">
        <v>18722</v>
      </c>
      <c r="D5804" t="s">
        <v>18723</v>
      </c>
      <c r="E5804" s="74">
        <v>41695</v>
      </c>
      <c r="F5804">
        <v>0.22886000000000001</v>
      </c>
      <c r="G5804" t="s">
        <v>17</v>
      </c>
      <c r="H5804" t="s">
        <v>17315</v>
      </c>
      <c r="I5804" s="74">
        <v>45194</v>
      </c>
      <c r="J5804" t="s">
        <v>19</v>
      </c>
      <c r="K5804" t="s">
        <v>17325</v>
      </c>
    </row>
    <row r="5805" spans="1:11" hidden="1" x14ac:dyDescent="0.3">
      <c r="A5805" t="s">
        <v>20774</v>
      </c>
      <c r="B5805" t="s">
        <v>20775</v>
      </c>
      <c r="C5805" t="s">
        <v>18722</v>
      </c>
      <c r="D5805" t="s">
        <v>18723</v>
      </c>
      <c r="E5805" s="74">
        <v>41654</v>
      </c>
      <c r="F5805">
        <v>0.2392</v>
      </c>
      <c r="G5805" t="s">
        <v>17</v>
      </c>
      <c r="H5805" t="s">
        <v>17315</v>
      </c>
      <c r="I5805" s="74">
        <v>45194</v>
      </c>
      <c r="J5805" t="s">
        <v>19</v>
      </c>
      <c r="K5805" t="s">
        <v>17325</v>
      </c>
    </row>
    <row r="5806" spans="1:11" hidden="1" x14ac:dyDescent="0.3">
      <c r="A5806" t="s">
        <v>20776</v>
      </c>
      <c r="B5806" t="s">
        <v>20777</v>
      </c>
      <c r="C5806" t="s">
        <v>18722</v>
      </c>
      <c r="D5806" t="s">
        <v>18723</v>
      </c>
      <c r="E5806" s="74">
        <v>41641</v>
      </c>
      <c r="F5806">
        <v>0.23855999999999999</v>
      </c>
      <c r="G5806" t="s">
        <v>17</v>
      </c>
      <c r="H5806" t="s">
        <v>17315</v>
      </c>
      <c r="I5806" s="74">
        <v>45194</v>
      </c>
      <c r="J5806" t="s">
        <v>19</v>
      </c>
      <c r="K5806" t="s">
        <v>17325</v>
      </c>
    </row>
    <row r="5807" spans="1:11" hidden="1" x14ac:dyDescent="0.3">
      <c r="A5807" t="s">
        <v>20778</v>
      </c>
      <c r="B5807" t="s">
        <v>20779</v>
      </c>
      <c r="C5807" t="s">
        <v>18722</v>
      </c>
      <c r="D5807" t="s">
        <v>18723</v>
      </c>
      <c r="E5807" s="74">
        <v>41723</v>
      </c>
      <c r="F5807">
        <v>0.23285</v>
      </c>
      <c r="G5807" t="s">
        <v>17</v>
      </c>
      <c r="H5807" t="s">
        <v>17315</v>
      </c>
      <c r="I5807" s="74">
        <v>45194</v>
      </c>
      <c r="J5807" t="s">
        <v>19</v>
      </c>
      <c r="K5807" t="s">
        <v>17325</v>
      </c>
    </row>
    <row r="5808" spans="1:11" hidden="1" x14ac:dyDescent="0.3">
      <c r="A5808" t="s">
        <v>20780</v>
      </c>
      <c r="B5808" t="s">
        <v>20781</v>
      </c>
      <c r="C5808" t="s">
        <v>18722</v>
      </c>
      <c r="D5808" t="s">
        <v>18723</v>
      </c>
      <c r="E5808" s="74">
        <v>41745</v>
      </c>
      <c r="F5808">
        <v>0.18934999999999999</v>
      </c>
      <c r="G5808" t="s">
        <v>17</v>
      </c>
      <c r="H5808" t="s">
        <v>17315</v>
      </c>
      <c r="I5808" s="74">
        <v>45194</v>
      </c>
      <c r="J5808" t="s">
        <v>19</v>
      </c>
      <c r="K5808" t="s">
        <v>17325</v>
      </c>
    </row>
    <row r="5809" spans="1:11" hidden="1" x14ac:dyDescent="0.3">
      <c r="A5809" t="s">
        <v>20782</v>
      </c>
      <c r="B5809" t="s">
        <v>20783</v>
      </c>
      <c r="C5809" t="s">
        <v>18722</v>
      </c>
      <c r="D5809" t="s">
        <v>18723</v>
      </c>
      <c r="E5809" s="74">
        <v>41663</v>
      </c>
      <c r="F5809">
        <v>0.22034000000000001</v>
      </c>
      <c r="G5809" t="s">
        <v>17</v>
      </c>
      <c r="H5809" t="s">
        <v>17315</v>
      </c>
      <c r="I5809" s="74">
        <v>45194</v>
      </c>
      <c r="J5809" t="s">
        <v>19</v>
      </c>
      <c r="K5809" t="s">
        <v>17325</v>
      </c>
    </row>
    <row r="5810" spans="1:11" hidden="1" x14ac:dyDescent="0.3">
      <c r="A5810" t="s">
        <v>20784</v>
      </c>
      <c r="B5810" t="s">
        <v>20785</v>
      </c>
      <c r="C5810" t="s">
        <v>18722</v>
      </c>
      <c r="D5810" t="s">
        <v>18723</v>
      </c>
      <c r="E5810" s="74">
        <v>41654</v>
      </c>
      <c r="F5810">
        <v>0.23005</v>
      </c>
      <c r="G5810" t="s">
        <v>17</v>
      </c>
      <c r="H5810" t="s">
        <v>17315</v>
      </c>
      <c r="I5810" s="74">
        <v>45194</v>
      </c>
      <c r="J5810" t="s">
        <v>19</v>
      </c>
      <c r="K5810" t="s">
        <v>17325</v>
      </c>
    </row>
    <row r="5811" spans="1:11" hidden="1" x14ac:dyDescent="0.3">
      <c r="A5811" t="s">
        <v>20786</v>
      </c>
      <c r="B5811" t="s">
        <v>20787</v>
      </c>
      <c r="C5811" t="s">
        <v>18722</v>
      </c>
      <c r="D5811" t="s">
        <v>18723</v>
      </c>
      <c r="E5811" s="74">
        <v>41642</v>
      </c>
      <c r="F5811">
        <v>0.23562</v>
      </c>
      <c r="G5811" t="s">
        <v>17</v>
      </c>
      <c r="H5811" t="s">
        <v>17315</v>
      </c>
      <c r="I5811" s="74">
        <v>45194</v>
      </c>
      <c r="J5811" t="s">
        <v>19</v>
      </c>
      <c r="K5811" t="s">
        <v>17325</v>
      </c>
    </row>
    <row r="5812" spans="1:11" hidden="1" x14ac:dyDescent="0.3">
      <c r="A5812" t="s">
        <v>20788</v>
      </c>
      <c r="B5812" t="s">
        <v>20789</v>
      </c>
      <c r="C5812" t="s">
        <v>18722</v>
      </c>
      <c r="D5812" t="s">
        <v>18723</v>
      </c>
      <c r="E5812" s="74">
        <v>41641</v>
      </c>
      <c r="F5812">
        <v>0.23465</v>
      </c>
      <c r="G5812" t="s">
        <v>17</v>
      </c>
      <c r="H5812" t="s">
        <v>17315</v>
      </c>
      <c r="I5812" s="74">
        <v>45194</v>
      </c>
      <c r="J5812" t="s">
        <v>19</v>
      </c>
      <c r="K5812" t="s">
        <v>17325</v>
      </c>
    </row>
    <row r="5813" spans="1:11" hidden="1" x14ac:dyDescent="0.3">
      <c r="A5813" t="s">
        <v>20790</v>
      </c>
      <c r="B5813" t="s">
        <v>20791</v>
      </c>
      <c r="C5813" t="s">
        <v>18722</v>
      </c>
      <c r="D5813" t="s">
        <v>18723</v>
      </c>
      <c r="E5813" s="74">
        <v>41661</v>
      </c>
      <c r="F5813">
        <v>0.24106</v>
      </c>
      <c r="G5813" t="s">
        <v>17</v>
      </c>
      <c r="H5813" t="s">
        <v>17315</v>
      </c>
      <c r="I5813" s="74">
        <v>45194</v>
      </c>
      <c r="J5813" t="s">
        <v>19</v>
      </c>
      <c r="K5813" t="s">
        <v>17325</v>
      </c>
    </row>
    <row r="5814" spans="1:11" hidden="1" x14ac:dyDescent="0.3">
      <c r="A5814" t="s">
        <v>20792</v>
      </c>
      <c r="B5814" t="s">
        <v>20793</v>
      </c>
      <c r="C5814" t="s">
        <v>18722</v>
      </c>
      <c r="D5814" t="s">
        <v>18723</v>
      </c>
      <c r="E5814" s="74">
        <v>41752</v>
      </c>
      <c r="F5814">
        <v>0.23685</v>
      </c>
      <c r="G5814" t="s">
        <v>17</v>
      </c>
      <c r="H5814" t="s">
        <v>17315</v>
      </c>
      <c r="I5814" s="74">
        <v>45194</v>
      </c>
      <c r="J5814" t="s">
        <v>19</v>
      </c>
      <c r="K5814" t="s">
        <v>17325</v>
      </c>
    </row>
    <row r="5815" spans="1:11" hidden="1" x14ac:dyDescent="0.3">
      <c r="A5815" t="s">
        <v>20794</v>
      </c>
      <c r="B5815" t="s">
        <v>20795</v>
      </c>
      <c r="C5815" t="s">
        <v>18722</v>
      </c>
      <c r="D5815" t="s">
        <v>18723</v>
      </c>
      <c r="E5815" s="74">
        <v>41661</v>
      </c>
      <c r="F5815">
        <v>0.22383</v>
      </c>
      <c r="G5815" t="s">
        <v>17</v>
      </c>
      <c r="H5815" t="s">
        <v>17315</v>
      </c>
      <c r="I5815" s="74">
        <v>45194</v>
      </c>
      <c r="J5815" t="s">
        <v>19</v>
      </c>
      <c r="K5815" t="s">
        <v>17325</v>
      </c>
    </row>
    <row r="5816" spans="1:11" hidden="1" x14ac:dyDescent="0.3">
      <c r="A5816" t="s">
        <v>20796</v>
      </c>
      <c r="B5816" t="s">
        <v>20797</v>
      </c>
      <c r="C5816" t="s">
        <v>18722</v>
      </c>
      <c r="D5816" t="s">
        <v>18723</v>
      </c>
      <c r="E5816" s="74">
        <v>41641</v>
      </c>
      <c r="F5816">
        <v>0.24204999999999999</v>
      </c>
      <c r="G5816" t="s">
        <v>17</v>
      </c>
      <c r="H5816" t="s">
        <v>17315</v>
      </c>
      <c r="I5816" s="74">
        <v>45194</v>
      </c>
      <c r="J5816" t="s">
        <v>19</v>
      </c>
      <c r="K5816" t="s">
        <v>17325</v>
      </c>
    </row>
    <row r="5817" spans="1:11" hidden="1" x14ac:dyDescent="0.3">
      <c r="A5817" t="s">
        <v>20798</v>
      </c>
      <c r="B5817" t="s">
        <v>20799</v>
      </c>
      <c r="C5817" t="s">
        <v>18722</v>
      </c>
      <c r="D5817" t="s">
        <v>18723</v>
      </c>
      <c r="E5817" s="74">
        <v>42017</v>
      </c>
      <c r="F5817">
        <v>0.23247000000000001</v>
      </c>
      <c r="G5817" t="s">
        <v>17</v>
      </c>
      <c r="H5817" t="s">
        <v>17315</v>
      </c>
      <c r="I5817" s="74">
        <v>45194</v>
      </c>
      <c r="J5817" t="s">
        <v>19</v>
      </c>
      <c r="K5817" t="s">
        <v>17325</v>
      </c>
    </row>
    <row r="5818" spans="1:11" hidden="1" x14ac:dyDescent="0.3">
      <c r="A5818" t="s">
        <v>20800</v>
      </c>
      <c r="B5818" t="s">
        <v>20801</v>
      </c>
      <c r="C5818" t="s">
        <v>18722</v>
      </c>
      <c r="D5818" t="s">
        <v>18723</v>
      </c>
      <c r="E5818" s="74">
        <v>42006</v>
      </c>
      <c r="F5818">
        <v>0.21453</v>
      </c>
      <c r="G5818" t="s">
        <v>17</v>
      </c>
      <c r="H5818" t="s">
        <v>17315</v>
      </c>
      <c r="I5818" s="74">
        <v>45194</v>
      </c>
      <c r="J5818" t="s">
        <v>19</v>
      </c>
      <c r="K5818" t="s">
        <v>17325</v>
      </c>
    </row>
    <row r="5819" spans="1:11" hidden="1" x14ac:dyDescent="0.3">
      <c r="A5819" t="s">
        <v>20802</v>
      </c>
      <c r="B5819" t="s">
        <v>20803</v>
      </c>
      <c r="C5819" t="s">
        <v>18722</v>
      </c>
      <c r="D5819" t="s">
        <v>18723</v>
      </c>
      <c r="E5819" s="74">
        <v>42038</v>
      </c>
      <c r="F5819">
        <v>0.20005000000000001</v>
      </c>
      <c r="G5819" t="s">
        <v>17</v>
      </c>
      <c r="H5819" t="s">
        <v>17315</v>
      </c>
      <c r="I5819" s="74">
        <v>45194</v>
      </c>
      <c r="J5819" t="s">
        <v>19</v>
      </c>
      <c r="K5819" t="s">
        <v>17325</v>
      </c>
    </row>
    <row r="5820" spans="1:11" hidden="1" x14ac:dyDescent="0.3">
      <c r="A5820" t="s">
        <v>20804</v>
      </c>
      <c r="B5820" t="s">
        <v>20805</v>
      </c>
      <c r="C5820" t="s">
        <v>18722</v>
      </c>
      <c r="D5820" t="s">
        <v>18723</v>
      </c>
      <c r="E5820" s="74">
        <v>42012</v>
      </c>
      <c r="F5820">
        <v>0.23546</v>
      </c>
      <c r="G5820" t="s">
        <v>17</v>
      </c>
      <c r="H5820" t="s">
        <v>17315</v>
      </c>
      <c r="I5820" s="74">
        <v>45194</v>
      </c>
      <c r="J5820" t="s">
        <v>19</v>
      </c>
      <c r="K5820" t="s">
        <v>17325</v>
      </c>
    </row>
    <row r="5821" spans="1:11" hidden="1" x14ac:dyDescent="0.3">
      <c r="A5821" t="s">
        <v>20806</v>
      </c>
      <c r="B5821" t="s">
        <v>20807</v>
      </c>
      <c r="C5821" t="s">
        <v>18722</v>
      </c>
      <c r="D5821" t="s">
        <v>18723</v>
      </c>
      <c r="E5821" s="74">
        <v>42006</v>
      </c>
      <c r="F5821">
        <v>0.23985000000000001</v>
      </c>
      <c r="G5821" t="s">
        <v>17</v>
      </c>
      <c r="H5821" t="s">
        <v>17315</v>
      </c>
      <c r="I5821" s="74">
        <v>45194</v>
      </c>
      <c r="J5821" t="s">
        <v>19</v>
      </c>
      <c r="K5821" t="s">
        <v>17325</v>
      </c>
    </row>
    <row r="5822" spans="1:11" hidden="1" x14ac:dyDescent="0.3">
      <c r="A5822" t="s">
        <v>20808</v>
      </c>
      <c r="B5822" t="s">
        <v>20809</v>
      </c>
      <c r="C5822" t="s">
        <v>18722</v>
      </c>
      <c r="D5822" t="s">
        <v>18723</v>
      </c>
      <c r="E5822" s="74">
        <v>42018</v>
      </c>
      <c r="F5822">
        <v>0.23573</v>
      </c>
      <c r="G5822" t="s">
        <v>17</v>
      </c>
      <c r="H5822" t="s">
        <v>17315</v>
      </c>
      <c r="I5822" s="74">
        <v>45194</v>
      </c>
      <c r="J5822" t="s">
        <v>19</v>
      </c>
      <c r="K5822" t="s">
        <v>17325</v>
      </c>
    </row>
    <row r="5823" spans="1:11" hidden="1" x14ac:dyDescent="0.3">
      <c r="A5823" t="s">
        <v>20810</v>
      </c>
      <c r="B5823" t="s">
        <v>20811</v>
      </c>
      <c r="C5823" t="s">
        <v>18722</v>
      </c>
      <c r="D5823" t="s">
        <v>18723</v>
      </c>
      <c r="E5823" s="74">
        <v>42012</v>
      </c>
      <c r="F5823">
        <v>0.23388</v>
      </c>
      <c r="G5823" t="s">
        <v>17</v>
      </c>
      <c r="H5823" t="s">
        <v>17315</v>
      </c>
      <c r="I5823" s="74">
        <v>45194</v>
      </c>
      <c r="J5823" t="s">
        <v>19</v>
      </c>
      <c r="K5823" t="s">
        <v>17325</v>
      </c>
    </row>
    <row r="5824" spans="1:11" hidden="1" x14ac:dyDescent="0.3">
      <c r="A5824" t="s">
        <v>20812</v>
      </c>
      <c r="B5824" t="s">
        <v>20813</v>
      </c>
      <c r="C5824" t="s">
        <v>18722</v>
      </c>
      <c r="D5824" t="s">
        <v>18723</v>
      </c>
      <c r="E5824" s="74">
        <v>42016</v>
      </c>
      <c r="F5824">
        <v>0.23158000000000001</v>
      </c>
      <c r="G5824" t="s">
        <v>17</v>
      </c>
      <c r="H5824" t="s">
        <v>17315</v>
      </c>
      <c r="I5824" s="74">
        <v>45194</v>
      </c>
      <c r="J5824" t="s">
        <v>19</v>
      </c>
      <c r="K5824" t="s">
        <v>17325</v>
      </c>
    </row>
    <row r="5825" spans="1:11" hidden="1" x14ac:dyDescent="0.3">
      <c r="A5825" t="s">
        <v>20814</v>
      </c>
      <c r="B5825" t="s">
        <v>20815</v>
      </c>
      <c r="C5825" t="s">
        <v>18722</v>
      </c>
      <c r="D5825" t="s">
        <v>18723</v>
      </c>
      <c r="E5825" s="74">
        <v>42010</v>
      </c>
      <c r="F5825">
        <v>0.24079999999999999</v>
      </c>
      <c r="G5825" t="s">
        <v>17</v>
      </c>
      <c r="H5825" t="s">
        <v>17315</v>
      </c>
      <c r="I5825" s="74">
        <v>45192</v>
      </c>
      <c r="J5825" t="s">
        <v>19</v>
      </c>
      <c r="K5825" t="s">
        <v>17325</v>
      </c>
    </row>
    <row r="5826" spans="1:11" hidden="1" x14ac:dyDescent="0.3">
      <c r="A5826" t="s">
        <v>20816</v>
      </c>
      <c r="B5826" t="s">
        <v>20817</v>
      </c>
      <c r="C5826" t="s">
        <v>18722</v>
      </c>
      <c r="D5826" t="s">
        <v>18723</v>
      </c>
      <c r="E5826" s="74">
        <v>42012</v>
      </c>
      <c r="F5826">
        <v>0.23522000000000001</v>
      </c>
      <c r="G5826" t="s">
        <v>17</v>
      </c>
      <c r="H5826" t="s">
        <v>17315</v>
      </c>
      <c r="I5826" s="74">
        <v>45194</v>
      </c>
      <c r="J5826" t="s">
        <v>19</v>
      </c>
      <c r="K5826" t="s">
        <v>17325</v>
      </c>
    </row>
    <row r="5827" spans="1:11" hidden="1" x14ac:dyDescent="0.3">
      <c r="A5827" t="s">
        <v>20818</v>
      </c>
      <c r="B5827" t="s">
        <v>20819</v>
      </c>
      <c r="C5827" t="s">
        <v>18722</v>
      </c>
      <c r="D5827" t="s">
        <v>18723</v>
      </c>
      <c r="E5827" s="74">
        <v>42013</v>
      </c>
      <c r="F5827">
        <v>0.23749999999999999</v>
      </c>
      <c r="G5827" t="s">
        <v>17</v>
      </c>
      <c r="H5827" t="s">
        <v>17315</v>
      </c>
      <c r="I5827" s="74">
        <v>45194</v>
      </c>
      <c r="J5827" t="s">
        <v>19</v>
      </c>
      <c r="K5827" t="s">
        <v>17325</v>
      </c>
    </row>
    <row r="5828" spans="1:11" hidden="1" x14ac:dyDescent="0.3">
      <c r="A5828" t="s">
        <v>20820</v>
      </c>
      <c r="B5828" t="s">
        <v>20821</v>
      </c>
      <c r="C5828" t="s">
        <v>18722</v>
      </c>
      <c r="D5828" t="s">
        <v>18723</v>
      </c>
      <c r="E5828" s="74">
        <v>42380</v>
      </c>
      <c r="F5828">
        <v>0.23477999999999999</v>
      </c>
      <c r="G5828" t="s">
        <v>17</v>
      </c>
      <c r="H5828" t="s">
        <v>17315</v>
      </c>
      <c r="I5828" s="74">
        <v>45194</v>
      </c>
      <c r="J5828" t="s">
        <v>19</v>
      </c>
      <c r="K5828" t="s">
        <v>17325</v>
      </c>
    </row>
    <row r="5829" spans="1:11" hidden="1" x14ac:dyDescent="0.3">
      <c r="A5829" t="s">
        <v>20822</v>
      </c>
      <c r="B5829" t="s">
        <v>20823</v>
      </c>
      <c r="C5829" t="s">
        <v>18722</v>
      </c>
      <c r="D5829" t="s">
        <v>18723</v>
      </c>
      <c r="E5829" s="74">
        <v>42382</v>
      </c>
      <c r="F5829">
        <v>0.23877999999999999</v>
      </c>
      <c r="G5829" t="s">
        <v>17</v>
      </c>
      <c r="H5829" t="s">
        <v>17315</v>
      </c>
      <c r="I5829" s="74">
        <v>45194</v>
      </c>
      <c r="J5829" t="s">
        <v>19</v>
      </c>
      <c r="K5829" t="s">
        <v>17325</v>
      </c>
    </row>
    <row r="5830" spans="1:11" hidden="1" x14ac:dyDescent="0.3">
      <c r="A5830" t="s">
        <v>20824</v>
      </c>
      <c r="B5830" t="s">
        <v>20825</v>
      </c>
      <c r="C5830" t="s">
        <v>18722</v>
      </c>
      <c r="D5830" t="s">
        <v>18723</v>
      </c>
      <c r="E5830" s="74">
        <v>42405</v>
      </c>
      <c r="F5830">
        <v>0.22914999999999999</v>
      </c>
      <c r="G5830" t="s">
        <v>17</v>
      </c>
      <c r="H5830" t="s">
        <v>17315</v>
      </c>
      <c r="I5830" s="74">
        <v>45194</v>
      </c>
      <c r="J5830" t="s">
        <v>19</v>
      </c>
      <c r="K5830" t="s">
        <v>17325</v>
      </c>
    </row>
    <row r="5831" spans="1:11" hidden="1" x14ac:dyDescent="0.3">
      <c r="A5831" t="s">
        <v>20826</v>
      </c>
      <c r="B5831" t="s">
        <v>20827</v>
      </c>
      <c r="C5831" t="s">
        <v>18722</v>
      </c>
      <c r="D5831" t="s">
        <v>18723</v>
      </c>
      <c r="E5831" s="74">
        <v>42447</v>
      </c>
      <c r="F5831">
        <v>0.24174999999999999</v>
      </c>
      <c r="G5831" t="s">
        <v>17</v>
      </c>
      <c r="H5831" t="s">
        <v>17315</v>
      </c>
      <c r="I5831" s="74">
        <v>45194</v>
      </c>
      <c r="J5831" t="s">
        <v>19</v>
      </c>
      <c r="K5831" t="s">
        <v>17325</v>
      </c>
    </row>
    <row r="5832" spans="1:11" hidden="1" x14ac:dyDescent="0.3">
      <c r="A5832" t="s">
        <v>20830</v>
      </c>
      <c r="B5832" t="s">
        <v>20831</v>
      </c>
      <c r="C5832" t="s">
        <v>18722</v>
      </c>
      <c r="D5832" t="s">
        <v>18723</v>
      </c>
      <c r="E5832" s="74">
        <v>42377</v>
      </c>
      <c r="F5832">
        <v>0.23354</v>
      </c>
      <c r="G5832" t="s">
        <v>17</v>
      </c>
      <c r="H5832" t="s">
        <v>17315</v>
      </c>
      <c r="I5832" s="74">
        <v>45194</v>
      </c>
      <c r="J5832" t="s">
        <v>19</v>
      </c>
      <c r="K5832" t="s">
        <v>17325</v>
      </c>
    </row>
    <row r="5833" spans="1:11" hidden="1" x14ac:dyDescent="0.3">
      <c r="A5833" t="s">
        <v>20832</v>
      </c>
      <c r="B5833" t="s">
        <v>20833</v>
      </c>
      <c r="C5833" t="s">
        <v>18722</v>
      </c>
      <c r="D5833" t="s">
        <v>18723</v>
      </c>
      <c r="E5833" s="74">
        <v>42384</v>
      </c>
      <c r="F5833">
        <v>0.23383000000000001</v>
      </c>
      <c r="G5833" t="s">
        <v>17</v>
      </c>
      <c r="H5833" t="s">
        <v>17315</v>
      </c>
      <c r="I5833" s="74">
        <v>45194</v>
      </c>
      <c r="J5833" t="s">
        <v>19</v>
      </c>
      <c r="K5833" t="s">
        <v>17325</v>
      </c>
    </row>
    <row r="5834" spans="1:11" hidden="1" x14ac:dyDescent="0.3">
      <c r="A5834" t="s">
        <v>20834</v>
      </c>
      <c r="B5834" t="s">
        <v>20835</v>
      </c>
      <c r="C5834" t="s">
        <v>18722</v>
      </c>
      <c r="D5834" t="s">
        <v>18723</v>
      </c>
      <c r="E5834" s="74">
        <v>42396</v>
      </c>
      <c r="F5834">
        <v>0.24743999999999999</v>
      </c>
      <c r="G5834" t="s">
        <v>17</v>
      </c>
      <c r="H5834" t="s">
        <v>17315</v>
      </c>
      <c r="I5834" s="74">
        <v>45194</v>
      </c>
      <c r="J5834" t="s">
        <v>19</v>
      </c>
      <c r="K5834" t="s">
        <v>17325</v>
      </c>
    </row>
    <row r="5835" spans="1:11" hidden="1" x14ac:dyDescent="0.3">
      <c r="A5835" t="s">
        <v>20836</v>
      </c>
      <c r="B5835" t="s">
        <v>20837</v>
      </c>
      <c r="C5835" t="s">
        <v>18722</v>
      </c>
      <c r="D5835" t="s">
        <v>18723</v>
      </c>
      <c r="E5835" s="74">
        <v>42465</v>
      </c>
      <c r="F5835">
        <v>0.23788000000000001</v>
      </c>
      <c r="G5835" t="s">
        <v>17</v>
      </c>
      <c r="H5835" t="s">
        <v>17315</v>
      </c>
      <c r="I5835" s="74">
        <v>45194</v>
      </c>
      <c r="J5835" t="s">
        <v>19</v>
      </c>
      <c r="K5835" t="s">
        <v>17325</v>
      </c>
    </row>
    <row r="5836" spans="1:11" hidden="1" x14ac:dyDescent="0.3">
      <c r="A5836" t="s">
        <v>20838</v>
      </c>
      <c r="B5836" t="s">
        <v>20839</v>
      </c>
      <c r="C5836" t="s">
        <v>18722</v>
      </c>
      <c r="D5836" t="s">
        <v>18723</v>
      </c>
      <c r="E5836" s="74">
        <v>42473</v>
      </c>
      <c r="F5836">
        <v>0.23272000000000001</v>
      </c>
      <c r="G5836" t="s">
        <v>17</v>
      </c>
      <c r="H5836" t="s">
        <v>17315</v>
      </c>
      <c r="I5836" s="74">
        <v>45194</v>
      </c>
      <c r="J5836" t="s">
        <v>19</v>
      </c>
      <c r="K5836" t="s">
        <v>17325</v>
      </c>
    </row>
    <row r="5837" spans="1:11" hidden="1" x14ac:dyDescent="0.3">
      <c r="A5837" t="s">
        <v>20840</v>
      </c>
      <c r="B5837" t="s">
        <v>20841</v>
      </c>
      <c r="C5837" t="s">
        <v>18722</v>
      </c>
      <c r="D5837" t="s">
        <v>18723</v>
      </c>
      <c r="E5837" s="74">
        <v>42565</v>
      </c>
      <c r="F5837">
        <v>0.23569000000000001</v>
      </c>
      <c r="G5837" t="s">
        <v>17</v>
      </c>
      <c r="H5837" t="s">
        <v>17315</v>
      </c>
      <c r="I5837" s="74">
        <v>45194</v>
      </c>
      <c r="J5837" t="s">
        <v>19</v>
      </c>
      <c r="K5837" t="s">
        <v>17325</v>
      </c>
    </row>
    <row r="5838" spans="1:11" hidden="1" x14ac:dyDescent="0.3">
      <c r="A5838" t="s">
        <v>20842</v>
      </c>
      <c r="B5838" t="s">
        <v>20843</v>
      </c>
      <c r="C5838" t="s">
        <v>18722</v>
      </c>
      <c r="D5838" t="s">
        <v>18723</v>
      </c>
      <c r="E5838" s="74">
        <v>42591</v>
      </c>
      <c r="F5838">
        <v>0.24054</v>
      </c>
      <c r="G5838" t="s">
        <v>17</v>
      </c>
      <c r="H5838" t="s">
        <v>17315</v>
      </c>
      <c r="I5838" s="74">
        <v>45194</v>
      </c>
      <c r="J5838" t="s">
        <v>19</v>
      </c>
      <c r="K5838" t="s">
        <v>17325</v>
      </c>
    </row>
    <row r="5839" spans="1:11" hidden="1" x14ac:dyDescent="0.3">
      <c r="A5839" t="s">
        <v>20844</v>
      </c>
      <c r="B5839" t="s">
        <v>20845</v>
      </c>
      <c r="C5839" t="s">
        <v>18722</v>
      </c>
      <c r="D5839" t="s">
        <v>18723</v>
      </c>
      <c r="E5839" s="74">
        <v>42375</v>
      </c>
      <c r="F5839">
        <v>0.23874999999999999</v>
      </c>
      <c r="G5839" t="s">
        <v>17</v>
      </c>
      <c r="H5839" t="s">
        <v>17315</v>
      </c>
      <c r="I5839" s="74">
        <v>45194</v>
      </c>
      <c r="J5839" t="s">
        <v>19</v>
      </c>
      <c r="K5839" t="s">
        <v>17325</v>
      </c>
    </row>
    <row r="5840" spans="1:11" hidden="1" x14ac:dyDescent="0.3">
      <c r="A5840" t="s">
        <v>20846</v>
      </c>
      <c r="B5840" t="s">
        <v>20847</v>
      </c>
      <c r="C5840" t="s">
        <v>18722</v>
      </c>
      <c r="D5840" t="s">
        <v>18723</v>
      </c>
      <c r="E5840" s="74">
        <v>42627</v>
      </c>
      <c r="F5840">
        <v>0.22846</v>
      </c>
      <c r="G5840" t="s">
        <v>17</v>
      </c>
      <c r="H5840" t="s">
        <v>17315</v>
      </c>
      <c r="I5840" s="74">
        <v>45194</v>
      </c>
      <c r="J5840" t="s">
        <v>19</v>
      </c>
      <c r="K5840" t="s">
        <v>17325</v>
      </c>
    </row>
    <row r="5841" spans="1:11" hidden="1" x14ac:dyDescent="0.3">
      <c r="A5841" t="s">
        <v>20848</v>
      </c>
      <c r="B5841" t="s">
        <v>20849</v>
      </c>
      <c r="C5841" t="s">
        <v>18722</v>
      </c>
      <c r="D5841" t="s">
        <v>18723</v>
      </c>
      <c r="E5841" s="74">
        <v>42622</v>
      </c>
      <c r="F5841">
        <v>0.23887</v>
      </c>
      <c r="G5841" t="s">
        <v>17</v>
      </c>
      <c r="H5841" t="s">
        <v>17315</v>
      </c>
      <c r="I5841" s="74">
        <v>45194</v>
      </c>
      <c r="J5841" t="s">
        <v>19</v>
      </c>
      <c r="K5841" t="s">
        <v>17325</v>
      </c>
    </row>
    <row r="5842" spans="1:11" hidden="1" x14ac:dyDescent="0.3">
      <c r="A5842" t="s">
        <v>20850</v>
      </c>
      <c r="B5842" t="s">
        <v>20851</v>
      </c>
      <c r="C5842" t="s">
        <v>18722</v>
      </c>
      <c r="D5842" t="s">
        <v>18723</v>
      </c>
      <c r="E5842" s="74">
        <v>42471</v>
      </c>
      <c r="F5842">
        <v>0.23552000000000001</v>
      </c>
      <c r="G5842" t="s">
        <v>17</v>
      </c>
      <c r="H5842" t="s">
        <v>17315</v>
      </c>
      <c r="I5842" s="74">
        <v>45194</v>
      </c>
      <c r="J5842" t="s">
        <v>19</v>
      </c>
      <c r="K5842" t="s">
        <v>17325</v>
      </c>
    </row>
    <row r="5843" spans="1:11" hidden="1" x14ac:dyDescent="0.3">
      <c r="A5843" t="s">
        <v>20852</v>
      </c>
      <c r="B5843" t="s">
        <v>20853</v>
      </c>
      <c r="C5843" t="s">
        <v>18722</v>
      </c>
      <c r="D5843" t="s">
        <v>18723</v>
      </c>
      <c r="E5843" s="74">
        <v>42499</v>
      </c>
      <c r="F5843">
        <v>0.24084</v>
      </c>
      <c r="G5843" t="s">
        <v>17</v>
      </c>
      <c r="H5843" t="s">
        <v>17315</v>
      </c>
      <c r="I5843" s="74">
        <v>45194</v>
      </c>
      <c r="J5843" t="s">
        <v>19</v>
      </c>
      <c r="K5843" t="s">
        <v>17325</v>
      </c>
    </row>
    <row r="5844" spans="1:11" hidden="1" x14ac:dyDescent="0.3">
      <c r="A5844" t="s">
        <v>20854</v>
      </c>
      <c r="B5844" t="s">
        <v>20855</v>
      </c>
      <c r="C5844" t="s">
        <v>18722</v>
      </c>
      <c r="D5844" t="s">
        <v>18723</v>
      </c>
      <c r="E5844" s="74">
        <v>42543</v>
      </c>
      <c r="F5844">
        <v>0.23963000000000001</v>
      </c>
      <c r="G5844" t="s">
        <v>17</v>
      </c>
      <c r="H5844" t="s">
        <v>17315</v>
      </c>
      <c r="I5844" s="74">
        <v>45194</v>
      </c>
      <c r="J5844" t="s">
        <v>19</v>
      </c>
      <c r="K5844" t="s">
        <v>17325</v>
      </c>
    </row>
    <row r="5845" spans="1:11" hidden="1" x14ac:dyDescent="0.3">
      <c r="A5845" t="s">
        <v>20856</v>
      </c>
      <c r="B5845" t="s">
        <v>20857</v>
      </c>
      <c r="C5845" t="s">
        <v>18722</v>
      </c>
      <c r="D5845" t="s">
        <v>18723</v>
      </c>
      <c r="E5845" s="74">
        <v>42382</v>
      </c>
      <c r="F5845">
        <v>0.23655000000000001</v>
      </c>
      <c r="G5845" t="s">
        <v>17</v>
      </c>
      <c r="H5845" t="s">
        <v>17315</v>
      </c>
      <c r="I5845" s="74">
        <v>45194</v>
      </c>
      <c r="J5845" t="s">
        <v>19</v>
      </c>
      <c r="K5845" t="s">
        <v>17325</v>
      </c>
    </row>
    <row r="5846" spans="1:11" hidden="1" x14ac:dyDescent="0.3">
      <c r="A5846" t="s">
        <v>20858</v>
      </c>
      <c r="B5846" t="s">
        <v>20859</v>
      </c>
      <c r="C5846" t="s">
        <v>18722</v>
      </c>
      <c r="D5846" t="s">
        <v>18723</v>
      </c>
      <c r="E5846" s="74">
        <v>42412</v>
      </c>
      <c r="F5846">
        <v>0.17835999999999999</v>
      </c>
      <c r="G5846" t="s">
        <v>17</v>
      </c>
      <c r="H5846" t="s">
        <v>17315</v>
      </c>
      <c r="I5846" s="74">
        <v>45194</v>
      </c>
      <c r="J5846" t="s">
        <v>19</v>
      </c>
      <c r="K5846" t="s">
        <v>17325</v>
      </c>
    </row>
    <row r="5847" spans="1:11" hidden="1" x14ac:dyDescent="0.3">
      <c r="A5847" t="s">
        <v>20860</v>
      </c>
      <c r="B5847" t="s">
        <v>20861</v>
      </c>
      <c r="C5847" t="s">
        <v>18722</v>
      </c>
      <c r="D5847" t="s">
        <v>18723</v>
      </c>
      <c r="E5847" s="74">
        <v>42403</v>
      </c>
      <c r="F5847">
        <v>0.23760999999999999</v>
      </c>
      <c r="G5847" t="s">
        <v>17</v>
      </c>
      <c r="H5847" t="s">
        <v>17315</v>
      </c>
      <c r="I5847" s="74">
        <v>45194</v>
      </c>
      <c r="J5847" t="s">
        <v>19</v>
      </c>
      <c r="K5847" t="s">
        <v>17325</v>
      </c>
    </row>
    <row r="5848" spans="1:11" hidden="1" x14ac:dyDescent="0.3">
      <c r="A5848" t="s">
        <v>20862</v>
      </c>
      <c r="B5848" t="s">
        <v>20863</v>
      </c>
      <c r="C5848" t="s">
        <v>18722</v>
      </c>
      <c r="D5848" t="s">
        <v>18723</v>
      </c>
      <c r="E5848" s="74">
        <v>42433</v>
      </c>
      <c r="F5848">
        <v>0.23688000000000001</v>
      </c>
      <c r="G5848" t="s">
        <v>17</v>
      </c>
      <c r="H5848" t="s">
        <v>17315</v>
      </c>
      <c r="I5848" s="74">
        <v>45194</v>
      </c>
      <c r="J5848" t="s">
        <v>19</v>
      </c>
      <c r="K5848" t="s">
        <v>17325</v>
      </c>
    </row>
    <row r="5849" spans="1:11" hidden="1" x14ac:dyDescent="0.3">
      <c r="A5849" t="s">
        <v>20864</v>
      </c>
      <c r="B5849" t="s">
        <v>20865</v>
      </c>
      <c r="C5849" t="s">
        <v>18722</v>
      </c>
      <c r="D5849" t="s">
        <v>18723</v>
      </c>
      <c r="E5849" s="74">
        <v>42402</v>
      </c>
      <c r="F5849">
        <v>0.23571</v>
      </c>
      <c r="G5849" t="s">
        <v>17</v>
      </c>
      <c r="H5849" t="s">
        <v>17315</v>
      </c>
      <c r="I5849" s="74">
        <v>45194</v>
      </c>
      <c r="J5849" t="s">
        <v>19</v>
      </c>
      <c r="K5849" t="s">
        <v>17325</v>
      </c>
    </row>
    <row r="5850" spans="1:11" hidden="1" x14ac:dyDescent="0.3">
      <c r="A5850" t="s">
        <v>20866</v>
      </c>
      <c r="B5850" t="s">
        <v>20867</v>
      </c>
      <c r="C5850" t="s">
        <v>18722</v>
      </c>
      <c r="D5850" t="s">
        <v>18723</v>
      </c>
      <c r="E5850" s="74">
        <v>42439</v>
      </c>
      <c r="F5850">
        <v>0.23713000000000001</v>
      </c>
      <c r="G5850" t="s">
        <v>17</v>
      </c>
      <c r="H5850" t="s">
        <v>17315</v>
      </c>
      <c r="I5850" s="74">
        <v>45194</v>
      </c>
      <c r="J5850" t="s">
        <v>19</v>
      </c>
      <c r="K5850" t="s">
        <v>17325</v>
      </c>
    </row>
    <row r="5851" spans="1:11" hidden="1" x14ac:dyDescent="0.3">
      <c r="A5851" t="s">
        <v>20868</v>
      </c>
      <c r="B5851" t="s">
        <v>20869</v>
      </c>
      <c r="C5851" t="s">
        <v>18722</v>
      </c>
      <c r="D5851" t="s">
        <v>18723</v>
      </c>
      <c r="E5851" s="74">
        <v>42377</v>
      </c>
      <c r="F5851">
        <v>0.23998</v>
      </c>
      <c r="G5851" t="s">
        <v>17</v>
      </c>
      <c r="H5851" t="s">
        <v>17315</v>
      </c>
      <c r="I5851" s="74">
        <v>45194</v>
      </c>
      <c r="J5851" t="s">
        <v>19</v>
      </c>
      <c r="K5851" t="s">
        <v>17325</v>
      </c>
    </row>
    <row r="5852" spans="1:11" hidden="1" x14ac:dyDescent="0.3">
      <c r="A5852" t="s">
        <v>20870</v>
      </c>
      <c r="B5852" t="s">
        <v>20871</v>
      </c>
      <c r="C5852" t="s">
        <v>18722</v>
      </c>
      <c r="D5852" t="s">
        <v>18723</v>
      </c>
      <c r="E5852" s="74">
        <v>42433</v>
      </c>
      <c r="F5852">
        <v>0.23838000000000001</v>
      </c>
      <c r="G5852" t="s">
        <v>17</v>
      </c>
      <c r="H5852" t="s">
        <v>17315</v>
      </c>
      <c r="I5852" s="74">
        <v>45194</v>
      </c>
      <c r="J5852" t="s">
        <v>19</v>
      </c>
      <c r="K5852" t="s">
        <v>17325</v>
      </c>
    </row>
    <row r="5853" spans="1:11" hidden="1" x14ac:dyDescent="0.3">
      <c r="A5853" t="s">
        <v>20872</v>
      </c>
      <c r="B5853" t="s">
        <v>20873</v>
      </c>
      <c r="C5853" t="s">
        <v>18722</v>
      </c>
      <c r="D5853" t="s">
        <v>18723</v>
      </c>
      <c r="E5853" s="74">
        <v>42412</v>
      </c>
      <c r="F5853">
        <v>0.23710999999999999</v>
      </c>
      <c r="G5853" t="s">
        <v>17</v>
      </c>
      <c r="H5853" t="s">
        <v>17315</v>
      </c>
      <c r="I5853" s="74">
        <v>45194</v>
      </c>
      <c r="J5853" t="s">
        <v>19</v>
      </c>
      <c r="K5853" t="s">
        <v>17325</v>
      </c>
    </row>
    <row r="5854" spans="1:11" hidden="1" x14ac:dyDescent="0.3">
      <c r="A5854" t="s">
        <v>20874</v>
      </c>
      <c r="B5854" t="s">
        <v>20875</v>
      </c>
      <c r="C5854" t="s">
        <v>18722</v>
      </c>
      <c r="D5854" t="s">
        <v>18723</v>
      </c>
      <c r="E5854" s="74">
        <v>42745</v>
      </c>
      <c r="F5854">
        <v>0.23086000000000001</v>
      </c>
      <c r="G5854" t="s">
        <v>17</v>
      </c>
      <c r="H5854" t="s">
        <v>17315</v>
      </c>
      <c r="I5854" s="74">
        <v>45194</v>
      </c>
      <c r="J5854" t="s">
        <v>19</v>
      </c>
      <c r="K5854" t="s">
        <v>17325</v>
      </c>
    </row>
    <row r="5855" spans="1:11" hidden="1" x14ac:dyDescent="0.3">
      <c r="A5855" t="s">
        <v>20876</v>
      </c>
      <c r="B5855" t="s">
        <v>20877</v>
      </c>
      <c r="C5855" t="s">
        <v>18722</v>
      </c>
      <c r="D5855" t="s">
        <v>18723</v>
      </c>
      <c r="E5855" s="74">
        <v>42739</v>
      </c>
      <c r="F5855">
        <v>0.24529000000000001</v>
      </c>
      <c r="G5855" t="s">
        <v>17</v>
      </c>
      <c r="H5855" t="s">
        <v>17315</v>
      </c>
      <c r="I5855" s="74">
        <v>45194</v>
      </c>
      <c r="J5855" t="s">
        <v>19</v>
      </c>
      <c r="K5855" t="s">
        <v>17325</v>
      </c>
    </row>
    <row r="5856" spans="1:11" hidden="1" x14ac:dyDescent="0.3">
      <c r="A5856" t="s">
        <v>20878</v>
      </c>
      <c r="B5856" t="s">
        <v>20879</v>
      </c>
      <c r="C5856" t="s">
        <v>18722</v>
      </c>
      <c r="D5856" t="s">
        <v>18723</v>
      </c>
      <c r="E5856" s="74">
        <v>42738</v>
      </c>
      <c r="F5856">
        <v>0.23158999999999999</v>
      </c>
      <c r="G5856" t="s">
        <v>17</v>
      </c>
      <c r="H5856" t="s">
        <v>17315</v>
      </c>
      <c r="I5856" s="74">
        <v>45194</v>
      </c>
      <c r="J5856" t="s">
        <v>19</v>
      </c>
      <c r="K5856" t="s">
        <v>17325</v>
      </c>
    </row>
    <row r="5857" spans="1:11" hidden="1" x14ac:dyDescent="0.3">
      <c r="A5857" t="s">
        <v>20880</v>
      </c>
      <c r="B5857" t="s">
        <v>20881</v>
      </c>
      <c r="C5857" t="s">
        <v>18722</v>
      </c>
      <c r="D5857" t="s">
        <v>18723</v>
      </c>
      <c r="E5857" s="74">
        <v>42745</v>
      </c>
      <c r="F5857">
        <v>0.23949999999999999</v>
      </c>
      <c r="G5857" t="s">
        <v>17</v>
      </c>
      <c r="H5857" t="s">
        <v>17315</v>
      </c>
      <c r="I5857" s="74">
        <v>45194</v>
      </c>
      <c r="J5857" t="s">
        <v>19</v>
      </c>
      <c r="K5857" t="s">
        <v>17325</v>
      </c>
    </row>
    <row r="5858" spans="1:11" hidden="1" x14ac:dyDescent="0.3">
      <c r="A5858" t="s">
        <v>20882</v>
      </c>
      <c r="B5858" t="s">
        <v>20883</v>
      </c>
      <c r="C5858" t="s">
        <v>18722</v>
      </c>
      <c r="D5858" t="s">
        <v>18723</v>
      </c>
      <c r="E5858" s="74">
        <v>42737</v>
      </c>
      <c r="F5858">
        <v>0.24310000000000001</v>
      </c>
      <c r="G5858" t="s">
        <v>17</v>
      </c>
      <c r="H5858" t="s">
        <v>17315</v>
      </c>
      <c r="I5858" s="74">
        <v>45194</v>
      </c>
      <c r="J5858" t="s">
        <v>19</v>
      </c>
      <c r="K5858" t="s">
        <v>17325</v>
      </c>
    </row>
    <row r="5859" spans="1:11" hidden="1" x14ac:dyDescent="0.3">
      <c r="A5859" t="s">
        <v>20884</v>
      </c>
      <c r="B5859" t="s">
        <v>20885</v>
      </c>
      <c r="C5859" t="s">
        <v>18722</v>
      </c>
      <c r="D5859" t="s">
        <v>18723</v>
      </c>
      <c r="E5859" s="74">
        <v>42760</v>
      </c>
      <c r="F5859">
        <v>0.23687</v>
      </c>
      <c r="G5859" t="s">
        <v>17</v>
      </c>
      <c r="H5859" t="s">
        <v>17315</v>
      </c>
      <c r="I5859" s="74">
        <v>45194</v>
      </c>
      <c r="J5859" t="s">
        <v>19</v>
      </c>
      <c r="K5859" t="s">
        <v>17325</v>
      </c>
    </row>
    <row r="5860" spans="1:11" hidden="1" x14ac:dyDescent="0.3">
      <c r="A5860" t="s">
        <v>20886</v>
      </c>
      <c r="B5860" t="s">
        <v>20887</v>
      </c>
      <c r="C5860" t="s">
        <v>18722</v>
      </c>
      <c r="D5860" t="s">
        <v>18723</v>
      </c>
      <c r="E5860" s="74">
        <v>42828</v>
      </c>
      <c r="F5860">
        <v>0.23723</v>
      </c>
      <c r="G5860" t="s">
        <v>17</v>
      </c>
      <c r="H5860" t="s">
        <v>17315</v>
      </c>
      <c r="I5860" s="74">
        <v>45194</v>
      </c>
      <c r="J5860" t="s">
        <v>19</v>
      </c>
      <c r="K5860" t="s">
        <v>17325</v>
      </c>
    </row>
    <row r="5861" spans="1:11" hidden="1" x14ac:dyDescent="0.3">
      <c r="A5861" t="s">
        <v>20888</v>
      </c>
      <c r="B5861" t="s">
        <v>20889</v>
      </c>
      <c r="C5861" t="s">
        <v>18722</v>
      </c>
      <c r="D5861" t="s">
        <v>18723</v>
      </c>
      <c r="E5861" s="74">
        <v>42859</v>
      </c>
      <c r="F5861">
        <v>0.23554</v>
      </c>
      <c r="G5861" t="s">
        <v>17</v>
      </c>
      <c r="H5861" t="s">
        <v>17315</v>
      </c>
      <c r="I5861" s="74">
        <v>45194</v>
      </c>
      <c r="J5861" t="s">
        <v>19</v>
      </c>
      <c r="K5861" t="s">
        <v>17325</v>
      </c>
    </row>
    <row r="5862" spans="1:11" hidden="1" x14ac:dyDescent="0.3">
      <c r="A5862" t="s">
        <v>20890</v>
      </c>
      <c r="B5862" t="s">
        <v>20891</v>
      </c>
      <c r="C5862" t="s">
        <v>18722</v>
      </c>
      <c r="D5862" t="s">
        <v>18723</v>
      </c>
      <c r="E5862" s="74">
        <v>42942</v>
      </c>
      <c r="F5862">
        <v>0.24174999999999999</v>
      </c>
      <c r="G5862" t="s">
        <v>17</v>
      </c>
      <c r="H5862" t="s">
        <v>17315</v>
      </c>
      <c r="I5862" s="74">
        <v>45194</v>
      </c>
      <c r="J5862" t="s">
        <v>19</v>
      </c>
      <c r="K5862" t="s">
        <v>17325</v>
      </c>
    </row>
    <row r="5863" spans="1:11" hidden="1" x14ac:dyDescent="0.3">
      <c r="A5863" t="s">
        <v>20892</v>
      </c>
      <c r="B5863" t="s">
        <v>20893</v>
      </c>
      <c r="C5863" t="s">
        <v>18722</v>
      </c>
      <c r="D5863" t="s">
        <v>18723</v>
      </c>
      <c r="E5863" s="74">
        <v>42745</v>
      </c>
      <c r="F5863">
        <v>0.22037000000000001</v>
      </c>
      <c r="G5863" t="s">
        <v>17</v>
      </c>
      <c r="H5863" t="s">
        <v>17315</v>
      </c>
      <c r="I5863" s="74">
        <v>45194</v>
      </c>
      <c r="J5863" t="s">
        <v>19</v>
      </c>
      <c r="K5863" t="s">
        <v>17325</v>
      </c>
    </row>
    <row r="5864" spans="1:11" hidden="1" x14ac:dyDescent="0.3">
      <c r="A5864" t="s">
        <v>20894</v>
      </c>
      <c r="B5864" t="s">
        <v>20895</v>
      </c>
      <c r="C5864" t="s">
        <v>18722</v>
      </c>
      <c r="D5864" t="s">
        <v>18723</v>
      </c>
      <c r="E5864" s="74">
        <v>42807</v>
      </c>
      <c r="F5864">
        <v>0.23791000000000001</v>
      </c>
      <c r="G5864" t="s">
        <v>17</v>
      </c>
      <c r="H5864" t="s">
        <v>17315</v>
      </c>
      <c r="I5864" s="74">
        <v>45194</v>
      </c>
      <c r="J5864" t="s">
        <v>19</v>
      </c>
      <c r="K5864" t="s">
        <v>17325</v>
      </c>
    </row>
    <row r="5865" spans="1:11" hidden="1" x14ac:dyDescent="0.3">
      <c r="A5865" t="s">
        <v>20896</v>
      </c>
      <c r="B5865" t="s">
        <v>20897</v>
      </c>
      <c r="C5865" t="s">
        <v>18722</v>
      </c>
      <c r="D5865" t="s">
        <v>18723</v>
      </c>
      <c r="E5865" s="74">
        <v>42740</v>
      </c>
      <c r="F5865">
        <v>0.23857999999999999</v>
      </c>
      <c r="G5865" t="s">
        <v>17</v>
      </c>
      <c r="H5865" t="s">
        <v>17315</v>
      </c>
      <c r="I5865" s="74">
        <v>45194</v>
      </c>
      <c r="J5865" t="s">
        <v>19</v>
      </c>
      <c r="K5865" t="s">
        <v>17325</v>
      </c>
    </row>
    <row r="5866" spans="1:11" hidden="1" x14ac:dyDescent="0.3">
      <c r="A5866" t="s">
        <v>20898</v>
      </c>
      <c r="B5866" t="s">
        <v>20899</v>
      </c>
      <c r="C5866" t="s">
        <v>18722</v>
      </c>
      <c r="D5866" t="s">
        <v>18723</v>
      </c>
      <c r="E5866" s="74">
        <v>43042</v>
      </c>
      <c r="F5866">
        <v>0.23877000000000001</v>
      </c>
      <c r="G5866" t="s">
        <v>17</v>
      </c>
      <c r="H5866" t="s">
        <v>17315</v>
      </c>
      <c r="I5866" s="74">
        <v>45194</v>
      </c>
      <c r="J5866" t="s">
        <v>19</v>
      </c>
      <c r="K5866" t="s">
        <v>17325</v>
      </c>
    </row>
    <row r="5867" spans="1:11" hidden="1" x14ac:dyDescent="0.3">
      <c r="A5867" t="s">
        <v>20900</v>
      </c>
      <c r="B5867" t="s">
        <v>20901</v>
      </c>
      <c r="C5867" t="s">
        <v>18722</v>
      </c>
      <c r="D5867" t="s">
        <v>18723</v>
      </c>
      <c r="E5867" s="74">
        <v>42859</v>
      </c>
      <c r="F5867">
        <v>8.4470000000000003E-2</v>
      </c>
      <c r="G5867" t="s">
        <v>17</v>
      </c>
      <c r="H5867" t="s">
        <v>17315</v>
      </c>
      <c r="I5867" s="74">
        <v>45194</v>
      </c>
      <c r="J5867" t="s">
        <v>19</v>
      </c>
      <c r="K5867" t="s">
        <v>17325</v>
      </c>
    </row>
    <row r="5868" spans="1:11" hidden="1" x14ac:dyDescent="0.3">
      <c r="A5868" t="s">
        <v>20902</v>
      </c>
      <c r="B5868" t="s">
        <v>20903</v>
      </c>
      <c r="C5868" t="s">
        <v>18722</v>
      </c>
      <c r="D5868" t="s">
        <v>18723</v>
      </c>
      <c r="E5868" s="74">
        <v>42741</v>
      </c>
      <c r="F5868">
        <v>0.23333000000000001</v>
      </c>
      <c r="G5868" t="s">
        <v>17</v>
      </c>
      <c r="H5868" t="s">
        <v>17315</v>
      </c>
      <c r="I5868" s="74">
        <v>45194</v>
      </c>
      <c r="J5868" t="s">
        <v>19</v>
      </c>
      <c r="K5868" t="s">
        <v>17325</v>
      </c>
    </row>
    <row r="5869" spans="1:11" hidden="1" x14ac:dyDescent="0.3">
      <c r="A5869" t="s">
        <v>20904</v>
      </c>
      <c r="B5869" t="s">
        <v>20905</v>
      </c>
      <c r="C5869" t="s">
        <v>18722</v>
      </c>
      <c r="D5869" t="s">
        <v>18723</v>
      </c>
      <c r="E5869" s="74">
        <v>42740</v>
      </c>
      <c r="F5869">
        <v>0.23304</v>
      </c>
      <c r="G5869" t="s">
        <v>17</v>
      </c>
      <c r="H5869" t="s">
        <v>17315</v>
      </c>
      <c r="I5869" s="74">
        <v>45194</v>
      </c>
      <c r="J5869" t="s">
        <v>19</v>
      </c>
      <c r="K5869" t="s">
        <v>17325</v>
      </c>
    </row>
    <row r="5870" spans="1:11" hidden="1" x14ac:dyDescent="0.3">
      <c r="A5870" t="s">
        <v>20906</v>
      </c>
      <c r="B5870" t="s">
        <v>20907</v>
      </c>
      <c r="C5870" t="s">
        <v>18722</v>
      </c>
      <c r="D5870" t="s">
        <v>18723</v>
      </c>
      <c r="E5870" s="74">
        <v>42741</v>
      </c>
      <c r="F5870">
        <v>0.23582</v>
      </c>
      <c r="G5870" t="s">
        <v>17</v>
      </c>
      <c r="H5870" t="s">
        <v>17315</v>
      </c>
      <c r="I5870" s="74">
        <v>45194</v>
      </c>
      <c r="J5870" t="s">
        <v>19</v>
      </c>
      <c r="K5870" t="s">
        <v>17325</v>
      </c>
    </row>
    <row r="5871" spans="1:11" hidden="1" x14ac:dyDescent="0.3">
      <c r="A5871" t="s">
        <v>20908</v>
      </c>
      <c r="B5871" t="s">
        <v>20909</v>
      </c>
      <c r="C5871" t="s">
        <v>18722</v>
      </c>
      <c r="D5871" t="s">
        <v>18723</v>
      </c>
      <c r="E5871" s="74">
        <v>42762</v>
      </c>
      <c r="F5871">
        <v>0.23738000000000001</v>
      </c>
      <c r="G5871" t="s">
        <v>17</v>
      </c>
      <c r="H5871" t="s">
        <v>17315</v>
      </c>
      <c r="I5871" s="74">
        <v>45194</v>
      </c>
      <c r="J5871" t="s">
        <v>19</v>
      </c>
      <c r="K5871" t="s">
        <v>17325</v>
      </c>
    </row>
    <row r="5872" spans="1:11" hidden="1" x14ac:dyDescent="0.3">
      <c r="A5872" t="s">
        <v>20910</v>
      </c>
      <c r="B5872" t="s">
        <v>20911</v>
      </c>
      <c r="C5872" t="s">
        <v>18722</v>
      </c>
      <c r="D5872" t="s">
        <v>18723</v>
      </c>
      <c r="E5872" s="74">
        <v>42744</v>
      </c>
      <c r="F5872">
        <v>0.23258000000000001</v>
      </c>
      <c r="G5872" t="s">
        <v>17</v>
      </c>
      <c r="H5872" t="s">
        <v>17315</v>
      </c>
      <c r="I5872" s="74">
        <v>45194</v>
      </c>
      <c r="J5872" t="s">
        <v>19</v>
      </c>
      <c r="K5872" t="s">
        <v>17325</v>
      </c>
    </row>
    <row r="5873" spans="1:11" hidden="1" x14ac:dyDescent="0.3">
      <c r="A5873" t="s">
        <v>20912</v>
      </c>
      <c r="B5873" t="s">
        <v>20913</v>
      </c>
      <c r="C5873" t="s">
        <v>18722</v>
      </c>
      <c r="D5873" t="s">
        <v>18723</v>
      </c>
      <c r="E5873" s="74">
        <v>42738</v>
      </c>
      <c r="F5873">
        <v>0.24492</v>
      </c>
      <c r="G5873" t="s">
        <v>17</v>
      </c>
      <c r="H5873" t="s">
        <v>17315</v>
      </c>
      <c r="I5873" s="74">
        <v>45194</v>
      </c>
      <c r="J5873" t="s">
        <v>19</v>
      </c>
      <c r="K5873" t="s">
        <v>17325</v>
      </c>
    </row>
    <row r="5874" spans="1:11" hidden="1" x14ac:dyDescent="0.3">
      <c r="A5874" t="s">
        <v>20914</v>
      </c>
      <c r="B5874" t="s">
        <v>20915</v>
      </c>
      <c r="C5874" t="s">
        <v>18722</v>
      </c>
      <c r="D5874" t="s">
        <v>18723</v>
      </c>
      <c r="E5874" s="74">
        <v>42741</v>
      </c>
      <c r="F5874">
        <v>0.22334000000000001</v>
      </c>
      <c r="G5874" t="s">
        <v>17</v>
      </c>
      <c r="H5874" t="s">
        <v>17315</v>
      </c>
      <c r="I5874" s="74">
        <v>45194</v>
      </c>
      <c r="J5874" t="s">
        <v>19</v>
      </c>
      <c r="K5874" t="s">
        <v>17325</v>
      </c>
    </row>
    <row r="5875" spans="1:11" hidden="1" x14ac:dyDescent="0.3">
      <c r="A5875" t="s">
        <v>20916</v>
      </c>
      <c r="B5875" t="s">
        <v>20917</v>
      </c>
      <c r="C5875" t="s">
        <v>18722</v>
      </c>
      <c r="D5875" t="s">
        <v>18723</v>
      </c>
      <c r="E5875" s="74">
        <v>43103</v>
      </c>
      <c r="F5875">
        <v>0.23519000000000001</v>
      </c>
      <c r="G5875" t="s">
        <v>17</v>
      </c>
      <c r="H5875" t="s">
        <v>17315</v>
      </c>
      <c r="I5875" s="74">
        <v>45194</v>
      </c>
      <c r="J5875" t="s">
        <v>19</v>
      </c>
      <c r="K5875" t="s">
        <v>17325</v>
      </c>
    </row>
    <row r="5876" spans="1:11" hidden="1" x14ac:dyDescent="0.3">
      <c r="A5876" t="s">
        <v>20918</v>
      </c>
      <c r="B5876" t="s">
        <v>20919</v>
      </c>
      <c r="C5876" t="s">
        <v>18722</v>
      </c>
      <c r="D5876" t="s">
        <v>18723</v>
      </c>
      <c r="E5876" s="74">
        <v>43102</v>
      </c>
      <c r="F5876">
        <v>0.23627000000000001</v>
      </c>
      <c r="G5876" t="s">
        <v>17</v>
      </c>
      <c r="H5876" t="s">
        <v>17315</v>
      </c>
      <c r="I5876" s="74">
        <v>45194</v>
      </c>
      <c r="J5876" t="s">
        <v>19</v>
      </c>
      <c r="K5876" t="s">
        <v>17325</v>
      </c>
    </row>
    <row r="5877" spans="1:11" hidden="1" x14ac:dyDescent="0.3">
      <c r="A5877" t="s">
        <v>20920</v>
      </c>
      <c r="B5877" t="s">
        <v>20921</v>
      </c>
      <c r="C5877" t="s">
        <v>18722</v>
      </c>
      <c r="D5877" t="s">
        <v>18723</v>
      </c>
      <c r="E5877" s="74">
        <v>43147</v>
      </c>
      <c r="F5877">
        <v>0.24137</v>
      </c>
      <c r="G5877" t="s">
        <v>17</v>
      </c>
      <c r="H5877" t="s">
        <v>17315</v>
      </c>
      <c r="I5877" s="74">
        <v>45194</v>
      </c>
      <c r="J5877" t="s">
        <v>19</v>
      </c>
      <c r="K5877" t="s">
        <v>17325</v>
      </c>
    </row>
    <row r="5878" spans="1:11" hidden="1" x14ac:dyDescent="0.3">
      <c r="A5878" t="s">
        <v>20922</v>
      </c>
      <c r="B5878" t="s">
        <v>20923</v>
      </c>
      <c r="C5878" t="s">
        <v>18722</v>
      </c>
      <c r="D5878" t="s">
        <v>18723</v>
      </c>
      <c r="E5878" s="74">
        <v>43151</v>
      </c>
      <c r="F5878">
        <v>0.23227</v>
      </c>
      <c r="G5878" t="s">
        <v>17</v>
      </c>
      <c r="H5878" t="s">
        <v>17315</v>
      </c>
      <c r="I5878" s="74">
        <v>45194</v>
      </c>
      <c r="J5878" t="s">
        <v>19</v>
      </c>
      <c r="K5878" t="s">
        <v>17325</v>
      </c>
    </row>
    <row r="5879" spans="1:11" hidden="1" x14ac:dyDescent="0.3">
      <c r="A5879" t="s">
        <v>20924</v>
      </c>
      <c r="B5879" t="s">
        <v>20925</v>
      </c>
      <c r="C5879" t="s">
        <v>18722</v>
      </c>
      <c r="D5879" t="s">
        <v>18723</v>
      </c>
      <c r="E5879" s="74">
        <v>43203</v>
      </c>
      <c r="F5879">
        <v>0.23569000000000001</v>
      </c>
      <c r="G5879" t="s">
        <v>17</v>
      </c>
      <c r="H5879" t="s">
        <v>17315</v>
      </c>
      <c r="I5879" s="74">
        <v>45194</v>
      </c>
      <c r="J5879" t="s">
        <v>19</v>
      </c>
      <c r="K5879" t="s">
        <v>17325</v>
      </c>
    </row>
    <row r="5880" spans="1:11" hidden="1" x14ac:dyDescent="0.3">
      <c r="A5880" t="s">
        <v>20926</v>
      </c>
      <c r="B5880" t="s">
        <v>20927</v>
      </c>
      <c r="C5880" t="s">
        <v>18722</v>
      </c>
      <c r="D5880" t="s">
        <v>18723</v>
      </c>
      <c r="E5880" s="74">
        <v>43158</v>
      </c>
      <c r="F5880">
        <v>0.16475000000000001</v>
      </c>
      <c r="G5880" t="s">
        <v>17</v>
      </c>
      <c r="H5880" t="s">
        <v>17315</v>
      </c>
      <c r="I5880" s="74">
        <v>45194</v>
      </c>
      <c r="J5880" t="s">
        <v>19</v>
      </c>
      <c r="K5880" t="s">
        <v>17325</v>
      </c>
    </row>
    <row r="5881" spans="1:11" hidden="1" x14ac:dyDescent="0.3">
      <c r="A5881" t="s">
        <v>20928</v>
      </c>
      <c r="B5881" t="s">
        <v>20929</v>
      </c>
      <c r="C5881" t="s">
        <v>18722</v>
      </c>
      <c r="D5881" t="s">
        <v>18723</v>
      </c>
      <c r="E5881" s="74">
        <v>43103</v>
      </c>
      <c r="F5881">
        <v>0.23913000000000001</v>
      </c>
      <c r="G5881" t="s">
        <v>17</v>
      </c>
      <c r="H5881" t="s">
        <v>17315</v>
      </c>
      <c r="I5881" s="74">
        <v>45194</v>
      </c>
      <c r="J5881" t="s">
        <v>19</v>
      </c>
      <c r="K5881" t="s">
        <v>17325</v>
      </c>
    </row>
    <row r="5882" spans="1:11" hidden="1" x14ac:dyDescent="0.3">
      <c r="A5882" t="s">
        <v>20930</v>
      </c>
      <c r="B5882" t="s">
        <v>20931</v>
      </c>
      <c r="C5882" t="s">
        <v>18722</v>
      </c>
      <c r="D5882" t="s">
        <v>18723</v>
      </c>
      <c r="E5882" s="74">
        <v>43132</v>
      </c>
      <c r="F5882">
        <v>0.23849999999999999</v>
      </c>
      <c r="G5882" t="s">
        <v>17</v>
      </c>
      <c r="H5882" t="s">
        <v>17315</v>
      </c>
      <c r="I5882" s="74">
        <v>45194</v>
      </c>
      <c r="J5882" t="s">
        <v>19</v>
      </c>
      <c r="K5882" t="s">
        <v>17325</v>
      </c>
    </row>
    <row r="5883" spans="1:11" hidden="1" x14ac:dyDescent="0.3">
      <c r="A5883" t="s">
        <v>20932</v>
      </c>
      <c r="B5883" t="s">
        <v>20933</v>
      </c>
      <c r="C5883" t="s">
        <v>18722</v>
      </c>
      <c r="D5883" t="s">
        <v>18723</v>
      </c>
      <c r="E5883" s="74">
        <v>43102</v>
      </c>
      <c r="F5883">
        <v>0.23233000000000001</v>
      </c>
      <c r="G5883" t="s">
        <v>17</v>
      </c>
      <c r="H5883" t="s">
        <v>17315</v>
      </c>
      <c r="I5883" s="74">
        <v>45194</v>
      </c>
      <c r="J5883" t="s">
        <v>19</v>
      </c>
      <c r="K5883" t="s">
        <v>17325</v>
      </c>
    </row>
    <row r="5884" spans="1:11" hidden="1" x14ac:dyDescent="0.3">
      <c r="A5884" t="s">
        <v>20934</v>
      </c>
      <c r="B5884" t="s">
        <v>20935</v>
      </c>
      <c r="C5884" t="s">
        <v>18722</v>
      </c>
      <c r="D5884" t="s">
        <v>18723</v>
      </c>
      <c r="E5884" s="74">
        <v>43104</v>
      </c>
      <c r="F5884">
        <v>0.24381</v>
      </c>
      <c r="G5884" t="s">
        <v>17</v>
      </c>
      <c r="H5884" t="s">
        <v>17315</v>
      </c>
      <c r="I5884" s="74">
        <v>45194</v>
      </c>
      <c r="J5884" t="s">
        <v>19</v>
      </c>
      <c r="K5884" t="s">
        <v>17325</v>
      </c>
    </row>
    <row r="5885" spans="1:11" hidden="1" x14ac:dyDescent="0.3">
      <c r="A5885" t="s">
        <v>20936</v>
      </c>
      <c r="B5885" t="s">
        <v>20937</v>
      </c>
      <c r="C5885" t="s">
        <v>18722</v>
      </c>
      <c r="D5885" t="s">
        <v>18723</v>
      </c>
      <c r="E5885" s="74">
        <v>43140</v>
      </c>
      <c r="F5885">
        <v>0.23838999999999999</v>
      </c>
      <c r="G5885" t="s">
        <v>17</v>
      </c>
      <c r="H5885" t="s">
        <v>17315</v>
      </c>
      <c r="I5885" s="74">
        <v>45194</v>
      </c>
      <c r="J5885" t="s">
        <v>19</v>
      </c>
      <c r="K5885" t="s">
        <v>17325</v>
      </c>
    </row>
    <row r="5886" spans="1:11" hidden="1" x14ac:dyDescent="0.3">
      <c r="A5886" t="s">
        <v>20938</v>
      </c>
      <c r="B5886" t="s">
        <v>20939</v>
      </c>
      <c r="C5886" t="s">
        <v>18722</v>
      </c>
      <c r="D5886" t="s">
        <v>18723</v>
      </c>
      <c r="E5886" s="74">
        <v>43208</v>
      </c>
      <c r="F5886">
        <v>0.23224</v>
      </c>
      <c r="G5886" t="s">
        <v>17</v>
      </c>
      <c r="H5886" t="s">
        <v>17315</v>
      </c>
      <c r="I5886" s="74">
        <v>45194</v>
      </c>
      <c r="J5886" t="s">
        <v>19</v>
      </c>
      <c r="K5886" t="s">
        <v>17325</v>
      </c>
    </row>
    <row r="5887" spans="1:11" hidden="1" x14ac:dyDescent="0.3">
      <c r="A5887" t="s">
        <v>20940</v>
      </c>
      <c r="B5887" t="s">
        <v>20941</v>
      </c>
      <c r="C5887" t="s">
        <v>18722</v>
      </c>
      <c r="D5887" t="s">
        <v>18723</v>
      </c>
      <c r="E5887" s="74">
        <v>43102</v>
      </c>
      <c r="F5887">
        <v>0.24273</v>
      </c>
      <c r="G5887" t="s">
        <v>17</v>
      </c>
      <c r="H5887" t="s">
        <v>17315</v>
      </c>
      <c r="I5887" s="74">
        <v>45194</v>
      </c>
      <c r="J5887" t="s">
        <v>19</v>
      </c>
      <c r="K5887" t="s">
        <v>17325</v>
      </c>
    </row>
    <row r="5888" spans="1:11" hidden="1" x14ac:dyDescent="0.3">
      <c r="A5888" t="s">
        <v>20942</v>
      </c>
      <c r="B5888" t="s">
        <v>20943</v>
      </c>
      <c r="C5888" t="s">
        <v>18722</v>
      </c>
      <c r="D5888" t="s">
        <v>18723</v>
      </c>
      <c r="E5888" s="74">
        <v>43101</v>
      </c>
      <c r="F5888">
        <v>0.2379</v>
      </c>
      <c r="G5888" t="s">
        <v>17</v>
      </c>
      <c r="H5888" t="s">
        <v>17315</v>
      </c>
      <c r="I5888" s="74">
        <v>45194</v>
      </c>
      <c r="J5888" t="s">
        <v>19</v>
      </c>
      <c r="K5888" t="s">
        <v>17325</v>
      </c>
    </row>
    <row r="5889" spans="1:11" hidden="1" x14ac:dyDescent="0.3">
      <c r="A5889" t="s">
        <v>2659</v>
      </c>
      <c r="B5889" t="s">
        <v>13389</v>
      </c>
      <c r="C5889" t="s">
        <v>17482</v>
      </c>
      <c r="D5889" t="s">
        <v>17483</v>
      </c>
      <c r="E5889" s="74">
        <v>40416</v>
      </c>
      <c r="F5889">
        <v>0.24452499999999999</v>
      </c>
      <c r="G5889" t="s">
        <v>17</v>
      </c>
      <c r="H5889" t="s">
        <v>17339</v>
      </c>
      <c r="I5889" s="74">
        <v>40585</v>
      </c>
      <c r="J5889" t="s">
        <v>19</v>
      </c>
      <c r="K5889" t="s">
        <v>17325</v>
      </c>
    </row>
    <row r="5890" spans="1:11" hidden="1" x14ac:dyDescent="0.3">
      <c r="A5890" t="s">
        <v>2443</v>
      </c>
      <c r="B5890" t="s">
        <v>13219</v>
      </c>
      <c r="C5890" t="s">
        <v>17482</v>
      </c>
      <c r="D5890" t="s">
        <v>17483</v>
      </c>
      <c r="E5890" s="74">
        <v>40723</v>
      </c>
      <c r="F5890">
        <v>0.24981</v>
      </c>
      <c r="G5890" t="s">
        <v>17</v>
      </c>
      <c r="H5890" t="s">
        <v>17339</v>
      </c>
      <c r="I5890" s="74">
        <v>40814</v>
      </c>
      <c r="J5890" t="s">
        <v>19</v>
      </c>
      <c r="K5890" t="s">
        <v>17325</v>
      </c>
    </row>
    <row r="5891" spans="1:11" hidden="1" x14ac:dyDescent="0.3">
      <c r="A5891" t="s">
        <v>2442</v>
      </c>
      <c r="B5891" t="s">
        <v>13217</v>
      </c>
      <c r="C5891" t="s">
        <v>17482</v>
      </c>
      <c r="D5891" t="s">
        <v>17483</v>
      </c>
      <c r="E5891" s="74">
        <v>40767</v>
      </c>
      <c r="F5891">
        <v>0.24743999999999999</v>
      </c>
      <c r="G5891" t="s">
        <v>17</v>
      </c>
      <c r="H5891" t="s">
        <v>17339</v>
      </c>
      <c r="I5891" s="74">
        <v>40814</v>
      </c>
      <c r="J5891" t="s">
        <v>19</v>
      </c>
      <c r="K5891" t="s">
        <v>17325</v>
      </c>
    </row>
    <row r="5892" spans="1:11" hidden="1" x14ac:dyDescent="0.3">
      <c r="A5892" t="s">
        <v>2389</v>
      </c>
      <c r="B5892" t="s">
        <v>13162</v>
      </c>
      <c r="C5892" t="s">
        <v>17482</v>
      </c>
      <c r="D5892" t="s">
        <v>17483</v>
      </c>
      <c r="E5892" s="74">
        <v>40793</v>
      </c>
      <c r="F5892">
        <v>0.24859999999999999</v>
      </c>
      <c r="G5892" t="s">
        <v>17</v>
      </c>
      <c r="H5892" t="s">
        <v>17339</v>
      </c>
      <c r="I5892" s="74">
        <v>40892</v>
      </c>
      <c r="J5892" t="s">
        <v>19</v>
      </c>
      <c r="K5892" t="s">
        <v>17325</v>
      </c>
    </row>
    <row r="5893" spans="1:11" hidden="1" x14ac:dyDescent="0.3">
      <c r="A5893" t="s">
        <v>2328</v>
      </c>
      <c r="B5893" t="s">
        <v>13119</v>
      </c>
      <c r="C5893" t="s">
        <v>17482</v>
      </c>
      <c r="D5893" t="s">
        <v>17483</v>
      </c>
      <c r="E5893" s="74">
        <v>40830</v>
      </c>
      <c r="F5893">
        <v>0.24551999999999999</v>
      </c>
      <c r="G5893" t="s">
        <v>17</v>
      </c>
      <c r="H5893" t="s">
        <v>17339</v>
      </c>
      <c r="I5893" s="74">
        <v>40940</v>
      </c>
      <c r="J5893" t="s">
        <v>19</v>
      </c>
      <c r="K5893" t="s">
        <v>17325</v>
      </c>
    </row>
    <row r="5894" spans="1:11" hidden="1" x14ac:dyDescent="0.3">
      <c r="A5894" t="s">
        <v>2327</v>
      </c>
      <c r="B5894" t="s">
        <v>13118</v>
      </c>
      <c r="C5894" t="s">
        <v>17482</v>
      </c>
      <c r="D5894" t="s">
        <v>17483</v>
      </c>
      <c r="E5894" s="74">
        <v>40834</v>
      </c>
      <c r="F5894">
        <v>0.24784999999999999</v>
      </c>
      <c r="G5894" t="s">
        <v>17</v>
      </c>
      <c r="H5894" t="s">
        <v>17339</v>
      </c>
      <c r="I5894" s="74">
        <v>40940</v>
      </c>
      <c r="J5894" t="s">
        <v>19</v>
      </c>
      <c r="K5894" t="s">
        <v>17325</v>
      </c>
    </row>
    <row r="5895" spans="1:11" hidden="1" x14ac:dyDescent="0.3">
      <c r="A5895" t="s">
        <v>2326</v>
      </c>
      <c r="B5895" t="s">
        <v>13117</v>
      </c>
      <c r="C5895" t="s">
        <v>17482</v>
      </c>
      <c r="D5895" t="s">
        <v>17483</v>
      </c>
      <c r="E5895" s="74">
        <v>40841</v>
      </c>
      <c r="F5895">
        <v>0.24845500000000001</v>
      </c>
      <c r="G5895" t="s">
        <v>17</v>
      </c>
      <c r="H5895" t="s">
        <v>17339</v>
      </c>
      <c r="I5895" s="74">
        <v>40940</v>
      </c>
      <c r="J5895" t="s">
        <v>19</v>
      </c>
      <c r="K5895" t="s">
        <v>17325</v>
      </c>
    </row>
    <row r="5896" spans="1:11" hidden="1" x14ac:dyDescent="0.3">
      <c r="A5896" t="s">
        <v>2319</v>
      </c>
      <c r="B5896" t="s">
        <v>13109</v>
      </c>
      <c r="C5896" t="s">
        <v>17482</v>
      </c>
      <c r="D5896" t="s">
        <v>17483</v>
      </c>
      <c r="E5896" s="74">
        <v>40879</v>
      </c>
      <c r="F5896">
        <v>0.24882499999999999</v>
      </c>
      <c r="G5896" t="s">
        <v>17</v>
      </c>
      <c r="H5896" t="s">
        <v>17339</v>
      </c>
      <c r="I5896" s="74">
        <v>40955</v>
      </c>
      <c r="J5896" t="s">
        <v>19</v>
      </c>
      <c r="K5896" t="s">
        <v>17325</v>
      </c>
    </row>
    <row r="5897" spans="1:11" hidden="1" x14ac:dyDescent="0.3">
      <c r="A5897" t="s">
        <v>2325</v>
      </c>
      <c r="B5897" t="s">
        <v>13116</v>
      </c>
      <c r="C5897" t="s">
        <v>17482</v>
      </c>
      <c r="D5897" t="s">
        <v>17483</v>
      </c>
      <c r="E5897" s="74">
        <v>40897</v>
      </c>
      <c r="F5897">
        <v>0.498</v>
      </c>
      <c r="G5897" t="s">
        <v>17</v>
      </c>
      <c r="H5897" t="s">
        <v>17339</v>
      </c>
      <c r="I5897" s="74">
        <v>40947</v>
      </c>
      <c r="J5897" t="s">
        <v>19</v>
      </c>
      <c r="K5897" t="s">
        <v>19</v>
      </c>
    </row>
    <row r="5898" spans="1:11" hidden="1" x14ac:dyDescent="0.3">
      <c r="A5898" t="s">
        <v>2241</v>
      </c>
      <c r="B5898" t="s">
        <v>13054</v>
      </c>
      <c r="C5898" t="s">
        <v>17482</v>
      </c>
      <c r="D5898" t="s">
        <v>17483</v>
      </c>
      <c r="E5898" s="74">
        <v>40900</v>
      </c>
      <c r="F5898">
        <v>0.24879499999999999</v>
      </c>
      <c r="G5898" t="s">
        <v>17</v>
      </c>
      <c r="H5898" t="s">
        <v>17339</v>
      </c>
      <c r="I5898" s="74">
        <v>41011</v>
      </c>
      <c r="J5898" t="s">
        <v>19</v>
      </c>
      <c r="K5898" t="s">
        <v>17325</v>
      </c>
    </row>
    <row r="5899" spans="1:11" hidden="1" x14ac:dyDescent="0.3">
      <c r="A5899" t="s">
        <v>2318</v>
      </c>
      <c r="B5899" t="s">
        <v>13108</v>
      </c>
      <c r="C5899" t="s">
        <v>17482</v>
      </c>
      <c r="D5899" t="s">
        <v>17483</v>
      </c>
      <c r="E5899" s="74">
        <v>40928</v>
      </c>
      <c r="F5899">
        <v>0.29899999999999999</v>
      </c>
      <c r="G5899" t="s">
        <v>17</v>
      </c>
      <c r="H5899" t="s">
        <v>17339</v>
      </c>
      <c r="I5899" s="74">
        <v>40956</v>
      </c>
      <c r="J5899" t="s">
        <v>19</v>
      </c>
      <c r="K5899" t="s">
        <v>19</v>
      </c>
    </row>
    <row r="5900" spans="1:11" hidden="1" x14ac:dyDescent="0.3">
      <c r="A5900" t="s">
        <v>2658</v>
      </c>
      <c r="B5900" t="s">
        <v>13388</v>
      </c>
      <c r="C5900" t="s">
        <v>17482</v>
      </c>
      <c r="D5900" t="s">
        <v>17483</v>
      </c>
      <c r="E5900" s="74">
        <v>40476</v>
      </c>
      <c r="F5900">
        <v>0.24817900000000001</v>
      </c>
      <c r="G5900" t="s">
        <v>17</v>
      </c>
      <c r="H5900" t="s">
        <v>17339</v>
      </c>
      <c r="I5900" s="74">
        <v>40585</v>
      </c>
      <c r="J5900" t="s">
        <v>19</v>
      </c>
      <c r="K5900" t="s">
        <v>17325</v>
      </c>
    </row>
    <row r="5901" spans="1:11" hidden="1" x14ac:dyDescent="0.3">
      <c r="A5901" t="s">
        <v>2210</v>
      </c>
      <c r="B5901" t="s">
        <v>13030</v>
      </c>
      <c r="C5901" t="s">
        <v>17482</v>
      </c>
      <c r="D5901" t="s">
        <v>17483</v>
      </c>
      <c r="E5901" s="74">
        <v>40973</v>
      </c>
      <c r="F5901">
        <v>0.24832000000000001</v>
      </c>
      <c r="G5901" t="s">
        <v>17</v>
      </c>
      <c r="H5901" t="s">
        <v>17339</v>
      </c>
      <c r="I5901" s="74">
        <v>41067</v>
      </c>
      <c r="J5901" t="s">
        <v>19</v>
      </c>
      <c r="K5901" t="s">
        <v>17325</v>
      </c>
    </row>
    <row r="5902" spans="1:11" hidden="1" x14ac:dyDescent="0.3">
      <c r="A5902" t="s">
        <v>2168</v>
      </c>
      <c r="B5902" t="s">
        <v>13008</v>
      </c>
      <c r="C5902" t="s">
        <v>17482</v>
      </c>
      <c r="D5902" t="s">
        <v>17483</v>
      </c>
      <c r="E5902" s="74">
        <v>41008</v>
      </c>
      <c r="F5902">
        <v>0.24759500000000001</v>
      </c>
      <c r="G5902" t="s">
        <v>17</v>
      </c>
      <c r="H5902" t="s">
        <v>17339</v>
      </c>
      <c r="I5902" s="74">
        <v>41120</v>
      </c>
      <c r="J5902" t="s">
        <v>19</v>
      </c>
      <c r="K5902" t="s">
        <v>17325</v>
      </c>
    </row>
    <row r="5903" spans="1:11" hidden="1" x14ac:dyDescent="0.3">
      <c r="A5903" t="s">
        <v>2167</v>
      </c>
      <c r="B5903" t="s">
        <v>13007</v>
      </c>
      <c r="C5903" t="s">
        <v>17482</v>
      </c>
      <c r="D5903" t="s">
        <v>17483</v>
      </c>
      <c r="E5903" s="74">
        <v>41023</v>
      </c>
      <c r="F5903">
        <v>0.24987999999999999</v>
      </c>
      <c r="G5903" t="s">
        <v>17</v>
      </c>
      <c r="H5903" t="s">
        <v>17339</v>
      </c>
      <c r="I5903" s="74">
        <v>41120</v>
      </c>
      <c r="J5903" t="s">
        <v>19</v>
      </c>
      <c r="K5903" t="s">
        <v>17325</v>
      </c>
    </row>
    <row r="5904" spans="1:11" hidden="1" x14ac:dyDescent="0.3">
      <c r="A5904" t="s">
        <v>2126</v>
      </c>
      <c r="B5904" t="s">
        <v>12981</v>
      </c>
      <c r="C5904" t="s">
        <v>17482</v>
      </c>
      <c r="D5904" t="s">
        <v>17483</v>
      </c>
      <c r="E5904" s="74">
        <v>41061</v>
      </c>
      <c r="F5904">
        <v>0.24613499999999999</v>
      </c>
      <c r="G5904" t="s">
        <v>17</v>
      </c>
      <c r="H5904" t="s">
        <v>17339</v>
      </c>
      <c r="I5904" s="74">
        <v>41151</v>
      </c>
      <c r="J5904" t="s">
        <v>19</v>
      </c>
      <c r="K5904" t="s">
        <v>17325</v>
      </c>
    </row>
    <row r="5905" spans="1:11" hidden="1" x14ac:dyDescent="0.3">
      <c r="A5905" t="s">
        <v>2125</v>
      </c>
      <c r="B5905" t="s">
        <v>12980</v>
      </c>
      <c r="C5905" t="s">
        <v>17482</v>
      </c>
      <c r="D5905" t="s">
        <v>17483</v>
      </c>
      <c r="E5905" s="74">
        <v>41088</v>
      </c>
      <c r="F5905">
        <v>0.24712000000000001</v>
      </c>
      <c r="G5905" t="s">
        <v>17</v>
      </c>
      <c r="H5905" t="s">
        <v>17339</v>
      </c>
      <c r="I5905" s="74">
        <v>41151</v>
      </c>
      <c r="J5905" t="s">
        <v>19</v>
      </c>
      <c r="K5905" t="s">
        <v>17325</v>
      </c>
    </row>
    <row r="5906" spans="1:11" hidden="1" x14ac:dyDescent="0.3">
      <c r="A5906" t="s">
        <v>2092</v>
      </c>
      <c r="B5906" t="s">
        <v>12949</v>
      </c>
      <c r="C5906" t="s">
        <v>17482</v>
      </c>
      <c r="D5906" t="s">
        <v>17483</v>
      </c>
      <c r="E5906" s="74">
        <v>41121</v>
      </c>
      <c r="F5906">
        <v>0.25</v>
      </c>
      <c r="G5906" t="s">
        <v>17</v>
      </c>
      <c r="H5906" t="s">
        <v>17339</v>
      </c>
      <c r="I5906" s="74">
        <v>41178</v>
      </c>
      <c r="J5906" t="s">
        <v>19</v>
      </c>
      <c r="K5906" t="s">
        <v>19</v>
      </c>
    </row>
    <row r="5907" spans="1:11" hidden="1" x14ac:dyDescent="0.3">
      <c r="A5907" t="s">
        <v>2089</v>
      </c>
      <c r="B5907" t="s">
        <v>12946</v>
      </c>
      <c r="C5907" t="s">
        <v>17482</v>
      </c>
      <c r="D5907" t="s">
        <v>17483</v>
      </c>
      <c r="E5907" s="74">
        <v>41095</v>
      </c>
      <c r="F5907">
        <v>0.24973000000000001</v>
      </c>
      <c r="G5907" t="s">
        <v>17</v>
      </c>
      <c r="H5907" t="s">
        <v>17339</v>
      </c>
      <c r="I5907" s="74">
        <v>41178</v>
      </c>
      <c r="J5907" t="s">
        <v>19</v>
      </c>
      <c r="K5907" t="s">
        <v>17325</v>
      </c>
    </row>
    <row r="5908" spans="1:11" hidden="1" x14ac:dyDescent="0.3">
      <c r="A5908" t="s">
        <v>1995</v>
      </c>
      <c r="B5908" t="s">
        <v>12866</v>
      </c>
      <c r="C5908" t="s">
        <v>17482</v>
      </c>
      <c r="D5908" t="s">
        <v>17483</v>
      </c>
      <c r="E5908" s="74">
        <v>41129</v>
      </c>
      <c r="F5908">
        <v>0.24848999999999999</v>
      </c>
      <c r="G5908" t="s">
        <v>17</v>
      </c>
      <c r="H5908" t="s">
        <v>17339</v>
      </c>
      <c r="I5908" s="74">
        <v>41229</v>
      </c>
      <c r="J5908" t="s">
        <v>19</v>
      </c>
      <c r="K5908" t="s">
        <v>17325</v>
      </c>
    </row>
    <row r="5909" spans="1:11" hidden="1" x14ac:dyDescent="0.3">
      <c r="A5909" t="s">
        <v>1931</v>
      </c>
      <c r="B5909" t="s">
        <v>12817</v>
      </c>
      <c r="C5909" t="s">
        <v>17482</v>
      </c>
      <c r="D5909" t="s">
        <v>17483</v>
      </c>
      <c r="E5909" s="74">
        <v>41169</v>
      </c>
      <c r="F5909">
        <v>0.24875</v>
      </c>
      <c r="G5909" t="s">
        <v>17</v>
      </c>
      <c r="H5909" t="s">
        <v>17339</v>
      </c>
      <c r="I5909" s="74">
        <v>41304</v>
      </c>
      <c r="J5909" t="s">
        <v>19</v>
      </c>
      <c r="K5909" t="s">
        <v>17325</v>
      </c>
    </row>
    <row r="5910" spans="1:11" hidden="1" x14ac:dyDescent="0.3">
      <c r="A5910" t="s">
        <v>1930</v>
      </c>
      <c r="B5910" t="s">
        <v>12816</v>
      </c>
      <c r="C5910" t="s">
        <v>17482</v>
      </c>
      <c r="D5910" t="s">
        <v>17483</v>
      </c>
      <c r="E5910" s="74">
        <v>41199</v>
      </c>
      <c r="F5910">
        <v>0.24864</v>
      </c>
      <c r="G5910" t="s">
        <v>17</v>
      </c>
      <c r="H5910" t="s">
        <v>17339</v>
      </c>
      <c r="I5910" s="74">
        <v>41304</v>
      </c>
      <c r="J5910" t="s">
        <v>19</v>
      </c>
      <c r="K5910" t="s">
        <v>17325</v>
      </c>
    </row>
    <row r="5911" spans="1:11" hidden="1" x14ac:dyDescent="0.3">
      <c r="A5911" t="s">
        <v>2657</v>
      </c>
      <c r="B5911" t="s">
        <v>13387</v>
      </c>
      <c r="C5911" t="s">
        <v>17482</v>
      </c>
      <c r="D5911" t="s">
        <v>17483</v>
      </c>
      <c r="E5911" s="74">
        <v>40526</v>
      </c>
      <c r="F5911">
        <v>0.24757399999999999</v>
      </c>
      <c r="G5911" t="s">
        <v>17</v>
      </c>
      <c r="H5911" t="s">
        <v>17339</v>
      </c>
      <c r="I5911" s="74">
        <v>40585</v>
      </c>
      <c r="J5911" t="s">
        <v>19</v>
      </c>
      <c r="K5911" t="s">
        <v>17325</v>
      </c>
    </row>
    <row r="5912" spans="1:11" hidden="1" x14ac:dyDescent="0.3">
      <c r="A5912" t="s">
        <v>1929</v>
      </c>
      <c r="B5912" t="s">
        <v>12815</v>
      </c>
      <c r="C5912" t="s">
        <v>17482</v>
      </c>
      <c r="D5912" t="s">
        <v>17483</v>
      </c>
      <c r="E5912" s="74">
        <v>41207</v>
      </c>
      <c r="F5912">
        <v>0.24876999999999999</v>
      </c>
      <c r="G5912" t="s">
        <v>17</v>
      </c>
      <c r="H5912" t="s">
        <v>17339</v>
      </c>
      <c r="I5912" s="74">
        <v>41304</v>
      </c>
      <c r="J5912" t="s">
        <v>19</v>
      </c>
      <c r="K5912" t="s">
        <v>17325</v>
      </c>
    </row>
    <row r="5913" spans="1:11" hidden="1" x14ac:dyDescent="0.3">
      <c r="A5913" t="s">
        <v>1909</v>
      </c>
      <c r="B5913" t="s">
        <v>12799</v>
      </c>
      <c r="C5913" t="s">
        <v>17482</v>
      </c>
      <c r="D5913" t="s">
        <v>17483</v>
      </c>
      <c r="E5913" s="74">
        <v>41220</v>
      </c>
      <c r="F5913">
        <v>0.24778</v>
      </c>
      <c r="G5913" t="s">
        <v>17</v>
      </c>
      <c r="H5913" t="s">
        <v>17339</v>
      </c>
      <c r="I5913" s="74">
        <v>41326</v>
      </c>
      <c r="J5913" t="s">
        <v>19</v>
      </c>
      <c r="K5913" t="s">
        <v>17325</v>
      </c>
    </row>
    <row r="5914" spans="1:11" hidden="1" x14ac:dyDescent="0.3">
      <c r="A5914" t="s">
        <v>1908</v>
      </c>
      <c r="B5914" t="s">
        <v>12798</v>
      </c>
      <c r="C5914" t="s">
        <v>17482</v>
      </c>
      <c r="D5914" t="s">
        <v>17483</v>
      </c>
      <c r="E5914" s="74">
        <v>41233</v>
      </c>
      <c r="F5914">
        <v>0.2482</v>
      </c>
      <c r="G5914" t="s">
        <v>17</v>
      </c>
      <c r="H5914" t="s">
        <v>17339</v>
      </c>
      <c r="I5914" s="74">
        <v>41326</v>
      </c>
      <c r="J5914" t="s">
        <v>19</v>
      </c>
      <c r="K5914" t="s">
        <v>17325</v>
      </c>
    </row>
    <row r="5915" spans="1:11" hidden="1" x14ac:dyDescent="0.3">
      <c r="A5915" t="s">
        <v>1907</v>
      </c>
      <c r="B5915" t="s">
        <v>12797</v>
      </c>
      <c r="C5915" t="s">
        <v>17482</v>
      </c>
      <c r="D5915" t="s">
        <v>17483</v>
      </c>
      <c r="E5915" s="74">
        <v>41240</v>
      </c>
      <c r="F5915">
        <v>0.24954999999999999</v>
      </c>
      <c r="G5915" t="s">
        <v>17</v>
      </c>
      <c r="H5915" t="s">
        <v>17339</v>
      </c>
      <c r="I5915" s="74">
        <v>41326</v>
      </c>
      <c r="J5915" t="s">
        <v>19</v>
      </c>
      <c r="K5915" t="s">
        <v>17325</v>
      </c>
    </row>
    <row r="5916" spans="1:11" hidden="1" x14ac:dyDescent="0.3">
      <c r="A5916" t="s">
        <v>1906</v>
      </c>
      <c r="B5916" t="s">
        <v>12796</v>
      </c>
      <c r="C5916" t="s">
        <v>17482</v>
      </c>
      <c r="D5916" t="s">
        <v>17483</v>
      </c>
      <c r="E5916" s="74">
        <v>41250</v>
      </c>
      <c r="F5916">
        <v>0.2475</v>
      </c>
      <c r="G5916" t="s">
        <v>17</v>
      </c>
      <c r="H5916" t="s">
        <v>17339</v>
      </c>
      <c r="I5916" s="74">
        <v>41326</v>
      </c>
      <c r="J5916" t="s">
        <v>19</v>
      </c>
      <c r="K5916" t="s">
        <v>17325</v>
      </c>
    </row>
    <row r="5917" spans="1:11" hidden="1" x14ac:dyDescent="0.3">
      <c r="A5917" t="s">
        <v>1835</v>
      </c>
      <c r="B5917" t="s">
        <v>12769</v>
      </c>
      <c r="C5917" t="s">
        <v>17482</v>
      </c>
      <c r="D5917" t="s">
        <v>17483</v>
      </c>
      <c r="E5917" s="74">
        <v>41270</v>
      </c>
      <c r="F5917">
        <v>0.24918499999999999</v>
      </c>
      <c r="G5917" t="s">
        <v>17</v>
      </c>
      <c r="H5917" t="s">
        <v>17339</v>
      </c>
      <c r="I5917" s="74">
        <v>41347</v>
      </c>
      <c r="J5917" t="s">
        <v>19</v>
      </c>
      <c r="K5917" t="s">
        <v>17325</v>
      </c>
    </row>
    <row r="5918" spans="1:11" hidden="1" x14ac:dyDescent="0.3">
      <c r="A5918" t="s">
        <v>1834</v>
      </c>
      <c r="B5918" t="s">
        <v>12768</v>
      </c>
      <c r="C5918" t="s">
        <v>17482</v>
      </c>
      <c r="D5918" t="s">
        <v>17483</v>
      </c>
      <c r="E5918" s="74">
        <v>41289</v>
      </c>
      <c r="F5918">
        <v>0.24726999999999999</v>
      </c>
      <c r="G5918" t="s">
        <v>17</v>
      </c>
      <c r="H5918" t="s">
        <v>17339</v>
      </c>
      <c r="I5918" s="74">
        <v>41347</v>
      </c>
      <c r="J5918" t="s">
        <v>19</v>
      </c>
      <c r="K5918" t="s">
        <v>17325</v>
      </c>
    </row>
    <row r="5919" spans="1:11" hidden="1" x14ac:dyDescent="0.3">
      <c r="A5919" t="s">
        <v>1691</v>
      </c>
      <c r="B5919" t="s">
        <v>12641</v>
      </c>
      <c r="C5919" t="s">
        <v>17482</v>
      </c>
      <c r="D5919" t="s">
        <v>17483</v>
      </c>
      <c r="E5919" s="74">
        <v>41316</v>
      </c>
      <c r="F5919">
        <v>0.24928500000000001</v>
      </c>
      <c r="G5919" t="s">
        <v>17</v>
      </c>
      <c r="H5919" t="s">
        <v>17339</v>
      </c>
      <c r="I5919" s="74">
        <v>41502</v>
      </c>
      <c r="J5919" t="s">
        <v>19</v>
      </c>
      <c r="K5919" t="s">
        <v>17325</v>
      </c>
    </row>
    <row r="5920" spans="1:11" hidden="1" x14ac:dyDescent="0.3">
      <c r="A5920" t="s">
        <v>1690</v>
      </c>
      <c r="B5920" t="s">
        <v>12640</v>
      </c>
      <c r="C5920" t="s">
        <v>17482</v>
      </c>
      <c r="D5920" t="s">
        <v>17483</v>
      </c>
      <c r="E5920" s="74">
        <v>41380</v>
      </c>
      <c r="F5920">
        <v>0.24812999999999999</v>
      </c>
      <c r="G5920" t="s">
        <v>17</v>
      </c>
      <c r="H5920" t="s">
        <v>17339</v>
      </c>
      <c r="I5920" s="74">
        <v>41502</v>
      </c>
      <c r="J5920" t="s">
        <v>19</v>
      </c>
      <c r="K5920" t="s">
        <v>17325</v>
      </c>
    </row>
    <row r="5921" spans="1:11" hidden="1" x14ac:dyDescent="0.3">
      <c r="A5921" t="s">
        <v>1689</v>
      </c>
      <c r="B5921" t="s">
        <v>12639</v>
      </c>
      <c r="C5921" t="s">
        <v>17482</v>
      </c>
      <c r="D5921" t="s">
        <v>17483</v>
      </c>
      <c r="E5921" s="74">
        <v>41401</v>
      </c>
      <c r="F5921">
        <v>0.5</v>
      </c>
      <c r="G5921" t="s">
        <v>17</v>
      </c>
      <c r="H5921" t="s">
        <v>17339</v>
      </c>
      <c r="I5921" s="74">
        <v>41511</v>
      </c>
      <c r="J5921" t="s">
        <v>19</v>
      </c>
      <c r="K5921" t="s">
        <v>19</v>
      </c>
    </row>
    <row r="5922" spans="1:11" hidden="1" x14ac:dyDescent="0.3">
      <c r="A5922" t="s">
        <v>2627</v>
      </c>
      <c r="B5922" t="s">
        <v>13367</v>
      </c>
      <c r="C5922" t="s">
        <v>17482</v>
      </c>
      <c r="D5922" t="s">
        <v>17483</v>
      </c>
      <c r="E5922" s="74">
        <v>40560</v>
      </c>
      <c r="F5922">
        <v>0.24976899999999999</v>
      </c>
      <c r="G5922" t="s">
        <v>17</v>
      </c>
      <c r="H5922" t="s">
        <v>17339</v>
      </c>
      <c r="I5922" s="74">
        <v>40618</v>
      </c>
      <c r="J5922" t="s">
        <v>19</v>
      </c>
      <c r="K5922" t="s">
        <v>17325</v>
      </c>
    </row>
    <row r="5923" spans="1:11" hidden="1" x14ac:dyDescent="0.3">
      <c r="A5923" t="s">
        <v>1688</v>
      </c>
      <c r="B5923" t="s">
        <v>12638</v>
      </c>
      <c r="C5923" t="s">
        <v>17482</v>
      </c>
      <c r="D5923" t="s">
        <v>17483</v>
      </c>
      <c r="E5923" s="74">
        <v>41414</v>
      </c>
      <c r="F5923">
        <v>0.39100000000000001</v>
      </c>
      <c r="G5923" t="s">
        <v>17</v>
      </c>
      <c r="H5923" t="s">
        <v>17339</v>
      </c>
      <c r="I5923" s="74">
        <v>41511</v>
      </c>
      <c r="J5923" t="s">
        <v>19</v>
      </c>
      <c r="K5923" t="s">
        <v>19</v>
      </c>
    </row>
    <row r="5924" spans="1:11" hidden="1" x14ac:dyDescent="0.3">
      <c r="A5924" t="s">
        <v>1687</v>
      </c>
      <c r="B5924" t="s">
        <v>12637</v>
      </c>
      <c r="C5924" t="s">
        <v>17482</v>
      </c>
      <c r="D5924" t="s">
        <v>17483</v>
      </c>
      <c r="E5924" s="74">
        <v>41407</v>
      </c>
      <c r="F5924">
        <v>0.24873000000000001</v>
      </c>
      <c r="G5924" t="s">
        <v>17</v>
      </c>
      <c r="H5924" t="s">
        <v>17339</v>
      </c>
      <c r="I5924" s="74">
        <v>41505</v>
      </c>
      <c r="J5924" t="s">
        <v>19</v>
      </c>
      <c r="K5924" t="s">
        <v>17325</v>
      </c>
    </row>
    <row r="5925" spans="1:11" hidden="1" x14ac:dyDescent="0.3">
      <c r="A5925" t="s">
        <v>1600</v>
      </c>
      <c r="B5925" t="s">
        <v>12558</v>
      </c>
      <c r="C5925" t="s">
        <v>17482</v>
      </c>
      <c r="D5925" t="s">
        <v>17483</v>
      </c>
      <c r="E5925" s="74">
        <v>41429</v>
      </c>
      <c r="F5925">
        <v>0.24779000000000001</v>
      </c>
      <c r="G5925" t="s">
        <v>17</v>
      </c>
      <c r="H5925" t="s">
        <v>17339</v>
      </c>
      <c r="I5925" s="74">
        <v>41502</v>
      </c>
      <c r="J5925" t="s">
        <v>19</v>
      </c>
      <c r="K5925" t="s">
        <v>17325</v>
      </c>
    </row>
    <row r="5926" spans="1:11" hidden="1" x14ac:dyDescent="0.3">
      <c r="A5926" t="s">
        <v>1599</v>
      </c>
      <c r="B5926" t="s">
        <v>12557</v>
      </c>
      <c r="C5926" t="s">
        <v>17482</v>
      </c>
      <c r="D5926" t="s">
        <v>17483</v>
      </c>
      <c r="E5926" s="74">
        <v>41445</v>
      </c>
      <c r="F5926">
        <v>0.24742</v>
      </c>
      <c r="G5926" t="s">
        <v>17</v>
      </c>
      <c r="H5926" t="s">
        <v>17339</v>
      </c>
      <c r="I5926" s="74">
        <v>41502</v>
      </c>
      <c r="J5926" t="s">
        <v>19</v>
      </c>
      <c r="K5926" t="s">
        <v>17325</v>
      </c>
    </row>
    <row r="5927" spans="1:11" hidden="1" x14ac:dyDescent="0.3">
      <c r="A5927" t="s">
        <v>1487</v>
      </c>
      <c r="B5927" t="s">
        <v>12480</v>
      </c>
      <c r="C5927" t="s">
        <v>17482</v>
      </c>
      <c r="D5927" t="s">
        <v>17483</v>
      </c>
      <c r="E5927" s="74">
        <v>41453</v>
      </c>
      <c r="F5927">
        <v>0.24796000000000001</v>
      </c>
      <c r="G5927" t="s">
        <v>17</v>
      </c>
      <c r="H5927" t="s">
        <v>17339</v>
      </c>
      <c r="I5927" s="74">
        <v>41603</v>
      </c>
      <c r="J5927" t="s">
        <v>19</v>
      </c>
      <c r="K5927" t="s">
        <v>17325</v>
      </c>
    </row>
    <row r="5928" spans="1:11" hidden="1" x14ac:dyDescent="0.3">
      <c r="A5928" t="s">
        <v>1486</v>
      </c>
      <c r="B5928" t="s">
        <v>12479</v>
      </c>
      <c r="C5928" t="s">
        <v>17482</v>
      </c>
      <c r="D5928" t="s">
        <v>17483</v>
      </c>
      <c r="E5928" s="74">
        <v>41488</v>
      </c>
      <c r="F5928">
        <v>0.24839</v>
      </c>
      <c r="G5928" t="s">
        <v>17</v>
      </c>
      <c r="H5928" t="s">
        <v>17339</v>
      </c>
      <c r="I5928" s="74">
        <v>41603</v>
      </c>
      <c r="J5928" t="s">
        <v>19</v>
      </c>
      <c r="K5928" t="s">
        <v>17325</v>
      </c>
    </row>
    <row r="5929" spans="1:11" hidden="1" x14ac:dyDescent="0.3">
      <c r="A5929" t="s">
        <v>1485</v>
      </c>
      <c r="B5929" t="s">
        <v>12478</v>
      </c>
      <c r="C5929" t="s">
        <v>17482</v>
      </c>
      <c r="D5929" t="s">
        <v>17483</v>
      </c>
      <c r="E5929" s="74">
        <v>41498</v>
      </c>
      <c r="F5929">
        <v>0.24656500000000001</v>
      </c>
      <c r="G5929" t="s">
        <v>17</v>
      </c>
      <c r="H5929" t="s">
        <v>17339</v>
      </c>
      <c r="I5929" s="74">
        <v>41603</v>
      </c>
      <c r="J5929" t="s">
        <v>19</v>
      </c>
      <c r="K5929" t="s">
        <v>17325</v>
      </c>
    </row>
    <row r="5930" spans="1:11" hidden="1" x14ac:dyDescent="0.3">
      <c r="A5930" t="s">
        <v>1430</v>
      </c>
      <c r="B5930" t="s">
        <v>12437</v>
      </c>
      <c r="C5930" t="s">
        <v>17482</v>
      </c>
      <c r="D5930" t="s">
        <v>17483</v>
      </c>
      <c r="E5930" s="74">
        <v>41523</v>
      </c>
      <c r="F5930">
        <v>0.24792</v>
      </c>
      <c r="G5930" t="s">
        <v>17</v>
      </c>
      <c r="H5930" t="s">
        <v>17339</v>
      </c>
      <c r="I5930" s="74">
        <v>41631</v>
      </c>
      <c r="J5930" t="s">
        <v>19</v>
      </c>
      <c r="K5930" t="s">
        <v>17325</v>
      </c>
    </row>
    <row r="5931" spans="1:11" hidden="1" x14ac:dyDescent="0.3">
      <c r="A5931" t="s">
        <v>1294</v>
      </c>
      <c r="B5931" t="s">
        <v>12363</v>
      </c>
      <c r="C5931" t="s">
        <v>17482</v>
      </c>
      <c r="D5931" t="s">
        <v>17483</v>
      </c>
      <c r="E5931" s="74">
        <v>41585</v>
      </c>
      <c r="F5931">
        <v>0.24949499999999999</v>
      </c>
      <c r="G5931" t="s">
        <v>17</v>
      </c>
      <c r="H5931" t="s">
        <v>17339</v>
      </c>
      <c r="I5931" s="74">
        <v>41725</v>
      </c>
      <c r="J5931" t="s">
        <v>19</v>
      </c>
      <c r="K5931" t="s">
        <v>17325</v>
      </c>
    </row>
    <row r="5932" spans="1:11" hidden="1" x14ac:dyDescent="0.3">
      <c r="A5932" t="s">
        <v>1293</v>
      </c>
      <c r="B5932" t="s">
        <v>12362</v>
      </c>
      <c r="C5932" t="s">
        <v>17482</v>
      </c>
      <c r="D5932" t="s">
        <v>17483</v>
      </c>
      <c r="E5932" s="74">
        <v>41627</v>
      </c>
      <c r="F5932">
        <v>0.248693</v>
      </c>
      <c r="G5932" t="s">
        <v>17</v>
      </c>
      <c r="H5932" t="s">
        <v>17339</v>
      </c>
      <c r="I5932" s="74">
        <v>41725</v>
      </c>
      <c r="J5932" t="s">
        <v>19</v>
      </c>
      <c r="K5932" t="s">
        <v>17325</v>
      </c>
    </row>
    <row r="5933" spans="1:11" hidden="1" x14ac:dyDescent="0.3">
      <c r="A5933" t="s">
        <v>2626</v>
      </c>
      <c r="B5933" t="s">
        <v>13366</v>
      </c>
      <c r="C5933" t="s">
        <v>17482</v>
      </c>
      <c r="D5933" t="s">
        <v>17483</v>
      </c>
      <c r="E5933" s="74">
        <v>40563</v>
      </c>
      <c r="F5933">
        <v>0.24995999999999999</v>
      </c>
      <c r="G5933" t="s">
        <v>17</v>
      </c>
      <c r="H5933" t="s">
        <v>17339</v>
      </c>
      <c r="I5933" s="74">
        <v>40618</v>
      </c>
      <c r="J5933" t="s">
        <v>19</v>
      </c>
      <c r="K5933" t="s">
        <v>17325</v>
      </c>
    </row>
    <row r="5934" spans="1:11" hidden="1" x14ac:dyDescent="0.3">
      <c r="A5934" t="s">
        <v>1282</v>
      </c>
      <c r="B5934" t="s">
        <v>12351</v>
      </c>
      <c r="C5934" t="s">
        <v>17482</v>
      </c>
      <c r="D5934" t="s">
        <v>17483</v>
      </c>
      <c r="E5934" s="74">
        <v>41724</v>
      </c>
      <c r="F5934">
        <v>0.376</v>
      </c>
      <c r="G5934" t="s">
        <v>17</v>
      </c>
      <c r="H5934" t="s">
        <v>17339</v>
      </c>
      <c r="I5934" s="74">
        <v>41732</v>
      </c>
      <c r="J5934" t="s">
        <v>19</v>
      </c>
      <c r="K5934" t="s">
        <v>19</v>
      </c>
    </row>
    <row r="5935" spans="1:11" hidden="1" x14ac:dyDescent="0.3">
      <c r="A5935" t="s">
        <v>947</v>
      </c>
      <c r="B5935" t="s">
        <v>12173</v>
      </c>
      <c r="C5935" t="s">
        <v>17482</v>
      </c>
      <c r="D5935" t="s">
        <v>17483</v>
      </c>
      <c r="E5935" s="74">
        <v>41653</v>
      </c>
      <c r="F5935">
        <v>0.24864</v>
      </c>
      <c r="G5935" t="s">
        <v>17</v>
      </c>
      <c r="H5935" t="s">
        <v>17339</v>
      </c>
      <c r="I5935" s="74">
        <v>42038</v>
      </c>
      <c r="J5935" t="s">
        <v>19</v>
      </c>
      <c r="K5935" t="s">
        <v>17325</v>
      </c>
    </row>
    <row r="5936" spans="1:11" hidden="1" x14ac:dyDescent="0.3">
      <c r="A5936" t="s">
        <v>946</v>
      </c>
      <c r="B5936" t="s">
        <v>12172</v>
      </c>
      <c r="C5936" t="s">
        <v>17482</v>
      </c>
      <c r="D5936" t="s">
        <v>17483</v>
      </c>
      <c r="E5936" s="74">
        <v>41729</v>
      </c>
      <c r="F5936">
        <v>0.244395</v>
      </c>
      <c r="G5936" t="s">
        <v>17</v>
      </c>
      <c r="H5936" t="s">
        <v>17339</v>
      </c>
      <c r="I5936" s="74">
        <v>42038</v>
      </c>
      <c r="J5936" t="s">
        <v>19</v>
      </c>
      <c r="K5936" t="s">
        <v>17325</v>
      </c>
    </row>
    <row r="5937" spans="1:11" hidden="1" x14ac:dyDescent="0.3">
      <c r="A5937" t="s">
        <v>945</v>
      </c>
      <c r="B5937" t="s">
        <v>12171</v>
      </c>
      <c r="C5937" t="s">
        <v>17482</v>
      </c>
      <c r="D5937" t="s">
        <v>17483</v>
      </c>
      <c r="E5937" s="74">
        <v>41789</v>
      </c>
      <c r="F5937">
        <v>0.24989</v>
      </c>
      <c r="G5937" t="s">
        <v>17</v>
      </c>
      <c r="H5937" t="s">
        <v>17339</v>
      </c>
      <c r="I5937" s="74">
        <v>42038</v>
      </c>
      <c r="J5937" t="s">
        <v>19</v>
      </c>
      <c r="K5937" t="s">
        <v>17325</v>
      </c>
    </row>
    <row r="5938" spans="1:11" hidden="1" x14ac:dyDescent="0.3">
      <c r="A5938" t="s">
        <v>944</v>
      </c>
      <c r="B5938" t="s">
        <v>12170</v>
      </c>
      <c r="C5938" t="s">
        <v>17482</v>
      </c>
      <c r="D5938" t="s">
        <v>17483</v>
      </c>
      <c r="E5938" s="74">
        <v>41850</v>
      </c>
      <c r="F5938">
        <v>0.24867</v>
      </c>
      <c r="G5938" t="s">
        <v>17</v>
      </c>
      <c r="H5938" t="s">
        <v>17339</v>
      </c>
      <c r="I5938" s="74">
        <v>42038</v>
      </c>
      <c r="J5938" t="s">
        <v>19</v>
      </c>
      <c r="K5938" t="s">
        <v>17325</v>
      </c>
    </row>
    <row r="5939" spans="1:11" hidden="1" x14ac:dyDescent="0.3">
      <c r="A5939" t="s">
        <v>901</v>
      </c>
      <c r="B5939" t="s">
        <v>12149</v>
      </c>
      <c r="C5939" t="s">
        <v>17482</v>
      </c>
      <c r="D5939" t="s">
        <v>17483</v>
      </c>
      <c r="E5939" s="74">
        <v>41885</v>
      </c>
      <c r="F5939">
        <v>0.24907499999999999</v>
      </c>
      <c r="G5939" t="s">
        <v>17</v>
      </c>
      <c r="H5939" t="s">
        <v>17339</v>
      </c>
      <c r="I5939" s="74">
        <v>42038</v>
      </c>
      <c r="J5939" t="s">
        <v>19</v>
      </c>
      <c r="K5939" t="s">
        <v>17325</v>
      </c>
    </row>
    <row r="5940" spans="1:11" hidden="1" x14ac:dyDescent="0.3">
      <c r="A5940" t="s">
        <v>943</v>
      </c>
      <c r="B5940" t="s">
        <v>12169</v>
      </c>
      <c r="C5940" t="s">
        <v>17482</v>
      </c>
      <c r="D5940" t="s">
        <v>17483</v>
      </c>
      <c r="E5940" s="74">
        <v>41949</v>
      </c>
      <c r="F5940">
        <v>0.42499999999999999</v>
      </c>
      <c r="G5940" t="s">
        <v>17</v>
      </c>
      <c r="H5940" t="s">
        <v>17339</v>
      </c>
      <c r="I5940" s="74">
        <v>42017</v>
      </c>
      <c r="J5940" t="s">
        <v>19</v>
      </c>
      <c r="K5940" t="s">
        <v>19</v>
      </c>
    </row>
    <row r="5941" spans="1:11" hidden="1" x14ac:dyDescent="0.3">
      <c r="A5941" t="s">
        <v>678</v>
      </c>
      <c r="B5941" t="s">
        <v>12010</v>
      </c>
      <c r="C5941" t="s">
        <v>17482</v>
      </c>
      <c r="D5941" t="s">
        <v>17483</v>
      </c>
      <c r="E5941" s="74">
        <v>41947</v>
      </c>
      <c r="F5941">
        <v>0.244282</v>
      </c>
      <c r="G5941" t="s">
        <v>17</v>
      </c>
      <c r="H5941" t="s">
        <v>17339</v>
      </c>
      <c r="I5941" s="74">
        <v>42275</v>
      </c>
      <c r="J5941" t="s">
        <v>19</v>
      </c>
      <c r="K5941" t="s">
        <v>17325</v>
      </c>
    </row>
    <row r="5942" spans="1:11" hidden="1" x14ac:dyDescent="0.3">
      <c r="A5942" t="s">
        <v>677</v>
      </c>
      <c r="B5942" t="s">
        <v>12009</v>
      </c>
      <c r="C5942" t="s">
        <v>17482</v>
      </c>
      <c r="D5942" t="s">
        <v>17483</v>
      </c>
      <c r="E5942" s="74">
        <v>42020</v>
      </c>
      <c r="F5942">
        <v>0.24893499999999999</v>
      </c>
      <c r="G5942" t="s">
        <v>17</v>
      </c>
      <c r="H5942" t="s">
        <v>17339</v>
      </c>
      <c r="I5942" s="74">
        <v>42275</v>
      </c>
      <c r="J5942" t="s">
        <v>19</v>
      </c>
      <c r="K5942" t="s">
        <v>17325</v>
      </c>
    </row>
    <row r="5943" spans="1:11" hidden="1" x14ac:dyDescent="0.3">
      <c r="A5943" t="s">
        <v>604</v>
      </c>
      <c r="B5943" t="s">
        <v>11972</v>
      </c>
      <c r="C5943" t="s">
        <v>17482</v>
      </c>
      <c r="D5943" t="s">
        <v>17483</v>
      </c>
      <c r="E5943" s="74">
        <v>42128</v>
      </c>
      <c r="F5943">
        <v>0.24684</v>
      </c>
      <c r="G5943" t="s">
        <v>17</v>
      </c>
      <c r="H5943" t="s">
        <v>17339</v>
      </c>
      <c r="I5943" s="74">
        <v>42387</v>
      </c>
      <c r="J5943" t="s">
        <v>19</v>
      </c>
      <c r="K5943" t="s">
        <v>17325</v>
      </c>
    </row>
    <row r="5944" spans="1:11" hidden="1" x14ac:dyDescent="0.3">
      <c r="A5944" t="s">
        <v>2571</v>
      </c>
      <c r="B5944" t="s">
        <v>13315</v>
      </c>
      <c r="C5944" t="s">
        <v>17482</v>
      </c>
      <c r="D5944" t="s">
        <v>17483</v>
      </c>
      <c r="E5944" s="74">
        <v>40603</v>
      </c>
      <c r="F5944">
        <v>0.24953</v>
      </c>
      <c r="G5944" t="s">
        <v>17</v>
      </c>
      <c r="H5944" t="s">
        <v>17339</v>
      </c>
      <c r="I5944" s="74">
        <v>40655</v>
      </c>
      <c r="J5944" t="s">
        <v>19</v>
      </c>
      <c r="K5944" t="s">
        <v>17325</v>
      </c>
    </row>
    <row r="5945" spans="1:11" hidden="1" x14ac:dyDescent="0.3">
      <c r="A5945" t="s">
        <v>321</v>
      </c>
      <c r="B5945" t="s">
        <v>11817</v>
      </c>
      <c r="C5945" t="s">
        <v>17482</v>
      </c>
      <c r="D5945" t="s">
        <v>17483</v>
      </c>
      <c r="E5945" s="74">
        <v>42272</v>
      </c>
      <c r="F5945">
        <v>0.249775</v>
      </c>
      <c r="G5945" t="s">
        <v>17</v>
      </c>
      <c r="H5945" t="s">
        <v>17339</v>
      </c>
      <c r="I5945" s="74">
        <v>42704</v>
      </c>
      <c r="J5945" t="s">
        <v>19</v>
      </c>
      <c r="K5945" t="s">
        <v>17325</v>
      </c>
    </row>
    <row r="5946" spans="1:11" hidden="1" x14ac:dyDescent="0.3">
      <c r="A5946" t="s">
        <v>177</v>
      </c>
      <c r="B5946" t="s">
        <v>11731</v>
      </c>
      <c r="C5946" t="s">
        <v>17482</v>
      </c>
      <c r="D5946" t="s">
        <v>17483</v>
      </c>
      <c r="E5946" s="74">
        <v>42282</v>
      </c>
      <c r="F5946">
        <v>0.24462</v>
      </c>
      <c r="G5946" t="s">
        <v>17</v>
      </c>
      <c r="H5946" t="s">
        <v>17339</v>
      </c>
      <c r="I5946" s="74">
        <v>42704</v>
      </c>
      <c r="J5946" t="s">
        <v>19</v>
      </c>
      <c r="K5946" t="s">
        <v>17325</v>
      </c>
    </row>
    <row r="5947" spans="1:11" hidden="1" x14ac:dyDescent="0.3">
      <c r="A5947" t="s">
        <v>179</v>
      </c>
      <c r="B5947" t="s">
        <v>11734</v>
      </c>
      <c r="C5947" t="s">
        <v>17482</v>
      </c>
      <c r="D5947" t="s">
        <v>17483</v>
      </c>
      <c r="E5947" s="74">
        <v>42359</v>
      </c>
      <c r="F5947">
        <v>0.24598</v>
      </c>
      <c r="G5947" t="s">
        <v>17</v>
      </c>
      <c r="H5947" t="s">
        <v>17339</v>
      </c>
      <c r="I5947" s="74">
        <v>42704</v>
      </c>
      <c r="J5947" t="s">
        <v>19</v>
      </c>
      <c r="K5947" t="s">
        <v>17325</v>
      </c>
    </row>
    <row r="5948" spans="1:11" hidden="1" x14ac:dyDescent="0.3">
      <c r="A5948" t="s">
        <v>178</v>
      </c>
      <c r="B5948" t="s">
        <v>11733</v>
      </c>
      <c r="C5948" t="s">
        <v>17482</v>
      </c>
      <c r="D5948" t="s">
        <v>17483</v>
      </c>
      <c r="E5948" s="74">
        <v>42412</v>
      </c>
      <c r="F5948">
        <v>0.24217900000000001</v>
      </c>
      <c r="G5948" t="s">
        <v>17</v>
      </c>
      <c r="H5948" t="s">
        <v>17339</v>
      </c>
      <c r="I5948" s="74">
        <v>42704</v>
      </c>
      <c r="J5948" t="s">
        <v>19</v>
      </c>
      <c r="K5948" t="s">
        <v>17325</v>
      </c>
    </row>
    <row r="5949" spans="1:11" hidden="1" x14ac:dyDescent="0.3">
      <c r="A5949" t="s">
        <v>162</v>
      </c>
      <c r="B5949" t="s">
        <v>11714</v>
      </c>
      <c r="C5949" t="s">
        <v>17482</v>
      </c>
      <c r="D5949" t="s">
        <v>17483</v>
      </c>
      <c r="E5949" s="74">
        <v>42440</v>
      </c>
      <c r="F5949">
        <v>0.24796000000000001</v>
      </c>
      <c r="G5949" t="s">
        <v>17</v>
      </c>
      <c r="H5949" t="s">
        <v>17339</v>
      </c>
      <c r="I5949" s="74">
        <v>42704</v>
      </c>
      <c r="J5949" t="s">
        <v>19</v>
      </c>
      <c r="K5949" t="s">
        <v>17325</v>
      </c>
    </row>
    <row r="5950" spans="1:11" hidden="1" x14ac:dyDescent="0.3">
      <c r="A5950" t="s">
        <v>3945</v>
      </c>
      <c r="B5950" t="s">
        <v>11616</v>
      </c>
      <c r="C5950" t="s">
        <v>17482</v>
      </c>
      <c r="D5950" t="s">
        <v>17483</v>
      </c>
      <c r="E5950" s="74">
        <v>42669</v>
      </c>
      <c r="F5950">
        <v>0.11151999999999999</v>
      </c>
      <c r="G5950" t="s">
        <v>17</v>
      </c>
      <c r="H5950" t="s">
        <v>17339</v>
      </c>
      <c r="I5950" s="74">
        <v>43024</v>
      </c>
      <c r="J5950" t="s">
        <v>19</v>
      </c>
      <c r="K5950" t="s">
        <v>17325</v>
      </c>
    </row>
    <row r="5951" spans="1:11" hidden="1" x14ac:dyDescent="0.3">
      <c r="A5951" t="s">
        <v>2534</v>
      </c>
      <c r="B5951" t="s">
        <v>13283</v>
      </c>
      <c r="C5951" t="s">
        <v>17482</v>
      </c>
      <c r="D5951" t="s">
        <v>17483</v>
      </c>
      <c r="E5951" s="74">
        <v>40618</v>
      </c>
      <c r="F5951">
        <v>0.24951899999999999</v>
      </c>
      <c r="G5951" t="s">
        <v>17</v>
      </c>
      <c r="H5951" t="s">
        <v>17339</v>
      </c>
      <c r="I5951" s="74">
        <v>40718</v>
      </c>
      <c r="J5951" t="s">
        <v>19</v>
      </c>
      <c r="K5951" t="s">
        <v>17325</v>
      </c>
    </row>
    <row r="5952" spans="1:11" hidden="1" x14ac:dyDescent="0.3">
      <c r="A5952" t="s">
        <v>8273</v>
      </c>
      <c r="B5952" t="s">
        <v>10253</v>
      </c>
      <c r="C5952" t="s">
        <v>17482</v>
      </c>
      <c r="D5952" t="s">
        <v>17483</v>
      </c>
      <c r="E5952" s="74">
        <v>42955</v>
      </c>
      <c r="F5952">
        <v>2.742E-2</v>
      </c>
      <c r="G5952" t="s">
        <v>17</v>
      </c>
      <c r="H5952" t="s">
        <v>17339</v>
      </c>
      <c r="I5952" s="74">
        <v>44027</v>
      </c>
      <c r="J5952" t="s">
        <v>19</v>
      </c>
      <c r="K5952" t="s">
        <v>17325</v>
      </c>
    </row>
    <row r="5953" spans="1:11" hidden="1" x14ac:dyDescent="0.3">
      <c r="A5953" t="s">
        <v>2519</v>
      </c>
      <c r="B5953" t="s">
        <v>13267</v>
      </c>
      <c r="C5953" t="s">
        <v>17482</v>
      </c>
      <c r="D5953" t="s">
        <v>17483</v>
      </c>
      <c r="E5953" s="74">
        <v>40648</v>
      </c>
      <c r="F5953">
        <v>0.24847</v>
      </c>
      <c r="G5953" t="s">
        <v>17</v>
      </c>
      <c r="H5953" t="s">
        <v>17339</v>
      </c>
      <c r="I5953" s="74">
        <v>40759</v>
      </c>
      <c r="J5953" t="s">
        <v>19</v>
      </c>
      <c r="K5953" t="s">
        <v>17325</v>
      </c>
    </row>
    <row r="5954" spans="1:11" hidden="1" x14ac:dyDescent="0.3">
      <c r="A5954" t="s">
        <v>2492</v>
      </c>
      <c r="B5954" t="s">
        <v>13253</v>
      </c>
      <c r="C5954" t="s">
        <v>17482</v>
      </c>
      <c r="D5954" t="s">
        <v>17483</v>
      </c>
      <c r="E5954" s="74">
        <v>40718</v>
      </c>
      <c r="F5954">
        <v>0.5</v>
      </c>
      <c r="G5954" t="s">
        <v>17</v>
      </c>
      <c r="H5954" t="s">
        <v>17339</v>
      </c>
      <c r="I5954" s="74">
        <v>40787</v>
      </c>
      <c r="J5954" t="s">
        <v>19</v>
      </c>
      <c r="K5954" t="s">
        <v>19</v>
      </c>
    </row>
    <row r="5955" spans="1:11" hidden="1" x14ac:dyDescent="0.3">
      <c r="A5955" t="s">
        <v>10102</v>
      </c>
      <c r="B5955" t="s">
        <v>10201</v>
      </c>
      <c r="C5955" t="s">
        <v>17412</v>
      </c>
      <c r="D5955" t="s">
        <v>17413</v>
      </c>
      <c r="E5955" s="74">
        <v>42348</v>
      </c>
      <c r="F5955">
        <v>0.96799999999999997</v>
      </c>
      <c r="G5955" t="s">
        <v>17</v>
      </c>
      <c r="H5955" t="s">
        <v>17315</v>
      </c>
      <c r="I5955" s="74">
        <v>44218</v>
      </c>
      <c r="J5955" t="s">
        <v>19</v>
      </c>
      <c r="K5955" t="s">
        <v>19</v>
      </c>
    </row>
    <row r="5956" spans="1:11" hidden="1" x14ac:dyDescent="0.3">
      <c r="A5956" t="s">
        <v>3122</v>
      </c>
      <c r="B5956" t="s">
        <v>10201</v>
      </c>
      <c r="C5956" t="s">
        <v>17357</v>
      </c>
      <c r="D5956" t="s">
        <v>17358</v>
      </c>
      <c r="E5956" s="74">
        <v>39622</v>
      </c>
      <c r="F5956">
        <v>9.5000000000000001E-2</v>
      </c>
      <c r="G5956" t="s">
        <v>17</v>
      </c>
      <c r="H5956" t="s">
        <v>17339</v>
      </c>
      <c r="I5956" s="74">
        <v>39864</v>
      </c>
      <c r="J5956" t="s">
        <v>19</v>
      </c>
      <c r="K5956" t="s">
        <v>19</v>
      </c>
    </row>
    <row r="5957" spans="1:11" hidden="1" x14ac:dyDescent="0.3">
      <c r="A5957" t="s">
        <v>10098</v>
      </c>
      <c r="B5957" t="s">
        <v>16787</v>
      </c>
      <c r="C5957" t="s">
        <v>17412</v>
      </c>
      <c r="D5957" t="s">
        <v>17413</v>
      </c>
      <c r="E5957" s="74">
        <v>43633</v>
      </c>
      <c r="F5957">
        <v>1.468</v>
      </c>
      <c r="G5957" t="s">
        <v>17</v>
      </c>
      <c r="H5957" t="s">
        <v>17315</v>
      </c>
      <c r="I5957" s="74">
        <v>44232</v>
      </c>
      <c r="J5957" t="s">
        <v>19</v>
      </c>
      <c r="K5957" t="s">
        <v>19</v>
      </c>
    </row>
    <row r="5958" spans="1:11" hidden="1" x14ac:dyDescent="0.3">
      <c r="A5958" t="s">
        <v>3125</v>
      </c>
      <c r="B5958" t="s">
        <v>10213</v>
      </c>
      <c r="C5958" t="s">
        <v>17357</v>
      </c>
      <c r="D5958" t="s">
        <v>17358</v>
      </c>
      <c r="E5958" s="74">
        <v>39741</v>
      </c>
      <c r="F5958">
        <v>0.16900000000000001</v>
      </c>
      <c r="G5958" t="s">
        <v>17</v>
      </c>
      <c r="H5958" t="s">
        <v>17339</v>
      </c>
      <c r="I5958" s="74">
        <v>39863</v>
      </c>
      <c r="J5958" t="s">
        <v>19</v>
      </c>
      <c r="K5958" t="s">
        <v>19</v>
      </c>
    </row>
    <row r="5959" spans="1:11" hidden="1" x14ac:dyDescent="0.3">
      <c r="A5959" t="s">
        <v>10041</v>
      </c>
      <c r="B5959" t="s">
        <v>16867</v>
      </c>
      <c r="C5959" t="s">
        <v>17504</v>
      </c>
      <c r="D5959" t="s">
        <v>17505</v>
      </c>
      <c r="E5959" s="74">
        <v>44043</v>
      </c>
      <c r="F5959">
        <v>29.4</v>
      </c>
      <c r="G5959" t="s">
        <v>6</v>
      </c>
      <c r="H5959" t="s">
        <v>17386</v>
      </c>
      <c r="I5959" s="74">
        <v>44200</v>
      </c>
      <c r="J5959" t="s">
        <v>19</v>
      </c>
      <c r="K5959" t="s">
        <v>19</v>
      </c>
    </row>
    <row r="5960" spans="1:11" hidden="1" x14ac:dyDescent="0.3">
      <c r="A5960" t="s">
        <v>16791</v>
      </c>
      <c r="B5960" t="s">
        <v>16790</v>
      </c>
      <c r="C5960" t="s">
        <v>17536</v>
      </c>
      <c r="D5960" t="s">
        <v>17537</v>
      </c>
      <c r="E5960" s="74">
        <v>44055</v>
      </c>
      <c r="F5960">
        <v>0.9</v>
      </c>
      <c r="G5960" t="s">
        <v>17</v>
      </c>
      <c r="H5960" t="s">
        <v>17315</v>
      </c>
      <c r="I5960" s="74">
        <v>44274</v>
      </c>
      <c r="J5960" t="s">
        <v>19</v>
      </c>
      <c r="K5960" t="s">
        <v>19</v>
      </c>
    </row>
    <row r="5961" spans="1:11" hidden="1" x14ac:dyDescent="0.3">
      <c r="A5961" t="s">
        <v>3650</v>
      </c>
      <c r="B5961" t="s">
        <v>12177</v>
      </c>
      <c r="C5961" t="s">
        <v>17529</v>
      </c>
      <c r="D5961" t="s">
        <v>17530</v>
      </c>
      <c r="E5961" s="74">
        <v>36312</v>
      </c>
      <c r="F5961">
        <v>2.1</v>
      </c>
      <c r="G5961" t="s">
        <v>6</v>
      </c>
      <c r="H5961" t="s">
        <v>17315</v>
      </c>
      <c r="I5961" s="74">
        <v>39553</v>
      </c>
      <c r="J5961" t="s">
        <v>19</v>
      </c>
      <c r="K5961" t="s">
        <v>19</v>
      </c>
    </row>
    <row r="5962" spans="1:11" hidden="1" x14ac:dyDescent="0.3">
      <c r="A5962" t="s">
        <v>966</v>
      </c>
      <c r="B5962" t="s">
        <v>12177</v>
      </c>
      <c r="C5962" t="s">
        <v>17726</v>
      </c>
      <c r="D5962" t="s">
        <v>17727</v>
      </c>
      <c r="E5962" s="74">
        <v>31057</v>
      </c>
      <c r="F5962">
        <v>11.2</v>
      </c>
      <c r="G5962" t="s">
        <v>6</v>
      </c>
      <c r="H5962" t="s">
        <v>17315</v>
      </c>
      <c r="I5962" s="74">
        <v>42130</v>
      </c>
      <c r="J5962" t="s">
        <v>19</v>
      </c>
      <c r="K5962" t="s">
        <v>19</v>
      </c>
    </row>
    <row r="5963" spans="1:11" hidden="1" x14ac:dyDescent="0.3">
      <c r="A5963" t="s">
        <v>4789</v>
      </c>
      <c r="B5963" t="s">
        <v>11152</v>
      </c>
      <c r="C5963" t="s">
        <v>17365</v>
      </c>
      <c r="D5963" t="s">
        <v>17366</v>
      </c>
      <c r="E5963" s="74">
        <v>43446</v>
      </c>
      <c r="F5963">
        <v>4</v>
      </c>
      <c r="G5963" t="s">
        <v>17</v>
      </c>
      <c r="H5963" t="s">
        <v>17441</v>
      </c>
      <c r="I5963" s="74">
        <v>43501</v>
      </c>
      <c r="J5963" t="s">
        <v>19</v>
      </c>
      <c r="K5963" t="s">
        <v>19</v>
      </c>
    </row>
    <row r="5964" spans="1:11" hidden="1" x14ac:dyDescent="0.3">
      <c r="A5964" t="s">
        <v>20395</v>
      </c>
      <c r="B5964" t="s">
        <v>20396</v>
      </c>
      <c r="C5964" t="s">
        <v>17348</v>
      </c>
      <c r="D5964" t="s">
        <v>17349</v>
      </c>
      <c r="E5964" s="74">
        <v>43202</v>
      </c>
      <c r="F5964">
        <v>0.13600000000000001</v>
      </c>
      <c r="G5964" t="s">
        <v>17</v>
      </c>
      <c r="H5964" t="s">
        <v>17315</v>
      </c>
      <c r="I5964" s="74">
        <v>45174</v>
      </c>
      <c r="J5964" t="s">
        <v>19</v>
      </c>
      <c r="K5964" t="s">
        <v>19</v>
      </c>
    </row>
    <row r="5965" spans="1:11" hidden="1" x14ac:dyDescent="0.3">
      <c r="A5965" t="s">
        <v>2286</v>
      </c>
      <c r="B5965" t="s">
        <v>13089</v>
      </c>
      <c r="C5965" t="s">
        <v>17557</v>
      </c>
      <c r="D5965" t="s">
        <v>17558</v>
      </c>
      <c r="E5965" s="74">
        <v>39086</v>
      </c>
      <c r="F5965">
        <v>0.22500000000000001</v>
      </c>
      <c r="G5965" t="s">
        <v>17</v>
      </c>
      <c r="H5965" t="s">
        <v>17315</v>
      </c>
      <c r="I5965" s="74">
        <v>41026</v>
      </c>
      <c r="J5965" t="s">
        <v>19</v>
      </c>
      <c r="K5965" t="s">
        <v>19</v>
      </c>
    </row>
    <row r="5966" spans="1:11" hidden="1" x14ac:dyDescent="0.3">
      <c r="A5966" t="s">
        <v>15874</v>
      </c>
      <c r="B5966" t="s">
        <v>15873</v>
      </c>
      <c r="C5966" t="s">
        <v>17453</v>
      </c>
      <c r="D5966" t="s">
        <v>17454</v>
      </c>
      <c r="E5966" s="74">
        <v>44155</v>
      </c>
      <c r="F5966">
        <v>2.2000000000000002</v>
      </c>
      <c r="G5966" t="s">
        <v>17</v>
      </c>
      <c r="H5966" t="s">
        <v>17339</v>
      </c>
      <c r="I5966" s="74">
        <v>44417</v>
      </c>
      <c r="J5966" t="s">
        <v>19</v>
      </c>
      <c r="K5966" t="s">
        <v>19</v>
      </c>
    </row>
    <row r="5967" spans="1:11" hidden="1" x14ac:dyDescent="0.3">
      <c r="A5967" t="s">
        <v>2681</v>
      </c>
      <c r="B5967" t="s">
        <v>13415</v>
      </c>
      <c r="C5967" t="s">
        <v>21764</v>
      </c>
      <c r="D5967" t="s">
        <v>21765</v>
      </c>
      <c r="E5967" s="74">
        <v>40560</v>
      </c>
      <c r="F5967">
        <v>10.5</v>
      </c>
      <c r="G5967" t="s">
        <v>6</v>
      </c>
      <c r="H5967" t="s">
        <v>17458</v>
      </c>
      <c r="I5967" s="74">
        <v>40585</v>
      </c>
      <c r="J5967" t="s">
        <v>19</v>
      </c>
      <c r="K5967" t="s">
        <v>19</v>
      </c>
    </row>
    <row r="5968" spans="1:11" hidden="1" x14ac:dyDescent="0.3">
      <c r="A5968" t="s">
        <v>2738</v>
      </c>
      <c r="B5968" t="s">
        <v>13463</v>
      </c>
      <c r="C5968" t="s">
        <v>21515</v>
      </c>
      <c r="D5968" t="s">
        <v>21516</v>
      </c>
      <c r="E5968" s="74">
        <v>20851</v>
      </c>
      <c r="F5968">
        <v>16.5</v>
      </c>
      <c r="G5968" t="s">
        <v>17369</v>
      </c>
      <c r="H5968" t="s">
        <v>17315</v>
      </c>
      <c r="I5968" s="74">
        <v>40528</v>
      </c>
      <c r="J5968" t="s">
        <v>19</v>
      </c>
      <c r="K5968" t="s">
        <v>19</v>
      </c>
    </row>
    <row r="5969" spans="1:11" hidden="1" x14ac:dyDescent="0.3">
      <c r="A5969" t="s">
        <v>2044</v>
      </c>
      <c r="B5969" t="s">
        <v>12896</v>
      </c>
      <c r="C5969" t="s">
        <v>21515</v>
      </c>
      <c r="D5969" t="s">
        <v>21516</v>
      </c>
      <c r="E5969" s="74">
        <v>20851</v>
      </c>
      <c r="F5969">
        <v>16.5</v>
      </c>
      <c r="G5969" t="s">
        <v>17369</v>
      </c>
      <c r="H5969" t="s">
        <v>17315</v>
      </c>
      <c r="I5969" s="74">
        <v>41183</v>
      </c>
      <c r="J5969" t="s">
        <v>19</v>
      </c>
      <c r="K5969" t="s">
        <v>19</v>
      </c>
    </row>
    <row r="5970" spans="1:11" hidden="1" x14ac:dyDescent="0.3">
      <c r="A5970" t="s">
        <v>27177</v>
      </c>
      <c r="B5970" t="s">
        <v>27178</v>
      </c>
      <c r="C5970" t="s">
        <v>17361</v>
      </c>
      <c r="D5970" t="s">
        <v>17362</v>
      </c>
      <c r="E5970" s="74">
        <v>45498</v>
      </c>
      <c r="F5970">
        <v>0.136768</v>
      </c>
      <c r="G5970" t="s">
        <v>17</v>
      </c>
      <c r="H5970" t="s">
        <v>17315</v>
      </c>
      <c r="I5970" s="74">
        <v>45559</v>
      </c>
      <c r="J5970" t="s">
        <v>19</v>
      </c>
      <c r="K5970" t="s">
        <v>19</v>
      </c>
    </row>
    <row r="5971" spans="1:11" hidden="1" x14ac:dyDescent="0.3">
      <c r="A5971" t="s">
        <v>25588</v>
      </c>
      <c r="B5971" t="s">
        <v>25589</v>
      </c>
      <c r="C5971" t="s">
        <v>17316</v>
      </c>
      <c r="D5971" t="s">
        <v>17317</v>
      </c>
      <c r="E5971" s="74">
        <v>43581</v>
      </c>
      <c r="F5971">
        <v>1.3420000000000001</v>
      </c>
      <c r="G5971" t="s">
        <v>17</v>
      </c>
      <c r="H5971" t="s">
        <v>17379</v>
      </c>
      <c r="I5971" s="74">
        <v>45510</v>
      </c>
      <c r="J5971" t="s">
        <v>19</v>
      </c>
      <c r="K5971" t="s">
        <v>19</v>
      </c>
    </row>
    <row r="5972" spans="1:11" hidden="1" x14ac:dyDescent="0.3">
      <c r="A5972" t="s">
        <v>25590</v>
      </c>
      <c r="B5972" t="s">
        <v>25591</v>
      </c>
      <c r="C5972" t="s">
        <v>17316</v>
      </c>
      <c r="D5972" t="s">
        <v>17317</v>
      </c>
      <c r="E5972" s="74">
        <v>44104</v>
      </c>
      <c r="F5972">
        <v>0.18</v>
      </c>
      <c r="G5972" t="s">
        <v>17</v>
      </c>
      <c r="H5972" t="s">
        <v>17379</v>
      </c>
      <c r="I5972" s="74">
        <v>45510</v>
      </c>
      <c r="J5972" t="s">
        <v>19</v>
      </c>
      <c r="K5972" t="s">
        <v>19</v>
      </c>
    </row>
    <row r="5973" spans="1:11" hidden="1" x14ac:dyDescent="0.3">
      <c r="A5973" t="s">
        <v>26772</v>
      </c>
      <c r="B5973" t="s">
        <v>26773</v>
      </c>
      <c r="C5973" t="s">
        <v>17316</v>
      </c>
      <c r="D5973" t="s">
        <v>17317</v>
      </c>
      <c r="E5973" s="74">
        <v>45504</v>
      </c>
      <c r="F5973">
        <v>0.1</v>
      </c>
      <c r="G5973" t="s">
        <v>17</v>
      </c>
      <c r="H5973" t="s">
        <v>17379</v>
      </c>
      <c r="I5973" s="74">
        <v>45545</v>
      </c>
      <c r="J5973" t="s">
        <v>19</v>
      </c>
      <c r="K5973" t="s">
        <v>19</v>
      </c>
    </row>
    <row r="5974" spans="1:11" hidden="1" x14ac:dyDescent="0.3">
      <c r="A5974" t="s">
        <v>26774</v>
      </c>
      <c r="B5974" t="s">
        <v>26775</v>
      </c>
      <c r="C5974" t="s">
        <v>17316</v>
      </c>
      <c r="D5974" t="s">
        <v>17317</v>
      </c>
      <c r="E5974" s="74">
        <v>45504</v>
      </c>
      <c r="F5974">
        <v>0.22800000000000001</v>
      </c>
      <c r="G5974" t="s">
        <v>17</v>
      </c>
      <c r="H5974" t="s">
        <v>17379</v>
      </c>
      <c r="I5974" s="74">
        <v>45545</v>
      </c>
      <c r="J5974" t="s">
        <v>19</v>
      </c>
      <c r="K5974" t="s">
        <v>19</v>
      </c>
    </row>
    <row r="5975" spans="1:11" hidden="1" x14ac:dyDescent="0.3">
      <c r="A5975" t="s">
        <v>4474</v>
      </c>
      <c r="B5975" t="s">
        <v>4473</v>
      </c>
      <c r="C5975" t="s">
        <v>22283</v>
      </c>
      <c r="D5975" t="s">
        <v>4473</v>
      </c>
      <c r="E5975" s="74">
        <v>43213</v>
      </c>
      <c r="F5975">
        <v>20</v>
      </c>
      <c r="G5975" t="s">
        <v>17</v>
      </c>
      <c r="H5975" t="s">
        <v>17379</v>
      </c>
      <c r="I5975" s="74">
        <v>43315</v>
      </c>
      <c r="J5975" t="s">
        <v>19</v>
      </c>
      <c r="K5975" t="s">
        <v>19</v>
      </c>
    </row>
    <row r="5976" spans="1:11" hidden="1" x14ac:dyDescent="0.3">
      <c r="A5976" t="s">
        <v>1985</v>
      </c>
      <c r="B5976" t="s">
        <v>12855</v>
      </c>
      <c r="C5976" t="s">
        <v>17370</v>
      </c>
      <c r="D5976" t="s">
        <v>17371</v>
      </c>
      <c r="E5976" s="74">
        <v>41348</v>
      </c>
      <c r="F5976">
        <v>8.5</v>
      </c>
      <c r="G5976" t="s">
        <v>17</v>
      </c>
      <c r="H5976" t="s">
        <v>17315</v>
      </c>
      <c r="I5976" s="74">
        <v>41390</v>
      </c>
      <c r="J5976" t="s">
        <v>19</v>
      </c>
      <c r="K5976" t="s">
        <v>19</v>
      </c>
    </row>
    <row r="5977" spans="1:11" hidden="1" x14ac:dyDescent="0.3">
      <c r="A5977" t="s">
        <v>2535</v>
      </c>
      <c r="B5977" t="s">
        <v>13284</v>
      </c>
      <c r="C5977" t="s">
        <v>17370</v>
      </c>
      <c r="D5977" t="s">
        <v>17371</v>
      </c>
      <c r="E5977" s="74">
        <v>39981</v>
      </c>
      <c r="F5977">
        <v>135</v>
      </c>
      <c r="G5977" t="s">
        <v>6</v>
      </c>
      <c r="H5977" t="s">
        <v>17315</v>
      </c>
      <c r="I5977" s="74">
        <v>40745</v>
      </c>
      <c r="J5977" t="s">
        <v>19</v>
      </c>
      <c r="K5977" t="s">
        <v>19</v>
      </c>
    </row>
    <row r="5978" spans="1:11" hidden="1" x14ac:dyDescent="0.3">
      <c r="A5978" t="s">
        <v>8883</v>
      </c>
      <c r="B5978" t="s">
        <v>17194</v>
      </c>
      <c r="C5978" t="s">
        <v>17346</v>
      </c>
      <c r="D5978" t="s">
        <v>17347</v>
      </c>
      <c r="E5978" s="74">
        <v>41540</v>
      </c>
      <c r="F5978">
        <v>0.14199999999999999</v>
      </c>
      <c r="G5978" t="s">
        <v>17</v>
      </c>
      <c r="H5978" t="s">
        <v>17315</v>
      </c>
      <c r="I5978" s="74">
        <v>44029</v>
      </c>
      <c r="J5978" t="s">
        <v>19</v>
      </c>
      <c r="K5978" t="s">
        <v>19</v>
      </c>
    </row>
    <row r="5979" spans="1:11" hidden="1" x14ac:dyDescent="0.3">
      <c r="A5979" t="s">
        <v>3701</v>
      </c>
      <c r="B5979" t="s">
        <v>13503</v>
      </c>
      <c r="C5979" t="s">
        <v>17352</v>
      </c>
      <c r="D5979" t="s">
        <v>17293</v>
      </c>
      <c r="E5979" t="s">
        <v>20265</v>
      </c>
      <c r="F5979">
        <v>5</v>
      </c>
      <c r="G5979" t="s">
        <v>17369</v>
      </c>
      <c r="H5979" t="s">
        <v>17397</v>
      </c>
      <c r="I5979" s="74">
        <v>39451</v>
      </c>
      <c r="J5979" t="s">
        <v>17325</v>
      </c>
      <c r="K5979" t="s">
        <v>19</v>
      </c>
    </row>
    <row r="5980" spans="1:11" hidden="1" x14ac:dyDescent="0.3">
      <c r="A5980" t="s">
        <v>3701</v>
      </c>
      <c r="B5980" t="s">
        <v>13503</v>
      </c>
      <c r="C5980" t="s">
        <v>17352</v>
      </c>
      <c r="D5980" t="s">
        <v>17293</v>
      </c>
      <c r="E5980" t="s">
        <v>20265</v>
      </c>
      <c r="F5980">
        <v>5</v>
      </c>
      <c r="G5980" t="s">
        <v>17390</v>
      </c>
      <c r="H5980" t="s">
        <v>17397</v>
      </c>
      <c r="I5980" s="74">
        <v>39451</v>
      </c>
      <c r="J5980" t="s">
        <v>17325</v>
      </c>
      <c r="K5980" t="s">
        <v>19</v>
      </c>
    </row>
    <row r="5981" spans="1:11" hidden="1" x14ac:dyDescent="0.3">
      <c r="A5981" t="s">
        <v>3701</v>
      </c>
      <c r="B5981" t="s">
        <v>13503</v>
      </c>
      <c r="C5981" t="s">
        <v>17352</v>
      </c>
      <c r="D5981" t="s">
        <v>17293</v>
      </c>
      <c r="E5981" t="s">
        <v>20265</v>
      </c>
      <c r="F5981">
        <v>5</v>
      </c>
      <c r="G5981" t="s">
        <v>17392</v>
      </c>
      <c r="H5981" t="s">
        <v>17397</v>
      </c>
      <c r="I5981" s="74">
        <v>39451</v>
      </c>
      <c r="J5981" t="s">
        <v>17325</v>
      </c>
      <c r="K5981" t="s">
        <v>19</v>
      </c>
    </row>
    <row r="5982" spans="1:11" hidden="1" x14ac:dyDescent="0.3">
      <c r="A5982" t="s">
        <v>1842</v>
      </c>
      <c r="B5982" t="s">
        <v>12773</v>
      </c>
      <c r="C5982" t="s">
        <v>17410</v>
      </c>
      <c r="D5982" t="s">
        <v>17411</v>
      </c>
      <c r="E5982" s="74">
        <v>40547</v>
      </c>
      <c r="F5982">
        <v>9.9000000000000005E-2</v>
      </c>
      <c r="G5982" t="s">
        <v>17</v>
      </c>
      <c r="H5982" t="s">
        <v>17315</v>
      </c>
      <c r="I5982" s="74">
        <v>41351</v>
      </c>
      <c r="J5982" t="s">
        <v>19</v>
      </c>
      <c r="K5982" t="s">
        <v>19</v>
      </c>
    </row>
    <row r="5983" spans="1:11" hidden="1" x14ac:dyDescent="0.3">
      <c r="A5983" t="s">
        <v>21289</v>
      </c>
      <c r="B5983" t="s">
        <v>21290</v>
      </c>
      <c r="C5983" t="s">
        <v>19658</v>
      </c>
      <c r="D5983" t="s">
        <v>19659</v>
      </c>
      <c r="E5983" s="74">
        <v>44375</v>
      </c>
      <c r="F5983">
        <v>0.55579999999999996</v>
      </c>
      <c r="G5983" t="s">
        <v>17</v>
      </c>
      <c r="H5983" t="s">
        <v>17315</v>
      </c>
      <c r="I5983" s="74">
        <v>45336</v>
      </c>
      <c r="J5983" t="s">
        <v>19</v>
      </c>
      <c r="K5983" t="s">
        <v>19</v>
      </c>
    </row>
    <row r="5984" spans="1:11" hidden="1" x14ac:dyDescent="0.3">
      <c r="A5984" t="s">
        <v>16962</v>
      </c>
      <c r="B5984" t="s">
        <v>16961</v>
      </c>
      <c r="C5984" t="s">
        <v>17438</v>
      </c>
      <c r="D5984" t="s">
        <v>17439</v>
      </c>
      <c r="E5984" s="74">
        <v>43999</v>
      </c>
      <c r="F5984">
        <v>80</v>
      </c>
      <c r="G5984" t="s">
        <v>17</v>
      </c>
      <c r="H5984" t="s">
        <v>17441</v>
      </c>
      <c r="I5984" s="74">
        <v>44386</v>
      </c>
      <c r="J5984" t="s">
        <v>19</v>
      </c>
      <c r="K5984" t="s">
        <v>19</v>
      </c>
    </row>
    <row r="5985" spans="1:11" hidden="1" x14ac:dyDescent="0.3">
      <c r="A5985" t="s">
        <v>293</v>
      </c>
      <c r="B5985" t="s">
        <v>11798</v>
      </c>
      <c r="C5985" t="s">
        <v>17514</v>
      </c>
      <c r="D5985" t="s">
        <v>17515</v>
      </c>
      <c r="E5985" s="74">
        <v>42670</v>
      </c>
      <c r="F5985">
        <v>85.1</v>
      </c>
      <c r="G5985" t="s">
        <v>6</v>
      </c>
      <c r="H5985" t="s">
        <v>17376</v>
      </c>
      <c r="I5985" s="74">
        <v>42796</v>
      </c>
      <c r="J5985" t="s">
        <v>19</v>
      </c>
      <c r="K5985" t="s">
        <v>19</v>
      </c>
    </row>
    <row r="5986" spans="1:11" hidden="1" x14ac:dyDescent="0.3">
      <c r="A5986" t="s">
        <v>20948</v>
      </c>
      <c r="B5986" t="s">
        <v>20949</v>
      </c>
      <c r="C5986" t="s">
        <v>17408</v>
      </c>
      <c r="D5986" t="s">
        <v>17409</v>
      </c>
      <c r="E5986" s="74">
        <v>43033</v>
      </c>
      <c r="F5986">
        <v>0.46200000000000002</v>
      </c>
      <c r="G5986" t="s">
        <v>17</v>
      </c>
      <c r="H5986" t="s">
        <v>17315</v>
      </c>
      <c r="I5986" s="74">
        <v>45215</v>
      </c>
      <c r="J5986" t="s">
        <v>19</v>
      </c>
      <c r="K5986" t="s">
        <v>19</v>
      </c>
    </row>
    <row r="5987" spans="1:11" hidden="1" x14ac:dyDescent="0.3">
      <c r="A5987" t="s">
        <v>20399</v>
      </c>
      <c r="B5987" t="s">
        <v>20400</v>
      </c>
      <c r="C5987" t="s">
        <v>19658</v>
      </c>
      <c r="D5987" t="s">
        <v>19659</v>
      </c>
      <c r="E5987" s="74">
        <v>44253</v>
      </c>
      <c r="F5987">
        <v>0.48499999999999999</v>
      </c>
      <c r="G5987" t="s">
        <v>17</v>
      </c>
      <c r="H5987" t="s">
        <v>17315</v>
      </c>
      <c r="I5987" s="74">
        <v>45195</v>
      </c>
      <c r="J5987" t="s">
        <v>19</v>
      </c>
      <c r="K5987" t="s">
        <v>19</v>
      </c>
    </row>
    <row r="5988" spans="1:11" hidden="1" x14ac:dyDescent="0.3">
      <c r="A5988" t="s">
        <v>20401</v>
      </c>
      <c r="B5988" t="s">
        <v>20400</v>
      </c>
      <c r="C5988" t="s">
        <v>19658</v>
      </c>
      <c r="D5988" t="s">
        <v>19659</v>
      </c>
      <c r="E5988" s="74">
        <v>44370</v>
      </c>
      <c r="F5988">
        <v>0.98750000000000004</v>
      </c>
      <c r="G5988" t="s">
        <v>17</v>
      </c>
      <c r="H5988" t="s">
        <v>17315</v>
      </c>
      <c r="I5988" s="74">
        <v>45197</v>
      </c>
      <c r="J5988" t="s">
        <v>19</v>
      </c>
      <c r="K5988" t="s">
        <v>19</v>
      </c>
    </row>
    <row r="5989" spans="1:11" hidden="1" x14ac:dyDescent="0.3">
      <c r="A5989" t="s">
        <v>14666</v>
      </c>
      <c r="B5989" t="s">
        <v>14665</v>
      </c>
      <c r="C5989" t="s">
        <v>17673</v>
      </c>
      <c r="D5989" t="s">
        <v>17674</v>
      </c>
      <c r="E5989" s="74">
        <v>44708</v>
      </c>
      <c r="F5989">
        <v>0.317</v>
      </c>
      <c r="G5989" t="s">
        <v>17</v>
      </c>
      <c r="H5989" t="s">
        <v>17315</v>
      </c>
      <c r="I5989" s="74">
        <v>44778</v>
      </c>
      <c r="J5989" t="s">
        <v>19</v>
      </c>
      <c r="K5989" t="s">
        <v>19</v>
      </c>
    </row>
    <row r="5990" spans="1:11" hidden="1" x14ac:dyDescent="0.3">
      <c r="A5990" t="s">
        <v>14863</v>
      </c>
      <c r="B5990" t="s">
        <v>14862</v>
      </c>
      <c r="C5990" t="s">
        <v>17342</v>
      </c>
      <c r="D5990" t="s">
        <v>17343</v>
      </c>
      <c r="E5990" s="74">
        <v>41464</v>
      </c>
      <c r="F5990">
        <v>6.8000000000000005E-2</v>
      </c>
      <c r="G5990" t="s">
        <v>17</v>
      </c>
      <c r="H5990" t="s">
        <v>17315</v>
      </c>
      <c r="I5990" s="74">
        <v>44707</v>
      </c>
      <c r="J5990" t="s">
        <v>19</v>
      </c>
      <c r="K5990" t="s">
        <v>19</v>
      </c>
    </row>
    <row r="5991" spans="1:11" hidden="1" x14ac:dyDescent="0.3">
      <c r="A5991" t="s">
        <v>14810</v>
      </c>
      <c r="B5991" t="s">
        <v>14809</v>
      </c>
      <c r="C5991" t="s">
        <v>17342</v>
      </c>
      <c r="D5991" t="s">
        <v>17343</v>
      </c>
      <c r="E5991" s="74">
        <v>41402</v>
      </c>
      <c r="F5991">
        <v>0.16600000000000001</v>
      </c>
      <c r="G5991" t="s">
        <v>17</v>
      </c>
      <c r="H5991" t="s">
        <v>17315</v>
      </c>
      <c r="I5991" s="74">
        <v>44741</v>
      </c>
      <c r="J5991" t="s">
        <v>19</v>
      </c>
      <c r="K5991" t="s">
        <v>19</v>
      </c>
    </row>
    <row r="5992" spans="1:11" hidden="1" x14ac:dyDescent="0.3">
      <c r="A5992" t="s">
        <v>14865</v>
      </c>
      <c r="B5992" t="s">
        <v>14864</v>
      </c>
      <c r="C5992" t="s">
        <v>17342</v>
      </c>
      <c r="D5992" t="s">
        <v>17343</v>
      </c>
      <c r="E5992" s="74">
        <v>41464</v>
      </c>
      <c r="F5992">
        <v>0.105</v>
      </c>
      <c r="G5992" t="s">
        <v>17</v>
      </c>
      <c r="H5992" t="s">
        <v>17315</v>
      </c>
      <c r="I5992" s="74">
        <v>44762</v>
      </c>
      <c r="J5992" t="s">
        <v>19</v>
      </c>
      <c r="K5992" t="s">
        <v>19</v>
      </c>
    </row>
    <row r="5993" spans="1:11" hidden="1" x14ac:dyDescent="0.3">
      <c r="A5993" t="s">
        <v>15666</v>
      </c>
      <c r="B5993" t="s">
        <v>23111</v>
      </c>
      <c r="C5993" t="s">
        <v>17684</v>
      </c>
      <c r="D5993" t="s">
        <v>17685</v>
      </c>
      <c r="E5993" s="74">
        <v>44481</v>
      </c>
      <c r="F5993">
        <v>4.9800000000000004</v>
      </c>
      <c r="G5993" t="s">
        <v>17</v>
      </c>
      <c r="H5993" t="s">
        <v>17441</v>
      </c>
      <c r="I5993" s="74">
        <v>44546</v>
      </c>
      <c r="J5993" t="s">
        <v>19</v>
      </c>
      <c r="K5993" t="s">
        <v>19</v>
      </c>
    </row>
    <row r="5994" spans="1:11" hidden="1" x14ac:dyDescent="0.3">
      <c r="A5994" t="s">
        <v>16360</v>
      </c>
      <c r="B5994" t="s">
        <v>16359</v>
      </c>
      <c r="C5994" t="s">
        <v>17346</v>
      </c>
      <c r="D5994" t="s">
        <v>17347</v>
      </c>
      <c r="E5994" s="74">
        <v>40598</v>
      </c>
      <c r="F5994">
        <v>0.105</v>
      </c>
      <c r="G5994" t="s">
        <v>17</v>
      </c>
      <c r="H5994" t="s">
        <v>17315</v>
      </c>
      <c r="I5994" s="74">
        <v>44267</v>
      </c>
      <c r="J5994" t="s">
        <v>19</v>
      </c>
      <c r="K5994" t="s">
        <v>19</v>
      </c>
    </row>
    <row r="5995" spans="1:11" hidden="1" x14ac:dyDescent="0.3">
      <c r="A5995" t="s">
        <v>16332</v>
      </c>
      <c r="B5995" t="s">
        <v>16331</v>
      </c>
      <c r="C5995" t="s">
        <v>17346</v>
      </c>
      <c r="D5995" t="s">
        <v>17347</v>
      </c>
      <c r="E5995" s="74">
        <v>41480</v>
      </c>
      <c r="F5995">
        <v>7.8E-2</v>
      </c>
      <c r="G5995" t="s">
        <v>17</v>
      </c>
      <c r="H5995" t="s">
        <v>17315</v>
      </c>
      <c r="I5995" s="74">
        <v>44330</v>
      </c>
      <c r="J5995" t="s">
        <v>19</v>
      </c>
      <c r="K5995" t="s">
        <v>19</v>
      </c>
    </row>
    <row r="5996" spans="1:11" hidden="1" x14ac:dyDescent="0.3">
      <c r="A5996" t="s">
        <v>16334</v>
      </c>
      <c r="B5996" t="s">
        <v>16333</v>
      </c>
      <c r="C5996" t="s">
        <v>17346</v>
      </c>
      <c r="D5996" t="s">
        <v>17347</v>
      </c>
      <c r="E5996" s="74">
        <v>40610</v>
      </c>
      <c r="F5996">
        <v>5.2999999999999999E-2</v>
      </c>
      <c r="G5996" t="s">
        <v>17</v>
      </c>
      <c r="H5996" t="s">
        <v>17315</v>
      </c>
      <c r="I5996" s="74">
        <v>44267</v>
      </c>
      <c r="J5996" t="s">
        <v>19</v>
      </c>
      <c r="K5996" t="s">
        <v>19</v>
      </c>
    </row>
    <row r="5997" spans="1:11" hidden="1" x14ac:dyDescent="0.3">
      <c r="A5997" t="s">
        <v>16358</v>
      </c>
      <c r="B5997" t="s">
        <v>16357</v>
      </c>
      <c r="C5997" t="s">
        <v>17346</v>
      </c>
      <c r="D5997" t="s">
        <v>17347</v>
      </c>
      <c r="E5997" s="74">
        <v>40477</v>
      </c>
      <c r="F5997">
        <v>0.25</v>
      </c>
      <c r="G5997" t="s">
        <v>17</v>
      </c>
      <c r="H5997" t="s">
        <v>17315</v>
      </c>
      <c r="I5997" s="74">
        <v>44281</v>
      </c>
      <c r="J5997" t="s">
        <v>19</v>
      </c>
      <c r="K5997" t="s">
        <v>19</v>
      </c>
    </row>
    <row r="5998" spans="1:11" hidden="1" x14ac:dyDescent="0.3">
      <c r="A5998" t="s">
        <v>16356</v>
      </c>
      <c r="B5998" t="s">
        <v>16355</v>
      </c>
      <c r="C5998" t="s">
        <v>17346</v>
      </c>
      <c r="D5998" t="s">
        <v>17347</v>
      </c>
      <c r="E5998" s="74">
        <v>40576</v>
      </c>
      <c r="F5998">
        <v>0.108</v>
      </c>
      <c r="G5998" t="s">
        <v>17</v>
      </c>
      <c r="H5998" t="s">
        <v>17315</v>
      </c>
      <c r="I5998" s="74">
        <v>44267</v>
      </c>
      <c r="J5998" t="s">
        <v>19</v>
      </c>
      <c r="K5998" t="s">
        <v>19</v>
      </c>
    </row>
    <row r="5999" spans="1:11" hidden="1" x14ac:dyDescent="0.3">
      <c r="A5999" t="s">
        <v>16354</v>
      </c>
      <c r="B5999" t="s">
        <v>16353</v>
      </c>
      <c r="C5999" t="s">
        <v>17346</v>
      </c>
      <c r="D5999" t="s">
        <v>17347</v>
      </c>
      <c r="E5999" s="74">
        <v>40529</v>
      </c>
      <c r="F5999">
        <v>0.14199999999999999</v>
      </c>
      <c r="G5999" t="s">
        <v>17</v>
      </c>
      <c r="H5999" t="s">
        <v>17315</v>
      </c>
      <c r="I5999" s="74">
        <v>44267</v>
      </c>
      <c r="J5999" t="s">
        <v>19</v>
      </c>
      <c r="K5999" t="s">
        <v>19</v>
      </c>
    </row>
    <row r="6000" spans="1:11" hidden="1" x14ac:dyDescent="0.3">
      <c r="A6000" t="s">
        <v>16352</v>
      </c>
      <c r="B6000" t="s">
        <v>16351</v>
      </c>
      <c r="C6000" t="s">
        <v>17346</v>
      </c>
      <c r="D6000" t="s">
        <v>17347</v>
      </c>
      <c r="E6000" s="74">
        <v>40640</v>
      </c>
      <c r="F6000">
        <v>0.23899999999999999</v>
      </c>
      <c r="G6000" t="s">
        <v>17</v>
      </c>
      <c r="H6000" t="s">
        <v>17315</v>
      </c>
      <c r="I6000" s="74">
        <v>44267</v>
      </c>
      <c r="J6000" t="s">
        <v>19</v>
      </c>
      <c r="K6000" t="s">
        <v>19</v>
      </c>
    </row>
    <row r="6001" spans="1:11" hidden="1" x14ac:dyDescent="0.3">
      <c r="A6001" t="s">
        <v>16350</v>
      </c>
      <c r="B6001" t="s">
        <v>16349</v>
      </c>
      <c r="C6001" t="s">
        <v>17346</v>
      </c>
      <c r="D6001" t="s">
        <v>17347</v>
      </c>
      <c r="E6001" s="74">
        <v>40700</v>
      </c>
      <c r="F6001">
        <v>0.13900000000000001</v>
      </c>
      <c r="G6001" t="s">
        <v>17</v>
      </c>
      <c r="H6001" t="s">
        <v>17315</v>
      </c>
      <c r="I6001" s="74">
        <v>44267</v>
      </c>
      <c r="J6001" t="s">
        <v>19</v>
      </c>
      <c r="K6001" t="s">
        <v>19</v>
      </c>
    </row>
    <row r="6002" spans="1:11" hidden="1" x14ac:dyDescent="0.3">
      <c r="A6002" t="s">
        <v>16348</v>
      </c>
      <c r="B6002" t="s">
        <v>16347</v>
      </c>
      <c r="C6002" t="s">
        <v>17346</v>
      </c>
      <c r="D6002" t="s">
        <v>17347</v>
      </c>
      <c r="E6002" s="74">
        <v>42243</v>
      </c>
      <c r="F6002">
        <v>0.10299999999999999</v>
      </c>
      <c r="G6002" t="s">
        <v>17</v>
      </c>
      <c r="H6002" t="s">
        <v>17315</v>
      </c>
      <c r="I6002" s="74">
        <v>44305</v>
      </c>
      <c r="J6002" t="s">
        <v>19</v>
      </c>
      <c r="K6002" t="s">
        <v>19</v>
      </c>
    </row>
    <row r="6003" spans="1:11" hidden="1" x14ac:dyDescent="0.3">
      <c r="A6003" t="s">
        <v>16148</v>
      </c>
      <c r="B6003" t="s">
        <v>16147</v>
      </c>
      <c r="C6003" t="s">
        <v>17346</v>
      </c>
      <c r="D6003" t="s">
        <v>17347</v>
      </c>
      <c r="E6003" s="74">
        <v>41348</v>
      </c>
      <c r="F6003">
        <v>3.5000000000000003E-2</v>
      </c>
      <c r="G6003" t="s">
        <v>17</v>
      </c>
      <c r="H6003" t="s">
        <v>17315</v>
      </c>
      <c r="I6003" s="74">
        <v>44412</v>
      </c>
      <c r="J6003" t="s">
        <v>19</v>
      </c>
      <c r="K6003" t="s">
        <v>19</v>
      </c>
    </row>
    <row r="6004" spans="1:11" hidden="1" x14ac:dyDescent="0.3">
      <c r="A6004" t="s">
        <v>16146</v>
      </c>
      <c r="B6004" t="s">
        <v>16145</v>
      </c>
      <c r="C6004" t="s">
        <v>17346</v>
      </c>
      <c r="D6004" t="s">
        <v>17347</v>
      </c>
      <c r="E6004" s="74">
        <v>41348</v>
      </c>
      <c r="F6004">
        <v>3.5000000000000003E-2</v>
      </c>
      <c r="G6004" t="s">
        <v>17</v>
      </c>
      <c r="H6004" t="s">
        <v>17315</v>
      </c>
      <c r="I6004" s="74">
        <v>44412</v>
      </c>
      <c r="J6004" t="s">
        <v>19</v>
      </c>
      <c r="K6004" t="s">
        <v>19</v>
      </c>
    </row>
    <row r="6005" spans="1:11" hidden="1" x14ac:dyDescent="0.3">
      <c r="A6005" t="s">
        <v>16144</v>
      </c>
      <c r="B6005" t="s">
        <v>16143</v>
      </c>
      <c r="C6005" t="s">
        <v>17346</v>
      </c>
      <c r="D6005" t="s">
        <v>17347</v>
      </c>
      <c r="E6005" s="74">
        <v>41348</v>
      </c>
      <c r="F6005">
        <v>3.5000000000000003E-2</v>
      </c>
      <c r="G6005" t="s">
        <v>17</v>
      </c>
      <c r="H6005" t="s">
        <v>17315</v>
      </c>
      <c r="I6005" s="74">
        <v>44412</v>
      </c>
      <c r="J6005" t="s">
        <v>19</v>
      </c>
      <c r="K6005" t="s">
        <v>19</v>
      </c>
    </row>
    <row r="6006" spans="1:11" hidden="1" x14ac:dyDescent="0.3">
      <c r="A6006" t="s">
        <v>16142</v>
      </c>
      <c r="B6006" t="s">
        <v>16141</v>
      </c>
      <c r="C6006" t="s">
        <v>17346</v>
      </c>
      <c r="D6006" t="s">
        <v>17347</v>
      </c>
      <c r="E6006" s="74">
        <v>41348</v>
      </c>
      <c r="F6006">
        <v>3.5000000000000003E-2</v>
      </c>
      <c r="G6006" t="s">
        <v>17</v>
      </c>
      <c r="H6006" t="s">
        <v>17315</v>
      </c>
      <c r="I6006" s="74">
        <v>44412</v>
      </c>
      <c r="J6006" t="s">
        <v>19</v>
      </c>
      <c r="K6006" t="s">
        <v>19</v>
      </c>
    </row>
    <row r="6007" spans="1:11" hidden="1" x14ac:dyDescent="0.3">
      <c r="A6007" t="s">
        <v>15668</v>
      </c>
      <c r="B6007" t="s">
        <v>15667</v>
      </c>
      <c r="C6007" t="s">
        <v>17346</v>
      </c>
      <c r="D6007" t="s">
        <v>17347</v>
      </c>
      <c r="E6007" s="74">
        <v>44344</v>
      </c>
      <c r="F6007">
        <v>0.35799999999999998</v>
      </c>
      <c r="G6007" t="s">
        <v>17</v>
      </c>
      <c r="H6007" t="s">
        <v>17315</v>
      </c>
      <c r="I6007" s="74">
        <v>44557</v>
      </c>
      <c r="J6007" t="s">
        <v>19</v>
      </c>
      <c r="K6007" t="s">
        <v>19</v>
      </c>
    </row>
    <row r="6008" spans="1:11" hidden="1" x14ac:dyDescent="0.3">
      <c r="A6008" t="s">
        <v>16342</v>
      </c>
      <c r="B6008" t="s">
        <v>16341</v>
      </c>
      <c r="C6008" t="s">
        <v>17346</v>
      </c>
      <c r="D6008" t="s">
        <v>17347</v>
      </c>
      <c r="E6008" s="74">
        <v>40793</v>
      </c>
      <c r="F6008">
        <v>5.0999999999999997E-2</v>
      </c>
      <c r="G6008" t="s">
        <v>17</v>
      </c>
      <c r="H6008" t="s">
        <v>17315</v>
      </c>
      <c r="I6008" s="74">
        <v>44267</v>
      </c>
      <c r="J6008" t="s">
        <v>19</v>
      </c>
      <c r="K6008" t="s">
        <v>19</v>
      </c>
    </row>
    <row r="6009" spans="1:11" hidden="1" x14ac:dyDescent="0.3">
      <c r="A6009" t="s">
        <v>16346</v>
      </c>
      <c r="B6009" t="s">
        <v>16345</v>
      </c>
      <c r="C6009" t="s">
        <v>17346</v>
      </c>
      <c r="D6009" t="s">
        <v>17347</v>
      </c>
      <c r="E6009" s="74">
        <v>40919</v>
      </c>
      <c r="F6009">
        <v>0.32500000000000001</v>
      </c>
      <c r="G6009" t="s">
        <v>17</v>
      </c>
      <c r="H6009" t="s">
        <v>17315</v>
      </c>
      <c r="I6009" s="74">
        <v>44267</v>
      </c>
      <c r="J6009" t="s">
        <v>19</v>
      </c>
      <c r="K6009" t="s">
        <v>19</v>
      </c>
    </row>
    <row r="6010" spans="1:11" hidden="1" x14ac:dyDescent="0.3">
      <c r="A6010" t="s">
        <v>16340</v>
      </c>
      <c r="B6010" t="s">
        <v>16339</v>
      </c>
      <c r="C6010" t="s">
        <v>17346</v>
      </c>
      <c r="D6010" t="s">
        <v>17347</v>
      </c>
      <c r="E6010" s="74">
        <v>40683</v>
      </c>
      <c r="F6010">
        <v>0.39700000000000002</v>
      </c>
      <c r="G6010" t="s">
        <v>17</v>
      </c>
      <c r="H6010" t="s">
        <v>17315</v>
      </c>
      <c r="I6010" s="74">
        <v>44267</v>
      </c>
      <c r="J6010" t="s">
        <v>19</v>
      </c>
      <c r="K6010" t="s">
        <v>19</v>
      </c>
    </row>
    <row r="6011" spans="1:11" hidden="1" x14ac:dyDescent="0.3">
      <c r="A6011" t="s">
        <v>16161</v>
      </c>
      <c r="B6011" t="s">
        <v>16160</v>
      </c>
      <c r="C6011" t="s">
        <v>17346</v>
      </c>
      <c r="D6011" t="s">
        <v>17347</v>
      </c>
      <c r="E6011" s="74">
        <v>43929</v>
      </c>
      <c r="F6011">
        <v>0.14399999999999999</v>
      </c>
      <c r="G6011" t="s">
        <v>17</v>
      </c>
      <c r="H6011" t="s">
        <v>17315</v>
      </c>
      <c r="I6011" s="74">
        <v>44330</v>
      </c>
      <c r="J6011" t="s">
        <v>19</v>
      </c>
      <c r="K6011" t="s">
        <v>19</v>
      </c>
    </row>
    <row r="6012" spans="1:11" hidden="1" x14ac:dyDescent="0.3">
      <c r="A6012" t="s">
        <v>16338</v>
      </c>
      <c r="B6012" t="s">
        <v>16337</v>
      </c>
      <c r="C6012" t="s">
        <v>17346</v>
      </c>
      <c r="D6012" t="s">
        <v>17347</v>
      </c>
      <c r="E6012" s="74">
        <v>40633</v>
      </c>
      <c r="F6012">
        <v>0.183</v>
      </c>
      <c r="G6012" t="s">
        <v>17</v>
      </c>
      <c r="H6012" t="s">
        <v>17315</v>
      </c>
      <c r="I6012" s="74">
        <v>44267</v>
      </c>
      <c r="J6012" t="s">
        <v>19</v>
      </c>
      <c r="K6012" t="s">
        <v>19</v>
      </c>
    </row>
    <row r="6013" spans="1:11" hidden="1" x14ac:dyDescent="0.3">
      <c r="A6013" t="s">
        <v>16336</v>
      </c>
      <c r="B6013" t="s">
        <v>16335</v>
      </c>
      <c r="C6013" t="s">
        <v>17346</v>
      </c>
      <c r="D6013" t="s">
        <v>17347</v>
      </c>
      <c r="E6013" s="74">
        <v>40513</v>
      </c>
      <c r="F6013">
        <v>0.152</v>
      </c>
      <c r="G6013" t="s">
        <v>17</v>
      </c>
      <c r="H6013" t="s">
        <v>17315</v>
      </c>
      <c r="I6013" s="74">
        <v>44267</v>
      </c>
      <c r="J6013" t="s">
        <v>19</v>
      </c>
      <c r="K6013" t="s">
        <v>19</v>
      </c>
    </row>
    <row r="6014" spans="1:11" hidden="1" x14ac:dyDescent="0.3">
      <c r="A6014" t="s">
        <v>16344</v>
      </c>
      <c r="B6014" t="s">
        <v>16343</v>
      </c>
      <c r="C6014" t="s">
        <v>17346</v>
      </c>
      <c r="D6014" t="s">
        <v>17347</v>
      </c>
      <c r="E6014" s="74">
        <v>40840</v>
      </c>
      <c r="F6014">
        <v>0.35499999999999998</v>
      </c>
      <c r="G6014" t="s">
        <v>17</v>
      </c>
      <c r="H6014" t="s">
        <v>17315</v>
      </c>
      <c r="I6014" s="74">
        <v>44267</v>
      </c>
      <c r="J6014" t="s">
        <v>19</v>
      </c>
      <c r="K6014" t="s">
        <v>19</v>
      </c>
    </row>
    <row r="6015" spans="1:11" hidden="1" x14ac:dyDescent="0.3">
      <c r="A6015" t="s">
        <v>4891</v>
      </c>
      <c r="B6015" t="s">
        <v>11208</v>
      </c>
      <c r="C6015" t="s">
        <v>22032</v>
      </c>
      <c r="D6015" t="s">
        <v>22033</v>
      </c>
      <c r="E6015" s="74">
        <v>43573</v>
      </c>
      <c r="F6015">
        <v>0.67300000000000004</v>
      </c>
      <c r="G6015" t="s">
        <v>17</v>
      </c>
      <c r="H6015" t="s">
        <v>17315</v>
      </c>
      <c r="I6015" s="74">
        <v>43606</v>
      </c>
      <c r="J6015" t="s">
        <v>19</v>
      </c>
      <c r="K6015" t="s">
        <v>19</v>
      </c>
    </row>
    <row r="6016" spans="1:11" hidden="1" x14ac:dyDescent="0.3">
      <c r="A6016" t="s">
        <v>851</v>
      </c>
      <c r="B6016" t="s">
        <v>1017</v>
      </c>
      <c r="C6016" t="s">
        <v>17410</v>
      </c>
      <c r="D6016" t="s">
        <v>17411</v>
      </c>
      <c r="E6016" s="74">
        <v>41684</v>
      </c>
      <c r="F6016">
        <v>0.35499999999999998</v>
      </c>
      <c r="G6016" t="s">
        <v>17</v>
      </c>
      <c r="H6016" t="s">
        <v>17315</v>
      </c>
      <c r="I6016" s="74">
        <v>42079</v>
      </c>
      <c r="J6016" t="s">
        <v>19</v>
      </c>
      <c r="K6016" t="s">
        <v>19</v>
      </c>
    </row>
    <row r="6017" spans="1:11" hidden="1" x14ac:dyDescent="0.3">
      <c r="A6017" t="s">
        <v>849</v>
      </c>
      <c r="B6017" t="s">
        <v>1017</v>
      </c>
      <c r="C6017" t="s">
        <v>17410</v>
      </c>
      <c r="D6017" t="s">
        <v>17411</v>
      </c>
      <c r="E6017" s="74">
        <v>41655</v>
      </c>
      <c r="F6017">
        <v>4.2999999999999997E-2</v>
      </c>
      <c r="G6017" t="s">
        <v>17</v>
      </c>
      <c r="H6017" t="s">
        <v>17315</v>
      </c>
      <c r="I6017" s="74">
        <v>42079</v>
      </c>
      <c r="J6017" t="s">
        <v>19</v>
      </c>
      <c r="K6017" t="s">
        <v>19</v>
      </c>
    </row>
    <row r="6018" spans="1:11" hidden="1" x14ac:dyDescent="0.3">
      <c r="A6018" t="s">
        <v>2728</v>
      </c>
      <c r="B6018" t="s">
        <v>13453</v>
      </c>
      <c r="C6018" t="s">
        <v>20350</v>
      </c>
      <c r="D6018" t="s">
        <v>20351</v>
      </c>
      <c r="E6018" s="74">
        <v>40070</v>
      </c>
      <c r="F6018">
        <v>0.438</v>
      </c>
      <c r="G6018" t="s">
        <v>17</v>
      </c>
      <c r="H6018" t="s">
        <v>17315</v>
      </c>
      <c r="I6018" s="74">
        <v>40504</v>
      </c>
      <c r="J6018" t="s">
        <v>19</v>
      </c>
      <c r="K6018" t="s">
        <v>19</v>
      </c>
    </row>
    <row r="6019" spans="1:11" hidden="1" x14ac:dyDescent="0.3">
      <c r="A6019" t="s">
        <v>16295</v>
      </c>
      <c r="B6019" t="s">
        <v>16294</v>
      </c>
      <c r="C6019" t="s">
        <v>17412</v>
      </c>
      <c r="D6019" t="s">
        <v>17413</v>
      </c>
      <c r="E6019" s="74">
        <v>42903</v>
      </c>
      <c r="F6019">
        <v>0.64400000000000002</v>
      </c>
      <c r="G6019" t="s">
        <v>17</v>
      </c>
      <c r="H6019" t="s">
        <v>17315</v>
      </c>
      <c r="I6019" s="74">
        <v>44267</v>
      </c>
      <c r="J6019" t="s">
        <v>19</v>
      </c>
      <c r="K6019" t="s">
        <v>19</v>
      </c>
    </row>
    <row r="6020" spans="1:11" hidden="1" x14ac:dyDescent="0.3">
      <c r="A6020" t="s">
        <v>8251</v>
      </c>
      <c r="B6020" t="s">
        <v>10275</v>
      </c>
      <c r="C6020" t="s">
        <v>17365</v>
      </c>
      <c r="D6020" t="s">
        <v>17366</v>
      </c>
      <c r="E6020" s="74">
        <v>43853</v>
      </c>
      <c r="F6020">
        <v>0.95</v>
      </c>
      <c r="G6020" t="s">
        <v>17</v>
      </c>
      <c r="H6020" t="s">
        <v>17441</v>
      </c>
      <c r="I6020" s="74">
        <v>43934</v>
      </c>
      <c r="J6020" t="s">
        <v>19</v>
      </c>
      <c r="K6020" t="s">
        <v>19</v>
      </c>
    </row>
    <row r="6021" spans="1:11" hidden="1" x14ac:dyDescent="0.3">
      <c r="A6021" t="s">
        <v>4397</v>
      </c>
      <c r="B6021" t="s">
        <v>11519</v>
      </c>
      <c r="C6021" t="s">
        <v>22219</v>
      </c>
      <c r="D6021" t="s">
        <v>22220</v>
      </c>
      <c r="E6021" s="74">
        <v>42797</v>
      </c>
      <c r="F6021">
        <v>0.21299999999999999</v>
      </c>
      <c r="G6021" t="s">
        <v>17</v>
      </c>
      <c r="H6021" t="s">
        <v>17315</v>
      </c>
      <c r="I6021" s="74">
        <v>43242</v>
      </c>
      <c r="J6021" t="s">
        <v>19</v>
      </c>
      <c r="K6021" t="s">
        <v>19</v>
      </c>
    </row>
    <row r="6022" spans="1:11" hidden="1" x14ac:dyDescent="0.3">
      <c r="A6022" t="s">
        <v>3649</v>
      </c>
      <c r="B6022" t="s">
        <v>13223</v>
      </c>
      <c r="C6022" t="s">
        <v>17529</v>
      </c>
      <c r="D6022" t="s">
        <v>17530</v>
      </c>
      <c r="E6022" s="74">
        <v>37974</v>
      </c>
      <c r="F6022">
        <v>144</v>
      </c>
      <c r="G6022" t="s">
        <v>6</v>
      </c>
      <c r="H6022" t="s">
        <v>17376</v>
      </c>
      <c r="I6022" s="74">
        <v>39552</v>
      </c>
      <c r="J6022" t="s">
        <v>19</v>
      </c>
      <c r="K6022" t="s">
        <v>19</v>
      </c>
    </row>
    <row r="6023" spans="1:11" hidden="1" x14ac:dyDescent="0.3">
      <c r="A6023" t="s">
        <v>422</v>
      </c>
      <c r="B6023" t="s">
        <v>11888</v>
      </c>
      <c r="C6023" t="s">
        <v>17410</v>
      </c>
      <c r="D6023" t="s">
        <v>17411</v>
      </c>
      <c r="E6023" s="74">
        <v>41351</v>
      </c>
      <c r="F6023">
        <v>5.2999999999999999E-2</v>
      </c>
      <c r="G6023" t="s">
        <v>17</v>
      </c>
      <c r="H6023" t="s">
        <v>17315</v>
      </c>
      <c r="I6023" s="74">
        <v>42598</v>
      </c>
      <c r="J6023" t="s">
        <v>19</v>
      </c>
      <c r="K6023" t="s">
        <v>19</v>
      </c>
    </row>
    <row r="6024" spans="1:11" hidden="1" x14ac:dyDescent="0.3">
      <c r="A6024" t="s">
        <v>28131</v>
      </c>
      <c r="B6024" t="s">
        <v>28132</v>
      </c>
      <c r="C6024" t="s">
        <v>28075</v>
      </c>
      <c r="D6024" t="s">
        <v>28076</v>
      </c>
      <c r="E6024" s="74">
        <v>42909</v>
      </c>
      <c r="F6024">
        <v>6.0049999999999999E-2</v>
      </c>
      <c r="G6024" t="s">
        <v>17</v>
      </c>
      <c r="H6024" t="s">
        <v>17315</v>
      </c>
      <c r="I6024" s="74">
        <v>45644</v>
      </c>
      <c r="J6024" t="s">
        <v>19</v>
      </c>
      <c r="K6024" t="s">
        <v>19</v>
      </c>
    </row>
    <row r="6025" spans="1:11" hidden="1" x14ac:dyDescent="0.3">
      <c r="A6025" t="s">
        <v>2448</v>
      </c>
      <c r="B6025" t="s">
        <v>13226</v>
      </c>
      <c r="C6025" t="s">
        <v>17370</v>
      </c>
      <c r="D6025" t="s">
        <v>17371</v>
      </c>
      <c r="E6025" s="74">
        <v>21221</v>
      </c>
      <c r="F6025">
        <v>3.2</v>
      </c>
      <c r="G6025" t="s">
        <v>17369</v>
      </c>
      <c r="H6025" t="s">
        <v>17315</v>
      </c>
      <c r="I6025" s="74">
        <v>40997</v>
      </c>
      <c r="J6025" t="s">
        <v>19</v>
      </c>
      <c r="K6025" t="s">
        <v>19</v>
      </c>
    </row>
    <row r="6026" spans="1:11" hidden="1" x14ac:dyDescent="0.3">
      <c r="A6026" t="s">
        <v>20952</v>
      </c>
      <c r="B6026" t="s">
        <v>20953</v>
      </c>
      <c r="C6026" t="s">
        <v>20046</v>
      </c>
      <c r="D6026" t="s">
        <v>20047</v>
      </c>
      <c r="E6026" s="74">
        <v>42241</v>
      </c>
      <c r="F6026">
        <v>9.7000000000000003E-2</v>
      </c>
      <c r="G6026" t="s">
        <v>17</v>
      </c>
      <c r="H6026" t="s">
        <v>17315</v>
      </c>
      <c r="I6026" s="74">
        <v>45252</v>
      </c>
      <c r="J6026" t="s">
        <v>19</v>
      </c>
      <c r="K6026" t="s">
        <v>19</v>
      </c>
    </row>
    <row r="6027" spans="1:11" hidden="1" x14ac:dyDescent="0.3">
      <c r="A6027" t="s">
        <v>20954</v>
      </c>
      <c r="B6027" t="s">
        <v>20955</v>
      </c>
      <c r="C6027" t="s">
        <v>20046</v>
      </c>
      <c r="D6027" t="s">
        <v>20047</v>
      </c>
      <c r="E6027" s="74">
        <v>42255</v>
      </c>
      <c r="F6027">
        <v>3.6999999999999998E-2</v>
      </c>
      <c r="G6027" t="s">
        <v>17</v>
      </c>
      <c r="H6027" t="s">
        <v>17315</v>
      </c>
      <c r="I6027" s="74">
        <v>45252</v>
      </c>
      <c r="J6027" t="s">
        <v>19</v>
      </c>
      <c r="K6027" t="s">
        <v>19</v>
      </c>
    </row>
    <row r="6028" spans="1:11" hidden="1" x14ac:dyDescent="0.3">
      <c r="A6028" t="s">
        <v>3161</v>
      </c>
      <c r="B6028" t="s">
        <v>10337</v>
      </c>
      <c r="C6028" t="s">
        <v>17357</v>
      </c>
      <c r="D6028" t="s">
        <v>17358</v>
      </c>
      <c r="E6028" s="74">
        <v>39519</v>
      </c>
      <c r="F6028">
        <v>0.05</v>
      </c>
      <c r="G6028" t="s">
        <v>17</v>
      </c>
      <c r="H6028" t="s">
        <v>17315</v>
      </c>
      <c r="I6028" s="74">
        <v>39926</v>
      </c>
      <c r="J6028" t="s">
        <v>19</v>
      </c>
      <c r="K6028" t="s">
        <v>19</v>
      </c>
    </row>
    <row r="6029" spans="1:11" hidden="1" x14ac:dyDescent="0.3">
      <c r="A6029" t="s">
        <v>15448</v>
      </c>
      <c r="B6029" t="s">
        <v>15447</v>
      </c>
      <c r="C6029" t="s">
        <v>17350</v>
      </c>
      <c r="D6029" t="s">
        <v>17351</v>
      </c>
      <c r="E6029" s="74">
        <v>44414</v>
      </c>
      <c r="F6029">
        <v>0.67300000000000004</v>
      </c>
      <c r="G6029" t="s">
        <v>17</v>
      </c>
      <c r="H6029" t="s">
        <v>17315</v>
      </c>
      <c r="I6029" s="74">
        <v>44617</v>
      </c>
      <c r="J6029" t="s">
        <v>19</v>
      </c>
      <c r="K6029" t="s">
        <v>19</v>
      </c>
    </row>
    <row r="6030" spans="1:11" hidden="1" x14ac:dyDescent="0.3">
      <c r="A6030" t="s">
        <v>10036</v>
      </c>
      <c r="B6030" t="s">
        <v>16872</v>
      </c>
      <c r="C6030" t="s">
        <v>17346</v>
      </c>
      <c r="D6030" t="s">
        <v>17347</v>
      </c>
      <c r="E6030" s="74">
        <v>43998</v>
      </c>
      <c r="F6030">
        <v>0.92400000000000004</v>
      </c>
      <c r="G6030" t="s">
        <v>17</v>
      </c>
      <c r="H6030" t="s">
        <v>17315</v>
      </c>
      <c r="I6030" s="74">
        <v>44232</v>
      </c>
      <c r="J6030" t="s">
        <v>19</v>
      </c>
      <c r="K6030" t="s">
        <v>19</v>
      </c>
    </row>
    <row r="6031" spans="1:11" hidden="1" x14ac:dyDescent="0.3">
      <c r="A6031" t="s">
        <v>10120</v>
      </c>
      <c r="B6031" t="s">
        <v>16756</v>
      </c>
      <c r="C6031" t="s">
        <v>17370</v>
      </c>
      <c r="D6031" t="s">
        <v>17371</v>
      </c>
      <c r="E6031" s="74">
        <v>44179</v>
      </c>
      <c r="F6031">
        <v>0.78400000000000003</v>
      </c>
      <c r="G6031" t="s">
        <v>17</v>
      </c>
      <c r="H6031" t="s">
        <v>17315</v>
      </c>
      <c r="I6031" s="74">
        <v>44252</v>
      </c>
      <c r="J6031" t="s">
        <v>19</v>
      </c>
      <c r="K6031" t="s">
        <v>19</v>
      </c>
    </row>
    <row r="6032" spans="1:11" hidden="1" x14ac:dyDescent="0.3">
      <c r="A6032" t="s">
        <v>1588</v>
      </c>
      <c r="B6032" t="s">
        <v>12546</v>
      </c>
      <c r="C6032" t="s">
        <v>17335</v>
      </c>
      <c r="D6032" t="s">
        <v>17336</v>
      </c>
      <c r="E6032" s="74">
        <v>39729</v>
      </c>
      <c r="F6032">
        <v>0.243032</v>
      </c>
      <c r="G6032" t="s">
        <v>17</v>
      </c>
      <c r="H6032" t="s">
        <v>17324</v>
      </c>
      <c r="I6032" s="74">
        <v>41526</v>
      </c>
      <c r="J6032" t="s">
        <v>19</v>
      </c>
      <c r="K6032" t="s">
        <v>17325</v>
      </c>
    </row>
    <row r="6033" spans="1:11" hidden="1" x14ac:dyDescent="0.3">
      <c r="A6033" t="s">
        <v>4929</v>
      </c>
      <c r="B6033" t="s">
        <v>11131</v>
      </c>
      <c r="C6033" t="s">
        <v>22312</v>
      </c>
      <c r="D6033" t="s">
        <v>22313</v>
      </c>
      <c r="E6033" s="74">
        <v>20090</v>
      </c>
      <c r="F6033">
        <v>14.1</v>
      </c>
      <c r="G6033" t="s">
        <v>17369</v>
      </c>
      <c r="H6033" t="s">
        <v>17386</v>
      </c>
      <c r="I6033" s="74">
        <v>43782</v>
      </c>
      <c r="J6033" t="s">
        <v>19</v>
      </c>
      <c r="K6033" t="s">
        <v>19</v>
      </c>
    </row>
    <row r="6034" spans="1:11" hidden="1" x14ac:dyDescent="0.3">
      <c r="A6034" t="s">
        <v>8972</v>
      </c>
      <c r="B6034" t="s">
        <v>17111</v>
      </c>
      <c r="C6034" t="s">
        <v>17342</v>
      </c>
      <c r="D6034" t="s">
        <v>17343</v>
      </c>
      <c r="E6034" s="74">
        <v>41487</v>
      </c>
      <c r="F6034">
        <v>0.996</v>
      </c>
      <c r="G6034" t="s">
        <v>17</v>
      </c>
      <c r="H6034" t="s">
        <v>17315</v>
      </c>
      <c r="I6034" s="74">
        <v>44000</v>
      </c>
      <c r="J6034" t="s">
        <v>19</v>
      </c>
      <c r="K6034" t="s">
        <v>19</v>
      </c>
    </row>
    <row r="6035" spans="1:11" hidden="1" x14ac:dyDescent="0.3">
      <c r="A6035" t="s">
        <v>9000</v>
      </c>
      <c r="B6035" t="s">
        <v>17111</v>
      </c>
      <c r="C6035" t="s">
        <v>17342</v>
      </c>
      <c r="D6035" t="s">
        <v>17343</v>
      </c>
      <c r="E6035" s="74">
        <v>42720</v>
      </c>
      <c r="F6035">
        <v>0.95899999999999996</v>
      </c>
      <c r="G6035" t="s">
        <v>17</v>
      </c>
      <c r="H6035" t="s">
        <v>17315</v>
      </c>
      <c r="I6035" s="74">
        <v>44029</v>
      </c>
      <c r="J6035" t="s">
        <v>19</v>
      </c>
      <c r="K6035" t="s">
        <v>19</v>
      </c>
    </row>
    <row r="6036" spans="1:11" hidden="1" x14ac:dyDescent="0.3">
      <c r="A6036" t="s">
        <v>9002</v>
      </c>
      <c r="B6036" t="s">
        <v>17111</v>
      </c>
      <c r="C6036" t="s">
        <v>17342</v>
      </c>
      <c r="D6036" t="s">
        <v>17343</v>
      </c>
      <c r="E6036" s="74">
        <v>43286</v>
      </c>
      <c r="F6036">
        <v>0.23300000000000001</v>
      </c>
      <c r="G6036" t="s">
        <v>17</v>
      </c>
      <c r="H6036" t="s">
        <v>17315</v>
      </c>
      <c r="I6036" s="74">
        <v>44082</v>
      </c>
      <c r="J6036" t="s">
        <v>19</v>
      </c>
      <c r="K6036" t="s">
        <v>19</v>
      </c>
    </row>
    <row r="6037" spans="1:11" hidden="1" x14ac:dyDescent="0.3">
      <c r="A6037" t="s">
        <v>3172</v>
      </c>
      <c r="B6037" t="s">
        <v>10385</v>
      </c>
      <c r="C6037" t="s">
        <v>17486</v>
      </c>
      <c r="D6037" t="s">
        <v>17487</v>
      </c>
      <c r="E6037" s="74">
        <v>39813</v>
      </c>
      <c r="F6037">
        <v>6.0999999999999999E-2</v>
      </c>
      <c r="G6037" t="s">
        <v>17</v>
      </c>
      <c r="H6037" t="s">
        <v>17315</v>
      </c>
      <c r="I6037" s="74">
        <v>39839</v>
      </c>
      <c r="J6037" t="s">
        <v>19</v>
      </c>
      <c r="K6037" t="s">
        <v>19</v>
      </c>
    </row>
    <row r="6038" spans="1:11" hidden="1" x14ac:dyDescent="0.3">
      <c r="A6038" t="s">
        <v>3171</v>
      </c>
      <c r="B6038" t="s">
        <v>10385</v>
      </c>
      <c r="C6038" t="s">
        <v>17486</v>
      </c>
      <c r="D6038" t="s">
        <v>17487</v>
      </c>
      <c r="E6038" s="74">
        <v>39813</v>
      </c>
      <c r="F6038">
        <v>8.6999999999999994E-2</v>
      </c>
      <c r="G6038" t="s">
        <v>17</v>
      </c>
      <c r="H6038" t="s">
        <v>17315</v>
      </c>
      <c r="I6038" s="74">
        <v>39839</v>
      </c>
      <c r="J6038" t="s">
        <v>19</v>
      </c>
      <c r="K6038" t="s">
        <v>19</v>
      </c>
    </row>
    <row r="6039" spans="1:11" hidden="1" x14ac:dyDescent="0.3">
      <c r="A6039" t="s">
        <v>3170</v>
      </c>
      <c r="B6039" t="s">
        <v>10385</v>
      </c>
      <c r="C6039" t="s">
        <v>17486</v>
      </c>
      <c r="D6039" t="s">
        <v>17487</v>
      </c>
      <c r="E6039" s="74">
        <v>39813</v>
      </c>
      <c r="F6039">
        <v>6.0999999999999999E-2</v>
      </c>
      <c r="G6039" t="s">
        <v>17</v>
      </c>
      <c r="H6039" t="s">
        <v>17315</v>
      </c>
      <c r="I6039" s="74">
        <v>39839</v>
      </c>
      <c r="J6039" t="s">
        <v>19</v>
      </c>
      <c r="K6039" t="s">
        <v>19</v>
      </c>
    </row>
    <row r="6040" spans="1:11" hidden="1" x14ac:dyDescent="0.3">
      <c r="A6040" t="s">
        <v>3169</v>
      </c>
      <c r="B6040" t="s">
        <v>10385</v>
      </c>
      <c r="C6040" t="s">
        <v>17486</v>
      </c>
      <c r="D6040" t="s">
        <v>17487</v>
      </c>
      <c r="E6040" s="74">
        <v>39813</v>
      </c>
      <c r="F6040">
        <v>9.0999999999999998E-2</v>
      </c>
      <c r="G6040" t="s">
        <v>17</v>
      </c>
      <c r="H6040" t="s">
        <v>17315</v>
      </c>
      <c r="I6040" s="74">
        <v>39839</v>
      </c>
      <c r="J6040" t="s">
        <v>19</v>
      </c>
      <c r="K6040" t="s">
        <v>19</v>
      </c>
    </row>
    <row r="6041" spans="1:11" hidden="1" x14ac:dyDescent="0.3">
      <c r="A6041" t="s">
        <v>3669</v>
      </c>
      <c r="B6041" t="s">
        <v>13314</v>
      </c>
      <c r="C6041" t="s">
        <v>21798</v>
      </c>
      <c r="D6041" t="s">
        <v>21799</v>
      </c>
      <c r="E6041" s="74">
        <v>31199</v>
      </c>
      <c r="F6041">
        <v>2.2850000000000001</v>
      </c>
      <c r="G6041" t="s">
        <v>17334</v>
      </c>
      <c r="H6041" t="s">
        <v>17315</v>
      </c>
      <c r="I6041" s="74">
        <v>39604</v>
      </c>
      <c r="J6041" t="s">
        <v>19</v>
      </c>
      <c r="K6041" t="s">
        <v>19</v>
      </c>
    </row>
    <row r="6042" spans="1:11" hidden="1" x14ac:dyDescent="0.3">
      <c r="A6042" t="s">
        <v>3668</v>
      </c>
      <c r="B6042" t="s">
        <v>13314</v>
      </c>
      <c r="C6042" t="s">
        <v>21798</v>
      </c>
      <c r="D6042" t="s">
        <v>21799</v>
      </c>
      <c r="E6042" s="74">
        <v>31199</v>
      </c>
      <c r="F6042">
        <v>2.2850000000000001</v>
      </c>
      <c r="G6042" t="s">
        <v>17334</v>
      </c>
      <c r="H6042" t="s">
        <v>17315</v>
      </c>
      <c r="I6042" s="74">
        <v>39604</v>
      </c>
      <c r="J6042" t="s">
        <v>19</v>
      </c>
      <c r="K6042" t="s">
        <v>19</v>
      </c>
    </row>
    <row r="6043" spans="1:11" hidden="1" x14ac:dyDescent="0.3">
      <c r="A6043" t="s">
        <v>16738</v>
      </c>
      <c r="B6043" t="s">
        <v>16737</v>
      </c>
      <c r="C6043" t="s">
        <v>17545</v>
      </c>
      <c r="D6043" t="s">
        <v>17546</v>
      </c>
      <c r="E6043" s="74">
        <v>44285</v>
      </c>
      <c r="F6043">
        <v>47.49</v>
      </c>
      <c r="G6043" t="s">
        <v>6</v>
      </c>
      <c r="H6043" t="s">
        <v>17315</v>
      </c>
      <c r="I6043" s="74">
        <v>44302</v>
      </c>
      <c r="J6043" t="s">
        <v>19</v>
      </c>
      <c r="K6043" t="s">
        <v>19</v>
      </c>
    </row>
    <row r="6044" spans="1:11" hidden="1" x14ac:dyDescent="0.3">
      <c r="A6044" t="s">
        <v>16736</v>
      </c>
      <c r="B6044" t="s">
        <v>16735</v>
      </c>
      <c r="C6044" t="s">
        <v>17545</v>
      </c>
      <c r="D6044" t="s">
        <v>17546</v>
      </c>
      <c r="E6044" s="74">
        <v>44306</v>
      </c>
      <c r="F6044">
        <v>14.4</v>
      </c>
      <c r="G6044" t="s">
        <v>6</v>
      </c>
      <c r="H6044" t="s">
        <v>17315</v>
      </c>
      <c r="I6044" s="74">
        <v>44323</v>
      </c>
      <c r="J6044" t="s">
        <v>19</v>
      </c>
      <c r="K6044" t="s">
        <v>19</v>
      </c>
    </row>
    <row r="6045" spans="1:11" hidden="1" x14ac:dyDescent="0.3">
      <c r="A6045" t="s">
        <v>2897</v>
      </c>
      <c r="B6045" t="s">
        <v>13994</v>
      </c>
      <c r="C6045" t="s">
        <v>18713</v>
      </c>
      <c r="D6045" t="s">
        <v>18714</v>
      </c>
      <c r="E6045" s="74">
        <v>19725</v>
      </c>
      <c r="F6045">
        <v>38.238</v>
      </c>
      <c r="G6045" t="s">
        <v>17369</v>
      </c>
      <c r="H6045" t="s">
        <v>17441</v>
      </c>
      <c r="I6045" s="74">
        <v>40434</v>
      </c>
      <c r="J6045" t="s">
        <v>19</v>
      </c>
      <c r="K6045" t="s">
        <v>19</v>
      </c>
    </row>
    <row r="6046" spans="1:11" hidden="1" x14ac:dyDescent="0.3">
      <c r="A6046" t="s">
        <v>18674</v>
      </c>
      <c r="B6046" t="s">
        <v>18675</v>
      </c>
      <c r="C6046" t="s">
        <v>17484</v>
      </c>
      <c r="D6046" t="s">
        <v>17485</v>
      </c>
      <c r="E6046" s="74">
        <v>45140</v>
      </c>
      <c r="F6046">
        <v>1.8</v>
      </c>
      <c r="G6046" t="s">
        <v>17</v>
      </c>
      <c r="H6046" t="s">
        <v>17315</v>
      </c>
      <c r="I6046" s="74">
        <v>45208</v>
      </c>
      <c r="J6046" t="s">
        <v>19</v>
      </c>
      <c r="K6046" t="s">
        <v>19</v>
      </c>
    </row>
    <row r="6047" spans="1:11" hidden="1" x14ac:dyDescent="0.3">
      <c r="A6047" t="s">
        <v>18677</v>
      </c>
      <c r="B6047" t="s">
        <v>18678</v>
      </c>
      <c r="C6047" t="s">
        <v>17484</v>
      </c>
      <c r="D6047" t="s">
        <v>17485</v>
      </c>
      <c r="E6047" s="74">
        <v>45194</v>
      </c>
      <c r="F6047">
        <v>1.694</v>
      </c>
      <c r="G6047" t="s">
        <v>17</v>
      </c>
      <c r="H6047" t="s">
        <v>17315</v>
      </c>
      <c r="I6047" s="74">
        <v>45247</v>
      </c>
      <c r="J6047" t="s">
        <v>19</v>
      </c>
      <c r="K6047" t="s">
        <v>19</v>
      </c>
    </row>
    <row r="6048" spans="1:11" hidden="1" x14ac:dyDescent="0.3">
      <c r="A6048" t="s">
        <v>18682</v>
      </c>
      <c r="B6048" t="s">
        <v>18683</v>
      </c>
      <c r="C6048" t="s">
        <v>17484</v>
      </c>
      <c r="D6048" t="s">
        <v>17485</v>
      </c>
      <c r="E6048" s="74">
        <v>45177</v>
      </c>
      <c r="F6048">
        <v>2.1</v>
      </c>
      <c r="G6048" t="s">
        <v>17</v>
      </c>
      <c r="H6048" t="s">
        <v>17315</v>
      </c>
      <c r="I6048" s="74">
        <v>45208</v>
      </c>
      <c r="J6048" t="s">
        <v>19</v>
      </c>
      <c r="K6048" t="s">
        <v>19</v>
      </c>
    </row>
    <row r="6049" spans="1:11" hidden="1" x14ac:dyDescent="0.3">
      <c r="A6049" t="s">
        <v>18684</v>
      </c>
      <c r="B6049" t="s">
        <v>18685</v>
      </c>
      <c r="C6049" t="s">
        <v>17484</v>
      </c>
      <c r="D6049" t="s">
        <v>17485</v>
      </c>
      <c r="E6049" s="74">
        <v>45220</v>
      </c>
      <c r="F6049">
        <v>1.629</v>
      </c>
      <c r="G6049" t="s">
        <v>17</v>
      </c>
      <c r="H6049" t="s">
        <v>17315</v>
      </c>
      <c r="I6049" s="74">
        <v>45278</v>
      </c>
      <c r="J6049" t="s">
        <v>19</v>
      </c>
      <c r="K6049" t="s">
        <v>19</v>
      </c>
    </row>
    <row r="6050" spans="1:11" hidden="1" x14ac:dyDescent="0.3">
      <c r="A6050" t="s">
        <v>528</v>
      </c>
      <c r="B6050" t="s">
        <v>4852</v>
      </c>
      <c r="C6050" t="s">
        <v>17328</v>
      </c>
      <c r="D6050" t="s">
        <v>17329</v>
      </c>
      <c r="E6050" s="74">
        <v>42343</v>
      </c>
      <c r="F6050">
        <v>0.18</v>
      </c>
      <c r="G6050" t="s">
        <v>17</v>
      </c>
      <c r="H6050" t="s">
        <v>17315</v>
      </c>
      <c r="I6050" s="74">
        <v>42447</v>
      </c>
      <c r="J6050" t="s">
        <v>19</v>
      </c>
      <c r="K6050" t="s">
        <v>19</v>
      </c>
    </row>
    <row r="6051" spans="1:11" hidden="1" x14ac:dyDescent="0.3">
      <c r="A6051" t="s">
        <v>527</v>
      </c>
      <c r="B6051" t="s">
        <v>4852</v>
      </c>
      <c r="C6051" t="s">
        <v>17328</v>
      </c>
      <c r="D6051" t="s">
        <v>17329</v>
      </c>
      <c r="E6051" s="74">
        <v>42373</v>
      </c>
      <c r="F6051">
        <v>0.93</v>
      </c>
      <c r="G6051" t="s">
        <v>17</v>
      </c>
      <c r="H6051" t="s">
        <v>17315</v>
      </c>
      <c r="I6051" s="74">
        <v>42447</v>
      </c>
      <c r="J6051" t="s">
        <v>19</v>
      </c>
      <c r="K6051" t="s">
        <v>19</v>
      </c>
    </row>
    <row r="6052" spans="1:11" hidden="1" x14ac:dyDescent="0.3">
      <c r="A6052" t="s">
        <v>4117</v>
      </c>
      <c r="B6052" t="s">
        <v>4852</v>
      </c>
      <c r="C6052" t="s">
        <v>17328</v>
      </c>
      <c r="D6052" t="s">
        <v>17329</v>
      </c>
      <c r="E6052" s="74">
        <v>42887</v>
      </c>
      <c r="F6052">
        <v>0.46300000000000002</v>
      </c>
      <c r="G6052" t="s">
        <v>17</v>
      </c>
      <c r="H6052" t="s">
        <v>17315</v>
      </c>
      <c r="I6052" s="74">
        <v>42979</v>
      </c>
      <c r="J6052" t="s">
        <v>19</v>
      </c>
      <c r="K6052" t="s">
        <v>19</v>
      </c>
    </row>
    <row r="6053" spans="1:11" hidden="1" x14ac:dyDescent="0.3">
      <c r="A6053" t="s">
        <v>3595</v>
      </c>
      <c r="B6053" t="s">
        <v>12767</v>
      </c>
      <c r="C6053" t="s">
        <v>17372</v>
      </c>
      <c r="D6053" t="s">
        <v>17373</v>
      </c>
      <c r="E6053" s="74">
        <v>8888</v>
      </c>
      <c r="F6053">
        <v>11.25</v>
      </c>
      <c r="G6053" t="s">
        <v>17369</v>
      </c>
      <c r="H6053" t="s">
        <v>17315</v>
      </c>
      <c r="I6053" s="74">
        <v>39651</v>
      </c>
      <c r="J6053" t="s">
        <v>19</v>
      </c>
      <c r="K6053" t="s">
        <v>19</v>
      </c>
    </row>
    <row r="6054" spans="1:11" hidden="1" x14ac:dyDescent="0.3">
      <c r="A6054" t="s">
        <v>5306</v>
      </c>
      <c r="B6054" t="s">
        <v>11034</v>
      </c>
      <c r="C6054" t="s">
        <v>17410</v>
      </c>
      <c r="D6054" t="s">
        <v>17411</v>
      </c>
      <c r="E6054" s="74">
        <v>43381</v>
      </c>
      <c r="F6054">
        <v>0.128</v>
      </c>
      <c r="G6054" t="s">
        <v>17</v>
      </c>
      <c r="H6054" t="s">
        <v>17315</v>
      </c>
      <c r="I6054" s="74">
        <v>43711</v>
      </c>
      <c r="J6054" t="s">
        <v>19</v>
      </c>
      <c r="K6054" t="s">
        <v>19</v>
      </c>
    </row>
    <row r="6055" spans="1:11" hidden="1" x14ac:dyDescent="0.3">
      <c r="A6055" t="s">
        <v>12518</v>
      </c>
      <c r="B6055" t="s">
        <v>12517</v>
      </c>
      <c r="C6055" t="s">
        <v>21980</v>
      </c>
      <c r="D6055" t="s">
        <v>21981</v>
      </c>
      <c r="E6055" s="74">
        <v>41626</v>
      </c>
      <c r="F6055">
        <v>12.673</v>
      </c>
      <c r="G6055" t="s">
        <v>17479</v>
      </c>
      <c r="H6055" t="s">
        <v>17391</v>
      </c>
      <c r="I6055" s="74">
        <v>41683</v>
      </c>
      <c r="J6055" t="s">
        <v>19</v>
      </c>
      <c r="K6055" t="s">
        <v>19</v>
      </c>
    </row>
    <row r="6056" spans="1:11" hidden="1" x14ac:dyDescent="0.3">
      <c r="A6056" t="s">
        <v>541</v>
      </c>
      <c r="B6056" t="s">
        <v>11935</v>
      </c>
      <c r="C6056" t="s">
        <v>17370</v>
      </c>
      <c r="D6056" t="s">
        <v>17371</v>
      </c>
      <c r="E6056" s="74">
        <v>42419</v>
      </c>
      <c r="F6056">
        <v>1.0760000000000001</v>
      </c>
      <c r="G6056" t="s">
        <v>17</v>
      </c>
      <c r="H6056" t="s">
        <v>17315</v>
      </c>
      <c r="I6056" s="74">
        <v>42439</v>
      </c>
      <c r="J6056" t="s">
        <v>19</v>
      </c>
      <c r="K6056" t="s">
        <v>19</v>
      </c>
    </row>
    <row r="6057" spans="1:11" hidden="1" x14ac:dyDescent="0.3">
      <c r="A6057" t="s">
        <v>25225</v>
      </c>
      <c r="B6057" t="s">
        <v>25226</v>
      </c>
      <c r="C6057" t="s">
        <v>17328</v>
      </c>
      <c r="D6057" t="s">
        <v>17329</v>
      </c>
      <c r="E6057" s="74">
        <v>45268</v>
      </c>
      <c r="F6057">
        <v>0.69099999999999995</v>
      </c>
      <c r="G6057" t="s">
        <v>17</v>
      </c>
      <c r="H6057" t="s">
        <v>17315</v>
      </c>
      <c r="I6057" s="74">
        <v>45373</v>
      </c>
      <c r="J6057" t="s">
        <v>19</v>
      </c>
      <c r="K6057" t="s">
        <v>19</v>
      </c>
    </row>
    <row r="6058" spans="1:11" hidden="1" x14ac:dyDescent="0.3">
      <c r="A6058" t="s">
        <v>3594</v>
      </c>
      <c r="B6058" t="s">
        <v>12766</v>
      </c>
      <c r="C6058" t="s">
        <v>17372</v>
      </c>
      <c r="D6058" t="s">
        <v>17373</v>
      </c>
      <c r="E6058" s="74">
        <v>20790</v>
      </c>
      <c r="F6058">
        <v>10.8</v>
      </c>
      <c r="G6058" t="s">
        <v>17369</v>
      </c>
      <c r="H6058" t="s">
        <v>17315</v>
      </c>
      <c r="I6058" s="74">
        <v>39652</v>
      </c>
      <c r="J6058" t="s">
        <v>19</v>
      </c>
      <c r="K6058" t="s">
        <v>19</v>
      </c>
    </row>
    <row r="6059" spans="1:11" hidden="1" x14ac:dyDescent="0.3">
      <c r="A6059" t="s">
        <v>4000</v>
      </c>
      <c r="B6059" t="s">
        <v>3999</v>
      </c>
      <c r="C6059" t="s">
        <v>17372</v>
      </c>
      <c r="D6059" t="s">
        <v>17373</v>
      </c>
      <c r="E6059" s="74">
        <v>42781</v>
      </c>
      <c r="F6059">
        <v>20</v>
      </c>
      <c r="G6059" t="s">
        <v>17</v>
      </c>
      <c r="H6059" t="s">
        <v>17315</v>
      </c>
      <c r="I6059" s="74">
        <v>42877</v>
      </c>
      <c r="J6059" t="s">
        <v>19</v>
      </c>
      <c r="K6059" t="s">
        <v>19</v>
      </c>
    </row>
    <row r="6060" spans="1:11" hidden="1" x14ac:dyDescent="0.3">
      <c r="A6060" t="s">
        <v>3836</v>
      </c>
      <c r="B6060" t="s">
        <v>11745</v>
      </c>
      <c r="C6060" t="s">
        <v>17461</v>
      </c>
      <c r="D6060" t="s">
        <v>17462</v>
      </c>
      <c r="E6060" s="74">
        <v>42779</v>
      </c>
      <c r="F6060">
        <v>11.4</v>
      </c>
      <c r="G6060" t="s">
        <v>17</v>
      </c>
      <c r="H6060" t="s">
        <v>17315</v>
      </c>
      <c r="I6060" s="74">
        <v>42828</v>
      </c>
      <c r="J6060" t="s">
        <v>19</v>
      </c>
      <c r="K6060" t="s">
        <v>19</v>
      </c>
    </row>
    <row r="6061" spans="1:11" hidden="1" x14ac:dyDescent="0.3">
      <c r="A6061" t="s">
        <v>2636</v>
      </c>
      <c r="B6061" t="s">
        <v>13375</v>
      </c>
      <c r="C6061" t="s">
        <v>17372</v>
      </c>
      <c r="D6061" t="s">
        <v>17373</v>
      </c>
      <c r="E6061" s="74">
        <v>41237</v>
      </c>
      <c r="F6061">
        <v>5</v>
      </c>
      <c r="G6061" t="s">
        <v>17</v>
      </c>
      <c r="H6061" t="s">
        <v>17315</v>
      </c>
      <c r="I6061" s="74">
        <v>41295</v>
      </c>
      <c r="J6061" t="s">
        <v>19</v>
      </c>
      <c r="K6061" t="s">
        <v>19</v>
      </c>
    </row>
    <row r="6062" spans="1:11" hidden="1" x14ac:dyDescent="0.3">
      <c r="A6062" t="s">
        <v>8951</v>
      </c>
      <c r="B6062" t="s">
        <v>8950</v>
      </c>
      <c r="C6062" t="s">
        <v>17361</v>
      </c>
      <c r="D6062" t="s">
        <v>17362</v>
      </c>
      <c r="E6062" s="74">
        <v>41779</v>
      </c>
      <c r="F6062">
        <v>0.11</v>
      </c>
      <c r="G6062" t="s">
        <v>17</v>
      </c>
      <c r="H6062" t="s">
        <v>17315</v>
      </c>
      <c r="I6062" s="74">
        <v>44035</v>
      </c>
      <c r="J6062" t="s">
        <v>19</v>
      </c>
      <c r="K6062" t="s">
        <v>19</v>
      </c>
    </row>
    <row r="6063" spans="1:11" hidden="1" x14ac:dyDescent="0.3">
      <c r="A6063" t="s">
        <v>8952</v>
      </c>
      <c r="B6063" t="s">
        <v>8950</v>
      </c>
      <c r="C6063" t="s">
        <v>17361</v>
      </c>
      <c r="D6063" t="s">
        <v>17362</v>
      </c>
      <c r="E6063" s="74">
        <v>41829</v>
      </c>
      <c r="F6063">
        <v>9.9000000000000005E-2</v>
      </c>
      <c r="G6063" t="s">
        <v>17</v>
      </c>
      <c r="H6063" t="s">
        <v>17315</v>
      </c>
      <c r="I6063" s="74">
        <v>44035</v>
      </c>
      <c r="J6063" t="s">
        <v>19</v>
      </c>
      <c r="K6063" t="s">
        <v>19</v>
      </c>
    </row>
    <row r="6064" spans="1:11" hidden="1" x14ac:dyDescent="0.3">
      <c r="A6064" t="s">
        <v>8955</v>
      </c>
      <c r="B6064" t="s">
        <v>8950</v>
      </c>
      <c r="C6064" t="s">
        <v>17361</v>
      </c>
      <c r="D6064" t="s">
        <v>17362</v>
      </c>
      <c r="E6064" s="74">
        <v>41886</v>
      </c>
      <c r="F6064">
        <v>0.156</v>
      </c>
      <c r="G6064" t="s">
        <v>17</v>
      </c>
      <c r="H6064" t="s">
        <v>17315</v>
      </c>
      <c r="I6064" s="74">
        <v>44035</v>
      </c>
      <c r="J6064" t="s">
        <v>19</v>
      </c>
      <c r="K6064" t="s">
        <v>19</v>
      </c>
    </row>
    <row r="6065" spans="1:11" hidden="1" x14ac:dyDescent="0.3">
      <c r="A6065" t="s">
        <v>8956</v>
      </c>
      <c r="B6065" t="s">
        <v>8950</v>
      </c>
      <c r="C6065" t="s">
        <v>17361</v>
      </c>
      <c r="D6065" t="s">
        <v>17362</v>
      </c>
      <c r="E6065" s="74">
        <v>41738</v>
      </c>
      <c r="F6065">
        <v>9.9000000000000005E-2</v>
      </c>
      <c r="G6065" t="s">
        <v>17</v>
      </c>
      <c r="H6065" t="s">
        <v>17315</v>
      </c>
      <c r="I6065" s="74">
        <v>44035</v>
      </c>
      <c r="J6065" t="s">
        <v>19</v>
      </c>
      <c r="K6065" t="s">
        <v>19</v>
      </c>
    </row>
    <row r="6066" spans="1:11" hidden="1" x14ac:dyDescent="0.3">
      <c r="A6066" t="s">
        <v>8959</v>
      </c>
      <c r="B6066" t="s">
        <v>8950</v>
      </c>
      <c r="C6066" t="s">
        <v>17361</v>
      </c>
      <c r="D6066" t="s">
        <v>17362</v>
      </c>
      <c r="E6066" s="74">
        <v>40905</v>
      </c>
      <c r="F6066">
        <v>0.35599999999999998</v>
      </c>
      <c r="G6066" t="s">
        <v>17</v>
      </c>
      <c r="H6066" t="s">
        <v>17315</v>
      </c>
      <c r="I6066" s="74">
        <v>44019</v>
      </c>
      <c r="J6066" t="s">
        <v>19</v>
      </c>
      <c r="K6066" t="s">
        <v>19</v>
      </c>
    </row>
    <row r="6067" spans="1:11" hidden="1" x14ac:dyDescent="0.3">
      <c r="A6067" t="s">
        <v>8960</v>
      </c>
      <c r="B6067" t="s">
        <v>8950</v>
      </c>
      <c r="C6067" t="s">
        <v>17361</v>
      </c>
      <c r="D6067" t="s">
        <v>17362</v>
      </c>
      <c r="E6067" s="74">
        <v>41738</v>
      </c>
      <c r="F6067">
        <v>0.193</v>
      </c>
      <c r="G6067" t="s">
        <v>17</v>
      </c>
      <c r="H6067" t="s">
        <v>17315</v>
      </c>
      <c r="I6067" s="74">
        <v>44035</v>
      </c>
      <c r="J6067" t="s">
        <v>19</v>
      </c>
      <c r="K6067" t="s">
        <v>19</v>
      </c>
    </row>
    <row r="6068" spans="1:11" hidden="1" x14ac:dyDescent="0.3">
      <c r="A6068" t="s">
        <v>8961</v>
      </c>
      <c r="B6068" t="s">
        <v>8950</v>
      </c>
      <c r="C6068" t="s">
        <v>17361</v>
      </c>
      <c r="D6068" t="s">
        <v>17362</v>
      </c>
      <c r="E6068" s="74">
        <v>41953</v>
      </c>
      <c r="F6068">
        <v>0.17799999999999999</v>
      </c>
      <c r="G6068" t="s">
        <v>17</v>
      </c>
      <c r="H6068" t="s">
        <v>17315</v>
      </c>
      <c r="I6068" s="74">
        <v>44035</v>
      </c>
      <c r="J6068" t="s">
        <v>19</v>
      </c>
      <c r="K6068" t="s">
        <v>19</v>
      </c>
    </row>
    <row r="6069" spans="1:11" hidden="1" x14ac:dyDescent="0.3">
      <c r="A6069" t="s">
        <v>8962</v>
      </c>
      <c r="B6069" t="s">
        <v>8950</v>
      </c>
      <c r="C6069" t="s">
        <v>17361</v>
      </c>
      <c r="D6069" t="s">
        <v>17362</v>
      </c>
      <c r="E6069" s="74">
        <v>41886</v>
      </c>
      <c r="F6069">
        <v>0.19800000000000001</v>
      </c>
      <c r="G6069" t="s">
        <v>17</v>
      </c>
      <c r="H6069" t="s">
        <v>17315</v>
      </c>
      <c r="I6069" s="74">
        <v>44048</v>
      </c>
      <c r="J6069" t="s">
        <v>19</v>
      </c>
      <c r="K6069" t="s">
        <v>19</v>
      </c>
    </row>
    <row r="6070" spans="1:11" hidden="1" x14ac:dyDescent="0.3">
      <c r="A6070" t="s">
        <v>8963</v>
      </c>
      <c r="B6070" t="s">
        <v>8950</v>
      </c>
      <c r="C6070" t="s">
        <v>17361</v>
      </c>
      <c r="D6070" t="s">
        <v>17362</v>
      </c>
      <c r="E6070" s="74">
        <v>41887</v>
      </c>
      <c r="F6070">
        <v>9.9000000000000005E-2</v>
      </c>
      <c r="G6070" t="s">
        <v>17</v>
      </c>
      <c r="H6070" t="s">
        <v>17315</v>
      </c>
      <c r="I6070" s="74">
        <v>44130</v>
      </c>
      <c r="J6070" t="s">
        <v>19</v>
      </c>
      <c r="K6070" t="s">
        <v>19</v>
      </c>
    </row>
    <row r="6071" spans="1:11" hidden="1" x14ac:dyDescent="0.3">
      <c r="A6071" t="s">
        <v>8964</v>
      </c>
      <c r="B6071" t="s">
        <v>8950</v>
      </c>
      <c r="C6071" t="s">
        <v>17361</v>
      </c>
      <c r="D6071" t="s">
        <v>17362</v>
      </c>
      <c r="E6071" s="74">
        <v>41170</v>
      </c>
      <c r="F6071">
        <v>0.248</v>
      </c>
      <c r="G6071" t="s">
        <v>17</v>
      </c>
      <c r="H6071" t="s">
        <v>17315</v>
      </c>
      <c r="I6071" s="74">
        <v>44075</v>
      </c>
      <c r="J6071" t="s">
        <v>19</v>
      </c>
      <c r="K6071" t="s">
        <v>19</v>
      </c>
    </row>
    <row r="6072" spans="1:11" hidden="1" x14ac:dyDescent="0.3">
      <c r="A6072" t="s">
        <v>8966</v>
      </c>
      <c r="B6072" t="s">
        <v>8950</v>
      </c>
      <c r="C6072" t="s">
        <v>17361</v>
      </c>
      <c r="D6072" t="s">
        <v>17362</v>
      </c>
      <c r="E6072" s="74">
        <v>41162</v>
      </c>
      <c r="F6072">
        <v>0.248</v>
      </c>
      <c r="G6072" t="s">
        <v>17</v>
      </c>
      <c r="H6072" t="s">
        <v>17315</v>
      </c>
      <c r="I6072" s="74">
        <v>44075</v>
      </c>
      <c r="J6072" t="s">
        <v>19</v>
      </c>
      <c r="K6072" t="s">
        <v>19</v>
      </c>
    </row>
    <row r="6073" spans="1:11" hidden="1" x14ac:dyDescent="0.3">
      <c r="A6073" t="s">
        <v>8990</v>
      </c>
      <c r="B6073" t="s">
        <v>8950</v>
      </c>
      <c r="C6073" t="s">
        <v>17361</v>
      </c>
      <c r="D6073" t="s">
        <v>17362</v>
      </c>
      <c r="E6073" s="74">
        <v>42424</v>
      </c>
      <c r="F6073">
        <v>9.9000000000000005E-2</v>
      </c>
      <c r="G6073" t="s">
        <v>17</v>
      </c>
      <c r="H6073" t="s">
        <v>17315</v>
      </c>
      <c r="I6073" s="74">
        <v>44029</v>
      </c>
      <c r="J6073" t="s">
        <v>19</v>
      </c>
      <c r="K6073" t="s">
        <v>19</v>
      </c>
    </row>
    <row r="6074" spans="1:11" hidden="1" x14ac:dyDescent="0.3">
      <c r="A6074" t="s">
        <v>8991</v>
      </c>
      <c r="B6074" t="s">
        <v>8950</v>
      </c>
      <c r="C6074" t="s">
        <v>17361</v>
      </c>
      <c r="D6074" t="s">
        <v>17362</v>
      </c>
      <c r="E6074" s="74">
        <v>42317</v>
      </c>
      <c r="F6074">
        <v>0.14099999999999999</v>
      </c>
      <c r="G6074" t="s">
        <v>17</v>
      </c>
      <c r="H6074" t="s">
        <v>17315</v>
      </c>
      <c r="I6074" s="74">
        <v>44130</v>
      </c>
      <c r="J6074" t="s">
        <v>19</v>
      </c>
      <c r="K6074" t="s">
        <v>19</v>
      </c>
    </row>
    <row r="6075" spans="1:11" hidden="1" x14ac:dyDescent="0.3">
      <c r="A6075" t="s">
        <v>8992</v>
      </c>
      <c r="B6075" t="s">
        <v>8950</v>
      </c>
      <c r="C6075" t="s">
        <v>17361</v>
      </c>
      <c r="D6075" t="s">
        <v>17362</v>
      </c>
      <c r="E6075" s="74">
        <v>42467</v>
      </c>
      <c r="F6075">
        <v>6.5000000000000002E-2</v>
      </c>
      <c r="G6075" t="s">
        <v>17</v>
      </c>
      <c r="H6075" t="s">
        <v>17315</v>
      </c>
      <c r="I6075" s="74">
        <v>44029</v>
      </c>
      <c r="J6075" t="s">
        <v>19</v>
      </c>
      <c r="K6075" t="s">
        <v>19</v>
      </c>
    </row>
    <row r="6076" spans="1:11" hidden="1" x14ac:dyDescent="0.3">
      <c r="A6076" t="s">
        <v>8997</v>
      </c>
      <c r="B6076" t="s">
        <v>8950</v>
      </c>
      <c r="C6076" t="s">
        <v>17361</v>
      </c>
      <c r="D6076" t="s">
        <v>17362</v>
      </c>
      <c r="E6076" s="74">
        <v>42482</v>
      </c>
      <c r="F6076">
        <v>4.1000000000000002E-2</v>
      </c>
      <c r="G6076" t="s">
        <v>17</v>
      </c>
      <c r="H6076" t="s">
        <v>17315</v>
      </c>
      <c r="I6076" s="74">
        <v>44053</v>
      </c>
      <c r="J6076" t="s">
        <v>19</v>
      </c>
      <c r="K6076" t="s">
        <v>19</v>
      </c>
    </row>
    <row r="6077" spans="1:11" hidden="1" x14ac:dyDescent="0.3">
      <c r="A6077" t="s">
        <v>8998</v>
      </c>
      <c r="B6077" t="s">
        <v>8950</v>
      </c>
      <c r="C6077" t="s">
        <v>17361</v>
      </c>
      <c r="D6077" t="s">
        <v>17362</v>
      </c>
      <c r="E6077" s="74">
        <v>42510</v>
      </c>
      <c r="F6077">
        <v>9.6000000000000002E-2</v>
      </c>
      <c r="G6077" t="s">
        <v>17</v>
      </c>
      <c r="H6077" t="s">
        <v>17315</v>
      </c>
      <c r="I6077" s="74">
        <v>44053</v>
      </c>
      <c r="J6077" t="s">
        <v>19</v>
      </c>
      <c r="K6077" t="s">
        <v>19</v>
      </c>
    </row>
    <row r="6078" spans="1:11" hidden="1" x14ac:dyDescent="0.3">
      <c r="A6078" t="s">
        <v>8999</v>
      </c>
      <c r="B6078" t="s">
        <v>8950</v>
      </c>
      <c r="C6078" t="s">
        <v>17361</v>
      </c>
      <c r="D6078" t="s">
        <v>17362</v>
      </c>
      <c r="E6078" s="74">
        <v>42431</v>
      </c>
      <c r="F6078">
        <v>9.6000000000000002E-2</v>
      </c>
      <c r="G6078" t="s">
        <v>17</v>
      </c>
      <c r="H6078" t="s">
        <v>17315</v>
      </c>
      <c r="I6078" s="74">
        <v>44061</v>
      </c>
      <c r="J6078" t="s">
        <v>19</v>
      </c>
      <c r="K6078" t="s">
        <v>19</v>
      </c>
    </row>
    <row r="6079" spans="1:11" hidden="1" x14ac:dyDescent="0.3">
      <c r="A6079" t="s">
        <v>9609</v>
      </c>
      <c r="B6079" t="s">
        <v>8950</v>
      </c>
      <c r="C6079" t="s">
        <v>17361</v>
      </c>
      <c r="D6079" t="s">
        <v>17362</v>
      </c>
      <c r="E6079" s="74">
        <v>40925</v>
      </c>
      <c r="F6079">
        <v>0.92100000000000004</v>
      </c>
      <c r="G6079" t="s">
        <v>17</v>
      </c>
      <c r="H6079" t="s">
        <v>17315</v>
      </c>
      <c r="I6079" s="74">
        <v>44131</v>
      </c>
      <c r="J6079" t="s">
        <v>19</v>
      </c>
      <c r="K6079" t="s">
        <v>19</v>
      </c>
    </row>
    <row r="6080" spans="1:11" hidden="1" x14ac:dyDescent="0.3">
      <c r="A6080" t="s">
        <v>9610</v>
      </c>
      <c r="B6080" t="s">
        <v>8950</v>
      </c>
      <c r="C6080" t="s">
        <v>17361</v>
      </c>
      <c r="D6080" t="s">
        <v>17362</v>
      </c>
      <c r="E6080" s="74">
        <v>40899</v>
      </c>
      <c r="F6080">
        <v>0.626</v>
      </c>
      <c r="G6080" t="s">
        <v>17</v>
      </c>
      <c r="H6080" t="s">
        <v>17315</v>
      </c>
      <c r="I6080" s="74">
        <v>44061</v>
      </c>
      <c r="J6080" t="s">
        <v>19</v>
      </c>
      <c r="K6080" t="s">
        <v>19</v>
      </c>
    </row>
    <row r="6081" spans="1:11" hidden="1" x14ac:dyDescent="0.3">
      <c r="A6081" t="s">
        <v>9686</v>
      </c>
      <c r="B6081" t="s">
        <v>8950</v>
      </c>
      <c r="C6081" t="s">
        <v>17361</v>
      </c>
      <c r="D6081" t="s">
        <v>17362</v>
      </c>
      <c r="E6081" s="74">
        <v>41162</v>
      </c>
      <c r="F6081">
        <v>0.80400000000000005</v>
      </c>
      <c r="G6081" t="s">
        <v>17</v>
      </c>
      <c r="H6081" t="s">
        <v>17315</v>
      </c>
      <c r="I6081" s="74">
        <v>44091</v>
      </c>
      <c r="J6081" t="s">
        <v>19</v>
      </c>
      <c r="K6081" t="s">
        <v>19</v>
      </c>
    </row>
    <row r="6082" spans="1:11" hidden="1" x14ac:dyDescent="0.3">
      <c r="A6082" t="s">
        <v>2940</v>
      </c>
      <c r="B6082" t="s">
        <v>14894</v>
      </c>
      <c r="C6082" t="s">
        <v>17482</v>
      </c>
      <c r="D6082" t="s">
        <v>17483</v>
      </c>
      <c r="E6082" s="74">
        <v>39773</v>
      </c>
      <c r="F6082">
        <v>0.85799999999999998</v>
      </c>
      <c r="G6082" t="s">
        <v>17</v>
      </c>
      <c r="H6082" t="s">
        <v>17339</v>
      </c>
      <c r="I6082" s="74">
        <v>41071</v>
      </c>
      <c r="J6082" t="s">
        <v>19</v>
      </c>
      <c r="K6082" t="s">
        <v>19</v>
      </c>
    </row>
    <row r="6083" spans="1:11" hidden="1" x14ac:dyDescent="0.3">
      <c r="A6083" t="s">
        <v>327</v>
      </c>
      <c r="B6083" t="s">
        <v>11819</v>
      </c>
      <c r="C6083" t="s">
        <v>17482</v>
      </c>
      <c r="D6083" t="s">
        <v>17483</v>
      </c>
      <c r="E6083" s="74">
        <v>42327</v>
      </c>
      <c r="F6083">
        <v>0.151</v>
      </c>
      <c r="G6083" t="s">
        <v>17</v>
      </c>
      <c r="H6083" t="s">
        <v>17339</v>
      </c>
      <c r="I6083" s="74">
        <v>42716</v>
      </c>
      <c r="J6083" t="s">
        <v>19</v>
      </c>
      <c r="K6083" t="s">
        <v>19</v>
      </c>
    </row>
    <row r="6084" spans="1:11" hidden="1" x14ac:dyDescent="0.3">
      <c r="A6084" t="s">
        <v>314</v>
      </c>
      <c r="B6084" t="s">
        <v>11815</v>
      </c>
      <c r="C6084" t="s">
        <v>17482</v>
      </c>
      <c r="D6084" t="s">
        <v>17483</v>
      </c>
      <c r="E6084" s="74">
        <v>42321</v>
      </c>
      <c r="F6084">
        <v>0.24099999999999999</v>
      </c>
      <c r="G6084" t="s">
        <v>17</v>
      </c>
      <c r="H6084" t="s">
        <v>17339</v>
      </c>
      <c r="I6084" s="74">
        <v>42716</v>
      </c>
      <c r="J6084" t="s">
        <v>19</v>
      </c>
      <c r="K6084" t="s">
        <v>19</v>
      </c>
    </row>
    <row r="6085" spans="1:11" hidden="1" x14ac:dyDescent="0.3">
      <c r="A6085" t="s">
        <v>313</v>
      </c>
      <c r="B6085" t="s">
        <v>11814</v>
      </c>
      <c r="C6085" t="s">
        <v>17482</v>
      </c>
      <c r="D6085" t="s">
        <v>17483</v>
      </c>
      <c r="E6085" s="74">
        <v>42321</v>
      </c>
      <c r="F6085">
        <v>0.187</v>
      </c>
      <c r="G6085" t="s">
        <v>17</v>
      </c>
      <c r="H6085" t="s">
        <v>17339</v>
      </c>
      <c r="I6085" s="74">
        <v>42716</v>
      </c>
      <c r="J6085" t="s">
        <v>19</v>
      </c>
      <c r="K6085" t="s">
        <v>19</v>
      </c>
    </row>
    <row r="6086" spans="1:11" hidden="1" x14ac:dyDescent="0.3">
      <c r="A6086" t="s">
        <v>312</v>
      </c>
      <c r="B6086" t="s">
        <v>11813</v>
      </c>
      <c r="C6086" t="s">
        <v>17482</v>
      </c>
      <c r="D6086" t="s">
        <v>17483</v>
      </c>
      <c r="E6086" s="74">
        <v>42321</v>
      </c>
      <c r="F6086">
        <v>0.217</v>
      </c>
      <c r="G6086" t="s">
        <v>17</v>
      </c>
      <c r="H6086" t="s">
        <v>17339</v>
      </c>
      <c r="I6086" s="74">
        <v>42716</v>
      </c>
      <c r="J6086" t="s">
        <v>19</v>
      </c>
      <c r="K6086" t="s">
        <v>19</v>
      </c>
    </row>
    <row r="6087" spans="1:11" hidden="1" x14ac:dyDescent="0.3">
      <c r="A6087" t="s">
        <v>311</v>
      </c>
      <c r="B6087" t="s">
        <v>11812</v>
      </c>
      <c r="C6087" t="s">
        <v>17482</v>
      </c>
      <c r="D6087" t="s">
        <v>17483</v>
      </c>
      <c r="E6087" s="74">
        <v>42321</v>
      </c>
      <c r="F6087">
        <v>0.109</v>
      </c>
      <c r="G6087" t="s">
        <v>17</v>
      </c>
      <c r="H6087" t="s">
        <v>17339</v>
      </c>
      <c r="I6087" s="74">
        <v>42716</v>
      </c>
      <c r="J6087" t="s">
        <v>19</v>
      </c>
      <c r="K6087" t="s">
        <v>19</v>
      </c>
    </row>
    <row r="6088" spans="1:11" hidden="1" x14ac:dyDescent="0.3">
      <c r="A6088" t="s">
        <v>310</v>
      </c>
      <c r="B6088" t="s">
        <v>11811</v>
      </c>
      <c r="C6088" t="s">
        <v>17482</v>
      </c>
      <c r="D6088" t="s">
        <v>17483</v>
      </c>
      <c r="E6088" s="74">
        <v>42321</v>
      </c>
      <c r="F6088">
        <v>0.26800000000000002</v>
      </c>
      <c r="G6088" t="s">
        <v>17</v>
      </c>
      <c r="H6088" t="s">
        <v>17339</v>
      </c>
      <c r="I6088" s="74">
        <v>42716</v>
      </c>
      <c r="J6088" t="s">
        <v>19</v>
      </c>
      <c r="K6088" t="s">
        <v>19</v>
      </c>
    </row>
    <row r="6089" spans="1:11" hidden="1" x14ac:dyDescent="0.3">
      <c r="A6089" t="s">
        <v>2532</v>
      </c>
      <c r="B6089" t="s">
        <v>13280</v>
      </c>
      <c r="C6089" t="s">
        <v>21813</v>
      </c>
      <c r="D6089" t="s">
        <v>21814</v>
      </c>
      <c r="E6089" s="74">
        <v>34127</v>
      </c>
      <c r="F6089">
        <v>0.9</v>
      </c>
      <c r="G6089" t="s">
        <v>17369</v>
      </c>
      <c r="H6089" t="s">
        <v>17458</v>
      </c>
      <c r="I6089" s="74">
        <v>40778</v>
      </c>
      <c r="J6089" t="s">
        <v>19</v>
      </c>
      <c r="K6089" t="s">
        <v>19</v>
      </c>
    </row>
    <row r="6090" spans="1:11" hidden="1" x14ac:dyDescent="0.3">
      <c r="A6090" t="s">
        <v>20219</v>
      </c>
      <c r="B6090" t="s">
        <v>20220</v>
      </c>
      <c r="C6090" t="s">
        <v>17348</v>
      </c>
      <c r="D6090" t="s">
        <v>17349</v>
      </c>
      <c r="E6090" s="74">
        <v>45037</v>
      </c>
      <c r="F6090">
        <v>0.18</v>
      </c>
      <c r="G6090" t="s">
        <v>17</v>
      </c>
      <c r="H6090" t="s">
        <v>17315</v>
      </c>
      <c r="I6090" s="74">
        <v>45103</v>
      </c>
      <c r="J6090" t="s">
        <v>19</v>
      </c>
      <c r="K6090" t="s">
        <v>19</v>
      </c>
    </row>
    <row r="6091" spans="1:11" hidden="1" x14ac:dyDescent="0.3">
      <c r="A6091" t="s">
        <v>8973</v>
      </c>
      <c r="B6091" t="s">
        <v>17129</v>
      </c>
      <c r="C6091" t="s">
        <v>17377</v>
      </c>
      <c r="D6091" t="s">
        <v>17378</v>
      </c>
      <c r="E6091" s="74">
        <v>40782</v>
      </c>
      <c r="F6091">
        <v>20</v>
      </c>
      <c r="G6091" t="s">
        <v>17</v>
      </c>
      <c r="H6091" t="s">
        <v>17379</v>
      </c>
      <c r="I6091" s="74">
        <v>44126</v>
      </c>
      <c r="J6091" t="s">
        <v>19</v>
      </c>
      <c r="K6091" t="s">
        <v>19</v>
      </c>
    </row>
    <row r="6092" spans="1:11" hidden="1" x14ac:dyDescent="0.3">
      <c r="A6092" t="s">
        <v>16303</v>
      </c>
      <c r="B6092" t="s">
        <v>16301</v>
      </c>
      <c r="C6092" t="s">
        <v>17342</v>
      </c>
      <c r="D6092" t="s">
        <v>17343</v>
      </c>
      <c r="E6092" s="74">
        <v>43913</v>
      </c>
      <c r="F6092">
        <v>0.4</v>
      </c>
      <c r="G6092" t="s">
        <v>17</v>
      </c>
      <c r="H6092" t="s">
        <v>17315</v>
      </c>
      <c r="I6092" s="74">
        <v>44309</v>
      </c>
      <c r="J6092" t="s">
        <v>19</v>
      </c>
      <c r="K6092" t="s">
        <v>19</v>
      </c>
    </row>
    <row r="6093" spans="1:11" hidden="1" x14ac:dyDescent="0.3">
      <c r="A6093" t="s">
        <v>16302</v>
      </c>
      <c r="B6093" t="s">
        <v>16301</v>
      </c>
      <c r="C6093" t="s">
        <v>17342</v>
      </c>
      <c r="D6093" t="s">
        <v>17343</v>
      </c>
      <c r="E6093" s="74">
        <v>44106</v>
      </c>
      <c r="F6093">
        <v>0.85499999999999998</v>
      </c>
      <c r="G6093" t="s">
        <v>17</v>
      </c>
      <c r="H6093" t="s">
        <v>17315</v>
      </c>
      <c r="I6093" s="74">
        <v>44320</v>
      </c>
      <c r="J6093" t="s">
        <v>19</v>
      </c>
      <c r="K6093" t="s">
        <v>19</v>
      </c>
    </row>
    <row r="6094" spans="1:11" hidden="1" x14ac:dyDescent="0.3">
      <c r="A6094" t="s">
        <v>14831</v>
      </c>
      <c r="B6094" t="s">
        <v>14830</v>
      </c>
      <c r="C6094" t="s">
        <v>17408</v>
      </c>
      <c r="D6094" t="s">
        <v>17409</v>
      </c>
      <c r="E6094" s="74">
        <v>42779</v>
      </c>
      <c r="F6094">
        <v>0.59199999999999997</v>
      </c>
      <c r="G6094" t="s">
        <v>17</v>
      </c>
      <c r="H6094" t="s">
        <v>17315</v>
      </c>
      <c r="I6094" s="74">
        <v>44715</v>
      </c>
      <c r="J6094" t="s">
        <v>19</v>
      </c>
      <c r="K6094" t="s">
        <v>19</v>
      </c>
    </row>
    <row r="6095" spans="1:11" hidden="1" x14ac:dyDescent="0.3">
      <c r="A6095" t="s">
        <v>3662</v>
      </c>
      <c r="B6095" t="s">
        <v>10992</v>
      </c>
      <c r="C6095" t="s">
        <v>17791</v>
      </c>
      <c r="D6095" t="s">
        <v>17792</v>
      </c>
      <c r="E6095" s="74">
        <v>2527</v>
      </c>
      <c r="F6095">
        <v>6.6</v>
      </c>
      <c r="G6095" t="s">
        <v>17369</v>
      </c>
      <c r="H6095" t="s">
        <v>17458</v>
      </c>
      <c r="I6095" s="74">
        <v>39687</v>
      </c>
      <c r="J6095" t="s">
        <v>19</v>
      </c>
      <c r="K6095" t="s">
        <v>19</v>
      </c>
    </row>
    <row r="6096" spans="1:11" hidden="1" x14ac:dyDescent="0.3">
      <c r="A6096" t="s">
        <v>3265</v>
      </c>
      <c r="B6096" t="s">
        <v>10992</v>
      </c>
      <c r="C6096" t="s">
        <v>17791</v>
      </c>
      <c r="D6096" t="s">
        <v>17792</v>
      </c>
      <c r="E6096" s="74">
        <v>2892</v>
      </c>
      <c r="F6096">
        <v>2.2000000000000002</v>
      </c>
      <c r="G6096" t="s">
        <v>17369</v>
      </c>
      <c r="H6096" t="s">
        <v>17458</v>
      </c>
      <c r="I6096" s="74">
        <v>39687</v>
      </c>
      <c r="J6096" t="s">
        <v>19</v>
      </c>
      <c r="K6096" t="s">
        <v>19</v>
      </c>
    </row>
    <row r="6097" spans="1:11" hidden="1" x14ac:dyDescent="0.3">
      <c r="A6097" t="s">
        <v>3264</v>
      </c>
      <c r="B6097" t="s">
        <v>10992</v>
      </c>
      <c r="C6097" t="s">
        <v>17791</v>
      </c>
      <c r="D6097" t="s">
        <v>17792</v>
      </c>
      <c r="E6097" s="74">
        <v>3136</v>
      </c>
      <c r="F6097">
        <v>2.2000000000000002</v>
      </c>
      <c r="G6097" t="s">
        <v>17369</v>
      </c>
      <c r="H6097" t="s">
        <v>17458</v>
      </c>
      <c r="I6097" s="74">
        <v>39687</v>
      </c>
      <c r="J6097" t="s">
        <v>19</v>
      </c>
      <c r="K6097" t="s">
        <v>19</v>
      </c>
    </row>
    <row r="6098" spans="1:11" hidden="1" x14ac:dyDescent="0.3">
      <c r="A6098" t="s">
        <v>3263</v>
      </c>
      <c r="B6098" t="s">
        <v>10992</v>
      </c>
      <c r="C6098" t="s">
        <v>17791</v>
      </c>
      <c r="D6098" t="s">
        <v>17792</v>
      </c>
      <c r="E6098" s="74">
        <v>29556</v>
      </c>
      <c r="F6098">
        <v>3.5</v>
      </c>
      <c r="G6098" t="s">
        <v>17369</v>
      </c>
      <c r="H6098" t="s">
        <v>17458</v>
      </c>
      <c r="I6098" s="74">
        <v>39687</v>
      </c>
      <c r="J6098" t="s">
        <v>19</v>
      </c>
      <c r="K6098" t="s">
        <v>19</v>
      </c>
    </row>
    <row r="6099" spans="1:11" hidden="1" x14ac:dyDescent="0.3">
      <c r="A6099" t="s">
        <v>557</v>
      </c>
      <c r="B6099" t="s">
        <v>11942</v>
      </c>
      <c r="C6099" t="s">
        <v>22101</v>
      </c>
      <c r="D6099" t="s">
        <v>22102</v>
      </c>
      <c r="E6099" s="74">
        <v>42467</v>
      </c>
      <c r="F6099">
        <v>8</v>
      </c>
      <c r="G6099" t="s">
        <v>17334</v>
      </c>
      <c r="H6099" t="s">
        <v>17315</v>
      </c>
      <c r="I6099" s="74">
        <v>42485</v>
      </c>
      <c r="J6099" t="s">
        <v>19</v>
      </c>
      <c r="K6099" t="s">
        <v>19</v>
      </c>
    </row>
    <row r="6100" spans="1:11" hidden="1" x14ac:dyDescent="0.3">
      <c r="A6100" t="s">
        <v>3576</v>
      </c>
      <c r="B6100" t="s">
        <v>12564</v>
      </c>
      <c r="C6100" t="s">
        <v>17418</v>
      </c>
      <c r="D6100" t="s">
        <v>17419</v>
      </c>
      <c r="E6100" s="74">
        <v>3014</v>
      </c>
      <c r="F6100">
        <v>9.4600000000000009</v>
      </c>
      <c r="G6100" t="s">
        <v>17369</v>
      </c>
      <c r="H6100" t="s">
        <v>17315</v>
      </c>
      <c r="I6100" s="74">
        <v>39671</v>
      </c>
      <c r="J6100" t="s">
        <v>19</v>
      </c>
      <c r="K6100" t="s">
        <v>19</v>
      </c>
    </row>
    <row r="6101" spans="1:11" hidden="1" x14ac:dyDescent="0.3">
      <c r="A6101" t="s">
        <v>2867</v>
      </c>
      <c r="B6101" t="s">
        <v>13772</v>
      </c>
      <c r="C6101" t="s">
        <v>17393</v>
      </c>
      <c r="D6101" t="s">
        <v>17394</v>
      </c>
      <c r="E6101" s="74">
        <v>39615</v>
      </c>
      <c r="F6101">
        <v>0.5</v>
      </c>
      <c r="G6101" t="s">
        <v>17</v>
      </c>
      <c r="H6101" t="s">
        <v>17315</v>
      </c>
      <c r="I6101" s="74">
        <v>40205</v>
      </c>
      <c r="J6101" t="s">
        <v>19</v>
      </c>
      <c r="K6101" t="s">
        <v>19</v>
      </c>
    </row>
    <row r="6102" spans="1:11" hidden="1" x14ac:dyDescent="0.3">
      <c r="A6102" t="s">
        <v>3143</v>
      </c>
      <c r="B6102" t="s">
        <v>10241</v>
      </c>
      <c r="C6102" t="s">
        <v>17357</v>
      </c>
      <c r="D6102" t="s">
        <v>17358</v>
      </c>
      <c r="E6102" s="74">
        <v>39772</v>
      </c>
      <c r="F6102">
        <v>0.32900000000000001</v>
      </c>
      <c r="G6102" t="s">
        <v>17</v>
      </c>
      <c r="H6102" t="s">
        <v>17315</v>
      </c>
      <c r="I6102" s="74">
        <v>39878</v>
      </c>
      <c r="J6102" t="s">
        <v>19</v>
      </c>
      <c r="K6102" t="s">
        <v>19</v>
      </c>
    </row>
    <row r="6103" spans="1:11" hidden="1" x14ac:dyDescent="0.3">
      <c r="A6103" t="s">
        <v>1080</v>
      </c>
      <c r="B6103" t="s">
        <v>12223</v>
      </c>
      <c r="C6103" t="s">
        <v>17352</v>
      </c>
      <c r="D6103" t="s">
        <v>17293</v>
      </c>
      <c r="E6103" s="74">
        <v>41870</v>
      </c>
      <c r="F6103">
        <v>0.16400000000000001</v>
      </c>
      <c r="G6103" t="s">
        <v>17</v>
      </c>
      <c r="H6103" t="s">
        <v>17339</v>
      </c>
      <c r="I6103" s="74">
        <v>41925</v>
      </c>
      <c r="J6103" t="s">
        <v>19</v>
      </c>
      <c r="K6103" t="s">
        <v>19</v>
      </c>
    </row>
    <row r="6104" spans="1:11" hidden="1" x14ac:dyDescent="0.3">
      <c r="A6104" t="s">
        <v>14808</v>
      </c>
      <c r="B6104" t="s">
        <v>14804</v>
      </c>
      <c r="C6104" t="s">
        <v>18568</v>
      </c>
      <c r="D6104" t="s">
        <v>18569</v>
      </c>
      <c r="E6104" s="74">
        <v>9349</v>
      </c>
      <c r="F6104">
        <v>13.6</v>
      </c>
      <c r="G6104" t="s">
        <v>17369</v>
      </c>
      <c r="H6104" t="s">
        <v>17628</v>
      </c>
      <c r="I6104" s="74">
        <v>44736</v>
      </c>
      <c r="J6104" t="s">
        <v>19</v>
      </c>
      <c r="K6104" t="s">
        <v>19</v>
      </c>
    </row>
    <row r="6105" spans="1:11" hidden="1" x14ac:dyDescent="0.3">
      <c r="A6105" t="s">
        <v>14807</v>
      </c>
      <c r="B6105" t="s">
        <v>14804</v>
      </c>
      <c r="C6105" t="s">
        <v>18568</v>
      </c>
      <c r="D6105" t="s">
        <v>18569</v>
      </c>
      <c r="E6105" s="74">
        <v>27760</v>
      </c>
      <c r="F6105">
        <v>28.5</v>
      </c>
      <c r="G6105" t="s">
        <v>17369</v>
      </c>
      <c r="H6105" t="s">
        <v>17628</v>
      </c>
      <c r="I6105" s="74">
        <v>44736</v>
      </c>
      <c r="J6105" t="s">
        <v>19</v>
      </c>
      <c r="K6105" t="s">
        <v>19</v>
      </c>
    </row>
    <row r="6106" spans="1:11" hidden="1" x14ac:dyDescent="0.3">
      <c r="A6106" t="s">
        <v>14806</v>
      </c>
      <c r="B6106" t="s">
        <v>14804</v>
      </c>
      <c r="C6106" t="s">
        <v>18568</v>
      </c>
      <c r="D6106" t="s">
        <v>18569</v>
      </c>
      <c r="E6106" s="74">
        <v>10979</v>
      </c>
      <c r="F6106">
        <v>21.2</v>
      </c>
      <c r="G6106" t="s">
        <v>17369</v>
      </c>
      <c r="H6106" t="s">
        <v>17628</v>
      </c>
      <c r="I6106" s="74">
        <v>44736</v>
      </c>
      <c r="J6106" t="s">
        <v>19</v>
      </c>
      <c r="K6106" t="s">
        <v>19</v>
      </c>
    </row>
    <row r="6107" spans="1:11" hidden="1" x14ac:dyDescent="0.3">
      <c r="A6107" t="s">
        <v>14805</v>
      </c>
      <c r="B6107" t="s">
        <v>14804</v>
      </c>
      <c r="C6107" t="s">
        <v>18568</v>
      </c>
      <c r="D6107" t="s">
        <v>18569</v>
      </c>
      <c r="E6107" s="74">
        <v>16957</v>
      </c>
      <c r="F6107">
        <v>21.6</v>
      </c>
      <c r="G6107" t="s">
        <v>17369</v>
      </c>
      <c r="H6107" t="s">
        <v>17628</v>
      </c>
      <c r="I6107" s="74">
        <v>44736</v>
      </c>
      <c r="J6107" t="s">
        <v>19</v>
      </c>
      <c r="K6107" t="s">
        <v>19</v>
      </c>
    </row>
    <row r="6108" spans="1:11" hidden="1" x14ac:dyDescent="0.3">
      <c r="A6108" t="s">
        <v>2366</v>
      </c>
      <c r="B6108" t="s">
        <v>13147</v>
      </c>
      <c r="C6108" t="s">
        <v>17461</v>
      </c>
      <c r="D6108" t="s">
        <v>17462</v>
      </c>
      <c r="E6108" s="74">
        <v>40900</v>
      </c>
      <c r="F6108">
        <v>22.5</v>
      </c>
      <c r="G6108" t="s">
        <v>6</v>
      </c>
      <c r="H6108" t="s">
        <v>17458</v>
      </c>
      <c r="I6108" s="74">
        <v>40919</v>
      </c>
      <c r="J6108" t="s">
        <v>19</v>
      </c>
      <c r="K6108" t="s">
        <v>19</v>
      </c>
    </row>
    <row r="6109" spans="1:11" hidden="1" x14ac:dyDescent="0.3">
      <c r="A6109" t="s">
        <v>2365</v>
      </c>
      <c r="B6109" t="s">
        <v>13146</v>
      </c>
      <c r="C6109" t="s">
        <v>17461</v>
      </c>
      <c r="D6109" t="s">
        <v>17462</v>
      </c>
      <c r="E6109" s="74">
        <v>40900</v>
      </c>
      <c r="F6109">
        <v>22.5</v>
      </c>
      <c r="G6109" t="s">
        <v>6</v>
      </c>
      <c r="H6109" t="s">
        <v>17458</v>
      </c>
      <c r="I6109" s="74">
        <v>40919</v>
      </c>
      <c r="J6109" t="s">
        <v>19</v>
      </c>
      <c r="K6109" t="s">
        <v>19</v>
      </c>
    </row>
    <row r="6110" spans="1:11" hidden="1" x14ac:dyDescent="0.3">
      <c r="A6110" t="s">
        <v>1306</v>
      </c>
      <c r="B6110" t="s">
        <v>1307</v>
      </c>
      <c r="C6110" t="s">
        <v>17372</v>
      </c>
      <c r="D6110" t="s">
        <v>17373</v>
      </c>
      <c r="E6110" s="74">
        <v>41636</v>
      </c>
      <c r="F6110">
        <v>1.5</v>
      </c>
      <c r="G6110" t="s">
        <v>17</v>
      </c>
      <c r="H6110" t="s">
        <v>17315</v>
      </c>
      <c r="I6110" s="74">
        <v>41726</v>
      </c>
      <c r="J6110" t="s">
        <v>19</v>
      </c>
      <c r="K6110" t="s">
        <v>19</v>
      </c>
    </row>
    <row r="6111" spans="1:11" hidden="1" x14ac:dyDescent="0.3">
      <c r="A6111" t="s">
        <v>13642</v>
      </c>
      <c r="B6111" t="s">
        <v>13641</v>
      </c>
      <c r="C6111" t="s">
        <v>17538</v>
      </c>
      <c r="D6111" t="s">
        <v>17539</v>
      </c>
      <c r="E6111" s="74">
        <v>44950</v>
      </c>
      <c r="F6111">
        <v>0.3</v>
      </c>
      <c r="G6111" t="s">
        <v>17</v>
      </c>
      <c r="H6111" t="s">
        <v>17315</v>
      </c>
      <c r="I6111" s="74">
        <v>44978</v>
      </c>
      <c r="J6111" t="s">
        <v>19</v>
      </c>
      <c r="K6111" t="s">
        <v>19</v>
      </c>
    </row>
    <row r="6112" spans="1:11" hidden="1" x14ac:dyDescent="0.3">
      <c r="A6112" t="s">
        <v>14362</v>
      </c>
      <c r="B6112" t="s">
        <v>14361</v>
      </c>
      <c r="C6112" t="s">
        <v>17538</v>
      </c>
      <c r="D6112" t="s">
        <v>17539</v>
      </c>
      <c r="E6112" s="74">
        <v>44623</v>
      </c>
      <c r="F6112">
        <v>0.1</v>
      </c>
      <c r="G6112" t="s">
        <v>17</v>
      </c>
      <c r="H6112" t="s">
        <v>17315</v>
      </c>
      <c r="I6112" s="74">
        <v>44848</v>
      </c>
      <c r="J6112" t="s">
        <v>19</v>
      </c>
      <c r="K6112" t="s">
        <v>19</v>
      </c>
    </row>
    <row r="6113" spans="1:11" hidden="1" x14ac:dyDescent="0.3">
      <c r="A6113" t="s">
        <v>2671</v>
      </c>
      <c r="B6113" t="s">
        <v>13398</v>
      </c>
      <c r="C6113" t="s">
        <v>17404</v>
      </c>
      <c r="D6113" t="s">
        <v>17405</v>
      </c>
      <c r="E6113" s="74">
        <v>40529</v>
      </c>
      <c r="F6113">
        <v>1.2999999999999999E-2</v>
      </c>
      <c r="G6113" t="s">
        <v>17</v>
      </c>
      <c r="H6113" t="s">
        <v>17324</v>
      </c>
      <c r="I6113" s="74">
        <v>40583</v>
      </c>
      <c r="J6113" t="s">
        <v>19</v>
      </c>
      <c r="K6113" t="s">
        <v>19</v>
      </c>
    </row>
    <row r="6114" spans="1:11" hidden="1" x14ac:dyDescent="0.3">
      <c r="A6114" t="s">
        <v>860</v>
      </c>
      <c r="B6114" t="s">
        <v>12130</v>
      </c>
      <c r="C6114" t="s">
        <v>17370</v>
      </c>
      <c r="D6114" t="s">
        <v>17371</v>
      </c>
      <c r="E6114" s="74">
        <v>42430</v>
      </c>
      <c r="F6114">
        <v>0.214</v>
      </c>
      <c r="G6114" t="s">
        <v>17</v>
      </c>
      <c r="H6114" t="s">
        <v>17315</v>
      </c>
      <c r="I6114" s="74">
        <v>42447</v>
      </c>
      <c r="J6114" t="s">
        <v>19</v>
      </c>
      <c r="K6114" t="s">
        <v>19</v>
      </c>
    </row>
    <row r="6115" spans="1:11" hidden="1" x14ac:dyDescent="0.3">
      <c r="A6115" t="s">
        <v>28439</v>
      </c>
      <c r="B6115" t="s">
        <v>28440</v>
      </c>
      <c r="C6115" t="s">
        <v>23134</v>
      </c>
      <c r="D6115" t="s">
        <v>23135</v>
      </c>
      <c r="E6115" s="74">
        <v>42934</v>
      </c>
      <c r="F6115">
        <v>1.998</v>
      </c>
      <c r="G6115" t="s">
        <v>17</v>
      </c>
      <c r="H6115" t="s">
        <v>17315</v>
      </c>
      <c r="I6115" s="74">
        <v>43634</v>
      </c>
      <c r="J6115" t="s">
        <v>19</v>
      </c>
      <c r="K6115" t="s">
        <v>19</v>
      </c>
    </row>
    <row r="6116" spans="1:11" hidden="1" x14ac:dyDescent="0.3">
      <c r="A6116" t="s">
        <v>25231</v>
      </c>
      <c r="B6116" t="s">
        <v>25232</v>
      </c>
      <c r="C6116" t="s">
        <v>25084</v>
      </c>
      <c r="D6116" t="s">
        <v>25085</v>
      </c>
      <c r="E6116" s="74">
        <v>44336</v>
      </c>
      <c r="F6116">
        <v>0.35980000000000001</v>
      </c>
      <c r="G6116" t="s">
        <v>17</v>
      </c>
      <c r="H6116" t="s">
        <v>17315</v>
      </c>
      <c r="I6116" s="74">
        <v>45415</v>
      </c>
      <c r="J6116" t="s">
        <v>19</v>
      </c>
      <c r="K6116" t="s">
        <v>19</v>
      </c>
    </row>
    <row r="6117" spans="1:11" hidden="1" x14ac:dyDescent="0.3">
      <c r="A6117" t="s">
        <v>4957</v>
      </c>
      <c r="B6117" t="s">
        <v>11101</v>
      </c>
      <c r="C6117" t="s">
        <v>22314</v>
      </c>
      <c r="D6117" t="s">
        <v>22315</v>
      </c>
      <c r="E6117" s="74">
        <v>21824</v>
      </c>
      <c r="F6117">
        <v>97.8</v>
      </c>
      <c r="G6117" t="s">
        <v>17369</v>
      </c>
      <c r="H6117" t="s">
        <v>17391</v>
      </c>
      <c r="I6117" s="74">
        <v>43580</v>
      </c>
      <c r="J6117" t="s">
        <v>17325</v>
      </c>
      <c r="K6117" t="s">
        <v>19</v>
      </c>
    </row>
    <row r="6118" spans="1:11" hidden="1" x14ac:dyDescent="0.3">
      <c r="A6118" t="s">
        <v>4957</v>
      </c>
      <c r="B6118" t="s">
        <v>11101</v>
      </c>
      <c r="C6118" t="s">
        <v>22314</v>
      </c>
      <c r="D6118" t="s">
        <v>22315</v>
      </c>
      <c r="E6118" s="74">
        <v>21824</v>
      </c>
      <c r="F6118">
        <v>97.8</v>
      </c>
      <c r="G6118" t="s">
        <v>17390</v>
      </c>
      <c r="H6118" t="s">
        <v>17391</v>
      </c>
      <c r="I6118" s="74">
        <v>43580</v>
      </c>
      <c r="J6118" t="s">
        <v>17325</v>
      </c>
      <c r="K6118" t="s">
        <v>19</v>
      </c>
    </row>
    <row r="6119" spans="1:11" hidden="1" x14ac:dyDescent="0.3">
      <c r="A6119" t="s">
        <v>4957</v>
      </c>
      <c r="B6119" t="s">
        <v>11101</v>
      </c>
      <c r="C6119" t="s">
        <v>22314</v>
      </c>
      <c r="D6119" t="s">
        <v>22315</v>
      </c>
      <c r="E6119" s="74">
        <v>21824</v>
      </c>
      <c r="F6119">
        <v>97.8</v>
      </c>
      <c r="G6119" t="s">
        <v>17392</v>
      </c>
      <c r="H6119" t="s">
        <v>17391</v>
      </c>
      <c r="I6119" s="74">
        <v>43580</v>
      </c>
      <c r="J6119" t="s">
        <v>17325</v>
      </c>
      <c r="K6119" t="s">
        <v>19</v>
      </c>
    </row>
    <row r="6120" spans="1:11" hidden="1" x14ac:dyDescent="0.3">
      <c r="A6120" t="s">
        <v>5012</v>
      </c>
      <c r="B6120" t="s">
        <v>11101</v>
      </c>
      <c r="C6120" t="s">
        <v>22314</v>
      </c>
      <c r="D6120" t="s">
        <v>22315</v>
      </c>
      <c r="E6120" s="74">
        <v>21855</v>
      </c>
      <c r="F6120">
        <v>95</v>
      </c>
      <c r="G6120" t="s">
        <v>17369</v>
      </c>
      <c r="H6120" t="s">
        <v>17391</v>
      </c>
      <c r="I6120" s="74">
        <v>43580</v>
      </c>
      <c r="J6120" t="s">
        <v>17325</v>
      </c>
      <c r="K6120" t="s">
        <v>19</v>
      </c>
    </row>
    <row r="6121" spans="1:11" hidden="1" x14ac:dyDescent="0.3">
      <c r="A6121" t="s">
        <v>5012</v>
      </c>
      <c r="B6121" t="s">
        <v>11101</v>
      </c>
      <c r="C6121" t="s">
        <v>22314</v>
      </c>
      <c r="D6121" t="s">
        <v>22315</v>
      </c>
      <c r="E6121" s="74">
        <v>21855</v>
      </c>
      <c r="F6121">
        <v>95</v>
      </c>
      <c r="G6121" t="s">
        <v>17390</v>
      </c>
      <c r="H6121" t="s">
        <v>17391</v>
      </c>
      <c r="I6121" s="74">
        <v>43580</v>
      </c>
      <c r="J6121" t="s">
        <v>17325</v>
      </c>
      <c r="K6121" t="s">
        <v>19</v>
      </c>
    </row>
    <row r="6122" spans="1:11" hidden="1" x14ac:dyDescent="0.3">
      <c r="A6122" t="s">
        <v>5012</v>
      </c>
      <c r="B6122" t="s">
        <v>11101</v>
      </c>
      <c r="C6122" t="s">
        <v>22314</v>
      </c>
      <c r="D6122" t="s">
        <v>22315</v>
      </c>
      <c r="E6122" s="74">
        <v>21855</v>
      </c>
      <c r="F6122">
        <v>95</v>
      </c>
      <c r="G6122" t="s">
        <v>17392</v>
      </c>
      <c r="H6122" t="s">
        <v>17391</v>
      </c>
      <c r="I6122" s="74">
        <v>43580</v>
      </c>
      <c r="J6122" t="s">
        <v>17325</v>
      </c>
      <c r="K6122" t="s">
        <v>19</v>
      </c>
    </row>
    <row r="6123" spans="1:11" hidden="1" x14ac:dyDescent="0.3">
      <c r="A6123" t="s">
        <v>5013</v>
      </c>
      <c r="B6123" t="s">
        <v>11101</v>
      </c>
      <c r="C6123" t="s">
        <v>22314</v>
      </c>
      <c r="D6123" t="s">
        <v>22315</v>
      </c>
      <c r="E6123" s="74">
        <v>21885</v>
      </c>
      <c r="F6123">
        <v>95</v>
      </c>
      <c r="G6123" t="s">
        <v>17369</v>
      </c>
      <c r="H6123" t="s">
        <v>17391</v>
      </c>
      <c r="I6123" s="74">
        <v>43580</v>
      </c>
      <c r="J6123" t="s">
        <v>17325</v>
      </c>
      <c r="K6123" t="s">
        <v>19</v>
      </c>
    </row>
    <row r="6124" spans="1:11" hidden="1" x14ac:dyDescent="0.3">
      <c r="A6124" t="s">
        <v>5013</v>
      </c>
      <c r="B6124" t="s">
        <v>11101</v>
      </c>
      <c r="C6124" t="s">
        <v>22314</v>
      </c>
      <c r="D6124" t="s">
        <v>22315</v>
      </c>
      <c r="E6124" s="74">
        <v>21885</v>
      </c>
      <c r="F6124">
        <v>95</v>
      </c>
      <c r="G6124" t="s">
        <v>17390</v>
      </c>
      <c r="H6124" t="s">
        <v>17391</v>
      </c>
      <c r="I6124" s="74">
        <v>43580</v>
      </c>
      <c r="J6124" t="s">
        <v>17325</v>
      </c>
      <c r="K6124" t="s">
        <v>19</v>
      </c>
    </row>
    <row r="6125" spans="1:11" hidden="1" x14ac:dyDescent="0.3">
      <c r="A6125" t="s">
        <v>5013</v>
      </c>
      <c r="B6125" t="s">
        <v>11101</v>
      </c>
      <c r="C6125" t="s">
        <v>22314</v>
      </c>
      <c r="D6125" t="s">
        <v>22315</v>
      </c>
      <c r="E6125" s="74">
        <v>21885</v>
      </c>
      <c r="F6125">
        <v>95</v>
      </c>
      <c r="G6125" t="s">
        <v>17392</v>
      </c>
      <c r="H6125" t="s">
        <v>17391</v>
      </c>
      <c r="I6125" s="74">
        <v>43580</v>
      </c>
      <c r="J6125" t="s">
        <v>17325</v>
      </c>
      <c r="K6125" t="s">
        <v>19</v>
      </c>
    </row>
    <row r="6126" spans="1:11" hidden="1" x14ac:dyDescent="0.3">
      <c r="A6126" t="s">
        <v>5014</v>
      </c>
      <c r="B6126" t="s">
        <v>11101</v>
      </c>
      <c r="C6126" t="s">
        <v>22314</v>
      </c>
      <c r="D6126" t="s">
        <v>22315</v>
      </c>
      <c r="E6126" s="74">
        <v>21916</v>
      </c>
      <c r="F6126">
        <v>95</v>
      </c>
      <c r="G6126" t="s">
        <v>17369</v>
      </c>
      <c r="H6126" t="s">
        <v>17391</v>
      </c>
      <c r="I6126" s="74">
        <v>43580</v>
      </c>
      <c r="J6126" t="s">
        <v>17325</v>
      </c>
      <c r="K6126" t="s">
        <v>19</v>
      </c>
    </row>
    <row r="6127" spans="1:11" hidden="1" x14ac:dyDescent="0.3">
      <c r="A6127" t="s">
        <v>5014</v>
      </c>
      <c r="B6127" t="s">
        <v>11101</v>
      </c>
      <c r="C6127" t="s">
        <v>22314</v>
      </c>
      <c r="D6127" t="s">
        <v>22315</v>
      </c>
      <c r="E6127" s="74">
        <v>21916</v>
      </c>
      <c r="F6127">
        <v>95</v>
      </c>
      <c r="G6127" t="s">
        <v>17390</v>
      </c>
      <c r="H6127" t="s">
        <v>17391</v>
      </c>
      <c r="I6127" s="74">
        <v>43580</v>
      </c>
      <c r="J6127" t="s">
        <v>17325</v>
      </c>
      <c r="K6127" t="s">
        <v>19</v>
      </c>
    </row>
    <row r="6128" spans="1:11" hidden="1" x14ac:dyDescent="0.3">
      <c r="A6128" t="s">
        <v>5014</v>
      </c>
      <c r="B6128" t="s">
        <v>11101</v>
      </c>
      <c r="C6128" t="s">
        <v>22314</v>
      </c>
      <c r="D6128" t="s">
        <v>22315</v>
      </c>
      <c r="E6128" s="74">
        <v>21916</v>
      </c>
      <c r="F6128">
        <v>95</v>
      </c>
      <c r="G6128" t="s">
        <v>17392</v>
      </c>
      <c r="H6128" t="s">
        <v>17391</v>
      </c>
      <c r="I6128" s="74">
        <v>43580</v>
      </c>
      <c r="J6128" t="s">
        <v>17325</v>
      </c>
      <c r="K6128" t="s">
        <v>19</v>
      </c>
    </row>
    <row r="6129" spans="1:11" hidden="1" x14ac:dyDescent="0.3">
      <c r="A6129" t="s">
        <v>5015</v>
      </c>
      <c r="B6129" t="s">
        <v>11101</v>
      </c>
      <c r="C6129" t="s">
        <v>22314</v>
      </c>
      <c r="D6129" t="s">
        <v>22315</v>
      </c>
      <c r="E6129" s="74">
        <v>21947</v>
      </c>
      <c r="F6129">
        <v>95</v>
      </c>
      <c r="G6129" t="s">
        <v>17369</v>
      </c>
      <c r="H6129" t="s">
        <v>17391</v>
      </c>
      <c r="I6129" s="74">
        <v>43580</v>
      </c>
      <c r="J6129" t="s">
        <v>17325</v>
      </c>
      <c r="K6129" t="s">
        <v>19</v>
      </c>
    </row>
    <row r="6130" spans="1:11" hidden="1" x14ac:dyDescent="0.3">
      <c r="A6130" t="s">
        <v>5015</v>
      </c>
      <c r="B6130" t="s">
        <v>11101</v>
      </c>
      <c r="C6130" t="s">
        <v>22314</v>
      </c>
      <c r="D6130" t="s">
        <v>22315</v>
      </c>
      <c r="E6130" s="74">
        <v>21947</v>
      </c>
      <c r="F6130">
        <v>95</v>
      </c>
      <c r="G6130" t="s">
        <v>17390</v>
      </c>
      <c r="H6130" t="s">
        <v>17391</v>
      </c>
      <c r="I6130" s="74">
        <v>43580</v>
      </c>
      <c r="J6130" t="s">
        <v>17325</v>
      </c>
      <c r="K6130" t="s">
        <v>19</v>
      </c>
    </row>
    <row r="6131" spans="1:11" hidden="1" x14ac:dyDescent="0.3">
      <c r="A6131" t="s">
        <v>5015</v>
      </c>
      <c r="B6131" t="s">
        <v>11101</v>
      </c>
      <c r="C6131" t="s">
        <v>22314</v>
      </c>
      <c r="D6131" t="s">
        <v>22315</v>
      </c>
      <c r="E6131" s="74">
        <v>21947</v>
      </c>
      <c r="F6131">
        <v>95</v>
      </c>
      <c r="G6131" t="s">
        <v>17392</v>
      </c>
      <c r="H6131" t="s">
        <v>17391</v>
      </c>
      <c r="I6131" s="74">
        <v>43580</v>
      </c>
      <c r="J6131" t="s">
        <v>17325</v>
      </c>
      <c r="K6131" t="s">
        <v>19</v>
      </c>
    </row>
    <row r="6132" spans="1:11" hidden="1" x14ac:dyDescent="0.3">
      <c r="A6132" t="s">
        <v>5016</v>
      </c>
      <c r="B6132" t="s">
        <v>11101</v>
      </c>
      <c r="C6132" t="s">
        <v>22314</v>
      </c>
      <c r="D6132" t="s">
        <v>22315</v>
      </c>
      <c r="E6132" s="74">
        <v>22007</v>
      </c>
      <c r="F6132">
        <v>95</v>
      </c>
      <c r="G6132" t="s">
        <v>17369</v>
      </c>
      <c r="H6132" t="s">
        <v>17391</v>
      </c>
      <c r="I6132" s="74">
        <v>43580</v>
      </c>
      <c r="J6132" t="s">
        <v>17325</v>
      </c>
      <c r="K6132" t="s">
        <v>19</v>
      </c>
    </row>
    <row r="6133" spans="1:11" hidden="1" x14ac:dyDescent="0.3">
      <c r="A6133" t="s">
        <v>5016</v>
      </c>
      <c r="B6133" t="s">
        <v>11101</v>
      </c>
      <c r="C6133" t="s">
        <v>22314</v>
      </c>
      <c r="D6133" t="s">
        <v>22315</v>
      </c>
      <c r="E6133" s="74">
        <v>22007</v>
      </c>
      <c r="F6133">
        <v>95</v>
      </c>
      <c r="G6133" t="s">
        <v>17390</v>
      </c>
      <c r="H6133" t="s">
        <v>17391</v>
      </c>
      <c r="I6133" s="74">
        <v>43580</v>
      </c>
      <c r="J6133" t="s">
        <v>17325</v>
      </c>
      <c r="K6133" t="s">
        <v>19</v>
      </c>
    </row>
    <row r="6134" spans="1:11" hidden="1" x14ac:dyDescent="0.3">
      <c r="A6134" t="s">
        <v>5016</v>
      </c>
      <c r="B6134" t="s">
        <v>11101</v>
      </c>
      <c r="C6134" t="s">
        <v>22314</v>
      </c>
      <c r="D6134" t="s">
        <v>22315</v>
      </c>
      <c r="E6134" s="74">
        <v>22007</v>
      </c>
      <c r="F6134">
        <v>95</v>
      </c>
      <c r="G6134" t="s">
        <v>17392</v>
      </c>
      <c r="H6134" t="s">
        <v>17391</v>
      </c>
      <c r="I6134" s="74">
        <v>43580</v>
      </c>
      <c r="J6134" t="s">
        <v>17325</v>
      </c>
      <c r="K6134" t="s">
        <v>19</v>
      </c>
    </row>
    <row r="6135" spans="1:11" hidden="1" x14ac:dyDescent="0.3">
      <c r="A6135" t="s">
        <v>5017</v>
      </c>
      <c r="B6135" t="s">
        <v>11101</v>
      </c>
      <c r="C6135" t="s">
        <v>22314</v>
      </c>
      <c r="D6135" t="s">
        <v>22315</v>
      </c>
      <c r="E6135" s="74">
        <v>22160</v>
      </c>
      <c r="F6135">
        <v>95</v>
      </c>
      <c r="G6135" t="s">
        <v>17369</v>
      </c>
      <c r="H6135" t="s">
        <v>17391</v>
      </c>
      <c r="I6135" s="74">
        <v>43580</v>
      </c>
      <c r="J6135" t="s">
        <v>17325</v>
      </c>
      <c r="K6135" t="s">
        <v>19</v>
      </c>
    </row>
    <row r="6136" spans="1:11" hidden="1" x14ac:dyDescent="0.3">
      <c r="A6136" t="s">
        <v>5017</v>
      </c>
      <c r="B6136" t="s">
        <v>11101</v>
      </c>
      <c r="C6136" t="s">
        <v>22314</v>
      </c>
      <c r="D6136" t="s">
        <v>22315</v>
      </c>
      <c r="E6136" s="74">
        <v>22160</v>
      </c>
      <c r="F6136">
        <v>95</v>
      </c>
      <c r="G6136" t="s">
        <v>17390</v>
      </c>
      <c r="H6136" t="s">
        <v>17391</v>
      </c>
      <c r="I6136" s="74">
        <v>43580</v>
      </c>
      <c r="J6136" t="s">
        <v>17325</v>
      </c>
      <c r="K6136" t="s">
        <v>19</v>
      </c>
    </row>
    <row r="6137" spans="1:11" hidden="1" x14ac:dyDescent="0.3">
      <c r="A6137" t="s">
        <v>5017</v>
      </c>
      <c r="B6137" t="s">
        <v>11101</v>
      </c>
      <c r="C6137" t="s">
        <v>22314</v>
      </c>
      <c r="D6137" t="s">
        <v>22315</v>
      </c>
      <c r="E6137" s="74">
        <v>22160</v>
      </c>
      <c r="F6137">
        <v>95</v>
      </c>
      <c r="G6137" t="s">
        <v>17392</v>
      </c>
      <c r="H6137" t="s">
        <v>17391</v>
      </c>
      <c r="I6137" s="74">
        <v>43580</v>
      </c>
      <c r="J6137" t="s">
        <v>17325</v>
      </c>
      <c r="K6137" t="s">
        <v>19</v>
      </c>
    </row>
    <row r="6138" spans="1:11" hidden="1" x14ac:dyDescent="0.3">
      <c r="A6138" t="s">
        <v>5018</v>
      </c>
      <c r="B6138" t="s">
        <v>11101</v>
      </c>
      <c r="C6138" t="s">
        <v>22314</v>
      </c>
      <c r="D6138" t="s">
        <v>22315</v>
      </c>
      <c r="E6138" s="74">
        <v>22160</v>
      </c>
      <c r="F6138">
        <v>95</v>
      </c>
      <c r="G6138" t="s">
        <v>17369</v>
      </c>
      <c r="H6138" t="s">
        <v>17391</v>
      </c>
      <c r="I6138" s="74">
        <v>43580</v>
      </c>
      <c r="J6138" t="s">
        <v>17325</v>
      </c>
      <c r="K6138" t="s">
        <v>19</v>
      </c>
    </row>
    <row r="6139" spans="1:11" hidden="1" x14ac:dyDescent="0.3">
      <c r="A6139" t="s">
        <v>5018</v>
      </c>
      <c r="B6139" t="s">
        <v>11101</v>
      </c>
      <c r="C6139" t="s">
        <v>22314</v>
      </c>
      <c r="D6139" t="s">
        <v>22315</v>
      </c>
      <c r="E6139" s="74">
        <v>22160</v>
      </c>
      <c r="F6139">
        <v>95</v>
      </c>
      <c r="G6139" t="s">
        <v>17390</v>
      </c>
      <c r="H6139" t="s">
        <v>17391</v>
      </c>
      <c r="I6139" s="74">
        <v>43580</v>
      </c>
      <c r="J6139" t="s">
        <v>17325</v>
      </c>
      <c r="K6139" t="s">
        <v>19</v>
      </c>
    </row>
    <row r="6140" spans="1:11" hidden="1" x14ac:dyDescent="0.3">
      <c r="A6140" t="s">
        <v>5018</v>
      </c>
      <c r="B6140" t="s">
        <v>11101</v>
      </c>
      <c r="C6140" t="s">
        <v>22314</v>
      </c>
      <c r="D6140" t="s">
        <v>22315</v>
      </c>
      <c r="E6140" s="74">
        <v>22160</v>
      </c>
      <c r="F6140">
        <v>95</v>
      </c>
      <c r="G6140" t="s">
        <v>17392</v>
      </c>
      <c r="H6140" t="s">
        <v>17391</v>
      </c>
      <c r="I6140" s="74">
        <v>43580</v>
      </c>
      <c r="J6140" t="s">
        <v>17325</v>
      </c>
      <c r="K6140" t="s">
        <v>19</v>
      </c>
    </row>
    <row r="6141" spans="1:11" hidden="1" x14ac:dyDescent="0.3">
      <c r="A6141" t="s">
        <v>5019</v>
      </c>
      <c r="B6141" t="s">
        <v>11101</v>
      </c>
      <c r="C6141" t="s">
        <v>22314</v>
      </c>
      <c r="D6141" t="s">
        <v>22315</v>
      </c>
      <c r="E6141" s="74">
        <v>22402</v>
      </c>
      <c r="F6141">
        <v>97.8</v>
      </c>
      <c r="G6141" t="s">
        <v>17369</v>
      </c>
      <c r="H6141" t="s">
        <v>17391</v>
      </c>
      <c r="I6141" s="74">
        <v>43580</v>
      </c>
      <c r="J6141" t="s">
        <v>17325</v>
      </c>
      <c r="K6141" t="s">
        <v>19</v>
      </c>
    </row>
    <row r="6142" spans="1:11" hidden="1" x14ac:dyDescent="0.3">
      <c r="A6142" t="s">
        <v>5019</v>
      </c>
      <c r="B6142" t="s">
        <v>11101</v>
      </c>
      <c r="C6142" t="s">
        <v>22314</v>
      </c>
      <c r="D6142" t="s">
        <v>22315</v>
      </c>
      <c r="E6142" s="74">
        <v>22402</v>
      </c>
      <c r="F6142">
        <v>97.8</v>
      </c>
      <c r="G6142" t="s">
        <v>17390</v>
      </c>
      <c r="H6142" t="s">
        <v>17391</v>
      </c>
      <c r="I6142" s="74">
        <v>43580</v>
      </c>
      <c r="J6142" t="s">
        <v>17325</v>
      </c>
      <c r="K6142" t="s">
        <v>19</v>
      </c>
    </row>
    <row r="6143" spans="1:11" hidden="1" x14ac:dyDescent="0.3">
      <c r="A6143" t="s">
        <v>5019</v>
      </c>
      <c r="B6143" t="s">
        <v>11101</v>
      </c>
      <c r="C6143" t="s">
        <v>22314</v>
      </c>
      <c r="D6143" t="s">
        <v>22315</v>
      </c>
      <c r="E6143" s="74">
        <v>22402</v>
      </c>
      <c r="F6143">
        <v>97.8</v>
      </c>
      <c r="G6143" t="s">
        <v>17392</v>
      </c>
      <c r="H6143" t="s">
        <v>17391</v>
      </c>
      <c r="I6143" s="74">
        <v>43580</v>
      </c>
      <c r="J6143" t="s">
        <v>17325</v>
      </c>
      <c r="K6143" t="s">
        <v>19</v>
      </c>
    </row>
    <row r="6144" spans="1:11" hidden="1" x14ac:dyDescent="0.3">
      <c r="A6144" t="s">
        <v>5020</v>
      </c>
      <c r="B6144" t="s">
        <v>11101</v>
      </c>
      <c r="C6144" t="s">
        <v>22314</v>
      </c>
      <c r="D6144" t="s">
        <v>22315</v>
      </c>
      <c r="E6144" s="74">
        <v>22463</v>
      </c>
      <c r="F6144">
        <v>95</v>
      </c>
      <c r="G6144" t="s">
        <v>17369</v>
      </c>
      <c r="H6144" t="s">
        <v>17391</v>
      </c>
      <c r="I6144" s="74">
        <v>43580</v>
      </c>
      <c r="J6144" t="s">
        <v>17325</v>
      </c>
      <c r="K6144" t="s">
        <v>19</v>
      </c>
    </row>
    <row r="6145" spans="1:11" hidden="1" x14ac:dyDescent="0.3">
      <c r="A6145" t="s">
        <v>5020</v>
      </c>
      <c r="B6145" t="s">
        <v>11101</v>
      </c>
      <c r="C6145" t="s">
        <v>22314</v>
      </c>
      <c r="D6145" t="s">
        <v>22315</v>
      </c>
      <c r="E6145" s="74">
        <v>22463</v>
      </c>
      <c r="F6145">
        <v>95</v>
      </c>
      <c r="G6145" t="s">
        <v>17390</v>
      </c>
      <c r="H6145" t="s">
        <v>17391</v>
      </c>
      <c r="I6145" s="74">
        <v>43580</v>
      </c>
      <c r="J6145" t="s">
        <v>17325</v>
      </c>
      <c r="K6145" t="s">
        <v>19</v>
      </c>
    </row>
    <row r="6146" spans="1:11" hidden="1" x14ac:dyDescent="0.3">
      <c r="A6146" t="s">
        <v>5020</v>
      </c>
      <c r="B6146" t="s">
        <v>11101</v>
      </c>
      <c r="C6146" t="s">
        <v>22314</v>
      </c>
      <c r="D6146" t="s">
        <v>22315</v>
      </c>
      <c r="E6146" s="74">
        <v>22463</v>
      </c>
      <c r="F6146">
        <v>95</v>
      </c>
      <c r="G6146" t="s">
        <v>17392</v>
      </c>
      <c r="H6146" t="s">
        <v>17391</v>
      </c>
      <c r="I6146" s="74">
        <v>43580</v>
      </c>
      <c r="J6146" t="s">
        <v>17325</v>
      </c>
      <c r="K6146" t="s">
        <v>19</v>
      </c>
    </row>
    <row r="6147" spans="1:11" hidden="1" x14ac:dyDescent="0.3">
      <c r="A6147" t="s">
        <v>3129</v>
      </c>
      <c r="B6147" t="s">
        <v>10217</v>
      </c>
      <c r="C6147" t="s">
        <v>17357</v>
      </c>
      <c r="D6147" t="s">
        <v>17358</v>
      </c>
      <c r="E6147" s="74">
        <v>39785</v>
      </c>
      <c r="F6147">
        <v>0.25</v>
      </c>
      <c r="G6147" t="s">
        <v>17</v>
      </c>
      <c r="H6147" t="s">
        <v>17315</v>
      </c>
      <c r="I6147" s="74">
        <v>39864</v>
      </c>
      <c r="J6147" t="s">
        <v>19</v>
      </c>
      <c r="K6147" t="s">
        <v>19</v>
      </c>
    </row>
    <row r="6148" spans="1:11" hidden="1" x14ac:dyDescent="0.3">
      <c r="A6148" t="s">
        <v>15042</v>
      </c>
      <c r="B6148" t="s">
        <v>14980</v>
      </c>
      <c r="C6148" t="s">
        <v>17412</v>
      </c>
      <c r="D6148" t="s">
        <v>17413</v>
      </c>
      <c r="E6148" s="74">
        <v>42503</v>
      </c>
      <c r="F6148">
        <v>0.999</v>
      </c>
      <c r="G6148" t="s">
        <v>17</v>
      </c>
      <c r="H6148" t="s">
        <v>17315</v>
      </c>
      <c r="I6148" s="74">
        <v>44666</v>
      </c>
      <c r="J6148" t="s">
        <v>19</v>
      </c>
      <c r="K6148" t="s">
        <v>19</v>
      </c>
    </row>
    <row r="6149" spans="1:11" hidden="1" x14ac:dyDescent="0.3">
      <c r="A6149" t="s">
        <v>14981</v>
      </c>
      <c r="B6149" t="s">
        <v>14980</v>
      </c>
      <c r="C6149" t="s">
        <v>17412</v>
      </c>
      <c r="D6149" t="s">
        <v>17413</v>
      </c>
      <c r="E6149" s="74">
        <v>42473</v>
      </c>
      <c r="F6149">
        <v>0.999</v>
      </c>
      <c r="G6149" t="s">
        <v>17</v>
      </c>
      <c r="H6149" t="s">
        <v>17315</v>
      </c>
      <c r="I6149" s="74">
        <v>44666</v>
      </c>
      <c r="J6149" t="s">
        <v>19</v>
      </c>
      <c r="K6149" t="s">
        <v>19</v>
      </c>
    </row>
    <row r="6150" spans="1:11" hidden="1" x14ac:dyDescent="0.3">
      <c r="A6150" t="s">
        <v>2974</v>
      </c>
      <c r="B6150" t="s">
        <v>15039</v>
      </c>
      <c r="C6150" t="s">
        <v>17786</v>
      </c>
      <c r="D6150" t="s">
        <v>17787</v>
      </c>
      <c r="E6150" s="74">
        <v>38484</v>
      </c>
      <c r="F6150">
        <v>59.895000000000003</v>
      </c>
      <c r="G6150" t="s">
        <v>17479</v>
      </c>
      <c r="H6150" t="s">
        <v>17628</v>
      </c>
      <c r="I6150" s="74">
        <v>40018</v>
      </c>
      <c r="J6150" t="s">
        <v>17325</v>
      </c>
      <c r="K6150" t="s">
        <v>19</v>
      </c>
    </row>
    <row r="6151" spans="1:11" hidden="1" x14ac:dyDescent="0.3">
      <c r="A6151" t="s">
        <v>2974</v>
      </c>
      <c r="B6151" t="s">
        <v>15039</v>
      </c>
      <c r="C6151" t="s">
        <v>17786</v>
      </c>
      <c r="D6151" t="s">
        <v>17787</v>
      </c>
      <c r="E6151" s="74">
        <v>38484</v>
      </c>
      <c r="F6151">
        <v>59.895000000000003</v>
      </c>
      <c r="G6151" t="s">
        <v>17430</v>
      </c>
      <c r="H6151" t="s">
        <v>17628</v>
      </c>
      <c r="I6151" s="74">
        <v>40018</v>
      </c>
      <c r="J6151" t="s">
        <v>17325</v>
      </c>
      <c r="K6151" t="s">
        <v>19</v>
      </c>
    </row>
    <row r="6152" spans="1:11" hidden="1" x14ac:dyDescent="0.3">
      <c r="A6152" t="s">
        <v>16910</v>
      </c>
      <c r="B6152" t="s">
        <v>16909</v>
      </c>
      <c r="C6152" t="s">
        <v>17470</v>
      </c>
      <c r="D6152" t="s">
        <v>17471</v>
      </c>
      <c r="E6152" s="74">
        <v>44264</v>
      </c>
      <c r="F6152">
        <v>40</v>
      </c>
      <c r="G6152" t="s">
        <v>17</v>
      </c>
      <c r="H6152" t="s">
        <v>17339</v>
      </c>
      <c r="I6152" s="74">
        <v>44302</v>
      </c>
      <c r="J6152" t="s">
        <v>19</v>
      </c>
      <c r="K6152" t="s">
        <v>19</v>
      </c>
    </row>
    <row r="6153" spans="1:11" hidden="1" x14ac:dyDescent="0.3">
      <c r="A6153" t="s">
        <v>8958</v>
      </c>
      <c r="B6153" t="s">
        <v>8957</v>
      </c>
      <c r="C6153" t="s">
        <v>17359</v>
      </c>
      <c r="D6153" t="s">
        <v>17360</v>
      </c>
      <c r="E6153" s="74">
        <v>44092</v>
      </c>
      <c r="F6153">
        <v>0.02</v>
      </c>
      <c r="G6153" t="s">
        <v>17</v>
      </c>
      <c r="H6153" t="s">
        <v>17324</v>
      </c>
      <c r="I6153" s="74">
        <v>44116</v>
      </c>
      <c r="J6153" t="s">
        <v>19</v>
      </c>
      <c r="K6153" t="s">
        <v>19</v>
      </c>
    </row>
    <row r="6154" spans="1:11" hidden="1" x14ac:dyDescent="0.3">
      <c r="A6154" t="s">
        <v>1653</v>
      </c>
      <c r="B6154" t="s">
        <v>12605</v>
      </c>
      <c r="C6154" t="s">
        <v>21935</v>
      </c>
      <c r="D6154" t="s">
        <v>21936</v>
      </c>
      <c r="E6154" s="74">
        <v>41666</v>
      </c>
      <c r="F6154">
        <v>0.5</v>
      </c>
      <c r="G6154" t="s">
        <v>17</v>
      </c>
      <c r="H6154" t="s">
        <v>17315</v>
      </c>
      <c r="I6154" s="74">
        <v>41681</v>
      </c>
      <c r="J6154" t="s">
        <v>19</v>
      </c>
      <c r="K6154" t="s">
        <v>19</v>
      </c>
    </row>
    <row r="6155" spans="1:11" hidden="1" x14ac:dyDescent="0.3">
      <c r="A6155" t="s">
        <v>14447</v>
      </c>
      <c r="B6155" t="s">
        <v>14446</v>
      </c>
      <c r="C6155" t="s">
        <v>18679</v>
      </c>
      <c r="D6155" t="s">
        <v>4940</v>
      </c>
      <c r="E6155" s="74">
        <v>44685</v>
      </c>
      <c r="F6155">
        <v>0.45100000000000001</v>
      </c>
      <c r="G6155" t="s">
        <v>17</v>
      </c>
      <c r="H6155" t="s">
        <v>17315</v>
      </c>
      <c r="I6155" s="74">
        <v>44831</v>
      </c>
      <c r="J6155" t="s">
        <v>19</v>
      </c>
      <c r="K6155" t="s">
        <v>19</v>
      </c>
    </row>
    <row r="6156" spans="1:11" hidden="1" x14ac:dyDescent="0.3">
      <c r="A6156" t="s">
        <v>16283</v>
      </c>
      <c r="B6156" t="s">
        <v>16282</v>
      </c>
      <c r="C6156" t="s">
        <v>17577</v>
      </c>
      <c r="D6156" t="s">
        <v>17578</v>
      </c>
      <c r="E6156" s="74">
        <v>42830</v>
      </c>
      <c r="F6156">
        <v>0.99299999999999999</v>
      </c>
      <c r="G6156" t="s">
        <v>17</v>
      </c>
      <c r="H6156" t="s">
        <v>17315</v>
      </c>
      <c r="I6156" s="74">
        <v>44315</v>
      </c>
      <c r="J6156" t="s">
        <v>19</v>
      </c>
      <c r="K6156" t="s">
        <v>19</v>
      </c>
    </row>
    <row r="6157" spans="1:11" hidden="1" x14ac:dyDescent="0.3">
      <c r="A6157" t="s">
        <v>16263</v>
      </c>
      <c r="B6157" t="s">
        <v>16262</v>
      </c>
      <c r="C6157" t="s">
        <v>17577</v>
      </c>
      <c r="D6157" t="s">
        <v>17578</v>
      </c>
      <c r="E6157" s="74">
        <v>42766</v>
      </c>
      <c r="F6157">
        <v>0.99299999999999999</v>
      </c>
      <c r="G6157" t="s">
        <v>17</v>
      </c>
      <c r="H6157" t="s">
        <v>17315</v>
      </c>
      <c r="I6157" s="74">
        <v>44302</v>
      </c>
      <c r="J6157" t="s">
        <v>19</v>
      </c>
      <c r="K6157" t="s">
        <v>19</v>
      </c>
    </row>
    <row r="6158" spans="1:11" hidden="1" x14ac:dyDescent="0.3">
      <c r="A6158" t="s">
        <v>16261</v>
      </c>
      <c r="B6158" t="s">
        <v>16260</v>
      </c>
      <c r="C6158" t="s">
        <v>17577</v>
      </c>
      <c r="D6158" t="s">
        <v>17578</v>
      </c>
      <c r="E6158" s="74">
        <v>43217</v>
      </c>
      <c r="F6158">
        <v>0.99299999999999999</v>
      </c>
      <c r="G6158" t="s">
        <v>17</v>
      </c>
      <c r="H6158" t="s">
        <v>17315</v>
      </c>
      <c r="I6158" s="74">
        <v>44315</v>
      </c>
      <c r="J6158" t="s">
        <v>19</v>
      </c>
      <c r="K6158" t="s">
        <v>19</v>
      </c>
    </row>
    <row r="6159" spans="1:11" hidden="1" x14ac:dyDescent="0.3">
      <c r="A6159" t="s">
        <v>16259</v>
      </c>
      <c r="B6159" t="s">
        <v>16258</v>
      </c>
      <c r="C6159" t="s">
        <v>17577</v>
      </c>
      <c r="D6159" t="s">
        <v>17578</v>
      </c>
      <c r="E6159" s="74">
        <v>42703</v>
      </c>
      <c r="F6159">
        <v>0.46200000000000002</v>
      </c>
      <c r="G6159" t="s">
        <v>17</v>
      </c>
      <c r="H6159" t="s">
        <v>17315</v>
      </c>
      <c r="I6159" s="74">
        <v>44323</v>
      </c>
      <c r="J6159" t="s">
        <v>19</v>
      </c>
      <c r="K6159" t="s">
        <v>19</v>
      </c>
    </row>
    <row r="6160" spans="1:11" hidden="1" x14ac:dyDescent="0.3">
      <c r="A6160" t="s">
        <v>16257</v>
      </c>
      <c r="B6160" t="s">
        <v>16256</v>
      </c>
      <c r="C6160" t="s">
        <v>17577</v>
      </c>
      <c r="D6160" t="s">
        <v>17578</v>
      </c>
      <c r="E6160" s="74">
        <v>42766</v>
      </c>
      <c r="F6160">
        <v>0.14399999999999999</v>
      </c>
      <c r="G6160" t="s">
        <v>17</v>
      </c>
      <c r="H6160" t="s">
        <v>17315</v>
      </c>
      <c r="I6160" s="74">
        <v>44302</v>
      </c>
      <c r="J6160" t="s">
        <v>19</v>
      </c>
      <c r="K6160" t="s">
        <v>19</v>
      </c>
    </row>
    <row r="6161" spans="1:11" hidden="1" x14ac:dyDescent="0.3">
      <c r="A6161" t="s">
        <v>16255</v>
      </c>
      <c r="B6161" t="s">
        <v>16254</v>
      </c>
      <c r="C6161" t="s">
        <v>17577</v>
      </c>
      <c r="D6161" t="s">
        <v>17578</v>
      </c>
      <c r="E6161" s="74">
        <v>43467</v>
      </c>
      <c r="F6161">
        <v>0.22600000000000001</v>
      </c>
      <c r="G6161" t="s">
        <v>17</v>
      </c>
      <c r="H6161" t="s">
        <v>17315</v>
      </c>
      <c r="I6161" s="74">
        <v>44323</v>
      </c>
      <c r="J6161" t="s">
        <v>19</v>
      </c>
      <c r="K6161" t="s">
        <v>19</v>
      </c>
    </row>
    <row r="6162" spans="1:11" hidden="1" x14ac:dyDescent="0.3">
      <c r="A6162" t="s">
        <v>16253</v>
      </c>
      <c r="B6162" t="s">
        <v>16252</v>
      </c>
      <c r="C6162" t="s">
        <v>17577</v>
      </c>
      <c r="D6162" t="s">
        <v>17578</v>
      </c>
      <c r="E6162" s="74">
        <v>44090</v>
      </c>
      <c r="F6162">
        <v>0.622</v>
      </c>
      <c r="G6162" t="s">
        <v>17</v>
      </c>
      <c r="H6162" t="s">
        <v>17315</v>
      </c>
      <c r="I6162" s="74">
        <v>44302</v>
      </c>
      <c r="J6162" t="s">
        <v>19</v>
      </c>
      <c r="K6162" t="s">
        <v>19</v>
      </c>
    </row>
    <row r="6163" spans="1:11" hidden="1" x14ac:dyDescent="0.3">
      <c r="A6163" t="s">
        <v>16251</v>
      </c>
      <c r="B6163" t="s">
        <v>16250</v>
      </c>
      <c r="C6163" t="s">
        <v>17577</v>
      </c>
      <c r="D6163" t="s">
        <v>17578</v>
      </c>
      <c r="E6163" s="74">
        <v>42853</v>
      </c>
      <c r="F6163">
        <v>0.99299999999999999</v>
      </c>
      <c r="G6163" t="s">
        <v>17</v>
      </c>
      <c r="H6163" t="s">
        <v>17315</v>
      </c>
      <c r="I6163" s="74">
        <v>44302</v>
      </c>
      <c r="J6163" t="s">
        <v>19</v>
      </c>
      <c r="K6163" t="s">
        <v>19</v>
      </c>
    </row>
    <row r="6164" spans="1:11" hidden="1" x14ac:dyDescent="0.3">
      <c r="A6164" t="s">
        <v>16281</v>
      </c>
      <c r="B6164" t="s">
        <v>16280</v>
      </c>
      <c r="C6164" t="s">
        <v>17577</v>
      </c>
      <c r="D6164" t="s">
        <v>17578</v>
      </c>
      <c r="E6164" s="74">
        <v>42733</v>
      </c>
      <c r="F6164">
        <v>0.46200000000000002</v>
      </c>
      <c r="G6164" t="s">
        <v>17</v>
      </c>
      <c r="H6164" t="s">
        <v>17315</v>
      </c>
      <c r="I6164" s="74">
        <v>44315</v>
      </c>
      <c r="J6164" t="s">
        <v>19</v>
      </c>
      <c r="K6164" t="s">
        <v>19</v>
      </c>
    </row>
    <row r="6165" spans="1:11" hidden="1" x14ac:dyDescent="0.3">
      <c r="A6165" t="s">
        <v>16279</v>
      </c>
      <c r="B6165" t="s">
        <v>16278</v>
      </c>
      <c r="C6165" t="s">
        <v>17577</v>
      </c>
      <c r="D6165" t="s">
        <v>17578</v>
      </c>
      <c r="E6165" s="74">
        <v>42781</v>
      </c>
      <c r="F6165">
        <v>0.99299999999999999</v>
      </c>
      <c r="G6165" t="s">
        <v>17</v>
      </c>
      <c r="H6165" t="s">
        <v>17315</v>
      </c>
      <c r="I6165" s="74">
        <v>44302</v>
      </c>
      <c r="J6165" t="s">
        <v>19</v>
      </c>
      <c r="K6165" t="s">
        <v>19</v>
      </c>
    </row>
    <row r="6166" spans="1:11" hidden="1" x14ac:dyDescent="0.3">
      <c r="A6166" t="s">
        <v>16277</v>
      </c>
      <c r="B6166" t="s">
        <v>16276</v>
      </c>
      <c r="C6166" t="s">
        <v>17577</v>
      </c>
      <c r="D6166" t="s">
        <v>17578</v>
      </c>
      <c r="E6166" s="74">
        <v>42830</v>
      </c>
      <c r="F6166">
        <v>0.99299999999999999</v>
      </c>
      <c r="G6166" t="s">
        <v>17</v>
      </c>
      <c r="H6166" t="s">
        <v>17315</v>
      </c>
      <c r="I6166" s="74">
        <v>44315</v>
      </c>
      <c r="J6166" t="s">
        <v>19</v>
      </c>
      <c r="K6166" t="s">
        <v>19</v>
      </c>
    </row>
    <row r="6167" spans="1:11" hidden="1" x14ac:dyDescent="0.3">
      <c r="A6167" t="s">
        <v>16275</v>
      </c>
      <c r="B6167" t="s">
        <v>16274</v>
      </c>
      <c r="C6167" t="s">
        <v>17577</v>
      </c>
      <c r="D6167" t="s">
        <v>17578</v>
      </c>
      <c r="E6167" s="74">
        <v>42738</v>
      </c>
      <c r="F6167">
        <v>0.99299999999999999</v>
      </c>
      <c r="G6167" t="s">
        <v>17</v>
      </c>
      <c r="H6167" t="s">
        <v>17315</v>
      </c>
      <c r="I6167" s="74">
        <v>44315</v>
      </c>
      <c r="J6167" t="s">
        <v>19</v>
      </c>
      <c r="K6167" t="s">
        <v>19</v>
      </c>
    </row>
    <row r="6168" spans="1:11" hidden="1" x14ac:dyDescent="0.3">
      <c r="A6168" t="s">
        <v>16273</v>
      </c>
      <c r="B6168" t="s">
        <v>16272</v>
      </c>
      <c r="C6168" t="s">
        <v>17577</v>
      </c>
      <c r="D6168" t="s">
        <v>17578</v>
      </c>
      <c r="E6168" s="74">
        <v>42712</v>
      </c>
      <c r="F6168">
        <v>0.99299999999999999</v>
      </c>
      <c r="G6168" t="s">
        <v>17</v>
      </c>
      <c r="H6168" t="s">
        <v>17315</v>
      </c>
      <c r="I6168" s="74">
        <v>44302</v>
      </c>
      <c r="J6168" t="s">
        <v>19</v>
      </c>
      <c r="K6168" t="s">
        <v>19</v>
      </c>
    </row>
    <row r="6169" spans="1:11" hidden="1" x14ac:dyDescent="0.3">
      <c r="A6169" t="s">
        <v>16271</v>
      </c>
      <c r="B6169" t="s">
        <v>16270</v>
      </c>
      <c r="C6169" t="s">
        <v>17577</v>
      </c>
      <c r="D6169" t="s">
        <v>17578</v>
      </c>
      <c r="E6169" s="74">
        <v>42857</v>
      </c>
      <c r="F6169">
        <v>0.46200000000000002</v>
      </c>
      <c r="G6169" t="s">
        <v>17</v>
      </c>
      <c r="H6169" t="s">
        <v>17315</v>
      </c>
      <c r="I6169" s="74">
        <v>44315</v>
      </c>
      <c r="J6169" t="s">
        <v>19</v>
      </c>
      <c r="K6169" t="s">
        <v>19</v>
      </c>
    </row>
    <row r="6170" spans="1:11" hidden="1" x14ac:dyDescent="0.3">
      <c r="A6170" t="s">
        <v>16269</v>
      </c>
      <c r="B6170" t="s">
        <v>16268</v>
      </c>
      <c r="C6170" t="s">
        <v>17577</v>
      </c>
      <c r="D6170" t="s">
        <v>17578</v>
      </c>
      <c r="E6170" s="74">
        <v>42807</v>
      </c>
      <c r="F6170">
        <v>0.46200000000000002</v>
      </c>
      <c r="G6170" t="s">
        <v>17</v>
      </c>
      <c r="H6170" t="s">
        <v>17315</v>
      </c>
      <c r="I6170" s="74">
        <v>44315</v>
      </c>
      <c r="J6170" t="s">
        <v>19</v>
      </c>
      <c r="K6170" t="s">
        <v>19</v>
      </c>
    </row>
    <row r="6171" spans="1:11" hidden="1" x14ac:dyDescent="0.3">
      <c r="A6171" t="s">
        <v>16267</v>
      </c>
      <c r="B6171" t="s">
        <v>16266</v>
      </c>
      <c r="C6171" t="s">
        <v>17577</v>
      </c>
      <c r="D6171" t="s">
        <v>17578</v>
      </c>
      <c r="E6171" s="74">
        <v>42711</v>
      </c>
      <c r="F6171">
        <v>0.46200000000000002</v>
      </c>
      <c r="G6171" t="s">
        <v>17</v>
      </c>
      <c r="H6171" t="s">
        <v>17315</v>
      </c>
      <c r="I6171" s="74">
        <v>44302</v>
      </c>
      <c r="J6171" t="s">
        <v>19</v>
      </c>
      <c r="K6171" t="s">
        <v>19</v>
      </c>
    </row>
    <row r="6172" spans="1:11" hidden="1" x14ac:dyDescent="0.3">
      <c r="A6172" t="s">
        <v>16265</v>
      </c>
      <c r="B6172" t="s">
        <v>16264</v>
      </c>
      <c r="C6172" t="s">
        <v>17577</v>
      </c>
      <c r="D6172" t="s">
        <v>17578</v>
      </c>
      <c r="E6172" s="74">
        <v>42738</v>
      </c>
      <c r="F6172">
        <v>0.99299999999999999</v>
      </c>
      <c r="G6172" t="s">
        <v>17</v>
      </c>
      <c r="H6172" t="s">
        <v>17315</v>
      </c>
      <c r="I6172" s="74">
        <v>44315</v>
      </c>
      <c r="J6172" t="s">
        <v>19</v>
      </c>
      <c r="K6172" t="s">
        <v>19</v>
      </c>
    </row>
    <row r="6173" spans="1:11" hidden="1" x14ac:dyDescent="0.3">
      <c r="A6173" t="s">
        <v>21120</v>
      </c>
      <c r="B6173" t="s">
        <v>21121</v>
      </c>
      <c r="C6173" t="s">
        <v>17758</v>
      </c>
      <c r="D6173" t="s">
        <v>17759</v>
      </c>
      <c r="E6173" s="74">
        <v>45148</v>
      </c>
      <c r="F6173">
        <v>0.53300000000000003</v>
      </c>
      <c r="G6173" t="s">
        <v>17</v>
      </c>
      <c r="H6173" t="s">
        <v>17315</v>
      </c>
      <c r="I6173" s="74">
        <v>45295</v>
      </c>
      <c r="J6173" t="s">
        <v>19</v>
      </c>
      <c r="K6173" t="s">
        <v>19</v>
      </c>
    </row>
    <row r="6174" spans="1:11" hidden="1" x14ac:dyDescent="0.3">
      <c r="A6174" t="s">
        <v>14833</v>
      </c>
      <c r="B6174" t="s">
        <v>14832</v>
      </c>
      <c r="C6174" t="s">
        <v>17758</v>
      </c>
      <c r="D6174" t="s">
        <v>17759</v>
      </c>
      <c r="E6174" s="74">
        <v>44561</v>
      </c>
      <c r="F6174">
        <v>0.8</v>
      </c>
      <c r="G6174" t="s">
        <v>17</v>
      </c>
      <c r="H6174" t="s">
        <v>17315</v>
      </c>
      <c r="I6174" s="74">
        <v>44938</v>
      </c>
      <c r="J6174" t="s">
        <v>19</v>
      </c>
      <c r="K6174" t="s">
        <v>19</v>
      </c>
    </row>
    <row r="6175" spans="1:11" hidden="1" x14ac:dyDescent="0.3">
      <c r="A6175" t="s">
        <v>25448</v>
      </c>
      <c r="B6175" t="s">
        <v>25449</v>
      </c>
      <c r="C6175" t="s">
        <v>17758</v>
      </c>
      <c r="D6175" t="s">
        <v>17759</v>
      </c>
      <c r="E6175" s="74">
        <v>45302</v>
      </c>
      <c r="F6175">
        <v>0.44</v>
      </c>
      <c r="G6175" t="s">
        <v>17</v>
      </c>
      <c r="H6175" t="s">
        <v>17315</v>
      </c>
      <c r="I6175" s="74">
        <v>45558</v>
      </c>
      <c r="J6175" t="s">
        <v>19</v>
      </c>
      <c r="K6175" t="s">
        <v>19</v>
      </c>
    </row>
    <row r="6176" spans="1:11" hidden="1" x14ac:dyDescent="0.3">
      <c r="A6176" t="s">
        <v>24373</v>
      </c>
      <c r="B6176" t="s">
        <v>24374</v>
      </c>
      <c r="C6176" t="s">
        <v>17758</v>
      </c>
      <c r="D6176" t="s">
        <v>17759</v>
      </c>
      <c r="E6176" s="74">
        <v>44021</v>
      </c>
      <c r="F6176">
        <v>0.84</v>
      </c>
      <c r="G6176" t="s">
        <v>17</v>
      </c>
      <c r="H6176" t="s">
        <v>17315</v>
      </c>
      <c r="I6176" s="74">
        <v>45484</v>
      </c>
      <c r="J6176" t="s">
        <v>19</v>
      </c>
      <c r="K6176" t="s">
        <v>19</v>
      </c>
    </row>
    <row r="6177" spans="1:11" hidden="1" x14ac:dyDescent="0.3">
      <c r="A6177" t="s">
        <v>13748</v>
      </c>
      <c r="B6177" t="s">
        <v>13747</v>
      </c>
      <c r="C6177" t="s">
        <v>17758</v>
      </c>
      <c r="D6177" t="s">
        <v>17759</v>
      </c>
      <c r="E6177" s="74">
        <v>44804</v>
      </c>
      <c r="F6177">
        <v>0.42799999999999999</v>
      </c>
      <c r="G6177" t="s">
        <v>17</v>
      </c>
      <c r="H6177" t="s">
        <v>17315</v>
      </c>
      <c r="I6177" s="74">
        <v>44974</v>
      </c>
      <c r="J6177" t="s">
        <v>19</v>
      </c>
      <c r="K6177" t="s">
        <v>19</v>
      </c>
    </row>
    <row r="6178" spans="1:11" hidden="1" x14ac:dyDescent="0.3">
      <c r="A6178" t="s">
        <v>14624</v>
      </c>
      <c r="B6178" t="s">
        <v>14623</v>
      </c>
      <c r="C6178" t="s">
        <v>17758</v>
      </c>
      <c r="D6178" t="s">
        <v>17759</v>
      </c>
      <c r="E6178" s="74">
        <v>44641</v>
      </c>
      <c r="F6178">
        <v>0.8</v>
      </c>
      <c r="G6178" t="s">
        <v>17</v>
      </c>
      <c r="H6178" t="s">
        <v>17315</v>
      </c>
      <c r="I6178" s="74">
        <v>44806</v>
      </c>
      <c r="J6178" t="s">
        <v>19</v>
      </c>
      <c r="K6178" t="s">
        <v>19</v>
      </c>
    </row>
    <row r="6179" spans="1:11" hidden="1" x14ac:dyDescent="0.3">
      <c r="A6179" t="s">
        <v>14300</v>
      </c>
      <c r="B6179" t="s">
        <v>14299</v>
      </c>
      <c r="C6179" t="s">
        <v>17758</v>
      </c>
      <c r="D6179" t="s">
        <v>17759</v>
      </c>
      <c r="E6179" s="74">
        <v>44519</v>
      </c>
      <c r="F6179">
        <v>0.43330000000000002</v>
      </c>
      <c r="G6179" t="s">
        <v>17</v>
      </c>
      <c r="H6179" t="s">
        <v>17315</v>
      </c>
      <c r="I6179" s="74">
        <v>44938</v>
      </c>
      <c r="J6179" t="s">
        <v>19</v>
      </c>
      <c r="K6179" t="s">
        <v>19</v>
      </c>
    </row>
    <row r="6180" spans="1:11" hidden="1" x14ac:dyDescent="0.3">
      <c r="A6180" t="s">
        <v>25894</v>
      </c>
      <c r="B6180" t="s">
        <v>25895</v>
      </c>
      <c r="C6180" t="s">
        <v>17758</v>
      </c>
      <c r="D6180" t="s">
        <v>17759</v>
      </c>
      <c r="E6180" s="74">
        <v>45483</v>
      </c>
      <c r="F6180">
        <v>1.7</v>
      </c>
      <c r="G6180" t="s">
        <v>17</v>
      </c>
      <c r="H6180" t="s">
        <v>17315</v>
      </c>
      <c r="I6180" s="74">
        <v>45611</v>
      </c>
      <c r="J6180" t="s">
        <v>19</v>
      </c>
      <c r="K6180" t="s">
        <v>19</v>
      </c>
    </row>
    <row r="6181" spans="1:11" hidden="1" x14ac:dyDescent="0.3">
      <c r="A6181" t="s">
        <v>25896</v>
      </c>
      <c r="B6181" t="s">
        <v>25895</v>
      </c>
      <c r="C6181" t="s">
        <v>17758</v>
      </c>
      <c r="D6181" t="s">
        <v>17759</v>
      </c>
      <c r="E6181" s="74">
        <v>45244</v>
      </c>
      <c r="F6181">
        <v>0.7</v>
      </c>
      <c r="G6181" t="s">
        <v>17</v>
      </c>
      <c r="H6181" t="s">
        <v>17315</v>
      </c>
      <c r="I6181" s="74">
        <v>45576</v>
      </c>
      <c r="J6181" t="s">
        <v>19</v>
      </c>
      <c r="K6181" t="s">
        <v>19</v>
      </c>
    </row>
    <row r="6182" spans="1:11" hidden="1" x14ac:dyDescent="0.3">
      <c r="A6182" t="s">
        <v>28013</v>
      </c>
      <c r="B6182" t="s">
        <v>28014</v>
      </c>
      <c r="C6182" t="s">
        <v>17758</v>
      </c>
      <c r="D6182" t="s">
        <v>17759</v>
      </c>
      <c r="E6182" s="74">
        <v>44846</v>
      </c>
      <c r="F6182">
        <v>0.246</v>
      </c>
      <c r="G6182" t="s">
        <v>17</v>
      </c>
      <c r="H6182" t="s">
        <v>17315</v>
      </c>
      <c r="I6182" s="74">
        <v>45618</v>
      </c>
      <c r="J6182" t="s">
        <v>19</v>
      </c>
      <c r="K6182" t="s">
        <v>19</v>
      </c>
    </row>
    <row r="6183" spans="1:11" hidden="1" x14ac:dyDescent="0.3">
      <c r="A6183" t="s">
        <v>14537</v>
      </c>
      <c r="B6183" t="s">
        <v>14536</v>
      </c>
      <c r="C6183" t="s">
        <v>17758</v>
      </c>
      <c r="D6183" t="s">
        <v>17759</v>
      </c>
      <c r="E6183" s="74">
        <v>44582</v>
      </c>
      <c r="F6183">
        <v>0.6</v>
      </c>
      <c r="G6183" t="s">
        <v>17</v>
      </c>
      <c r="H6183" t="s">
        <v>17315</v>
      </c>
      <c r="I6183" s="74">
        <v>44938</v>
      </c>
      <c r="J6183" t="s">
        <v>19</v>
      </c>
      <c r="K6183" t="s">
        <v>19</v>
      </c>
    </row>
    <row r="6184" spans="1:11" hidden="1" x14ac:dyDescent="0.3">
      <c r="A6184" t="s">
        <v>14539</v>
      </c>
      <c r="B6184" t="s">
        <v>14538</v>
      </c>
      <c r="C6184" t="s">
        <v>17758</v>
      </c>
      <c r="D6184" t="s">
        <v>17759</v>
      </c>
      <c r="E6184" s="74">
        <v>44592</v>
      </c>
      <c r="F6184">
        <v>0.36599999999999999</v>
      </c>
      <c r="G6184" t="s">
        <v>17</v>
      </c>
      <c r="H6184" t="s">
        <v>17315</v>
      </c>
      <c r="I6184" s="74">
        <v>44938</v>
      </c>
      <c r="J6184" t="s">
        <v>19</v>
      </c>
      <c r="K6184" t="s">
        <v>19</v>
      </c>
    </row>
    <row r="6185" spans="1:11" hidden="1" x14ac:dyDescent="0.3">
      <c r="A6185" t="s">
        <v>15148</v>
      </c>
      <c r="B6185" t="s">
        <v>15147</v>
      </c>
      <c r="C6185" t="s">
        <v>17758</v>
      </c>
      <c r="D6185" t="s">
        <v>17759</v>
      </c>
      <c r="E6185" s="74">
        <v>44096</v>
      </c>
      <c r="F6185">
        <v>0.6</v>
      </c>
      <c r="G6185" t="s">
        <v>17</v>
      </c>
      <c r="H6185" t="s">
        <v>17315</v>
      </c>
      <c r="I6185" s="74">
        <v>44645</v>
      </c>
      <c r="J6185" t="s">
        <v>19</v>
      </c>
      <c r="K6185" t="s">
        <v>19</v>
      </c>
    </row>
    <row r="6186" spans="1:11" hidden="1" x14ac:dyDescent="0.3">
      <c r="A6186" t="s">
        <v>14298</v>
      </c>
      <c r="B6186" t="s">
        <v>14297</v>
      </c>
      <c r="C6186" t="s">
        <v>17758</v>
      </c>
      <c r="D6186" t="s">
        <v>17759</v>
      </c>
      <c r="E6186" s="74">
        <v>44679</v>
      </c>
      <c r="F6186">
        <v>0.5</v>
      </c>
      <c r="G6186" t="s">
        <v>17</v>
      </c>
      <c r="H6186" t="s">
        <v>17315</v>
      </c>
      <c r="I6186" s="74">
        <v>44945</v>
      </c>
      <c r="J6186" t="s">
        <v>19</v>
      </c>
      <c r="K6186" t="s">
        <v>19</v>
      </c>
    </row>
    <row r="6187" spans="1:11" hidden="1" x14ac:dyDescent="0.3">
      <c r="A6187" t="s">
        <v>14296</v>
      </c>
      <c r="B6187" t="s">
        <v>14295</v>
      </c>
      <c r="C6187" t="s">
        <v>17758</v>
      </c>
      <c r="D6187" t="s">
        <v>17759</v>
      </c>
      <c r="E6187" s="74">
        <v>44796</v>
      </c>
      <c r="F6187">
        <v>0.47099999999999997</v>
      </c>
      <c r="G6187" t="s">
        <v>17</v>
      </c>
      <c r="H6187" t="s">
        <v>17315</v>
      </c>
      <c r="I6187" s="74">
        <v>44938</v>
      </c>
      <c r="J6187" t="s">
        <v>19</v>
      </c>
      <c r="K6187" t="s">
        <v>19</v>
      </c>
    </row>
    <row r="6188" spans="1:11" hidden="1" x14ac:dyDescent="0.3">
      <c r="A6188" t="s">
        <v>14835</v>
      </c>
      <c r="B6188" t="s">
        <v>14834</v>
      </c>
      <c r="C6188" t="s">
        <v>17758</v>
      </c>
      <c r="D6188" t="s">
        <v>17759</v>
      </c>
      <c r="E6188" s="74">
        <v>44559</v>
      </c>
      <c r="F6188">
        <v>0.8</v>
      </c>
      <c r="G6188" t="s">
        <v>17</v>
      </c>
      <c r="H6188" t="s">
        <v>17315</v>
      </c>
      <c r="I6188" s="74">
        <v>44811</v>
      </c>
      <c r="J6188" t="s">
        <v>19</v>
      </c>
      <c r="K6188" t="s">
        <v>19</v>
      </c>
    </row>
    <row r="6189" spans="1:11" hidden="1" x14ac:dyDescent="0.3">
      <c r="A6189" t="s">
        <v>28023</v>
      </c>
      <c r="B6189" t="s">
        <v>28024</v>
      </c>
      <c r="C6189" t="s">
        <v>17758</v>
      </c>
      <c r="D6189" t="s">
        <v>17759</v>
      </c>
      <c r="E6189" s="74">
        <v>45588</v>
      </c>
      <c r="F6189">
        <v>0.4</v>
      </c>
      <c r="G6189" t="s">
        <v>17</v>
      </c>
      <c r="H6189" t="s">
        <v>17315</v>
      </c>
      <c r="I6189" s="74">
        <v>45644</v>
      </c>
      <c r="J6189" t="s">
        <v>19</v>
      </c>
      <c r="K6189" t="s">
        <v>19</v>
      </c>
    </row>
    <row r="6190" spans="1:11" hidden="1" x14ac:dyDescent="0.3">
      <c r="A6190" t="s">
        <v>25450</v>
      </c>
      <c r="B6190" t="s">
        <v>25451</v>
      </c>
      <c r="C6190" t="s">
        <v>17758</v>
      </c>
      <c r="D6190" t="s">
        <v>17759</v>
      </c>
      <c r="E6190" s="74">
        <v>45400</v>
      </c>
      <c r="F6190">
        <v>0.34264099999999997</v>
      </c>
      <c r="G6190" t="s">
        <v>17</v>
      </c>
      <c r="H6190" t="s">
        <v>17315</v>
      </c>
      <c r="I6190" s="74">
        <v>45558</v>
      </c>
      <c r="J6190" t="s">
        <v>19</v>
      </c>
      <c r="K6190" t="s">
        <v>19</v>
      </c>
    </row>
    <row r="6191" spans="1:11" hidden="1" x14ac:dyDescent="0.3">
      <c r="A6191" t="s">
        <v>25509</v>
      </c>
      <c r="B6191" t="s">
        <v>25451</v>
      </c>
      <c r="C6191" t="s">
        <v>17758</v>
      </c>
      <c r="D6191" t="s">
        <v>17759</v>
      </c>
      <c r="E6191" s="74">
        <v>45376</v>
      </c>
      <c r="F6191">
        <v>0.35438900000000001</v>
      </c>
      <c r="G6191" t="s">
        <v>17</v>
      </c>
      <c r="H6191" t="s">
        <v>17315</v>
      </c>
      <c r="I6191" s="74">
        <v>45610</v>
      </c>
      <c r="J6191" t="s">
        <v>19</v>
      </c>
      <c r="K6191" t="s">
        <v>19</v>
      </c>
    </row>
    <row r="6192" spans="1:11" hidden="1" x14ac:dyDescent="0.3">
      <c r="A6192" t="s">
        <v>20358</v>
      </c>
      <c r="B6192" t="s">
        <v>20359</v>
      </c>
      <c r="C6192" t="s">
        <v>17758</v>
      </c>
      <c r="D6192" t="s">
        <v>17759</v>
      </c>
      <c r="E6192" s="74">
        <v>45096</v>
      </c>
      <c r="F6192">
        <v>0.41399999999999998</v>
      </c>
      <c r="G6192" t="s">
        <v>17</v>
      </c>
      <c r="H6192" t="s">
        <v>17315</v>
      </c>
      <c r="I6192" s="74">
        <v>45177</v>
      </c>
      <c r="J6192" t="s">
        <v>19</v>
      </c>
      <c r="K6192" t="s">
        <v>19</v>
      </c>
    </row>
    <row r="6193" spans="1:11" hidden="1" x14ac:dyDescent="0.3">
      <c r="A6193" t="s">
        <v>18840</v>
      </c>
      <c r="B6193" t="s">
        <v>18841</v>
      </c>
      <c r="C6193" t="s">
        <v>17758</v>
      </c>
      <c r="D6193" t="s">
        <v>17759</v>
      </c>
      <c r="E6193" s="74">
        <v>44666</v>
      </c>
      <c r="F6193">
        <v>0.121</v>
      </c>
      <c r="G6193" t="s">
        <v>17</v>
      </c>
      <c r="H6193" t="s">
        <v>17315</v>
      </c>
      <c r="I6193" s="74">
        <v>45343</v>
      </c>
      <c r="J6193" t="s">
        <v>19</v>
      </c>
      <c r="K6193" t="s">
        <v>19</v>
      </c>
    </row>
    <row r="6194" spans="1:11" hidden="1" x14ac:dyDescent="0.3">
      <c r="A6194" t="s">
        <v>18852</v>
      </c>
      <c r="B6194" t="s">
        <v>18841</v>
      </c>
      <c r="C6194" t="s">
        <v>17758</v>
      </c>
      <c r="D6194" t="s">
        <v>17759</v>
      </c>
      <c r="E6194" s="74">
        <v>44663</v>
      </c>
      <c r="F6194">
        <v>0.86599999999999999</v>
      </c>
      <c r="G6194" t="s">
        <v>17</v>
      </c>
      <c r="H6194" t="s">
        <v>17315</v>
      </c>
      <c r="I6194" s="74">
        <v>45337</v>
      </c>
      <c r="J6194" t="s">
        <v>19</v>
      </c>
      <c r="K6194" t="s">
        <v>19</v>
      </c>
    </row>
    <row r="6195" spans="1:11" hidden="1" x14ac:dyDescent="0.3">
      <c r="A6195" t="s">
        <v>20356</v>
      </c>
      <c r="B6195" t="s">
        <v>20357</v>
      </c>
      <c r="C6195" t="s">
        <v>17758</v>
      </c>
      <c r="D6195" t="s">
        <v>17759</v>
      </c>
      <c r="E6195" s="74">
        <v>45098</v>
      </c>
      <c r="F6195">
        <v>0.42499999999999999</v>
      </c>
      <c r="G6195" t="s">
        <v>17</v>
      </c>
      <c r="H6195" t="s">
        <v>17315</v>
      </c>
      <c r="I6195" s="74">
        <v>45224</v>
      </c>
      <c r="J6195" t="s">
        <v>19</v>
      </c>
      <c r="K6195" t="s">
        <v>19</v>
      </c>
    </row>
    <row r="6196" spans="1:11" hidden="1" x14ac:dyDescent="0.3">
      <c r="A6196" t="s">
        <v>19870</v>
      </c>
      <c r="B6196" t="s">
        <v>19871</v>
      </c>
      <c r="C6196" t="s">
        <v>17758</v>
      </c>
      <c r="D6196" t="s">
        <v>17759</v>
      </c>
      <c r="E6196" s="74">
        <v>45006</v>
      </c>
      <c r="F6196">
        <v>0.29099999999999998</v>
      </c>
      <c r="G6196" t="s">
        <v>17</v>
      </c>
      <c r="H6196" t="s">
        <v>17315</v>
      </c>
      <c r="I6196" s="74">
        <v>45147</v>
      </c>
      <c r="J6196" t="s">
        <v>19</v>
      </c>
      <c r="K6196" t="s">
        <v>19</v>
      </c>
    </row>
    <row r="6197" spans="1:11" hidden="1" x14ac:dyDescent="0.3">
      <c r="A6197" t="s">
        <v>19872</v>
      </c>
      <c r="B6197" t="s">
        <v>19871</v>
      </c>
      <c r="C6197" t="s">
        <v>17758</v>
      </c>
      <c r="D6197" t="s">
        <v>17759</v>
      </c>
      <c r="E6197" s="74">
        <v>45015</v>
      </c>
      <c r="F6197">
        <v>0.108</v>
      </c>
      <c r="G6197" t="s">
        <v>17</v>
      </c>
      <c r="H6197" t="s">
        <v>17315</v>
      </c>
      <c r="I6197" s="74">
        <v>45189</v>
      </c>
      <c r="J6197" t="s">
        <v>19</v>
      </c>
      <c r="K6197" t="s">
        <v>19</v>
      </c>
    </row>
    <row r="6198" spans="1:11" hidden="1" x14ac:dyDescent="0.3">
      <c r="A6198" t="s">
        <v>25118</v>
      </c>
      <c r="B6198" t="s">
        <v>25119</v>
      </c>
      <c r="C6198" t="s">
        <v>17758</v>
      </c>
      <c r="D6198" t="s">
        <v>17759</v>
      </c>
      <c r="E6198" s="74">
        <v>45217</v>
      </c>
      <c r="F6198">
        <v>0.94799999999999995</v>
      </c>
      <c r="G6198" t="s">
        <v>17</v>
      </c>
      <c r="H6198" t="s">
        <v>17315</v>
      </c>
      <c r="I6198" s="74">
        <v>45415</v>
      </c>
      <c r="J6198" t="s">
        <v>19</v>
      </c>
      <c r="K6198" t="s">
        <v>19</v>
      </c>
    </row>
    <row r="6199" spans="1:11" hidden="1" x14ac:dyDescent="0.3">
      <c r="A6199" t="s">
        <v>20559</v>
      </c>
      <c r="B6199" t="s">
        <v>20560</v>
      </c>
      <c r="C6199" t="s">
        <v>17758</v>
      </c>
      <c r="D6199" t="s">
        <v>17759</v>
      </c>
      <c r="E6199" s="74">
        <v>45128</v>
      </c>
      <c r="F6199">
        <v>0.112</v>
      </c>
      <c r="G6199" t="s">
        <v>17</v>
      </c>
      <c r="H6199" t="s">
        <v>17315</v>
      </c>
      <c r="I6199" s="74">
        <v>45224</v>
      </c>
      <c r="J6199" t="s">
        <v>19</v>
      </c>
      <c r="K6199" t="s">
        <v>19</v>
      </c>
    </row>
    <row r="6200" spans="1:11" hidden="1" x14ac:dyDescent="0.3">
      <c r="A6200" t="s">
        <v>25220</v>
      </c>
      <c r="B6200" t="s">
        <v>20560</v>
      </c>
      <c r="C6200" t="s">
        <v>17758</v>
      </c>
      <c r="D6200" t="s">
        <v>17759</v>
      </c>
      <c r="E6200" s="74">
        <v>45128</v>
      </c>
      <c r="F6200">
        <v>0.29160700000000001</v>
      </c>
      <c r="G6200" t="s">
        <v>17</v>
      </c>
      <c r="H6200" t="s">
        <v>17315</v>
      </c>
      <c r="I6200" s="74">
        <v>45462</v>
      </c>
      <c r="J6200" t="s">
        <v>19</v>
      </c>
      <c r="K6200" t="s">
        <v>19</v>
      </c>
    </row>
    <row r="6201" spans="1:11" hidden="1" x14ac:dyDescent="0.3">
      <c r="A6201" t="s">
        <v>19255</v>
      </c>
      <c r="B6201" t="s">
        <v>19256</v>
      </c>
      <c r="C6201" t="s">
        <v>17758</v>
      </c>
      <c r="D6201" t="s">
        <v>17759</v>
      </c>
      <c r="E6201" s="74">
        <v>44678</v>
      </c>
      <c r="F6201">
        <v>0.44900000000000001</v>
      </c>
      <c r="G6201" t="s">
        <v>17</v>
      </c>
      <c r="H6201" t="s">
        <v>17315</v>
      </c>
      <c r="I6201" s="74">
        <v>45057</v>
      </c>
      <c r="J6201" t="s">
        <v>19</v>
      </c>
      <c r="K6201" t="s">
        <v>19</v>
      </c>
    </row>
    <row r="6202" spans="1:11" hidden="1" x14ac:dyDescent="0.3">
      <c r="A6202" t="s">
        <v>19259</v>
      </c>
      <c r="B6202" t="s">
        <v>19260</v>
      </c>
      <c r="C6202" t="s">
        <v>17758</v>
      </c>
      <c r="D6202" t="s">
        <v>17759</v>
      </c>
      <c r="E6202" s="74">
        <v>44691</v>
      </c>
      <c r="F6202">
        <v>0.26400000000000001</v>
      </c>
      <c r="G6202" t="s">
        <v>17</v>
      </c>
      <c r="H6202" t="s">
        <v>17315</v>
      </c>
      <c r="I6202" s="74">
        <v>45048</v>
      </c>
      <c r="J6202" t="s">
        <v>19</v>
      </c>
      <c r="K6202" t="s">
        <v>19</v>
      </c>
    </row>
    <row r="6203" spans="1:11" hidden="1" x14ac:dyDescent="0.3">
      <c r="A6203" t="s">
        <v>19263</v>
      </c>
      <c r="B6203" t="s">
        <v>19260</v>
      </c>
      <c r="C6203" t="s">
        <v>17758</v>
      </c>
      <c r="D6203" t="s">
        <v>17759</v>
      </c>
      <c r="E6203" s="74">
        <v>44684</v>
      </c>
      <c r="F6203">
        <v>0.74</v>
      </c>
      <c r="G6203" t="s">
        <v>17</v>
      </c>
      <c r="H6203" t="s">
        <v>17315</v>
      </c>
      <c r="I6203" s="74">
        <v>45048</v>
      </c>
      <c r="J6203" t="s">
        <v>19</v>
      </c>
      <c r="K6203" t="s">
        <v>19</v>
      </c>
    </row>
    <row r="6204" spans="1:11" hidden="1" x14ac:dyDescent="0.3">
      <c r="A6204" t="s">
        <v>20221</v>
      </c>
      <c r="B6204" t="s">
        <v>20222</v>
      </c>
      <c r="C6204" t="s">
        <v>17758</v>
      </c>
      <c r="D6204" t="s">
        <v>17759</v>
      </c>
      <c r="E6204" s="74">
        <v>45016</v>
      </c>
      <c r="F6204">
        <v>0.621</v>
      </c>
      <c r="G6204" t="s">
        <v>17</v>
      </c>
      <c r="H6204" t="s">
        <v>17315</v>
      </c>
      <c r="I6204" s="74">
        <v>45147</v>
      </c>
      <c r="J6204" t="s">
        <v>19</v>
      </c>
      <c r="K6204" t="s">
        <v>19</v>
      </c>
    </row>
    <row r="6205" spans="1:11" hidden="1" x14ac:dyDescent="0.3">
      <c r="A6205" t="s">
        <v>18666</v>
      </c>
      <c r="B6205" t="s">
        <v>18667</v>
      </c>
      <c r="C6205" t="s">
        <v>17758</v>
      </c>
      <c r="D6205" t="s">
        <v>17759</v>
      </c>
      <c r="E6205" s="74">
        <v>43787</v>
      </c>
      <c r="F6205">
        <v>0.252</v>
      </c>
      <c r="G6205" t="s">
        <v>17</v>
      </c>
      <c r="H6205" t="s">
        <v>17315</v>
      </c>
      <c r="I6205" s="74">
        <v>45065</v>
      </c>
      <c r="J6205" t="s">
        <v>19</v>
      </c>
      <c r="K6205" t="s">
        <v>19</v>
      </c>
    </row>
    <row r="6206" spans="1:11" hidden="1" x14ac:dyDescent="0.3">
      <c r="A6206" t="s">
        <v>18658</v>
      </c>
      <c r="B6206" t="s">
        <v>18659</v>
      </c>
      <c r="C6206" t="s">
        <v>17758</v>
      </c>
      <c r="D6206" t="s">
        <v>17759</v>
      </c>
      <c r="E6206" s="74">
        <v>44223</v>
      </c>
      <c r="F6206">
        <v>0.999</v>
      </c>
      <c r="G6206" t="s">
        <v>17</v>
      </c>
      <c r="H6206" t="s">
        <v>17315</v>
      </c>
      <c r="I6206" s="74">
        <v>45063</v>
      </c>
      <c r="J6206" t="s">
        <v>19</v>
      </c>
      <c r="K6206" t="s">
        <v>19</v>
      </c>
    </row>
    <row r="6207" spans="1:11" hidden="1" x14ac:dyDescent="0.3">
      <c r="A6207" t="s">
        <v>25016</v>
      </c>
      <c r="B6207" t="s">
        <v>25017</v>
      </c>
      <c r="C6207" t="s">
        <v>17758</v>
      </c>
      <c r="D6207" t="s">
        <v>17759</v>
      </c>
      <c r="E6207" s="74">
        <v>45212</v>
      </c>
      <c r="F6207">
        <v>0.13713900000000001</v>
      </c>
      <c r="G6207" t="s">
        <v>17</v>
      </c>
      <c r="H6207" t="s">
        <v>17315</v>
      </c>
      <c r="I6207" s="74">
        <v>45471</v>
      </c>
      <c r="J6207" t="s">
        <v>19</v>
      </c>
      <c r="K6207" t="s">
        <v>19</v>
      </c>
    </row>
    <row r="6208" spans="1:11" hidden="1" x14ac:dyDescent="0.3">
      <c r="A6208" t="s">
        <v>25053</v>
      </c>
      <c r="B6208" t="s">
        <v>25017</v>
      </c>
      <c r="C6208" t="s">
        <v>17758</v>
      </c>
      <c r="D6208" t="s">
        <v>17759</v>
      </c>
      <c r="E6208" s="74">
        <v>45287</v>
      </c>
      <c r="F6208">
        <v>0.22856499999999999</v>
      </c>
      <c r="G6208" t="s">
        <v>17</v>
      </c>
      <c r="H6208" t="s">
        <v>17315</v>
      </c>
      <c r="I6208" s="74">
        <v>45471</v>
      </c>
      <c r="J6208" t="s">
        <v>19</v>
      </c>
      <c r="K6208" t="s">
        <v>19</v>
      </c>
    </row>
    <row r="6209" spans="1:11" hidden="1" x14ac:dyDescent="0.3">
      <c r="A6209" t="s">
        <v>14519</v>
      </c>
      <c r="B6209" t="s">
        <v>14518</v>
      </c>
      <c r="C6209" t="s">
        <v>17758</v>
      </c>
      <c r="D6209" t="s">
        <v>17759</v>
      </c>
      <c r="E6209" s="74">
        <v>44660</v>
      </c>
      <c r="F6209">
        <v>0.27500000000000002</v>
      </c>
      <c r="G6209" t="s">
        <v>17</v>
      </c>
      <c r="H6209" t="s">
        <v>17315</v>
      </c>
      <c r="I6209" s="74">
        <v>44938</v>
      </c>
      <c r="J6209" t="s">
        <v>19</v>
      </c>
      <c r="K6209" t="s">
        <v>19</v>
      </c>
    </row>
    <row r="6210" spans="1:11" hidden="1" x14ac:dyDescent="0.3">
      <c r="A6210" t="s">
        <v>18656</v>
      </c>
      <c r="B6210" t="s">
        <v>18657</v>
      </c>
      <c r="C6210" t="s">
        <v>17758</v>
      </c>
      <c r="D6210" t="s">
        <v>17759</v>
      </c>
      <c r="E6210" s="74">
        <v>44544</v>
      </c>
      <c r="F6210">
        <v>0.496</v>
      </c>
      <c r="G6210" t="s">
        <v>17</v>
      </c>
      <c r="H6210" t="s">
        <v>17315</v>
      </c>
      <c r="I6210" s="74">
        <v>45035</v>
      </c>
      <c r="J6210" t="s">
        <v>19</v>
      </c>
      <c r="K6210" t="s">
        <v>19</v>
      </c>
    </row>
    <row r="6211" spans="1:11" hidden="1" x14ac:dyDescent="0.3">
      <c r="A6211" t="s">
        <v>26458</v>
      </c>
      <c r="B6211" t="s">
        <v>26459</v>
      </c>
      <c r="C6211" t="s">
        <v>17758</v>
      </c>
      <c r="D6211" t="s">
        <v>17759</v>
      </c>
      <c r="E6211" s="74">
        <v>45503</v>
      </c>
      <c r="F6211">
        <v>0.48</v>
      </c>
      <c r="G6211" t="s">
        <v>17</v>
      </c>
      <c r="H6211" t="s">
        <v>17315</v>
      </c>
      <c r="I6211" s="74">
        <v>45590</v>
      </c>
      <c r="J6211" t="s">
        <v>19</v>
      </c>
      <c r="K6211" t="s">
        <v>19</v>
      </c>
    </row>
    <row r="6212" spans="1:11" hidden="1" x14ac:dyDescent="0.3">
      <c r="A6212" t="s">
        <v>18853</v>
      </c>
      <c r="B6212" t="s">
        <v>18854</v>
      </c>
      <c r="C6212" t="s">
        <v>17758</v>
      </c>
      <c r="D6212" t="s">
        <v>17759</v>
      </c>
      <c r="E6212" s="74">
        <v>44894</v>
      </c>
      <c r="F6212">
        <v>0.48</v>
      </c>
      <c r="G6212" t="s">
        <v>17</v>
      </c>
      <c r="H6212" t="s">
        <v>17315</v>
      </c>
      <c r="I6212" s="74">
        <v>45065</v>
      </c>
      <c r="J6212" t="s">
        <v>19</v>
      </c>
      <c r="K6212" t="s">
        <v>19</v>
      </c>
    </row>
    <row r="6213" spans="1:11" hidden="1" x14ac:dyDescent="0.3">
      <c r="A6213" t="s">
        <v>18855</v>
      </c>
      <c r="B6213" t="s">
        <v>18854</v>
      </c>
      <c r="C6213" t="s">
        <v>17758</v>
      </c>
      <c r="D6213" t="s">
        <v>17759</v>
      </c>
      <c r="E6213" s="74">
        <v>44872</v>
      </c>
      <c r="F6213">
        <v>0.156</v>
      </c>
      <c r="G6213" t="s">
        <v>17</v>
      </c>
      <c r="H6213" t="s">
        <v>17315</v>
      </c>
      <c r="I6213" s="74">
        <v>45057</v>
      </c>
      <c r="J6213" t="s">
        <v>19</v>
      </c>
      <c r="K6213" t="s">
        <v>19</v>
      </c>
    </row>
    <row r="6214" spans="1:11" hidden="1" x14ac:dyDescent="0.3">
      <c r="A6214" t="s">
        <v>21122</v>
      </c>
      <c r="B6214" t="s">
        <v>21123</v>
      </c>
      <c r="C6214" t="s">
        <v>17758</v>
      </c>
      <c r="D6214" t="s">
        <v>17759</v>
      </c>
      <c r="E6214" s="74">
        <v>45197</v>
      </c>
      <c r="F6214">
        <v>0.9</v>
      </c>
      <c r="G6214" t="s">
        <v>17</v>
      </c>
      <c r="H6214" t="s">
        <v>17315</v>
      </c>
      <c r="I6214" s="74">
        <v>45280</v>
      </c>
      <c r="J6214" t="s">
        <v>19</v>
      </c>
      <c r="K6214" t="s">
        <v>19</v>
      </c>
    </row>
    <row r="6215" spans="1:11" hidden="1" x14ac:dyDescent="0.3">
      <c r="A6215" t="s">
        <v>25122</v>
      </c>
      <c r="B6215" t="s">
        <v>25123</v>
      </c>
      <c r="C6215" t="s">
        <v>17758</v>
      </c>
      <c r="D6215" t="s">
        <v>17759</v>
      </c>
      <c r="E6215" s="74">
        <v>45224</v>
      </c>
      <c r="F6215">
        <v>0.78700199999999998</v>
      </c>
      <c r="G6215" t="s">
        <v>17</v>
      </c>
      <c r="H6215" t="s">
        <v>17315</v>
      </c>
      <c r="I6215" s="74">
        <v>45579</v>
      </c>
      <c r="J6215" t="s">
        <v>19</v>
      </c>
      <c r="K6215" t="s">
        <v>19</v>
      </c>
    </row>
    <row r="6216" spans="1:11" hidden="1" x14ac:dyDescent="0.3">
      <c r="A6216" t="s">
        <v>28021</v>
      </c>
      <c r="B6216" t="s">
        <v>28022</v>
      </c>
      <c r="C6216" t="s">
        <v>17758</v>
      </c>
      <c r="D6216" t="s">
        <v>17759</v>
      </c>
      <c r="E6216" s="74">
        <v>45526</v>
      </c>
      <c r="F6216">
        <v>0.84</v>
      </c>
      <c r="G6216" t="s">
        <v>17</v>
      </c>
      <c r="H6216" t="s">
        <v>17315</v>
      </c>
      <c r="I6216" s="74">
        <v>45666</v>
      </c>
      <c r="J6216" t="s">
        <v>19</v>
      </c>
      <c r="K6216" t="s">
        <v>19</v>
      </c>
    </row>
    <row r="6217" spans="1:11" hidden="1" x14ac:dyDescent="0.3">
      <c r="A6217" t="s">
        <v>14535</v>
      </c>
      <c r="B6217" t="s">
        <v>14534</v>
      </c>
      <c r="C6217" t="s">
        <v>17758</v>
      </c>
      <c r="D6217" t="s">
        <v>17759</v>
      </c>
      <c r="E6217" s="74">
        <v>44609</v>
      </c>
      <c r="F6217">
        <v>0.36099999999999999</v>
      </c>
      <c r="G6217" t="s">
        <v>17</v>
      </c>
      <c r="H6217" t="s">
        <v>17315</v>
      </c>
      <c r="I6217" s="74">
        <v>44938</v>
      </c>
      <c r="J6217" t="s">
        <v>19</v>
      </c>
      <c r="K6217" t="s">
        <v>19</v>
      </c>
    </row>
    <row r="6218" spans="1:11" hidden="1" x14ac:dyDescent="0.3">
      <c r="A6218" t="s">
        <v>25124</v>
      </c>
      <c r="B6218" t="s">
        <v>25125</v>
      </c>
      <c r="C6218" t="s">
        <v>17758</v>
      </c>
      <c r="D6218" t="s">
        <v>17759</v>
      </c>
      <c r="E6218" s="74">
        <v>45261</v>
      </c>
      <c r="F6218">
        <v>0.31128400000000001</v>
      </c>
      <c r="G6218" t="s">
        <v>17</v>
      </c>
      <c r="H6218" t="s">
        <v>17315</v>
      </c>
      <c r="I6218" s="74">
        <v>45546</v>
      </c>
      <c r="J6218" t="s">
        <v>19</v>
      </c>
      <c r="K6218" t="s">
        <v>19</v>
      </c>
    </row>
    <row r="6219" spans="1:11" hidden="1" x14ac:dyDescent="0.3">
      <c r="A6219" t="s">
        <v>25126</v>
      </c>
      <c r="B6219" t="s">
        <v>25125</v>
      </c>
      <c r="C6219" t="s">
        <v>17758</v>
      </c>
      <c r="D6219" t="s">
        <v>17759</v>
      </c>
      <c r="E6219" s="74">
        <v>45264</v>
      </c>
      <c r="F6219">
        <v>0.137262</v>
      </c>
      <c r="G6219" t="s">
        <v>17</v>
      </c>
      <c r="H6219" t="s">
        <v>17315</v>
      </c>
      <c r="I6219" s="74">
        <v>45462</v>
      </c>
      <c r="J6219" t="s">
        <v>19</v>
      </c>
      <c r="K6219" t="s">
        <v>19</v>
      </c>
    </row>
    <row r="6220" spans="1:11" hidden="1" x14ac:dyDescent="0.3">
      <c r="A6220" t="s">
        <v>26456</v>
      </c>
      <c r="B6220" t="s">
        <v>26457</v>
      </c>
      <c r="C6220" t="s">
        <v>17758</v>
      </c>
      <c r="D6220" t="s">
        <v>17759</v>
      </c>
      <c r="E6220" s="74">
        <v>45503</v>
      </c>
      <c r="F6220">
        <v>0.36226799999999998</v>
      </c>
      <c r="G6220" t="s">
        <v>17</v>
      </c>
      <c r="H6220" t="s">
        <v>17315</v>
      </c>
      <c r="I6220" s="74">
        <v>45687</v>
      </c>
      <c r="J6220" t="s">
        <v>19</v>
      </c>
      <c r="K6220" t="s">
        <v>19</v>
      </c>
    </row>
    <row r="6221" spans="1:11" hidden="1" x14ac:dyDescent="0.3">
      <c r="A6221" t="s">
        <v>25897</v>
      </c>
      <c r="B6221" t="s">
        <v>25898</v>
      </c>
      <c r="C6221" t="s">
        <v>17758</v>
      </c>
      <c r="D6221" t="s">
        <v>17759</v>
      </c>
      <c r="E6221" s="74">
        <v>45413</v>
      </c>
      <c r="F6221">
        <v>0.44</v>
      </c>
      <c r="G6221" t="s">
        <v>17</v>
      </c>
      <c r="H6221" t="s">
        <v>17315</v>
      </c>
      <c r="I6221" s="74">
        <v>45590</v>
      </c>
      <c r="J6221" t="s">
        <v>19</v>
      </c>
      <c r="K6221" t="s">
        <v>19</v>
      </c>
    </row>
    <row r="6222" spans="1:11" hidden="1" x14ac:dyDescent="0.3">
      <c r="A6222" t="s">
        <v>19866</v>
      </c>
      <c r="B6222" t="s">
        <v>19867</v>
      </c>
      <c r="C6222" t="s">
        <v>17758</v>
      </c>
      <c r="D6222" t="s">
        <v>17759</v>
      </c>
      <c r="E6222" s="74">
        <v>44869</v>
      </c>
      <c r="F6222">
        <v>0.71399999999999997</v>
      </c>
      <c r="G6222" t="s">
        <v>17</v>
      </c>
      <c r="H6222" t="s">
        <v>17315</v>
      </c>
      <c r="I6222" s="74">
        <v>45161</v>
      </c>
      <c r="J6222" t="s">
        <v>19</v>
      </c>
      <c r="K6222" t="s">
        <v>19</v>
      </c>
    </row>
    <row r="6223" spans="1:11" hidden="1" x14ac:dyDescent="0.3">
      <c r="A6223" t="s">
        <v>25899</v>
      </c>
      <c r="B6223" t="s">
        <v>25900</v>
      </c>
      <c r="C6223" t="s">
        <v>17758</v>
      </c>
      <c r="D6223" t="s">
        <v>17759</v>
      </c>
      <c r="E6223" s="74">
        <v>45469</v>
      </c>
      <c r="F6223">
        <v>0.24025199999999999</v>
      </c>
      <c r="G6223" t="s">
        <v>17</v>
      </c>
      <c r="H6223" t="s">
        <v>17315</v>
      </c>
      <c r="I6223" s="74">
        <v>45611</v>
      </c>
      <c r="J6223" t="s">
        <v>19</v>
      </c>
      <c r="K6223" t="s">
        <v>19</v>
      </c>
    </row>
    <row r="6224" spans="1:11" hidden="1" x14ac:dyDescent="0.3">
      <c r="A6224" t="s">
        <v>3700</v>
      </c>
      <c r="B6224" t="s">
        <v>13499</v>
      </c>
      <c r="C6224" t="s">
        <v>17352</v>
      </c>
      <c r="D6224" t="s">
        <v>17293</v>
      </c>
      <c r="E6224" s="74">
        <v>4384</v>
      </c>
      <c r="F6224">
        <v>3.8</v>
      </c>
      <c r="G6224" t="s">
        <v>17369</v>
      </c>
      <c r="H6224" t="s">
        <v>17339</v>
      </c>
      <c r="I6224" s="74">
        <v>39451</v>
      </c>
      <c r="J6224" t="s">
        <v>19</v>
      </c>
      <c r="K6224" t="s">
        <v>19</v>
      </c>
    </row>
    <row r="6225" spans="1:11" hidden="1" x14ac:dyDescent="0.3">
      <c r="A6225" t="s">
        <v>3715</v>
      </c>
      <c r="B6225" t="s">
        <v>14442</v>
      </c>
      <c r="C6225" t="s">
        <v>17352</v>
      </c>
      <c r="D6225" t="s">
        <v>17293</v>
      </c>
      <c r="E6225" s="74">
        <v>10228</v>
      </c>
      <c r="F6225">
        <v>32</v>
      </c>
      <c r="G6225" t="s">
        <v>17369</v>
      </c>
      <c r="H6225" t="s">
        <v>17339</v>
      </c>
      <c r="I6225" s="74">
        <v>39451</v>
      </c>
      <c r="J6225" t="s">
        <v>17325</v>
      </c>
      <c r="K6225" t="s">
        <v>19</v>
      </c>
    </row>
    <row r="6226" spans="1:11" hidden="1" x14ac:dyDescent="0.3">
      <c r="A6226" t="s">
        <v>3715</v>
      </c>
      <c r="B6226" t="s">
        <v>14442</v>
      </c>
      <c r="C6226" t="s">
        <v>17352</v>
      </c>
      <c r="D6226" t="s">
        <v>17293</v>
      </c>
      <c r="E6226" s="74">
        <v>10228</v>
      </c>
      <c r="F6226">
        <v>32</v>
      </c>
      <c r="G6226" t="s">
        <v>17390</v>
      </c>
      <c r="H6226" t="s">
        <v>17339</v>
      </c>
      <c r="I6226" s="74">
        <v>39451</v>
      </c>
      <c r="J6226" t="s">
        <v>17325</v>
      </c>
      <c r="K6226" t="s">
        <v>19</v>
      </c>
    </row>
    <row r="6227" spans="1:11" hidden="1" x14ac:dyDescent="0.3">
      <c r="A6227" t="s">
        <v>3715</v>
      </c>
      <c r="B6227" t="s">
        <v>14442</v>
      </c>
      <c r="C6227" t="s">
        <v>17352</v>
      </c>
      <c r="D6227" t="s">
        <v>17293</v>
      </c>
      <c r="E6227" s="74">
        <v>10228</v>
      </c>
      <c r="F6227">
        <v>32</v>
      </c>
      <c r="G6227" t="s">
        <v>17392</v>
      </c>
      <c r="H6227" t="s">
        <v>17339</v>
      </c>
      <c r="I6227" s="74">
        <v>39451</v>
      </c>
      <c r="J6227" t="s">
        <v>17325</v>
      </c>
      <c r="K6227" t="s">
        <v>19</v>
      </c>
    </row>
    <row r="6228" spans="1:11" hidden="1" x14ac:dyDescent="0.3">
      <c r="A6228" t="s">
        <v>3699</v>
      </c>
      <c r="B6228" t="s">
        <v>13495</v>
      </c>
      <c r="C6228" t="s">
        <v>17352</v>
      </c>
      <c r="D6228" t="s">
        <v>17293</v>
      </c>
      <c r="E6228" s="74">
        <v>11780</v>
      </c>
      <c r="F6228">
        <v>7.2</v>
      </c>
      <c r="G6228" t="s">
        <v>17369</v>
      </c>
      <c r="H6228" t="s">
        <v>17339</v>
      </c>
      <c r="I6228" s="74">
        <v>39451</v>
      </c>
      <c r="J6228" t="s">
        <v>17325</v>
      </c>
      <c r="K6228" t="s">
        <v>19</v>
      </c>
    </row>
    <row r="6229" spans="1:11" hidden="1" x14ac:dyDescent="0.3">
      <c r="A6229" t="s">
        <v>3699</v>
      </c>
      <c r="B6229" t="s">
        <v>13495</v>
      </c>
      <c r="C6229" t="s">
        <v>17352</v>
      </c>
      <c r="D6229" t="s">
        <v>17293</v>
      </c>
      <c r="E6229" s="74">
        <v>11780</v>
      </c>
      <c r="F6229">
        <v>7.2</v>
      </c>
      <c r="G6229" t="s">
        <v>17390</v>
      </c>
      <c r="H6229" t="s">
        <v>17339</v>
      </c>
      <c r="I6229" s="74">
        <v>39451</v>
      </c>
      <c r="J6229" t="s">
        <v>17325</v>
      </c>
      <c r="K6229" t="s">
        <v>19</v>
      </c>
    </row>
    <row r="6230" spans="1:11" hidden="1" x14ac:dyDescent="0.3">
      <c r="A6230" t="s">
        <v>3699</v>
      </c>
      <c r="B6230" t="s">
        <v>13495</v>
      </c>
      <c r="C6230" t="s">
        <v>17352</v>
      </c>
      <c r="D6230" t="s">
        <v>17293</v>
      </c>
      <c r="E6230" s="74">
        <v>11780</v>
      </c>
      <c r="F6230">
        <v>7.2</v>
      </c>
      <c r="G6230" t="s">
        <v>17392</v>
      </c>
      <c r="H6230" t="s">
        <v>17339</v>
      </c>
      <c r="I6230" s="74">
        <v>39451</v>
      </c>
      <c r="J6230" t="s">
        <v>17325</v>
      </c>
      <c r="K6230" t="s">
        <v>19</v>
      </c>
    </row>
    <row r="6231" spans="1:11" hidden="1" x14ac:dyDescent="0.3">
      <c r="A6231" t="s">
        <v>3697</v>
      </c>
      <c r="B6231" t="s">
        <v>13489</v>
      </c>
      <c r="C6231" t="s">
        <v>17352</v>
      </c>
      <c r="D6231" t="s">
        <v>17293</v>
      </c>
      <c r="E6231" s="74">
        <v>16377</v>
      </c>
      <c r="F6231">
        <v>1</v>
      </c>
      <c r="G6231" t="s">
        <v>17369</v>
      </c>
      <c r="H6231" t="s">
        <v>17339</v>
      </c>
      <c r="I6231" s="74">
        <v>39451</v>
      </c>
      <c r="J6231" t="s">
        <v>19</v>
      </c>
      <c r="K6231" t="s">
        <v>19</v>
      </c>
    </row>
    <row r="6232" spans="1:11" hidden="1" x14ac:dyDescent="0.3">
      <c r="A6232" t="s">
        <v>3848</v>
      </c>
      <c r="B6232" t="s">
        <v>11706</v>
      </c>
      <c r="C6232" t="s">
        <v>17461</v>
      </c>
      <c r="D6232" t="s">
        <v>17462</v>
      </c>
      <c r="E6232" s="74">
        <v>42817</v>
      </c>
      <c r="F6232">
        <v>10</v>
      </c>
      <c r="G6232" t="s">
        <v>6</v>
      </c>
      <c r="H6232" t="s">
        <v>17339</v>
      </c>
      <c r="I6232" s="74">
        <v>42838</v>
      </c>
      <c r="J6232" t="s">
        <v>19</v>
      </c>
      <c r="K6232" t="s">
        <v>19</v>
      </c>
    </row>
    <row r="6233" spans="1:11" hidden="1" x14ac:dyDescent="0.3">
      <c r="A6233" t="s">
        <v>2511</v>
      </c>
      <c r="B6233" t="s">
        <v>13266</v>
      </c>
      <c r="C6233" t="s">
        <v>17335</v>
      </c>
      <c r="D6233" t="s">
        <v>17336</v>
      </c>
      <c r="E6233" s="74">
        <v>40841</v>
      </c>
      <c r="F6233">
        <v>0.5</v>
      </c>
      <c r="G6233" t="s">
        <v>17</v>
      </c>
      <c r="H6233" t="s">
        <v>17324</v>
      </c>
      <c r="I6233" s="74">
        <v>40841</v>
      </c>
      <c r="J6233" t="s">
        <v>19</v>
      </c>
      <c r="K6233" t="s">
        <v>19</v>
      </c>
    </row>
    <row r="6234" spans="1:11" hidden="1" x14ac:dyDescent="0.3">
      <c r="A6234" t="s">
        <v>21034</v>
      </c>
      <c r="B6234" t="s">
        <v>21035</v>
      </c>
      <c r="C6234" t="s">
        <v>21036</v>
      </c>
      <c r="D6234" t="s">
        <v>21037</v>
      </c>
      <c r="E6234" s="74">
        <v>43854</v>
      </c>
      <c r="F6234">
        <v>0.56599999999999995</v>
      </c>
      <c r="G6234" t="s">
        <v>17</v>
      </c>
      <c r="H6234" t="s">
        <v>17315</v>
      </c>
      <c r="I6234" s="74">
        <v>45303</v>
      </c>
      <c r="J6234" t="s">
        <v>19</v>
      </c>
      <c r="K6234" t="s">
        <v>19</v>
      </c>
    </row>
    <row r="6235" spans="1:11" hidden="1" x14ac:dyDescent="0.3">
      <c r="A6235" t="s">
        <v>25334</v>
      </c>
      <c r="B6235" t="s">
        <v>25335</v>
      </c>
      <c r="C6235" t="s">
        <v>17492</v>
      </c>
      <c r="D6235" t="s">
        <v>17493</v>
      </c>
      <c r="E6235" s="74">
        <v>45419</v>
      </c>
      <c r="F6235">
        <v>69.739999999999995</v>
      </c>
      <c r="G6235" t="s">
        <v>17</v>
      </c>
      <c r="H6235" t="s">
        <v>17315</v>
      </c>
      <c r="I6235" s="74">
        <v>45441</v>
      </c>
      <c r="J6235" t="s">
        <v>19</v>
      </c>
      <c r="K6235" t="s">
        <v>19</v>
      </c>
    </row>
    <row r="6236" spans="1:11" hidden="1" x14ac:dyDescent="0.3">
      <c r="A6236" t="s">
        <v>15991</v>
      </c>
      <c r="B6236" t="s">
        <v>15990</v>
      </c>
      <c r="C6236" t="s">
        <v>17608</v>
      </c>
      <c r="D6236" t="s">
        <v>17609</v>
      </c>
      <c r="E6236" s="74">
        <v>44287</v>
      </c>
      <c r="F6236">
        <v>240</v>
      </c>
      <c r="G6236" t="s">
        <v>6</v>
      </c>
      <c r="H6236" t="s">
        <v>17435</v>
      </c>
      <c r="I6236" s="74">
        <v>44337</v>
      </c>
      <c r="J6236" t="s">
        <v>19</v>
      </c>
      <c r="K6236" t="s">
        <v>19</v>
      </c>
    </row>
    <row r="6237" spans="1:11" hidden="1" x14ac:dyDescent="0.3">
      <c r="A6237" t="s">
        <v>362</v>
      </c>
      <c r="B6237" t="s">
        <v>11842</v>
      </c>
      <c r="C6237" t="s">
        <v>22014</v>
      </c>
      <c r="D6237" t="s">
        <v>22015</v>
      </c>
      <c r="E6237" s="74">
        <v>42696</v>
      </c>
      <c r="F6237">
        <v>50</v>
      </c>
      <c r="G6237" t="s">
        <v>17</v>
      </c>
      <c r="H6237" t="s">
        <v>17397</v>
      </c>
      <c r="I6237" s="74">
        <v>42739</v>
      </c>
      <c r="J6237" t="s">
        <v>19</v>
      </c>
      <c r="K6237" t="s">
        <v>19</v>
      </c>
    </row>
    <row r="6238" spans="1:11" hidden="1" x14ac:dyDescent="0.3">
      <c r="A6238" t="s">
        <v>914</v>
      </c>
      <c r="B6238" t="s">
        <v>913</v>
      </c>
      <c r="C6238" t="s">
        <v>17372</v>
      </c>
      <c r="D6238" t="s">
        <v>17373</v>
      </c>
      <c r="E6238" s="74">
        <v>41985</v>
      </c>
      <c r="F6238">
        <v>1.5</v>
      </c>
      <c r="G6238" t="s">
        <v>17</v>
      </c>
      <c r="H6238" t="s">
        <v>17315</v>
      </c>
      <c r="I6238" s="74">
        <v>42086</v>
      </c>
      <c r="J6238" t="s">
        <v>19</v>
      </c>
      <c r="K6238" t="s">
        <v>19</v>
      </c>
    </row>
    <row r="6239" spans="1:11" hidden="1" x14ac:dyDescent="0.3">
      <c r="A6239" t="s">
        <v>912</v>
      </c>
      <c r="B6239" t="s">
        <v>913</v>
      </c>
      <c r="C6239" t="s">
        <v>17372</v>
      </c>
      <c r="D6239" t="s">
        <v>17373</v>
      </c>
      <c r="E6239" s="74">
        <v>41985</v>
      </c>
      <c r="F6239">
        <v>1.5</v>
      </c>
      <c r="G6239" t="s">
        <v>17</v>
      </c>
      <c r="H6239" t="s">
        <v>17315</v>
      </c>
      <c r="I6239" s="74">
        <v>42086</v>
      </c>
      <c r="J6239" t="s">
        <v>19</v>
      </c>
      <c r="K6239" t="s">
        <v>19</v>
      </c>
    </row>
    <row r="6240" spans="1:11" hidden="1" x14ac:dyDescent="0.3">
      <c r="A6240" t="s">
        <v>5032</v>
      </c>
      <c r="B6240" t="s">
        <v>5031</v>
      </c>
      <c r="C6240" t="s">
        <v>17410</v>
      </c>
      <c r="D6240" t="s">
        <v>17411</v>
      </c>
      <c r="E6240" s="74">
        <v>43444</v>
      </c>
      <c r="F6240">
        <v>0.745</v>
      </c>
      <c r="G6240" t="s">
        <v>17</v>
      </c>
      <c r="H6240" t="s">
        <v>17315</v>
      </c>
      <c r="I6240" s="74">
        <v>43678</v>
      </c>
      <c r="J6240" t="s">
        <v>19</v>
      </c>
      <c r="K6240" t="s">
        <v>19</v>
      </c>
    </row>
    <row r="6241" spans="1:11" hidden="1" x14ac:dyDescent="0.3">
      <c r="A6241" t="s">
        <v>3164</v>
      </c>
      <c r="B6241" t="s">
        <v>10342</v>
      </c>
      <c r="C6241" t="s">
        <v>17357</v>
      </c>
      <c r="D6241" t="s">
        <v>17358</v>
      </c>
      <c r="E6241" s="74">
        <v>39448</v>
      </c>
      <c r="F6241">
        <v>4.8000000000000001E-2</v>
      </c>
      <c r="G6241" t="s">
        <v>17</v>
      </c>
      <c r="H6241" t="s">
        <v>17315</v>
      </c>
      <c r="I6241" s="74">
        <v>39875</v>
      </c>
      <c r="J6241" t="s">
        <v>19</v>
      </c>
      <c r="K6241" t="s">
        <v>19</v>
      </c>
    </row>
    <row r="6242" spans="1:11" hidden="1" x14ac:dyDescent="0.3">
      <c r="A6242" t="s">
        <v>789</v>
      </c>
      <c r="B6242" t="s">
        <v>12077</v>
      </c>
      <c r="C6242" t="s">
        <v>20350</v>
      </c>
      <c r="D6242" t="s">
        <v>20351</v>
      </c>
      <c r="E6242" s="74">
        <v>41991</v>
      </c>
      <c r="F6242">
        <v>0.191</v>
      </c>
      <c r="G6242" t="s">
        <v>17</v>
      </c>
      <c r="H6242" t="s">
        <v>17315</v>
      </c>
      <c r="I6242" s="74">
        <v>42212</v>
      </c>
      <c r="J6242" t="s">
        <v>19</v>
      </c>
      <c r="K6242" t="s">
        <v>19</v>
      </c>
    </row>
    <row r="6243" spans="1:11" hidden="1" x14ac:dyDescent="0.3">
      <c r="A6243" t="s">
        <v>980</v>
      </c>
      <c r="B6243" t="s">
        <v>12186</v>
      </c>
      <c r="C6243" t="s">
        <v>17372</v>
      </c>
      <c r="D6243" t="s">
        <v>17373</v>
      </c>
      <c r="E6243" s="74">
        <v>42030</v>
      </c>
      <c r="F6243">
        <v>20</v>
      </c>
      <c r="G6243" t="s">
        <v>17</v>
      </c>
      <c r="H6243" t="s">
        <v>17315</v>
      </c>
      <c r="I6243" s="74">
        <v>42048</v>
      </c>
      <c r="J6243" t="s">
        <v>19</v>
      </c>
      <c r="K6243" t="s">
        <v>19</v>
      </c>
    </row>
    <row r="6244" spans="1:11" hidden="1" x14ac:dyDescent="0.3">
      <c r="A6244" t="s">
        <v>967</v>
      </c>
      <c r="B6244" t="s">
        <v>12178</v>
      </c>
      <c r="C6244" t="s">
        <v>17818</v>
      </c>
      <c r="D6244" t="s">
        <v>17819</v>
      </c>
      <c r="E6244" s="74">
        <v>41992</v>
      </c>
      <c r="F6244">
        <v>2</v>
      </c>
      <c r="G6244" t="s">
        <v>17</v>
      </c>
      <c r="H6244" t="s">
        <v>17315</v>
      </c>
      <c r="I6244" s="74">
        <v>42037</v>
      </c>
      <c r="J6244" t="s">
        <v>19</v>
      </c>
      <c r="K6244" t="s">
        <v>19</v>
      </c>
    </row>
    <row r="6245" spans="1:11" hidden="1" x14ac:dyDescent="0.3">
      <c r="A6245" t="s">
        <v>14968</v>
      </c>
      <c r="B6245" t="s">
        <v>14967</v>
      </c>
      <c r="C6245" t="s">
        <v>17818</v>
      </c>
      <c r="D6245" t="s">
        <v>17819</v>
      </c>
      <c r="E6245" s="74">
        <v>44849</v>
      </c>
      <c r="F6245">
        <v>3</v>
      </c>
      <c r="G6245" t="s">
        <v>17</v>
      </c>
      <c r="H6245" t="s">
        <v>17315</v>
      </c>
      <c r="I6245" s="74">
        <v>44932</v>
      </c>
      <c r="J6245" t="s">
        <v>19</v>
      </c>
      <c r="K6245" t="s">
        <v>19</v>
      </c>
    </row>
    <row r="6246" spans="1:11" hidden="1" x14ac:dyDescent="0.3">
      <c r="A6246" t="s">
        <v>21664</v>
      </c>
      <c r="B6246" t="s">
        <v>21665</v>
      </c>
      <c r="C6246" t="s">
        <v>18715</v>
      </c>
      <c r="D6246" t="s">
        <v>18716</v>
      </c>
      <c r="E6246" s="74">
        <v>45153</v>
      </c>
      <c r="F6246">
        <v>2.3E-2</v>
      </c>
      <c r="G6246" t="s">
        <v>17</v>
      </c>
      <c r="H6246" t="s">
        <v>17315</v>
      </c>
      <c r="I6246" s="74">
        <v>45321</v>
      </c>
      <c r="J6246" t="s">
        <v>19</v>
      </c>
      <c r="K6246" t="s">
        <v>19</v>
      </c>
    </row>
    <row r="6247" spans="1:11" hidden="1" x14ac:dyDescent="0.3">
      <c r="A6247" t="s">
        <v>21666</v>
      </c>
      <c r="B6247" t="s">
        <v>21667</v>
      </c>
      <c r="C6247" t="s">
        <v>18715</v>
      </c>
      <c r="D6247" t="s">
        <v>18716</v>
      </c>
      <c r="E6247" s="74">
        <v>45142</v>
      </c>
      <c r="F6247">
        <v>2.3E-2</v>
      </c>
      <c r="G6247" t="s">
        <v>17</v>
      </c>
      <c r="H6247" t="s">
        <v>17315</v>
      </c>
      <c r="I6247" s="74">
        <v>45321</v>
      </c>
      <c r="J6247" t="s">
        <v>19</v>
      </c>
      <c r="K6247" t="s">
        <v>19</v>
      </c>
    </row>
    <row r="6248" spans="1:11" hidden="1" x14ac:dyDescent="0.3">
      <c r="A6248" t="s">
        <v>21658</v>
      </c>
      <c r="B6248" t="s">
        <v>21659</v>
      </c>
      <c r="C6248" t="s">
        <v>18715</v>
      </c>
      <c r="D6248" t="s">
        <v>18716</v>
      </c>
      <c r="E6248" s="74">
        <v>45113</v>
      </c>
      <c r="F6248">
        <v>2.3E-2</v>
      </c>
      <c r="G6248" t="s">
        <v>17</v>
      </c>
      <c r="H6248" t="s">
        <v>17315</v>
      </c>
      <c r="I6248" s="74">
        <v>45303</v>
      </c>
      <c r="J6248" t="s">
        <v>19</v>
      </c>
      <c r="K6248" t="s">
        <v>19</v>
      </c>
    </row>
    <row r="6249" spans="1:11" hidden="1" x14ac:dyDescent="0.3">
      <c r="A6249" t="s">
        <v>21662</v>
      </c>
      <c r="B6249" t="s">
        <v>21663</v>
      </c>
      <c r="C6249" t="s">
        <v>18715</v>
      </c>
      <c r="D6249" t="s">
        <v>18716</v>
      </c>
      <c r="E6249" s="74">
        <v>45132</v>
      </c>
      <c r="F6249">
        <v>2.3E-2</v>
      </c>
      <c r="G6249" t="s">
        <v>17</v>
      </c>
      <c r="H6249" t="s">
        <v>17315</v>
      </c>
      <c r="I6249" s="74">
        <v>45303</v>
      </c>
      <c r="J6249" t="s">
        <v>19</v>
      </c>
      <c r="K6249" t="s">
        <v>19</v>
      </c>
    </row>
    <row r="6250" spans="1:11" hidden="1" x14ac:dyDescent="0.3">
      <c r="A6250" t="s">
        <v>21678</v>
      </c>
      <c r="B6250" t="s">
        <v>21679</v>
      </c>
      <c r="C6250" t="s">
        <v>18715</v>
      </c>
      <c r="D6250" t="s">
        <v>18716</v>
      </c>
      <c r="E6250" s="74">
        <v>45184</v>
      </c>
      <c r="F6250">
        <v>2.7E-2</v>
      </c>
      <c r="G6250" t="s">
        <v>17</v>
      </c>
      <c r="H6250" t="s">
        <v>17315</v>
      </c>
      <c r="I6250" s="74">
        <v>45321</v>
      </c>
      <c r="J6250" t="s">
        <v>19</v>
      </c>
      <c r="K6250" t="s">
        <v>19</v>
      </c>
    </row>
    <row r="6251" spans="1:11" hidden="1" x14ac:dyDescent="0.3">
      <c r="A6251" t="s">
        <v>21672</v>
      </c>
      <c r="B6251" t="s">
        <v>21673</v>
      </c>
      <c r="C6251" t="s">
        <v>18715</v>
      </c>
      <c r="D6251" t="s">
        <v>18716</v>
      </c>
      <c r="E6251" s="74">
        <v>45180</v>
      </c>
      <c r="F6251">
        <v>2.7E-2</v>
      </c>
      <c r="G6251" t="s">
        <v>17</v>
      </c>
      <c r="H6251" t="s">
        <v>17315</v>
      </c>
      <c r="I6251" s="74">
        <v>45321</v>
      </c>
      <c r="J6251" t="s">
        <v>19</v>
      </c>
      <c r="K6251" t="s">
        <v>19</v>
      </c>
    </row>
    <row r="6252" spans="1:11" hidden="1" x14ac:dyDescent="0.3">
      <c r="A6252" t="s">
        <v>21670</v>
      </c>
      <c r="B6252" t="s">
        <v>21671</v>
      </c>
      <c r="C6252" t="s">
        <v>18715</v>
      </c>
      <c r="D6252" t="s">
        <v>18716</v>
      </c>
      <c r="E6252" s="74">
        <v>45184</v>
      </c>
      <c r="F6252">
        <v>2.7E-2</v>
      </c>
      <c r="G6252" t="s">
        <v>17</v>
      </c>
      <c r="H6252" t="s">
        <v>17315</v>
      </c>
      <c r="I6252" s="74">
        <v>45321</v>
      </c>
      <c r="J6252" t="s">
        <v>19</v>
      </c>
      <c r="K6252" t="s">
        <v>19</v>
      </c>
    </row>
    <row r="6253" spans="1:11" hidden="1" x14ac:dyDescent="0.3">
      <c r="A6253" t="s">
        <v>21656</v>
      </c>
      <c r="B6253" t="s">
        <v>21657</v>
      </c>
      <c r="C6253" t="s">
        <v>18715</v>
      </c>
      <c r="D6253" t="s">
        <v>18716</v>
      </c>
      <c r="E6253" s="74">
        <v>45142</v>
      </c>
      <c r="F6253">
        <v>2.3E-2</v>
      </c>
      <c r="G6253" t="s">
        <v>17</v>
      </c>
      <c r="H6253" t="s">
        <v>17315</v>
      </c>
      <c r="I6253" s="74">
        <v>45303</v>
      </c>
      <c r="J6253" t="s">
        <v>19</v>
      </c>
      <c r="K6253" t="s">
        <v>19</v>
      </c>
    </row>
    <row r="6254" spans="1:11" hidden="1" x14ac:dyDescent="0.3">
      <c r="A6254" t="s">
        <v>21660</v>
      </c>
      <c r="B6254" t="s">
        <v>21661</v>
      </c>
      <c r="C6254" t="s">
        <v>18715</v>
      </c>
      <c r="D6254" t="s">
        <v>18716</v>
      </c>
      <c r="E6254" s="74">
        <v>45156</v>
      </c>
      <c r="F6254">
        <v>2.3E-2</v>
      </c>
      <c r="G6254" t="s">
        <v>17</v>
      </c>
      <c r="H6254" t="s">
        <v>17315</v>
      </c>
      <c r="I6254" s="74">
        <v>45303</v>
      </c>
      <c r="J6254" t="s">
        <v>19</v>
      </c>
      <c r="K6254" t="s">
        <v>19</v>
      </c>
    </row>
    <row r="6255" spans="1:11" hidden="1" x14ac:dyDescent="0.3">
      <c r="A6255" t="s">
        <v>25308</v>
      </c>
      <c r="B6255" t="s">
        <v>25309</v>
      </c>
      <c r="C6255" t="s">
        <v>18715</v>
      </c>
      <c r="D6255" t="s">
        <v>18716</v>
      </c>
      <c r="E6255" s="74">
        <v>45212</v>
      </c>
      <c r="F6255">
        <v>2.3E-2</v>
      </c>
      <c r="G6255" t="s">
        <v>17</v>
      </c>
      <c r="H6255" t="s">
        <v>17315</v>
      </c>
      <c r="I6255" s="74">
        <v>45378</v>
      </c>
      <c r="J6255" t="s">
        <v>19</v>
      </c>
      <c r="K6255" t="s">
        <v>19</v>
      </c>
    </row>
    <row r="6256" spans="1:11" hidden="1" x14ac:dyDescent="0.3">
      <c r="A6256" t="s">
        <v>25302</v>
      </c>
      <c r="B6256" t="s">
        <v>25303</v>
      </c>
      <c r="C6256" t="s">
        <v>18715</v>
      </c>
      <c r="D6256" t="s">
        <v>18716</v>
      </c>
      <c r="E6256" s="74">
        <v>45212</v>
      </c>
      <c r="F6256">
        <v>2.3E-2</v>
      </c>
      <c r="G6256" t="s">
        <v>17</v>
      </c>
      <c r="H6256" t="s">
        <v>17315</v>
      </c>
      <c r="I6256" s="74">
        <v>45378</v>
      </c>
      <c r="J6256" t="s">
        <v>19</v>
      </c>
      <c r="K6256" t="s">
        <v>19</v>
      </c>
    </row>
    <row r="6257" spans="1:11" hidden="1" x14ac:dyDescent="0.3">
      <c r="A6257" t="s">
        <v>21674</v>
      </c>
      <c r="B6257" t="s">
        <v>21675</v>
      </c>
      <c r="C6257" t="s">
        <v>18715</v>
      </c>
      <c r="D6257" t="s">
        <v>18716</v>
      </c>
      <c r="E6257" s="74">
        <v>45175</v>
      </c>
      <c r="F6257">
        <v>2.7E-2</v>
      </c>
      <c r="G6257" t="s">
        <v>17</v>
      </c>
      <c r="H6257" t="s">
        <v>17315</v>
      </c>
      <c r="I6257" s="74">
        <v>45321</v>
      </c>
      <c r="J6257" t="s">
        <v>19</v>
      </c>
      <c r="K6257" t="s">
        <v>19</v>
      </c>
    </row>
    <row r="6258" spans="1:11" hidden="1" x14ac:dyDescent="0.3">
      <c r="A6258" t="s">
        <v>21676</v>
      </c>
      <c r="B6258" t="s">
        <v>21677</v>
      </c>
      <c r="C6258" t="s">
        <v>18715</v>
      </c>
      <c r="D6258" t="s">
        <v>18716</v>
      </c>
      <c r="E6258" s="74">
        <v>45156</v>
      </c>
      <c r="F6258">
        <v>2.76E-2</v>
      </c>
      <c r="G6258" t="s">
        <v>17</v>
      </c>
      <c r="H6258" t="s">
        <v>17315</v>
      </c>
      <c r="I6258" s="74">
        <v>45321</v>
      </c>
      <c r="J6258" t="s">
        <v>19</v>
      </c>
      <c r="K6258" t="s">
        <v>19</v>
      </c>
    </row>
    <row r="6259" spans="1:11" hidden="1" x14ac:dyDescent="0.3">
      <c r="A6259" t="s">
        <v>21668</v>
      </c>
      <c r="B6259" t="s">
        <v>21669</v>
      </c>
      <c r="C6259" t="s">
        <v>18715</v>
      </c>
      <c r="D6259" t="s">
        <v>18716</v>
      </c>
      <c r="E6259" s="74">
        <v>45177</v>
      </c>
      <c r="F6259">
        <v>2.7E-2</v>
      </c>
      <c r="G6259" t="s">
        <v>17</v>
      </c>
      <c r="H6259" t="s">
        <v>17315</v>
      </c>
      <c r="I6259" s="74">
        <v>45321</v>
      </c>
      <c r="J6259" t="s">
        <v>19</v>
      </c>
      <c r="K6259" t="s">
        <v>19</v>
      </c>
    </row>
    <row r="6260" spans="1:11" hidden="1" x14ac:dyDescent="0.3">
      <c r="A6260" t="s">
        <v>25314</v>
      </c>
      <c r="B6260" t="s">
        <v>25315</v>
      </c>
      <c r="C6260" t="s">
        <v>18715</v>
      </c>
      <c r="D6260" t="s">
        <v>18716</v>
      </c>
      <c r="E6260" s="74">
        <v>45212</v>
      </c>
      <c r="F6260">
        <v>2.3E-2</v>
      </c>
      <c r="G6260" t="s">
        <v>17</v>
      </c>
      <c r="H6260" t="s">
        <v>17315</v>
      </c>
      <c r="I6260" s="74">
        <v>45378</v>
      </c>
      <c r="J6260" t="s">
        <v>19</v>
      </c>
      <c r="K6260" t="s">
        <v>19</v>
      </c>
    </row>
    <row r="6261" spans="1:11" hidden="1" x14ac:dyDescent="0.3">
      <c r="A6261" t="s">
        <v>25287</v>
      </c>
      <c r="B6261" t="s">
        <v>25288</v>
      </c>
      <c r="C6261" t="s">
        <v>18715</v>
      </c>
      <c r="D6261" t="s">
        <v>18716</v>
      </c>
      <c r="E6261" s="74">
        <v>45210</v>
      </c>
      <c r="F6261">
        <v>2.3E-2</v>
      </c>
      <c r="G6261" t="s">
        <v>17</v>
      </c>
      <c r="H6261" t="s">
        <v>17315</v>
      </c>
      <c r="I6261" s="74">
        <v>45378</v>
      </c>
      <c r="J6261" t="s">
        <v>19</v>
      </c>
      <c r="K6261" t="s">
        <v>19</v>
      </c>
    </row>
    <row r="6262" spans="1:11" hidden="1" x14ac:dyDescent="0.3">
      <c r="A6262" t="s">
        <v>25295</v>
      </c>
      <c r="B6262" t="s">
        <v>25296</v>
      </c>
      <c r="C6262" t="s">
        <v>18715</v>
      </c>
      <c r="D6262" t="s">
        <v>18716</v>
      </c>
      <c r="E6262" s="74">
        <v>45272</v>
      </c>
      <c r="F6262">
        <v>2.3E-2</v>
      </c>
      <c r="G6262" t="s">
        <v>17</v>
      </c>
      <c r="H6262" t="s">
        <v>17315</v>
      </c>
      <c r="I6262" s="74">
        <v>45378</v>
      </c>
      <c r="J6262" t="s">
        <v>19</v>
      </c>
      <c r="K6262" t="s">
        <v>19</v>
      </c>
    </row>
    <row r="6263" spans="1:11" hidden="1" x14ac:dyDescent="0.3">
      <c r="A6263" t="s">
        <v>25312</v>
      </c>
      <c r="B6263" t="s">
        <v>25313</v>
      </c>
      <c r="C6263" t="s">
        <v>18715</v>
      </c>
      <c r="D6263" t="s">
        <v>18716</v>
      </c>
      <c r="E6263" s="74">
        <v>45251</v>
      </c>
      <c r="F6263">
        <v>2.3E-2</v>
      </c>
      <c r="G6263" t="s">
        <v>17</v>
      </c>
      <c r="H6263" t="s">
        <v>17315</v>
      </c>
      <c r="I6263" s="74">
        <v>45378</v>
      </c>
      <c r="J6263" t="s">
        <v>19</v>
      </c>
      <c r="K6263" t="s">
        <v>19</v>
      </c>
    </row>
    <row r="6264" spans="1:11" hidden="1" x14ac:dyDescent="0.3">
      <c r="A6264" t="s">
        <v>21353</v>
      </c>
      <c r="B6264" t="s">
        <v>21354</v>
      </c>
      <c r="C6264" t="s">
        <v>18715</v>
      </c>
      <c r="D6264" t="s">
        <v>18716</v>
      </c>
      <c r="E6264" s="74">
        <v>45128</v>
      </c>
      <c r="F6264">
        <v>2.6700000000000002E-2</v>
      </c>
      <c r="G6264" t="s">
        <v>17</v>
      </c>
      <c r="H6264" t="s">
        <v>17315</v>
      </c>
      <c r="I6264" s="74">
        <v>45280</v>
      </c>
      <c r="J6264" t="s">
        <v>19</v>
      </c>
      <c r="K6264" t="s">
        <v>19</v>
      </c>
    </row>
    <row r="6265" spans="1:11" hidden="1" x14ac:dyDescent="0.3">
      <c r="A6265" t="s">
        <v>21281</v>
      </c>
      <c r="B6265" t="s">
        <v>21282</v>
      </c>
      <c r="C6265" t="s">
        <v>18715</v>
      </c>
      <c r="D6265" t="s">
        <v>18716</v>
      </c>
      <c r="E6265" s="74">
        <v>45106</v>
      </c>
      <c r="F6265">
        <v>2.6700000000000002E-2</v>
      </c>
      <c r="G6265" t="s">
        <v>17</v>
      </c>
      <c r="H6265" t="s">
        <v>17315</v>
      </c>
      <c r="I6265" s="74">
        <v>45280</v>
      </c>
      <c r="J6265" t="s">
        <v>19</v>
      </c>
      <c r="K6265" t="s">
        <v>19</v>
      </c>
    </row>
    <row r="6266" spans="1:11" hidden="1" x14ac:dyDescent="0.3">
      <c r="A6266" t="s">
        <v>21277</v>
      </c>
      <c r="B6266" t="s">
        <v>21278</v>
      </c>
      <c r="C6266" t="s">
        <v>18715</v>
      </c>
      <c r="D6266" t="s">
        <v>18716</v>
      </c>
      <c r="E6266" s="74">
        <v>45106</v>
      </c>
      <c r="F6266">
        <v>2.6700000000000002E-2</v>
      </c>
      <c r="G6266" t="s">
        <v>17</v>
      </c>
      <c r="H6266" t="s">
        <v>17315</v>
      </c>
      <c r="I6266" s="74">
        <v>45280</v>
      </c>
      <c r="J6266" t="s">
        <v>19</v>
      </c>
      <c r="K6266" t="s">
        <v>19</v>
      </c>
    </row>
    <row r="6267" spans="1:11" hidden="1" x14ac:dyDescent="0.3">
      <c r="A6267" t="s">
        <v>21273</v>
      </c>
      <c r="B6267" t="s">
        <v>21274</v>
      </c>
      <c r="C6267" t="s">
        <v>18715</v>
      </c>
      <c r="D6267" t="s">
        <v>18716</v>
      </c>
      <c r="E6267" s="74">
        <v>45106</v>
      </c>
      <c r="F6267">
        <v>2.6700000000000002E-2</v>
      </c>
      <c r="G6267" t="s">
        <v>17</v>
      </c>
      <c r="H6267" t="s">
        <v>17315</v>
      </c>
      <c r="I6267" s="74">
        <v>45280</v>
      </c>
      <c r="J6267" t="s">
        <v>19</v>
      </c>
      <c r="K6267" t="s">
        <v>19</v>
      </c>
    </row>
    <row r="6268" spans="1:11" hidden="1" x14ac:dyDescent="0.3">
      <c r="A6268" t="s">
        <v>21275</v>
      </c>
      <c r="B6268" t="s">
        <v>21276</v>
      </c>
      <c r="C6268" t="s">
        <v>18715</v>
      </c>
      <c r="D6268" t="s">
        <v>18716</v>
      </c>
      <c r="E6268" s="74">
        <v>45128</v>
      </c>
      <c r="F6268">
        <v>2.6700000000000002E-2</v>
      </c>
      <c r="G6268" t="s">
        <v>17</v>
      </c>
      <c r="H6268" t="s">
        <v>17315</v>
      </c>
      <c r="I6268" s="74">
        <v>45280</v>
      </c>
      <c r="J6268" t="s">
        <v>19</v>
      </c>
      <c r="K6268" t="s">
        <v>19</v>
      </c>
    </row>
    <row r="6269" spans="1:11" hidden="1" x14ac:dyDescent="0.3">
      <c r="A6269" t="s">
        <v>4074</v>
      </c>
      <c r="B6269" t="s">
        <v>4073</v>
      </c>
      <c r="C6269" t="s">
        <v>17372</v>
      </c>
      <c r="D6269" t="s">
        <v>17373</v>
      </c>
      <c r="E6269" s="74">
        <v>42908</v>
      </c>
      <c r="F6269">
        <v>3</v>
      </c>
      <c r="G6269" t="s">
        <v>17</v>
      </c>
      <c r="H6269" t="s">
        <v>17315</v>
      </c>
      <c r="I6269" s="74">
        <v>42928</v>
      </c>
      <c r="J6269" t="s">
        <v>19</v>
      </c>
      <c r="K6269" t="s">
        <v>19</v>
      </c>
    </row>
    <row r="6270" spans="1:11" hidden="1" x14ac:dyDescent="0.3">
      <c r="A6270" t="s">
        <v>20513</v>
      </c>
      <c r="B6270" t="s">
        <v>20514</v>
      </c>
      <c r="C6270" t="s">
        <v>17348</v>
      </c>
      <c r="D6270" t="s">
        <v>17349</v>
      </c>
      <c r="E6270" s="74">
        <v>42118</v>
      </c>
      <c r="F6270">
        <v>0.51400000000000001</v>
      </c>
      <c r="G6270" t="s">
        <v>17</v>
      </c>
      <c r="H6270" t="s">
        <v>17315</v>
      </c>
      <c r="I6270" s="74">
        <v>45299</v>
      </c>
      <c r="J6270" t="s">
        <v>19</v>
      </c>
      <c r="K6270" t="s">
        <v>19</v>
      </c>
    </row>
    <row r="6271" spans="1:11" hidden="1" x14ac:dyDescent="0.3">
      <c r="A6271" t="s">
        <v>1594</v>
      </c>
      <c r="B6271" t="s">
        <v>12552</v>
      </c>
      <c r="C6271" t="s">
        <v>21974</v>
      </c>
      <c r="D6271" t="s">
        <v>21975</v>
      </c>
      <c r="E6271" s="74">
        <v>41127</v>
      </c>
      <c r="F6271">
        <v>2.6</v>
      </c>
      <c r="G6271" t="s">
        <v>17369</v>
      </c>
      <c r="H6271" t="s">
        <v>17441</v>
      </c>
      <c r="I6271" s="74">
        <v>41701</v>
      </c>
      <c r="J6271" t="s">
        <v>19</v>
      </c>
      <c r="K6271" t="s">
        <v>19</v>
      </c>
    </row>
    <row r="6272" spans="1:11" hidden="1" x14ac:dyDescent="0.3">
      <c r="A6272" t="s">
        <v>1595</v>
      </c>
      <c r="B6272" t="s">
        <v>12553</v>
      </c>
      <c r="C6272" t="s">
        <v>17365</v>
      </c>
      <c r="D6272" t="s">
        <v>17366</v>
      </c>
      <c r="E6272" s="74">
        <v>41124</v>
      </c>
      <c r="F6272">
        <v>0.1</v>
      </c>
      <c r="G6272" t="s">
        <v>17</v>
      </c>
      <c r="H6272" t="s">
        <v>17441</v>
      </c>
      <c r="I6272" s="74">
        <v>41614</v>
      </c>
      <c r="J6272" t="s">
        <v>19</v>
      </c>
      <c r="K6272" t="s">
        <v>19</v>
      </c>
    </row>
    <row r="6273" spans="1:11" hidden="1" x14ac:dyDescent="0.3">
      <c r="A6273" t="s">
        <v>880</v>
      </c>
      <c r="B6273" t="s">
        <v>12142</v>
      </c>
      <c r="C6273" t="s">
        <v>17365</v>
      </c>
      <c r="D6273" t="s">
        <v>17366</v>
      </c>
      <c r="E6273" s="74">
        <v>42033</v>
      </c>
      <c r="F6273">
        <v>0.5</v>
      </c>
      <c r="G6273" t="s">
        <v>17</v>
      </c>
      <c r="H6273" t="s">
        <v>17441</v>
      </c>
      <c r="I6273" s="74">
        <v>42058</v>
      </c>
      <c r="J6273" t="s">
        <v>19</v>
      </c>
      <c r="K6273" t="s">
        <v>19</v>
      </c>
    </row>
    <row r="6274" spans="1:11" hidden="1" x14ac:dyDescent="0.3">
      <c r="A6274" t="s">
        <v>4211</v>
      </c>
      <c r="B6274" t="s">
        <v>11522</v>
      </c>
      <c r="C6274" t="s">
        <v>17365</v>
      </c>
      <c r="D6274" t="s">
        <v>17366</v>
      </c>
      <c r="E6274" s="74">
        <v>43008</v>
      </c>
      <c r="F6274">
        <v>1.5</v>
      </c>
      <c r="G6274" t="s">
        <v>17</v>
      </c>
      <c r="H6274" t="s">
        <v>17441</v>
      </c>
      <c r="I6274" s="74">
        <v>43031</v>
      </c>
      <c r="J6274" t="s">
        <v>19</v>
      </c>
      <c r="K6274" t="s">
        <v>19</v>
      </c>
    </row>
    <row r="6275" spans="1:11" hidden="1" x14ac:dyDescent="0.3">
      <c r="A6275" t="s">
        <v>13557</v>
      </c>
      <c r="B6275" t="s">
        <v>13556</v>
      </c>
      <c r="C6275" t="s">
        <v>19769</v>
      </c>
      <c r="D6275" t="s">
        <v>19770</v>
      </c>
      <c r="E6275" s="74">
        <v>44911</v>
      </c>
      <c r="F6275">
        <v>0.21</v>
      </c>
      <c r="G6275" t="s">
        <v>17</v>
      </c>
      <c r="H6275" t="s">
        <v>17315</v>
      </c>
      <c r="I6275" s="74">
        <v>45007</v>
      </c>
      <c r="J6275" t="s">
        <v>19</v>
      </c>
      <c r="K6275" t="s">
        <v>19</v>
      </c>
    </row>
    <row r="6276" spans="1:11" hidden="1" x14ac:dyDescent="0.3">
      <c r="A6276" t="s">
        <v>10162</v>
      </c>
      <c r="B6276" t="s">
        <v>10161</v>
      </c>
      <c r="C6276" t="s">
        <v>17555</v>
      </c>
      <c r="D6276" t="s">
        <v>17556</v>
      </c>
      <c r="E6276" s="74">
        <v>44225</v>
      </c>
      <c r="F6276">
        <v>0.91800000000000004</v>
      </c>
      <c r="G6276" t="s">
        <v>17</v>
      </c>
      <c r="H6276" t="s">
        <v>17315</v>
      </c>
      <c r="I6276" s="74">
        <v>44249</v>
      </c>
      <c r="J6276" t="s">
        <v>19</v>
      </c>
      <c r="K6276" t="s">
        <v>19</v>
      </c>
    </row>
    <row r="6277" spans="1:11" hidden="1" x14ac:dyDescent="0.3">
      <c r="A6277" t="s">
        <v>25640</v>
      </c>
      <c r="B6277" t="s">
        <v>25641</v>
      </c>
      <c r="C6277" t="s">
        <v>17408</v>
      </c>
      <c r="D6277" t="s">
        <v>17409</v>
      </c>
      <c r="E6277" s="74">
        <v>42962</v>
      </c>
      <c r="F6277">
        <v>0.39711000000000002</v>
      </c>
      <c r="G6277" t="s">
        <v>17</v>
      </c>
      <c r="H6277" t="s">
        <v>17315</v>
      </c>
      <c r="I6277" s="74">
        <v>45441</v>
      </c>
      <c r="J6277" t="s">
        <v>19</v>
      </c>
      <c r="K6277" t="s">
        <v>19</v>
      </c>
    </row>
    <row r="6278" spans="1:11" hidden="1" x14ac:dyDescent="0.3">
      <c r="A6278" t="s">
        <v>15023</v>
      </c>
      <c r="B6278" t="s">
        <v>15022</v>
      </c>
      <c r="C6278" t="s">
        <v>17488</v>
      </c>
      <c r="D6278" t="s">
        <v>17489</v>
      </c>
      <c r="E6278" s="74">
        <v>44812</v>
      </c>
      <c r="F6278">
        <v>0.67500000000000004</v>
      </c>
      <c r="G6278" t="s">
        <v>17334</v>
      </c>
      <c r="H6278" t="s">
        <v>17391</v>
      </c>
      <c r="I6278" s="74">
        <v>44848</v>
      </c>
      <c r="J6278" t="s">
        <v>19</v>
      </c>
      <c r="K6278" t="s">
        <v>19</v>
      </c>
    </row>
    <row r="6279" spans="1:11" hidden="1" x14ac:dyDescent="0.3">
      <c r="A6279" t="s">
        <v>1990</v>
      </c>
      <c r="B6279" t="s">
        <v>12860</v>
      </c>
      <c r="C6279" t="s">
        <v>17626</v>
      </c>
      <c r="D6279" t="s">
        <v>17627</v>
      </c>
      <c r="E6279" s="74">
        <v>41219</v>
      </c>
      <c r="F6279">
        <v>142.19999999999999</v>
      </c>
      <c r="G6279" t="s">
        <v>6</v>
      </c>
      <c r="H6279" t="s">
        <v>17628</v>
      </c>
      <c r="I6279" s="74">
        <v>41272</v>
      </c>
      <c r="J6279" t="s">
        <v>19</v>
      </c>
      <c r="K6279" t="s">
        <v>19</v>
      </c>
    </row>
    <row r="6280" spans="1:11" hidden="1" x14ac:dyDescent="0.3">
      <c r="A6280" t="s">
        <v>2670</v>
      </c>
      <c r="B6280" t="s">
        <v>13385</v>
      </c>
      <c r="C6280" t="s">
        <v>17804</v>
      </c>
      <c r="D6280" t="s">
        <v>17805</v>
      </c>
      <c r="E6280" s="74">
        <v>40575</v>
      </c>
      <c r="F6280">
        <v>0.52</v>
      </c>
      <c r="G6280" t="s">
        <v>17</v>
      </c>
      <c r="H6280" t="s">
        <v>17324</v>
      </c>
      <c r="I6280" s="74">
        <v>40687</v>
      </c>
      <c r="J6280" t="s">
        <v>19</v>
      </c>
      <c r="K6280" t="s">
        <v>19</v>
      </c>
    </row>
    <row r="6281" spans="1:11" hidden="1" x14ac:dyDescent="0.3">
      <c r="A6281" t="s">
        <v>2651</v>
      </c>
      <c r="B6281" t="s">
        <v>13385</v>
      </c>
      <c r="C6281" t="s">
        <v>17804</v>
      </c>
      <c r="D6281" t="s">
        <v>17805</v>
      </c>
      <c r="E6281" s="74">
        <v>40575</v>
      </c>
      <c r="F6281">
        <v>0.51200000000000001</v>
      </c>
      <c r="G6281" t="s">
        <v>17</v>
      </c>
      <c r="H6281" t="s">
        <v>17324</v>
      </c>
      <c r="I6281" s="74">
        <v>40687</v>
      </c>
      <c r="J6281" t="s">
        <v>19</v>
      </c>
      <c r="K6281" t="s">
        <v>19</v>
      </c>
    </row>
    <row r="6282" spans="1:11" hidden="1" x14ac:dyDescent="0.3">
      <c r="A6282" t="s">
        <v>3967</v>
      </c>
      <c r="B6282" t="s">
        <v>3966</v>
      </c>
      <c r="C6282" t="s">
        <v>22193</v>
      </c>
      <c r="D6282" t="s">
        <v>22194</v>
      </c>
      <c r="E6282" s="74">
        <v>42717</v>
      </c>
      <c r="F6282">
        <v>3</v>
      </c>
      <c r="G6282" t="s">
        <v>17</v>
      </c>
      <c r="H6282" t="s">
        <v>17397</v>
      </c>
      <c r="I6282" s="74">
        <v>42877</v>
      </c>
      <c r="J6282" t="s">
        <v>19</v>
      </c>
      <c r="K6282" t="s">
        <v>19</v>
      </c>
    </row>
    <row r="6283" spans="1:11" hidden="1" x14ac:dyDescent="0.3">
      <c r="A6283" t="s">
        <v>3969</v>
      </c>
      <c r="B6283" t="s">
        <v>3968</v>
      </c>
      <c r="C6283" t="s">
        <v>22195</v>
      </c>
      <c r="D6283" t="s">
        <v>22196</v>
      </c>
      <c r="E6283" s="74">
        <v>42727</v>
      </c>
      <c r="F6283">
        <v>3</v>
      </c>
      <c r="G6283" t="s">
        <v>17</v>
      </c>
      <c r="H6283" t="s">
        <v>17397</v>
      </c>
      <c r="I6283" s="74">
        <v>42877</v>
      </c>
      <c r="J6283" t="s">
        <v>19</v>
      </c>
      <c r="K6283" t="s">
        <v>19</v>
      </c>
    </row>
    <row r="6284" spans="1:11" hidden="1" x14ac:dyDescent="0.3">
      <c r="A6284" t="s">
        <v>3971</v>
      </c>
      <c r="B6284" t="s">
        <v>3970</v>
      </c>
      <c r="C6284" t="s">
        <v>22197</v>
      </c>
      <c r="D6284" t="s">
        <v>22198</v>
      </c>
      <c r="E6284" s="74">
        <v>42727</v>
      </c>
      <c r="F6284">
        <v>3</v>
      </c>
      <c r="G6284" t="s">
        <v>17</v>
      </c>
      <c r="H6284" t="s">
        <v>17397</v>
      </c>
      <c r="I6284" s="74">
        <v>42877</v>
      </c>
      <c r="J6284" t="s">
        <v>19</v>
      </c>
      <c r="K6284" t="s">
        <v>19</v>
      </c>
    </row>
    <row r="6285" spans="1:11" hidden="1" x14ac:dyDescent="0.3">
      <c r="A6285" t="s">
        <v>7825</v>
      </c>
      <c r="B6285" t="s">
        <v>10384</v>
      </c>
      <c r="C6285" t="s">
        <v>17410</v>
      </c>
      <c r="D6285" t="s">
        <v>17411</v>
      </c>
      <c r="E6285" s="74">
        <v>43860</v>
      </c>
      <c r="F6285">
        <v>1.0999999999999999E-2</v>
      </c>
      <c r="G6285" t="s">
        <v>17</v>
      </c>
      <c r="H6285" t="s">
        <v>17315</v>
      </c>
      <c r="I6285" s="74">
        <v>43916</v>
      </c>
      <c r="J6285" t="s">
        <v>19</v>
      </c>
      <c r="K6285" t="s">
        <v>19</v>
      </c>
    </row>
    <row r="6286" spans="1:11" hidden="1" x14ac:dyDescent="0.3">
      <c r="A6286" t="s">
        <v>3829</v>
      </c>
      <c r="B6286" t="s">
        <v>11841</v>
      </c>
      <c r="C6286" t="s">
        <v>22139</v>
      </c>
      <c r="D6286" t="s">
        <v>3259</v>
      </c>
      <c r="E6286" s="74">
        <v>42898</v>
      </c>
      <c r="F6286">
        <v>7.3</v>
      </c>
      <c r="G6286" t="s">
        <v>17369</v>
      </c>
      <c r="H6286" t="s">
        <v>17315</v>
      </c>
      <c r="I6286" s="74">
        <v>42912</v>
      </c>
      <c r="J6286" t="s">
        <v>19</v>
      </c>
      <c r="K6286" t="s">
        <v>19</v>
      </c>
    </row>
    <row r="6287" spans="1:11" hidden="1" x14ac:dyDescent="0.3">
      <c r="A6287" t="s">
        <v>7681</v>
      </c>
      <c r="B6287" t="s">
        <v>10418</v>
      </c>
      <c r="C6287" t="s">
        <v>17342</v>
      </c>
      <c r="D6287" t="s">
        <v>17343</v>
      </c>
      <c r="E6287" s="74">
        <v>42956</v>
      </c>
      <c r="F6287">
        <v>0.99299999999999999</v>
      </c>
      <c r="G6287" t="s">
        <v>17</v>
      </c>
      <c r="H6287" t="s">
        <v>17315</v>
      </c>
      <c r="I6287" s="74">
        <v>43874</v>
      </c>
      <c r="J6287" t="s">
        <v>19</v>
      </c>
      <c r="K6287" t="s">
        <v>19</v>
      </c>
    </row>
    <row r="6288" spans="1:11" hidden="1" x14ac:dyDescent="0.3">
      <c r="A6288" t="s">
        <v>7790</v>
      </c>
      <c r="B6288" t="s">
        <v>10563</v>
      </c>
      <c r="C6288" t="s">
        <v>17342</v>
      </c>
      <c r="D6288" t="s">
        <v>17343</v>
      </c>
      <c r="E6288" s="74">
        <v>42954</v>
      </c>
      <c r="F6288">
        <v>0.71699999999999997</v>
      </c>
      <c r="G6288" t="s">
        <v>17</v>
      </c>
      <c r="H6288" t="s">
        <v>17315</v>
      </c>
      <c r="I6288" s="74">
        <v>43927</v>
      </c>
      <c r="J6288" t="s">
        <v>19</v>
      </c>
      <c r="K6288" t="s">
        <v>19</v>
      </c>
    </row>
    <row r="6289" spans="1:11" hidden="1" x14ac:dyDescent="0.3">
      <c r="A6289" t="s">
        <v>2200</v>
      </c>
      <c r="B6289" t="s">
        <v>13026</v>
      </c>
      <c r="C6289" t="s">
        <v>17557</v>
      </c>
      <c r="D6289" t="s">
        <v>17558</v>
      </c>
      <c r="E6289" s="74">
        <v>24504</v>
      </c>
      <c r="F6289">
        <v>39.5</v>
      </c>
      <c r="G6289" t="s">
        <v>17369</v>
      </c>
      <c r="H6289" t="s">
        <v>17315</v>
      </c>
      <c r="I6289" s="74">
        <v>41095</v>
      </c>
      <c r="J6289" t="s">
        <v>19</v>
      </c>
      <c r="K6289" t="s">
        <v>19</v>
      </c>
    </row>
    <row r="6290" spans="1:11" hidden="1" x14ac:dyDescent="0.3">
      <c r="A6290" t="s">
        <v>2199</v>
      </c>
      <c r="B6290" t="s">
        <v>13026</v>
      </c>
      <c r="C6290" t="s">
        <v>17557</v>
      </c>
      <c r="D6290" t="s">
        <v>17558</v>
      </c>
      <c r="E6290" s="74">
        <v>24504</v>
      </c>
      <c r="F6290">
        <v>39.5</v>
      </c>
      <c r="G6290" t="s">
        <v>17369</v>
      </c>
      <c r="H6290" t="s">
        <v>17315</v>
      </c>
      <c r="I6290" s="74">
        <v>41095</v>
      </c>
      <c r="J6290" t="s">
        <v>19</v>
      </c>
      <c r="K6290" t="s">
        <v>19</v>
      </c>
    </row>
    <row r="6291" spans="1:11" hidden="1" x14ac:dyDescent="0.3">
      <c r="A6291" t="s">
        <v>2198</v>
      </c>
      <c r="B6291" t="s">
        <v>13026</v>
      </c>
      <c r="C6291" t="s">
        <v>17557</v>
      </c>
      <c r="D6291" t="s">
        <v>17558</v>
      </c>
      <c r="E6291" s="74">
        <v>32021</v>
      </c>
      <c r="F6291">
        <v>36.5</v>
      </c>
      <c r="G6291" t="s">
        <v>17369</v>
      </c>
      <c r="H6291" t="s">
        <v>17315</v>
      </c>
      <c r="I6291" s="74">
        <v>41095</v>
      </c>
      <c r="J6291" t="s">
        <v>19</v>
      </c>
      <c r="K6291" t="s">
        <v>19</v>
      </c>
    </row>
    <row r="6292" spans="1:11" hidden="1" x14ac:dyDescent="0.3">
      <c r="A6292" t="s">
        <v>27191</v>
      </c>
      <c r="B6292" t="s">
        <v>27192</v>
      </c>
      <c r="C6292" t="s">
        <v>17342</v>
      </c>
      <c r="D6292" t="s">
        <v>17343</v>
      </c>
      <c r="E6292" s="74">
        <v>45520</v>
      </c>
      <c r="F6292">
        <v>0.38700000000000001</v>
      </c>
      <c r="G6292" t="s">
        <v>17</v>
      </c>
      <c r="H6292" t="s">
        <v>17315</v>
      </c>
      <c r="I6292" s="74">
        <v>45576</v>
      </c>
      <c r="J6292" t="s">
        <v>19</v>
      </c>
      <c r="K6292" t="s">
        <v>19</v>
      </c>
    </row>
    <row r="6293" spans="1:11" hidden="1" x14ac:dyDescent="0.3">
      <c r="A6293" t="s">
        <v>15702</v>
      </c>
      <c r="B6293" t="s">
        <v>15701</v>
      </c>
      <c r="C6293" t="s">
        <v>17361</v>
      </c>
      <c r="D6293" t="s">
        <v>17362</v>
      </c>
      <c r="E6293" s="74">
        <v>42516</v>
      </c>
      <c r="F6293">
        <v>0.999</v>
      </c>
      <c r="G6293" t="s">
        <v>17</v>
      </c>
      <c r="H6293" t="s">
        <v>17315</v>
      </c>
      <c r="I6293" s="74">
        <v>44459</v>
      </c>
      <c r="J6293" t="s">
        <v>19</v>
      </c>
      <c r="K6293" t="s">
        <v>19</v>
      </c>
    </row>
    <row r="6294" spans="1:11" hidden="1" x14ac:dyDescent="0.3">
      <c r="A6294" t="s">
        <v>14626</v>
      </c>
      <c r="B6294" t="s">
        <v>14625</v>
      </c>
      <c r="C6294" t="s">
        <v>17361</v>
      </c>
      <c r="D6294" t="s">
        <v>17362</v>
      </c>
      <c r="E6294" s="74">
        <v>44481</v>
      </c>
      <c r="F6294">
        <v>0.89100000000000001</v>
      </c>
      <c r="G6294" t="s">
        <v>17</v>
      </c>
      <c r="H6294" t="s">
        <v>17315</v>
      </c>
      <c r="I6294" s="74">
        <v>44776</v>
      </c>
      <c r="J6294" t="s">
        <v>19</v>
      </c>
      <c r="K6294" t="s">
        <v>19</v>
      </c>
    </row>
    <row r="6295" spans="1:11" hidden="1" x14ac:dyDescent="0.3">
      <c r="A6295" t="s">
        <v>14491</v>
      </c>
      <c r="B6295" t="s">
        <v>14490</v>
      </c>
      <c r="C6295" t="s">
        <v>18672</v>
      </c>
      <c r="D6295" t="s">
        <v>18673</v>
      </c>
      <c r="E6295" s="74">
        <v>44852</v>
      </c>
      <c r="F6295">
        <v>60</v>
      </c>
      <c r="G6295" t="s">
        <v>17</v>
      </c>
      <c r="H6295" t="s">
        <v>17315</v>
      </c>
      <c r="I6295" s="74">
        <v>44879</v>
      </c>
      <c r="J6295" t="s">
        <v>19</v>
      </c>
      <c r="K6295" t="s">
        <v>19</v>
      </c>
    </row>
    <row r="6296" spans="1:11" hidden="1" x14ac:dyDescent="0.3">
      <c r="A6296" t="s">
        <v>14473</v>
      </c>
      <c r="B6296" t="s">
        <v>14472</v>
      </c>
      <c r="C6296" t="s">
        <v>18672</v>
      </c>
      <c r="D6296" t="s">
        <v>18673</v>
      </c>
      <c r="E6296" s="74">
        <v>44852</v>
      </c>
      <c r="F6296">
        <v>40</v>
      </c>
      <c r="G6296" t="s">
        <v>17</v>
      </c>
      <c r="H6296" t="s">
        <v>17315</v>
      </c>
      <c r="I6296" s="74">
        <v>44879</v>
      </c>
      <c r="J6296" t="s">
        <v>19</v>
      </c>
      <c r="K6296" t="s">
        <v>19</v>
      </c>
    </row>
    <row r="6297" spans="1:11" hidden="1" x14ac:dyDescent="0.3">
      <c r="A6297" t="s">
        <v>3943</v>
      </c>
      <c r="B6297" t="s">
        <v>3942</v>
      </c>
      <c r="C6297" t="s">
        <v>17410</v>
      </c>
      <c r="D6297" t="s">
        <v>17411</v>
      </c>
      <c r="E6297" s="74">
        <v>40052</v>
      </c>
      <c r="F6297">
        <v>2.5999999999999999E-2</v>
      </c>
      <c r="G6297" t="s">
        <v>17</v>
      </c>
      <c r="H6297" t="s">
        <v>17315</v>
      </c>
      <c r="I6297" s="74">
        <v>42837</v>
      </c>
      <c r="J6297" t="s">
        <v>19</v>
      </c>
      <c r="K6297" t="s">
        <v>19</v>
      </c>
    </row>
    <row r="6298" spans="1:11" hidden="1" x14ac:dyDescent="0.3">
      <c r="A6298" t="s">
        <v>3944</v>
      </c>
      <c r="B6298" t="s">
        <v>3942</v>
      </c>
      <c r="C6298" t="s">
        <v>17410</v>
      </c>
      <c r="D6298" t="s">
        <v>17411</v>
      </c>
      <c r="E6298" s="74">
        <v>40386</v>
      </c>
      <c r="F6298">
        <v>1.7000000000000001E-2</v>
      </c>
      <c r="G6298" t="s">
        <v>17</v>
      </c>
      <c r="H6298" t="s">
        <v>17315</v>
      </c>
      <c r="I6298" s="74">
        <v>42837</v>
      </c>
      <c r="J6298" t="s">
        <v>19</v>
      </c>
      <c r="K6298" t="s">
        <v>19</v>
      </c>
    </row>
    <row r="6299" spans="1:11" hidden="1" x14ac:dyDescent="0.3">
      <c r="A6299" t="s">
        <v>4523</v>
      </c>
      <c r="B6299" t="s">
        <v>11339</v>
      </c>
      <c r="C6299" t="s">
        <v>17410</v>
      </c>
      <c r="D6299" t="s">
        <v>17411</v>
      </c>
      <c r="E6299" s="74">
        <v>40522</v>
      </c>
      <c r="F6299">
        <v>3.0000000000000001E-3</v>
      </c>
      <c r="G6299" t="s">
        <v>17</v>
      </c>
      <c r="H6299" t="s">
        <v>17315</v>
      </c>
      <c r="I6299" s="74">
        <v>43264</v>
      </c>
      <c r="J6299" t="s">
        <v>19</v>
      </c>
      <c r="K6299" t="s">
        <v>19</v>
      </c>
    </row>
    <row r="6300" spans="1:11" hidden="1" x14ac:dyDescent="0.3">
      <c r="A6300" t="s">
        <v>4524</v>
      </c>
      <c r="B6300" t="s">
        <v>11338</v>
      </c>
      <c r="C6300" t="s">
        <v>17410</v>
      </c>
      <c r="D6300" t="s">
        <v>17411</v>
      </c>
      <c r="E6300" s="74">
        <v>40351</v>
      </c>
      <c r="F6300">
        <v>3.1E-2</v>
      </c>
      <c r="G6300" t="s">
        <v>17</v>
      </c>
      <c r="H6300" t="s">
        <v>17315</v>
      </c>
      <c r="I6300" s="74">
        <v>43265</v>
      </c>
      <c r="J6300" t="s">
        <v>19</v>
      </c>
      <c r="K6300" t="s">
        <v>19</v>
      </c>
    </row>
    <row r="6301" spans="1:11" hidden="1" x14ac:dyDescent="0.3">
      <c r="A6301" t="s">
        <v>4283</v>
      </c>
      <c r="B6301" t="s">
        <v>11473</v>
      </c>
      <c r="C6301" t="s">
        <v>17410</v>
      </c>
      <c r="D6301" t="s">
        <v>17411</v>
      </c>
      <c r="E6301" s="74">
        <v>41254</v>
      </c>
      <c r="F6301">
        <v>0.02</v>
      </c>
      <c r="G6301" t="s">
        <v>17</v>
      </c>
      <c r="H6301" t="s">
        <v>17315</v>
      </c>
      <c r="I6301" s="74">
        <v>43082</v>
      </c>
      <c r="J6301" t="s">
        <v>19</v>
      </c>
      <c r="K6301" t="s">
        <v>19</v>
      </c>
    </row>
    <row r="6302" spans="1:11" hidden="1" x14ac:dyDescent="0.3">
      <c r="A6302" t="s">
        <v>25029</v>
      </c>
      <c r="B6302" t="s">
        <v>25030</v>
      </c>
      <c r="C6302" t="s">
        <v>17514</v>
      </c>
      <c r="D6302" t="s">
        <v>17515</v>
      </c>
      <c r="E6302" s="74">
        <v>45377</v>
      </c>
      <c r="F6302">
        <v>125</v>
      </c>
      <c r="G6302" t="s">
        <v>17</v>
      </c>
      <c r="H6302" t="s">
        <v>17315</v>
      </c>
      <c r="I6302" s="74">
        <v>45462</v>
      </c>
      <c r="J6302" t="s">
        <v>19</v>
      </c>
      <c r="K6302" t="s">
        <v>19</v>
      </c>
    </row>
    <row r="6303" spans="1:11" hidden="1" x14ac:dyDescent="0.3">
      <c r="A6303" t="s">
        <v>1569</v>
      </c>
      <c r="B6303" t="s">
        <v>12537</v>
      </c>
      <c r="C6303" t="s">
        <v>17372</v>
      </c>
      <c r="D6303" t="s">
        <v>17373</v>
      </c>
      <c r="E6303" s="74">
        <v>41471</v>
      </c>
      <c r="F6303">
        <v>1.5</v>
      </c>
      <c r="G6303" t="s">
        <v>17</v>
      </c>
      <c r="H6303" t="s">
        <v>17315</v>
      </c>
      <c r="I6303" s="74">
        <v>41618</v>
      </c>
      <c r="J6303" t="s">
        <v>19</v>
      </c>
      <c r="K6303" t="s">
        <v>19</v>
      </c>
    </row>
    <row r="6304" spans="1:11" hidden="1" x14ac:dyDescent="0.3">
      <c r="A6304" t="s">
        <v>1568</v>
      </c>
      <c r="B6304" t="s">
        <v>12536</v>
      </c>
      <c r="C6304" t="s">
        <v>17372</v>
      </c>
      <c r="D6304" t="s">
        <v>17373</v>
      </c>
      <c r="E6304" s="74">
        <v>41471</v>
      </c>
      <c r="F6304">
        <v>1.5</v>
      </c>
      <c r="G6304" t="s">
        <v>17</v>
      </c>
      <c r="H6304" t="s">
        <v>17315</v>
      </c>
      <c r="I6304" s="74">
        <v>41618</v>
      </c>
      <c r="J6304" t="s">
        <v>19</v>
      </c>
      <c r="K6304" t="s">
        <v>19</v>
      </c>
    </row>
    <row r="6305" spans="1:11" hidden="1" x14ac:dyDescent="0.3">
      <c r="A6305" t="s">
        <v>4861</v>
      </c>
      <c r="B6305" t="s">
        <v>11419</v>
      </c>
      <c r="C6305" t="s">
        <v>22237</v>
      </c>
      <c r="D6305" t="s">
        <v>22238</v>
      </c>
      <c r="E6305" s="74">
        <v>43720</v>
      </c>
      <c r="F6305">
        <v>2.2000000000000002</v>
      </c>
      <c r="G6305" t="s">
        <v>17</v>
      </c>
      <c r="H6305" t="s">
        <v>17339</v>
      </c>
      <c r="I6305" s="74">
        <v>43840</v>
      </c>
      <c r="J6305" t="s">
        <v>19</v>
      </c>
      <c r="K6305" t="s">
        <v>19</v>
      </c>
    </row>
    <row r="6306" spans="1:11" hidden="1" x14ac:dyDescent="0.3">
      <c r="A6306" t="s">
        <v>3656</v>
      </c>
      <c r="B6306" t="s">
        <v>13254</v>
      </c>
      <c r="C6306" t="s">
        <v>17621</v>
      </c>
      <c r="D6306" t="s">
        <v>17622</v>
      </c>
      <c r="E6306" s="74">
        <v>39541</v>
      </c>
      <c r="F6306">
        <v>18</v>
      </c>
      <c r="G6306" t="s">
        <v>17623</v>
      </c>
      <c r="H6306" t="s">
        <v>17458</v>
      </c>
      <c r="I6306" s="74">
        <v>39548</v>
      </c>
      <c r="J6306" t="s">
        <v>19</v>
      </c>
      <c r="K6306" t="s">
        <v>19</v>
      </c>
    </row>
    <row r="6307" spans="1:11" hidden="1" x14ac:dyDescent="0.3">
      <c r="A6307" t="s">
        <v>158</v>
      </c>
      <c r="B6307" t="s">
        <v>11711</v>
      </c>
      <c r="C6307" t="s">
        <v>22156</v>
      </c>
      <c r="D6307" t="s">
        <v>22157</v>
      </c>
      <c r="E6307" s="74">
        <v>42710</v>
      </c>
      <c r="F6307">
        <v>4.5</v>
      </c>
      <c r="G6307" t="s">
        <v>17</v>
      </c>
      <c r="H6307" t="s">
        <v>17339</v>
      </c>
      <c r="I6307" s="74">
        <v>42727</v>
      </c>
      <c r="J6307" t="s">
        <v>19</v>
      </c>
      <c r="K6307" t="s">
        <v>19</v>
      </c>
    </row>
    <row r="6308" spans="1:11" hidden="1" x14ac:dyDescent="0.3">
      <c r="A6308" t="s">
        <v>15371</v>
      </c>
      <c r="B6308" t="s">
        <v>15370</v>
      </c>
      <c r="C6308" t="s">
        <v>17732</v>
      </c>
      <c r="D6308" t="s">
        <v>17733</v>
      </c>
      <c r="E6308" s="74">
        <v>41241</v>
      </c>
      <c r="F6308">
        <v>0.995</v>
      </c>
      <c r="G6308" t="s">
        <v>17334</v>
      </c>
      <c r="H6308" t="s">
        <v>17391</v>
      </c>
      <c r="I6308" s="74">
        <v>44577</v>
      </c>
      <c r="J6308" t="s">
        <v>19</v>
      </c>
      <c r="K6308" t="s">
        <v>19</v>
      </c>
    </row>
    <row r="6309" spans="1:11" hidden="1" x14ac:dyDescent="0.3">
      <c r="A6309" t="s">
        <v>1209</v>
      </c>
      <c r="B6309" t="s">
        <v>12309</v>
      </c>
      <c r="C6309" t="s">
        <v>17428</v>
      </c>
      <c r="D6309" t="s">
        <v>17429</v>
      </c>
      <c r="E6309" s="74">
        <v>41449</v>
      </c>
      <c r="F6309">
        <v>0.499</v>
      </c>
      <c r="G6309" t="s">
        <v>17</v>
      </c>
      <c r="H6309" t="s">
        <v>17315</v>
      </c>
      <c r="I6309" s="74">
        <v>41815</v>
      </c>
      <c r="J6309" t="s">
        <v>19</v>
      </c>
      <c r="K6309" t="s">
        <v>19</v>
      </c>
    </row>
    <row r="6310" spans="1:11" hidden="1" x14ac:dyDescent="0.3">
      <c r="A6310" t="s">
        <v>1208</v>
      </c>
      <c r="B6310" t="s">
        <v>12308</v>
      </c>
      <c r="C6310" t="s">
        <v>17428</v>
      </c>
      <c r="D6310" t="s">
        <v>17429</v>
      </c>
      <c r="E6310" s="74">
        <v>41449</v>
      </c>
      <c r="F6310">
        <v>0.5</v>
      </c>
      <c r="G6310" t="s">
        <v>17</v>
      </c>
      <c r="H6310" t="s">
        <v>17315</v>
      </c>
      <c r="I6310" s="74">
        <v>41815</v>
      </c>
      <c r="J6310" t="s">
        <v>19</v>
      </c>
      <c r="K6310" t="s">
        <v>19</v>
      </c>
    </row>
    <row r="6311" spans="1:11" hidden="1" x14ac:dyDescent="0.3">
      <c r="A6311" t="s">
        <v>594</v>
      </c>
      <c r="B6311" t="s">
        <v>11967</v>
      </c>
      <c r="C6311" t="s">
        <v>17428</v>
      </c>
      <c r="D6311" t="s">
        <v>17429</v>
      </c>
      <c r="E6311" s="74">
        <v>42172</v>
      </c>
      <c r="F6311">
        <v>0.73099999999999998</v>
      </c>
      <c r="G6311" t="s">
        <v>17</v>
      </c>
      <c r="H6311" t="s">
        <v>17315</v>
      </c>
      <c r="I6311" s="74">
        <v>42402</v>
      </c>
      <c r="J6311" t="s">
        <v>19</v>
      </c>
      <c r="K6311" t="s">
        <v>19</v>
      </c>
    </row>
    <row r="6312" spans="1:11" hidden="1" x14ac:dyDescent="0.3">
      <c r="A6312" t="s">
        <v>14615</v>
      </c>
      <c r="B6312" t="s">
        <v>14614</v>
      </c>
      <c r="C6312" t="s">
        <v>17750</v>
      </c>
      <c r="D6312" t="s">
        <v>17751</v>
      </c>
      <c r="E6312" s="74">
        <v>44515</v>
      </c>
      <c r="F6312">
        <v>0.14000000000000001</v>
      </c>
      <c r="G6312" t="s">
        <v>17</v>
      </c>
      <c r="H6312" t="s">
        <v>17315</v>
      </c>
      <c r="I6312" s="74">
        <v>44785</v>
      </c>
      <c r="J6312" t="s">
        <v>19</v>
      </c>
      <c r="K6312" t="s">
        <v>19</v>
      </c>
    </row>
    <row r="6313" spans="1:11" hidden="1" x14ac:dyDescent="0.3">
      <c r="A6313" t="s">
        <v>4106</v>
      </c>
      <c r="B6313" t="s">
        <v>11574</v>
      </c>
      <c r="C6313" t="s">
        <v>17629</v>
      </c>
      <c r="D6313" t="s">
        <v>2178</v>
      </c>
      <c r="E6313" s="74">
        <v>42846</v>
      </c>
      <c r="F6313">
        <v>4.32</v>
      </c>
      <c r="G6313" t="s">
        <v>17</v>
      </c>
      <c r="H6313" t="s">
        <v>17315</v>
      </c>
      <c r="I6313" s="74">
        <v>42937</v>
      </c>
      <c r="J6313" t="s">
        <v>19</v>
      </c>
      <c r="K6313" t="s">
        <v>19</v>
      </c>
    </row>
    <row r="6314" spans="1:11" hidden="1" x14ac:dyDescent="0.3">
      <c r="A6314" t="s">
        <v>1453</v>
      </c>
      <c r="B6314" t="s">
        <v>12453</v>
      </c>
      <c r="C6314" t="s">
        <v>17664</v>
      </c>
      <c r="D6314" t="s">
        <v>17665</v>
      </c>
      <c r="E6314" s="74">
        <v>41639</v>
      </c>
      <c r="F6314">
        <v>2</v>
      </c>
      <c r="G6314" t="s">
        <v>17</v>
      </c>
      <c r="H6314" t="s">
        <v>17315</v>
      </c>
      <c r="I6314" s="74">
        <v>41726</v>
      </c>
      <c r="J6314" t="s">
        <v>19</v>
      </c>
      <c r="K6314" t="s">
        <v>19</v>
      </c>
    </row>
    <row r="6315" spans="1:11" hidden="1" x14ac:dyDescent="0.3">
      <c r="A6315" t="s">
        <v>1452</v>
      </c>
      <c r="B6315" t="s">
        <v>12453</v>
      </c>
      <c r="C6315" t="s">
        <v>17664</v>
      </c>
      <c r="D6315" t="s">
        <v>17665</v>
      </c>
      <c r="E6315" s="74">
        <v>41639</v>
      </c>
      <c r="F6315">
        <v>5</v>
      </c>
      <c r="G6315" t="s">
        <v>17</v>
      </c>
      <c r="H6315" t="s">
        <v>17315</v>
      </c>
      <c r="I6315" s="74">
        <v>41726</v>
      </c>
      <c r="J6315" t="s">
        <v>19</v>
      </c>
      <c r="K6315" t="s">
        <v>19</v>
      </c>
    </row>
    <row r="6316" spans="1:11" hidden="1" x14ac:dyDescent="0.3">
      <c r="A6316" t="s">
        <v>3826</v>
      </c>
      <c r="B6316" t="s">
        <v>11878</v>
      </c>
      <c r="C6316" t="s">
        <v>20728</v>
      </c>
      <c r="D6316" t="s">
        <v>20729</v>
      </c>
      <c r="E6316" s="74">
        <v>42612</v>
      </c>
      <c r="F6316">
        <v>4.4000000000000004</v>
      </c>
      <c r="G6316" t="s">
        <v>17</v>
      </c>
      <c r="H6316" t="s">
        <v>17315</v>
      </c>
      <c r="I6316" s="74">
        <v>42874</v>
      </c>
      <c r="J6316" t="s">
        <v>19</v>
      </c>
      <c r="K6316" t="s">
        <v>19</v>
      </c>
    </row>
    <row r="6317" spans="1:11" hidden="1" x14ac:dyDescent="0.3">
      <c r="A6317" t="s">
        <v>15512</v>
      </c>
      <c r="B6317" t="s">
        <v>15511</v>
      </c>
      <c r="C6317" t="s">
        <v>17350</v>
      </c>
      <c r="D6317" t="s">
        <v>17351</v>
      </c>
      <c r="E6317" s="74">
        <v>44112</v>
      </c>
      <c r="F6317">
        <v>1.2010000000000001</v>
      </c>
      <c r="G6317" t="s">
        <v>17</v>
      </c>
      <c r="H6317" t="s">
        <v>17315</v>
      </c>
      <c r="I6317" s="74">
        <v>44645</v>
      </c>
      <c r="J6317" t="s">
        <v>19</v>
      </c>
      <c r="K6317" t="s">
        <v>19</v>
      </c>
    </row>
    <row r="6318" spans="1:11" hidden="1" x14ac:dyDescent="0.3">
      <c r="A6318" t="s">
        <v>2850</v>
      </c>
      <c r="B6318" t="s">
        <v>13751</v>
      </c>
      <c r="C6318" t="s">
        <v>17393</v>
      </c>
      <c r="D6318" t="s">
        <v>17394</v>
      </c>
      <c r="E6318" s="74">
        <v>40046</v>
      </c>
      <c r="F6318">
        <v>0.502</v>
      </c>
      <c r="G6318" t="s">
        <v>17</v>
      </c>
      <c r="H6318" t="s">
        <v>17315</v>
      </c>
      <c r="I6318" s="74">
        <v>40205</v>
      </c>
      <c r="J6318" t="s">
        <v>19</v>
      </c>
      <c r="K6318" t="s">
        <v>19</v>
      </c>
    </row>
    <row r="6319" spans="1:11" hidden="1" x14ac:dyDescent="0.3">
      <c r="A6319" t="s">
        <v>816</v>
      </c>
      <c r="B6319" t="s">
        <v>12099</v>
      </c>
      <c r="C6319" t="s">
        <v>17372</v>
      </c>
      <c r="D6319" t="s">
        <v>17373</v>
      </c>
      <c r="E6319" s="74">
        <v>42121</v>
      </c>
      <c r="F6319">
        <v>1.75</v>
      </c>
      <c r="G6319" t="s">
        <v>17</v>
      </c>
      <c r="H6319" t="s">
        <v>17315</v>
      </c>
      <c r="I6319" s="74">
        <v>42172</v>
      </c>
      <c r="J6319" t="s">
        <v>19</v>
      </c>
      <c r="K6319" t="s">
        <v>19</v>
      </c>
    </row>
    <row r="6320" spans="1:11" hidden="1" x14ac:dyDescent="0.3">
      <c r="A6320" t="s">
        <v>28133</v>
      </c>
      <c r="B6320" t="s">
        <v>28134</v>
      </c>
      <c r="C6320" t="s">
        <v>28075</v>
      </c>
      <c r="D6320" t="s">
        <v>28076</v>
      </c>
      <c r="E6320" s="74">
        <v>42909</v>
      </c>
      <c r="F6320">
        <v>6.7760000000000001E-2</v>
      </c>
      <c r="G6320" t="s">
        <v>17</v>
      </c>
      <c r="H6320" t="s">
        <v>17315</v>
      </c>
      <c r="I6320" s="74">
        <v>45644</v>
      </c>
      <c r="J6320" t="s">
        <v>19</v>
      </c>
      <c r="K6320" t="s">
        <v>19</v>
      </c>
    </row>
    <row r="6321" spans="1:11" hidden="1" x14ac:dyDescent="0.3">
      <c r="A6321" t="s">
        <v>2815</v>
      </c>
      <c r="B6321" t="s">
        <v>13559</v>
      </c>
      <c r="C6321" t="s">
        <v>19730</v>
      </c>
      <c r="D6321" t="s">
        <v>19731</v>
      </c>
      <c r="E6321" s="74">
        <v>39814</v>
      </c>
      <c r="F6321">
        <v>0.185</v>
      </c>
      <c r="G6321" t="s">
        <v>17</v>
      </c>
      <c r="H6321" t="s">
        <v>17315</v>
      </c>
      <c r="I6321" s="74">
        <v>40340</v>
      </c>
      <c r="J6321" t="s">
        <v>19</v>
      </c>
      <c r="K6321" t="s">
        <v>19</v>
      </c>
    </row>
    <row r="6322" spans="1:11" hidden="1" x14ac:dyDescent="0.3">
      <c r="A6322" t="s">
        <v>7656</v>
      </c>
      <c r="B6322" t="s">
        <v>10442</v>
      </c>
      <c r="C6322" t="s">
        <v>17428</v>
      </c>
      <c r="D6322" t="s">
        <v>17429</v>
      </c>
      <c r="E6322" s="74">
        <v>43042</v>
      </c>
      <c r="F6322">
        <v>0.32500000000000001</v>
      </c>
      <c r="G6322" t="s">
        <v>17</v>
      </c>
      <c r="H6322" t="s">
        <v>17315</v>
      </c>
      <c r="I6322" s="74">
        <v>43886</v>
      </c>
      <c r="J6322" t="s">
        <v>19</v>
      </c>
      <c r="K6322" t="s">
        <v>19</v>
      </c>
    </row>
    <row r="6323" spans="1:11" hidden="1" x14ac:dyDescent="0.3">
      <c r="A6323" t="s">
        <v>3670</v>
      </c>
      <c r="B6323" t="s">
        <v>13334</v>
      </c>
      <c r="C6323" t="s">
        <v>21790</v>
      </c>
      <c r="D6323" t="s">
        <v>21791</v>
      </c>
      <c r="E6323" s="74">
        <v>39105</v>
      </c>
      <c r="F6323">
        <v>4.6509999999999998</v>
      </c>
      <c r="G6323" t="s">
        <v>17369</v>
      </c>
      <c r="H6323" t="s">
        <v>17315</v>
      </c>
      <c r="I6323" s="74">
        <v>39476</v>
      </c>
      <c r="J6323" t="s">
        <v>19</v>
      </c>
      <c r="K6323" t="s">
        <v>19</v>
      </c>
    </row>
    <row r="6324" spans="1:11" hidden="1" x14ac:dyDescent="0.3">
      <c r="A6324" t="s">
        <v>15843</v>
      </c>
      <c r="B6324" t="s">
        <v>15842</v>
      </c>
      <c r="C6324" t="s">
        <v>17346</v>
      </c>
      <c r="D6324" t="s">
        <v>17347</v>
      </c>
      <c r="E6324" s="74">
        <v>43068</v>
      </c>
      <c r="F6324">
        <v>0.11700000000000001</v>
      </c>
      <c r="G6324" t="s">
        <v>17</v>
      </c>
      <c r="H6324" t="s">
        <v>17315</v>
      </c>
      <c r="I6324" s="74">
        <v>44417</v>
      </c>
      <c r="J6324" t="s">
        <v>19</v>
      </c>
      <c r="K6324" t="s">
        <v>19</v>
      </c>
    </row>
    <row r="6325" spans="1:11" hidden="1" x14ac:dyDescent="0.3">
      <c r="A6325" t="s">
        <v>19903</v>
      </c>
      <c r="B6325" t="s">
        <v>19904</v>
      </c>
      <c r="C6325" t="s">
        <v>17350</v>
      </c>
      <c r="D6325" t="s">
        <v>17351</v>
      </c>
      <c r="E6325" s="74">
        <v>44834</v>
      </c>
      <c r="F6325">
        <v>0.373</v>
      </c>
      <c r="G6325" t="s">
        <v>17</v>
      </c>
      <c r="H6325" t="s">
        <v>17315</v>
      </c>
      <c r="I6325" s="74">
        <v>45050</v>
      </c>
      <c r="J6325" t="s">
        <v>19</v>
      </c>
      <c r="K6325" t="s">
        <v>19</v>
      </c>
    </row>
    <row r="6326" spans="1:11" hidden="1" x14ac:dyDescent="0.3">
      <c r="A6326" t="s">
        <v>3631</v>
      </c>
      <c r="B6326" t="s">
        <v>12962</v>
      </c>
      <c r="C6326" t="s">
        <v>17428</v>
      </c>
      <c r="D6326" t="s">
        <v>17429</v>
      </c>
      <c r="E6326" s="74">
        <v>30895</v>
      </c>
      <c r="F6326">
        <v>0.73299999999999998</v>
      </c>
      <c r="G6326" t="s">
        <v>17</v>
      </c>
      <c r="H6326" t="s">
        <v>17315</v>
      </c>
      <c r="I6326" s="74">
        <v>39686</v>
      </c>
      <c r="J6326" t="s">
        <v>19</v>
      </c>
      <c r="K6326" t="s">
        <v>19</v>
      </c>
    </row>
    <row r="6327" spans="1:11" hidden="1" x14ac:dyDescent="0.3">
      <c r="A6327" t="s">
        <v>449</v>
      </c>
      <c r="B6327" t="s">
        <v>11895</v>
      </c>
      <c r="C6327" t="s">
        <v>17428</v>
      </c>
      <c r="D6327" t="s">
        <v>17429</v>
      </c>
      <c r="E6327" s="74">
        <v>42593</v>
      </c>
      <c r="F6327">
        <v>10.88</v>
      </c>
      <c r="G6327" t="s">
        <v>17</v>
      </c>
      <c r="H6327" t="s">
        <v>17315</v>
      </c>
      <c r="I6327" s="74">
        <v>42629</v>
      </c>
      <c r="J6327" t="s">
        <v>19</v>
      </c>
      <c r="K6327" t="s">
        <v>19</v>
      </c>
    </row>
    <row r="6328" spans="1:11" hidden="1" x14ac:dyDescent="0.3">
      <c r="A6328" t="s">
        <v>16109</v>
      </c>
      <c r="B6328" t="s">
        <v>16108</v>
      </c>
      <c r="C6328" t="s">
        <v>17428</v>
      </c>
      <c r="D6328" t="s">
        <v>17429</v>
      </c>
      <c r="E6328" s="74">
        <v>44237</v>
      </c>
      <c r="F6328">
        <v>160</v>
      </c>
      <c r="G6328" t="s">
        <v>17</v>
      </c>
      <c r="H6328" t="s">
        <v>17315</v>
      </c>
      <c r="I6328" s="74">
        <v>44302</v>
      </c>
      <c r="J6328" t="s">
        <v>19</v>
      </c>
      <c r="K6328" t="s">
        <v>19</v>
      </c>
    </row>
    <row r="6329" spans="1:11" hidden="1" x14ac:dyDescent="0.3">
      <c r="A6329" t="s">
        <v>14368</v>
      </c>
      <c r="B6329" t="s">
        <v>14367</v>
      </c>
      <c r="C6329" t="s">
        <v>17538</v>
      </c>
      <c r="D6329" t="s">
        <v>17539</v>
      </c>
      <c r="E6329" s="74">
        <v>44775</v>
      </c>
      <c r="F6329">
        <v>0.996</v>
      </c>
      <c r="G6329" t="s">
        <v>17</v>
      </c>
      <c r="H6329" t="s">
        <v>17315</v>
      </c>
      <c r="I6329" s="74">
        <v>44848</v>
      </c>
      <c r="J6329" t="s">
        <v>19</v>
      </c>
      <c r="K6329" t="s">
        <v>19</v>
      </c>
    </row>
    <row r="6330" spans="1:11" hidden="1" x14ac:dyDescent="0.3">
      <c r="A6330" t="s">
        <v>16101</v>
      </c>
      <c r="B6330" t="s">
        <v>16100</v>
      </c>
      <c r="C6330" t="s">
        <v>17387</v>
      </c>
      <c r="D6330" t="s">
        <v>17388</v>
      </c>
      <c r="E6330" s="74">
        <v>44218</v>
      </c>
      <c r="F6330">
        <v>0.37</v>
      </c>
      <c r="G6330" t="s">
        <v>17</v>
      </c>
      <c r="H6330" t="s">
        <v>17315</v>
      </c>
      <c r="I6330" s="74">
        <v>44330</v>
      </c>
      <c r="J6330" t="s">
        <v>19</v>
      </c>
      <c r="K6330" t="s">
        <v>19</v>
      </c>
    </row>
    <row r="6331" spans="1:11" hidden="1" x14ac:dyDescent="0.3">
      <c r="A6331" t="s">
        <v>25634</v>
      </c>
      <c r="B6331" t="s">
        <v>25635</v>
      </c>
      <c r="C6331" t="s">
        <v>25636</v>
      </c>
      <c r="D6331" t="s">
        <v>25635</v>
      </c>
      <c r="E6331" s="74">
        <v>45611</v>
      </c>
      <c r="F6331">
        <v>219.42</v>
      </c>
      <c r="G6331" t="s">
        <v>17</v>
      </c>
      <c r="H6331" t="s">
        <v>17379</v>
      </c>
      <c r="I6331" s="74">
        <v>45701</v>
      </c>
      <c r="J6331" t="s">
        <v>19</v>
      </c>
      <c r="K6331" t="s">
        <v>19</v>
      </c>
    </row>
    <row r="6332" spans="1:11" hidden="1" x14ac:dyDescent="0.3">
      <c r="A6332" t="s">
        <v>10108</v>
      </c>
      <c r="B6332" t="s">
        <v>10107</v>
      </c>
      <c r="C6332" t="s">
        <v>17486</v>
      </c>
      <c r="D6332" t="s">
        <v>17487</v>
      </c>
      <c r="E6332" s="74">
        <v>44188</v>
      </c>
      <c r="F6332">
        <v>160.44999999999999</v>
      </c>
      <c r="G6332" t="s">
        <v>6</v>
      </c>
      <c r="H6332" t="s">
        <v>17391</v>
      </c>
      <c r="I6332" s="74">
        <v>44232</v>
      </c>
      <c r="J6332" t="s">
        <v>19</v>
      </c>
      <c r="K6332" t="s">
        <v>19</v>
      </c>
    </row>
    <row r="6333" spans="1:11" hidden="1" x14ac:dyDescent="0.3">
      <c r="A6333" t="s">
        <v>14613</v>
      </c>
      <c r="B6333" t="s">
        <v>14612</v>
      </c>
      <c r="C6333" t="s">
        <v>18639</v>
      </c>
      <c r="D6333" t="s">
        <v>18640</v>
      </c>
      <c r="E6333" s="74">
        <v>44680</v>
      </c>
      <c r="F6333">
        <v>130</v>
      </c>
      <c r="G6333" t="s">
        <v>6</v>
      </c>
      <c r="H6333" t="s">
        <v>17386</v>
      </c>
      <c r="I6333" s="74">
        <v>44789</v>
      </c>
      <c r="J6333" t="s">
        <v>17325</v>
      </c>
      <c r="K6333" t="s">
        <v>19</v>
      </c>
    </row>
    <row r="6334" spans="1:11" hidden="1" x14ac:dyDescent="0.3">
      <c r="A6334" t="s">
        <v>14613</v>
      </c>
      <c r="B6334" t="s">
        <v>14612</v>
      </c>
      <c r="C6334" t="s">
        <v>18639</v>
      </c>
      <c r="D6334" t="s">
        <v>18640</v>
      </c>
      <c r="E6334" s="74">
        <v>44680</v>
      </c>
      <c r="F6334">
        <v>130</v>
      </c>
      <c r="G6334" t="s">
        <v>18641</v>
      </c>
      <c r="H6334" t="s">
        <v>17386</v>
      </c>
      <c r="I6334" s="74">
        <v>44789</v>
      </c>
      <c r="J6334" t="s">
        <v>17325</v>
      </c>
      <c r="K6334" t="s">
        <v>19</v>
      </c>
    </row>
    <row r="6335" spans="1:11" hidden="1" x14ac:dyDescent="0.3">
      <c r="A6335" t="s">
        <v>3254</v>
      </c>
      <c r="B6335" t="s">
        <v>10978</v>
      </c>
      <c r="C6335" t="s">
        <v>22344</v>
      </c>
      <c r="D6335" t="s">
        <v>22345</v>
      </c>
      <c r="E6335" s="74">
        <v>39804</v>
      </c>
      <c r="F6335">
        <v>103</v>
      </c>
      <c r="G6335" t="s">
        <v>6</v>
      </c>
      <c r="H6335" t="s">
        <v>17339</v>
      </c>
      <c r="I6335" s="74">
        <v>39811</v>
      </c>
      <c r="J6335" t="s">
        <v>19</v>
      </c>
      <c r="K6335" t="s">
        <v>19</v>
      </c>
    </row>
    <row r="6336" spans="1:11" hidden="1" x14ac:dyDescent="0.3">
      <c r="A6336" t="s">
        <v>10131</v>
      </c>
      <c r="B6336" t="s">
        <v>16739</v>
      </c>
      <c r="C6336" t="s">
        <v>22472</v>
      </c>
      <c r="D6336" t="s">
        <v>22473</v>
      </c>
      <c r="E6336" s="74">
        <v>44155</v>
      </c>
      <c r="F6336">
        <v>6</v>
      </c>
      <c r="G6336" t="s">
        <v>17</v>
      </c>
      <c r="H6336" t="s">
        <v>17441</v>
      </c>
      <c r="I6336" s="74">
        <v>44243</v>
      </c>
      <c r="J6336" t="s">
        <v>19</v>
      </c>
      <c r="K6336" t="s">
        <v>19</v>
      </c>
    </row>
    <row r="6337" spans="1:11" hidden="1" x14ac:dyDescent="0.3">
      <c r="A6337" t="s">
        <v>2053</v>
      </c>
      <c r="B6337" t="s">
        <v>12906</v>
      </c>
      <c r="C6337" t="s">
        <v>21778</v>
      </c>
      <c r="D6337" t="s">
        <v>21779</v>
      </c>
      <c r="E6337" s="74">
        <v>40666</v>
      </c>
      <c r="F6337">
        <v>0.997</v>
      </c>
      <c r="G6337" t="s">
        <v>17</v>
      </c>
      <c r="H6337" t="s">
        <v>17315</v>
      </c>
      <c r="I6337" s="74">
        <v>41189</v>
      </c>
      <c r="J6337" t="s">
        <v>19</v>
      </c>
      <c r="K6337" t="s">
        <v>19</v>
      </c>
    </row>
    <row r="6338" spans="1:11" hidden="1" x14ac:dyDescent="0.3">
      <c r="A6338" t="s">
        <v>21078</v>
      </c>
      <c r="B6338" t="s">
        <v>21079</v>
      </c>
      <c r="C6338" t="s">
        <v>17348</v>
      </c>
      <c r="D6338" t="s">
        <v>17349</v>
      </c>
      <c r="E6338" s="74">
        <v>45203</v>
      </c>
      <c r="F6338">
        <v>6.4000000000000001E-2</v>
      </c>
      <c r="G6338" t="s">
        <v>17</v>
      </c>
      <c r="H6338" t="s">
        <v>17315</v>
      </c>
      <c r="I6338" s="74">
        <v>45295</v>
      </c>
      <c r="J6338" t="s">
        <v>19</v>
      </c>
      <c r="K6338" t="s">
        <v>19</v>
      </c>
    </row>
    <row r="6339" spans="1:11" hidden="1" x14ac:dyDescent="0.3">
      <c r="A6339" t="s">
        <v>14366</v>
      </c>
      <c r="B6339" t="s">
        <v>14365</v>
      </c>
      <c r="C6339" t="s">
        <v>17348</v>
      </c>
      <c r="D6339" t="s">
        <v>17349</v>
      </c>
      <c r="E6339" s="74">
        <v>44757</v>
      </c>
      <c r="F6339">
        <v>3.9E-2</v>
      </c>
      <c r="G6339" t="s">
        <v>17</v>
      </c>
      <c r="H6339" t="s">
        <v>17315</v>
      </c>
      <c r="I6339" s="74">
        <v>44848</v>
      </c>
      <c r="J6339" t="s">
        <v>19</v>
      </c>
      <c r="K6339" t="s">
        <v>19</v>
      </c>
    </row>
    <row r="6340" spans="1:11" hidden="1" x14ac:dyDescent="0.3">
      <c r="A6340" t="s">
        <v>14898</v>
      </c>
      <c r="B6340" t="s">
        <v>14897</v>
      </c>
      <c r="C6340" t="s">
        <v>17348</v>
      </c>
      <c r="D6340" t="s">
        <v>17349</v>
      </c>
      <c r="E6340" s="74">
        <v>42548</v>
      </c>
      <c r="F6340">
        <v>0.38700000000000001</v>
      </c>
      <c r="G6340" t="s">
        <v>17</v>
      </c>
      <c r="H6340" t="s">
        <v>17315</v>
      </c>
      <c r="I6340" s="74">
        <v>44697</v>
      </c>
      <c r="J6340" t="s">
        <v>19</v>
      </c>
      <c r="K6340" t="s">
        <v>19</v>
      </c>
    </row>
    <row r="6341" spans="1:11" hidden="1" x14ac:dyDescent="0.3">
      <c r="A6341" t="s">
        <v>13644</v>
      </c>
      <c r="B6341" t="s">
        <v>13643</v>
      </c>
      <c r="C6341" t="s">
        <v>17348</v>
      </c>
      <c r="D6341" t="s">
        <v>17349</v>
      </c>
      <c r="E6341" s="74">
        <v>44903</v>
      </c>
      <c r="F6341">
        <v>0.15</v>
      </c>
      <c r="G6341" t="s">
        <v>17</v>
      </c>
      <c r="H6341" t="s">
        <v>17315</v>
      </c>
      <c r="I6341" s="74">
        <v>44963</v>
      </c>
      <c r="J6341" t="s">
        <v>19</v>
      </c>
      <c r="K6341" t="s">
        <v>19</v>
      </c>
    </row>
    <row r="6342" spans="1:11" hidden="1" x14ac:dyDescent="0.3">
      <c r="A6342" t="s">
        <v>14841</v>
      </c>
      <c r="B6342" t="s">
        <v>14840</v>
      </c>
      <c r="C6342" t="s">
        <v>17348</v>
      </c>
      <c r="D6342" t="s">
        <v>17349</v>
      </c>
      <c r="E6342" s="74">
        <v>42739</v>
      </c>
      <c r="F6342">
        <v>6.6000000000000003E-2</v>
      </c>
      <c r="G6342" t="s">
        <v>17</v>
      </c>
      <c r="H6342" t="s">
        <v>17315</v>
      </c>
      <c r="I6342" s="74">
        <v>44714</v>
      </c>
      <c r="J6342" t="s">
        <v>19</v>
      </c>
      <c r="K6342" t="s">
        <v>19</v>
      </c>
    </row>
    <row r="6343" spans="1:11" hidden="1" x14ac:dyDescent="0.3">
      <c r="A6343" t="s">
        <v>20975</v>
      </c>
      <c r="B6343" t="s">
        <v>20976</v>
      </c>
      <c r="C6343" t="s">
        <v>17348</v>
      </c>
      <c r="D6343" t="s">
        <v>17349</v>
      </c>
      <c r="E6343" s="74">
        <v>45156</v>
      </c>
      <c r="F6343">
        <v>7.0999999999999994E-2</v>
      </c>
      <c r="G6343" t="s">
        <v>17</v>
      </c>
      <c r="H6343" t="s">
        <v>17315</v>
      </c>
      <c r="I6343" s="74">
        <v>45258</v>
      </c>
      <c r="J6343" t="s">
        <v>19</v>
      </c>
      <c r="K6343" t="s">
        <v>19</v>
      </c>
    </row>
    <row r="6344" spans="1:11" hidden="1" x14ac:dyDescent="0.3">
      <c r="A6344" t="s">
        <v>14763</v>
      </c>
      <c r="B6344" t="s">
        <v>14762</v>
      </c>
      <c r="C6344" t="s">
        <v>17348</v>
      </c>
      <c r="D6344" t="s">
        <v>17349</v>
      </c>
      <c r="E6344" s="74">
        <v>42788</v>
      </c>
      <c r="F6344">
        <v>0.19600000000000001</v>
      </c>
      <c r="G6344" t="s">
        <v>17</v>
      </c>
      <c r="H6344" t="s">
        <v>17315</v>
      </c>
      <c r="I6344" s="74">
        <v>44734</v>
      </c>
      <c r="J6344" t="s">
        <v>19</v>
      </c>
      <c r="K6344" t="s">
        <v>19</v>
      </c>
    </row>
    <row r="6345" spans="1:11" hidden="1" x14ac:dyDescent="0.3">
      <c r="A6345" t="s">
        <v>21610</v>
      </c>
      <c r="B6345" t="s">
        <v>21611</v>
      </c>
      <c r="C6345" t="s">
        <v>17348</v>
      </c>
      <c r="D6345" t="s">
        <v>17349</v>
      </c>
      <c r="E6345" s="74">
        <v>45293</v>
      </c>
      <c r="F6345">
        <v>0.24</v>
      </c>
      <c r="G6345" t="s">
        <v>17</v>
      </c>
      <c r="H6345" t="s">
        <v>17315</v>
      </c>
      <c r="I6345" s="74">
        <v>45321</v>
      </c>
      <c r="J6345" t="s">
        <v>19</v>
      </c>
      <c r="K6345" t="s">
        <v>19</v>
      </c>
    </row>
    <row r="6346" spans="1:11" hidden="1" x14ac:dyDescent="0.3">
      <c r="A6346" t="s">
        <v>14837</v>
      </c>
      <c r="B6346" t="s">
        <v>14836</v>
      </c>
      <c r="C6346" t="s">
        <v>17348</v>
      </c>
      <c r="D6346" t="s">
        <v>17349</v>
      </c>
      <c r="E6346" s="74">
        <v>42432</v>
      </c>
      <c r="F6346">
        <v>6.5000000000000002E-2</v>
      </c>
      <c r="G6346" t="s">
        <v>17</v>
      </c>
      <c r="H6346" t="s">
        <v>17315</v>
      </c>
      <c r="I6346" s="74">
        <v>44722</v>
      </c>
      <c r="J6346" t="s">
        <v>19</v>
      </c>
      <c r="K6346" t="s">
        <v>19</v>
      </c>
    </row>
    <row r="6347" spans="1:11" hidden="1" x14ac:dyDescent="0.3">
      <c r="A6347" t="s">
        <v>4988</v>
      </c>
      <c r="B6347" t="s">
        <v>11113</v>
      </c>
      <c r="C6347" t="s">
        <v>22323</v>
      </c>
      <c r="D6347" t="s">
        <v>28441</v>
      </c>
      <c r="E6347" s="74">
        <v>34455</v>
      </c>
      <c r="F6347">
        <v>18</v>
      </c>
      <c r="G6347" t="s">
        <v>17369</v>
      </c>
      <c r="H6347" t="s">
        <v>17386</v>
      </c>
      <c r="I6347" s="74">
        <v>43600</v>
      </c>
      <c r="J6347" t="s">
        <v>19</v>
      </c>
      <c r="K6347" t="s">
        <v>19</v>
      </c>
    </row>
    <row r="6348" spans="1:11" hidden="1" x14ac:dyDescent="0.3">
      <c r="A6348" t="s">
        <v>16004</v>
      </c>
      <c r="B6348" t="s">
        <v>16003</v>
      </c>
      <c r="C6348" t="s">
        <v>17342</v>
      </c>
      <c r="D6348" t="s">
        <v>17343</v>
      </c>
      <c r="E6348" s="74">
        <v>43880</v>
      </c>
      <c r="F6348">
        <v>0.71399999999999997</v>
      </c>
      <c r="G6348" t="s">
        <v>17</v>
      </c>
      <c r="H6348" t="s">
        <v>17315</v>
      </c>
      <c r="I6348" s="74">
        <v>44386</v>
      </c>
      <c r="J6348" t="s">
        <v>19</v>
      </c>
      <c r="K6348" t="s">
        <v>19</v>
      </c>
    </row>
    <row r="6349" spans="1:11" hidden="1" x14ac:dyDescent="0.3">
      <c r="A6349" t="s">
        <v>28309</v>
      </c>
      <c r="B6349" t="s">
        <v>28310</v>
      </c>
      <c r="C6349" t="s">
        <v>17372</v>
      </c>
      <c r="D6349" t="s">
        <v>17373</v>
      </c>
      <c r="E6349" s="74">
        <v>45657</v>
      </c>
      <c r="F6349">
        <v>19.899999999999999</v>
      </c>
      <c r="G6349" t="s">
        <v>17</v>
      </c>
      <c r="H6349" t="s">
        <v>17315</v>
      </c>
      <c r="I6349" s="74">
        <v>45693</v>
      </c>
      <c r="J6349" t="s">
        <v>19</v>
      </c>
      <c r="K6349" t="s">
        <v>19</v>
      </c>
    </row>
    <row r="6350" spans="1:11" hidden="1" x14ac:dyDescent="0.3">
      <c r="A6350" t="s">
        <v>18558</v>
      </c>
      <c r="B6350" t="s">
        <v>18559</v>
      </c>
      <c r="C6350" t="s">
        <v>17722</v>
      </c>
      <c r="D6350" t="s">
        <v>17723</v>
      </c>
      <c r="E6350" s="74">
        <v>43711</v>
      </c>
      <c r="F6350">
        <v>0.11899999999999999</v>
      </c>
      <c r="G6350" t="s">
        <v>17</v>
      </c>
      <c r="H6350" t="s">
        <v>17315</v>
      </c>
      <c r="I6350" s="74">
        <v>45224</v>
      </c>
      <c r="J6350" t="s">
        <v>19</v>
      </c>
      <c r="K6350" t="s">
        <v>19</v>
      </c>
    </row>
    <row r="6351" spans="1:11" hidden="1" x14ac:dyDescent="0.3">
      <c r="A6351" t="s">
        <v>18552</v>
      </c>
      <c r="B6351" t="s">
        <v>18553</v>
      </c>
      <c r="C6351" t="s">
        <v>17722</v>
      </c>
      <c r="D6351" t="s">
        <v>17723</v>
      </c>
      <c r="E6351" s="74">
        <v>43707</v>
      </c>
      <c r="F6351">
        <v>4.4999999999999998E-2</v>
      </c>
      <c r="G6351" t="s">
        <v>17</v>
      </c>
      <c r="H6351" t="s">
        <v>17315</v>
      </c>
      <c r="I6351" s="74">
        <v>45224</v>
      </c>
      <c r="J6351" t="s">
        <v>19</v>
      </c>
      <c r="K6351" t="s">
        <v>19</v>
      </c>
    </row>
    <row r="6352" spans="1:11" hidden="1" x14ac:dyDescent="0.3">
      <c r="A6352" t="s">
        <v>18560</v>
      </c>
      <c r="B6352" t="s">
        <v>18561</v>
      </c>
      <c r="C6352" t="s">
        <v>17722</v>
      </c>
      <c r="D6352" t="s">
        <v>17723</v>
      </c>
      <c r="E6352" s="74">
        <v>43922</v>
      </c>
      <c r="F6352">
        <v>0.108</v>
      </c>
      <c r="G6352" t="s">
        <v>17</v>
      </c>
      <c r="H6352" t="s">
        <v>17315</v>
      </c>
      <c r="I6352" s="74">
        <v>45240</v>
      </c>
      <c r="J6352" t="s">
        <v>19</v>
      </c>
      <c r="K6352" t="s">
        <v>19</v>
      </c>
    </row>
    <row r="6353" spans="1:11" hidden="1" x14ac:dyDescent="0.3">
      <c r="A6353" t="s">
        <v>15428</v>
      </c>
      <c r="B6353" t="s">
        <v>15427</v>
      </c>
      <c r="C6353" t="s">
        <v>17722</v>
      </c>
      <c r="D6353" t="s">
        <v>17723</v>
      </c>
      <c r="E6353" s="74">
        <v>43712</v>
      </c>
      <c r="F6353">
        <v>0.14399999999999999</v>
      </c>
      <c r="G6353" t="s">
        <v>17</v>
      </c>
      <c r="H6353" t="s">
        <v>17315</v>
      </c>
      <c r="I6353" s="74">
        <v>44546</v>
      </c>
      <c r="J6353" t="s">
        <v>19</v>
      </c>
      <c r="K6353" t="s">
        <v>19</v>
      </c>
    </row>
    <row r="6354" spans="1:11" hidden="1" x14ac:dyDescent="0.3">
      <c r="A6354" t="s">
        <v>2220</v>
      </c>
      <c r="B6354" t="s">
        <v>13036</v>
      </c>
      <c r="C6354" t="s">
        <v>20728</v>
      </c>
      <c r="D6354" t="s">
        <v>20729</v>
      </c>
      <c r="E6354" s="74">
        <v>40914</v>
      </c>
      <c r="F6354">
        <v>0.5</v>
      </c>
      <c r="G6354" t="s">
        <v>17</v>
      </c>
      <c r="H6354" t="s">
        <v>17315</v>
      </c>
      <c r="I6354" s="74">
        <v>41072</v>
      </c>
      <c r="J6354" t="s">
        <v>19</v>
      </c>
      <c r="K6354" t="s">
        <v>19</v>
      </c>
    </row>
    <row r="6355" spans="1:11" hidden="1" x14ac:dyDescent="0.3">
      <c r="A6355" t="s">
        <v>2219</v>
      </c>
      <c r="B6355" t="s">
        <v>13036</v>
      </c>
      <c r="C6355" t="s">
        <v>20728</v>
      </c>
      <c r="D6355" t="s">
        <v>20729</v>
      </c>
      <c r="E6355" s="74">
        <v>40914</v>
      </c>
      <c r="F6355">
        <v>0.75</v>
      </c>
      <c r="G6355" t="s">
        <v>17</v>
      </c>
      <c r="H6355" t="s">
        <v>17315</v>
      </c>
      <c r="I6355" s="74">
        <v>41072</v>
      </c>
      <c r="J6355" t="s">
        <v>19</v>
      </c>
      <c r="K6355" t="s">
        <v>19</v>
      </c>
    </row>
    <row r="6356" spans="1:11" hidden="1" x14ac:dyDescent="0.3">
      <c r="A6356" t="s">
        <v>4827</v>
      </c>
      <c r="B6356" t="s">
        <v>13485</v>
      </c>
      <c r="C6356" t="s">
        <v>20728</v>
      </c>
      <c r="D6356" t="s">
        <v>20729</v>
      </c>
      <c r="E6356" s="74">
        <v>39854</v>
      </c>
      <c r="F6356">
        <v>0.25</v>
      </c>
      <c r="G6356" t="s">
        <v>17</v>
      </c>
      <c r="H6356" t="s">
        <v>17315</v>
      </c>
      <c r="I6356" s="74">
        <v>40435</v>
      </c>
      <c r="J6356" t="s">
        <v>19</v>
      </c>
      <c r="K6356" t="s">
        <v>19</v>
      </c>
    </row>
    <row r="6357" spans="1:11" hidden="1" x14ac:dyDescent="0.3">
      <c r="A6357" t="s">
        <v>4828</v>
      </c>
      <c r="B6357" t="s">
        <v>13485</v>
      </c>
      <c r="C6357" t="s">
        <v>20728</v>
      </c>
      <c r="D6357" t="s">
        <v>20729</v>
      </c>
      <c r="E6357" s="74">
        <v>39854</v>
      </c>
      <c r="F6357">
        <v>0.25</v>
      </c>
      <c r="G6357" t="s">
        <v>17</v>
      </c>
      <c r="H6357" t="s">
        <v>17315</v>
      </c>
      <c r="I6357" s="74">
        <v>40435</v>
      </c>
      <c r="J6357" t="s">
        <v>19</v>
      </c>
      <c r="K6357" t="s">
        <v>19</v>
      </c>
    </row>
    <row r="6358" spans="1:11" hidden="1" x14ac:dyDescent="0.3">
      <c r="A6358" t="s">
        <v>4829</v>
      </c>
      <c r="B6358" t="s">
        <v>13485</v>
      </c>
      <c r="C6358" t="s">
        <v>20728</v>
      </c>
      <c r="D6358" t="s">
        <v>20729</v>
      </c>
      <c r="E6358" s="74">
        <v>39854</v>
      </c>
      <c r="F6358">
        <v>0.25</v>
      </c>
      <c r="G6358" t="s">
        <v>17</v>
      </c>
      <c r="H6358" t="s">
        <v>17315</v>
      </c>
      <c r="I6358" s="74">
        <v>40435</v>
      </c>
      <c r="J6358" t="s">
        <v>19</v>
      </c>
      <c r="K6358" t="s">
        <v>19</v>
      </c>
    </row>
    <row r="6359" spans="1:11" hidden="1" x14ac:dyDescent="0.3">
      <c r="A6359" t="s">
        <v>4830</v>
      </c>
      <c r="B6359" t="s">
        <v>13485</v>
      </c>
      <c r="C6359" t="s">
        <v>20728</v>
      </c>
      <c r="D6359" t="s">
        <v>20729</v>
      </c>
      <c r="E6359" s="74">
        <v>39854</v>
      </c>
      <c r="F6359">
        <v>0.25</v>
      </c>
      <c r="G6359" t="s">
        <v>17</v>
      </c>
      <c r="H6359" t="s">
        <v>17315</v>
      </c>
      <c r="I6359" s="74">
        <v>40435</v>
      </c>
      <c r="J6359" t="s">
        <v>19</v>
      </c>
      <c r="K6359" t="s">
        <v>19</v>
      </c>
    </row>
    <row r="6360" spans="1:11" hidden="1" x14ac:dyDescent="0.3">
      <c r="A6360" t="s">
        <v>19760</v>
      </c>
      <c r="B6360" t="s">
        <v>19761</v>
      </c>
      <c r="C6360" t="s">
        <v>17361</v>
      </c>
      <c r="D6360" t="s">
        <v>17362</v>
      </c>
      <c r="E6360" s="74">
        <v>43432</v>
      </c>
      <c r="F6360">
        <v>0.14000000000000001</v>
      </c>
      <c r="G6360" t="s">
        <v>17</v>
      </c>
      <c r="H6360" t="s">
        <v>17315</v>
      </c>
      <c r="I6360" s="74">
        <v>45049</v>
      </c>
      <c r="J6360" t="s">
        <v>19</v>
      </c>
      <c r="K6360" t="s">
        <v>19</v>
      </c>
    </row>
    <row r="6361" spans="1:11" hidden="1" x14ac:dyDescent="0.3">
      <c r="A6361" t="s">
        <v>1048</v>
      </c>
      <c r="B6361" t="s">
        <v>1049</v>
      </c>
      <c r="C6361" t="s">
        <v>17372</v>
      </c>
      <c r="D6361" t="s">
        <v>17373</v>
      </c>
      <c r="E6361" s="74">
        <v>41985</v>
      </c>
      <c r="F6361">
        <v>19</v>
      </c>
      <c r="G6361" t="s">
        <v>17</v>
      </c>
      <c r="H6361" t="s">
        <v>17315</v>
      </c>
      <c r="I6361" s="74">
        <v>42065</v>
      </c>
      <c r="J6361" t="s">
        <v>19</v>
      </c>
      <c r="K6361" t="s">
        <v>19</v>
      </c>
    </row>
    <row r="6362" spans="1:11" hidden="1" x14ac:dyDescent="0.3">
      <c r="A6362" t="s">
        <v>504</v>
      </c>
      <c r="B6362" t="s">
        <v>11909</v>
      </c>
      <c r="C6362" t="s">
        <v>22111</v>
      </c>
      <c r="D6362" t="s">
        <v>22112</v>
      </c>
      <c r="E6362" s="74">
        <v>42660</v>
      </c>
      <c r="F6362">
        <v>100</v>
      </c>
      <c r="G6362" t="s">
        <v>17</v>
      </c>
      <c r="H6362" t="s">
        <v>17315</v>
      </c>
      <c r="I6362" s="74">
        <v>42676</v>
      </c>
      <c r="J6362" t="s">
        <v>19</v>
      </c>
      <c r="K6362" t="s">
        <v>19</v>
      </c>
    </row>
    <row r="6363" spans="1:11" hidden="1" x14ac:dyDescent="0.3">
      <c r="A6363" t="s">
        <v>503</v>
      </c>
      <c r="B6363" t="s">
        <v>11908</v>
      </c>
      <c r="C6363" t="s">
        <v>22111</v>
      </c>
      <c r="D6363" t="s">
        <v>22112</v>
      </c>
      <c r="E6363" s="74">
        <v>42669</v>
      </c>
      <c r="F6363">
        <v>75</v>
      </c>
      <c r="G6363" t="s">
        <v>17</v>
      </c>
      <c r="H6363" t="s">
        <v>17315</v>
      </c>
      <c r="I6363" s="74">
        <v>42683</v>
      </c>
      <c r="J6363" t="s">
        <v>19</v>
      </c>
      <c r="K6363" t="s">
        <v>19</v>
      </c>
    </row>
    <row r="6364" spans="1:11" hidden="1" x14ac:dyDescent="0.3">
      <c r="A6364" t="s">
        <v>2367</v>
      </c>
      <c r="B6364" t="s">
        <v>13148</v>
      </c>
      <c r="C6364" t="s">
        <v>17428</v>
      </c>
      <c r="D6364" t="s">
        <v>17429</v>
      </c>
      <c r="E6364" s="74">
        <v>40899</v>
      </c>
      <c r="F6364">
        <v>5</v>
      </c>
      <c r="G6364" t="s">
        <v>17</v>
      </c>
      <c r="H6364" t="s">
        <v>17315</v>
      </c>
      <c r="I6364" s="74">
        <v>40912</v>
      </c>
      <c r="J6364" t="s">
        <v>19</v>
      </c>
      <c r="K6364" t="s">
        <v>19</v>
      </c>
    </row>
    <row r="6365" spans="1:11" hidden="1" x14ac:dyDescent="0.3">
      <c r="A6365" t="s">
        <v>2302</v>
      </c>
      <c r="B6365" t="s">
        <v>13101</v>
      </c>
      <c r="C6365" t="s">
        <v>17428</v>
      </c>
      <c r="D6365" t="s">
        <v>17429</v>
      </c>
      <c r="E6365" s="74">
        <v>40960</v>
      </c>
      <c r="F6365">
        <v>5</v>
      </c>
      <c r="G6365" t="s">
        <v>17</v>
      </c>
      <c r="H6365" t="s">
        <v>17315</v>
      </c>
      <c r="I6365" s="74">
        <v>41117</v>
      </c>
      <c r="J6365" t="s">
        <v>19</v>
      </c>
      <c r="K6365" t="s">
        <v>19</v>
      </c>
    </row>
    <row r="6366" spans="1:11" hidden="1" x14ac:dyDescent="0.3">
      <c r="A6366" t="s">
        <v>2301</v>
      </c>
      <c r="B6366" t="s">
        <v>13100</v>
      </c>
      <c r="C6366" t="s">
        <v>17428</v>
      </c>
      <c r="D6366" t="s">
        <v>17429</v>
      </c>
      <c r="E6366" s="74">
        <v>40960</v>
      </c>
      <c r="F6366">
        <v>5</v>
      </c>
      <c r="G6366" t="s">
        <v>17</v>
      </c>
      <c r="H6366" t="s">
        <v>17315</v>
      </c>
      <c r="I6366" s="74">
        <v>41117</v>
      </c>
      <c r="J6366" t="s">
        <v>19</v>
      </c>
      <c r="K6366" t="s">
        <v>19</v>
      </c>
    </row>
    <row r="6367" spans="1:11" hidden="1" x14ac:dyDescent="0.3">
      <c r="A6367" t="s">
        <v>505</v>
      </c>
      <c r="B6367" t="s">
        <v>11910</v>
      </c>
      <c r="C6367" t="s">
        <v>22111</v>
      </c>
      <c r="D6367" t="s">
        <v>22112</v>
      </c>
      <c r="E6367" s="74">
        <v>42605</v>
      </c>
      <c r="F6367">
        <v>60</v>
      </c>
      <c r="G6367" t="s">
        <v>17</v>
      </c>
      <c r="H6367" t="s">
        <v>17315</v>
      </c>
      <c r="I6367" s="74">
        <v>42636</v>
      </c>
      <c r="J6367" t="s">
        <v>19</v>
      </c>
      <c r="K6367" t="s">
        <v>19</v>
      </c>
    </row>
    <row r="6368" spans="1:11" hidden="1" x14ac:dyDescent="0.3">
      <c r="A6368" t="s">
        <v>1416</v>
      </c>
      <c r="B6368" t="s">
        <v>1417</v>
      </c>
      <c r="C6368" t="s">
        <v>17372</v>
      </c>
      <c r="D6368" t="s">
        <v>17373</v>
      </c>
      <c r="E6368" s="74">
        <v>41652</v>
      </c>
      <c r="F6368">
        <v>10</v>
      </c>
      <c r="G6368" t="s">
        <v>17</v>
      </c>
      <c r="H6368" t="s">
        <v>17315</v>
      </c>
      <c r="I6368" s="74">
        <v>41722</v>
      </c>
      <c r="J6368" t="s">
        <v>19</v>
      </c>
      <c r="K6368" t="s">
        <v>19</v>
      </c>
    </row>
    <row r="6369" spans="1:11" hidden="1" x14ac:dyDescent="0.3">
      <c r="A6369" t="s">
        <v>2375</v>
      </c>
      <c r="B6369" t="s">
        <v>2376</v>
      </c>
      <c r="C6369" t="s">
        <v>17428</v>
      </c>
      <c r="D6369" t="s">
        <v>17429</v>
      </c>
      <c r="E6369" s="74">
        <v>40903</v>
      </c>
      <c r="F6369">
        <v>3</v>
      </c>
      <c r="G6369" t="s">
        <v>17</v>
      </c>
      <c r="H6369" t="s">
        <v>17315</v>
      </c>
      <c r="I6369" s="74">
        <v>40919</v>
      </c>
      <c r="J6369" t="s">
        <v>19</v>
      </c>
      <c r="K6369" t="s">
        <v>19</v>
      </c>
    </row>
    <row r="6370" spans="1:11" hidden="1" x14ac:dyDescent="0.3">
      <c r="A6370" t="s">
        <v>2373</v>
      </c>
      <c r="B6370" t="s">
        <v>2374</v>
      </c>
      <c r="C6370" t="s">
        <v>17428</v>
      </c>
      <c r="D6370" t="s">
        <v>17429</v>
      </c>
      <c r="E6370" s="74">
        <v>40903</v>
      </c>
      <c r="F6370">
        <v>3</v>
      </c>
      <c r="G6370" t="s">
        <v>17</v>
      </c>
      <c r="H6370" t="s">
        <v>17315</v>
      </c>
      <c r="I6370" s="74">
        <v>40919</v>
      </c>
      <c r="J6370" t="s">
        <v>19</v>
      </c>
      <c r="K6370" t="s">
        <v>19</v>
      </c>
    </row>
    <row r="6371" spans="1:11" hidden="1" x14ac:dyDescent="0.3">
      <c r="A6371" t="s">
        <v>2371</v>
      </c>
      <c r="B6371" t="s">
        <v>2372</v>
      </c>
      <c r="C6371" t="s">
        <v>17428</v>
      </c>
      <c r="D6371" t="s">
        <v>17429</v>
      </c>
      <c r="E6371" s="74">
        <v>40903</v>
      </c>
      <c r="F6371">
        <v>3</v>
      </c>
      <c r="G6371" t="s">
        <v>17</v>
      </c>
      <c r="H6371" t="s">
        <v>17315</v>
      </c>
      <c r="I6371" s="74">
        <v>40919</v>
      </c>
      <c r="J6371" t="s">
        <v>19</v>
      </c>
      <c r="K6371" t="s">
        <v>19</v>
      </c>
    </row>
    <row r="6372" spans="1:11" hidden="1" x14ac:dyDescent="0.3">
      <c r="A6372" t="s">
        <v>2369</v>
      </c>
      <c r="B6372" t="s">
        <v>2370</v>
      </c>
      <c r="C6372" t="s">
        <v>17428</v>
      </c>
      <c r="D6372" t="s">
        <v>17429</v>
      </c>
      <c r="E6372" s="74">
        <v>40903</v>
      </c>
      <c r="F6372">
        <v>0.4</v>
      </c>
      <c r="G6372" t="s">
        <v>17</v>
      </c>
      <c r="H6372" t="s">
        <v>17315</v>
      </c>
      <c r="I6372" s="74">
        <v>40919</v>
      </c>
      <c r="J6372" t="s">
        <v>19</v>
      </c>
      <c r="K6372" t="s">
        <v>19</v>
      </c>
    </row>
    <row r="6373" spans="1:11" hidden="1" x14ac:dyDescent="0.3">
      <c r="A6373" t="s">
        <v>419</v>
      </c>
      <c r="B6373" t="s">
        <v>11883</v>
      </c>
      <c r="C6373" t="s">
        <v>17372</v>
      </c>
      <c r="D6373" t="s">
        <v>17373</v>
      </c>
      <c r="E6373" s="74">
        <v>42669</v>
      </c>
      <c r="F6373">
        <v>180</v>
      </c>
      <c r="G6373" t="s">
        <v>17</v>
      </c>
      <c r="H6373" t="s">
        <v>17315</v>
      </c>
      <c r="I6373" s="74">
        <v>42676</v>
      </c>
      <c r="J6373" t="s">
        <v>19</v>
      </c>
      <c r="K6373" t="s">
        <v>19</v>
      </c>
    </row>
    <row r="6374" spans="1:11" hidden="1" x14ac:dyDescent="0.3">
      <c r="A6374" t="s">
        <v>415</v>
      </c>
      <c r="B6374" t="s">
        <v>11881</v>
      </c>
      <c r="C6374" t="s">
        <v>17372</v>
      </c>
      <c r="D6374" t="s">
        <v>17373</v>
      </c>
      <c r="E6374" s="74">
        <v>42635</v>
      </c>
      <c r="F6374">
        <v>20</v>
      </c>
      <c r="G6374" t="s">
        <v>17</v>
      </c>
      <c r="H6374" t="s">
        <v>17315</v>
      </c>
      <c r="I6374" s="74">
        <v>42650</v>
      </c>
      <c r="J6374" t="s">
        <v>19</v>
      </c>
      <c r="K6374" t="s">
        <v>19</v>
      </c>
    </row>
    <row r="6375" spans="1:11" hidden="1" x14ac:dyDescent="0.3">
      <c r="A6375" t="s">
        <v>19811</v>
      </c>
      <c r="B6375" t="s">
        <v>19812</v>
      </c>
      <c r="C6375" t="s">
        <v>19813</v>
      </c>
      <c r="D6375" t="s">
        <v>19814</v>
      </c>
      <c r="E6375" s="74">
        <v>45051</v>
      </c>
      <c r="F6375">
        <v>45</v>
      </c>
      <c r="G6375" t="s">
        <v>17</v>
      </c>
      <c r="H6375" t="s">
        <v>17315</v>
      </c>
      <c r="I6375" s="74">
        <v>45198</v>
      </c>
      <c r="J6375" t="s">
        <v>19</v>
      </c>
      <c r="K6375" t="s">
        <v>19</v>
      </c>
    </row>
    <row r="6376" spans="1:11" hidden="1" x14ac:dyDescent="0.3">
      <c r="A6376" t="s">
        <v>19815</v>
      </c>
      <c r="B6376" t="s">
        <v>19816</v>
      </c>
      <c r="C6376" t="s">
        <v>19813</v>
      </c>
      <c r="D6376" t="s">
        <v>19814</v>
      </c>
      <c r="E6376" s="74">
        <v>45051</v>
      </c>
      <c r="F6376">
        <v>20</v>
      </c>
      <c r="G6376" t="s">
        <v>17</v>
      </c>
      <c r="H6376" t="s">
        <v>17315</v>
      </c>
      <c r="I6376" s="74">
        <v>45174</v>
      </c>
      <c r="J6376" t="s">
        <v>19</v>
      </c>
      <c r="K6376" t="s">
        <v>19</v>
      </c>
    </row>
    <row r="6377" spans="1:11" hidden="1" x14ac:dyDescent="0.3">
      <c r="A6377" t="s">
        <v>19827</v>
      </c>
      <c r="B6377" t="s">
        <v>19828</v>
      </c>
      <c r="C6377" t="s">
        <v>19813</v>
      </c>
      <c r="D6377" t="s">
        <v>19814</v>
      </c>
      <c r="E6377" s="74">
        <v>45051</v>
      </c>
      <c r="F6377">
        <v>20</v>
      </c>
      <c r="G6377" t="s">
        <v>17</v>
      </c>
      <c r="H6377" t="s">
        <v>17315</v>
      </c>
      <c r="I6377" s="74">
        <v>45174</v>
      </c>
      <c r="J6377" t="s">
        <v>19</v>
      </c>
      <c r="K6377" t="s">
        <v>19</v>
      </c>
    </row>
    <row r="6378" spans="1:11" hidden="1" x14ac:dyDescent="0.3">
      <c r="A6378" t="s">
        <v>19829</v>
      </c>
      <c r="B6378" t="s">
        <v>19830</v>
      </c>
      <c r="C6378" t="s">
        <v>19813</v>
      </c>
      <c r="D6378" t="s">
        <v>19814</v>
      </c>
      <c r="E6378" s="74">
        <v>45051</v>
      </c>
      <c r="F6378">
        <v>20</v>
      </c>
      <c r="G6378" t="s">
        <v>17</v>
      </c>
      <c r="H6378" t="s">
        <v>17315</v>
      </c>
      <c r="I6378" s="74">
        <v>45174</v>
      </c>
      <c r="J6378" t="s">
        <v>19</v>
      </c>
      <c r="K6378" t="s">
        <v>19</v>
      </c>
    </row>
    <row r="6379" spans="1:11" hidden="1" x14ac:dyDescent="0.3">
      <c r="A6379" t="s">
        <v>2368</v>
      </c>
      <c r="B6379" t="s">
        <v>13149</v>
      </c>
      <c r="C6379" t="s">
        <v>17428</v>
      </c>
      <c r="D6379" t="s">
        <v>17429</v>
      </c>
      <c r="E6379" s="74">
        <v>40897</v>
      </c>
      <c r="F6379">
        <v>5</v>
      </c>
      <c r="G6379" t="s">
        <v>17</v>
      </c>
      <c r="H6379" t="s">
        <v>17315</v>
      </c>
      <c r="I6379" s="74">
        <v>40913</v>
      </c>
      <c r="J6379" t="s">
        <v>19</v>
      </c>
      <c r="K6379" t="s">
        <v>19</v>
      </c>
    </row>
    <row r="6380" spans="1:11" hidden="1" x14ac:dyDescent="0.3">
      <c r="A6380" t="s">
        <v>2304</v>
      </c>
      <c r="B6380" t="s">
        <v>13103</v>
      </c>
      <c r="C6380" t="s">
        <v>17428</v>
      </c>
      <c r="D6380" t="s">
        <v>17429</v>
      </c>
      <c r="E6380" s="74">
        <v>40961</v>
      </c>
      <c r="F6380">
        <v>5</v>
      </c>
      <c r="G6380" t="s">
        <v>17</v>
      </c>
      <c r="H6380" t="s">
        <v>17315</v>
      </c>
      <c r="I6380" s="74">
        <v>41117</v>
      </c>
      <c r="J6380" t="s">
        <v>19</v>
      </c>
      <c r="K6380" t="s">
        <v>19</v>
      </c>
    </row>
    <row r="6381" spans="1:11" hidden="1" x14ac:dyDescent="0.3">
      <c r="A6381" t="s">
        <v>2303</v>
      </c>
      <c r="B6381" t="s">
        <v>13102</v>
      </c>
      <c r="C6381" t="s">
        <v>17428</v>
      </c>
      <c r="D6381" t="s">
        <v>17429</v>
      </c>
      <c r="E6381" s="74">
        <v>40961</v>
      </c>
      <c r="F6381">
        <v>5</v>
      </c>
      <c r="G6381" t="s">
        <v>17</v>
      </c>
      <c r="H6381" t="s">
        <v>17315</v>
      </c>
      <c r="I6381" s="74">
        <v>41117</v>
      </c>
      <c r="J6381" t="s">
        <v>19</v>
      </c>
      <c r="K6381" t="s">
        <v>19</v>
      </c>
    </row>
    <row r="6382" spans="1:11" hidden="1" x14ac:dyDescent="0.3">
      <c r="A6382" t="s">
        <v>2027</v>
      </c>
      <c r="B6382" t="s">
        <v>12883</v>
      </c>
      <c r="C6382" t="s">
        <v>17486</v>
      </c>
      <c r="D6382" t="s">
        <v>17487</v>
      </c>
      <c r="E6382" s="74">
        <v>41425</v>
      </c>
      <c r="F6382">
        <v>20</v>
      </c>
      <c r="G6382" t="s">
        <v>17</v>
      </c>
      <c r="H6382" t="s">
        <v>17315</v>
      </c>
      <c r="I6382" s="74">
        <v>41492</v>
      </c>
      <c r="J6382" t="s">
        <v>19</v>
      </c>
      <c r="K6382" t="s">
        <v>19</v>
      </c>
    </row>
    <row r="6383" spans="1:11" hidden="1" x14ac:dyDescent="0.3">
      <c r="A6383" t="s">
        <v>2098</v>
      </c>
      <c r="B6383" t="s">
        <v>12955</v>
      </c>
      <c r="C6383" t="s">
        <v>17428</v>
      </c>
      <c r="D6383" t="s">
        <v>17429</v>
      </c>
      <c r="E6383" s="74">
        <v>41221</v>
      </c>
      <c r="F6383">
        <v>5</v>
      </c>
      <c r="G6383" t="s">
        <v>17</v>
      </c>
      <c r="H6383" t="s">
        <v>17315</v>
      </c>
      <c r="I6383" s="74">
        <v>41317</v>
      </c>
      <c r="J6383" t="s">
        <v>19</v>
      </c>
      <c r="K6383" t="s">
        <v>19</v>
      </c>
    </row>
    <row r="6384" spans="1:11" hidden="1" x14ac:dyDescent="0.3">
      <c r="A6384" t="s">
        <v>2097</v>
      </c>
      <c r="B6384" t="s">
        <v>12954</v>
      </c>
      <c r="C6384" t="s">
        <v>17428</v>
      </c>
      <c r="D6384" t="s">
        <v>17429</v>
      </c>
      <c r="E6384" s="74">
        <v>41221</v>
      </c>
      <c r="F6384">
        <v>5</v>
      </c>
      <c r="G6384" t="s">
        <v>17</v>
      </c>
      <c r="H6384" t="s">
        <v>17315</v>
      </c>
      <c r="I6384" s="74">
        <v>41317</v>
      </c>
      <c r="J6384" t="s">
        <v>19</v>
      </c>
      <c r="K6384" t="s">
        <v>19</v>
      </c>
    </row>
    <row r="6385" spans="1:11" hidden="1" x14ac:dyDescent="0.3">
      <c r="A6385" t="s">
        <v>2096</v>
      </c>
      <c r="B6385" t="s">
        <v>12953</v>
      </c>
      <c r="C6385" t="s">
        <v>17428</v>
      </c>
      <c r="D6385" t="s">
        <v>17429</v>
      </c>
      <c r="E6385" s="74">
        <v>41221</v>
      </c>
      <c r="F6385">
        <v>5</v>
      </c>
      <c r="G6385" t="s">
        <v>17</v>
      </c>
      <c r="H6385" t="s">
        <v>17315</v>
      </c>
      <c r="I6385" s="74">
        <v>41317</v>
      </c>
      <c r="J6385" t="s">
        <v>19</v>
      </c>
      <c r="K6385" t="s">
        <v>19</v>
      </c>
    </row>
    <row r="6386" spans="1:11" hidden="1" x14ac:dyDescent="0.3">
      <c r="A6386" t="s">
        <v>2095</v>
      </c>
      <c r="B6386" t="s">
        <v>12952</v>
      </c>
      <c r="C6386" t="s">
        <v>17428</v>
      </c>
      <c r="D6386" t="s">
        <v>17429</v>
      </c>
      <c r="E6386" s="74">
        <v>41221</v>
      </c>
      <c r="F6386">
        <v>5</v>
      </c>
      <c r="G6386" t="s">
        <v>17</v>
      </c>
      <c r="H6386" t="s">
        <v>17315</v>
      </c>
      <c r="I6386" s="74">
        <v>41317</v>
      </c>
      <c r="J6386" t="s">
        <v>19</v>
      </c>
      <c r="K6386" t="s">
        <v>19</v>
      </c>
    </row>
    <row r="6387" spans="1:11" hidden="1" x14ac:dyDescent="0.3">
      <c r="A6387" t="s">
        <v>2094</v>
      </c>
      <c r="B6387" t="s">
        <v>12951</v>
      </c>
      <c r="C6387" t="s">
        <v>17428</v>
      </c>
      <c r="D6387" t="s">
        <v>17429</v>
      </c>
      <c r="E6387" s="74">
        <v>41221</v>
      </c>
      <c r="F6387">
        <v>5</v>
      </c>
      <c r="G6387" t="s">
        <v>17</v>
      </c>
      <c r="H6387" t="s">
        <v>17315</v>
      </c>
      <c r="I6387" s="74">
        <v>41317</v>
      </c>
      <c r="J6387" t="s">
        <v>19</v>
      </c>
      <c r="K6387" t="s">
        <v>19</v>
      </c>
    </row>
    <row r="6388" spans="1:11" hidden="1" x14ac:dyDescent="0.3">
      <c r="A6388" t="s">
        <v>2093</v>
      </c>
      <c r="B6388" t="s">
        <v>12950</v>
      </c>
      <c r="C6388" t="s">
        <v>17428</v>
      </c>
      <c r="D6388" t="s">
        <v>17429</v>
      </c>
      <c r="E6388" s="74">
        <v>41221</v>
      </c>
      <c r="F6388">
        <v>5</v>
      </c>
      <c r="G6388" t="s">
        <v>17</v>
      </c>
      <c r="H6388" t="s">
        <v>17315</v>
      </c>
      <c r="I6388" s="74">
        <v>41317</v>
      </c>
      <c r="J6388" t="s">
        <v>19</v>
      </c>
      <c r="K6388" t="s">
        <v>19</v>
      </c>
    </row>
    <row r="6389" spans="1:11" hidden="1" x14ac:dyDescent="0.3">
      <c r="A6389" t="s">
        <v>609</v>
      </c>
      <c r="B6389" t="s">
        <v>11976</v>
      </c>
      <c r="C6389" t="s">
        <v>17664</v>
      </c>
      <c r="D6389" t="s">
        <v>17665</v>
      </c>
      <c r="E6389" s="74">
        <v>42558</v>
      </c>
      <c r="F6389">
        <v>30</v>
      </c>
      <c r="G6389" t="s">
        <v>17</v>
      </c>
      <c r="H6389" t="s">
        <v>17315</v>
      </c>
      <c r="I6389" s="74">
        <v>42598</v>
      </c>
      <c r="J6389" t="s">
        <v>19</v>
      </c>
      <c r="K6389" t="s">
        <v>19</v>
      </c>
    </row>
    <row r="6390" spans="1:11" hidden="1" x14ac:dyDescent="0.3">
      <c r="A6390" t="s">
        <v>608</v>
      </c>
      <c r="B6390" t="s">
        <v>11975</v>
      </c>
      <c r="C6390" t="s">
        <v>17664</v>
      </c>
      <c r="D6390" t="s">
        <v>17665</v>
      </c>
      <c r="E6390" s="74">
        <v>42493</v>
      </c>
      <c r="F6390">
        <v>40</v>
      </c>
      <c r="G6390" t="s">
        <v>17</v>
      </c>
      <c r="H6390" t="s">
        <v>17315</v>
      </c>
      <c r="I6390" s="74">
        <v>42529</v>
      </c>
      <c r="J6390" t="s">
        <v>19</v>
      </c>
      <c r="K6390" t="s">
        <v>19</v>
      </c>
    </row>
    <row r="6391" spans="1:11" hidden="1" x14ac:dyDescent="0.3">
      <c r="A6391" t="s">
        <v>607</v>
      </c>
      <c r="B6391" t="s">
        <v>11974</v>
      </c>
      <c r="C6391" t="s">
        <v>17664</v>
      </c>
      <c r="D6391" t="s">
        <v>17665</v>
      </c>
      <c r="E6391" s="74">
        <v>42523</v>
      </c>
      <c r="F6391">
        <v>30</v>
      </c>
      <c r="G6391" t="s">
        <v>17</v>
      </c>
      <c r="H6391" t="s">
        <v>17315</v>
      </c>
      <c r="I6391" s="74">
        <v>42541</v>
      </c>
      <c r="J6391" t="s">
        <v>19</v>
      </c>
      <c r="K6391" t="s">
        <v>19</v>
      </c>
    </row>
    <row r="6392" spans="1:11" hidden="1" x14ac:dyDescent="0.3">
      <c r="A6392" t="s">
        <v>1420</v>
      </c>
      <c r="B6392" t="s">
        <v>1421</v>
      </c>
      <c r="C6392" t="s">
        <v>17372</v>
      </c>
      <c r="D6392" t="s">
        <v>17373</v>
      </c>
      <c r="E6392" s="74">
        <v>41596</v>
      </c>
      <c r="F6392">
        <v>5</v>
      </c>
      <c r="G6392" t="s">
        <v>17</v>
      </c>
      <c r="H6392" t="s">
        <v>17315</v>
      </c>
      <c r="I6392" s="74">
        <v>41667</v>
      </c>
      <c r="J6392" t="s">
        <v>19</v>
      </c>
      <c r="K6392" t="s">
        <v>19</v>
      </c>
    </row>
    <row r="6393" spans="1:11" hidden="1" x14ac:dyDescent="0.3">
      <c r="A6393" t="s">
        <v>1414</v>
      </c>
      <c r="B6393" t="s">
        <v>1415</v>
      </c>
      <c r="C6393" t="s">
        <v>17372</v>
      </c>
      <c r="D6393" t="s">
        <v>17373</v>
      </c>
      <c r="E6393" s="74">
        <v>41631</v>
      </c>
      <c r="F6393">
        <v>20</v>
      </c>
      <c r="G6393" t="s">
        <v>17</v>
      </c>
      <c r="H6393" t="s">
        <v>17315</v>
      </c>
      <c r="I6393" s="74">
        <v>41689</v>
      </c>
      <c r="J6393" t="s">
        <v>19</v>
      </c>
      <c r="K6393" t="s">
        <v>19</v>
      </c>
    </row>
    <row r="6394" spans="1:11" hidden="1" x14ac:dyDescent="0.3">
      <c r="A6394" t="s">
        <v>15373</v>
      </c>
      <c r="B6394" t="s">
        <v>15372</v>
      </c>
      <c r="C6394" t="s">
        <v>17664</v>
      </c>
      <c r="D6394" t="s">
        <v>17665</v>
      </c>
      <c r="E6394" s="74">
        <v>44512</v>
      </c>
      <c r="F6394">
        <v>50.5</v>
      </c>
      <c r="G6394" t="s">
        <v>17</v>
      </c>
      <c r="H6394" t="s">
        <v>17315</v>
      </c>
      <c r="I6394" s="74">
        <v>44573</v>
      </c>
      <c r="J6394" t="s">
        <v>19</v>
      </c>
      <c r="K6394" t="s">
        <v>19</v>
      </c>
    </row>
    <row r="6395" spans="1:11" hidden="1" x14ac:dyDescent="0.3">
      <c r="A6395" t="s">
        <v>15272</v>
      </c>
      <c r="B6395" t="s">
        <v>15177</v>
      </c>
      <c r="C6395" t="s">
        <v>17664</v>
      </c>
      <c r="D6395" t="s">
        <v>17665</v>
      </c>
      <c r="E6395" s="74">
        <v>44635</v>
      </c>
      <c r="F6395">
        <v>93</v>
      </c>
      <c r="G6395" t="s">
        <v>17</v>
      </c>
      <c r="H6395" t="s">
        <v>17315</v>
      </c>
      <c r="I6395" s="74">
        <v>44658</v>
      </c>
      <c r="J6395" t="s">
        <v>19</v>
      </c>
      <c r="K6395" t="s">
        <v>19</v>
      </c>
    </row>
    <row r="6396" spans="1:11" hidden="1" x14ac:dyDescent="0.3">
      <c r="A6396" t="s">
        <v>15180</v>
      </c>
      <c r="B6396" t="s">
        <v>15177</v>
      </c>
      <c r="C6396" t="s">
        <v>17664</v>
      </c>
      <c r="D6396" t="s">
        <v>17665</v>
      </c>
      <c r="E6396" s="74">
        <v>44635</v>
      </c>
      <c r="F6396">
        <v>67.5</v>
      </c>
      <c r="G6396" t="s">
        <v>17</v>
      </c>
      <c r="H6396" t="s">
        <v>17315</v>
      </c>
      <c r="I6396" s="74">
        <v>44658</v>
      </c>
      <c r="J6396" t="s">
        <v>19</v>
      </c>
      <c r="K6396" t="s">
        <v>19</v>
      </c>
    </row>
    <row r="6397" spans="1:11" hidden="1" x14ac:dyDescent="0.3">
      <c r="A6397" t="s">
        <v>15179</v>
      </c>
      <c r="B6397" t="s">
        <v>15177</v>
      </c>
      <c r="C6397" t="s">
        <v>17664</v>
      </c>
      <c r="D6397" t="s">
        <v>17665</v>
      </c>
      <c r="E6397" s="74">
        <v>44635</v>
      </c>
      <c r="F6397">
        <v>26</v>
      </c>
      <c r="G6397" t="s">
        <v>17</v>
      </c>
      <c r="H6397" t="s">
        <v>17315</v>
      </c>
      <c r="I6397" s="74">
        <v>44658</v>
      </c>
      <c r="J6397" t="s">
        <v>19</v>
      </c>
      <c r="K6397" t="s">
        <v>19</v>
      </c>
    </row>
    <row r="6398" spans="1:11" hidden="1" x14ac:dyDescent="0.3">
      <c r="A6398" t="s">
        <v>15178</v>
      </c>
      <c r="B6398" t="s">
        <v>15177</v>
      </c>
      <c r="C6398" t="s">
        <v>17664</v>
      </c>
      <c r="D6398" t="s">
        <v>17665</v>
      </c>
      <c r="E6398" s="74">
        <v>44635</v>
      </c>
      <c r="F6398">
        <v>63</v>
      </c>
      <c r="G6398" t="s">
        <v>17</v>
      </c>
      <c r="H6398" t="s">
        <v>17315</v>
      </c>
      <c r="I6398" s="74">
        <v>44658</v>
      </c>
      <c r="J6398" t="s">
        <v>19</v>
      </c>
      <c r="K6398" t="s">
        <v>19</v>
      </c>
    </row>
    <row r="6399" spans="1:11" hidden="1" x14ac:dyDescent="0.3">
      <c r="A6399" t="s">
        <v>529</v>
      </c>
      <c r="B6399" t="s">
        <v>11924</v>
      </c>
      <c r="C6399" t="s">
        <v>17372</v>
      </c>
      <c r="D6399" t="s">
        <v>17373</v>
      </c>
      <c r="E6399" s="74">
        <v>42578</v>
      </c>
      <c r="F6399">
        <v>200</v>
      </c>
      <c r="G6399" t="s">
        <v>17</v>
      </c>
      <c r="H6399" t="s">
        <v>17315</v>
      </c>
      <c r="I6399" s="74">
        <v>42587</v>
      </c>
      <c r="J6399" t="s">
        <v>19</v>
      </c>
      <c r="K6399" t="s">
        <v>19</v>
      </c>
    </row>
    <row r="6400" spans="1:11" hidden="1" x14ac:dyDescent="0.3">
      <c r="A6400" t="s">
        <v>1418</v>
      </c>
      <c r="B6400" t="s">
        <v>1419</v>
      </c>
      <c r="C6400" t="s">
        <v>17372</v>
      </c>
      <c r="D6400" t="s">
        <v>17373</v>
      </c>
      <c r="E6400" s="74">
        <v>41614</v>
      </c>
      <c r="F6400">
        <v>17.5</v>
      </c>
      <c r="G6400" t="s">
        <v>17</v>
      </c>
      <c r="H6400" t="s">
        <v>17315</v>
      </c>
      <c r="I6400" s="74">
        <v>41689</v>
      </c>
      <c r="J6400" t="s">
        <v>19</v>
      </c>
      <c r="K6400" t="s">
        <v>19</v>
      </c>
    </row>
    <row r="6401" spans="1:11" hidden="1" x14ac:dyDescent="0.3">
      <c r="A6401" t="s">
        <v>25468</v>
      </c>
      <c r="B6401" t="s">
        <v>25469</v>
      </c>
      <c r="C6401" t="s">
        <v>25470</v>
      </c>
      <c r="D6401" t="s">
        <v>25471</v>
      </c>
      <c r="E6401" s="74">
        <v>45512</v>
      </c>
      <c r="F6401">
        <v>0.01</v>
      </c>
      <c r="G6401" t="s">
        <v>17369</v>
      </c>
      <c r="H6401" t="s">
        <v>17315</v>
      </c>
      <c r="I6401" s="74">
        <v>45595</v>
      </c>
      <c r="J6401" t="s">
        <v>19</v>
      </c>
      <c r="K6401" t="s">
        <v>19</v>
      </c>
    </row>
    <row r="6402" spans="1:11" hidden="1" x14ac:dyDescent="0.3">
      <c r="A6402" t="s">
        <v>6149</v>
      </c>
      <c r="B6402" t="s">
        <v>22370</v>
      </c>
      <c r="C6402" t="s">
        <v>22353</v>
      </c>
      <c r="D6402" t="s">
        <v>22354</v>
      </c>
      <c r="E6402" s="74">
        <v>43110</v>
      </c>
      <c r="F6402">
        <v>0.12</v>
      </c>
      <c r="G6402" t="s">
        <v>17</v>
      </c>
      <c r="H6402" t="s">
        <v>17315</v>
      </c>
      <c r="I6402" s="74">
        <v>43902</v>
      </c>
      <c r="J6402" t="s">
        <v>19</v>
      </c>
      <c r="K6402" t="s">
        <v>19</v>
      </c>
    </row>
    <row r="6403" spans="1:11" hidden="1" x14ac:dyDescent="0.3">
      <c r="A6403" t="s">
        <v>1165</v>
      </c>
      <c r="B6403" t="s">
        <v>12275</v>
      </c>
      <c r="C6403" t="s">
        <v>17428</v>
      </c>
      <c r="D6403" t="s">
        <v>17429</v>
      </c>
      <c r="E6403" s="74">
        <v>41724</v>
      </c>
      <c r="F6403">
        <v>0.29799999999999999</v>
      </c>
      <c r="G6403" t="s">
        <v>17</v>
      </c>
      <c r="H6403" t="s">
        <v>17315</v>
      </c>
      <c r="I6403" s="74">
        <v>41831</v>
      </c>
      <c r="J6403" t="s">
        <v>19</v>
      </c>
      <c r="K6403" t="s">
        <v>19</v>
      </c>
    </row>
    <row r="6404" spans="1:11" hidden="1" x14ac:dyDescent="0.3">
      <c r="A6404" t="s">
        <v>9976</v>
      </c>
      <c r="B6404" t="s">
        <v>16936</v>
      </c>
      <c r="C6404" t="s">
        <v>17348</v>
      </c>
      <c r="D6404" t="s">
        <v>17349</v>
      </c>
      <c r="E6404" s="74">
        <v>42972</v>
      </c>
      <c r="F6404">
        <v>0.69899999999999995</v>
      </c>
      <c r="G6404" t="s">
        <v>17</v>
      </c>
      <c r="H6404" t="s">
        <v>17315</v>
      </c>
      <c r="I6404" s="74">
        <v>44131</v>
      </c>
      <c r="J6404" t="s">
        <v>19</v>
      </c>
      <c r="K6404" t="s">
        <v>19</v>
      </c>
    </row>
    <row r="6405" spans="1:11" hidden="1" x14ac:dyDescent="0.3">
      <c r="A6405" t="s">
        <v>28381</v>
      </c>
      <c r="B6405" t="s">
        <v>28382</v>
      </c>
      <c r="C6405" t="s">
        <v>28311</v>
      </c>
      <c r="D6405" t="s">
        <v>28312</v>
      </c>
      <c r="E6405" s="74">
        <v>40869</v>
      </c>
      <c r="F6405">
        <v>1.2E-2</v>
      </c>
      <c r="G6405" t="s">
        <v>17</v>
      </c>
      <c r="H6405" t="s">
        <v>17315</v>
      </c>
      <c r="I6405" s="74">
        <v>41121</v>
      </c>
      <c r="J6405" t="s">
        <v>19</v>
      </c>
      <c r="K6405" t="s">
        <v>19</v>
      </c>
    </row>
    <row r="6406" spans="1:11" hidden="1" x14ac:dyDescent="0.3">
      <c r="A6406" t="s">
        <v>28383</v>
      </c>
      <c r="B6406" t="s">
        <v>28382</v>
      </c>
      <c r="C6406" t="s">
        <v>28311</v>
      </c>
      <c r="D6406" t="s">
        <v>28312</v>
      </c>
      <c r="E6406" s="74">
        <v>40869</v>
      </c>
      <c r="F6406">
        <v>4.2000000000000003E-2</v>
      </c>
      <c r="G6406" t="s">
        <v>17</v>
      </c>
      <c r="H6406" t="s">
        <v>17315</v>
      </c>
      <c r="I6406" s="74">
        <v>41121</v>
      </c>
      <c r="J6406" t="s">
        <v>19</v>
      </c>
      <c r="K6406" t="s">
        <v>19</v>
      </c>
    </row>
    <row r="6407" spans="1:11" hidden="1" x14ac:dyDescent="0.3">
      <c r="A6407" t="s">
        <v>28384</v>
      </c>
      <c r="B6407" t="s">
        <v>28382</v>
      </c>
      <c r="C6407" t="s">
        <v>28311</v>
      </c>
      <c r="D6407" t="s">
        <v>28312</v>
      </c>
      <c r="E6407" s="74">
        <v>40869</v>
      </c>
      <c r="F6407">
        <v>0.17499999999999999</v>
      </c>
      <c r="G6407" t="s">
        <v>17</v>
      </c>
      <c r="H6407" t="s">
        <v>17315</v>
      </c>
      <c r="I6407" s="74">
        <v>41121</v>
      </c>
      <c r="J6407" t="s">
        <v>19</v>
      </c>
      <c r="K6407" t="s">
        <v>19</v>
      </c>
    </row>
    <row r="6408" spans="1:11" hidden="1" x14ac:dyDescent="0.3">
      <c r="A6408" t="s">
        <v>28385</v>
      </c>
      <c r="B6408" t="s">
        <v>28382</v>
      </c>
      <c r="C6408" t="s">
        <v>28311</v>
      </c>
      <c r="D6408" t="s">
        <v>28312</v>
      </c>
      <c r="E6408" s="74">
        <v>40869</v>
      </c>
      <c r="F6408">
        <v>0.17</v>
      </c>
      <c r="G6408" t="s">
        <v>17</v>
      </c>
      <c r="H6408" t="s">
        <v>17315</v>
      </c>
      <c r="I6408" s="74">
        <v>41121</v>
      </c>
      <c r="J6408" t="s">
        <v>19</v>
      </c>
      <c r="K6408" t="s">
        <v>19</v>
      </c>
    </row>
    <row r="6409" spans="1:11" hidden="1" x14ac:dyDescent="0.3">
      <c r="A6409" t="s">
        <v>28386</v>
      </c>
      <c r="B6409" t="s">
        <v>28382</v>
      </c>
      <c r="C6409" t="s">
        <v>28311</v>
      </c>
      <c r="D6409" t="s">
        <v>28312</v>
      </c>
      <c r="E6409" s="74">
        <v>40876</v>
      </c>
      <c r="F6409">
        <v>0.28499999999999998</v>
      </c>
      <c r="G6409" t="s">
        <v>17</v>
      </c>
      <c r="H6409" t="s">
        <v>17315</v>
      </c>
      <c r="I6409" s="74">
        <v>41121</v>
      </c>
      <c r="J6409" t="s">
        <v>19</v>
      </c>
      <c r="K6409" t="s">
        <v>19</v>
      </c>
    </row>
    <row r="6410" spans="1:11" hidden="1" x14ac:dyDescent="0.3">
      <c r="A6410" t="s">
        <v>28387</v>
      </c>
      <c r="B6410" t="s">
        <v>28382</v>
      </c>
      <c r="C6410" t="s">
        <v>28311</v>
      </c>
      <c r="D6410" t="s">
        <v>28312</v>
      </c>
      <c r="E6410" s="74">
        <v>40869</v>
      </c>
      <c r="F6410">
        <v>5.5E-2</v>
      </c>
      <c r="G6410" t="s">
        <v>17</v>
      </c>
      <c r="H6410" t="s">
        <v>17315</v>
      </c>
      <c r="I6410" s="74">
        <v>41121</v>
      </c>
      <c r="J6410" t="s">
        <v>19</v>
      </c>
      <c r="K6410" t="s">
        <v>19</v>
      </c>
    </row>
    <row r="6411" spans="1:11" hidden="1" x14ac:dyDescent="0.3">
      <c r="A6411" t="s">
        <v>15682</v>
      </c>
      <c r="B6411" t="s">
        <v>15681</v>
      </c>
      <c r="C6411" t="s">
        <v>17679</v>
      </c>
      <c r="D6411" t="s">
        <v>15681</v>
      </c>
      <c r="E6411" s="74">
        <v>44519</v>
      </c>
      <c r="F6411">
        <v>349.68</v>
      </c>
      <c r="G6411" t="s">
        <v>6</v>
      </c>
      <c r="H6411" t="s">
        <v>17324</v>
      </c>
      <c r="I6411" s="74">
        <v>44546</v>
      </c>
      <c r="J6411" t="s">
        <v>19</v>
      </c>
      <c r="K6411" t="s">
        <v>19</v>
      </c>
    </row>
    <row r="6412" spans="1:11" hidden="1" x14ac:dyDescent="0.3">
      <c r="A6412" t="s">
        <v>6093</v>
      </c>
      <c r="B6412" t="s">
        <v>10941</v>
      </c>
      <c r="C6412" t="s">
        <v>21823</v>
      </c>
      <c r="D6412" t="s">
        <v>21824</v>
      </c>
      <c r="E6412" s="74">
        <v>43034</v>
      </c>
      <c r="F6412">
        <v>0.999</v>
      </c>
      <c r="G6412" t="s">
        <v>17</v>
      </c>
      <c r="H6412" t="s">
        <v>17315</v>
      </c>
      <c r="I6412" s="74">
        <v>43789</v>
      </c>
      <c r="J6412" t="s">
        <v>19</v>
      </c>
      <c r="K6412" t="s">
        <v>19</v>
      </c>
    </row>
    <row r="6413" spans="1:11" hidden="1" x14ac:dyDescent="0.3">
      <c r="A6413" t="s">
        <v>20390</v>
      </c>
      <c r="B6413" t="s">
        <v>20391</v>
      </c>
      <c r="C6413" t="s">
        <v>17450</v>
      </c>
      <c r="D6413" t="s">
        <v>17451</v>
      </c>
      <c r="E6413" s="74">
        <v>45034</v>
      </c>
      <c r="F6413">
        <v>72</v>
      </c>
      <c r="G6413" t="s">
        <v>17</v>
      </c>
      <c r="H6413" t="s">
        <v>17397</v>
      </c>
      <c r="I6413" s="74">
        <v>45266</v>
      </c>
      <c r="J6413" t="s">
        <v>19</v>
      </c>
      <c r="K6413" t="s">
        <v>19</v>
      </c>
    </row>
    <row r="6414" spans="1:11" hidden="1" x14ac:dyDescent="0.3">
      <c r="A6414" t="s">
        <v>2591</v>
      </c>
      <c r="B6414" t="s">
        <v>13333</v>
      </c>
      <c r="C6414" t="s">
        <v>18810</v>
      </c>
      <c r="D6414" t="s">
        <v>18811</v>
      </c>
      <c r="E6414" s="74">
        <v>40527</v>
      </c>
      <c r="F6414">
        <v>102.4</v>
      </c>
      <c r="G6414" t="s">
        <v>6</v>
      </c>
      <c r="H6414" t="s">
        <v>17324</v>
      </c>
      <c r="I6414" s="74">
        <v>40645</v>
      </c>
      <c r="J6414" t="s">
        <v>19</v>
      </c>
      <c r="K6414" t="s">
        <v>19</v>
      </c>
    </row>
    <row r="6415" spans="1:11" hidden="1" x14ac:dyDescent="0.3">
      <c r="A6415" t="s">
        <v>3507</v>
      </c>
      <c r="B6415" t="s">
        <v>12014</v>
      </c>
      <c r="C6415" t="s">
        <v>17784</v>
      </c>
      <c r="D6415" t="s">
        <v>17785</v>
      </c>
      <c r="E6415" s="74">
        <v>31199</v>
      </c>
      <c r="F6415">
        <v>5.9</v>
      </c>
      <c r="G6415" t="s">
        <v>17369</v>
      </c>
      <c r="H6415" t="s">
        <v>17315</v>
      </c>
      <c r="I6415" s="74">
        <v>41705</v>
      </c>
      <c r="J6415" t="s">
        <v>19</v>
      </c>
      <c r="K6415" t="s">
        <v>19</v>
      </c>
    </row>
    <row r="6416" spans="1:11" hidden="1" x14ac:dyDescent="0.3">
      <c r="A6416" t="s">
        <v>15231</v>
      </c>
      <c r="B6416" t="s">
        <v>15230</v>
      </c>
      <c r="C6416" t="s">
        <v>17744</v>
      </c>
      <c r="D6416" t="s">
        <v>17745</v>
      </c>
      <c r="E6416" s="74">
        <v>44468</v>
      </c>
      <c r="F6416">
        <v>2.2000000000000002</v>
      </c>
      <c r="G6416" t="s">
        <v>17</v>
      </c>
      <c r="H6416" t="s">
        <v>17339</v>
      </c>
      <c r="I6416" s="74">
        <v>44610</v>
      </c>
      <c r="J6416" t="s">
        <v>19</v>
      </c>
      <c r="K6416" t="s">
        <v>19</v>
      </c>
    </row>
    <row r="6417" spans="1:11" hidden="1" x14ac:dyDescent="0.3">
      <c r="A6417" t="s">
        <v>15704</v>
      </c>
      <c r="B6417" t="s">
        <v>15703</v>
      </c>
      <c r="C6417" t="s">
        <v>17361</v>
      </c>
      <c r="D6417" t="s">
        <v>17362</v>
      </c>
      <c r="E6417" s="74">
        <v>42419</v>
      </c>
      <c r="F6417">
        <v>0.66800000000000004</v>
      </c>
      <c r="G6417" t="s">
        <v>17</v>
      </c>
      <c r="H6417" t="s">
        <v>17315</v>
      </c>
      <c r="I6417" s="74">
        <v>44459</v>
      </c>
      <c r="J6417" t="s">
        <v>19</v>
      </c>
      <c r="K6417" t="s">
        <v>19</v>
      </c>
    </row>
    <row r="6418" spans="1:11" hidden="1" x14ac:dyDescent="0.3">
      <c r="A6418" t="s">
        <v>4279</v>
      </c>
      <c r="B6418" t="s">
        <v>11474</v>
      </c>
      <c r="C6418" t="s">
        <v>21928</v>
      </c>
      <c r="D6418" t="s">
        <v>21929</v>
      </c>
      <c r="E6418" s="74">
        <v>42772</v>
      </c>
      <c r="F6418">
        <v>40</v>
      </c>
      <c r="G6418" t="s">
        <v>17</v>
      </c>
      <c r="H6418" t="s">
        <v>17379</v>
      </c>
      <c r="I6418" s="74">
        <v>43147</v>
      </c>
      <c r="J6418" t="s">
        <v>19</v>
      </c>
      <c r="K6418" t="s">
        <v>19</v>
      </c>
    </row>
    <row r="6419" spans="1:11" hidden="1" x14ac:dyDescent="0.3">
      <c r="A6419" t="s">
        <v>25160</v>
      </c>
      <c r="B6419" t="s">
        <v>25161</v>
      </c>
      <c r="C6419" t="s">
        <v>17348</v>
      </c>
      <c r="D6419" t="s">
        <v>17349</v>
      </c>
      <c r="E6419" s="74">
        <v>43276</v>
      </c>
      <c r="F6419">
        <v>0.58299999999999996</v>
      </c>
      <c r="G6419" t="s">
        <v>17</v>
      </c>
      <c r="H6419" t="s">
        <v>17315</v>
      </c>
      <c r="I6419" s="74">
        <v>45378</v>
      </c>
      <c r="J6419" t="s">
        <v>19</v>
      </c>
      <c r="K6419" t="s">
        <v>19</v>
      </c>
    </row>
    <row r="6420" spans="1:11" hidden="1" x14ac:dyDescent="0.3">
      <c r="A6420" t="s">
        <v>3038</v>
      </c>
      <c r="B6420" t="s">
        <v>15807</v>
      </c>
      <c r="C6420" t="s">
        <v>17639</v>
      </c>
      <c r="D6420" t="s">
        <v>17640</v>
      </c>
      <c r="E6420" s="74">
        <v>39808</v>
      </c>
      <c r="F6420">
        <v>0.40300000000000002</v>
      </c>
      <c r="G6420" t="s">
        <v>17</v>
      </c>
      <c r="H6420" t="s">
        <v>17315</v>
      </c>
      <c r="I6420" s="74">
        <v>39955</v>
      </c>
      <c r="J6420" t="s">
        <v>19</v>
      </c>
      <c r="K6420" t="s">
        <v>19</v>
      </c>
    </row>
    <row r="6421" spans="1:11" hidden="1" x14ac:dyDescent="0.3">
      <c r="A6421" t="s">
        <v>2641</v>
      </c>
      <c r="B6421" t="s">
        <v>13380</v>
      </c>
      <c r="C6421" t="s">
        <v>17372</v>
      </c>
      <c r="D6421" t="s">
        <v>17373</v>
      </c>
      <c r="E6421" s="74">
        <v>41237</v>
      </c>
      <c r="F6421">
        <v>2.5</v>
      </c>
      <c r="G6421" t="s">
        <v>17</v>
      </c>
      <c r="H6421" t="s">
        <v>17315</v>
      </c>
      <c r="I6421" s="74">
        <v>41295</v>
      </c>
      <c r="J6421" t="s">
        <v>19</v>
      </c>
      <c r="K6421" t="s">
        <v>19</v>
      </c>
    </row>
    <row r="6422" spans="1:11" hidden="1" x14ac:dyDescent="0.3">
      <c r="A6422" t="s">
        <v>870</v>
      </c>
      <c r="B6422" t="s">
        <v>12137</v>
      </c>
      <c r="C6422" t="s">
        <v>17372</v>
      </c>
      <c r="D6422" t="s">
        <v>17373</v>
      </c>
      <c r="E6422" s="74">
        <v>42040</v>
      </c>
      <c r="F6422">
        <v>5</v>
      </c>
      <c r="G6422" t="s">
        <v>17</v>
      </c>
      <c r="H6422" t="s">
        <v>17315</v>
      </c>
      <c r="I6422" s="74">
        <v>42068</v>
      </c>
      <c r="J6422" t="s">
        <v>19</v>
      </c>
      <c r="K6422" t="s">
        <v>19</v>
      </c>
    </row>
    <row r="6423" spans="1:11" hidden="1" x14ac:dyDescent="0.3">
      <c r="A6423" t="s">
        <v>2253</v>
      </c>
      <c r="B6423" t="s">
        <v>13066</v>
      </c>
      <c r="C6423" t="s">
        <v>17372</v>
      </c>
      <c r="D6423" t="s">
        <v>17373</v>
      </c>
      <c r="E6423" s="74">
        <v>42040</v>
      </c>
      <c r="F6423">
        <v>1.5</v>
      </c>
      <c r="G6423" t="s">
        <v>17</v>
      </c>
      <c r="H6423" t="s">
        <v>17315</v>
      </c>
      <c r="I6423" s="74">
        <v>42069</v>
      </c>
      <c r="J6423" t="s">
        <v>19</v>
      </c>
      <c r="K6423" t="s">
        <v>19</v>
      </c>
    </row>
    <row r="6424" spans="1:11" hidden="1" x14ac:dyDescent="0.3">
      <c r="A6424" t="s">
        <v>2640</v>
      </c>
      <c r="B6424" t="s">
        <v>13379</v>
      </c>
      <c r="C6424" t="s">
        <v>17372</v>
      </c>
      <c r="D6424" t="s">
        <v>17373</v>
      </c>
      <c r="E6424" s="74">
        <v>41237</v>
      </c>
      <c r="F6424">
        <v>2.5</v>
      </c>
      <c r="G6424" t="s">
        <v>17</v>
      </c>
      <c r="H6424" t="s">
        <v>17315</v>
      </c>
      <c r="I6424" s="74">
        <v>41295</v>
      </c>
      <c r="J6424" t="s">
        <v>19</v>
      </c>
      <c r="K6424" t="s">
        <v>19</v>
      </c>
    </row>
    <row r="6425" spans="1:11" hidden="1" x14ac:dyDescent="0.3">
      <c r="A6425" t="s">
        <v>2256</v>
      </c>
      <c r="B6425" t="s">
        <v>13069</v>
      </c>
      <c r="C6425" t="s">
        <v>17372</v>
      </c>
      <c r="D6425" t="s">
        <v>17373</v>
      </c>
      <c r="E6425" s="74">
        <v>42040</v>
      </c>
      <c r="F6425">
        <v>3.5</v>
      </c>
      <c r="G6425" t="s">
        <v>17</v>
      </c>
      <c r="H6425" t="s">
        <v>17315</v>
      </c>
      <c r="I6425" s="74">
        <v>42069</v>
      </c>
      <c r="J6425" t="s">
        <v>19</v>
      </c>
      <c r="K6425" t="s">
        <v>19</v>
      </c>
    </row>
    <row r="6426" spans="1:11" hidden="1" x14ac:dyDescent="0.3">
      <c r="A6426" t="s">
        <v>2255</v>
      </c>
      <c r="B6426" t="s">
        <v>13068</v>
      </c>
      <c r="C6426" t="s">
        <v>17372</v>
      </c>
      <c r="D6426" t="s">
        <v>17373</v>
      </c>
      <c r="E6426" s="74">
        <v>42045</v>
      </c>
      <c r="F6426">
        <v>3.5</v>
      </c>
      <c r="G6426" t="s">
        <v>17</v>
      </c>
      <c r="H6426" t="s">
        <v>17315</v>
      </c>
      <c r="I6426" s="74">
        <v>42069</v>
      </c>
      <c r="J6426" t="s">
        <v>19</v>
      </c>
      <c r="K6426" t="s">
        <v>19</v>
      </c>
    </row>
    <row r="6427" spans="1:11" hidden="1" x14ac:dyDescent="0.3">
      <c r="A6427" t="s">
        <v>14609</v>
      </c>
      <c r="B6427" t="s">
        <v>14608</v>
      </c>
      <c r="C6427" t="s">
        <v>17361</v>
      </c>
      <c r="D6427" t="s">
        <v>17362</v>
      </c>
      <c r="E6427" s="74">
        <v>41907</v>
      </c>
      <c r="F6427">
        <v>0.98099999999999998</v>
      </c>
      <c r="G6427" t="s">
        <v>17</v>
      </c>
      <c r="H6427" t="s">
        <v>17315</v>
      </c>
      <c r="I6427" s="74">
        <v>44776</v>
      </c>
      <c r="J6427" t="s">
        <v>19</v>
      </c>
      <c r="K6427" t="s">
        <v>19</v>
      </c>
    </row>
    <row r="6428" spans="1:11" hidden="1" x14ac:dyDescent="0.3">
      <c r="A6428" t="s">
        <v>1532</v>
      </c>
      <c r="B6428" t="s">
        <v>12499</v>
      </c>
      <c r="C6428" t="s">
        <v>17393</v>
      </c>
      <c r="D6428" t="s">
        <v>17394</v>
      </c>
      <c r="E6428" s="74">
        <v>40624</v>
      </c>
      <c r="F6428">
        <v>0.5</v>
      </c>
      <c r="G6428" t="s">
        <v>17</v>
      </c>
      <c r="H6428" t="s">
        <v>17315</v>
      </c>
      <c r="I6428" s="74">
        <v>41607</v>
      </c>
      <c r="J6428" t="s">
        <v>19</v>
      </c>
      <c r="K6428" t="s">
        <v>19</v>
      </c>
    </row>
    <row r="6429" spans="1:11" hidden="1" x14ac:dyDescent="0.3">
      <c r="A6429" t="s">
        <v>15567</v>
      </c>
      <c r="B6429" t="s">
        <v>15566</v>
      </c>
      <c r="C6429" t="s">
        <v>17692</v>
      </c>
      <c r="D6429" t="s">
        <v>17693</v>
      </c>
      <c r="E6429" s="74">
        <v>44497</v>
      </c>
      <c r="F6429">
        <v>2.31</v>
      </c>
      <c r="G6429" t="s">
        <v>17</v>
      </c>
      <c r="H6429" t="s">
        <v>17315</v>
      </c>
      <c r="I6429" s="74">
        <v>44505</v>
      </c>
      <c r="J6429" t="s">
        <v>19</v>
      </c>
      <c r="K6429" t="s">
        <v>19</v>
      </c>
    </row>
    <row r="6430" spans="1:11" hidden="1" x14ac:dyDescent="0.3">
      <c r="A6430" t="s">
        <v>8884</v>
      </c>
      <c r="B6430" t="s">
        <v>17193</v>
      </c>
      <c r="C6430" t="s">
        <v>17346</v>
      </c>
      <c r="D6430" t="s">
        <v>17347</v>
      </c>
      <c r="E6430" s="74">
        <v>41536</v>
      </c>
      <c r="F6430">
        <v>0.18099999999999999</v>
      </c>
      <c r="G6430" t="s">
        <v>17</v>
      </c>
      <c r="H6430" t="s">
        <v>17315</v>
      </c>
      <c r="I6430" s="74">
        <v>44061</v>
      </c>
      <c r="J6430" t="s">
        <v>19</v>
      </c>
      <c r="K6430" t="s">
        <v>19</v>
      </c>
    </row>
    <row r="6431" spans="1:11" hidden="1" x14ac:dyDescent="0.3">
      <c r="A6431" t="s">
        <v>16188</v>
      </c>
      <c r="B6431" t="s">
        <v>16187</v>
      </c>
      <c r="C6431" t="s">
        <v>17581</v>
      </c>
      <c r="D6431" t="s">
        <v>17582</v>
      </c>
      <c r="E6431" s="74">
        <v>43137</v>
      </c>
      <c r="F6431">
        <v>0.58799999999999997</v>
      </c>
      <c r="G6431" t="s">
        <v>17</v>
      </c>
      <c r="H6431" t="s">
        <v>17315</v>
      </c>
      <c r="I6431" s="74">
        <v>44539</v>
      </c>
      <c r="J6431" t="s">
        <v>19</v>
      </c>
      <c r="K6431" t="s">
        <v>19</v>
      </c>
    </row>
    <row r="6432" spans="1:11" hidden="1" x14ac:dyDescent="0.3">
      <c r="A6432" t="s">
        <v>28423</v>
      </c>
      <c r="B6432" t="s">
        <v>28424</v>
      </c>
      <c r="C6432" t="s">
        <v>17466</v>
      </c>
      <c r="D6432" t="s">
        <v>17467</v>
      </c>
      <c r="E6432" s="74">
        <v>42852</v>
      </c>
      <c r="F6432">
        <v>3.92</v>
      </c>
      <c r="G6432" t="s">
        <v>17334</v>
      </c>
      <c r="H6432" t="s">
        <v>17315</v>
      </c>
      <c r="I6432" s="74">
        <v>42892</v>
      </c>
      <c r="J6432" t="s">
        <v>19</v>
      </c>
      <c r="K6432" t="s">
        <v>19</v>
      </c>
    </row>
    <row r="6433" spans="1:11" hidden="1" x14ac:dyDescent="0.3">
      <c r="A6433" t="s">
        <v>4241</v>
      </c>
      <c r="B6433" t="s">
        <v>11496</v>
      </c>
      <c r="C6433" t="s">
        <v>22229</v>
      </c>
      <c r="D6433" t="s">
        <v>22230</v>
      </c>
      <c r="E6433" s="74">
        <v>43105</v>
      </c>
      <c r="F6433">
        <v>20</v>
      </c>
      <c r="G6433" t="s">
        <v>17</v>
      </c>
      <c r="H6433" t="s">
        <v>17315</v>
      </c>
      <c r="I6433" s="74">
        <v>43124</v>
      </c>
      <c r="J6433" t="s">
        <v>19</v>
      </c>
      <c r="K6433" t="s">
        <v>19</v>
      </c>
    </row>
    <row r="6434" spans="1:11" hidden="1" x14ac:dyDescent="0.3">
      <c r="A6434" t="s">
        <v>19758</v>
      </c>
      <c r="B6434" t="s">
        <v>19759</v>
      </c>
      <c r="C6434" t="s">
        <v>17316</v>
      </c>
      <c r="D6434" t="s">
        <v>17317</v>
      </c>
      <c r="E6434" s="74">
        <v>44924</v>
      </c>
      <c r="F6434">
        <v>0.75</v>
      </c>
      <c r="G6434" t="s">
        <v>17</v>
      </c>
      <c r="H6434" t="s">
        <v>17315</v>
      </c>
      <c r="I6434" s="74">
        <v>45126</v>
      </c>
      <c r="J6434" t="s">
        <v>19</v>
      </c>
      <c r="K6434" t="s">
        <v>19</v>
      </c>
    </row>
    <row r="6435" spans="1:11" hidden="1" x14ac:dyDescent="0.3">
      <c r="A6435" t="s">
        <v>25816</v>
      </c>
      <c r="B6435" t="s">
        <v>25817</v>
      </c>
      <c r="C6435" t="s">
        <v>17673</v>
      </c>
      <c r="D6435" t="s">
        <v>17674</v>
      </c>
      <c r="E6435" s="74">
        <v>45268</v>
      </c>
      <c r="F6435">
        <v>0.24</v>
      </c>
      <c r="G6435" t="s">
        <v>17</v>
      </c>
      <c r="H6435" t="s">
        <v>17315</v>
      </c>
      <c r="I6435" s="74">
        <v>45471</v>
      </c>
      <c r="J6435" t="s">
        <v>19</v>
      </c>
      <c r="K6435" t="s">
        <v>19</v>
      </c>
    </row>
    <row r="6436" spans="1:11" hidden="1" x14ac:dyDescent="0.3">
      <c r="A6436" t="s">
        <v>10123</v>
      </c>
      <c r="B6436" t="s">
        <v>16748</v>
      </c>
      <c r="C6436" t="s">
        <v>17412</v>
      </c>
      <c r="D6436" t="s">
        <v>17413</v>
      </c>
      <c r="E6436" s="74">
        <v>43199</v>
      </c>
      <c r="F6436">
        <v>0.113</v>
      </c>
      <c r="G6436" t="s">
        <v>17</v>
      </c>
      <c r="H6436" t="s">
        <v>17315</v>
      </c>
      <c r="I6436" s="74">
        <v>44239</v>
      </c>
      <c r="J6436" t="s">
        <v>19</v>
      </c>
      <c r="K6436" t="s">
        <v>19</v>
      </c>
    </row>
    <row r="6437" spans="1:11" hidden="1" x14ac:dyDescent="0.3">
      <c r="A6437" t="s">
        <v>578</v>
      </c>
      <c r="B6437" t="s">
        <v>11955</v>
      </c>
      <c r="C6437" t="s">
        <v>22096</v>
      </c>
      <c r="D6437" t="s">
        <v>22097</v>
      </c>
      <c r="E6437" s="74">
        <v>42354</v>
      </c>
      <c r="F6437">
        <v>0.151</v>
      </c>
      <c r="G6437" t="s">
        <v>17</v>
      </c>
      <c r="H6437" t="s">
        <v>17315</v>
      </c>
      <c r="I6437" s="74">
        <v>42402</v>
      </c>
      <c r="J6437" t="s">
        <v>19</v>
      </c>
      <c r="K6437" t="s">
        <v>19</v>
      </c>
    </row>
    <row r="6438" spans="1:11" hidden="1" x14ac:dyDescent="0.3">
      <c r="A6438" t="s">
        <v>605</v>
      </c>
      <c r="B6438" t="s">
        <v>11973</v>
      </c>
      <c r="C6438" t="s">
        <v>22096</v>
      </c>
      <c r="D6438" t="s">
        <v>22097</v>
      </c>
      <c r="E6438" s="74">
        <v>42346</v>
      </c>
      <c r="F6438">
        <v>0.111</v>
      </c>
      <c r="G6438" t="s">
        <v>17</v>
      </c>
      <c r="H6438" t="s">
        <v>17315</v>
      </c>
      <c r="I6438" s="74">
        <v>42375</v>
      </c>
      <c r="J6438" t="s">
        <v>19</v>
      </c>
      <c r="K6438" t="s">
        <v>19</v>
      </c>
    </row>
    <row r="6439" spans="1:11" hidden="1" x14ac:dyDescent="0.3">
      <c r="A6439" t="s">
        <v>577</v>
      </c>
      <c r="B6439" t="s">
        <v>11954</v>
      </c>
      <c r="C6439" t="s">
        <v>22096</v>
      </c>
      <c r="D6439" t="s">
        <v>22097</v>
      </c>
      <c r="E6439" s="74">
        <v>42346</v>
      </c>
      <c r="F6439">
        <v>0.106</v>
      </c>
      <c r="G6439" t="s">
        <v>17</v>
      </c>
      <c r="H6439" t="s">
        <v>17315</v>
      </c>
      <c r="I6439" s="74">
        <v>42402</v>
      </c>
      <c r="J6439" t="s">
        <v>19</v>
      </c>
      <c r="K6439" t="s">
        <v>19</v>
      </c>
    </row>
    <row r="6440" spans="1:11" hidden="1" x14ac:dyDescent="0.3">
      <c r="A6440" t="s">
        <v>4419</v>
      </c>
      <c r="B6440" t="s">
        <v>11432</v>
      </c>
      <c r="C6440" t="s">
        <v>22096</v>
      </c>
      <c r="D6440" t="s">
        <v>22097</v>
      </c>
      <c r="E6440" s="74">
        <v>43104</v>
      </c>
      <c r="F6440">
        <v>0.13600000000000001</v>
      </c>
      <c r="G6440" t="s">
        <v>17</v>
      </c>
      <c r="H6440" t="s">
        <v>17315</v>
      </c>
      <c r="I6440" s="74">
        <v>43185</v>
      </c>
      <c r="J6440" t="s">
        <v>19</v>
      </c>
      <c r="K6440" t="s">
        <v>19</v>
      </c>
    </row>
    <row r="6441" spans="1:11" hidden="1" x14ac:dyDescent="0.3">
      <c r="A6441" t="s">
        <v>4492</v>
      </c>
      <c r="B6441" t="s">
        <v>11352</v>
      </c>
      <c r="C6441" t="s">
        <v>22096</v>
      </c>
      <c r="D6441" t="s">
        <v>22097</v>
      </c>
      <c r="E6441" s="74">
        <v>43194</v>
      </c>
      <c r="F6441">
        <v>0.126</v>
      </c>
      <c r="G6441" t="s">
        <v>17</v>
      </c>
      <c r="H6441" t="s">
        <v>17315</v>
      </c>
      <c r="I6441" s="74">
        <v>43209</v>
      </c>
      <c r="J6441" t="s">
        <v>19</v>
      </c>
      <c r="K6441" t="s">
        <v>19</v>
      </c>
    </row>
    <row r="6442" spans="1:11" hidden="1" x14ac:dyDescent="0.3">
      <c r="A6442" t="s">
        <v>4420</v>
      </c>
      <c r="B6442" t="s">
        <v>11431</v>
      </c>
      <c r="C6442" t="s">
        <v>22096</v>
      </c>
      <c r="D6442" t="s">
        <v>22097</v>
      </c>
      <c r="E6442" s="74">
        <v>43104</v>
      </c>
      <c r="F6442">
        <v>0.111</v>
      </c>
      <c r="G6442" t="s">
        <v>17</v>
      </c>
      <c r="H6442" t="s">
        <v>17315</v>
      </c>
      <c r="I6442" s="74">
        <v>43200</v>
      </c>
      <c r="J6442" t="s">
        <v>19</v>
      </c>
      <c r="K6442" t="s">
        <v>19</v>
      </c>
    </row>
    <row r="6443" spans="1:11" hidden="1" x14ac:dyDescent="0.3">
      <c r="A6443" t="s">
        <v>4790</v>
      </c>
      <c r="B6443" t="s">
        <v>11151</v>
      </c>
      <c r="C6443" t="s">
        <v>22096</v>
      </c>
      <c r="D6443" t="s">
        <v>22097</v>
      </c>
      <c r="E6443" s="74">
        <v>43482</v>
      </c>
      <c r="F6443">
        <v>0.13300000000000001</v>
      </c>
      <c r="G6443" t="s">
        <v>17</v>
      </c>
      <c r="H6443" t="s">
        <v>17315</v>
      </c>
      <c r="I6443" s="74">
        <v>43516</v>
      </c>
      <c r="J6443" t="s">
        <v>19</v>
      </c>
      <c r="K6443" t="s">
        <v>19</v>
      </c>
    </row>
    <row r="6444" spans="1:11" hidden="1" x14ac:dyDescent="0.3">
      <c r="A6444" t="s">
        <v>2128</v>
      </c>
      <c r="B6444" t="s">
        <v>12983</v>
      </c>
      <c r="C6444" t="s">
        <v>17428</v>
      </c>
      <c r="D6444" t="s">
        <v>17429</v>
      </c>
      <c r="E6444" s="74">
        <v>41084</v>
      </c>
      <c r="F6444">
        <v>0.77</v>
      </c>
      <c r="G6444" t="s">
        <v>17</v>
      </c>
      <c r="H6444" t="s">
        <v>17315</v>
      </c>
      <c r="I6444" s="74">
        <v>41177</v>
      </c>
      <c r="J6444" t="s">
        <v>19</v>
      </c>
      <c r="K6444" t="s">
        <v>19</v>
      </c>
    </row>
    <row r="6445" spans="1:11" hidden="1" x14ac:dyDescent="0.3">
      <c r="A6445" t="s">
        <v>1005</v>
      </c>
      <c r="B6445" t="s">
        <v>1006</v>
      </c>
      <c r="C6445" t="s">
        <v>17372</v>
      </c>
      <c r="D6445" t="s">
        <v>17373</v>
      </c>
      <c r="E6445" s="74">
        <v>41954</v>
      </c>
      <c r="F6445">
        <v>60</v>
      </c>
      <c r="G6445" t="s">
        <v>17</v>
      </c>
      <c r="H6445" t="s">
        <v>17315</v>
      </c>
      <c r="I6445" s="74">
        <v>42027</v>
      </c>
      <c r="J6445" t="s">
        <v>19</v>
      </c>
      <c r="K6445" t="s">
        <v>19</v>
      </c>
    </row>
    <row r="6446" spans="1:11" hidden="1" x14ac:dyDescent="0.3">
      <c r="A6446" t="s">
        <v>4877</v>
      </c>
      <c r="B6446" t="s">
        <v>11250</v>
      </c>
      <c r="C6446" t="s">
        <v>21916</v>
      </c>
      <c r="D6446" t="s">
        <v>21917</v>
      </c>
      <c r="E6446" s="74">
        <v>43335</v>
      </c>
      <c r="F6446">
        <v>0.96199999999999997</v>
      </c>
      <c r="G6446" t="s">
        <v>17</v>
      </c>
      <c r="H6446" t="s">
        <v>17315</v>
      </c>
      <c r="I6446" s="74">
        <v>43641</v>
      </c>
      <c r="J6446" t="s">
        <v>19</v>
      </c>
      <c r="K6446" t="s">
        <v>19</v>
      </c>
    </row>
    <row r="6447" spans="1:11" hidden="1" x14ac:dyDescent="0.3">
      <c r="A6447" t="s">
        <v>8216</v>
      </c>
      <c r="B6447" t="s">
        <v>10311</v>
      </c>
      <c r="C6447" t="s">
        <v>17387</v>
      </c>
      <c r="D6447" t="s">
        <v>17388</v>
      </c>
      <c r="E6447" s="74">
        <v>43880</v>
      </c>
      <c r="F6447">
        <v>0.76800000000000002</v>
      </c>
      <c r="G6447" t="s">
        <v>17</v>
      </c>
      <c r="H6447" t="s">
        <v>17315</v>
      </c>
      <c r="I6447" s="74">
        <v>43948</v>
      </c>
      <c r="J6447" t="s">
        <v>19</v>
      </c>
      <c r="K6447" t="s">
        <v>19</v>
      </c>
    </row>
    <row r="6448" spans="1:11" hidden="1" x14ac:dyDescent="0.3">
      <c r="A6448" t="s">
        <v>25911</v>
      </c>
      <c r="B6448" t="s">
        <v>25912</v>
      </c>
      <c r="C6448" t="s">
        <v>17408</v>
      </c>
      <c r="D6448" t="s">
        <v>17409</v>
      </c>
      <c r="E6448" s="74">
        <v>45350</v>
      </c>
      <c r="F6448">
        <v>0.21666099999999999</v>
      </c>
      <c r="G6448" t="s">
        <v>17</v>
      </c>
      <c r="H6448" t="s">
        <v>17315</v>
      </c>
      <c r="I6448" s="74">
        <v>45489</v>
      </c>
      <c r="J6448" t="s">
        <v>19</v>
      </c>
      <c r="K6448" t="s">
        <v>19</v>
      </c>
    </row>
    <row r="6449" spans="1:11" hidden="1" x14ac:dyDescent="0.3">
      <c r="A6449" t="s">
        <v>20344</v>
      </c>
      <c r="B6449" t="s">
        <v>20345</v>
      </c>
      <c r="C6449" t="s">
        <v>17361</v>
      </c>
      <c r="D6449" t="s">
        <v>17362</v>
      </c>
      <c r="E6449" s="74">
        <v>44448</v>
      </c>
      <c r="F6449">
        <v>0.21</v>
      </c>
      <c r="G6449" t="s">
        <v>17</v>
      </c>
      <c r="H6449" t="s">
        <v>17315</v>
      </c>
      <c r="I6449" s="74">
        <v>45153</v>
      </c>
      <c r="J6449" t="s">
        <v>19</v>
      </c>
      <c r="K6449" t="s">
        <v>19</v>
      </c>
    </row>
    <row r="6450" spans="1:11" hidden="1" x14ac:dyDescent="0.3">
      <c r="A6450" t="s">
        <v>24637</v>
      </c>
      <c r="B6450" t="s">
        <v>24638</v>
      </c>
      <c r="C6450" t="s">
        <v>24633</v>
      </c>
      <c r="D6450" t="s">
        <v>24634</v>
      </c>
      <c r="E6450" s="74">
        <v>43747</v>
      </c>
      <c r="F6450">
        <v>0.98799999999999999</v>
      </c>
      <c r="G6450" t="s">
        <v>17</v>
      </c>
      <c r="H6450" t="s">
        <v>17465</v>
      </c>
      <c r="I6450" s="74">
        <v>45390</v>
      </c>
      <c r="J6450" t="s">
        <v>19</v>
      </c>
      <c r="K6450" t="s">
        <v>19</v>
      </c>
    </row>
    <row r="6451" spans="1:11" hidden="1" x14ac:dyDescent="0.3">
      <c r="A6451" t="s">
        <v>24639</v>
      </c>
      <c r="B6451" t="s">
        <v>24640</v>
      </c>
      <c r="C6451" t="s">
        <v>24633</v>
      </c>
      <c r="D6451" t="s">
        <v>24634</v>
      </c>
      <c r="E6451" s="74">
        <v>43916</v>
      </c>
      <c r="F6451">
        <v>0.21099999999999999</v>
      </c>
      <c r="G6451" t="s">
        <v>17</v>
      </c>
      <c r="H6451" t="s">
        <v>17465</v>
      </c>
      <c r="I6451" s="74">
        <v>45385</v>
      </c>
      <c r="J6451" t="s">
        <v>19</v>
      </c>
      <c r="K6451" t="s">
        <v>19</v>
      </c>
    </row>
    <row r="6452" spans="1:11" hidden="1" x14ac:dyDescent="0.3">
      <c r="A6452" t="s">
        <v>217</v>
      </c>
      <c r="B6452" t="s">
        <v>11756</v>
      </c>
      <c r="C6452" t="s">
        <v>17468</v>
      </c>
      <c r="D6452" t="s">
        <v>17469</v>
      </c>
      <c r="E6452" s="74">
        <v>42376</v>
      </c>
      <c r="F6452">
        <v>0.499</v>
      </c>
      <c r="G6452" t="s">
        <v>17</v>
      </c>
      <c r="H6452" t="s">
        <v>17465</v>
      </c>
      <c r="I6452" s="74">
        <v>42683</v>
      </c>
      <c r="J6452" t="s">
        <v>19</v>
      </c>
      <c r="K6452" t="s">
        <v>19</v>
      </c>
    </row>
    <row r="6453" spans="1:11" hidden="1" x14ac:dyDescent="0.3">
      <c r="A6453" t="s">
        <v>2632</v>
      </c>
      <c r="B6453" t="s">
        <v>13372</v>
      </c>
      <c r="C6453" t="s">
        <v>21778</v>
      </c>
      <c r="D6453" t="s">
        <v>21779</v>
      </c>
      <c r="E6453" s="74">
        <v>39356</v>
      </c>
      <c r="F6453">
        <v>0.198435</v>
      </c>
      <c r="G6453" t="s">
        <v>17</v>
      </c>
      <c r="H6453" t="s">
        <v>17315</v>
      </c>
      <c r="I6453" s="74">
        <v>40620</v>
      </c>
      <c r="J6453" t="s">
        <v>19</v>
      </c>
      <c r="K6453" t="s">
        <v>17325</v>
      </c>
    </row>
    <row r="6454" spans="1:11" hidden="1" x14ac:dyDescent="0.3">
      <c r="A6454" t="s">
        <v>1153</v>
      </c>
      <c r="B6454" t="s">
        <v>12264</v>
      </c>
      <c r="C6454" t="s">
        <v>21778</v>
      </c>
      <c r="D6454" t="s">
        <v>21779</v>
      </c>
      <c r="E6454" s="74">
        <v>40717</v>
      </c>
      <c r="F6454">
        <v>0.24728900000000001</v>
      </c>
      <c r="G6454" t="s">
        <v>17</v>
      </c>
      <c r="H6454" t="s">
        <v>17315</v>
      </c>
      <c r="I6454" s="74">
        <v>41873</v>
      </c>
      <c r="J6454" t="s">
        <v>19</v>
      </c>
      <c r="K6454" t="s">
        <v>17325</v>
      </c>
    </row>
    <row r="6455" spans="1:11" hidden="1" x14ac:dyDescent="0.3">
      <c r="A6455" t="s">
        <v>1152</v>
      </c>
      <c r="B6455" t="s">
        <v>12263</v>
      </c>
      <c r="C6455" t="s">
        <v>21778</v>
      </c>
      <c r="D6455" t="s">
        <v>21779</v>
      </c>
      <c r="E6455" s="74">
        <v>39994</v>
      </c>
      <c r="F6455">
        <v>0.24913399999999999</v>
      </c>
      <c r="G6455" t="s">
        <v>17</v>
      </c>
      <c r="H6455" t="s">
        <v>17315</v>
      </c>
      <c r="I6455" s="74">
        <v>41873</v>
      </c>
      <c r="J6455" t="s">
        <v>19</v>
      </c>
      <c r="K6455" t="s">
        <v>17325</v>
      </c>
    </row>
    <row r="6456" spans="1:11" hidden="1" x14ac:dyDescent="0.3">
      <c r="A6456" t="s">
        <v>1151</v>
      </c>
      <c r="B6456" t="s">
        <v>12262</v>
      </c>
      <c r="C6456" t="s">
        <v>21778</v>
      </c>
      <c r="D6456" t="s">
        <v>21779</v>
      </c>
      <c r="E6456" s="74">
        <v>41241</v>
      </c>
      <c r="F6456">
        <v>0.24296100000000001</v>
      </c>
      <c r="G6456" t="s">
        <v>17</v>
      </c>
      <c r="H6456" t="s">
        <v>17315</v>
      </c>
      <c r="I6456" s="74">
        <v>41873</v>
      </c>
      <c r="J6456" t="s">
        <v>19</v>
      </c>
      <c r="K6456" t="s">
        <v>17325</v>
      </c>
    </row>
    <row r="6457" spans="1:11" hidden="1" x14ac:dyDescent="0.3">
      <c r="A6457" t="s">
        <v>1150</v>
      </c>
      <c r="B6457" t="s">
        <v>12261</v>
      </c>
      <c r="C6457" t="s">
        <v>21778</v>
      </c>
      <c r="D6457" t="s">
        <v>21779</v>
      </c>
      <c r="E6457" s="74">
        <v>41204</v>
      </c>
      <c r="F6457">
        <v>0.248057</v>
      </c>
      <c r="G6457" t="s">
        <v>17</v>
      </c>
      <c r="H6457" t="s">
        <v>17315</v>
      </c>
      <c r="I6457" s="74">
        <v>41873</v>
      </c>
      <c r="J6457" t="s">
        <v>19</v>
      </c>
      <c r="K6457" t="s">
        <v>17325</v>
      </c>
    </row>
    <row r="6458" spans="1:11" hidden="1" x14ac:dyDescent="0.3">
      <c r="A6458" t="s">
        <v>1149</v>
      </c>
      <c r="B6458" t="s">
        <v>12260</v>
      </c>
      <c r="C6458" t="s">
        <v>21778</v>
      </c>
      <c r="D6458" t="s">
        <v>21779</v>
      </c>
      <c r="E6458" s="74">
        <v>41184</v>
      </c>
      <c r="F6458">
        <v>0.248253</v>
      </c>
      <c r="G6458" t="s">
        <v>17</v>
      </c>
      <c r="H6458" t="s">
        <v>17315</v>
      </c>
      <c r="I6458" s="74">
        <v>41873</v>
      </c>
      <c r="J6458" t="s">
        <v>19</v>
      </c>
      <c r="K6458" t="s">
        <v>17325</v>
      </c>
    </row>
    <row r="6459" spans="1:11" hidden="1" x14ac:dyDescent="0.3">
      <c r="A6459" t="s">
        <v>1148</v>
      </c>
      <c r="B6459" t="s">
        <v>12259</v>
      </c>
      <c r="C6459" t="s">
        <v>21778</v>
      </c>
      <c r="D6459" t="s">
        <v>21779</v>
      </c>
      <c r="E6459" s="74">
        <v>41208</v>
      </c>
      <c r="F6459">
        <v>0.24162900000000001</v>
      </c>
      <c r="G6459" t="s">
        <v>17</v>
      </c>
      <c r="H6459" t="s">
        <v>17315</v>
      </c>
      <c r="I6459" s="74">
        <v>41873</v>
      </c>
      <c r="J6459" t="s">
        <v>19</v>
      </c>
      <c r="K6459" t="s">
        <v>17325</v>
      </c>
    </row>
    <row r="6460" spans="1:11" hidden="1" x14ac:dyDescent="0.3">
      <c r="A6460" t="s">
        <v>1147</v>
      </c>
      <c r="B6460" t="s">
        <v>12258</v>
      </c>
      <c r="C6460" t="s">
        <v>21778</v>
      </c>
      <c r="D6460" t="s">
        <v>21779</v>
      </c>
      <c r="E6460" s="74">
        <v>41171</v>
      </c>
      <c r="F6460">
        <v>0.24956600000000001</v>
      </c>
      <c r="G6460" t="s">
        <v>17</v>
      </c>
      <c r="H6460" t="s">
        <v>17315</v>
      </c>
      <c r="I6460" s="74">
        <v>41876</v>
      </c>
      <c r="J6460" t="s">
        <v>19</v>
      </c>
      <c r="K6460" t="s">
        <v>17325</v>
      </c>
    </row>
    <row r="6461" spans="1:11" hidden="1" x14ac:dyDescent="0.3">
      <c r="A6461" t="s">
        <v>1146</v>
      </c>
      <c r="B6461" t="s">
        <v>12257</v>
      </c>
      <c r="C6461" t="s">
        <v>21778</v>
      </c>
      <c r="D6461" t="s">
        <v>21779</v>
      </c>
      <c r="E6461" s="74">
        <v>41050</v>
      </c>
      <c r="F6461">
        <v>0.24989400000000001</v>
      </c>
      <c r="G6461" t="s">
        <v>17</v>
      </c>
      <c r="H6461" t="s">
        <v>17315</v>
      </c>
      <c r="I6461" s="74">
        <v>41878</v>
      </c>
      <c r="J6461" t="s">
        <v>19</v>
      </c>
      <c r="K6461" t="s">
        <v>17325</v>
      </c>
    </row>
    <row r="6462" spans="1:11" hidden="1" x14ac:dyDescent="0.3">
      <c r="A6462" t="s">
        <v>1145</v>
      </c>
      <c r="B6462" t="s">
        <v>12256</v>
      </c>
      <c r="C6462" t="s">
        <v>21778</v>
      </c>
      <c r="D6462" t="s">
        <v>21779</v>
      </c>
      <c r="E6462" s="74">
        <v>41228</v>
      </c>
      <c r="F6462">
        <v>0.23062099999999999</v>
      </c>
      <c r="G6462" t="s">
        <v>17</v>
      </c>
      <c r="H6462" t="s">
        <v>17315</v>
      </c>
      <c r="I6462" s="74">
        <v>41876</v>
      </c>
      <c r="J6462" t="s">
        <v>19</v>
      </c>
      <c r="K6462" t="s">
        <v>17325</v>
      </c>
    </row>
    <row r="6463" spans="1:11" hidden="1" x14ac:dyDescent="0.3">
      <c r="A6463" t="s">
        <v>1142</v>
      </c>
      <c r="B6463" t="s">
        <v>12253</v>
      </c>
      <c r="C6463" t="s">
        <v>21778</v>
      </c>
      <c r="D6463" t="s">
        <v>21779</v>
      </c>
      <c r="E6463" s="74">
        <v>38789</v>
      </c>
      <c r="F6463">
        <v>0.24831800000000001</v>
      </c>
      <c r="G6463" t="s">
        <v>17</v>
      </c>
      <c r="H6463" t="s">
        <v>17315</v>
      </c>
      <c r="I6463" s="74">
        <v>41876</v>
      </c>
      <c r="J6463" t="s">
        <v>19</v>
      </c>
      <c r="K6463" t="s">
        <v>17325</v>
      </c>
    </row>
    <row r="6464" spans="1:11" hidden="1" x14ac:dyDescent="0.3">
      <c r="A6464" t="s">
        <v>2616</v>
      </c>
      <c r="B6464" t="s">
        <v>13360</v>
      </c>
      <c r="C6464" t="s">
        <v>21778</v>
      </c>
      <c r="D6464" t="s">
        <v>21779</v>
      </c>
      <c r="E6464" s="74">
        <v>40084</v>
      </c>
      <c r="F6464">
        <v>0.27131499999999997</v>
      </c>
      <c r="G6464" t="s">
        <v>17</v>
      </c>
      <c r="H6464" t="s">
        <v>17315</v>
      </c>
      <c r="I6464" s="74">
        <v>40620</v>
      </c>
      <c r="J6464" t="s">
        <v>19</v>
      </c>
      <c r="K6464" t="s">
        <v>17325</v>
      </c>
    </row>
    <row r="6465" spans="1:11" hidden="1" x14ac:dyDescent="0.3">
      <c r="A6465" t="s">
        <v>1093</v>
      </c>
      <c r="B6465" t="s">
        <v>12231</v>
      </c>
      <c r="C6465" t="s">
        <v>21778</v>
      </c>
      <c r="D6465" t="s">
        <v>21779</v>
      </c>
      <c r="E6465" s="74">
        <v>41780</v>
      </c>
      <c r="F6465">
        <v>0.17510300000000001</v>
      </c>
      <c r="G6465" t="s">
        <v>17</v>
      </c>
      <c r="H6465" t="s">
        <v>17315</v>
      </c>
      <c r="I6465" s="74">
        <v>41880</v>
      </c>
      <c r="J6465" t="s">
        <v>19</v>
      </c>
      <c r="K6465" t="s">
        <v>17325</v>
      </c>
    </row>
    <row r="6466" spans="1:11" hidden="1" x14ac:dyDescent="0.3">
      <c r="A6466" t="s">
        <v>1011</v>
      </c>
      <c r="B6466" t="s">
        <v>12195</v>
      </c>
      <c r="C6466" t="s">
        <v>21778</v>
      </c>
      <c r="D6466" t="s">
        <v>21779</v>
      </c>
      <c r="E6466" s="74">
        <v>41816</v>
      </c>
      <c r="F6466">
        <v>0.244533</v>
      </c>
      <c r="G6466" t="s">
        <v>17</v>
      </c>
      <c r="H6466" t="s">
        <v>17315</v>
      </c>
      <c r="I6466" s="74">
        <v>42003</v>
      </c>
      <c r="J6466" t="s">
        <v>19</v>
      </c>
      <c r="K6466" t="s">
        <v>17325</v>
      </c>
    </row>
    <row r="6467" spans="1:11" hidden="1" x14ac:dyDescent="0.3">
      <c r="A6467" t="s">
        <v>978</v>
      </c>
      <c r="B6467" t="s">
        <v>12184</v>
      </c>
      <c r="C6467" t="s">
        <v>21778</v>
      </c>
      <c r="D6467" t="s">
        <v>21779</v>
      </c>
      <c r="E6467" s="74">
        <v>41817</v>
      </c>
      <c r="F6467">
        <v>0.24213100000000001</v>
      </c>
      <c r="G6467" t="s">
        <v>17</v>
      </c>
      <c r="H6467" t="s">
        <v>17315</v>
      </c>
      <c r="I6467" s="74">
        <v>42003</v>
      </c>
      <c r="J6467" t="s">
        <v>19</v>
      </c>
      <c r="K6467" t="s">
        <v>17325</v>
      </c>
    </row>
    <row r="6468" spans="1:11" hidden="1" x14ac:dyDescent="0.3">
      <c r="A6468" t="s">
        <v>977</v>
      </c>
      <c r="B6468" t="s">
        <v>12183</v>
      </c>
      <c r="C6468" t="s">
        <v>21778</v>
      </c>
      <c r="D6468" t="s">
        <v>21779</v>
      </c>
      <c r="E6468" s="74">
        <v>41871</v>
      </c>
      <c r="F6468">
        <v>0.23753199999999999</v>
      </c>
      <c r="G6468" t="s">
        <v>17</v>
      </c>
      <c r="H6468" t="s">
        <v>17315</v>
      </c>
      <c r="I6468" s="74">
        <v>42003</v>
      </c>
      <c r="J6468" t="s">
        <v>19</v>
      </c>
      <c r="K6468" t="s">
        <v>17325</v>
      </c>
    </row>
    <row r="6469" spans="1:11" hidden="1" x14ac:dyDescent="0.3">
      <c r="A6469" t="s">
        <v>942</v>
      </c>
      <c r="B6469" t="s">
        <v>12168</v>
      </c>
      <c r="C6469" t="s">
        <v>21778</v>
      </c>
      <c r="D6469" t="s">
        <v>21779</v>
      </c>
      <c r="E6469" s="74">
        <v>41869</v>
      </c>
      <c r="F6469">
        <v>0.238285</v>
      </c>
      <c r="G6469" t="s">
        <v>17</v>
      </c>
      <c r="H6469" t="s">
        <v>17315</v>
      </c>
      <c r="I6469" s="74">
        <v>42016</v>
      </c>
      <c r="J6469" t="s">
        <v>19</v>
      </c>
      <c r="K6469" t="s">
        <v>17325</v>
      </c>
    </row>
    <row r="6470" spans="1:11" hidden="1" x14ac:dyDescent="0.3">
      <c r="A6470" t="s">
        <v>918</v>
      </c>
      <c r="B6470" t="s">
        <v>12158</v>
      </c>
      <c r="C6470" t="s">
        <v>21778</v>
      </c>
      <c r="D6470" t="s">
        <v>21779</v>
      </c>
      <c r="E6470" s="74">
        <v>41645</v>
      </c>
      <c r="F6470">
        <v>0.20319999999999999</v>
      </c>
      <c r="G6470" t="s">
        <v>17</v>
      </c>
      <c r="H6470" t="s">
        <v>17315</v>
      </c>
      <c r="I6470" s="74">
        <v>42090</v>
      </c>
      <c r="J6470" t="s">
        <v>19</v>
      </c>
      <c r="K6470" t="s">
        <v>17325</v>
      </c>
    </row>
    <row r="6471" spans="1:11" hidden="1" x14ac:dyDescent="0.3">
      <c r="A6471" t="s">
        <v>754</v>
      </c>
      <c r="B6471" t="s">
        <v>753</v>
      </c>
      <c r="C6471" t="s">
        <v>21778</v>
      </c>
      <c r="D6471" t="s">
        <v>21779</v>
      </c>
      <c r="E6471" s="74">
        <v>42086</v>
      </c>
      <c r="F6471">
        <v>0.243868</v>
      </c>
      <c r="G6471" t="s">
        <v>17</v>
      </c>
      <c r="H6471" t="s">
        <v>17315</v>
      </c>
      <c r="I6471" s="74">
        <v>42199</v>
      </c>
      <c r="J6471" t="s">
        <v>19</v>
      </c>
      <c r="K6471" t="s">
        <v>17325</v>
      </c>
    </row>
    <row r="6472" spans="1:11" hidden="1" x14ac:dyDescent="0.3">
      <c r="A6472" t="s">
        <v>752</v>
      </c>
      <c r="B6472" t="s">
        <v>751</v>
      </c>
      <c r="C6472" t="s">
        <v>21778</v>
      </c>
      <c r="D6472" t="s">
        <v>21779</v>
      </c>
      <c r="E6472" s="74">
        <v>42103</v>
      </c>
      <c r="F6472">
        <v>0.23719100000000001</v>
      </c>
      <c r="G6472" t="s">
        <v>17</v>
      </c>
      <c r="H6472" t="s">
        <v>17315</v>
      </c>
      <c r="I6472" s="74">
        <v>42199</v>
      </c>
      <c r="J6472" t="s">
        <v>19</v>
      </c>
      <c r="K6472" t="s">
        <v>17325</v>
      </c>
    </row>
    <row r="6473" spans="1:11" hidden="1" x14ac:dyDescent="0.3">
      <c r="A6473" t="s">
        <v>671</v>
      </c>
      <c r="B6473" t="s">
        <v>670</v>
      </c>
      <c r="C6473" t="s">
        <v>21778</v>
      </c>
      <c r="D6473" t="s">
        <v>21779</v>
      </c>
      <c r="E6473" s="74">
        <v>42073</v>
      </c>
      <c r="F6473">
        <v>0.232185</v>
      </c>
      <c r="G6473" t="s">
        <v>17</v>
      </c>
      <c r="H6473" t="s">
        <v>17315</v>
      </c>
      <c r="I6473" s="74">
        <v>42349</v>
      </c>
      <c r="J6473" t="s">
        <v>19</v>
      </c>
      <c r="K6473" t="s">
        <v>17325</v>
      </c>
    </row>
    <row r="6474" spans="1:11" hidden="1" x14ac:dyDescent="0.3">
      <c r="A6474" t="s">
        <v>669</v>
      </c>
      <c r="B6474" t="s">
        <v>668</v>
      </c>
      <c r="C6474" t="s">
        <v>21778</v>
      </c>
      <c r="D6474" t="s">
        <v>21779</v>
      </c>
      <c r="E6474" s="74">
        <v>42075</v>
      </c>
      <c r="F6474">
        <v>0.24824499999999999</v>
      </c>
      <c r="G6474" t="s">
        <v>17</v>
      </c>
      <c r="H6474" t="s">
        <v>17315</v>
      </c>
      <c r="I6474" s="74">
        <v>42349</v>
      </c>
      <c r="J6474" t="s">
        <v>19</v>
      </c>
      <c r="K6474" t="s">
        <v>17325</v>
      </c>
    </row>
    <row r="6475" spans="1:11" hidden="1" x14ac:dyDescent="0.3">
      <c r="A6475" t="s">
        <v>2064</v>
      </c>
      <c r="B6475" t="s">
        <v>12918</v>
      </c>
      <c r="C6475" t="s">
        <v>21778</v>
      </c>
      <c r="D6475" t="s">
        <v>21779</v>
      </c>
      <c r="E6475" s="74">
        <v>39798</v>
      </c>
      <c r="F6475">
        <v>0.24889700000000001</v>
      </c>
      <c r="G6475" t="s">
        <v>17</v>
      </c>
      <c r="H6475" t="s">
        <v>17315</v>
      </c>
      <c r="I6475" s="74">
        <v>41187</v>
      </c>
      <c r="J6475" t="s">
        <v>19</v>
      </c>
      <c r="K6475" t="s">
        <v>17325</v>
      </c>
    </row>
    <row r="6476" spans="1:11" hidden="1" x14ac:dyDescent="0.3">
      <c r="A6476" t="s">
        <v>648</v>
      </c>
      <c r="B6476" t="s">
        <v>647</v>
      </c>
      <c r="C6476" t="s">
        <v>21778</v>
      </c>
      <c r="D6476" t="s">
        <v>21779</v>
      </c>
      <c r="E6476" s="74">
        <v>41645</v>
      </c>
      <c r="F6476">
        <v>0.23872499999999999</v>
      </c>
      <c r="G6476" t="s">
        <v>17</v>
      </c>
      <c r="H6476" t="s">
        <v>17315</v>
      </c>
      <c r="I6476" s="74">
        <v>42391</v>
      </c>
      <c r="J6476" t="s">
        <v>19</v>
      </c>
      <c r="K6476" t="s">
        <v>17325</v>
      </c>
    </row>
    <row r="6477" spans="1:11" hidden="1" x14ac:dyDescent="0.3">
      <c r="A6477" t="s">
        <v>645</v>
      </c>
      <c r="B6477" t="s">
        <v>644</v>
      </c>
      <c r="C6477" t="s">
        <v>21778</v>
      </c>
      <c r="D6477" t="s">
        <v>21779</v>
      </c>
      <c r="E6477" s="74">
        <v>41645</v>
      </c>
      <c r="F6477">
        <v>0.24539</v>
      </c>
      <c r="G6477" t="s">
        <v>17</v>
      </c>
      <c r="H6477" t="s">
        <v>17315</v>
      </c>
      <c r="I6477" s="74">
        <v>42349</v>
      </c>
      <c r="J6477" t="s">
        <v>19</v>
      </c>
      <c r="K6477" t="s">
        <v>17325</v>
      </c>
    </row>
    <row r="6478" spans="1:11" hidden="1" x14ac:dyDescent="0.3">
      <c r="A6478" t="s">
        <v>640</v>
      </c>
      <c r="B6478" t="s">
        <v>639</v>
      </c>
      <c r="C6478" t="s">
        <v>21778</v>
      </c>
      <c r="D6478" t="s">
        <v>21779</v>
      </c>
      <c r="E6478" s="74">
        <v>41681</v>
      </c>
      <c r="F6478">
        <v>0.16659299999999999</v>
      </c>
      <c r="G6478" t="s">
        <v>17</v>
      </c>
      <c r="H6478" t="s">
        <v>17315</v>
      </c>
      <c r="I6478" s="74">
        <v>42395</v>
      </c>
      <c r="J6478" t="s">
        <v>19</v>
      </c>
      <c r="K6478" t="s">
        <v>17325</v>
      </c>
    </row>
    <row r="6479" spans="1:11" hidden="1" x14ac:dyDescent="0.3">
      <c r="A6479" t="s">
        <v>2063</v>
      </c>
      <c r="B6479" t="s">
        <v>12917</v>
      </c>
      <c r="C6479" t="s">
        <v>21778</v>
      </c>
      <c r="D6479" t="s">
        <v>21779</v>
      </c>
      <c r="E6479" s="74">
        <v>39828</v>
      </c>
      <c r="F6479">
        <v>0.23699799999999999</v>
      </c>
      <c r="G6479" t="s">
        <v>17</v>
      </c>
      <c r="H6479" t="s">
        <v>17315</v>
      </c>
      <c r="I6479" s="74">
        <v>41187</v>
      </c>
      <c r="J6479" t="s">
        <v>19</v>
      </c>
      <c r="K6479" t="s">
        <v>17325</v>
      </c>
    </row>
    <row r="6480" spans="1:11" hidden="1" x14ac:dyDescent="0.3">
      <c r="A6480" t="s">
        <v>2062</v>
      </c>
      <c r="B6480" t="s">
        <v>12915</v>
      </c>
      <c r="C6480" t="s">
        <v>21778</v>
      </c>
      <c r="D6480" t="s">
        <v>21779</v>
      </c>
      <c r="E6480" s="74">
        <v>39657</v>
      </c>
      <c r="F6480">
        <v>0.244759</v>
      </c>
      <c r="G6480" t="s">
        <v>17</v>
      </c>
      <c r="H6480" t="s">
        <v>17315</v>
      </c>
      <c r="I6480" s="74">
        <v>41187</v>
      </c>
      <c r="J6480" t="s">
        <v>19</v>
      </c>
      <c r="K6480" t="s">
        <v>17325</v>
      </c>
    </row>
    <row r="6481" spans="1:11" hidden="1" x14ac:dyDescent="0.3">
      <c r="A6481" t="s">
        <v>2061</v>
      </c>
      <c r="B6481" t="s">
        <v>12914</v>
      </c>
      <c r="C6481" t="s">
        <v>21778</v>
      </c>
      <c r="D6481" t="s">
        <v>21779</v>
      </c>
      <c r="E6481" s="74">
        <v>40471</v>
      </c>
      <c r="F6481">
        <v>0.24721399999999999</v>
      </c>
      <c r="G6481" t="s">
        <v>17</v>
      </c>
      <c r="H6481" t="s">
        <v>17315</v>
      </c>
      <c r="I6481" s="74">
        <v>41187</v>
      </c>
      <c r="J6481" t="s">
        <v>19</v>
      </c>
      <c r="K6481" t="s">
        <v>17325</v>
      </c>
    </row>
    <row r="6482" spans="1:11" hidden="1" x14ac:dyDescent="0.3">
      <c r="A6482" t="s">
        <v>2060</v>
      </c>
      <c r="B6482" t="s">
        <v>12913</v>
      </c>
      <c r="C6482" t="s">
        <v>21778</v>
      </c>
      <c r="D6482" t="s">
        <v>21779</v>
      </c>
      <c r="E6482" s="74">
        <v>39580</v>
      </c>
      <c r="F6482">
        <v>0.199269</v>
      </c>
      <c r="G6482" t="s">
        <v>17</v>
      </c>
      <c r="H6482" t="s">
        <v>17315</v>
      </c>
      <c r="I6482" s="74">
        <v>41187</v>
      </c>
      <c r="J6482" t="s">
        <v>19</v>
      </c>
      <c r="K6482" t="s">
        <v>17325</v>
      </c>
    </row>
    <row r="6483" spans="1:11" hidden="1" x14ac:dyDescent="0.3">
      <c r="A6483" t="s">
        <v>2059</v>
      </c>
      <c r="B6483" t="s">
        <v>12912</v>
      </c>
      <c r="C6483" t="s">
        <v>21778</v>
      </c>
      <c r="D6483" t="s">
        <v>21779</v>
      </c>
      <c r="E6483" s="74">
        <v>39462</v>
      </c>
      <c r="F6483">
        <v>0.21197199999999999</v>
      </c>
      <c r="G6483" t="s">
        <v>17</v>
      </c>
      <c r="H6483" t="s">
        <v>17315</v>
      </c>
      <c r="I6483" s="74">
        <v>41187</v>
      </c>
      <c r="J6483" t="s">
        <v>19</v>
      </c>
      <c r="K6483" t="s">
        <v>17325</v>
      </c>
    </row>
    <row r="6484" spans="1:11" hidden="1" x14ac:dyDescent="0.3">
      <c r="A6484" t="s">
        <v>1154</v>
      </c>
      <c r="B6484" t="s">
        <v>12265</v>
      </c>
      <c r="C6484" t="s">
        <v>21778</v>
      </c>
      <c r="D6484" t="s">
        <v>21779</v>
      </c>
      <c r="E6484" s="74">
        <v>41191</v>
      </c>
      <c r="F6484">
        <v>0.23761399999999999</v>
      </c>
      <c r="G6484" t="s">
        <v>17</v>
      </c>
      <c r="H6484" t="s">
        <v>17315</v>
      </c>
      <c r="I6484" s="74">
        <v>41873</v>
      </c>
      <c r="J6484" t="s">
        <v>19</v>
      </c>
      <c r="K6484" t="s">
        <v>17325</v>
      </c>
    </row>
    <row r="6485" spans="1:11" hidden="1" x14ac:dyDescent="0.3">
      <c r="A6485" t="s">
        <v>15362</v>
      </c>
      <c r="B6485" t="s">
        <v>15361</v>
      </c>
      <c r="C6485" t="s">
        <v>17410</v>
      </c>
      <c r="D6485" t="s">
        <v>17411</v>
      </c>
      <c r="E6485" s="74">
        <v>44069</v>
      </c>
      <c r="F6485">
        <v>4.4999999999999998E-2</v>
      </c>
      <c r="G6485" t="s">
        <v>17</v>
      </c>
      <c r="H6485" t="s">
        <v>17315</v>
      </c>
      <c r="I6485" s="74">
        <v>44900</v>
      </c>
      <c r="J6485" t="s">
        <v>19</v>
      </c>
      <c r="K6485" t="s">
        <v>19</v>
      </c>
    </row>
    <row r="6486" spans="1:11" hidden="1" x14ac:dyDescent="0.3">
      <c r="A6486" t="s">
        <v>9681</v>
      </c>
      <c r="B6486" t="s">
        <v>17004</v>
      </c>
      <c r="C6486" t="s">
        <v>17410</v>
      </c>
      <c r="D6486" t="s">
        <v>17411</v>
      </c>
      <c r="E6486" s="74">
        <v>44007</v>
      </c>
      <c r="F6486">
        <v>3.5999999999999997E-2</v>
      </c>
      <c r="G6486" t="s">
        <v>17</v>
      </c>
      <c r="H6486" t="s">
        <v>17315</v>
      </c>
      <c r="I6486" s="74">
        <v>44130</v>
      </c>
      <c r="J6486" t="s">
        <v>19</v>
      </c>
      <c r="K6486" t="s">
        <v>19</v>
      </c>
    </row>
    <row r="6487" spans="1:11" hidden="1" x14ac:dyDescent="0.3">
      <c r="A6487" t="s">
        <v>20247</v>
      </c>
      <c r="B6487" t="s">
        <v>20248</v>
      </c>
      <c r="C6487" t="s">
        <v>17492</v>
      </c>
      <c r="D6487" t="s">
        <v>17493</v>
      </c>
      <c r="E6487" s="74">
        <v>45140</v>
      </c>
      <c r="F6487">
        <v>90</v>
      </c>
      <c r="G6487" t="s">
        <v>17</v>
      </c>
      <c r="H6487" t="s">
        <v>17315</v>
      </c>
      <c r="I6487" s="74">
        <v>45174</v>
      </c>
      <c r="J6487" t="s">
        <v>19</v>
      </c>
      <c r="K6487" t="s">
        <v>19</v>
      </c>
    </row>
    <row r="6488" spans="1:11" hidden="1" x14ac:dyDescent="0.3">
      <c r="A6488" t="s">
        <v>20465</v>
      </c>
      <c r="B6488" t="s">
        <v>20466</v>
      </c>
      <c r="C6488" t="s">
        <v>17492</v>
      </c>
      <c r="D6488" t="s">
        <v>17493</v>
      </c>
      <c r="E6488" s="74">
        <v>45183</v>
      </c>
      <c r="F6488">
        <v>48</v>
      </c>
      <c r="G6488" t="s">
        <v>17</v>
      </c>
      <c r="H6488" t="s">
        <v>17315</v>
      </c>
      <c r="I6488" s="74">
        <v>45215</v>
      </c>
      <c r="J6488" t="s">
        <v>19</v>
      </c>
      <c r="K6488" t="s">
        <v>19</v>
      </c>
    </row>
    <row r="6489" spans="1:11" hidden="1" x14ac:dyDescent="0.3">
      <c r="A6489" t="s">
        <v>26604</v>
      </c>
      <c r="B6489" t="s">
        <v>26605</v>
      </c>
      <c r="C6489" t="s">
        <v>26606</v>
      </c>
      <c r="D6489" t="s">
        <v>26607</v>
      </c>
      <c r="E6489" s="74">
        <v>45400</v>
      </c>
      <c r="F6489">
        <v>0.1</v>
      </c>
      <c r="G6489" t="s">
        <v>17</v>
      </c>
      <c r="H6489" t="s">
        <v>17397</v>
      </c>
      <c r="I6489" s="74">
        <v>45587</v>
      </c>
      <c r="J6489" t="s">
        <v>19</v>
      </c>
      <c r="K6489" t="s">
        <v>19</v>
      </c>
    </row>
    <row r="6490" spans="1:11" hidden="1" x14ac:dyDescent="0.3">
      <c r="A6490" t="s">
        <v>20992</v>
      </c>
      <c r="B6490" t="s">
        <v>20993</v>
      </c>
      <c r="C6490" t="s">
        <v>20990</v>
      </c>
      <c r="D6490" t="s">
        <v>20991</v>
      </c>
      <c r="E6490" s="74">
        <v>44551</v>
      </c>
      <c r="F6490">
        <v>4.76</v>
      </c>
      <c r="G6490" t="s">
        <v>17</v>
      </c>
      <c r="H6490" t="s">
        <v>17315</v>
      </c>
      <c r="I6490" s="74">
        <v>45224</v>
      </c>
      <c r="J6490" t="s">
        <v>19</v>
      </c>
      <c r="K6490" t="s">
        <v>19</v>
      </c>
    </row>
    <row r="6491" spans="1:11" hidden="1" x14ac:dyDescent="0.3">
      <c r="A6491" t="s">
        <v>2669</v>
      </c>
      <c r="B6491" t="s">
        <v>13397</v>
      </c>
      <c r="C6491" t="s">
        <v>17372</v>
      </c>
      <c r="D6491" t="s">
        <v>17373</v>
      </c>
      <c r="E6491" s="74">
        <v>40582</v>
      </c>
      <c r="F6491">
        <v>1</v>
      </c>
      <c r="G6491" t="s">
        <v>17</v>
      </c>
      <c r="H6491" t="s">
        <v>17315</v>
      </c>
      <c r="I6491" s="74">
        <v>40583</v>
      </c>
      <c r="J6491" t="s">
        <v>19</v>
      </c>
      <c r="K6491" t="s">
        <v>19</v>
      </c>
    </row>
    <row r="6492" spans="1:11" hidden="1" x14ac:dyDescent="0.3">
      <c r="A6492" t="s">
        <v>8811</v>
      </c>
      <c r="B6492" t="s">
        <v>10186</v>
      </c>
      <c r="C6492" t="s">
        <v>17316</v>
      </c>
      <c r="D6492" t="s">
        <v>17317</v>
      </c>
      <c r="E6492" s="74">
        <v>43089</v>
      </c>
      <c r="F6492">
        <v>0.125</v>
      </c>
      <c r="G6492" t="s">
        <v>17</v>
      </c>
      <c r="H6492" t="s">
        <v>17315</v>
      </c>
      <c r="I6492" s="74">
        <v>44064</v>
      </c>
      <c r="J6492" t="s">
        <v>19</v>
      </c>
      <c r="K6492" t="s">
        <v>19</v>
      </c>
    </row>
    <row r="6493" spans="1:11" hidden="1" x14ac:dyDescent="0.3">
      <c r="A6493" t="s">
        <v>8812</v>
      </c>
      <c r="B6493" t="s">
        <v>10185</v>
      </c>
      <c r="C6493" t="s">
        <v>17316</v>
      </c>
      <c r="D6493" t="s">
        <v>17317</v>
      </c>
      <c r="E6493" s="74">
        <v>43001</v>
      </c>
      <c r="F6493">
        <v>0.32500000000000001</v>
      </c>
      <c r="G6493" t="s">
        <v>17</v>
      </c>
      <c r="H6493" t="s">
        <v>17315</v>
      </c>
      <c r="I6493" s="74">
        <v>44064</v>
      </c>
      <c r="J6493" t="s">
        <v>19</v>
      </c>
      <c r="K6493" t="s">
        <v>19</v>
      </c>
    </row>
    <row r="6494" spans="1:11" hidden="1" x14ac:dyDescent="0.3">
      <c r="A6494" t="s">
        <v>8805</v>
      </c>
      <c r="B6494" t="s">
        <v>10193</v>
      </c>
      <c r="C6494" t="s">
        <v>17316</v>
      </c>
      <c r="D6494" t="s">
        <v>17317</v>
      </c>
      <c r="E6494" s="74">
        <v>42907</v>
      </c>
      <c r="F6494">
        <v>0.998</v>
      </c>
      <c r="G6494" t="s">
        <v>17</v>
      </c>
      <c r="H6494" t="s">
        <v>17315</v>
      </c>
      <c r="I6494" s="74">
        <v>44091</v>
      </c>
      <c r="J6494" t="s">
        <v>19</v>
      </c>
      <c r="K6494" t="s">
        <v>19</v>
      </c>
    </row>
    <row r="6495" spans="1:11" hidden="1" x14ac:dyDescent="0.3">
      <c r="A6495" t="s">
        <v>8813</v>
      </c>
      <c r="B6495" t="s">
        <v>10184</v>
      </c>
      <c r="C6495" t="s">
        <v>17316</v>
      </c>
      <c r="D6495" t="s">
        <v>17317</v>
      </c>
      <c r="E6495" s="74">
        <v>42996</v>
      </c>
      <c r="F6495">
        <v>0.217</v>
      </c>
      <c r="G6495" t="s">
        <v>17</v>
      </c>
      <c r="H6495" t="s">
        <v>17315</v>
      </c>
      <c r="I6495" s="74">
        <v>44064</v>
      </c>
      <c r="J6495" t="s">
        <v>19</v>
      </c>
      <c r="K6495" t="s">
        <v>19</v>
      </c>
    </row>
    <row r="6496" spans="1:11" hidden="1" x14ac:dyDescent="0.3">
      <c r="A6496" t="s">
        <v>8814</v>
      </c>
      <c r="B6496" t="s">
        <v>10183</v>
      </c>
      <c r="C6496" t="s">
        <v>17316</v>
      </c>
      <c r="D6496" t="s">
        <v>17317</v>
      </c>
      <c r="E6496" s="74">
        <v>43038</v>
      </c>
      <c r="F6496">
        <v>0.16200000000000001</v>
      </c>
      <c r="G6496" t="s">
        <v>17</v>
      </c>
      <c r="H6496" t="s">
        <v>17315</v>
      </c>
      <c r="I6496" s="74">
        <v>44064</v>
      </c>
      <c r="J6496" t="s">
        <v>19</v>
      </c>
      <c r="K6496" t="s">
        <v>19</v>
      </c>
    </row>
    <row r="6497" spans="1:11" hidden="1" x14ac:dyDescent="0.3">
      <c r="A6497" t="s">
        <v>8807</v>
      </c>
      <c r="B6497" t="s">
        <v>10190</v>
      </c>
      <c r="C6497" t="s">
        <v>17316</v>
      </c>
      <c r="D6497" t="s">
        <v>17317</v>
      </c>
      <c r="E6497" s="74">
        <v>43087</v>
      </c>
      <c r="F6497">
        <v>0.77900000000000003</v>
      </c>
      <c r="G6497" t="s">
        <v>17</v>
      </c>
      <c r="H6497" t="s">
        <v>17315</v>
      </c>
      <c r="I6497" s="74">
        <v>44064</v>
      </c>
      <c r="J6497" t="s">
        <v>19</v>
      </c>
      <c r="K6497" t="s">
        <v>19</v>
      </c>
    </row>
    <row r="6498" spans="1:11" hidden="1" x14ac:dyDescent="0.3">
      <c r="A6498" t="s">
        <v>8815</v>
      </c>
      <c r="B6498" t="s">
        <v>10182</v>
      </c>
      <c r="C6498" t="s">
        <v>17316</v>
      </c>
      <c r="D6498" t="s">
        <v>17317</v>
      </c>
      <c r="E6498" s="74">
        <v>43041</v>
      </c>
      <c r="F6498">
        <v>0.17799999999999999</v>
      </c>
      <c r="G6498" t="s">
        <v>17</v>
      </c>
      <c r="H6498" t="s">
        <v>17315</v>
      </c>
      <c r="I6498" s="74">
        <v>44064</v>
      </c>
      <c r="J6498" t="s">
        <v>19</v>
      </c>
      <c r="K6498" t="s">
        <v>19</v>
      </c>
    </row>
    <row r="6499" spans="1:11" hidden="1" x14ac:dyDescent="0.3">
      <c r="A6499" t="s">
        <v>8816</v>
      </c>
      <c r="B6499" t="s">
        <v>10181</v>
      </c>
      <c r="C6499" t="s">
        <v>17316</v>
      </c>
      <c r="D6499" t="s">
        <v>17317</v>
      </c>
      <c r="E6499" s="74">
        <v>43005</v>
      </c>
      <c r="F6499">
        <v>0.184</v>
      </c>
      <c r="G6499" t="s">
        <v>17</v>
      </c>
      <c r="H6499" t="s">
        <v>17315</v>
      </c>
      <c r="I6499" s="74">
        <v>44064</v>
      </c>
      <c r="J6499" t="s">
        <v>19</v>
      </c>
      <c r="K6499" t="s">
        <v>19</v>
      </c>
    </row>
    <row r="6500" spans="1:11" hidden="1" x14ac:dyDescent="0.3">
      <c r="A6500" t="s">
        <v>8817</v>
      </c>
      <c r="B6500" t="s">
        <v>10180</v>
      </c>
      <c r="C6500" t="s">
        <v>17316</v>
      </c>
      <c r="D6500" t="s">
        <v>17317</v>
      </c>
      <c r="E6500" s="74">
        <v>43087</v>
      </c>
      <c r="F6500">
        <v>0.13</v>
      </c>
      <c r="G6500" t="s">
        <v>17</v>
      </c>
      <c r="H6500" t="s">
        <v>17315</v>
      </c>
      <c r="I6500" s="74">
        <v>44064</v>
      </c>
      <c r="J6500" t="s">
        <v>19</v>
      </c>
      <c r="K6500" t="s">
        <v>19</v>
      </c>
    </row>
    <row r="6501" spans="1:11" hidden="1" x14ac:dyDescent="0.3">
      <c r="A6501" t="s">
        <v>8818</v>
      </c>
      <c r="B6501" t="s">
        <v>10179</v>
      </c>
      <c r="C6501" t="s">
        <v>17316</v>
      </c>
      <c r="D6501" t="s">
        <v>17317</v>
      </c>
      <c r="E6501" s="74">
        <v>43000</v>
      </c>
      <c r="F6501">
        <v>0.123</v>
      </c>
      <c r="G6501" t="s">
        <v>17</v>
      </c>
      <c r="H6501" t="s">
        <v>17315</v>
      </c>
      <c r="I6501" s="74">
        <v>44064</v>
      </c>
      <c r="J6501" t="s">
        <v>19</v>
      </c>
      <c r="K6501" t="s">
        <v>19</v>
      </c>
    </row>
    <row r="6502" spans="1:11" hidden="1" x14ac:dyDescent="0.3">
      <c r="A6502" t="s">
        <v>8819</v>
      </c>
      <c r="B6502" t="s">
        <v>10178</v>
      </c>
      <c r="C6502" t="s">
        <v>17316</v>
      </c>
      <c r="D6502" t="s">
        <v>17317</v>
      </c>
      <c r="E6502" s="74">
        <v>43088</v>
      </c>
      <c r="F6502">
        <v>0.13</v>
      </c>
      <c r="G6502" t="s">
        <v>17</v>
      </c>
      <c r="H6502" t="s">
        <v>17315</v>
      </c>
      <c r="I6502" s="74">
        <v>44064</v>
      </c>
      <c r="J6502" t="s">
        <v>19</v>
      </c>
      <c r="K6502" t="s">
        <v>19</v>
      </c>
    </row>
    <row r="6503" spans="1:11" hidden="1" x14ac:dyDescent="0.3">
      <c r="A6503" t="s">
        <v>8809</v>
      </c>
      <c r="B6503" t="s">
        <v>10188</v>
      </c>
      <c r="C6503" t="s">
        <v>17316</v>
      </c>
      <c r="D6503" t="s">
        <v>17317</v>
      </c>
      <c r="E6503" s="74">
        <v>43041</v>
      </c>
      <c r="F6503">
        <v>0.4</v>
      </c>
      <c r="G6503" t="s">
        <v>17</v>
      </c>
      <c r="H6503" t="s">
        <v>17315</v>
      </c>
      <c r="I6503" s="74">
        <v>44064</v>
      </c>
      <c r="J6503" t="s">
        <v>19</v>
      </c>
      <c r="K6503" t="s">
        <v>19</v>
      </c>
    </row>
    <row r="6504" spans="1:11" hidden="1" x14ac:dyDescent="0.3">
      <c r="A6504" t="s">
        <v>8820</v>
      </c>
      <c r="B6504" t="s">
        <v>10177</v>
      </c>
      <c r="C6504" t="s">
        <v>17316</v>
      </c>
      <c r="D6504" t="s">
        <v>17317</v>
      </c>
      <c r="E6504" s="74">
        <v>43041</v>
      </c>
      <c r="F6504">
        <v>0.217</v>
      </c>
      <c r="G6504" t="s">
        <v>17</v>
      </c>
      <c r="H6504" t="s">
        <v>17315</v>
      </c>
      <c r="I6504" s="74">
        <v>44064</v>
      </c>
      <c r="J6504" t="s">
        <v>19</v>
      </c>
      <c r="K6504" t="s">
        <v>19</v>
      </c>
    </row>
    <row r="6505" spans="1:11" hidden="1" x14ac:dyDescent="0.3">
      <c r="A6505" t="s">
        <v>8823</v>
      </c>
      <c r="B6505" t="s">
        <v>10174</v>
      </c>
      <c r="C6505" t="s">
        <v>17316</v>
      </c>
      <c r="D6505" t="s">
        <v>17317</v>
      </c>
      <c r="E6505" s="74">
        <v>43031</v>
      </c>
      <c r="F6505">
        <v>0.379</v>
      </c>
      <c r="G6505" t="s">
        <v>17</v>
      </c>
      <c r="H6505" t="s">
        <v>17315</v>
      </c>
      <c r="I6505" s="74">
        <v>44064</v>
      </c>
      <c r="J6505" t="s">
        <v>19</v>
      </c>
      <c r="K6505" t="s">
        <v>19</v>
      </c>
    </row>
    <row r="6506" spans="1:11" hidden="1" x14ac:dyDescent="0.3">
      <c r="A6506" t="s">
        <v>8821</v>
      </c>
      <c r="B6506" t="s">
        <v>10176</v>
      </c>
      <c r="C6506" t="s">
        <v>17316</v>
      </c>
      <c r="D6506" t="s">
        <v>17317</v>
      </c>
      <c r="E6506" s="74">
        <v>43025</v>
      </c>
      <c r="F6506">
        <v>0.14599999999999999</v>
      </c>
      <c r="G6506" t="s">
        <v>17</v>
      </c>
      <c r="H6506" t="s">
        <v>17315</v>
      </c>
      <c r="I6506" s="74">
        <v>44064</v>
      </c>
      <c r="J6506" t="s">
        <v>19</v>
      </c>
      <c r="K6506" t="s">
        <v>19</v>
      </c>
    </row>
    <row r="6507" spans="1:11" hidden="1" x14ac:dyDescent="0.3">
      <c r="A6507" t="s">
        <v>8822</v>
      </c>
      <c r="B6507" t="s">
        <v>10175</v>
      </c>
      <c r="C6507" t="s">
        <v>17316</v>
      </c>
      <c r="D6507" t="s">
        <v>17317</v>
      </c>
      <c r="E6507" s="74">
        <v>43012</v>
      </c>
      <c r="F6507">
        <v>0.14599999999999999</v>
      </c>
      <c r="G6507" t="s">
        <v>17</v>
      </c>
      <c r="H6507" t="s">
        <v>17315</v>
      </c>
      <c r="I6507" s="74">
        <v>44064</v>
      </c>
      <c r="J6507" t="s">
        <v>19</v>
      </c>
      <c r="K6507" t="s">
        <v>19</v>
      </c>
    </row>
    <row r="6508" spans="1:11" hidden="1" x14ac:dyDescent="0.3">
      <c r="A6508" t="s">
        <v>8824</v>
      </c>
      <c r="B6508" t="s">
        <v>10173</v>
      </c>
      <c r="C6508" t="s">
        <v>17316</v>
      </c>
      <c r="D6508" t="s">
        <v>17317</v>
      </c>
      <c r="E6508" s="74">
        <v>43012</v>
      </c>
      <c r="F6508">
        <v>0.11799999999999999</v>
      </c>
      <c r="G6508" t="s">
        <v>17</v>
      </c>
      <c r="H6508" t="s">
        <v>17315</v>
      </c>
      <c r="I6508" s="74">
        <v>44064</v>
      </c>
      <c r="J6508" t="s">
        <v>19</v>
      </c>
      <c r="K6508" t="s">
        <v>19</v>
      </c>
    </row>
    <row r="6509" spans="1:11" hidden="1" x14ac:dyDescent="0.3">
      <c r="A6509" t="s">
        <v>8825</v>
      </c>
      <c r="B6509" t="s">
        <v>10172</v>
      </c>
      <c r="C6509" t="s">
        <v>17316</v>
      </c>
      <c r="D6509" t="s">
        <v>17317</v>
      </c>
      <c r="E6509" s="74">
        <v>42996</v>
      </c>
      <c r="F6509">
        <v>0.16</v>
      </c>
      <c r="G6509" t="s">
        <v>17</v>
      </c>
      <c r="H6509" t="s">
        <v>17315</v>
      </c>
      <c r="I6509" s="74">
        <v>44064</v>
      </c>
      <c r="J6509" t="s">
        <v>19</v>
      </c>
      <c r="K6509" t="s">
        <v>19</v>
      </c>
    </row>
    <row r="6510" spans="1:11" hidden="1" x14ac:dyDescent="0.3">
      <c r="A6510" t="s">
        <v>8826</v>
      </c>
      <c r="B6510" t="s">
        <v>17234</v>
      </c>
      <c r="C6510" t="s">
        <v>17316</v>
      </c>
      <c r="D6510" t="s">
        <v>17317</v>
      </c>
      <c r="E6510" s="74">
        <v>43041</v>
      </c>
      <c r="F6510">
        <v>0.17799999999999999</v>
      </c>
      <c r="G6510" t="s">
        <v>17</v>
      </c>
      <c r="H6510" t="s">
        <v>17315</v>
      </c>
      <c r="I6510" s="74">
        <v>44064</v>
      </c>
      <c r="J6510" t="s">
        <v>19</v>
      </c>
      <c r="K6510" t="s">
        <v>19</v>
      </c>
    </row>
    <row r="6511" spans="1:11" hidden="1" x14ac:dyDescent="0.3">
      <c r="A6511" t="s">
        <v>8828</v>
      </c>
      <c r="B6511" t="s">
        <v>17232</v>
      </c>
      <c r="C6511" t="s">
        <v>17316</v>
      </c>
      <c r="D6511" t="s">
        <v>17317</v>
      </c>
      <c r="E6511" s="74">
        <v>43021</v>
      </c>
      <c r="F6511">
        <v>0.222</v>
      </c>
      <c r="G6511" t="s">
        <v>17</v>
      </c>
      <c r="H6511" t="s">
        <v>17315</v>
      </c>
      <c r="I6511" s="74">
        <v>44064</v>
      </c>
      <c r="J6511" t="s">
        <v>19</v>
      </c>
      <c r="K6511" t="s">
        <v>19</v>
      </c>
    </row>
    <row r="6512" spans="1:11" hidden="1" x14ac:dyDescent="0.3">
      <c r="A6512" t="s">
        <v>8804</v>
      </c>
      <c r="B6512" t="s">
        <v>10194</v>
      </c>
      <c r="C6512" t="s">
        <v>17316</v>
      </c>
      <c r="D6512" t="s">
        <v>17317</v>
      </c>
      <c r="E6512" s="74">
        <v>43054</v>
      </c>
      <c r="F6512">
        <v>1.024</v>
      </c>
      <c r="G6512" t="s">
        <v>17</v>
      </c>
      <c r="H6512" t="s">
        <v>17315</v>
      </c>
      <c r="I6512" s="74">
        <v>44138</v>
      </c>
      <c r="J6512" t="s">
        <v>19</v>
      </c>
      <c r="K6512" t="s">
        <v>19</v>
      </c>
    </row>
    <row r="6513" spans="1:11" hidden="1" x14ac:dyDescent="0.3">
      <c r="A6513" t="s">
        <v>8808</v>
      </c>
      <c r="B6513" t="s">
        <v>10189</v>
      </c>
      <c r="C6513" t="s">
        <v>17316</v>
      </c>
      <c r="D6513" t="s">
        <v>17317</v>
      </c>
      <c r="E6513" s="74">
        <v>42902</v>
      </c>
      <c r="F6513">
        <v>0.47</v>
      </c>
      <c r="G6513" t="s">
        <v>17</v>
      </c>
      <c r="H6513" t="s">
        <v>17315</v>
      </c>
      <c r="I6513" s="74">
        <v>44064</v>
      </c>
      <c r="J6513" t="s">
        <v>19</v>
      </c>
      <c r="K6513" t="s">
        <v>19</v>
      </c>
    </row>
    <row r="6514" spans="1:11" hidden="1" x14ac:dyDescent="0.3">
      <c r="A6514" t="s">
        <v>8829</v>
      </c>
      <c r="B6514" t="s">
        <v>17231</v>
      </c>
      <c r="C6514" t="s">
        <v>17316</v>
      </c>
      <c r="D6514" t="s">
        <v>17317</v>
      </c>
      <c r="E6514" s="74">
        <v>43017</v>
      </c>
      <c r="F6514">
        <v>0.104</v>
      </c>
      <c r="G6514" t="s">
        <v>17</v>
      </c>
      <c r="H6514" t="s">
        <v>17315</v>
      </c>
      <c r="I6514" s="74">
        <v>44064</v>
      </c>
      <c r="J6514" t="s">
        <v>19</v>
      </c>
      <c r="K6514" t="s">
        <v>19</v>
      </c>
    </row>
    <row r="6515" spans="1:11" hidden="1" x14ac:dyDescent="0.3">
      <c r="A6515" t="s">
        <v>8830</v>
      </c>
      <c r="B6515" t="s">
        <v>17230</v>
      </c>
      <c r="C6515" t="s">
        <v>17316</v>
      </c>
      <c r="D6515" t="s">
        <v>17317</v>
      </c>
      <c r="E6515" s="74">
        <v>43010</v>
      </c>
      <c r="F6515">
        <v>0.14599999999999999</v>
      </c>
      <c r="G6515" t="s">
        <v>17</v>
      </c>
      <c r="H6515" t="s">
        <v>17315</v>
      </c>
      <c r="I6515" s="74">
        <v>44064</v>
      </c>
      <c r="J6515" t="s">
        <v>19</v>
      </c>
      <c r="K6515" t="s">
        <v>19</v>
      </c>
    </row>
    <row r="6516" spans="1:11" hidden="1" x14ac:dyDescent="0.3">
      <c r="A6516" t="s">
        <v>8831</v>
      </c>
      <c r="B6516" t="s">
        <v>17229</v>
      </c>
      <c r="C6516" t="s">
        <v>17316</v>
      </c>
      <c r="D6516" t="s">
        <v>17317</v>
      </c>
      <c r="E6516" s="74">
        <v>43031</v>
      </c>
      <c r="F6516">
        <v>0.13</v>
      </c>
      <c r="G6516" t="s">
        <v>17</v>
      </c>
      <c r="H6516" t="s">
        <v>17315</v>
      </c>
      <c r="I6516" s="74">
        <v>44064</v>
      </c>
      <c r="J6516" t="s">
        <v>19</v>
      </c>
      <c r="K6516" t="s">
        <v>19</v>
      </c>
    </row>
    <row r="6517" spans="1:11" hidden="1" x14ac:dyDescent="0.3">
      <c r="A6517" t="s">
        <v>8832</v>
      </c>
      <c r="B6517" t="s">
        <v>17228</v>
      </c>
      <c r="C6517" t="s">
        <v>17316</v>
      </c>
      <c r="D6517" t="s">
        <v>17317</v>
      </c>
      <c r="E6517" s="74">
        <v>43026</v>
      </c>
      <c r="F6517">
        <v>9.1999999999999998E-2</v>
      </c>
      <c r="G6517" t="s">
        <v>17</v>
      </c>
      <c r="H6517" t="s">
        <v>17315</v>
      </c>
      <c r="I6517" s="74">
        <v>44064</v>
      </c>
      <c r="J6517" t="s">
        <v>19</v>
      </c>
      <c r="K6517" t="s">
        <v>19</v>
      </c>
    </row>
    <row r="6518" spans="1:11" hidden="1" x14ac:dyDescent="0.3">
      <c r="A6518" t="s">
        <v>8833</v>
      </c>
      <c r="B6518" t="s">
        <v>17227</v>
      </c>
      <c r="C6518" t="s">
        <v>17316</v>
      </c>
      <c r="D6518" t="s">
        <v>17317</v>
      </c>
      <c r="E6518" s="74">
        <v>43021</v>
      </c>
      <c r="F6518">
        <v>0.27100000000000002</v>
      </c>
      <c r="G6518" t="s">
        <v>17</v>
      </c>
      <c r="H6518" t="s">
        <v>17315</v>
      </c>
      <c r="I6518" s="74">
        <v>44064</v>
      </c>
      <c r="J6518" t="s">
        <v>19</v>
      </c>
      <c r="K6518" t="s">
        <v>19</v>
      </c>
    </row>
    <row r="6519" spans="1:11" hidden="1" x14ac:dyDescent="0.3">
      <c r="A6519" t="s">
        <v>8834</v>
      </c>
      <c r="B6519" t="s">
        <v>17226</v>
      </c>
      <c r="C6519" t="s">
        <v>17316</v>
      </c>
      <c r="D6519" t="s">
        <v>17317</v>
      </c>
      <c r="E6519" s="74">
        <v>43025</v>
      </c>
      <c r="F6519">
        <v>0.27100000000000002</v>
      </c>
      <c r="G6519" t="s">
        <v>17</v>
      </c>
      <c r="H6519" t="s">
        <v>17315</v>
      </c>
      <c r="I6519" s="74">
        <v>44064</v>
      </c>
      <c r="J6519" t="s">
        <v>19</v>
      </c>
      <c r="K6519" t="s">
        <v>19</v>
      </c>
    </row>
    <row r="6520" spans="1:11" hidden="1" x14ac:dyDescent="0.3">
      <c r="A6520" t="s">
        <v>2249</v>
      </c>
      <c r="B6520" t="s">
        <v>13062</v>
      </c>
      <c r="C6520" t="s">
        <v>17372</v>
      </c>
      <c r="D6520" t="s">
        <v>17373</v>
      </c>
      <c r="E6520" s="74">
        <v>42040</v>
      </c>
      <c r="F6520">
        <v>6</v>
      </c>
      <c r="G6520" t="s">
        <v>17</v>
      </c>
      <c r="H6520" t="s">
        <v>17315</v>
      </c>
      <c r="I6520" s="74">
        <v>42069</v>
      </c>
      <c r="J6520" t="s">
        <v>19</v>
      </c>
      <c r="K6520" t="s">
        <v>19</v>
      </c>
    </row>
    <row r="6521" spans="1:11" hidden="1" x14ac:dyDescent="0.3">
      <c r="A6521" t="s">
        <v>872</v>
      </c>
      <c r="B6521" t="s">
        <v>12139</v>
      </c>
      <c r="C6521" t="s">
        <v>17372</v>
      </c>
      <c r="D6521" t="s">
        <v>17373</v>
      </c>
      <c r="E6521" s="74">
        <v>42040</v>
      </c>
      <c r="F6521">
        <v>2</v>
      </c>
      <c r="G6521" t="s">
        <v>17</v>
      </c>
      <c r="H6521" t="s">
        <v>17315</v>
      </c>
      <c r="I6521" s="74">
        <v>42068</v>
      </c>
      <c r="J6521" t="s">
        <v>19</v>
      </c>
      <c r="K6521" t="s">
        <v>19</v>
      </c>
    </row>
    <row r="6522" spans="1:11" hidden="1" x14ac:dyDescent="0.3">
      <c r="A6522" t="s">
        <v>8206</v>
      </c>
      <c r="B6522" t="s">
        <v>10322</v>
      </c>
      <c r="C6522" t="s">
        <v>17316</v>
      </c>
      <c r="D6522" t="s">
        <v>17317</v>
      </c>
      <c r="E6522" s="74">
        <v>43329</v>
      </c>
      <c r="F6522">
        <v>0.13</v>
      </c>
      <c r="G6522" t="s">
        <v>17</v>
      </c>
      <c r="H6522" t="s">
        <v>17315</v>
      </c>
      <c r="I6522" s="74">
        <v>44064</v>
      </c>
      <c r="J6522" t="s">
        <v>19</v>
      </c>
      <c r="K6522" t="s">
        <v>19</v>
      </c>
    </row>
    <row r="6523" spans="1:11" hidden="1" x14ac:dyDescent="0.3">
      <c r="A6523" t="s">
        <v>3012</v>
      </c>
      <c r="B6523" t="s">
        <v>15531</v>
      </c>
      <c r="C6523" t="s">
        <v>17468</v>
      </c>
      <c r="D6523" t="s">
        <v>17469</v>
      </c>
      <c r="E6523" s="74">
        <v>38657</v>
      </c>
      <c r="F6523">
        <v>30</v>
      </c>
      <c r="G6523" t="s">
        <v>17623</v>
      </c>
      <c r="H6523" t="s">
        <v>17465</v>
      </c>
      <c r="I6523" s="74">
        <v>39987</v>
      </c>
      <c r="J6523" t="s">
        <v>19</v>
      </c>
      <c r="K6523" t="s">
        <v>19</v>
      </c>
    </row>
    <row r="6524" spans="1:11" hidden="1" x14ac:dyDescent="0.3">
      <c r="A6524" t="s">
        <v>7788</v>
      </c>
      <c r="B6524" t="s">
        <v>10567</v>
      </c>
      <c r="C6524" t="s">
        <v>17342</v>
      </c>
      <c r="D6524" t="s">
        <v>17343</v>
      </c>
      <c r="E6524" s="74">
        <v>42990</v>
      </c>
      <c r="F6524">
        <v>0.66500000000000004</v>
      </c>
      <c r="G6524" t="s">
        <v>17</v>
      </c>
      <c r="H6524" t="s">
        <v>17315</v>
      </c>
      <c r="I6524" s="74">
        <v>43927</v>
      </c>
      <c r="J6524" t="s">
        <v>19</v>
      </c>
      <c r="K6524" t="s">
        <v>19</v>
      </c>
    </row>
    <row r="6525" spans="1:11" hidden="1" x14ac:dyDescent="0.3">
      <c r="A6525" t="s">
        <v>7657</v>
      </c>
      <c r="B6525" t="s">
        <v>10441</v>
      </c>
      <c r="C6525" t="s">
        <v>17342</v>
      </c>
      <c r="D6525" t="s">
        <v>17343</v>
      </c>
      <c r="E6525" s="74">
        <v>43250</v>
      </c>
      <c r="F6525">
        <v>0.999552</v>
      </c>
      <c r="G6525" t="s">
        <v>17</v>
      </c>
      <c r="H6525" t="s">
        <v>17315</v>
      </c>
      <c r="I6525" s="74">
        <v>43894</v>
      </c>
      <c r="J6525" t="s">
        <v>19</v>
      </c>
      <c r="K6525" t="s">
        <v>19</v>
      </c>
    </row>
    <row r="6526" spans="1:11" hidden="1" x14ac:dyDescent="0.3">
      <c r="A6526" t="s">
        <v>13688</v>
      </c>
      <c r="B6526" t="s">
        <v>13687</v>
      </c>
      <c r="C6526" t="s">
        <v>18679</v>
      </c>
      <c r="D6526" t="s">
        <v>4940</v>
      </c>
      <c r="E6526" s="74">
        <v>44907</v>
      </c>
      <c r="F6526">
        <v>0.20399999999999999</v>
      </c>
      <c r="G6526" t="s">
        <v>17</v>
      </c>
      <c r="H6526" t="s">
        <v>17315</v>
      </c>
      <c r="I6526" s="74">
        <v>44974</v>
      </c>
      <c r="J6526" t="s">
        <v>19</v>
      </c>
      <c r="K6526" t="s">
        <v>19</v>
      </c>
    </row>
    <row r="6527" spans="1:11" hidden="1" x14ac:dyDescent="0.3">
      <c r="A6527" t="s">
        <v>2857</v>
      </c>
      <c r="B6527" t="s">
        <v>12448</v>
      </c>
      <c r="C6527" t="s">
        <v>17393</v>
      </c>
      <c r="D6527" t="s">
        <v>17394</v>
      </c>
      <c r="E6527" s="74">
        <v>39735</v>
      </c>
      <c r="F6527">
        <v>0.26</v>
      </c>
      <c r="G6527" t="s">
        <v>17</v>
      </c>
      <c r="H6527" t="s">
        <v>17315</v>
      </c>
      <c r="I6527" s="74">
        <v>40205</v>
      </c>
      <c r="J6527" t="s">
        <v>19</v>
      </c>
      <c r="K6527" t="s">
        <v>19</v>
      </c>
    </row>
    <row r="6528" spans="1:11" hidden="1" x14ac:dyDescent="0.3">
      <c r="A6528" t="s">
        <v>1446</v>
      </c>
      <c r="B6528" t="s">
        <v>12448</v>
      </c>
      <c r="C6528" t="s">
        <v>17393</v>
      </c>
      <c r="D6528" t="s">
        <v>17394</v>
      </c>
      <c r="E6528" s="74">
        <v>39735</v>
      </c>
      <c r="F6528">
        <v>0.26</v>
      </c>
      <c r="G6528" t="s">
        <v>17</v>
      </c>
      <c r="H6528" t="s">
        <v>17315</v>
      </c>
      <c r="I6528" s="74">
        <v>41683</v>
      </c>
      <c r="J6528" t="s">
        <v>19</v>
      </c>
      <c r="K6528" t="s">
        <v>19</v>
      </c>
    </row>
    <row r="6529" spans="1:11" hidden="1" x14ac:dyDescent="0.3">
      <c r="A6529" t="s">
        <v>24943</v>
      </c>
      <c r="B6529" t="s">
        <v>24944</v>
      </c>
      <c r="C6529" t="s">
        <v>20046</v>
      </c>
      <c r="D6529" t="s">
        <v>20047</v>
      </c>
      <c r="E6529" s="74">
        <v>43857</v>
      </c>
      <c r="F6529">
        <v>7.0999999999999994E-2</v>
      </c>
      <c r="G6529" t="s">
        <v>17</v>
      </c>
      <c r="H6529" t="s">
        <v>17315</v>
      </c>
      <c r="I6529" s="74">
        <v>45378</v>
      </c>
      <c r="J6529" t="s">
        <v>19</v>
      </c>
      <c r="K6529" t="s">
        <v>19</v>
      </c>
    </row>
    <row r="6530" spans="1:11" hidden="1" x14ac:dyDescent="0.3">
      <c r="A6530" t="s">
        <v>1139</v>
      </c>
      <c r="B6530" t="s">
        <v>12250</v>
      </c>
      <c r="C6530" t="s">
        <v>21778</v>
      </c>
      <c r="D6530" t="s">
        <v>21779</v>
      </c>
      <c r="E6530" s="74">
        <v>41347</v>
      </c>
      <c r="F6530">
        <v>0.28899999999999998</v>
      </c>
      <c r="G6530" t="s">
        <v>17</v>
      </c>
      <c r="H6530" t="s">
        <v>17315</v>
      </c>
      <c r="I6530" s="74">
        <v>41879</v>
      </c>
      <c r="J6530" t="s">
        <v>19</v>
      </c>
      <c r="K6530" t="s">
        <v>19</v>
      </c>
    </row>
    <row r="6531" spans="1:11" hidden="1" x14ac:dyDescent="0.3">
      <c r="A6531" t="s">
        <v>3060</v>
      </c>
      <c r="B6531" t="s">
        <v>16095</v>
      </c>
      <c r="C6531" t="s">
        <v>17595</v>
      </c>
      <c r="D6531" t="s">
        <v>17596</v>
      </c>
      <c r="E6531" s="74">
        <v>37245</v>
      </c>
      <c r="F6531">
        <v>29.7</v>
      </c>
      <c r="G6531" t="s">
        <v>6</v>
      </c>
      <c r="H6531" t="s">
        <v>17441</v>
      </c>
      <c r="I6531" s="74">
        <v>39917</v>
      </c>
      <c r="J6531" t="s">
        <v>19</v>
      </c>
      <c r="K6531" t="s">
        <v>19</v>
      </c>
    </row>
    <row r="6532" spans="1:11" hidden="1" x14ac:dyDescent="0.3">
      <c r="A6532" t="s">
        <v>3558</v>
      </c>
      <c r="B6532" t="s">
        <v>3556</v>
      </c>
      <c r="C6532" t="s">
        <v>17726</v>
      </c>
      <c r="D6532" t="s">
        <v>17727</v>
      </c>
      <c r="E6532" s="74">
        <v>30681</v>
      </c>
      <c r="F6532">
        <v>65</v>
      </c>
      <c r="G6532" t="s">
        <v>6</v>
      </c>
      <c r="H6532" t="s">
        <v>17315</v>
      </c>
      <c r="I6532" s="74">
        <v>39630</v>
      </c>
      <c r="J6532" t="s">
        <v>19</v>
      </c>
      <c r="K6532" t="s">
        <v>19</v>
      </c>
    </row>
    <row r="6533" spans="1:11" hidden="1" x14ac:dyDescent="0.3">
      <c r="A6533" t="s">
        <v>3555</v>
      </c>
      <c r="B6533" t="s">
        <v>12332</v>
      </c>
      <c r="C6533" t="s">
        <v>17726</v>
      </c>
      <c r="D6533" t="s">
        <v>17727</v>
      </c>
      <c r="E6533" s="74">
        <v>32143</v>
      </c>
      <c r="F6533">
        <v>28</v>
      </c>
      <c r="G6533" t="s">
        <v>6</v>
      </c>
      <c r="H6533" t="s">
        <v>17315</v>
      </c>
      <c r="I6533" s="74">
        <v>39630</v>
      </c>
      <c r="J6533" t="s">
        <v>19</v>
      </c>
      <c r="K6533" t="s">
        <v>19</v>
      </c>
    </row>
    <row r="6534" spans="1:11" hidden="1" x14ac:dyDescent="0.3">
      <c r="A6534" t="s">
        <v>3126</v>
      </c>
      <c r="B6534" t="s">
        <v>10214</v>
      </c>
      <c r="C6534" t="s">
        <v>17357</v>
      </c>
      <c r="D6534" t="s">
        <v>17358</v>
      </c>
      <c r="E6534" s="74">
        <v>39757</v>
      </c>
      <c r="F6534">
        <v>0.25</v>
      </c>
      <c r="G6534" t="s">
        <v>17</v>
      </c>
      <c r="H6534" t="s">
        <v>17315</v>
      </c>
      <c r="I6534" s="74">
        <v>39875</v>
      </c>
      <c r="J6534" t="s">
        <v>19</v>
      </c>
      <c r="K6534" t="s">
        <v>19</v>
      </c>
    </row>
    <row r="6535" spans="1:11" hidden="1" x14ac:dyDescent="0.3">
      <c r="A6535" t="s">
        <v>21349</v>
      </c>
      <c r="B6535" t="s">
        <v>21350</v>
      </c>
      <c r="C6535" t="s">
        <v>17766</v>
      </c>
      <c r="D6535" t="s">
        <v>17767</v>
      </c>
      <c r="E6535" s="74">
        <v>45279</v>
      </c>
      <c r="F6535">
        <v>0.98399999999999999</v>
      </c>
      <c r="G6535" t="s">
        <v>17</v>
      </c>
      <c r="H6535" t="s">
        <v>17315</v>
      </c>
      <c r="I6535" s="74">
        <v>45321</v>
      </c>
      <c r="J6535" t="s">
        <v>19</v>
      </c>
      <c r="K6535" t="s">
        <v>19</v>
      </c>
    </row>
    <row r="6536" spans="1:11" hidden="1" x14ac:dyDescent="0.3">
      <c r="A6536" t="s">
        <v>15013</v>
      </c>
      <c r="B6536" t="s">
        <v>15012</v>
      </c>
      <c r="C6536" t="s">
        <v>17766</v>
      </c>
      <c r="D6536" t="s">
        <v>17767</v>
      </c>
      <c r="E6536" s="74">
        <v>43160</v>
      </c>
      <c r="F6536">
        <v>0.58599999999999997</v>
      </c>
      <c r="G6536" t="s">
        <v>17</v>
      </c>
      <c r="H6536" t="s">
        <v>17315</v>
      </c>
      <c r="I6536" s="74">
        <v>44720</v>
      </c>
      <c r="J6536" t="s">
        <v>19</v>
      </c>
      <c r="K6536" t="s">
        <v>19</v>
      </c>
    </row>
    <row r="6537" spans="1:11" hidden="1" x14ac:dyDescent="0.3">
      <c r="A6537" t="s">
        <v>14244</v>
      </c>
      <c r="B6537" t="s">
        <v>14243</v>
      </c>
      <c r="C6537" t="s">
        <v>18679</v>
      </c>
      <c r="D6537" t="s">
        <v>4940</v>
      </c>
      <c r="E6537" s="74">
        <v>44828</v>
      </c>
      <c r="F6537">
        <v>0.22500000000000001</v>
      </c>
      <c r="G6537" t="s">
        <v>17</v>
      </c>
      <c r="H6537" t="s">
        <v>17315</v>
      </c>
      <c r="I6537" s="74">
        <v>44917</v>
      </c>
      <c r="J6537" t="s">
        <v>19</v>
      </c>
      <c r="K6537" t="s">
        <v>19</v>
      </c>
    </row>
    <row r="6538" spans="1:11" hidden="1" x14ac:dyDescent="0.3">
      <c r="A6538" t="s">
        <v>9980</v>
      </c>
      <c r="B6538" t="s">
        <v>16923</v>
      </c>
      <c r="C6538" t="s">
        <v>17459</v>
      </c>
      <c r="D6538" t="s">
        <v>17460</v>
      </c>
      <c r="E6538" s="74">
        <v>44015</v>
      </c>
      <c r="F6538">
        <v>10</v>
      </c>
      <c r="G6538" t="s">
        <v>17</v>
      </c>
      <c r="H6538" t="s">
        <v>17339</v>
      </c>
      <c r="I6538" s="74">
        <v>44207</v>
      </c>
      <c r="J6538" t="s">
        <v>19</v>
      </c>
      <c r="K6538" t="s">
        <v>19</v>
      </c>
    </row>
    <row r="6539" spans="1:11" hidden="1" x14ac:dyDescent="0.3">
      <c r="A6539" t="s">
        <v>2142</v>
      </c>
      <c r="B6539" t="s">
        <v>12996</v>
      </c>
      <c r="C6539" t="s">
        <v>17806</v>
      </c>
      <c r="D6539" t="s">
        <v>17807</v>
      </c>
      <c r="E6539" s="74">
        <v>41272</v>
      </c>
      <c r="F6539">
        <v>189</v>
      </c>
      <c r="G6539" t="s">
        <v>6</v>
      </c>
      <c r="H6539" t="s">
        <v>17435</v>
      </c>
      <c r="I6539" s="74">
        <v>41338</v>
      </c>
      <c r="J6539" t="s">
        <v>19</v>
      </c>
      <c r="K6539" t="s">
        <v>19</v>
      </c>
    </row>
    <row r="6540" spans="1:11" hidden="1" x14ac:dyDescent="0.3">
      <c r="A6540" t="s">
        <v>8267</v>
      </c>
      <c r="B6540" t="s">
        <v>10259</v>
      </c>
      <c r="C6540" t="s">
        <v>17365</v>
      </c>
      <c r="D6540" t="s">
        <v>17366</v>
      </c>
      <c r="E6540" s="74">
        <v>43888</v>
      </c>
      <c r="F6540">
        <v>2.1840000000000002</v>
      </c>
      <c r="G6540" t="s">
        <v>17</v>
      </c>
      <c r="H6540" t="s">
        <v>17324</v>
      </c>
      <c r="I6540" s="74">
        <v>43934</v>
      </c>
      <c r="J6540" t="s">
        <v>19</v>
      </c>
      <c r="K6540" t="s">
        <v>19</v>
      </c>
    </row>
    <row r="6541" spans="1:11" hidden="1" x14ac:dyDescent="0.3">
      <c r="A6541" t="s">
        <v>14516</v>
      </c>
      <c r="B6541" t="s">
        <v>14515</v>
      </c>
      <c r="C6541" t="s">
        <v>17342</v>
      </c>
      <c r="D6541" t="s">
        <v>17343</v>
      </c>
      <c r="E6541" s="74">
        <v>44775</v>
      </c>
      <c r="F6541">
        <v>0.92800000000000005</v>
      </c>
      <c r="G6541" t="s">
        <v>17</v>
      </c>
      <c r="H6541" t="s">
        <v>17315</v>
      </c>
      <c r="I6541" s="74">
        <v>44810</v>
      </c>
      <c r="J6541" t="s">
        <v>19</v>
      </c>
      <c r="K6541" t="s">
        <v>19</v>
      </c>
    </row>
    <row r="6542" spans="1:11" hidden="1" x14ac:dyDescent="0.3">
      <c r="A6542" t="s">
        <v>14998</v>
      </c>
      <c r="B6542" t="s">
        <v>14997</v>
      </c>
      <c r="C6542" t="s">
        <v>17342</v>
      </c>
      <c r="D6542" t="s">
        <v>17343</v>
      </c>
      <c r="E6542" s="74">
        <v>42468</v>
      </c>
      <c r="F6542">
        <v>3.5000000000000003E-2</v>
      </c>
      <c r="G6542" t="s">
        <v>17</v>
      </c>
      <c r="H6542" t="s">
        <v>17315</v>
      </c>
      <c r="I6542" s="74">
        <v>44687</v>
      </c>
      <c r="J6542" t="s">
        <v>19</v>
      </c>
      <c r="K6542" t="s">
        <v>19</v>
      </c>
    </row>
    <row r="6543" spans="1:11" hidden="1" x14ac:dyDescent="0.3">
      <c r="A6543" t="s">
        <v>6915</v>
      </c>
      <c r="B6543" t="s">
        <v>10551</v>
      </c>
      <c r="C6543" t="s">
        <v>17408</v>
      </c>
      <c r="D6543" t="s">
        <v>17409</v>
      </c>
      <c r="E6543" s="74">
        <v>42901</v>
      </c>
      <c r="F6543">
        <v>0.78400000000000003</v>
      </c>
      <c r="G6543" t="s">
        <v>17</v>
      </c>
      <c r="H6543" t="s">
        <v>17315</v>
      </c>
      <c r="I6543" s="74">
        <v>43818</v>
      </c>
      <c r="J6543" t="s">
        <v>19</v>
      </c>
      <c r="K6543" t="s">
        <v>19</v>
      </c>
    </row>
    <row r="6544" spans="1:11" hidden="1" x14ac:dyDescent="0.3">
      <c r="A6544" t="s">
        <v>16316</v>
      </c>
      <c r="B6544" t="s">
        <v>16314</v>
      </c>
      <c r="C6544" t="s">
        <v>17348</v>
      </c>
      <c r="D6544" t="s">
        <v>17349</v>
      </c>
      <c r="E6544" s="74">
        <v>42530</v>
      </c>
      <c r="F6544">
        <v>0.997</v>
      </c>
      <c r="G6544" t="s">
        <v>17</v>
      </c>
      <c r="H6544" t="s">
        <v>17315</v>
      </c>
      <c r="I6544" s="74">
        <v>44267</v>
      </c>
      <c r="J6544" t="s">
        <v>19</v>
      </c>
      <c r="K6544" t="s">
        <v>19</v>
      </c>
    </row>
    <row r="6545" spans="1:11" hidden="1" x14ac:dyDescent="0.3">
      <c r="A6545" t="s">
        <v>10170</v>
      </c>
      <c r="B6545" t="s">
        <v>16314</v>
      </c>
      <c r="C6545" t="s">
        <v>17348</v>
      </c>
      <c r="D6545" t="s">
        <v>17349</v>
      </c>
      <c r="E6545" s="74">
        <v>40829</v>
      </c>
      <c r="F6545">
        <v>0.24399999999999999</v>
      </c>
      <c r="G6545" t="s">
        <v>17</v>
      </c>
      <c r="H6545" t="s">
        <v>17315</v>
      </c>
      <c r="I6545" s="74">
        <v>44259</v>
      </c>
      <c r="J6545" t="s">
        <v>19</v>
      </c>
      <c r="K6545" t="s">
        <v>19</v>
      </c>
    </row>
    <row r="6546" spans="1:11" hidden="1" x14ac:dyDescent="0.3">
      <c r="A6546" t="s">
        <v>10171</v>
      </c>
      <c r="B6546" t="s">
        <v>16314</v>
      </c>
      <c r="C6546" t="s">
        <v>17348</v>
      </c>
      <c r="D6546" t="s">
        <v>17349</v>
      </c>
      <c r="E6546" s="74">
        <v>40829</v>
      </c>
      <c r="F6546">
        <v>5.8999999999999997E-2</v>
      </c>
      <c r="G6546" t="s">
        <v>17</v>
      </c>
      <c r="H6546" t="s">
        <v>17315</v>
      </c>
      <c r="I6546" s="74">
        <v>44259</v>
      </c>
      <c r="J6546" t="s">
        <v>19</v>
      </c>
      <c r="K6546" t="s">
        <v>19</v>
      </c>
    </row>
    <row r="6547" spans="1:11" hidden="1" x14ac:dyDescent="0.3">
      <c r="A6547" t="s">
        <v>3373</v>
      </c>
      <c r="B6547" t="s">
        <v>3374</v>
      </c>
      <c r="C6547" t="s">
        <v>17372</v>
      </c>
      <c r="D6547" t="s">
        <v>17373</v>
      </c>
      <c r="E6547" s="74">
        <v>32668</v>
      </c>
      <c r="F6547">
        <v>27.9</v>
      </c>
      <c r="G6547" t="s">
        <v>17479</v>
      </c>
      <c r="H6547" t="s">
        <v>17315</v>
      </c>
      <c r="I6547" s="74">
        <v>39673</v>
      </c>
      <c r="J6547" t="s">
        <v>19</v>
      </c>
      <c r="K6547" t="s">
        <v>19</v>
      </c>
    </row>
    <row r="6548" spans="1:11" hidden="1" x14ac:dyDescent="0.3">
      <c r="A6548" t="s">
        <v>89</v>
      </c>
      <c r="B6548" t="s">
        <v>11666</v>
      </c>
      <c r="C6548" t="s">
        <v>17372</v>
      </c>
      <c r="D6548" t="s">
        <v>17373</v>
      </c>
      <c r="E6548" s="74">
        <v>42724</v>
      </c>
      <c r="F6548">
        <v>20</v>
      </c>
      <c r="G6548" t="s">
        <v>17</v>
      </c>
      <c r="H6548" t="s">
        <v>17315</v>
      </c>
      <c r="I6548" s="74">
        <v>42773</v>
      </c>
      <c r="J6548" t="s">
        <v>19</v>
      </c>
      <c r="K6548" t="s">
        <v>19</v>
      </c>
    </row>
    <row r="6549" spans="1:11" hidden="1" x14ac:dyDescent="0.3">
      <c r="A6549" t="s">
        <v>61</v>
      </c>
      <c r="B6549" t="s">
        <v>11656</v>
      </c>
      <c r="C6549" t="s">
        <v>17372</v>
      </c>
      <c r="D6549" t="s">
        <v>17373</v>
      </c>
      <c r="E6549" s="74">
        <v>42732</v>
      </c>
      <c r="F6549">
        <v>20</v>
      </c>
      <c r="G6549" t="s">
        <v>17</v>
      </c>
      <c r="H6549" t="s">
        <v>17315</v>
      </c>
      <c r="I6549" s="74">
        <v>42773</v>
      </c>
      <c r="J6549" t="s">
        <v>19</v>
      </c>
      <c r="K6549" t="s">
        <v>19</v>
      </c>
    </row>
    <row r="6550" spans="1:11" hidden="1" x14ac:dyDescent="0.3">
      <c r="A6550" t="s">
        <v>535</v>
      </c>
      <c r="B6550" t="s">
        <v>11928</v>
      </c>
      <c r="C6550" t="s">
        <v>17335</v>
      </c>
      <c r="D6550" t="s">
        <v>17336</v>
      </c>
      <c r="E6550" s="74">
        <v>42369</v>
      </c>
      <c r="F6550">
        <v>10</v>
      </c>
      <c r="G6550" t="s">
        <v>17</v>
      </c>
      <c r="H6550" t="s">
        <v>17324</v>
      </c>
      <c r="I6550" s="74">
        <v>42447</v>
      </c>
      <c r="J6550" t="s">
        <v>19</v>
      </c>
      <c r="K6550" t="s">
        <v>19</v>
      </c>
    </row>
    <row r="6551" spans="1:11" hidden="1" x14ac:dyDescent="0.3">
      <c r="A6551" t="s">
        <v>5075</v>
      </c>
      <c r="B6551" t="s">
        <v>11075</v>
      </c>
      <c r="C6551" t="s">
        <v>17335</v>
      </c>
      <c r="D6551" t="s">
        <v>17336</v>
      </c>
      <c r="E6551" s="74">
        <v>43616</v>
      </c>
      <c r="F6551">
        <v>10.199999999999999</v>
      </c>
      <c r="G6551" t="s">
        <v>17</v>
      </c>
      <c r="H6551" t="s">
        <v>17324</v>
      </c>
      <c r="I6551" s="74">
        <v>43665</v>
      </c>
      <c r="J6551" t="s">
        <v>19</v>
      </c>
      <c r="K6551" t="s">
        <v>19</v>
      </c>
    </row>
    <row r="6552" spans="1:11" hidden="1" x14ac:dyDescent="0.3">
      <c r="A6552" t="s">
        <v>20547</v>
      </c>
      <c r="B6552" t="s">
        <v>20548</v>
      </c>
      <c r="C6552" t="s">
        <v>20046</v>
      </c>
      <c r="D6552" t="s">
        <v>20047</v>
      </c>
      <c r="E6552" s="74">
        <v>44159</v>
      </c>
      <c r="F6552">
        <v>5.0999999999999997E-2</v>
      </c>
      <c r="G6552" t="s">
        <v>17</v>
      </c>
      <c r="H6552" t="s">
        <v>17315</v>
      </c>
      <c r="I6552" s="74">
        <v>45278</v>
      </c>
      <c r="J6552" t="s">
        <v>19</v>
      </c>
      <c r="K6552" t="s">
        <v>19</v>
      </c>
    </row>
    <row r="6553" spans="1:11" hidden="1" x14ac:dyDescent="0.3">
      <c r="A6553" t="s">
        <v>2677</v>
      </c>
      <c r="B6553" t="s">
        <v>13410</v>
      </c>
      <c r="C6553" t="s">
        <v>17322</v>
      </c>
      <c r="D6553" t="s">
        <v>17323</v>
      </c>
      <c r="E6553" s="74">
        <v>40522</v>
      </c>
      <c r="F6553">
        <v>6.4000000000000001E-2</v>
      </c>
      <c r="G6553" t="s">
        <v>17</v>
      </c>
      <c r="H6553" t="s">
        <v>17324</v>
      </c>
      <c r="I6553" s="74">
        <v>40574</v>
      </c>
      <c r="J6553" t="s">
        <v>19</v>
      </c>
      <c r="K6553" t="s">
        <v>19</v>
      </c>
    </row>
    <row r="6554" spans="1:11" hidden="1" x14ac:dyDescent="0.3">
      <c r="A6554" t="s">
        <v>3510</v>
      </c>
      <c r="B6554" t="s">
        <v>12032</v>
      </c>
      <c r="C6554" t="s">
        <v>17784</v>
      </c>
      <c r="D6554" t="s">
        <v>17785</v>
      </c>
      <c r="E6554" s="74">
        <v>30742</v>
      </c>
      <c r="F6554">
        <v>1.91</v>
      </c>
      <c r="G6554" t="s">
        <v>17369</v>
      </c>
      <c r="H6554" t="s">
        <v>17315</v>
      </c>
      <c r="I6554" s="74">
        <v>39855</v>
      </c>
      <c r="J6554" t="s">
        <v>19</v>
      </c>
      <c r="K6554" t="s">
        <v>19</v>
      </c>
    </row>
    <row r="6555" spans="1:11" hidden="1" x14ac:dyDescent="0.3">
      <c r="A6555" t="s">
        <v>1410</v>
      </c>
      <c r="B6555" t="s">
        <v>12427</v>
      </c>
      <c r="C6555" t="s">
        <v>17335</v>
      </c>
      <c r="D6555" t="s">
        <v>17336</v>
      </c>
      <c r="E6555" s="74">
        <v>41583</v>
      </c>
      <c r="F6555">
        <v>1.0289999999999999</v>
      </c>
      <c r="G6555" t="s">
        <v>17</v>
      </c>
      <c r="H6555" t="s">
        <v>17324</v>
      </c>
      <c r="I6555" s="74">
        <v>41642</v>
      </c>
      <c r="J6555" t="s">
        <v>19</v>
      </c>
      <c r="K6555" t="s">
        <v>19</v>
      </c>
    </row>
    <row r="6556" spans="1:11" hidden="1" x14ac:dyDescent="0.3">
      <c r="A6556" t="s">
        <v>6897</v>
      </c>
      <c r="B6556" t="s">
        <v>10577</v>
      </c>
      <c r="C6556" t="s">
        <v>17335</v>
      </c>
      <c r="D6556" t="s">
        <v>17336</v>
      </c>
      <c r="E6556" s="74">
        <v>43802</v>
      </c>
      <c r="F6556">
        <v>10</v>
      </c>
      <c r="G6556" t="s">
        <v>17</v>
      </c>
      <c r="H6556" t="s">
        <v>17324</v>
      </c>
      <c r="I6556" s="74">
        <v>43817</v>
      </c>
      <c r="J6556" t="s">
        <v>19</v>
      </c>
      <c r="K6556" t="s">
        <v>19</v>
      </c>
    </row>
    <row r="6557" spans="1:11" hidden="1" x14ac:dyDescent="0.3">
      <c r="A6557" t="s">
        <v>25810</v>
      </c>
      <c r="B6557" t="s">
        <v>25811</v>
      </c>
      <c r="C6557" t="s">
        <v>25812</v>
      </c>
      <c r="D6557" t="s">
        <v>25813</v>
      </c>
      <c r="E6557" s="74">
        <v>45398</v>
      </c>
      <c r="F6557">
        <v>2.73</v>
      </c>
      <c r="G6557" t="s">
        <v>17</v>
      </c>
      <c r="H6557" t="s">
        <v>17315</v>
      </c>
      <c r="I6557" s="74">
        <v>45583</v>
      </c>
      <c r="J6557" t="s">
        <v>19</v>
      </c>
      <c r="K6557" t="s">
        <v>19</v>
      </c>
    </row>
    <row r="6558" spans="1:11" hidden="1" x14ac:dyDescent="0.3">
      <c r="A6558" t="s">
        <v>3667</v>
      </c>
      <c r="B6558" t="s">
        <v>10771</v>
      </c>
      <c r="C6558" t="s">
        <v>21778</v>
      </c>
      <c r="D6558" t="s">
        <v>21779</v>
      </c>
      <c r="E6558" s="74">
        <v>39143</v>
      </c>
      <c r="F6558">
        <v>0.03</v>
      </c>
      <c r="G6558" t="s">
        <v>17</v>
      </c>
      <c r="H6558" t="s">
        <v>17315</v>
      </c>
      <c r="I6558" s="74">
        <v>39479</v>
      </c>
      <c r="J6558" t="s">
        <v>19</v>
      </c>
      <c r="K6558" t="s">
        <v>19</v>
      </c>
    </row>
    <row r="6559" spans="1:11" hidden="1" x14ac:dyDescent="0.3">
      <c r="A6559" t="s">
        <v>3232</v>
      </c>
      <c r="B6559" t="s">
        <v>10771</v>
      </c>
      <c r="C6559" t="s">
        <v>21778</v>
      </c>
      <c r="D6559" t="s">
        <v>21779</v>
      </c>
      <c r="E6559" s="74">
        <v>39696</v>
      </c>
      <c r="F6559">
        <v>0.05</v>
      </c>
      <c r="G6559" t="s">
        <v>17</v>
      </c>
      <c r="H6559" t="s">
        <v>17315</v>
      </c>
      <c r="I6559" s="74">
        <v>39764</v>
      </c>
      <c r="J6559" t="s">
        <v>19</v>
      </c>
      <c r="K6559" t="s">
        <v>19</v>
      </c>
    </row>
    <row r="6560" spans="1:11" hidden="1" x14ac:dyDescent="0.3">
      <c r="A6560" t="s">
        <v>25204</v>
      </c>
      <c r="B6560" t="s">
        <v>25205</v>
      </c>
      <c r="C6560" t="s">
        <v>18696</v>
      </c>
      <c r="D6560" t="s">
        <v>18697</v>
      </c>
      <c r="E6560" s="74">
        <v>45329</v>
      </c>
      <c r="F6560">
        <v>4.6530000000000002E-2</v>
      </c>
      <c r="G6560" t="s">
        <v>17</v>
      </c>
      <c r="H6560" t="s">
        <v>17315</v>
      </c>
      <c r="I6560" s="74">
        <v>45545</v>
      </c>
      <c r="J6560" t="s">
        <v>19</v>
      </c>
      <c r="K6560" t="s">
        <v>19</v>
      </c>
    </row>
    <row r="6561" spans="1:11" hidden="1" x14ac:dyDescent="0.3">
      <c r="A6561" t="s">
        <v>939</v>
      </c>
      <c r="B6561" t="s">
        <v>938</v>
      </c>
      <c r="C6561" t="s">
        <v>22042</v>
      </c>
      <c r="D6561" t="s">
        <v>938</v>
      </c>
      <c r="E6561" s="74">
        <v>42016</v>
      </c>
      <c r="F6561">
        <v>19.8</v>
      </c>
      <c r="G6561" t="s">
        <v>6</v>
      </c>
      <c r="H6561" t="s">
        <v>17315</v>
      </c>
      <c r="I6561" s="74">
        <v>42037</v>
      </c>
      <c r="J6561" t="s">
        <v>19</v>
      </c>
      <c r="K6561" t="s">
        <v>19</v>
      </c>
    </row>
    <row r="6562" spans="1:11" hidden="1" x14ac:dyDescent="0.3">
      <c r="A6562" t="s">
        <v>782</v>
      </c>
      <c r="B6562" t="s">
        <v>783</v>
      </c>
      <c r="C6562" t="s">
        <v>17372</v>
      </c>
      <c r="D6562" t="s">
        <v>17373</v>
      </c>
      <c r="E6562" s="74">
        <v>42180</v>
      </c>
      <c r="F6562">
        <v>99</v>
      </c>
      <c r="G6562" t="s">
        <v>6</v>
      </c>
      <c r="H6562" t="s">
        <v>17315</v>
      </c>
      <c r="I6562" s="74">
        <v>42194</v>
      </c>
      <c r="J6562" t="s">
        <v>19</v>
      </c>
      <c r="K6562" t="s">
        <v>19</v>
      </c>
    </row>
    <row r="6563" spans="1:11" hidden="1" x14ac:dyDescent="0.3">
      <c r="A6563" t="s">
        <v>941</v>
      </c>
      <c r="B6563" t="s">
        <v>940</v>
      </c>
      <c r="C6563" t="s">
        <v>17372</v>
      </c>
      <c r="D6563" t="s">
        <v>17373</v>
      </c>
      <c r="E6563" s="74">
        <v>42016</v>
      </c>
      <c r="F6563">
        <v>79.2</v>
      </c>
      <c r="G6563" t="s">
        <v>6</v>
      </c>
      <c r="H6563" t="s">
        <v>17315</v>
      </c>
      <c r="I6563" s="74">
        <v>42037</v>
      </c>
      <c r="J6563" t="s">
        <v>19</v>
      </c>
      <c r="K6563" t="s">
        <v>19</v>
      </c>
    </row>
    <row r="6564" spans="1:11" hidden="1" x14ac:dyDescent="0.3">
      <c r="A6564" t="s">
        <v>679</v>
      </c>
      <c r="B6564" t="s">
        <v>4848</v>
      </c>
      <c r="C6564" t="s">
        <v>17410</v>
      </c>
      <c r="D6564" t="s">
        <v>17411</v>
      </c>
      <c r="E6564" s="74">
        <v>42082</v>
      </c>
      <c r="F6564">
        <v>0.98899999999999999</v>
      </c>
      <c r="G6564" t="s">
        <v>17</v>
      </c>
      <c r="H6564" t="s">
        <v>17315</v>
      </c>
      <c r="I6564" s="74">
        <v>42306</v>
      </c>
      <c r="J6564" t="s">
        <v>19</v>
      </c>
      <c r="K6564" t="s">
        <v>19</v>
      </c>
    </row>
    <row r="6565" spans="1:11" hidden="1" x14ac:dyDescent="0.3">
      <c r="A6565" t="s">
        <v>271</v>
      </c>
      <c r="B6565" t="s">
        <v>272</v>
      </c>
      <c r="C6565" t="s">
        <v>17468</v>
      </c>
      <c r="D6565" t="s">
        <v>17469</v>
      </c>
      <c r="E6565" s="74">
        <v>41261</v>
      </c>
      <c r="F6565">
        <v>0.251</v>
      </c>
      <c r="G6565" t="s">
        <v>17</v>
      </c>
      <c r="H6565" t="s">
        <v>17465</v>
      </c>
      <c r="I6565" s="74">
        <v>42683</v>
      </c>
      <c r="J6565" t="s">
        <v>19</v>
      </c>
      <c r="K6565" t="s">
        <v>19</v>
      </c>
    </row>
    <row r="6566" spans="1:11" hidden="1" x14ac:dyDescent="0.3">
      <c r="A6566" t="s">
        <v>4150</v>
      </c>
      <c r="B6566" t="s">
        <v>11560</v>
      </c>
      <c r="C6566" t="s">
        <v>17363</v>
      </c>
      <c r="D6566" t="s">
        <v>17364</v>
      </c>
      <c r="E6566" s="74">
        <v>42822</v>
      </c>
      <c r="F6566">
        <v>2</v>
      </c>
      <c r="G6566" t="s">
        <v>17</v>
      </c>
      <c r="H6566" t="s">
        <v>17435</v>
      </c>
      <c r="I6566" s="74">
        <v>42979</v>
      </c>
      <c r="J6566" t="s">
        <v>19</v>
      </c>
      <c r="K6566" t="s">
        <v>19</v>
      </c>
    </row>
    <row r="6567" spans="1:11" hidden="1" x14ac:dyDescent="0.3">
      <c r="A6567" t="s">
        <v>2755</v>
      </c>
      <c r="B6567" t="s">
        <v>13471</v>
      </c>
      <c r="C6567" t="s">
        <v>17482</v>
      </c>
      <c r="D6567" t="s">
        <v>17483</v>
      </c>
      <c r="E6567" s="74">
        <v>4323</v>
      </c>
      <c r="F6567">
        <v>3.3</v>
      </c>
      <c r="G6567" t="s">
        <v>17369</v>
      </c>
      <c r="H6567" t="s">
        <v>17339</v>
      </c>
      <c r="I6567" s="74">
        <v>40497</v>
      </c>
      <c r="J6567" t="s">
        <v>17325</v>
      </c>
      <c r="K6567" t="s">
        <v>19</v>
      </c>
    </row>
    <row r="6568" spans="1:11" hidden="1" x14ac:dyDescent="0.3">
      <c r="A6568" t="s">
        <v>2755</v>
      </c>
      <c r="B6568" t="s">
        <v>13471</v>
      </c>
      <c r="C6568" t="s">
        <v>17482</v>
      </c>
      <c r="D6568" t="s">
        <v>17483</v>
      </c>
      <c r="E6568" s="74">
        <v>4323</v>
      </c>
      <c r="F6568">
        <v>3.3</v>
      </c>
      <c r="G6568" t="s">
        <v>17390</v>
      </c>
      <c r="H6568" t="s">
        <v>17339</v>
      </c>
      <c r="I6568" s="74">
        <v>40497</v>
      </c>
      <c r="J6568" t="s">
        <v>17325</v>
      </c>
      <c r="K6568" t="s">
        <v>19</v>
      </c>
    </row>
    <row r="6569" spans="1:11" hidden="1" x14ac:dyDescent="0.3">
      <c r="A6569" t="s">
        <v>2755</v>
      </c>
      <c r="B6569" t="s">
        <v>13471</v>
      </c>
      <c r="C6569" t="s">
        <v>17482</v>
      </c>
      <c r="D6569" t="s">
        <v>17483</v>
      </c>
      <c r="E6569" s="74">
        <v>4323</v>
      </c>
      <c r="F6569">
        <v>3.3</v>
      </c>
      <c r="G6569" t="s">
        <v>17392</v>
      </c>
      <c r="H6569" t="s">
        <v>17339</v>
      </c>
      <c r="I6569" s="74">
        <v>40497</v>
      </c>
      <c r="J6569" t="s">
        <v>17325</v>
      </c>
      <c r="K6569" t="s">
        <v>19</v>
      </c>
    </row>
    <row r="6570" spans="1:11" hidden="1" x14ac:dyDescent="0.3">
      <c r="A6570" t="s">
        <v>2754</v>
      </c>
      <c r="B6570" t="s">
        <v>13471</v>
      </c>
      <c r="C6570" t="s">
        <v>17482</v>
      </c>
      <c r="D6570" t="s">
        <v>17483</v>
      </c>
      <c r="E6570" s="74">
        <v>4353</v>
      </c>
      <c r="F6570">
        <v>3.3</v>
      </c>
      <c r="G6570" t="s">
        <v>17369</v>
      </c>
      <c r="H6570" t="s">
        <v>17339</v>
      </c>
      <c r="I6570" s="74">
        <v>40497</v>
      </c>
      <c r="J6570" t="s">
        <v>17325</v>
      </c>
      <c r="K6570" t="s">
        <v>19</v>
      </c>
    </row>
    <row r="6571" spans="1:11" hidden="1" x14ac:dyDescent="0.3">
      <c r="A6571" t="s">
        <v>2754</v>
      </c>
      <c r="B6571" t="s">
        <v>13471</v>
      </c>
      <c r="C6571" t="s">
        <v>17482</v>
      </c>
      <c r="D6571" t="s">
        <v>17483</v>
      </c>
      <c r="E6571" s="74">
        <v>4353</v>
      </c>
      <c r="F6571">
        <v>3.3</v>
      </c>
      <c r="G6571" t="s">
        <v>17390</v>
      </c>
      <c r="H6571" t="s">
        <v>17339</v>
      </c>
      <c r="I6571" s="74">
        <v>40497</v>
      </c>
      <c r="J6571" t="s">
        <v>17325</v>
      </c>
      <c r="K6571" t="s">
        <v>19</v>
      </c>
    </row>
    <row r="6572" spans="1:11" hidden="1" x14ac:dyDescent="0.3">
      <c r="A6572" t="s">
        <v>2754</v>
      </c>
      <c r="B6572" t="s">
        <v>13471</v>
      </c>
      <c r="C6572" t="s">
        <v>17482</v>
      </c>
      <c r="D6572" t="s">
        <v>17483</v>
      </c>
      <c r="E6572" s="74">
        <v>4353</v>
      </c>
      <c r="F6572">
        <v>3.3</v>
      </c>
      <c r="G6572" t="s">
        <v>17392</v>
      </c>
      <c r="H6572" t="s">
        <v>17339</v>
      </c>
      <c r="I6572" s="74">
        <v>40497</v>
      </c>
      <c r="J6572" t="s">
        <v>17325</v>
      </c>
      <c r="K6572" t="s">
        <v>19</v>
      </c>
    </row>
    <row r="6573" spans="1:11" hidden="1" x14ac:dyDescent="0.3">
      <c r="A6573" t="s">
        <v>2753</v>
      </c>
      <c r="B6573" t="s">
        <v>13471</v>
      </c>
      <c r="C6573" t="s">
        <v>17482</v>
      </c>
      <c r="D6573" t="s">
        <v>17483</v>
      </c>
      <c r="E6573" s="74">
        <v>4384</v>
      </c>
      <c r="F6573">
        <v>3.3</v>
      </c>
      <c r="G6573" t="s">
        <v>17369</v>
      </c>
      <c r="H6573" t="s">
        <v>17339</v>
      </c>
      <c r="I6573" s="74">
        <v>40497</v>
      </c>
      <c r="J6573" t="s">
        <v>17325</v>
      </c>
      <c r="K6573" t="s">
        <v>19</v>
      </c>
    </row>
    <row r="6574" spans="1:11" hidden="1" x14ac:dyDescent="0.3">
      <c r="A6574" t="s">
        <v>2753</v>
      </c>
      <c r="B6574" t="s">
        <v>13471</v>
      </c>
      <c r="C6574" t="s">
        <v>17482</v>
      </c>
      <c r="D6574" t="s">
        <v>17483</v>
      </c>
      <c r="E6574" s="74">
        <v>4384</v>
      </c>
      <c r="F6574">
        <v>3.3</v>
      </c>
      <c r="G6574" t="s">
        <v>17390</v>
      </c>
      <c r="H6574" t="s">
        <v>17339</v>
      </c>
      <c r="I6574" s="74">
        <v>40497</v>
      </c>
      <c r="J6574" t="s">
        <v>17325</v>
      </c>
      <c r="K6574" t="s">
        <v>19</v>
      </c>
    </row>
    <row r="6575" spans="1:11" hidden="1" x14ac:dyDescent="0.3">
      <c r="A6575" t="s">
        <v>2753</v>
      </c>
      <c r="B6575" t="s">
        <v>13471</v>
      </c>
      <c r="C6575" t="s">
        <v>17482</v>
      </c>
      <c r="D6575" t="s">
        <v>17483</v>
      </c>
      <c r="E6575" s="74">
        <v>4384</v>
      </c>
      <c r="F6575">
        <v>3.3</v>
      </c>
      <c r="G6575" t="s">
        <v>17392</v>
      </c>
      <c r="H6575" t="s">
        <v>17339</v>
      </c>
      <c r="I6575" s="74">
        <v>40497</v>
      </c>
      <c r="J6575" t="s">
        <v>17325</v>
      </c>
      <c r="K6575" t="s">
        <v>19</v>
      </c>
    </row>
    <row r="6576" spans="1:11" hidden="1" x14ac:dyDescent="0.3">
      <c r="A6576" t="s">
        <v>8903</v>
      </c>
      <c r="B6576" t="s">
        <v>17174</v>
      </c>
      <c r="C6576" t="s">
        <v>17332</v>
      </c>
      <c r="D6576" t="s">
        <v>17333</v>
      </c>
      <c r="E6576" s="74">
        <v>42817</v>
      </c>
      <c r="F6576">
        <v>0.32</v>
      </c>
      <c r="G6576" t="s">
        <v>17</v>
      </c>
      <c r="H6576" t="s">
        <v>17315</v>
      </c>
      <c r="I6576" s="74">
        <v>43986</v>
      </c>
      <c r="J6576" t="s">
        <v>19</v>
      </c>
      <c r="K6576" t="s">
        <v>19</v>
      </c>
    </row>
    <row r="6577" spans="1:11" hidden="1" x14ac:dyDescent="0.3">
      <c r="A6577" t="s">
        <v>25639</v>
      </c>
      <c r="B6577" t="s">
        <v>17174</v>
      </c>
      <c r="C6577" t="s">
        <v>17538</v>
      </c>
      <c r="D6577" t="s">
        <v>17539</v>
      </c>
      <c r="E6577" s="74">
        <v>45412</v>
      </c>
      <c r="F6577">
        <v>4.5638439999999996</v>
      </c>
      <c r="G6577" t="s">
        <v>17</v>
      </c>
      <c r="H6577" t="s">
        <v>17315</v>
      </c>
      <c r="I6577" s="74">
        <v>45548</v>
      </c>
      <c r="J6577" t="s">
        <v>19</v>
      </c>
      <c r="K6577" t="s">
        <v>19</v>
      </c>
    </row>
    <row r="6578" spans="1:11" hidden="1" x14ac:dyDescent="0.3">
      <c r="A6578" t="s">
        <v>14881</v>
      </c>
      <c r="B6578" t="s">
        <v>14880</v>
      </c>
      <c r="C6578" t="s">
        <v>17342</v>
      </c>
      <c r="D6578" t="s">
        <v>17343</v>
      </c>
      <c r="E6578" s="74">
        <v>44489</v>
      </c>
      <c r="F6578">
        <v>0.92100000000000004</v>
      </c>
      <c r="G6578" t="s">
        <v>17</v>
      </c>
      <c r="H6578" t="s">
        <v>17315</v>
      </c>
      <c r="I6578" s="74">
        <v>44699</v>
      </c>
      <c r="J6578" t="s">
        <v>19</v>
      </c>
      <c r="K6578" t="s">
        <v>19</v>
      </c>
    </row>
    <row r="6579" spans="1:11" hidden="1" x14ac:dyDescent="0.3">
      <c r="A6579" t="s">
        <v>17206</v>
      </c>
      <c r="B6579" t="s">
        <v>17205</v>
      </c>
      <c r="C6579" t="s">
        <v>17337</v>
      </c>
      <c r="D6579" t="s">
        <v>17338</v>
      </c>
      <c r="E6579" s="74">
        <v>44648</v>
      </c>
      <c r="F6579">
        <v>1.998</v>
      </c>
      <c r="G6579" t="s">
        <v>17</v>
      </c>
      <c r="H6579" t="s">
        <v>17339</v>
      </c>
      <c r="I6579" s="74">
        <v>44991</v>
      </c>
      <c r="J6579" t="s">
        <v>19</v>
      </c>
      <c r="K6579" t="s">
        <v>19</v>
      </c>
    </row>
    <row r="6580" spans="1:11" hidden="1" x14ac:dyDescent="0.3">
      <c r="A6580" t="s">
        <v>8874</v>
      </c>
      <c r="B6580" t="s">
        <v>10264</v>
      </c>
      <c r="C6580" t="s">
        <v>17342</v>
      </c>
      <c r="D6580" t="s">
        <v>17343</v>
      </c>
      <c r="E6580" s="74">
        <v>43173</v>
      </c>
      <c r="F6580">
        <v>0.27200000000000002</v>
      </c>
      <c r="G6580" t="s">
        <v>17</v>
      </c>
      <c r="H6580" t="s">
        <v>17315</v>
      </c>
      <c r="I6580" s="74">
        <v>44063</v>
      </c>
      <c r="J6580" t="s">
        <v>19</v>
      </c>
      <c r="K6580" t="s">
        <v>19</v>
      </c>
    </row>
    <row r="6581" spans="1:11" hidden="1" x14ac:dyDescent="0.3">
      <c r="A6581" t="s">
        <v>8876</v>
      </c>
      <c r="B6581" t="s">
        <v>10264</v>
      </c>
      <c r="C6581" t="s">
        <v>17342</v>
      </c>
      <c r="D6581" t="s">
        <v>17343</v>
      </c>
      <c r="E6581" s="74">
        <v>43172</v>
      </c>
      <c r="F6581">
        <v>0.27200000000000002</v>
      </c>
      <c r="G6581" t="s">
        <v>17</v>
      </c>
      <c r="H6581" t="s">
        <v>17315</v>
      </c>
      <c r="I6581" s="74">
        <v>44026</v>
      </c>
      <c r="J6581" t="s">
        <v>19</v>
      </c>
      <c r="K6581" t="s">
        <v>19</v>
      </c>
    </row>
    <row r="6582" spans="1:11" hidden="1" x14ac:dyDescent="0.3">
      <c r="A6582" t="s">
        <v>8260</v>
      </c>
      <c r="B6582" t="s">
        <v>10264</v>
      </c>
      <c r="C6582" t="s">
        <v>17342</v>
      </c>
      <c r="D6582" t="s">
        <v>17343</v>
      </c>
      <c r="E6582" s="74">
        <v>42621</v>
      </c>
      <c r="F6582">
        <v>0.99199999999999999</v>
      </c>
      <c r="G6582" t="s">
        <v>17</v>
      </c>
      <c r="H6582" t="s">
        <v>17315</v>
      </c>
      <c r="I6582" s="74">
        <v>43977</v>
      </c>
      <c r="J6582" t="s">
        <v>19</v>
      </c>
      <c r="K6582" t="s">
        <v>19</v>
      </c>
    </row>
    <row r="6583" spans="1:11" hidden="1" x14ac:dyDescent="0.3">
      <c r="A6583" t="s">
        <v>8262</v>
      </c>
      <c r="B6583" t="s">
        <v>10264</v>
      </c>
      <c r="C6583" t="s">
        <v>17342</v>
      </c>
      <c r="D6583" t="s">
        <v>17343</v>
      </c>
      <c r="E6583" s="74">
        <v>42956</v>
      </c>
      <c r="F6583">
        <v>0.60899999999999999</v>
      </c>
      <c r="G6583" t="s">
        <v>17</v>
      </c>
      <c r="H6583" t="s">
        <v>17315</v>
      </c>
      <c r="I6583" s="74">
        <v>43977</v>
      </c>
      <c r="J6583" t="s">
        <v>19</v>
      </c>
      <c r="K6583" t="s">
        <v>19</v>
      </c>
    </row>
    <row r="6584" spans="1:11" hidden="1" x14ac:dyDescent="0.3">
      <c r="A6584" t="s">
        <v>2831</v>
      </c>
      <c r="B6584" t="s">
        <v>13623</v>
      </c>
      <c r="C6584" t="s">
        <v>19549</v>
      </c>
      <c r="D6584" t="s">
        <v>19550</v>
      </c>
      <c r="E6584" s="74">
        <v>40358</v>
      </c>
      <c r="F6584">
        <v>4.8</v>
      </c>
      <c r="G6584" t="s">
        <v>17334</v>
      </c>
      <c r="H6584" t="s">
        <v>17339</v>
      </c>
      <c r="I6584" s="74">
        <v>40372</v>
      </c>
      <c r="J6584" t="s">
        <v>19</v>
      </c>
      <c r="K6584" t="s">
        <v>19</v>
      </c>
    </row>
    <row r="6585" spans="1:11" hidden="1" x14ac:dyDescent="0.3">
      <c r="A6585" t="s">
        <v>4233</v>
      </c>
      <c r="B6585" t="s">
        <v>4232</v>
      </c>
      <c r="C6585" t="s">
        <v>17410</v>
      </c>
      <c r="D6585" t="s">
        <v>17411</v>
      </c>
      <c r="E6585" s="74">
        <v>42999</v>
      </c>
      <c r="F6585">
        <v>0.16400000000000001</v>
      </c>
      <c r="G6585" t="s">
        <v>17</v>
      </c>
      <c r="H6585" t="s">
        <v>17315</v>
      </c>
      <c r="I6585" s="74">
        <v>43055</v>
      </c>
      <c r="J6585" t="s">
        <v>19</v>
      </c>
      <c r="K6585" t="s">
        <v>19</v>
      </c>
    </row>
    <row r="6586" spans="1:11" hidden="1" x14ac:dyDescent="0.3">
      <c r="A6586" t="s">
        <v>9982</v>
      </c>
      <c r="B6586" t="s">
        <v>16920</v>
      </c>
      <c r="C6586" t="s">
        <v>17348</v>
      </c>
      <c r="D6586" t="s">
        <v>17349</v>
      </c>
      <c r="E6586" s="74">
        <v>43160</v>
      </c>
      <c r="F6586">
        <v>0.57899999999999996</v>
      </c>
      <c r="G6586" t="s">
        <v>17</v>
      </c>
      <c r="H6586" t="s">
        <v>17315</v>
      </c>
      <c r="I6586" s="74">
        <v>44125</v>
      </c>
      <c r="J6586" t="s">
        <v>19</v>
      </c>
      <c r="K6586" t="s">
        <v>19</v>
      </c>
    </row>
    <row r="6587" spans="1:11" hidden="1" x14ac:dyDescent="0.3">
      <c r="A6587" t="s">
        <v>19897</v>
      </c>
      <c r="B6587" t="s">
        <v>19898</v>
      </c>
      <c r="C6587" t="s">
        <v>17350</v>
      </c>
      <c r="D6587" t="s">
        <v>17351</v>
      </c>
      <c r="E6587" s="74">
        <v>44763</v>
      </c>
      <c r="F6587">
        <v>0.66</v>
      </c>
      <c r="G6587" t="s">
        <v>17</v>
      </c>
      <c r="H6587" t="s">
        <v>17315</v>
      </c>
      <c r="I6587" s="74">
        <v>45103</v>
      </c>
      <c r="J6587" t="s">
        <v>19</v>
      </c>
      <c r="K6587" t="s">
        <v>19</v>
      </c>
    </row>
    <row r="6588" spans="1:11" hidden="1" x14ac:dyDescent="0.3">
      <c r="A6588" t="s">
        <v>8976</v>
      </c>
      <c r="B6588" t="s">
        <v>17126</v>
      </c>
      <c r="C6588" t="s">
        <v>17384</v>
      </c>
      <c r="D6588" t="s">
        <v>17385</v>
      </c>
      <c r="E6588" s="74">
        <v>43994</v>
      </c>
      <c r="F6588">
        <v>105</v>
      </c>
      <c r="G6588" t="s">
        <v>6</v>
      </c>
      <c r="H6588" t="s">
        <v>17386</v>
      </c>
      <c r="I6588" s="74">
        <v>44062</v>
      </c>
      <c r="J6588" t="s">
        <v>19</v>
      </c>
      <c r="K6588" t="s">
        <v>19</v>
      </c>
    </row>
    <row r="6589" spans="1:11" hidden="1" x14ac:dyDescent="0.3">
      <c r="A6589" t="s">
        <v>7671</v>
      </c>
      <c r="B6589" t="s">
        <v>10432</v>
      </c>
      <c r="C6589" t="s">
        <v>17365</v>
      </c>
      <c r="D6589" t="s">
        <v>17366</v>
      </c>
      <c r="E6589" s="74">
        <v>43784</v>
      </c>
      <c r="F6589">
        <v>1.5</v>
      </c>
      <c r="G6589" t="s">
        <v>17</v>
      </c>
      <c r="H6589" t="s">
        <v>17441</v>
      </c>
      <c r="I6589" s="74">
        <v>43867</v>
      </c>
      <c r="J6589" t="s">
        <v>19</v>
      </c>
      <c r="K6589" t="s">
        <v>19</v>
      </c>
    </row>
    <row r="6590" spans="1:11" hidden="1" x14ac:dyDescent="0.3">
      <c r="A6590" t="s">
        <v>20272</v>
      </c>
      <c r="B6590" t="s">
        <v>20273</v>
      </c>
      <c r="C6590" t="s">
        <v>17754</v>
      </c>
      <c r="D6590" t="s">
        <v>17755</v>
      </c>
      <c r="E6590" s="74">
        <v>44909</v>
      </c>
      <c r="F6590">
        <v>0.25</v>
      </c>
      <c r="G6590" t="s">
        <v>17</v>
      </c>
      <c r="H6590" t="s">
        <v>17397</v>
      </c>
      <c r="I6590" s="74">
        <v>45195</v>
      </c>
      <c r="J6590" t="s">
        <v>19</v>
      </c>
      <c r="K6590" t="s">
        <v>19</v>
      </c>
    </row>
    <row r="6591" spans="1:11" hidden="1" x14ac:dyDescent="0.3">
      <c r="A6591" t="s">
        <v>8898</v>
      </c>
      <c r="B6591" t="s">
        <v>17180</v>
      </c>
      <c r="C6591" t="s">
        <v>17346</v>
      </c>
      <c r="D6591" t="s">
        <v>17347</v>
      </c>
      <c r="E6591" s="74">
        <v>42892</v>
      </c>
      <c r="F6591">
        <v>0.20799999999999999</v>
      </c>
      <c r="G6591" t="s">
        <v>17</v>
      </c>
      <c r="H6591" t="s">
        <v>17315</v>
      </c>
      <c r="I6591" s="74">
        <v>44062</v>
      </c>
      <c r="J6591" t="s">
        <v>19</v>
      </c>
      <c r="K6591" t="s">
        <v>19</v>
      </c>
    </row>
    <row r="6592" spans="1:11" hidden="1" x14ac:dyDescent="0.3">
      <c r="A6592" t="s">
        <v>1362</v>
      </c>
      <c r="B6592" t="s">
        <v>12384</v>
      </c>
      <c r="C6592" t="s">
        <v>17346</v>
      </c>
      <c r="D6592" t="s">
        <v>17347</v>
      </c>
      <c r="E6592" s="74">
        <v>41871</v>
      </c>
      <c r="F6592">
        <v>0.21</v>
      </c>
      <c r="G6592" t="s">
        <v>17</v>
      </c>
      <c r="H6592" t="s">
        <v>17315</v>
      </c>
      <c r="I6592" s="74">
        <v>41722</v>
      </c>
      <c r="J6592" t="s">
        <v>19</v>
      </c>
      <c r="K6592" t="s">
        <v>19</v>
      </c>
    </row>
    <row r="6593" spans="1:11" hidden="1" x14ac:dyDescent="0.3">
      <c r="A6593" t="s">
        <v>25352</v>
      </c>
      <c r="B6593" t="s">
        <v>25353</v>
      </c>
      <c r="C6593" t="s">
        <v>17781</v>
      </c>
      <c r="D6593" t="s">
        <v>17782</v>
      </c>
      <c r="E6593" s="74">
        <v>42269</v>
      </c>
      <c r="F6593">
        <v>3</v>
      </c>
      <c r="G6593" t="s">
        <v>17</v>
      </c>
      <c r="H6593" t="s">
        <v>17397</v>
      </c>
      <c r="I6593" s="74">
        <v>45622</v>
      </c>
      <c r="J6593" t="s">
        <v>19</v>
      </c>
      <c r="K6593" t="s">
        <v>19</v>
      </c>
    </row>
    <row r="6594" spans="1:11" hidden="1" x14ac:dyDescent="0.3">
      <c r="A6594" t="s">
        <v>25350</v>
      </c>
      <c r="B6594" t="s">
        <v>25351</v>
      </c>
      <c r="C6594" t="s">
        <v>17781</v>
      </c>
      <c r="D6594" t="s">
        <v>17782</v>
      </c>
      <c r="E6594" s="74">
        <v>42269</v>
      </c>
      <c r="F6594">
        <v>3</v>
      </c>
      <c r="G6594" t="s">
        <v>17</v>
      </c>
      <c r="H6594" t="s">
        <v>17397</v>
      </c>
      <c r="I6594" s="74">
        <v>45622</v>
      </c>
      <c r="J6594" t="s">
        <v>19</v>
      </c>
      <c r="K6594" t="s">
        <v>19</v>
      </c>
    </row>
    <row r="6595" spans="1:11" hidden="1" x14ac:dyDescent="0.3">
      <c r="A6595" t="s">
        <v>25354</v>
      </c>
      <c r="B6595" t="s">
        <v>25355</v>
      </c>
      <c r="C6595" t="s">
        <v>17781</v>
      </c>
      <c r="D6595" t="s">
        <v>17782</v>
      </c>
      <c r="E6595" s="74">
        <v>42359</v>
      </c>
      <c r="F6595">
        <v>3</v>
      </c>
      <c r="G6595" t="s">
        <v>17</v>
      </c>
      <c r="H6595" t="s">
        <v>17397</v>
      </c>
      <c r="I6595" s="74">
        <v>45622</v>
      </c>
      <c r="J6595" t="s">
        <v>19</v>
      </c>
      <c r="K6595" t="s">
        <v>19</v>
      </c>
    </row>
    <row r="6596" spans="1:11" hidden="1" x14ac:dyDescent="0.3">
      <c r="A6596" t="s">
        <v>20372</v>
      </c>
      <c r="B6596" t="s">
        <v>20373</v>
      </c>
      <c r="C6596" t="s">
        <v>17348</v>
      </c>
      <c r="D6596" t="s">
        <v>17349</v>
      </c>
      <c r="E6596" s="74">
        <v>45049</v>
      </c>
      <c r="F6596">
        <v>0.34300000000000003</v>
      </c>
      <c r="G6596" t="s">
        <v>17</v>
      </c>
      <c r="H6596" t="s">
        <v>17315</v>
      </c>
      <c r="I6596" s="74">
        <v>45174</v>
      </c>
      <c r="J6596" t="s">
        <v>19</v>
      </c>
      <c r="K6596" t="s">
        <v>19</v>
      </c>
    </row>
    <row r="6597" spans="1:11" hidden="1" x14ac:dyDescent="0.3">
      <c r="A6597" t="s">
        <v>582</v>
      </c>
      <c r="B6597" t="s">
        <v>583</v>
      </c>
      <c r="C6597" t="s">
        <v>17335</v>
      </c>
      <c r="D6597" t="s">
        <v>17336</v>
      </c>
      <c r="E6597" s="74">
        <v>42356</v>
      </c>
      <c r="F6597">
        <v>0.27500000000000002</v>
      </c>
      <c r="G6597" t="s">
        <v>17</v>
      </c>
      <c r="H6597" t="s">
        <v>17324</v>
      </c>
      <c r="I6597" s="74">
        <v>42430</v>
      </c>
      <c r="J6597" t="s">
        <v>19</v>
      </c>
      <c r="K6597" t="s">
        <v>19</v>
      </c>
    </row>
    <row r="6598" spans="1:11" hidden="1" x14ac:dyDescent="0.3">
      <c r="A6598" t="s">
        <v>4198</v>
      </c>
      <c r="B6598" t="s">
        <v>583</v>
      </c>
      <c r="C6598" t="s">
        <v>17335</v>
      </c>
      <c r="D6598" t="s">
        <v>17336</v>
      </c>
      <c r="E6598" s="74">
        <v>42849</v>
      </c>
      <c r="F6598">
        <v>0.14499999999999999</v>
      </c>
      <c r="G6598" t="s">
        <v>17</v>
      </c>
      <c r="H6598" t="s">
        <v>17324</v>
      </c>
      <c r="I6598" s="74">
        <v>43024</v>
      </c>
      <c r="J6598" t="s">
        <v>19</v>
      </c>
      <c r="K6598" t="s">
        <v>19</v>
      </c>
    </row>
    <row r="6599" spans="1:11" hidden="1" x14ac:dyDescent="0.3">
      <c r="A6599" t="s">
        <v>1042</v>
      </c>
      <c r="B6599" t="s">
        <v>12210</v>
      </c>
      <c r="C6599" t="s">
        <v>17365</v>
      </c>
      <c r="D6599" t="s">
        <v>17366</v>
      </c>
      <c r="E6599" s="74">
        <v>40483</v>
      </c>
      <c r="F6599">
        <v>4.2000000000000003E-2</v>
      </c>
      <c r="G6599" t="s">
        <v>17369</v>
      </c>
      <c r="H6599" t="s">
        <v>17441</v>
      </c>
      <c r="I6599" s="74">
        <v>42165</v>
      </c>
      <c r="J6599" t="s">
        <v>19</v>
      </c>
      <c r="K6599" t="s">
        <v>19</v>
      </c>
    </row>
    <row r="6600" spans="1:11" hidden="1" x14ac:dyDescent="0.3">
      <c r="A6600" t="s">
        <v>8384</v>
      </c>
      <c r="B6600" t="s">
        <v>10232</v>
      </c>
      <c r="C6600" t="s">
        <v>17342</v>
      </c>
      <c r="D6600" t="s">
        <v>17343</v>
      </c>
      <c r="E6600" s="74">
        <v>42907</v>
      </c>
      <c r="F6600">
        <v>0.999</v>
      </c>
      <c r="G6600" t="s">
        <v>17</v>
      </c>
      <c r="H6600" t="s">
        <v>17315</v>
      </c>
      <c r="I6600" s="74">
        <v>43948</v>
      </c>
      <c r="J6600" t="s">
        <v>19</v>
      </c>
      <c r="K6600" t="s">
        <v>19</v>
      </c>
    </row>
    <row r="6601" spans="1:11" hidden="1" x14ac:dyDescent="0.3">
      <c r="A6601" t="s">
        <v>25192</v>
      </c>
      <c r="B6601" t="s">
        <v>25193</v>
      </c>
      <c r="C6601" t="s">
        <v>17342</v>
      </c>
      <c r="D6601" t="s">
        <v>17343</v>
      </c>
      <c r="E6601" s="74">
        <v>45302</v>
      </c>
      <c r="F6601">
        <v>0.90600000000000003</v>
      </c>
      <c r="G6601" t="s">
        <v>17</v>
      </c>
      <c r="H6601" t="s">
        <v>17315</v>
      </c>
      <c r="I6601" s="74">
        <v>45366</v>
      </c>
      <c r="J6601" t="s">
        <v>19</v>
      </c>
      <c r="K6601" t="s">
        <v>19</v>
      </c>
    </row>
    <row r="6602" spans="1:11" hidden="1" x14ac:dyDescent="0.3">
      <c r="A6602" t="s">
        <v>8894</v>
      </c>
      <c r="B6602" t="s">
        <v>17184</v>
      </c>
      <c r="C6602" t="s">
        <v>17332</v>
      </c>
      <c r="D6602" t="s">
        <v>17333</v>
      </c>
      <c r="E6602" s="74">
        <v>39799</v>
      </c>
      <c r="F6602">
        <v>0.08</v>
      </c>
      <c r="G6602" t="s">
        <v>17334</v>
      </c>
      <c r="H6602" t="s">
        <v>17315</v>
      </c>
      <c r="I6602" s="74">
        <v>43986</v>
      </c>
      <c r="J6602" t="s">
        <v>19</v>
      </c>
      <c r="K6602" t="s">
        <v>19</v>
      </c>
    </row>
    <row r="6603" spans="1:11" hidden="1" x14ac:dyDescent="0.3">
      <c r="A6603" t="s">
        <v>3222</v>
      </c>
      <c r="B6603" t="s">
        <v>10648</v>
      </c>
      <c r="C6603" t="s">
        <v>17567</v>
      </c>
      <c r="D6603" t="s">
        <v>17568</v>
      </c>
      <c r="E6603" s="74">
        <v>39576</v>
      </c>
      <c r="F6603">
        <v>0.997</v>
      </c>
      <c r="G6603" t="s">
        <v>17</v>
      </c>
      <c r="H6603" t="s">
        <v>17315</v>
      </c>
      <c r="I6603" s="74">
        <v>39797</v>
      </c>
      <c r="J6603" t="s">
        <v>19</v>
      </c>
      <c r="K6603" t="s">
        <v>19</v>
      </c>
    </row>
    <row r="6604" spans="1:11" hidden="1" x14ac:dyDescent="0.3">
      <c r="A6604" t="s">
        <v>3073</v>
      </c>
      <c r="B6604" t="s">
        <v>16547</v>
      </c>
      <c r="C6604" t="s">
        <v>17567</v>
      </c>
      <c r="D6604" t="s">
        <v>17568</v>
      </c>
      <c r="E6604" s="74">
        <v>39890</v>
      </c>
      <c r="F6604">
        <v>0.378</v>
      </c>
      <c r="G6604" t="s">
        <v>17</v>
      </c>
      <c r="H6604" t="s">
        <v>17315</v>
      </c>
      <c r="I6604" s="74">
        <v>39954</v>
      </c>
      <c r="J6604" t="s">
        <v>19</v>
      </c>
      <c r="K6604" t="s">
        <v>19</v>
      </c>
    </row>
    <row r="6605" spans="1:11" hidden="1" x14ac:dyDescent="0.3">
      <c r="A6605" t="s">
        <v>2814</v>
      </c>
      <c r="B6605" t="s">
        <v>13558</v>
      </c>
      <c r="C6605" t="s">
        <v>19730</v>
      </c>
      <c r="D6605" t="s">
        <v>19731</v>
      </c>
      <c r="E6605" s="74">
        <v>39814</v>
      </c>
      <c r="F6605">
        <v>0.11600000000000001</v>
      </c>
      <c r="G6605" t="s">
        <v>17</v>
      </c>
      <c r="H6605" t="s">
        <v>17315</v>
      </c>
      <c r="I6605" s="74">
        <v>40340</v>
      </c>
      <c r="J6605" t="s">
        <v>19</v>
      </c>
      <c r="K6605" t="s">
        <v>19</v>
      </c>
    </row>
    <row r="6606" spans="1:11" hidden="1" x14ac:dyDescent="0.3">
      <c r="A6606" t="s">
        <v>20944</v>
      </c>
      <c r="B6606" t="s">
        <v>20945</v>
      </c>
      <c r="C6606" t="s">
        <v>17342</v>
      </c>
      <c r="D6606" t="s">
        <v>17343</v>
      </c>
      <c r="E6606" s="74">
        <v>45100</v>
      </c>
      <c r="F6606">
        <v>0.20200000000000001</v>
      </c>
      <c r="G6606" t="s">
        <v>17</v>
      </c>
      <c r="H6606" t="s">
        <v>17315</v>
      </c>
      <c r="I6606" s="74">
        <v>45195</v>
      </c>
      <c r="J6606" t="s">
        <v>19</v>
      </c>
      <c r="K6606" t="s">
        <v>19</v>
      </c>
    </row>
    <row r="6607" spans="1:11" hidden="1" x14ac:dyDescent="0.3">
      <c r="A6607" t="s">
        <v>6947</v>
      </c>
      <c r="B6607" t="s">
        <v>10520</v>
      </c>
      <c r="C6607" t="s">
        <v>17342</v>
      </c>
      <c r="D6607" t="s">
        <v>17343</v>
      </c>
      <c r="E6607" s="74">
        <v>42482</v>
      </c>
      <c r="F6607">
        <v>0.99199999999999999</v>
      </c>
      <c r="G6607" t="s">
        <v>17</v>
      </c>
      <c r="H6607" t="s">
        <v>17315</v>
      </c>
      <c r="I6607" s="74">
        <v>43843</v>
      </c>
      <c r="J6607" t="s">
        <v>19</v>
      </c>
      <c r="K6607" t="s">
        <v>19</v>
      </c>
    </row>
    <row r="6608" spans="1:11" hidden="1" x14ac:dyDescent="0.3">
      <c r="A6608" t="s">
        <v>3063</v>
      </c>
      <c r="B6608" t="s">
        <v>16222</v>
      </c>
      <c r="C6608" t="s">
        <v>17442</v>
      </c>
      <c r="D6608" t="s">
        <v>17443</v>
      </c>
      <c r="E6608" s="74">
        <v>32143</v>
      </c>
      <c r="F6608">
        <v>5.5</v>
      </c>
      <c r="G6608" t="s">
        <v>17369</v>
      </c>
      <c r="H6608" t="s">
        <v>17441</v>
      </c>
      <c r="I6608" s="74">
        <v>39917</v>
      </c>
      <c r="J6608" t="s">
        <v>19</v>
      </c>
      <c r="K6608" t="s">
        <v>19</v>
      </c>
    </row>
    <row r="6609" spans="1:11" hidden="1" x14ac:dyDescent="0.3">
      <c r="A6609" t="s">
        <v>3371</v>
      </c>
      <c r="B6609" t="s">
        <v>3372</v>
      </c>
      <c r="C6609" t="s">
        <v>17418</v>
      </c>
      <c r="D6609" t="s">
        <v>17419</v>
      </c>
      <c r="E6609" s="74">
        <v>34075</v>
      </c>
      <c r="F6609">
        <v>7.0000000000000001E-3</v>
      </c>
      <c r="G6609" t="s">
        <v>17</v>
      </c>
      <c r="H6609" t="s">
        <v>17315</v>
      </c>
      <c r="I6609" s="74">
        <v>39660</v>
      </c>
      <c r="J6609" t="s">
        <v>19</v>
      </c>
      <c r="K6609" t="s">
        <v>19</v>
      </c>
    </row>
    <row r="6610" spans="1:11" hidden="1" x14ac:dyDescent="0.3">
      <c r="A6610" t="s">
        <v>25342</v>
      </c>
      <c r="B6610" t="s">
        <v>25343</v>
      </c>
      <c r="C6610" t="s">
        <v>19658</v>
      </c>
      <c r="D6610" t="s">
        <v>19659</v>
      </c>
      <c r="E6610" s="74">
        <v>43930</v>
      </c>
      <c r="F6610">
        <v>0.75</v>
      </c>
      <c r="G6610" t="s">
        <v>17</v>
      </c>
      <c r="H6610" t="s">
        <v>17315</v>
      </c>
      <c r="I6610" s="74">
        <v>45422</v>
      </c>
      <c r="J6610" t="s">
        <v>19</v>
      </c>
      <c r="K6610" t="s">
        <v>19</v>
      </c>
    </row>
    <row r="6611" spans="1:11" hidden="1" x14ac:dyDescent="0.3">
      <c r="A6611" t="s">
        <v>3197</v>
      </c>
      <c r="B6611" t="s">
        <v>10483</v>
      </c>
      <c r="C6611" t="s">
        <v>17486</v>
      </c>
      <c r="D6611" t="s">
        <v>17487</v>
      </c>
      <c r="E6611" s="74">
        <v>39813</v>
      </c>
      <c r="F6611">
        <v>0.14199999999999999</v>
      </c>
      <c r="G6611" t="s">
        <v>17</v>
      </c>
      <c r="H6611" t="s">
        <v>17315</v>
      </c>
      <c r="I6611" s="74">
        <v>39825</v>
      </c>
      <c r="J6611" t="s">
        <v>19</v>
      </c>
      <c r="K6611" t="s">
        <v>19</v>
      </c>
    </row>
    <row r="6612" spans="1:11" hidden="1" x14ac:dyDescent="0.3">
      <c r="A6612" t="s">
        <v>3196</v>
      </c>
      <c r="B6612" t="s">
        <v>10483</v>
      </c>
      <c r="C6612" t="s">
        <v>17486</v>
      </c>
      <c r="D6612" t="s">
        <v>17487</v>
      </c>
      <c r="E6612" s="74">
        <v>39813</v>
      </c>
      <c r="F6612">
        <v>0.108</v>
      </c>
      <c r="G6612" t="s">
        <v>17</v>
      </c>
      <c r="H6612" t="s">
        <v>17315</v>
      </c>
      <c r="I6612" s="74">
        <v>39825</v>
      </c>
      <c r="J6612" t="s">
        <v>19</v>
      </c>
      <c r="K6612" t="s">
        <v>19</v>
      </c>
    </row>
    <row r="6613" spans="1:11" hidden="1" x14ac:dyDescent="0.3">
      <c r="A6613" t="s">
        <v>3195</v>
      </c>
      <c r="B6613" t="s">
        <v>10483</v>
      </c>
      <c r="C6613" t="s">
        <v>17486</v>
      </c>
      <c r="D6613" t="s">
        <v>17487</v>
      </c>
      <c r="E6613" s="74">
        <v>39813</v>
      </c>
      <c r="F6613">
        <v>0.22700000000000001</v>
      </c>
      <c r="G6613" t="s">
        <v>17</v>
      </c>
      <c r="H6613" t="s">
        <v>17315</v>
      </c>
      <c r="I6613" s="74">
        <v>39825</v>
      </c>
      <c r="J6613" t="s">
        <v>19</v>
      </c>
      <c r="K6613" t="s">
        <v>19</v>
      </c>
    </row>
    <row r="6614" spans="1:11" hidden="1" x14ac:dyDescent="0.3">
      <c r="A6614" t="s">
        <v>3194</v>
      </c>
      <c r="B6614" t="s">
        <v>10483</v>
      </c>
      <c r="C6614" t="s">
        <v>17486</v>
      </c>
      <c r="D6614" t="s">
        <v>17487</v>
      </c>
      <c r="E6614" s="74">
        <v>39813</v>
      </c>
      <c r="F6614">
        <v>4.7E-2</v>
      </c>
      <c r="G6614" t="s">
        <v>17</v>
      </c>
      <c r="H6614" t="s">
        <v>17315</v>
      </c>
      <c r="I6614" s="74">
        <v>39825</v>
      </c>
      <c r="J6614" t="s">
        <v>19</v>
      </c>
      <c r="K6614" t="s">
        <v>19</v>
      </c>
    </row>
    <row r="6615" spans="1:11" hidden="1" x14ac:dyDescent="0.3">
      <c r="A6615" t="s">
        <v>3193</v>
      </c>
      <c r="B6615" t="s">
        <v>10483</v>
      </c>
      <c r="C6615" t="s">
        <v>17486</v>
      </c>
      <c r="D6615" t="s">
        <v>17487</v>
      </c>
      <c r="E6615" s="74">
        <v>39813</v>
      </c>
      <c r="F6615">
        <v>6.6000000000000003E-2</v>
      </c>
      <c r="G6615" t="s">
        <v>17</v>
      </c>
      <c r="H6615" t="s">
        <v>17315</v>
      </c>
      <c r="I6615" s="74">
        <v>39825</v>
      </c>
      <c r="J6615" t="s">
        <v>19</v>
      </c>
      <c r="K6615" t="s">
        <v>19</v>
      </c>
    </row>
    <row r="6616" spans="1:11" hidden="1" x14ac:dyDescent="0.3">
      <c r="A6616" t="s">
        <v>3192</v>
      </c>
      <c r="B6616" t="s">
        <v>10483</v>
      </c>
      <c r="C6616" t="s">
        <v>17486</v>
      </c>
      <c r="D6616" t="s">
        <v>17487</v>
      </c>
      <c r="E6616" s="74">
        <v>39813</v>
      </c>
      <c r="F6616">
        <v>0.113</v>
      </c>
      <c r="G6616" t="s">
        <v>17</v>
      </c>
      <c r="H6616" t="s">
        <v>17315</v>
      </c>
      <c r="I6616" s="74">
        <v>39825</v>
      </c>
      <c r="J6616" t="s">
        <v>19</v>
      </c>
      <c r="K6616" t="s">
        <v>19</v>
      </c>
    </row>
    <row r="6617" spans="1:11" hidden="1" x14ac:dyDescent="0.3">
      <c r="A6617" t="s">
        <v>3191</v>
      </c>
      <c r="B6617" t="s">
        <v>10483</v>
      </c>
      <c r="C6617" t="s">
        <v>17486</v>
      </c>
      <c r="D6617" t="s">
        <v>17487</v>
      </c>
      <c r="E6617" s="74">
        <v>39813</v>
      </c>
      <c r="F6617">
        <v>5.8000000000000003E-2</v>
      </c>
      <c r="G6617" t="s">
        <v>17</v>
      </c>
      <c r="H6617" t="s">
        <v>17315</v>
      </c>
      <c r="I6617" s="74">
        <v>39825</v>
      </c>
      <c r="J6617" t="s">
        <v>19</v>
      </c>
      <c r="K6617" t="s">
        <v>19</v>
      </c>
    </row>
    <row r="6618" spans="1:11" hidden="1" x14ac:dyDescent="0.3">
      <c r="A6618" t="s">
        <v>2310</v>
      </c>
      <c r="B6618" t="s">
        <v>13105</v>
      </c>
      <c r="C6618" t="s">
        <v>17418</v>
      </c>
      <c r="D6618" t="s">
        <v>17419</v>
      </c>
      <c r="E6618" s="74">
        <v>18323</v>
      </c>
      <c r="F6618">
        <v>63</v>
      </c>
      <c r="G6618" t="s">
        <v>17369</v>
      </c>
      <c r="H6618" t="s">
        <v>17315</v>
      </c>
      <c r="I6618" s="74">
        <v>42783</v>
      </c>
      <c r="J6618" t="s">
        <v>17325</v>
      </c>
      <c r="K6618" t="s">
        <v>19</v>
      </c>
    </row>
    <row r="6619" spans="1:11" hidden="1" x14ac:dyDescent="0.3">
      <c r="A6619" t="s">
        <v>2310</v>
      </c>
      <c r="B6619" t="s">
        <v>13105</v>
      </c>
      <c r="C6619" t="s">
        <v>17418</v>
      </c>
      <c r="D6619" t="s">
        <v>17419</v>
      </c>
      <c r="E6619" s="74">
        <v>18323</v>
      </c>
      <c r="F6619">
        <v>63</v>
      </c>
      <c r="G6619" t="s">
        <v>17390</v>
      </c>
      <c r="H6619" t="s">
        <v>17315</v>
      </c>
      <c r="I6619" s="74">
        <v>42783</v>
      </c>
      <c r="J6619" t="s">
        <v>17325</v>
      </c>
      <c r="K6619" t="s">
        <v>19</v>
      </c>
    </row>
    <row r="6620" spans="1:11" hidden="1" x14ac:dyDescent="0.3">
      <c r="A6620" t="s">
        <v>2310</v>
      </c>
      <c r="B6620" t="s">
        <v>13105</v>
      </c>
      <c r="C6620" t="s">
        <v>17418</v>
      </c>
      <c r="D6620" t="s">
        <v>17419</v>
      </c>
      <c r="E6620" s="74">
        <v>18323</v>
      </c>
      <c r="F6620">
        <v>63</v>
      </c>
      <c r="G6620" t="s">
        <v>17392</v>
      </c>
      <c r="H6620" t="s">
        <v>17315</v>
      </c>
      <c r="I6620" s="74">
        <v>42783</v>
      </c>
      <c r="J6620" t="s">
        <v>17325</v>
      </c>
      <c r="K6620" t="s">
        <v>19</v>
      </c>
    </row>
    <row r="6621" spans="1:11" hidden="1" x14ac:dyDescent="0.3">
      <c r="A6621" t="s">
        <v>2309</v>
      </c>
      <c r="B6621" t="s">
        <v>13105</v>
      </c>
      <c r="C6621" t="s">
        <v>17418</v>
      </c>
      <c r="D6621" t="s">
        <v>17419</v>
      </c>
      <c r="E6621" s="74">
        <v>18323</v>
      </c>
      <c r="F6621">
        <v>63</v>
      </c>
      <c r="G6621" t="s">
        <v>17369</v>
      </c>
      <c r="H6621" t="s">
        <v>17315</v>
      </c>
      <c r="I6621" s="74">
        <v>42783</v>
      </c>
      <c r="J6621" t="s">
        <v>17325</v>
      </c>
      <c r="K6621" t="s">
        <v>19</v>
      </c>
    </row>
    <row r="6622" spans="1:11" hidden="1" x14ac:dyDescent="0.3">
      <c r="A6622" t="s">
        <v>2309</v>
      </c>
      <c r="B6622" t="s">
        <v>13105</v>
      </c>
      <c r="C6622" t="s">
        <v>17418</v>
      </c>
      <c r="D6622" t="s">
        <v>17419</v>
      </c>
      <c r="E6622" s="74">
        <v>18323</v>
      </c>
      <c r="F6622">
        <v>63</v>
      </c>
      <c r="G6622" t="s">
        <v>17390</v>
      </c>
      <c r="H6622" t="s">
        <v>17315</v>
      </c>
      <c r="I6622" s="74">
        <v>42783</v>
      </c>
      <c r="J6622" t="s">
        <v>17325</v>
      </c>
      <c r="K6622" t="s">
        <v>19</v>
      </c>
    </row>
    <row r="6623" spans="1:11" hidden="1" x14ac:dyDescent="0.3">
      <c r="A6623" t="s">
        <v>2309</v>
      </c>
      <c r="B6623" t="s">
        <v>13105</v>
      </c>
      <c r="C6623" t="s">
        <v>17418</v>
      </c>
      <c r="D6623" t="s">
        <v>17419</v>
      </c>
      <c r="E6623" s="74">
        <v>18323</v>
      </c>
      <c r="F6623">
        <v>63</v>
      </c>
      <c r="G6623" t="s">
        <v>17392</v>
      </c>
      <c r="H6623" t="s">
        <v>17315</v>
      </c>
      <c r="I6623" s="74">
        <v>42783</v>
      </c>
      <c r="J6623" t="s">
        <v>17325</v>
      </c>
      <c r="K6623" t="s">
        <v>19</v>
      </c>
    </row>
    <row r="6624" spans="1:11" hidden="1" x14ac:dyDescent="0.3">
      <c r="A6624" t="s">
        <v>3369</v>
      </c>
      <c r="B6624" t="s">
        <v>3370</v>
      </c>
      <c r="C6624" t="s">
        <v>17418</v>
      </c>
      <c r="D6624" t="s">
        <v>17419</v>
      </c>
      <c r="E6624" s="74">
        <v>31468</v>
      </c>
      <c r="F6624">
        <v>0.7</v>
      </c>
      <c r="G6624" t="s">
        <v>17369</v>
      </c>
      <c r="H6624" t="s">
        <v>17315</v>
      </c>
      <c r="I6624" s="74">
        <v>39668</v>
      </c>
      <c r="J6624" t="s">
        <v>19</v>
      </c>
      <c r="K6624" t="s">
        <v>19</v>
      </c>
    </row>
    <row r="6625" spans="1:11" hidden="1" x14ac:dyDescent="0.3">
      <c r="A6625" t="s">
        <v>16928</v>
      </c>
      <c r="B6625" t="s">
        <v>16927</v>
      </c>
      <c r="C6625" t="s">
        <v>17455</v>
      </c>
      <c r="D6625" t="s">
        <v>22470</v>
      </c>
      <c r="E6625" s="74">
        <v>44006</v>
      </c>
      <c r="F6625">
        <v>10</v>
      </c>
      <c r="G6625" t="s">
        <v>17</v>
      </c>
      <c r="H6625" t="s">
        <v>17339</v>
      </c>
      <c r="I6625" s="74">
        <v>44690</v>
      </c>
      <c r="J6625" t="s">
        <v>19</v>
      </c>
      <c r="K6625" t="s">
        <v>19</v>
      </c>
    </row>
    <row r="6626" spans="1:11" hidden="1" x14ac:dyDescent="0.3">
      <c r="A6626" t="s">
        <v>19907</v>
      </c>
      <c r="B6626" t="s">
        <v>11669</v>
      </c>
      <c r="C6626" t="s">
        <v>17812</v>
      </c>
      <c r="D6626" t="s">
        <v>17813</v>
      </c>
      <c r="E6626" s="74">
        <v>12038</v>
      </c>
      <c r="F6626">
        <v>20.7</v>
      </c>
      <c r="G6626" t="s">
        <v>17369</v>
      </c>
      <c r="H6626" t="s">
        <v>17391</v>
      </c>
      <c r="I6626" s="74">
        <v>45134</v>
      </c>
      <c r="J6626" t="s">
        <v>19</v>
      </c>
      <c r="K6626" t="s">
        <v>19</v>
      </c>
    </row>
    <row r="6627" spans="1:11" hidden="1" x14ac:dyDescent="0.3">
      <c r="A6627" t="s">
        <v>19910</v>
      </c>
      <c r="B6627" t="s">
        <v>11669</v>
      </c>
      <c r="C6627" t="s">
        <v>17812</v>
      </c>
      <c r="D6627" t="s">
        <v>17813</v>
      </c>
      <c r="E6627" s="74">
        <v>11642</v>
      </c>
      <c r="F6627">
        <v>20.7</v>
      </c>
      <c r="G6627" t="s">
        <v>17369</v>
      </c>
      <c r="H6627" t="s">
        <v>17391</v>
      </c>
      <c r="I6627" s="74">
        <v>45134</v>
      </c>
      <c r="J6627" t="s">
        <v>19</v>
      </c>
      <c r="K6627" t="s">
        <v>19</v>
      </c>
    </row>
    <row r="6628" spans="1:11" hidden="1" x14ac:dyDescent="0.3">
      <c r="A6628" t="s">
        <v>20216</v>
      </c>
      <c r="B6628" t="s">
        <v>11669</v>
      </c>
      <c r="C6628" t="s">
        <v>17812</v>
      </c>
      <c r="D6628" t="s">
        <v>17813</v>
      </c>
      <c r="E6628" s="74">
        <v>11977</v>
      </c>
      <c r="F6628">
        <v>20.7</v>
      </c>
      <c r="G6628" t="s">
        <v>17369</v>
      </c>
      <c r="H6628" t="s">
        <v>17391</v>
      </c>
      <c r="I6628" s="74">
        <v>45134</v>
      </c>
      <c r="J6628" t="s">
        <v>19</v>
      </c>
      <c r="K6628" t="s">
        <v>19</v>
      </c>
    </row>
    <row r="6629" spans="1:11" hidden="1" x14ac:dyDescent="0.3">
      <c r="A6629" t="s">
        <v>3861</v>
      </c>
      <c r="B6629" t="s">
        <v>11669</v>
      </c>
      <c r="C6629" t="s">
        <v>17812</v>
      </c>
      <c r="D6629" t="s">
        <v>17813</v>
      </c>
      <c r="E6629" s="74">
        <v>19238</v>
      </c>
      <c r="F6629">
        <v>22.5</v>
      </c>
      <c r="G6629" t="s">
        <v>17369</v>
      </c>
      <c r="H6629" t="s">
        <v>17391</v>
      </c>
      <c r="I6629" s="74">
        <v>42832</v>
      </c>
      <c r="J6629" t="s">
        <v>17325</v>
      </c>
      <c r="K6629" t="s">
        <v>19</v>
      </c>
    </row>
    <row r="6630" spans="1:11" hidden="1" x14ac:dyDescent="0.3">
      <c r="A6630" t="s">
        <v>3861</v>
      </c>
      <c r="B6630" t="s">
        <v>11669</v>
      </c>
      <c r="C6630" t="s">
        <v>17812</v>
      </c>
      <c r="D6630" t="s">
        <v>17813</v>
      </c>
      <c r="E6630" s="74">
        <v>19238</v>
      </c>
      <c r="F6630">
        <v>22.5</v>
      </c>
      <c r="G6630" t="s">
        <v>17390</v>
      </c>
      <c r="H6630" t="s">
        <v>17391</v>
      </c>
      <c r="I6630" s="74">
        <v>42832</v>
      </c>
      <c r="J6630" t="s">
        <v>17325</v>
      </c>
      <c r="K6630" t="s">
        <v>19</v>
      </c>
    </row>
    <row r="6631" spans="1:11" hidden="1" x14ac:dyDescent="0.3">
      <c r="A6631" t="s">
        <v>3861</v>
      </c>
      <c r="B6631" t="s">
        <v>11669</v>
      </c>
      <c r="C6631" t="s">
        <v>17812</v>
      </c>
      <c r="D6631" t="s">
        <v>17813</v>
      </c>
      <c r="E6631" s="74">
        <v>19238</v>
      </c>
      <c r="F6631">
        <v>22.5</v>
      </c>
      <c r="G6631" t="s">
        <v>17814</v>
      </c>
      <c r="H6631" t="s">
        <v>17391</v>
      </c>
      <c r="I6631" s="74">
        <v>42832</v>
      </c>
      <c r="J6631" t="s">
        <v>17325</v>
      </c>
      <c r="K6631" t="s">
        <v>19</v>
      </c>
    </row>
    <row r="6632" spans="1:11" hidden="1" x14ac:dyDescent="0.3">
      <c r="A6632" t="s">
        <v>3861</v>
      </c>
      <c r="B6632" t="s">
        <v>11669</v>
      </c>
      <c r="C6632" t="s">
        <v>17812</v>
      </c>
      <c r="D6632" t="s">
        <v>17813</v>
      </c>
      <c r="E6632" s="74">
        <v>19238</v>
      </c>
      <c r="F6632">
        <v>22.5</v>
      </c>
      <c r="G6632" t="s">
        <v>17392</v>
      </c>
      <c r="H6632" t="s">
        <v>17391</v>
      </c>
      <c r="I6632" s="74">
        <v>42832</v>
      </c>
      <c r="J6632" t="s">
        <v>17325</v>
      </c>
      <c r="K6632" t="s">
        <v>19</v>
      </c>
    </row>
    <row r="6633" spans="1:11" hidden="1" x14ac:dyDescent="0.3">
      <c r="A6633" t="s">
        <v>3862</v>
      </c>
      <c r="B6633" t="s">
        <v>11669</v>
      </c>
      <c r="C6633" t="s">
        <v>17812</v>
      </c>
      <c r="D6633" t="s">
        <v>17813</v>
      </c>
      <c r="E6633" s="74">
        <v>19268</v>
      </c>
      <c r="F6633">
        <v>22.5</v>
      </c>
      <c r="G6633" t="s">
        <v>17369</v>
      </c>
      <c r="H6633" t="s">
        <v>17391</v>
      </c>
      <c r="I6633" s="74">
        <v>42832</v>
      </c>
      <c r="J6633" t="s">
        <v>17325</v>
      </c>
      <c r="K6633" t="s">
        <v>19</v>
      </c>
    </row>
    <row r="6634" spans="1:11" hidden="1" x14ac:dyDescent="0.3">
      <c r="A6634" t="s">
        <v>3862</v>
      </c>
      <c r="B6634" t="s">
        <v>11669</v>
      </c>
      <c r="C6634" t="s">
        <v>17812</v>
      </c>
      <c r="D6634" t="s">
        <v>17813</v>
      </c>
      <c r="E6634" s="74">
        <v>19268</v>
      </c>
      <c r="F6634">
        <v>22.5</v>
      </c>
      <c r="G6634" t="s">
        <v>17390</v>
      </c>
      <c r="H6634" t="s">
        <v>17391</v>
      </c>
      <c r="I6634" s="74">
        <v>42832</v>
      </c>
      <c r="J6634" t="s">
        <v>17325</v>
      </c>
      <c r="K6634" t="s">
        <v>19</v>
      </c>
    </row>
    <row r="6635" spans="1:11" hidden="1" x14ac:dyDescent="0.3">
      <c r="A6635" t="s">
        <v>3862</v>
      </c>
      <c r="B6635" t="s">
        <v>11669</v>
      </c>
      <c r="C6635" t="s">
        <v>17812</v>
      </c>
      <c r="D6635" t="s">
        <v>17813</v>
      </c>
      <c r="E6635" s="74">
        <v>19268</v>
      </c>
      <c r="F6635">
        <v>22.5</v>
      </c>
      <c r="G6635" t="s">
        <v>17814</v>
      </c>
      <c r="H6635" t="s">
        <v>17391</v>
      </c>
      <c r="I6635" s="74">
        <v>42832</v>
      </c>
      <c r="J6635" t="s">
        <v>17325</v>
      </c>
      <c r="K6635" t="s">
        <v>19</v>
      </c>
    </row>
    <row r="6636" spans="1:11" hidden="1" x14ac:dyDescent="0.3">
      <c r="A6636" t="s">
        <v>3862</v>
      </c>
      <c r="B6636" t="s">
        <v>11669</v>
      </c>
      <c r="C6636" t="s">
        <v>17812</v>
      </c>
      <c r="D6636" t="s">
        <v>17813</v>
      </c>
      <c r="E6636" s="74">
        <v>19268</v>
      </c>
      <c r="F6636">
        <v>22.5</v>
      </c>
      <c r="G6636" t="s">
        <v>17392</v>
      </c>
      <c r="H6636" t="s">
        <v>17391</v>
      </c>
      <c r="I6636" s="74">
        <v>42832</v>
      </c>
      <c r="J6636" t="s">
        <v>17325</v>
      </c>
      <c r="K6636" t="s">
        <v>19</v>
      </c>
    </row>
    <row r="6637" spans="1:11" hidden="1" x14ac:dyDescent="0.3">
      <c r="A6637" t="s">
        <v>3863</v>
      </c>
      <c r="B6637" t="s">
        <v>11669</v>
      </c>
      <c r="C6637" t="s">
        <v>17812</v>
      </c>
      <c r="D6637" t="s">
        <v>17813</v>
      </c>
      <c r="E6637" s="74">
        <v>19299</v>
      </c>
      <c r="F6637">
        <v>22.5</v>
      </c>
      <c r="G6637" t="s">
        <v>17369</v>
      </c>
      <c r="H6637" t="s">
        <v>17391</v>
      </c>
      <c r="I6637" s="74">
        <v>42832</v>
      </c>
      <c r="J6637" t="s">
        <v>17325</v>
      </c>
      <c r="K6637" t="s">
        <v>19</v>
      </c>
    </row>
    <row r="6638" spans="1:11" hidden="1" x14ac:dyDescent="0.3">
      <c r="A6638" t="s">
        <v>3863</v>
      </c>
      <c r="B6638" t="s">
        <v>11669</v>
      </c>
      <c r="C6638" t="s">
        <v>17812</v>
      </c>
      <c r="D6638" t="s">
        <v>17813</v>
      </c>
      <c r="E6638" s="74">
        <v>19299</v>
      </c>
      <c r="F6638">
        <v>22.5</v>
      </c>
      <c r="G6638" t="s">
        <v>17390</v>
      </c>
      <c r="H6638" t="s">
        <v>17391</v>
      </c>
      <c r="I6638" s="74">
        <v>42832</v>
      </c>
      <c r="J6638" t="s">
        <v>17325</v>
      </c>
      <c r="K6638" t="s">
        <v>19</v>
      </c>
    </row>
    <row r="6639" spans="1:11" hidden="1" x14ac:dyDescent="0.3">
      <c r="A6639" t="s">
        <v>3863</v>
      </c>
      <c r="B6639" t="s">
        <v>11669</v>
      </c>
      <c r="C6639" t="s">
        <v>17812</v>
      </c>
      <c r="D6639" t="s">
        <v>17813</v>
      </c>
      <c r="E6639" s="74">
        <v>19299</v>
      </c>
      <c r="F6639">
        <v>22.5</v>
      </c>
      <c r="G6639" t="s">
        <v>17814</v>
      </c>
      <c r="H6639" t="s">
        <v>17391</v>
      </c>
      <c r="I6639" s="74">
        <v>42832</v>
      </c>
      <c r="J6639" t="s">
        <v>17325</v>
      </c>
      <c r="K6639" t="s">
        <v>19</v>
      </c>
    </row>
    <row r="6640" spans="1:11" hidden="1" x14ac:dyDescent="0.3">
      <c r="A6640" t="s">
        <v>3863</v>
      </c>
      <c r="B6640" t="s">
        <v>11669</v>
      </c>
      <c r="C6640" t="s">
        <v>17812</v>
      </c>
      <c r="D6640" t="s">
        <v>17813</v>
      </c>
      <c r="E6640" s="74">
        <v>19299</v>
      </c>
      <c r="F6640">
        <v>22.5</v>
      </c>
      <c r="G6640" t="s">
        <v>17392</v>
      </c>
      <c r="H6640" t="s">
        <v>17391</v>
      </c>
      <c r="I6640" s="74">
        <v>42832</v>
      </c>
      <c r="J6640" t="s">
        <v>17325</v>
      </c>
      <c r="K6640" t="s">
        <v>19</v>
      </c>
    </row>
    <row r="6641" spans="1:11" hidden="1" x14ac:dyDescent="0.3">
      <c r="A6641" t="s">
        <v>3864</v>
      </c>
      <c r="B6641" t="s">
        <v>11669</v>
      </c>
      <c r="C6641" t="s">
        <v>17812</v>
      </c>
      <c r="D6641" t="s">
        <v>17813</v>
      </c>
      <c r="E6641" s="74">
        <v>19360</v>
      </c>
      <c r="F6641">
        <v>22.5</v>
      </c>
      <c r="G6641" t="s">
        <v>17369</v>
      </c>
      <c r="H6641" t="s">
        <v>17391</v>
      </c>
      <c r="I6641" s="74">
        <v>42832</v>
      </c>
      <c r="J6641" t="s">
        <v>17325</v>
      </c>
      <c r="K6641" t="s">
        <v>19</v>
      </c>
    </row>
    <row r="6642" spans="1:11" hidden="1" x14ac:dyDescent="0.3">
      <c r="A6642" t="s">
        <v>3864</v>
      </c>
      <c r="B6642" t="s">
        <v>11669</v>
      </c>
      <c r="C6642" t="s">
        <v>17812</v>
      </c>
      <c r="D6642" t="s">
        <v>17813</v>
      </c>
      <c r="E6642" s="74">
        <v>19360</v>
      </c>
      <c r="F6642">
        <v>22.5</v>
      </c>
      <c r="G6642" t="s">
        <v>17390</v>
      </c>
      <c r="H6642" t="s">
        <v>17391</v>
      </c>
      <c r="I6642" s="74">
        <v>42832</v>
      </c>
      <c r="J6642" t="s">
        <v>17325</v>
      </c>
      <c r="K6642" t="s">
        <v>19</v>
      </c>
    </row>
    <row r="6643" spans="1:11" hidden="1" x14ac:dyDescent="0.3">
      <c r="A6643" t="s">
        <v>3864</v>
      </c>
      <c r="B6643" t="s">
        <v>11669</v>
      </c>
      <c r="C6643" t="s">
        <v>17812</v>
      </c>
      <c r="D6643" t="s">
        <v>17813</v>
      </c>
      <c r="E6643" s="74">
        <v>19360</v>
      </c>
      <c r="F6643">
        <v>22.5</v>
      </c>
      <c r="G6643" t="s">
        <v>17814</v>
      </c>
      <c r="H6643" t="s">
        <v>17391</v>
      </c>
      <c r="I6643" s="74">
        <v>42832</v>
      </c>
      <c r="J6643" t="s">
        <v>17325</v>
      </c>
      <c r="K6643" t="s">
        <v>19</v>
      </c>
    </row>
    <row r="6644" spans="1:11" hidden="1" x14ac:dyDescent="0.3">
      <c r="A6644" t="s">
        <v>3864</v>
      </c>
      <c r="B6644" t="s">
        <v>11669</v>
      </c>
      <c r="C6644" t="s">
        <v>17812</v>
      </c>
      <c r="D6644" t="s">
        <v>17813</v>
      </c>
      <c r="E6644" s="74">
        <v>19360</v>
      </c>
      <c r="F6644">
        <v>22.5</v>
      </c>
      <c r="G6644" t="s">
        <v>17392</v>
      </c>
      <c r="H6644" t="s">
        <v>17391</v>
      </c>
      <c r="I6644" s="74">
        <v>42832</v>
      </c>
      <c r="J6644" t="s">
        <v>17325</v>
      </c>
      <c r="K6644" t="s">
        <v>19</v>
      </c>
    </row>
    <row r="6645" spans="1:11" hidden="1" x14ac:dyDescent="0.3">
      <c r="A6645" t="s">
        <v>3865</v>
      </c>
      <c r="B6645" t="s">
        <v>11669</v>
      </c>
      <c r="C6645" t="s">
        <v>17812</v>
      </c>
      <c r="D6645" t="s">
        <v>17813</v>
      </c>
      <c r="E6645" s="74">
        <v>19419</v>
      </c>
      <c r="F6645">
        <v>22.5</v>
      </c>
      <c r="G6645" t="s">
        <v>17369</v>
      </c>
      <c r="H6645" t="s">
        <v>17391</v>
      </c>
      <c r="I6645" s="74">
        <v>42832</v>
      </c>
      <c r="J6645" t="s">
        <v>17325</v>
      </c>
      <c r="K6645" t="s">
        <v>19</v>
      </c>
    </row>
    <row r="6646" spans="1:11" hidden="1" x14ac:dyDescent="0.3">
      <c r="A6646" t="s">
        <v>3865</v>
      </c>
      <c r="B6646" t="s">
        <v>11669</v>
      </c>
      <c r="C6646" t="s">
        <v>17812</v>
      </c>
      <c r="D6646" t="s">
        <v>17813</v>
      </c>
      <c r="E6646" s="74">
        <v>19419</v>
      </c>
      <c r="F6646">
        <v>22.5</v>
      </c>
      <c r="G6646" t="s">
        <v>17390</v>
      </c>
      <c r="H6646" t="s">
        <v>17391</v>
      </c>
      <c r="I6646" s="74">
        <v>42832</v>
      </c>
      <c r="J6646" t="s">
        <v>17325</v>
      </c>
      <c r="K6646" t="s">
        <v>19</v>
      </c>
    </row>
    <row r="6647" spans="1:11" hidden="1" x14ac:dyDescent="0.3">
      <c r="A6647" t="s">
        <v>3865</v>
      </c>
      <c r="B6647" t="s">
        <v>11669</v>
      </c>
      <c r="C6647" t="s">
        <v>17812</v>
      </c>
      <c r="D6647" t="s">
        <v>17813</v>
      </c>
      <c r="E6647" s="74">
        <v>19419</v>
      </c>
      <c r="F6647">
        <v>22.5</v>
      </c>
      <c r="G6647" t="s">
        <v>17814</v>
      </c>
      <c r="H6647" t="s">
        <v>17391</v>
      </c>
      <c r="I6647" s="74">
        <v>42832</v>
      </c>
      <c r="J6647" t="s">
        <v>17325</v>
      </c>
      <c r="K6647" t="s">
        <v>19</v>
      </c>
    </row>
    <row r="6648" spans="1:11" hidden="1" x14ac:dyDescent="0.3">
      <c r="A6648" t="s">
        <v>3865</v>
      </c>
      <c r="B6648" t="s">
        <v>11669</v>
      </c>
      <c r="C6648" t="s">
        <v>17812</v>
      </c>
      <c r="D6648" t="s">
        <v>17813</v>
      </c>
      <c r="E6648" s="74">
        <v>19419</v>
      </c>
      <c r="F6648">
        <v>22.5</v>
      </c>
      <c r="G6648" t="s">
        <v>17392</v>
      </c>
      <c r="H6648" t="s">
        <v>17391</v>
      </c>
      <c r="I6648" s="74">
        <v>42832</v>
      </c>
      <c r="J6648" t="s">
        <v>17325</v>
      </c>
      <c r="K6648" t="s">
        <v>19</v>
      </c>
    </row>
    <row r="6649" spans="1:11" hidden="1" x14ac:dyDescent="0.3">
      <c r="A6649" t="s">
        <v>3866</v>
      </c>
      <c r="B6649" t="s">
        <v>11669</v>
      </c>
      <c r="C6649" t="s">
        <v>17812</v>
      </c>
      <c r="D6649" t="s">
        <v>17813</v>
      </c>
      <c r="E6649" s="74">
        <v>19450</v>
      </c>
      <c r="F6649">
        <v>22.5</v>
      </c>
      <c r="G6649" t="s">
        <v>17369</v>
      </c>
      <c r="H6649" t="s">
        <v>17391</v>
      </c>
      <c r="I6649" s="74">
        <v>42832</v>
      </c>
      <c r="J6649" t="s">
        <v>17325</v>
      </c>
      <c r="K6649" t="s">
        <v>19</v>
      </c>
    </row>
    <row r="6650" spans="1:11" hidden="1" x14ac:dyDescent="0.3">
      <c r="A6650" t="s">
        <v>3866</v>
      </c>
      <c r="B6650" t="s">
        <v>11669</v>
      </c>
      <c r="C6650" t="s">
        <v>17812</v>
      </c>
      <c r="D6650" t="s">
        <v>17813</v>
      </c>
      <c r="E6650" s="74">
        <v>19450</v>
      </c>
      <c r="F6650">
        <v>22.5</v>
      </c>
      <c r="G6650" t="s">
        <v>17390</v>
      </c>
      <c r="H6650" t="s">
        <v>17391</v>
      </c>
      <c r="I6650" s="74">
        <v>42832</v>
      </c>
      <c r="J6650" t="s">
        <v>17325</v>
      </c>
      <c r="K6650" t="s">
        <v>19</v>
      </c>
    </row>
    <row r="6651" spans="1:11" hidden="1" x14ac:dyDescent="0.3">
      <c r="A6651" t="s">
        <v>3866</v>
      </c>
      <c r="B6651" t="s">
        <v>11669</v>
      </c>
      <c r="C6651" t="s">
        <v>17812</v>
      </c>
      <c r="D6651" t="s">
        <v>17813</v>
      </c>
      <c r="E6651" s="74">
        <v>19450</v>
      </c>
      <c r="F6651">
        <v>22.5</v>
      </c>
      <c r="G6651" t="s">
        <v>17814</v>
      </c>
      <c r="H6651" t="s">
        <v>17391</v>
      </c>
      <c r="I6651" s="74">
        <v>42832</v>
      </c>
      <c r="J6651" t="s">
        <v>17325</v>
      </c>
      <c r="K6651" t="s">
        <v>19</v>
      </c>
    </row>
    <row r="6652" spans="1:11" hidden="1" x14ac:dyDescent="0.3">
      <c r="A6652" t="s">
        <v>3866</v>
      </c>
      <c r="B6652" t="s">
        <v>11669</v>
      </c>
      <c r="C6652" t="s">
        <v>17812</v>
      </c>
      <c r="D6652" t="s">
        <v>17813</v>
      </c>
      <c r="E6652" s="74">
        <v>19450</v>
      </c>
      <c r="F6652">
        <v>22.5</v>
      </c>
      <c r="G6652" t="s">
        <v>17392</v>
      </c>
      <c r="H6652" t="s">
        <v>17391</v>
      </c>
      <c r="I6652" s="74">
        <v>42832</v>
      </c>
      <c r="J6652" t="s">
        <v>17325</v>
      </c>
      <c r="K6652" t="s">
        <v>19</v>
      </c>
    </row>
    <row r="6653" spans="1:11" hidden="1" x14ac:dyDescent="0.3">
      <c r="A6653" t="s">
        <v>3867</v>
      </c>
      <c r="B6653" t="s">
        <v>11669</v>
      </c>
      <c r="C6653" t="s">
        <v>17812</v>
      </c>
      <c r="D6653" t="s">
        <v>17813</v>
      </c>
      <c r="E6653" s="74">
        <v>29068</v>
      </c>
      <c r="F6653">
        <v>51.3</v>
      </c>
      <c r="G6653" t="s">
        <v>17369</v>
      </c>
      <c r="H6653" t="s">
        <v>17391</v>
      </c>
      <c r="I6653" s="74">
        <v>42832</v>
      </c>
      <c r="J6653" t="s">
        <v>17325</v>
      </c>
      <c r="K6653" t="s">
        <v>19</v>
      </c>
    </row>
    <row r="6654" spans="1:11" hidden="1" x14ac:dyDescent="0.3">
      <c r="A6654" t="s">
        <v>3867</v>
      </c>
      <c r="B6654" t="s">
        <v>11669</v>
      </c>
      <c r="C6654" t="s">
        <v>17812</v>
      </c>
      <c r="D6654" t="s">
        <v>17813</v>
      </c>
      <c r="E6654" s="74">
        <v>29068</v>
      </c>
      <c r="F6654">
        <v>51.3</v>
      </c>
      <c r="G6654" t="s">
        <v>17390</v>
      </c>
      <c r="H6654" t="s">
        <v>17391</v>
      </c>
      <c r="I6654" s="74">
        <v>42832</v>
      </c>
      <c r="J6654" t="s">
        <v>17325</v>
      </c>
      <c r="K6654" t="s">
        <v>19</v>
      </c>
    </row>
    <row r="6655" spans="1:11" hidden="1" x14ac:dyDescent="0.3">
      <c r="A6655" t="s">
        <v>3867</v>
      </c>
      <c r="B6655" t="s">
        <v>11669</v>
      </c>
      <c r="C6655" t="s">
        <v>17812</v>
      </c>
      <c r="D6655" t="s">
        <v>17813</v>
      </c>
      <c r="E6655" s="74">
        <v>29068</v>
      </c>
      <c r="F6655">
        <v>51.3</v>
      </c>
      <c r="G6655" t="s">
        <v>17814</v>
      </c>
      <c r="H6655" t="s">
        <v>17391</v>
      </c>
      <c r="I6655" s="74">
        <v>42832</v>
      </c>
      <c r="J6655" t="s">
        <v>17325</v>
      </c>
      <c r="K6655" t="s">
        <v>19</v>
      </c>
    </row>
    <row r="6656" spans="1:11" hidden="1" x14ac:dyDescent="0.3">
      <c r="A6656" t="s">
        <v>3867</v>
      </c>
      <c r="B6656" t="s">
        <v>11669</v>
      </c>
      <c r="C6656" t="s">
        <v>17812</v>
      </c>
      <c r="D6656" t="s">
        <v>17813</v>
      </c>
      <c r="E6656" s="74">
        <v>29068</v>
      </c>
      <c r="F6656">
        <v>51.3</v>
      </c>
      <c r="G6656" t="s">
        <v>17392</v>
      </c>
      <c r="H6656" t="s">
        <v>17391</v>
      </c>
      <c r="I6656" s="74">
        <v>42832</v>
      </c>
      <c r="J6656" t="s">
        <v>17325</v>
      </c>
      <c r="K6656" t="s">
        <v>19</v>
      </c>
    </row>
    <row r="6657" spans="1:11" hidden="1" x14ac:dyDescent="0.3">
      <c r="A6657" t="s">
        <v>3868</v>
      </c>
      <c r="B6657" t="s">
        <v>11669</v>
      </c>
      <c r="C6657" t="s">
        <v>17812</v>
      </c>
      <c r="D6657" t="s">
        <v>17813</v>
      </c>
      <c r="E6657" s="74">
        <v>29007</v>
      </c>
      <c r="F6657">
        <v>51.3</v>
      </c>
      <c r="G6657" t="s">
        <v>17369</v>
      </c>
      <c r="H6657" t="s">
        <v>17391</v>
      </c>
      <c r="I6657" s="74">
        <v>42832</v>
      </c>
      <c r="J6657" t="s">
        <v>17325</v>
      </c>
      <c r="K6657" t="s">
        <v>19</v>
      </c>
    </row>
    <row r="6658" spans="1:11" hidden="1" x14ac:dyDescent="0.3">
      <c r="A6658" t="s">
        <v>3868</v>
      </c>
      <c r="B6658" t="s">
        <v>11669</v>
      </c>
      <c r="C6658" t="s">
        <v>17812</v>
      </c>
      <c r="D6658" t="s">
        <v>17813</v>
      </c>
      <c r="E6658" s="74">
        <v>29007</v>
      </c>
      <c r="F6658">
        <v>51.3</v>
      </c>
      <c r="G6658" t="s">
        <v>17390</v>
      </c>
      <c r="H6658" t="s">
        <v>17391</v>
      </c>
      <c r="I6658" s="74">
        <v>42832</v>
      </c>
      <c r="J6658" t="s">
        <v>17325</v>
      </c>
      <c r="K6658" t="s">
        <v>19</v>
      </c>
    </row>
    <row r="6659" spans="1:11" hidden="1" x14ac:dyDescent="0.3">
      <c r="A6659" t="s">
        <v>3868</v>
      </c>
      <c r="B6659" t="s">
        <v>11669</v>
      </c>
      <c r="C6659" t="s">
        <v>17812</v>
      </c>
      <c r="D6659" t="s">
        <v>17813</v>
      </c>
      <c r="E6659" s="74">
        <v>29007</v>
      </c>
      <c r="F6659">
        <v>51.3</v>
      </c>
      <c r="G6659" t="s">
        <v>17814</v>
      </c>
      <c r="H6659" t="s">
        <v>17391</v>
      </c>
      <c r="I6659" s="74">
        <v>42832</v>
      </c>
      <c r="J6659" t="s">
        <v>17325</v>
      </c>
      <c r="K6659" t="s">
        <v>19</v>
      </c>
    </row>
    <row r="6660" spans="1:11" hidden="1" x14ac:dyDescent="0.3">
      <c r="A6660" t="s">
        <v>3868</v>
      </c>
      <c r="B6660" t="s">
        <v>11669</v>
      </c>
      <c r="C6660" t="s">
        <v>17812</v>
      </c>
      <c r="D6660" t="s">
        <v>17813</v>
      </c>
      <c r="E6660" s="74">
        <v>29007</v>
      </c>
      <c r="F6660">
        <v>51.3</v>
      </c>
      <c r="G6660" t="s">
        <v>17392</v>
      </c>
      <c r="H6660" t="s">
        <v>17391</v>
      </c>
      <c r="I6660" s="74">
        <v>42832</v>
      </c>
      <c r="J6660" t="s">
        <v>17325</v>
      </c>
      <c r="K6660" t="s">
        <v>19</v>
      </c>
    </row>
    <row r="6661" spans="1:11" hidden="1" x14ac:dyDescent="0.3">
      <c r="A6661" t="s">
        <v>3869</v>
      </c>
      <c r="B6661" t="s">
        <v>11669</v>
      </c>
      <c r="C6661" t="s">
        <v>17812</v>
      </c>
      <c r="D6661" t="s">
        <v>17813</v>
      </c>
      <c r="E6661" s="74">
        <v>28946</v>
      </c>
      <c r="F6661">
        <v>51.3</v>
      </c>
      <c r="G6661" t="s">
        <v>17369</v>
      </c>
      <c r="H6661" t="s">
        <v>17391</v>
      </c>
      <c r="I6661" s="74">
        <v>42832</v>
      </c>
      <c r="J6661" t="s">
        <v>17325</v>
      </c>
      <c r="K6661" t="s">
        <v>19</v>
      </c>
    </row>
    <row r="6662" spans="1:11" hidden="1" x14ac:dyDescent="0.3">
      <c r="A6662" t="s">
        <v>3869</v>
      </c>
      <c r="B6662" t="s">
        <v>11669</v>
      </c>
      <c r="C6662" t="s">
        <v>17812</v>
      </c>
      <c r="D6662" t="s">
        <v>17813</v>
      </c>
      <c r="E6662" s="74">
        <v>28946</v>
      </c>
      <c r="F6662">
        <v>51.3</v>
      </c>
      <c r="G6662" t="s">
        <v>17390</v>
      </c>
      <c r="H6662" t="s">
        <v>17391</v>
      </c>
      <c r="I6662" s="74">
        <v>42832</v>
      </c>
      <c r="J6662" t="s">
        <v>17325</v>
      </c>
      <c r="K6662" t="s">
        <v>19</v>
      </c>
    </row>
    <row r="6663" spans="1:11" hidden="1" x14ac:dyDescent="0.3">
      <c r="A6663" t="s">
        <v>3869</v>
      </c>
      <c r="B6663" t="s">
        <v>11669</v>
      </c>
      <c r="C6663" t="s">
        <v>17812</v>
      </c>
      <c r="D6663" t="s">
        <v>17813</v>
      </c>
      <c r="E6663" s="74">
        <v>28946</v>
      </c>
      <c r="F6663">
        <v>51.3</v>
      </c>
      <c r="G6663" t="s">
        <v>17814</v>
      </c>
      <c r="H6663" t="s">
        <v>17391</v>
      </c>
      <c r="I6663" s="74">
        <v>42832</v>
      </c>
      <c r="J6663" t="s">
        <v>17325</v>
      </c>
      <c r="K6663" t="s">
        <v>19</v>
      </c>
    </row>
    <row r="6664" spans="1:11" hidden="1" x14ac:dyDescent="0.3">
      <c r="A6664" t="s">
        <v>3869</v>
      </c>
      <c r="B6664" t="s">
        <v>11669</v>
      </c>
      <c r="C6664" t="s">
        <v>17812</v>
      </c>
      <c r="D6664" t="s">
        <v>17813</v>
      </c>
      <c r="E6664" s="74">
        <v>28946</v>
      </c>
      <c r="F6664">
        <v>51.3</v>
      </c>
      <c r="G6664" t="s">
        <v>17392</v>
      </c>
      <c r="H6664" t="s">
        <v>17391</v>
      </c>
      <c r="I6664" s="74">
        <v>42832</v>
      </c>
      <c r="J6664" t="s">
        <v>17325</v>
      </c>
      <c r="K6664" t="s">
        <v>19</v>
      </c>
    </row>
    <row r="6665" spans="1:11" hidden="1" x14ac:dyDescent="0.3">
      <c r="A6665" t="s">
        <v>3870</v>
      </c>
      <c r="B6665" t="s">
        <v>11669</v>
      </c>
      <c r="C6665" t="s">
        <v>17812</v>
      </c>
      <c r="D6665" t="s">
        <v>17813</v>
      </c>
      <c r="E6665" s="74">
        <v>28887</v>
      </c>
      <c r="F6665">
        <v>51.3</v>
      </c>
      <c r="G6665" t="s">
        <v>17369</v>
      </c>
      <c r="H6665" t="s">
        <v>17391</v>
      </c>
      <c r="I6665" s="74">
        <v>42832</v>
      </c>
      <c r="J6665" t="s">
        <v>17325</v>
      </c>
      <c r="K6665" t="s">
        <v>19</v>
      </c>
    </row>
    <row r="6666" spans="1:11" hidden="1" x14ac:dyDescent="0.3">
      <c r="A6666" t="s">
        <v>3870</v>
      </c>
      <c r="B6666" t="s">
        <v>11669</v>
      </c>
      <c r="C6666" t="s">
        <v>17812</v>
      </c>
      <c r="D6666" t="s">
        <v>17813</v>
      </c>
      <c r="E6666" s="74">
        <v>28887</v>
      </c>
      <c r="F6666">
        <v>51.3</v>
      </c>
      <c r="G6666" t="s">
        <v>17390</v>
      </c>
      <c r="H6666" t="s">
        <v>17391</v>
      </c>
      <c r="I6666" s="74">
        <v>42832</v>
      </c>
      <c r="J6666" t="s">
        <v>17325</v>
      </c>
      <c r="K6666" t="s">
        <v>19</v>
      </c>
    </row>
    <row r="6667" spans="1:11" hidden="1" x14ac:dyDescent="0.3">
      <c r="A6667" t="s">
        <v>3870</v>
      </c>
      <c r="B6667" t="s">
        <v>11669</v>
      </c>
      <c r="C6667" t="s">
        <v>17812</v>
      </c>
      <c r="D6667" t="s">
        <v>17813</v>
      </c>
      <c r="E6667" s="74">
        <v>28887</v>
      </c>
      <c r="F6667">
        <v>51.3</v>
      </c>
      <c r="G6667" t="s">
        <v>17814</v>
      </c>
      <c r="H6667" t="s">
        <v>17391</v>
      </c>
      <c r="I6667" s="74">
        <v>42832</v>
      </c>
      <c r="J6667" t="s">
        <v>17325</v>
      </c>
      <c r="K6667" t="s">
        <v>19</v>
      </c>
    </row>
    <row r="6668" spans="1:11" hidden="1" x14ac:dyDescent="0.3">
      <c r="A6668" t="s">
        <v>3870</v>
      </c>
      <c r="B6668" t="s">
        <v>11669</v>
      </c>
      <c r="C6668" t="s">
        <v>17812</v>
      </c>
      <c r="D6668" t="s">
        <v>17813</v>
      </c>
      <c r="E6668" s="74">
        <v>28887</v>
      </c>
      <c r="F6668">
        <v>51.3</v>
      </c>
      <c r="G6668" t="s">
        <v>17392</v>
      </c>
      <c r="H6668" t="s">
        <v>17391</v>
      </c>
      <c r="I6668" s="74">
        <v>42832</v>
      </c>
      <c r="J6668" t="s">
        <v>17325</v>
      </c>
      <c r="K6668" t="s">
        <v>19</v>
      </c>
    </row>
    <row r="6669" spans="1:11" hidden="1" x14ac:dyDescent="0.3">
      <c r="A6669" t="s">
        <v>3871</v>
      </c>
      <c r="B6669" t="s">
        <v>11669</v>
      </c>
      <c r="C6669" t="s">
        <v>17812</v>
      </c>
      <c r="D6669" t="s">
        <v>17813</v>
      </c>
      <c r="E6669" s="74">
        <v>28825</v>
      </c>
      <c r="F6669">
        <v>51.3</v>
      </c>
      <c r="G6669" t="s">
        <v>17369</v>
      </c>
      <c r="H6669" t="s">
        <v>17391</v>
      </c>
      <c r="I6669" s="74">
        <v>42832</v>
      </c>
      <c r="J6669" t="s">
        <v>17325</v>
      </c>
      <c r="K6669" t="s">
        <v>19</v>
      </c>
    </row>
    <row r="6670" spans="1:11" hidden="1" x14ac:dyDescent="0.3">
      <c r="A6670" t="s">
        <v>3871</v>
      </c>
      <c r="B6670" t="s">
        <v>11669</v>
      </c>
      <c r="C6670" t="s">
        <v>17812</v>
      </c>
      <c r="D6670" t="s">
        <v>17813</v>
      </c>
      <c r="E6670" s="74">
        <v>28825</v>
      </c>
      <c r="F6670">
        <v>51.3</v>
      </c>
      <c r="G6670" t="s">
        <v>17390</v>
      </c>
      <c r="H6670" t="s">
        <v>17391</v>
      </c>
      <c r="I6670" s="74">
        <v>42832</v>
      </c>
      <c r="J6670" t="s">
        <v>17325</v>
      </c>
      <c r="K6670" t="s">
        <v>19</v>
      </c>
    </row>
    <row r="6671" spans="1:11" hidden="1" x14ac:dyDescent="0.3">
      <c r="A6671" t="s">
        <v>3871</v>
      </c>
      <c r="B6671" t="s">
        <v>11669</v>
      </c>
      <c r="C6671" t="s">
        <v>17812</v>
      </c>
      <c r="D6671" t="s">
        <v>17813</v>
      </c>
      <c r="E6671" s="74">
        <v>28825</v>
      </c>
      <c r="F6671">
        <v>51.3</v>
      </c>
      <c r="G6671" t="s">
        <v>17814</v>
      </c>
      <c r="H6671" t="s">
        <v>17391</v>
      </c>
      <c r="I6671" s="74">
        <v>42832</v>
      </c>
      <c r="J6671" t="s">
        <v>17325</v>
      </c>
      <c r="K6671" t="s">
        <v>19</v>
      </c>
    </row>
    <row r="6672" spans="1:11" hidden="1" x14ac:dyDescent="0.3">
      <c r="A6672" t="s">
        <v>3871</v>
      </c>
      <c r="B6672" t="s">
        <v>11669</v>
      </c>
      <c r="C6672" t="s">
        <v>17812</v>
      </c>
      <c r="D6672" t="s">
        <v>17813</v>
      </c>
      <c r="E6672" s="74">
        <v>28825</v>
      </c>
      <c r="F6672">
        <v>51.3</v>
      </c>
      <c r="G6672" t="s">
        <v>17392</v>
      </c>
      <c r="H6672" t="s">
        <v>17391</v>
      </c>
      <c r="I6672" s="74">
        <v>42832</v>
      </c>
      <c r="J6672" t="s">
        <v>17325</v>
      </c>
      <c r="K6672" t="s">
        <v>19</v>
      </c>
    </row>
    <row r="6673" spans="1:11" hidden="1" x14ac:dyDescent="0.3">
      <c r="A6673" t="s">
        <v>3872</v>
      </c>
      <c r="B6673" t="s">
        <v>11669</v>
      </c>
      <c r="C6673" t="s">
        <v>17812</v>
      </c>
      <c r="D6673" t="s">
        <v>17813</v>
      </c>
      <c r="E6673" s="74">
        <v>28764</v>
      </c>
      <c r="F6673">
        <v>51.3</v>
      </c>
      <c r="G6673" t="s">
        <v>17369</v>
      </c>
      <c r="H6673" t="s">
        <v>17391</v>
      </c>
      <c r="I6673" s="74">
        <v>42832</v>
      </c>
      <c r="J6673" t="s">
        <v>17325</v>
      </c>
      <c r="K6673" t="s">
        <v>19</v>
      </c>
    </row>
    <row r="6674" spans="1:11" hidden="1" x14ac:dyDescent="0.3">
      <c r="A6674" t="s">
        <v>3872</v>
      </c>
      <c r="B6674" t="s">
        <v>11669</v>
      </c>
      <c r="C6674" t="s">
        <v>17812</v>
      </c>
      <c r="D6674" t="s">
        <v>17813</v>
      </c>
      <c r="E6674" s="74">
        <v>28764</v>
      </c>
      <c r="F6674">
        <v>51.3</v>
      </c>
      <c r="G6674" t="s">
        <v>17390</v>
      </c>
      <c r="H6674" t="s">
        <v>17391</v>
      </c>
      <c r="I6674" s="74">
        <v>42832</v>
      </c>
      <c r="J6674" t="s">
        <v>17325</v>
      </c>
      <c r="K6674" t="s">
        <v>19</v>
      </c>
    </row>
    <row r="6675" spans="1:11" hidden="1" x14ac:dyDescent="0.3">
      <c r="A6675" t="s">
        <v>3872</v>
      </c>
      <c r="B6675" t="s">
        <v>11669</v>
      </c>
      <c r="C6675" t="s">
        <v>17812</v>
      </c>
      <c r="D6675" t="s">
        <v>17813</v>
      </c>
      <c r="E6675" s="74">
        <v>28764</v>
      </c>
      <c r="F6675">
        <v>51.3</v>
      </c>
      <c r="G6675" t="s">
        <v>17814</v>
      </c>
      <c r="H6675" t="s">
        <v>17391</v>
      </c>
      <c r="I6675" s="74">
        <v>42832</v>
      </c>
      <c r="J6675" t="s">
        <v>17325</v>
      </c>
      <c r="K6675" t="s">
        <v>19</v>
      </c>
    </row>
    <row r="6676" spans="1:11" hidden="1" x14ac:dyDescent="0.3">
      <c r="A6676" t="s">
        <v>3872</v>
      </c>
      <c r="B6676" t="s">
        <v>11669</v>
      </c>
      <c r="C6676" t="s">
        <v>17812</v>
      </c>
      <c r="D6676" t="s">
        <v>17813</v>
      </c>
      <c r="E6676" s="74">
        <v>28764</v>
      </c>
      <c r="F6676">
        <v>51.3</v>
      </c>
      <c r="G6676" t="s">
        <v>17392</v>
      </c>
      <c r="H6676" t="s">
        <v>17391</v>
      </c>
      <c r="I6676" s="74">
        <v>42832</v>
      </c>
      <c r="J6676" t="s">
        <v>17325</v>
      </c>
      <c r="K6676" t="s">
        <v>19</v>
      </c>
    </row>
    <row r="6677" spans="1:11" hidden="1" x14ac:dyDescent="0.3">
      <c r="A6677" t="s">
        <v>3873</v>
      </c>
      <c r="B6677" t="s">
        <v>11669</v>
      </c>
      <c r="C6677" t="s">
        <v>17812</v>
      </c>
      <c r="D6677" t="s">
        <v>17813</v>
      </c>
      <c r="E6677" s="74">
        <v>28703</v>
      </c>
      <c r="F6677">
        <v>51.3</v>
      </c>
      <c r="G6677" t="s">
        <v>17369</v>
      </c>
      <c r="H6677" t="s">
        <v>17391</v>
      </c>
      <c r="I6677" s="74">
        <v>42832</v>
      </c>
      <c r="J6677" t="s">
        <v>17325</v>
      </c>
      <c r="K6677" t="s">
        <v>19</v>
      </c>
    </row>
    <row r="6678" spans="1:11" hidden="1" x14ac:dyDescent="0.3">
      <c r="A6678" t="s">
        <v>3873</v>
      </c>
      <c r="B6678" t="s">
        <v>11669</v>
      </c>
      <c r="C6678" t="s">
        <v>17812</v>
      </c>
      <c r="D6678" t="s">
        <v>17813</v>
      </c>
      <c r="E6678" s="74">
        <v>28703</v>
      </c>
      <c r="F6678">
        <v>51.3</v>
      </c>
      <c r="G6678" t="s">
        <v>17390</v>
      </c>
      <c r="H6678" t="s">
        <v>17391</v>
      </c>
      <c r="I6678" s="74">
        <v>42832</v>
      </c>
      <c r="J6678" t="s">
        <v>17325</v>
      </c>
      <c r="K6678" t="s">
        <v>19</v>
      </c>
    </row>
    <row r="6679" spans="1:11" hidden="1" x14ac:dyDescent="0.3">
      <c r="A6679" t="s">
        <v>3873</v>
      </c>
      <c r="B6679" t="s">
        <v>11669</v>
      </c>
      <c r="C6679" t="s">
        <v>17812</v>
      </c>
      <c r="D6679" t="s">
        <v>17813</v>
      </c>
      <c r="E6679" s="74">
        <v>28703</v>
      </c>
      <c r="F6679">
        <v>51.3</v>
      </c>
      <c r="G6679" t="s">
        <v>17814</v>
      </c>
      <c r="H6679" t="s">
        <v>17391</v>
      </c>
      <c r="I6679" s="74">
        <v>42832</v>
      </c>
      <c r="J6679" t="s">
        <v>17325</v>
      </c>
      <c r="K6679" t="s">
        <v>19</v>
      </c>
    </row>
    <row r="6680" spans="1:11" hidden="1" x14ac:dyDescent="0.3">
      <c r="A6680" t="s">
        <v>3873</v>
      </c>
      <c r="B6680" t="s">
        <v>11669</v>
      </c>
      <c r="C6680" t="s">
        <v>17812</v>
      </c>
      <c r="D6680" t="s">
        <v>17813</v>
      </c>
      <c r="E6680" s="74">
        <v>28703</v>
      </c>
      <c r="F6680">
        <v>51.3</v>
      </c>
      <c r="G6680" t="s">
        <v>17392</v>
      </c>
      <c r="H6680" t="s">
        <v>17391</v>
      </c>
      <c r="I6680" s="74">
        <v>42832</v>
      </c>
      <c r="J6680" t="s">
        <v>17325</v>
      </c>
      <c r="K6680" t="s">
        <v>19</v>
      </c>
    </row>
    <row r="6681" spans="1:11" hidden="1" x14ac:dyDescent="0.3">
      <c r="A6681" t="s">
        <v>3874</v>
      </c>
      <c r="B6681" t="s">
        <v>11669</v>
      </c>
      <c r="C6681" t="s">
        <v>17812</v>
      </c>
      <c r="D6681" t="s">
        <v>17813</v>
      </c>
      <c r="E6681" s="74">
        <v>28672</v>
      </c>
      <c r="F6681">
        <v>51.3</v>
      </c>
      <c r="G6681" t="s">
        <v>17369</v>
      </c>
      <c r="H6681" t="s">
        <v>17391</v>
      </c>
      <c r="I6681" s="74">
        <v>42832</v>
      </c>
      <c r="J6681" t="s">
        <v>17325</v>
      </c>
      <c r="K6681" t="s">
        <v>19</v>
      </c>
    </row>
    <row r="6682" spans="1:11" hidden="1" x14ac:dyDescent="0.3">
      <c r="A6682" t="s">
        <v>3874</v>
      </c>
      <c r="B6682" t="s">
        <v>11669</v>
      </c>
      <c r="C6682" t="s">
        <v>17812</v>
      </c>
      <c r="D6682" t="s">
        <v>17813</v>
      </c>
      <c r="E6682" s="74">
        <v>28672</v>
      </c>
      <c r="F6682">
        <v>51.3</v>
      </c>
      <c r="G6682" t="s">
        <v>17390</v>
      </c>
      <c r="H6682" t="s">
        <v>17391</v>
      </c>
      <c r="I6682" s="74">
        <v>42832</v>
      </c>
      <c r="J6682" t="s">
        <v>17325</v>
      </c>
      <c r="K6682" t="s">
        <v>19</v>
      </c>
    </row>
    <row r="6683" spans="1:11" hidden="1" x14ac:dyDescent="0.3">
      <c r="A6683" t="s">
        <v>3874</v>
      </c>
      <c r="B6683" t="s">
        <v>11669</v>
      </c>
      <c r="C6683" t="s">
        <v>17812</v>
      </c>
      <c r="D6683" t="s">
        <v>17813</v>
      </c>
      <c r="E6683" s="74">
        <v>28672</v>
      </c>
      <c r="F6683">
        <v>51.3</v>
      </c>
      <c r="G6683" t="s">
        <v>17814</v>
      </c>
      <c r="H6683" t="s">
        <v>17391</v>
      </c>
      <c r="I6683" s="74">
        <v>42832</v>
      </c>
      <c r="J6683" t="s">
        <v>17325</v>
      </c>
      <c r="K6683" t="s">
        <v>19</v>
      </c>
    </row>
    <row r="6684" spans="1:11" hidden="1" x14ac:dyDescent="0.3">
      <c r="A6684" t="s">
        <v>3874</v>
      </c>
      <c r="B6684" t="s">
        <v>11669</v>
      </c>
      <c r="C6684" t="s">
        <v>17812</v>
      </c>
      <c r="D6684" t="s">
        <v>17813</v>
      </c>
      <c r="E6684" s="74">
        <v>28672</v>
      </c>
      <c r="F6684">
        <v>51.3</v>
      </c>
      <c r="G6684" t="s">
        <v>17392</v>
      </c>
      <c r="H6684" t="s">
        <v>17391</v>
      </c>
      <c r="I6684" s="74">
        <v>42832</v>
      </c>
      <c r="J6684" t="s">
        <v>17325</v>
      </c>
      <c r="K6684" t="s">
        <v>19</v>
      </c>
    </row>
    <row r="6685" spans="1:11" hidden="1" x14ac:dyDescent="0.3">
      <c r="A6685" t="s">
        <v>20217</v>
      </c>
      <c r="B6685" t="s">
        <v>20218</v>
      </c>
      <c r="C6685" t="s">
        <v>17812</v>
      </c>
      <c r="D6685" t="s">
        <v>17813</v>
      </c>
      <c r="E6685" s="74">
        <v>11611</v>
      </c>
      <c r="F6685">
        <v>20.7</v>
      </c>
      <c r="G6685" t="s">
        <v>17369</v>
      </c>
      <c r="H6685" t="s">
        <v>17391</v>
      </c>
      <c r="I6685" s="74">
        <v>45134</v>
      </c>
      <c r="J6685" t="s">
        <v>19</v>
      </c>
      <c r="K6685" t="s">
        <v>19</v>
      </c>
    </row>
    <row r="6686" spans="1:11" hidden="1" x14ac:dyDescent="0.3">
      <c r="A6686" t="s">
        <v>3679</v>
      </c>
      <c r="B6686" t="s">
        <v>13425</v>
      </c>
      <c r="C6686" t="s">
        <v>17352</v>
      </c>
      <c r="D6686" t="s">
        <v>17293</v>
      </c>
      <c r="E6686" s="74">
        <v>37203</v>
      </c>
      <c r="F6686">
        <v>53.58</v>
      </c>
      <c r="G6686" t="s">
        <v>6</v>
      </c>
      <c r="H6686" t="s">
        <v>17376</v>
      </c>
      <c r="I6686" s="74">
        <v>39442</v>
      </c>
      <c r="J6686" t="s">
        <v>19</v>
      </c>
      <c r="K6686" t="s">
        <v>19</v>
      </c>
    </row>
    <row r="6687" spans="1:11" hidden="1" x14ac:dyDescent="0.3">
      <c r="A6687" t="s">
        <v>21096</v>
      </c>
      <c r="B6687" t="s">
        <v>21097</v>
      </c>
      <c r="C6687" t="s">
        <v>17461</v>
      </c>
      <c r="D6687" t="s">
        <v>17462</v>
      </c>
      <c r="E6687" s="74">
        <v>45321</v>
      </c>
      <c r="F6687">
        <v>80</v>
      </c>
      <c r="G6687" t="s">
        <v>17</v>
      </c>
      <c r="H6687" t="s">
        <v>17397</v>
      </c>
      <c r="I6687" s="74">
        <v>45355</v>
      </c>
      <c r="J6687" t="s">
        <v>19</v>
      </c>
      <c r="K6687" t="s">
        <v>19</v>
      </c>
    </row>
    <row r="6688" spans="1:11" hidden="1" x14ac:dyDescent="0.3">
      <c r="A6688" t="s">
        <v>2414</v>
      </c>
      <c r="B6688" t="s">
        <v>13188</v>
      </c>
      <c r="C6688" t="s">
        <v>21844</v>
      </c>
      <c r="D6688" t="s">
        <v>21845</v>
      </c>
      <c r="E6688" s="74">
        <v>40886</v>
      </c>
      <c r="F6688">
        <v>79.2</v>
      </c>
      <c r="G6688" t="s">
        <v>6</v>
      </c>
      <c r="H6688" t="s">
        <v>17458</v>
      </c>
      <c r="I6688" s="74">
        <v>40889</v>
      </c>
      <c r="J6688" t="s">
        <v>19</v>
      </c>
      <c r="K6688" t="s">
        <v>19</v>
      </c>
    </row>
    <row r="6689" spans="1:11" hidden="1" x14ac:dyDescent="0.3">
      <c r="A6689" t="s">
        <v>16099</v>
      </c>
      <c r="B6689" t="s">
        <v>16098</v>
      </c>
      <c r="C6689" t="s">
        <v>17361</v>
      </c>
      <c r="D6689" t="s">
        <v>17362</v>
      </c>
      <c r="E6689" s="74">
        <v>43283</v>
      </c>
      <c r="F6689">
        <v>0.69</v>
      </c>
      <c r="G6689" t="s">
        <v>17</v>
      </c>
      <c r="H6689" t="s">
        <v>17315</v>
      </c>
      <c r="I6689" s="74">
        <v>44309</v>
      </c>
      <c r="J6689" t="s">
        <v>19</v>
      </c>
      <c r="K6689" t="s">
        <v>19</v>
      </c>
    </row>
    <row r="6690" spans="1:11" hidden="1" x14ac:dyDescent="0.3">
      <c r="A6690" t="s">
        <v>4600</v>
      </c>
      <c r="B6690" t="s">
        <v>11286</v>
      </c>
      <c r="C6690" t="s">
        <v>17335</v>
      </c>
      <c r="D6690" t="s">
        <v>17336</v>
      </c>
      <c r="E6690" s="74">
        <v>43276</v>
      </c>
      <c r="F6690">
        <v>9.0999999999999998E-2</v>
      </c>
      <c r="G6690" t="s">
        <v>17</v>
      </c>
      <c r="H6690" t="s">
        <v>17324</v>
      </c>
      <c r="I6690" s="74">
        <v>43383</v>
      </c>
      <c r="J6690" t="s">
        <v>19</v>
      </c>
      <c r="K6690" t="s">
        <v>19</v>
      </c>
    </row>
    <row r="6691" spans="1:11" hidden="1" x14ac:dyDescent="0.3">
      <c r="A6691" t="s">
        <v>2958</v>
      </c>
      <c r="B6691" t="s">
        <v>13001</v>
      </c>
      <c r="C6691" t="s">
        <v>17812</v>
      </c>
      <c r="D6691" t="s">
        <v>17813</v>
      </c>
      <c r="E6691" s="74">
        <v>27061</v>
      </c>
      <c r="F6691">
        <v>125.4</v>
      </c>
      <c r="G6691" t="s">
        <v>17369</v>
      </c>
      <c r="H6691" t="s">
        <v>17391</v>
      </c>
      <c r="I6691" s="74">
        <v>40071</v>
      </c>
      <c r="J6691" t="s">
        <v>17325</v>
      </c>
      <c r="K6691" t="s">
        <v>19</v>
      </c>
    </row>
    <row r="6692" spans="1:11" hidden="1" x14ac:dyDescent="0.3">
      <c r="A6692" t="s">
        <v>2958</v>
      </c>
      <c r="B6692" t="s">
        <v>13001</v>
      </c>
      <c r="C6692" t="s">
        <v>17812</v>
      </c>
      <c r="D6692" t="s">
        <v>17813</v>
      </c>
      <c r="E6692" s="74">
        <v>27061</v>
      </c>
      <c r="F6692">
        <v>125.4</v>
      </c>
      <c r="G6692" t="s">
        <v>17390</v>
      </c>
      <c r="H6692" t="s">
        <v>17391</v>
      </c>
      <c r="I6692" s="74">
        <v>40071</v>
      </c>
      <c r="J6692" t="s">
        <v>17325</v>
      </c>
      <c r="K6692" t="s">
        <v>19</v>
      </c>
    </row>
    <row r="6693" spans="1:11" hidden="1" x14ac:dyDescent="0.3">
      <c r="A6693" t="s">
        <v>2958</v>
      </c>
      <c r="B6693" t="s">
        <v>13001</v>
      </c>
      <c r="C6693" t="s">
        <v>17812</v>
      </c>
      <c r="D6693" t="s">
        <v>17813</v>
      </c>
      <c r="E6693" s="74">
        <v>27061</v>
      </c>
      <c r="F6693">
        <v>125.4</v>
      </c>
      <c r="G6693" t="s">
        <v>17815</v>
      </c>
      <c r="H6693" t="s">
        <v>17391</v>
      </c>
      <c r="I6693" s="74">
        <v>40071</v>
      </c>
      <c r="J6693" t="s">
        <v>17325</v>
      </c>
      <c r="K6693" t="s">
        <v>19</v>
      </c>
    </row>
    <row r="6694" spans="1:11" hidden="1" x14ac:dyDescent="0.3">
      <c r="A6694" t="s">
        <v>2958</v>
      </c>
      <c r="B6694" t="s">
        <v>13001</v>
      </c>
      <c r="C6694" t="s">
        <v>17812</v>
      </c>
      <c r="D6694" t="s">
        <v>17813</v>
      </c>
      <c r="E6694" s="74">
        <v>27061</v>
      </c>
      <c r="F6694">
        <v>125.4</v>
      </c>
      <c r="G6694" t="s">
        <v>17814</v>
      </c>
      <c r="H6694" t="s">
        <v>17391</v>
      </c>
      <c r="I6694" s="74">
        <v>40071</v>
      </c>
      <c r="J6694" t="s">
        <v>17325</v>
      </c>
      <c r="K6694" t="s">
        <v>19</v>
      </c>
    </row>
    <row r="6695" spans="1:11" hidden="1" x14ac:dyDescent="0.3">
      <c r="A6695" t="s">
        <v>2958</v>
      </c>
      <c r="B6695" t="s">
        <v>13001</v>
      </c>
      <c r="C6695" t="s">
        <v>17812</v>
      </c>
      <c r="D6695" t="s">
        <v>17813</v>
      </c>
      <c r="E6695" s="74">
        <v>27061</v>
      </c>
      <c r="F6695">
        <v>125.4</v>
      </c>
      <c r="G6695" t="s">
        <v>17392</v>
      </c>
      <c r="H6695" t="s">
        <v>17391</v>
      </c>
      <c r="I6695" s="74">
        <v>40071</v>
      </c>
      <c r="J6695" t="s">
        <v>17325</v>
      </c>
      <c r="K6695" t="s">
        <v>19</v>
      </c>
    </row>
    <row r="6696" spans="1:11" hidden="1" x14ac:dyDescent="0.3">
      <c r="A6696" t="s">
        <v>2158</v>
      </c>
      <c r="B6696" t="s">
        <v>13001</v>
      </c>
      <c r="C6696" t="s">
        <v>17812</v>
      </c>
      <c r="D6696" t="s">
        <v>17813</v>
      </c>
      <c r="E6696" s="74">
        <v>22461</v>
      </c>
      <c r="F6696">
        <v>114</v>
      </c>
      <c r="G6696" t="s">
        <v>17369</v>
      </c>
      <c r="H6696" t="s">
        <v>17391</v>
      </c>
      <c r="I6696" s="74">
        <v>41351</v>
      </c>
      <c r="J6696" t="s">
        <v>17325</v>
      </c>
      <c r="K6696" t="s">
        <v>19</v>
      </c>
    </row>
    <row r="6697" spans="1:11" hidden="1" x14ac:dyDescent="0.3">
      <c r="A6697" t="s">
        <v>2158</v>
      </c>
      <c r="B6697" t="s">
        <v>13001</v>
      </c>
      <c r="C6697" t="s">
        <v>17812</v>
      </c>
      <c r="D6697" t="s">
        <v>17813</v>
      </c>
      <c r="E6697" s="74">
        <v>22461</v>
      </c>
      <c r="F6697">
        <v>114</v>
      </c>
      <c r="G6697" t="s">
        <v>17390</v>
      </c>
      <c r="H6697" t="s">
        <v>17391</v>
      </c>
      <c r="I6697" s="74">
        <v>41351</v>
      </c>
      <c r="J6697" t="s">
        <v>17325</v>
      </c>
      <c r="K6697" t="s">
        <v>19</v>
      </c>
    </row>
    <row r="6698" spans="1:11" hidden="1" x14ac:dyDescent="0.3">
      <c r="A6698" t="s">
        <v>2158</v>
      </c>
      <c r="B6698" t="s">
        <v>13001</v>
      </c>
      <c r="C6698" t="s">
        <v>17812</v>
      </c>
      <c r="D6698" t="s">
        <v>17813</v>
      </c>
      <c r="E6698" s="74">
        <v>22461</v>
      </c>
      <c r="F6698">
        <v>114</v>
      </c>
      <c r="G6698" t="s">
        <v>17815</v>
      </c>
      <c r="H6698" t="s">
        <v>17391</v>
      </c>
      <c r="I6698" s="74">
        <v>41351</v>
      </c>
      <c r="J6698" t="s">
        <v>17325</v>
      </c>
      <c r="K6698" t="s">
        <v>19</v>
      </c>
    </row>
    <row r="6699" spans="1:11" hidden="1" x14ac:dyDescent="0.3">
      <c r="A6699" t="s">
        <v>2158</v>
      </c>
      <c r="B6699" t="s">
        <v>13001</v>
      </c>
      <c r="C6699" t="s">
        <v>17812</v>
      </c>
      <c r="D6699" t="s">
        <v>17813</v>
      </c>
      <c r="E6699" s="74">
        <v>22461</v>
      </c>
      <c r="F6699">
        <v>114</v>
      </c>
      <c r="G6699" t="s">
        <v>17814</v>
      </c>
      <c r="H6699" t="s">
        <v>17391</v>
      </c>
      <c r="I6699" s="74">
        <v>41351</v>
      </c>
      <c r="J6699" t="s">
        <v>17325</v>
      </c>
      <c r="K6699" t="s">
        <v>19</v>
      </c>
    </row>
    <row r="6700" spans="1:11" hidden="1" x14ac:dyDescent="0.3">
      <c r="A6700" t="s">
        <v>2158</v>
      </c>
      <c r="B6700" t="s">
        <v>13001</v>
      </c>
      <c r="C6700" t="s">
        <v>17812</v>
      </c>
      <c r="D6700" t="s">
        <v>17813</v>
      </c>
      <c r="E6700" s="74">
        <v>22461</v>
      </c>
      <c r="F6700">
        <v>114</v>
      </c>
      <c r="G6700" t="s">
        <v>17392</v>
      </c>
      <c r="H6700" t="s">
        <v>17391</v>
      </c>
      <c r="I6700" s="74">
        <v>41351</v>
      </c>
      <c r="J6700" t="s">
        <v>17325</v>
      </c>
      <c r="K6700" t="s">
        <v>19</v>
      </c>
    </row>
    <row r="6701" spans="1:11" hidden="1" x14ac:dyDescent="0.3">
      <c r="A6701" t="s">
        <v>2157</v>
      </c>
      <c r="B6701" t="s">
        <v>13001</v>
      </c>
      <c r="C6701" t="s">
        <v>17812</v>
      </c>
      <c r="D6701" t="s">
        <v>17813</v>
      </c>
      <c r="E6701" s="74">
        <v>22453</v>
      </c>
      <c r="F6701">
        <v>114</v>
      </c>
      <c r="G6701" t="s">
        <v>17369</v>
      </c>
      <c r="H6701" t="s">
        <v>17391</v>
      </c>
      <c r="I6701" s="74">
        <v>41351</v>
      </c>
      <c r="J6701" t="s">
        <v>17325</v>
      </c>
      <c r="K6701" t="s">
        <v>19</v>
      </c>
    </row>
    <row r="6702" spans="1:11" hidden="1" x14ac:dyDescent="0.3">
      <c r="A6702" t="s">
        <v>2157</v>
      </c>
      <c r="B6702" t="s">
        <v>13001</v>
      </c>
      <c r="C6702" t="s">
        <v>17812</v>
      </c>
      <c r="D6702" t="s">
        <v>17813</v>
      </c>
      <c r="E6702" s="74">
        <v>22453</v>
      </c>
      <c r="F6702">
        <v>114</v>
      </c>
      <c r="G6702" t="s">
        <v>17390</v>
      </c>
      <c r="H6702" t="s">
        <v>17391</v>
      </c>
      <c r="I6702" s="74">
        <v>41351</v>
      </c>
      <c r="J6702" t="s">
        <v>17325</v>
      </c>
      <c r="K6702" t="s">
        <v>19</v>
      </c>
    </row>
    <row r="6703" spans="1:11" hidden="1" x14ac:dyDescent="0.3">
      <c r="A6703" t="s">
        <v>2157</v>
      </c>
      <c r="B6703" t="s">
        <v>13001</v>
      </c>
      <c r="C6703" t="s">
        <v>17812</v>
      </c>
      <c r="D6703" t="s">
        <v>17813</v>
      </c>
      <c r="E6703" s="74">
        <v>22453</v>
      </c>
      <c r="F6703">
        <v>114</v>
      </c>
      <c r="G6703" t="s">
        <v>17815</v>
      </c>
      <c r="H6703" t="s">
        <v>17391</v>
      </c>
      <c r="I6703" s="74">
        <v>41351</v>
      </c>
      <c r="J6703" t="s">
        <v>17325</v>
      </c>
      <c r="K6703" t="s">
        <v>19</v>
      </c>
    </row>
    <row r="6704" spans="1:11" hidden="1" x14ac:dyDescent="0.3">
      <c r="A6704" t="s">
        <v>2157</v>
      </c>
      <c r="B6704" t="s">
        <v>13001</v>
      </c>
      <c r="C6704" t="s">
        <v>17812</v>
      </c>
      <c r="D6704" t="s">
        <v>17813</v>
      </c>
      <c r="E6704" s="74">
        <v>22453</v>
      </c>
      <c r="F6704">
        <v>114</v>
      </c>
      <c r="G6704" t="s">
        <v>17814</v>
      </c>
      <c r="H6704" t="s">
        <v>17391</v>
      </c>
      <c r="I6704" s="74">
        <v>41351</v>
      </c>
      <c r="J6704" t="s">
        <v>17325</v>
      </c>
      <c r="K6704" t="s">
        <v>19</v>
      </c>
    </row>
    <row r="6705" spans="1:11" hidden="1" x14ac:dyDescent="0.3">
      <c r="A6705" t="s">
        <v>2157</v>
      </c>
      <c r="B6705" t="s">
        <v>13001</v>
      </c>
      <c r="C6705" t="s">
        <v>17812</v>
      </c>
      <c r="D6705" t="s">
        <v>17813</v>
      </c>
      <c r="E6705" s="74">
        <v>22453</v>
      </c>
      <c r="F6705">
        <v>114</v>
      </c>
      <c r="G6705" t="s">
        <v>17392</v>
      </c>
      <c r="H6705" t="s">
        <v>17391</v>
      </c>
      <c r="I6705" s="74">
        <v>41351</v>
      </c>
      <c r="J6705" t="s">
        <v>17325</v>
      </c>
      <c r="K6705" t="s">
        <v>19</v>
      </c>
    </row>
    <row r="6706" spans="1:11" hidden="1" x14ac:dyDescent="0.3">
      <c r="A6706" t="s">
        <v>2156</v>
      </c>
      <c r="B6706" t="s">
        <v>13001</v>
      </c>
      <c r="C6706" t="s">
        <v>17812</v>
      </c>
      <c r="D6706" t="s">
        <v>17813</v>
      </c>
      <c r="E6706" s="74">
        <v>22445</v>
      </c>
      <c r="F6706">
        <v>114</v>
      </c>
      <c r="G6706" t="s">
        <v>17369</v>
      </c>
      <c r="H6706" t="s">
        <v>17391</v>
      </c>
      <c r="I6706" s="74">
        <v>41351</v>
      </c>
      <c r="J6706" t="s">
        <v>17325</v>
      </c>
      <c r="K6706" t="s">
        <v>19</v>
      </c>
    </row>
    <row r="6707" spans="1:11" hidden="1" x14ac:dyDescent="0.3">
      <c r="A6707" t="s">
        <v>2156</v>
      </c>
      <c r="B6707" t="s">
        <v>13001</v>
      </c>
      <c r="C6707" t="s">
        <v>17812</v>
      </c>
      <c r="D6707" t="s">
        <v>17813</v>
      </c>
      <c r="E6707" s="74">
        <v>22445</v>
      </c>
      <c r="F6707">
        <v>114</v>
      </c>
      <c r="G6707" t="s">
        <v>17390</v>
      </c>
      <c r="H6707" t="s">
        <v>17391</v>
      </c>
      <c r="I6707" s="74">
        <v>41351</v>
      </c>
      <c r="J6707" t="s">
        <v>17325</v>
      </c>
      <c r="K6707" t="s">
        <v>19</v>
      </c>
    </row>
    <row r="6708" spans="1:11" hidden="1" x14ac:dyDescent="0.3">
      <c r="A6708" t="s">
        <v>2156</v>
      </c>
      <c r="B6708" t="s">
        <v>13001</v>
      </c>
      <c r="C6708" t="s">
        <v>17812</v>
      </c>
      <c r="D6708" t="s">
        <v>17813</v>
      </c>
      <c r="E6708" s="74">
        <v>22445</v>
      </c>
      <c r="F6708">
        <v>114</v>
      </c>
      <c r="G6708" t="s">
        <v>17815</v>
      </c>
      <c r="H6708" t="s">
        <v>17391</v>
      </c>
      <c r="I6708" s="74">
        <v>41351</v>
      </c>
      <c r="J6708" t="s">
        <v>17325</v>
      </c>
      <c r="K6708" t="s">
        <v>19</v>
      </c>
    </row>
    <row r="6709" spans="1:11" hidden="1" x14ac:dyDescent="0.3">
      <c r="A6709" t="s">
        <v>2156</v>
      </c>
      <c r="B6709" t="s">
        <v>13001</v>
      </c>
      <c r="C6709" t="s">
        <v>17812</v>
      </c>
      <c r="D6709" t="s">
        <v>17813</v>
      </c>
      <c r="E6709" s="74">
        <v>22445</v>
      </c>
      <c r="F6709">
        <v>114</v>
      </c>
      <c r="G6709" t="s">
        <v>17814</v>
      </c>
      <c r="H6709" t="s">
        <v>17391</v>
      </c>
      <c r="I6709" s="74">
        <v>41351</v>
      </c>
      <c r="J6709" t="s">
        <v>17325</v>
      </c>
      <c r="K6709" t="s">
        <v>19</v>
      </c>
    </row>
    <row r="6710" spans="1:11" hidden="1" x14ac:dyDescent="0.3">
      <c r="A6710" t="s">
        <v>2156</v>
      </c>
      <c r="B6710" t="s">
        <v>13001</v>
      </c>
      <c r="C6710" t="s">
        <v>17812</v>
      </c>
      <c r="D6710" t="s">
        <v>17813</v>
      </c>
      <c r="E6710" s="74">
        <v>22445</v>
      </c>
      <c r="F6710">
        <v>114</v>
      </c>
      <c r="G6710" t="s">
        <v>17392</v>
      </c>
      <c r="H6710" t="s">
        <v>17391</v>
      </c>
      <c r="I6710" s="74">
        <v>41351</v>
      </c>
      <c r="J6710" t="s">
        <v>17325</v>
      </c>
      <c r="K6710" t="s">
        <v>19</v>
      </c>
    </row>
    <row r="6711" spans="1:11" hidden="1" x14ac:dyDescent="0.3">
      <c r="A6711" t="s">
        <v>2155</v>
      </c>
      <c r="B6711" t="s">
        <v>13001</v>
      </c>
      <c r="C6711" t="s">
        <v>17812</v>
      </c>
      <c r="D6711" t="s">
        <v>17813</v>
      </c>
      <c r="E6711" s="74">
        <v>22500</v>
      </c>
      <c r="F6711">
        <v>114</v>
      </c>
      <c r="G6711" t="s">
        <v>17369</v>
      </c>
      <c r="H6711" t="s">
        <v>17391</v>
      </c>
      <c r="I6711" s="74">
        <v>41351</v>
      </c>
      <c r="J6711" t="s">
        <v>17325</v>
      </c>
      <c r="K6711" t="s">
        <v>19</v>
      </c>
    </row>
    <row r="6712" spans="1:11" hidden="1" x14ac:dyDescent="0.3">
      <c r="A6712" t="s">
        <v>2155</v>
      </c>
      <c r="B6712" t="s">
        <v>13001</v>
      </c>
      <c r="C6712" t="s">
        <v>17812</v>
      </c>
      <c r="D6712" t="s">
        <v>17813</v>
      </c>
      <c r="E6712" s="74">
        <v>22500</v>
      </c>
      <c r="F6712">
        <v>114</v>
      </c>
      <c r="G6712" t="s">
        <v>17390</v>
      </c>
      <c r="H6712" t="s">
        <v>17391</v>
      </c>
      <c r="I6712" s="74">
        <v>41351</v>
      </c>
      <c r="J6712" t="s">
        <v>17325</v>
      </c>
      <c r="K6712" t="s">
        <v>19</v>
      </c>
    </row>
    <row r="6713" spans="1:11" hidden="1" x14ac:dyDescent="0.3">
      <c r="A6713" t="s">
        <v>2155</v>
      </c>
      <c r="B6713" t="s">
        <v>13001</v>
      </c>
      <c r="C6713" t="s">
        <v>17812</v>
      </c>
      <c r="D6713" t="s">
        <v>17813</v>
      </c>
      <c r="E6713" s="74">
        <v>22500</v>
      </c>
      <c r="F6713">
        <v>114</v>
      </c>
      <c r="G6713" t="s">
        <v>17815</v>
      </c>
      <c r="H6713" t="s">
        <v>17391</v>
      </c>
      <c r="I6713" s="74">
        <v>41351</v>
      </c>
      <c r="J6713" t="s">
        <v>17325</v>
      </c>
      <c r="K6713" t="s">
        <v>19</v>
      </c>
    </row>
    <row r="6714" spans="1:11" hidden="1" x14ac:dyDescent="0.3">
      <c r="A6714" t="s">
        <v>2155</v>
      </c>
      <c r="B6714" t="s">
        <v>13001</v>
      </c>
      <c r="C6714" t="s">
        <v>17812</v>
      </c>
      <c r="D6714" t="s">
        <v>17813</v>
      </c>
      <c r="E6714" s="74">
        <v>22500</v>
      </c>
      <c r="F6714">
        <v>114</v>
      </c>
      <c r="G6714" t="s">
        <v>17814</v>
      </c>
      <c r="H6714" t="s">
        <v>17391</v>
      </c>
      <c r="I6714" s="74">
        <v>41351</v>
      </c>
      <c r="J6714" t="s">
        <v>17325</v>
      </c>
      <c r="K6714" t="s">
        <v>19</v>
      </c>
    </row>
    <row r="6715" spans="1:11" hidden="1" x14ac:dyDescent="0.3">
      <c r="A6715" t="s">
        <v>2155</v>
      </c>
      <c r="B6715" t="s">
        <v>13001</v>
      </c>
      <c r="C6715" t="s">
        <v>17812</v>
      </c>
      <c r="D6715" t="s">
        <v>17813</v>
      </c>
      <c r="E6715" s="74">
        <v>22500</v>
      </c>
      <c r="F6715">
        <v>114</v>
      </c>
      <c r="G6715" t="s">
        <v>17392</v>
      </c>
      <c r="H6715" t="s">
        <v>17391</v>
      </c>
      <c r="I6715" s="74">
        <v>41351</v>
      </c>
      <c r="J6715" t="s">
        <v>17325</v>
      </c>
      <c r="K6715" t="s">
        <v>19</v>
      </c>
    </row>
    <row r="6716" spans="1:11" hidden="1" x14ac:dyDescent="0.3">
      <c r="A6716" t="s">
        <v>2154</v>
      </c>
      <c r="B6716" t="s">
        <v>13001</v>
      </c>
      <c r="C6716" t="s">
        <v>17812</v>
      </c>
      <c r="D6716" t="s">
        <v>17813</v>
      </c>
      <c r="E6716" s="74">
        <v>22517</v>
      </c>
      <c r="F6716">
        <v>114</v>
      </c>
      <c r="G6716" t="s">
        <v>17369</v>
      </c>
      <c r="H6716" t="s">
        <v>17391</v>
      </c>
      <c r="I6716" s="74">
        <v>41351</v>
      </c>
      <c r="J6716" t="s">
        <v>17325</v>
      </c>
      <c r="K6716" t="s">
        <v>19</v>
      </c>
    </row>
    <row r="6717" spans="1:11" hidden="1" x14ac:dyDescent="0.3">
      <c r="A6717" t="s">
        <v>2154</v>
      </c>
      <c r="B6717" t="s">
        <v>13001</v>
      </c>
      <c r="C6717" t="s">
        <v>17812</v>
      </c>
      <c r="D6717" t="s">
        <v>17813</v>
      </c>
      <c r="E6717" s="74">
        <v>22517</v>
      </c>
      <c r="F6717">
        <v>114</v>
      </c>
      <c r="G6717" t="s">
        <v>17390</v>
      </c>
      <c r="H6717" t="s">
        <v>17391</v>
      </c>
      <c r="I6717" s="74">
        <v>41351</v>
      </c>
      <c r="J6717" t="s">
        <v>17325</v>
      </c>
      <c r="K6717" t="s">
        <v>19</v>
      </c>
    </row>
    <row r="6718" spans="1:11" hidden="1" x14ac:dyDescent="0.3">
      <c r="A6718" t="s">
        <v>2154</v>
      </c>
      <c r="B6718" t="s">
        <v>13001</v>
      </c>
      <c r="C6718" t="s">
        <v>17812</v>
      </c>
      <c r="D6718" t="s">
        <v>17813</v>
      </c>
      <c r="E6718" s="74">
        <v>22517</v>
      </c>
      <c r="F6718">
        <v>114</v>
      </c>
      <c r="G6718" t="s">
        <v>17815</v>
      </c>
      <c r="H6718" t="s">
        <v>17391</v>
      </c>
      <c r="I6718" s="74">
        <v>41351</v>
      </c>
      <c r="J6718" t="s">
        <v>17325</v>
      </c>
      <c r="K6718" t="s">
        <v>19</v>
      </c>
    </row>
    <row r="6719" spans="1:11" hidden="1" x14ac:dyDescent="0.3">
      <c r="A6719" t="s">
        <v>2154</v>
      </c>
      <c r="B6719" t="s">
        <v>13001</v>
      </c>
      <c r="C6719" t="s">
        <v>17812</v>
      </c>
      <c r="D6719" t="s">
        <v>17813</v>
      </c>
      <c r="E6719" s="74">
        <v>22517</v>
      </c>
      <c r="F6719">
        <v>114</v>
      </c>
      <c r="G6719" t="s">
        <v>17814</v>
      </c>
      <c r="H6719" t="s">
        <v>17391</v>
      </c>
      <c r="I6719" s="74">
        <v>41351</v>
      </c>
      <c r="J6719" t="s">
        <v>17325</v>
      </c>
      <c r="K6719" t="s">
        <v>19</v>
      </c>
    </row>
    <row r="6720" spans="1:11" hidden="1" x14ac:dyDescent="0.3">
      <c r="A6720" t="s">
        <v>2154</v>
      </c>
      <c r="B6720" t="s">
        <v>13001</v>
      </c>
      <c r="C6720" t="s">
        <v>17812</v>
      </c>
      <c r="D6720" t="s">
        <v>17813</v>
      </c>
      <c r="E6720" s="74">
        <v>22517</v>
      </c>
      <c r="F6720">
        <v>114</v>
      </c>
      <c r="G6720" t="s">
        <v>17392</v>
      </c>
      <c r="H6720" t="s">
        <v>17391</v>
      </c>
      <c r="I6720" s="74">
        <v>41351</v>
      </c>
      <c r="J6720" t="s">
        <v>17325</v>
      </c>
      <c r="K6720" t="s">
        <v>19</v>
      </c>
    </row>
    <row r="6721" spans="1:11" hidden="1" x14ac:dyDescent="0.3">
      <c r="A6721" t="s">
        <v>2153</v>
      </c>
      <c r="B6721" t="s">
        <v>13001</v>
      </c>
      <c r="C6721" t="s">
        <v>17812</v>
      </c>
      <c r="D6721" t="s">
        <v>17813</v>
      </c>
      <c r="E6721" s="74">
        <v>22523</v>
      </c>
      <c r="F6721">
        <v>114</v>
      </c>
      <c r="G6721" t="s">
        <v>17369</v>
      </c>
      <c r="H6721" t="s">
        <v>17391</v>
      </c>
      <c r="I6721" s="74">
        <v>41351</v>
      </c>
      <c r="J6721" t="s">
        <v>17325</v>
      </c>
      <c r="K6721" t="s">
        <v>19</v>
      </c>
    </row>
    <row r="6722" spans="1:11" hidden="1" x14ac:dyDescent="0.3">
      <c r="A6722" t="s">
        <v>2153</v>
      </c>
      <c r="B6722" t="s">
        <v>13001</v>
      </c>
      <c r="C6722" t="s">
        <v>17812</v>
      </c>
      <c r="D6722" t="s">
        <v>17813</v>
      </c>
      <c r="E6722" s="74">
        <v>22523</v>
      </c>
      <c r="F6722">
        <v>114</v>
      </c>
      <c r="G6722" t="s">
        <v>17390</v>
      </c>
      <c r="H6722" t="s">
        <v>17391</v>
      </c>
      <c r="I6722" s="74">
        <v>41351</v>
      </c>
      <c r="J6722" t="s">
        <v>17325</v>
      </c>
      <c r="K6722" t="s">
        <v>19</v>
      </c>
    </row>
    <row r="6723" spans="1:11" hidden="1" x14ac:dyDescent="0.3">
      <c r="A6723" t="s">
        <v>2153</v>
      </c>
      <c r="B6723" t="s">
        <v>13001</v>
      </c>
      <c r="C6723" t="s">
        <v>17812</v>
      </c>
      <c r="D6723" t="s">
        <v>17813</v>
      </c>
      <c r="E6723" s="74">
        <v>22523</v>
      </c>
      <c r="F6723">
        <v>114</v>
      </c>
      <c r="G6723" t="s">
        <v>17815</v>
      </c>
      <c r="H6723" t="s">
        <v>17391</v>
      </c>
      <c r="I6723" s="74">
        <v>41351</v>
      </c>
      <c r="J6723" t="s">
        <v>17325</v>
      </c>
      <c r="K6723" t="s">
        <v>19</v>
      </c>
    </row>
    <row r="6724" spans="1:11" hidden="1" x14ac:dyDescent="0.3">
      <c r="A6724" t="s">
        <v>2153</v>
      </c>
      <c r="B6724" t="s">
        <v>13001</v>
      </c>
      <c r="C6724" t="s">
        <v>17812</v>
      </c>
      <c r="D6724" t="s">
        <v>17813</v>
      </c>
      <c r="E6724" s="74">
        <v>22523</v>
      </c>
      <c r="F6724">
        <v>114</v>
      </c>
      <c r="G6724" t="s">
        <v>17814</v>
      </c>
      <c r="H6724" t="s">
        <v>17391</v>
      </c>
      <c r="I6724" s="74">
        <v>41351</v>
      </c>
      <c r="J6724" t="s">
        <v>17325</v>
      </c>
      <c r="K6724" t="s">
        <v>19</v>
      </c>
    </row>
    <row r="6725" spans="1:11" hidden="1" x14ac:dyDescent="0.3">
      <c r="A6725" t="s">
        <v>2153</v>
      </c>
      <c r="B6725" t="s">
        <v>13001</v>
      </c>
      <c r="C6725" t="s">
        <v>17812</v>
      </c>
      <c r="D6725" t="s">
        <v>17813</v>
      </c>
      <c r="E6725" s="74">
        <v>22523</v>
      </c>
      <c r="F6725">
        <v>114</v>
      </c>
      <c r="G6725" t="s">
        <v>17392</v>
      </c>
      <c r="H6725" t="s">
        <v>17391</v>
      </c>
      <c r="I6725" s="74">
        <v>41351</v>
      </c>
      <c r="J6725" t="s">
        <v>17325</v>
      </c>
      <c r="K6725" t="s">
        <v>19</v>
      </c>
    </row>
    <row r="6726" spans="1:11" hidden="1" x14ac:dyDescent="0.3">
      <c r="A6726" t="s">
        <v>2152</v>
      </c>
      <c r="B6726" t="s">
        <v>13001</v>
      </c>
      <c r="C6726" t="s">
        <v>17812</v>
      </c>
      <c r="D6726" t="s">
        <v>17813</v>
      </c>
      <c r="E6726" s="74">
        <v>22525</v>
      </c>
      <c r="F6726">
        <v>114</v>
      </c>
      <c r="G6726" t="s">
        <v>17369</v>
      </c>
      <c r="H6726" t="s">
        <v>17391</v>
      </c>
      <c r="I6726" s="74">
        <v>41351</v>
      </c>
      <c r="J6726" t="s">
        <v>17325</v>
      </c>
      <c r="K6726" t="s">
        <v>19</v>
      </c>
    </row>
    <row r="6727" spans="1:11" hidden="1" x14ac:dyDescent="0.3">
      <c r="A6727" t="s">
        <v>2152</v>
      </c>
      <c r="B6727" t="s">
        <v>13001</v>
      </c>
      <c r="C6727" t="s">
        <v>17812</v>
      </c>
      <c r="D6727" t="s">
        <v>17813</v>
      </c>
      <c r="E6727" s="74">
        <v>22525</v>
      </c>
      <c r="F6727">
        <v>114</v>
      </c>
      <c r="G6727" t="s">
        <v>17390</v>
      </c>
      <c r="H6727" t="s">
        <v>17391</v>
      </c>
      <c r="I6727" s="74">
        <v>41351</v>
      </c>
      <c r="J6727" t="s">
        <v>17325</v>
      </c>
      <c r="K6727" t="s">
        <v>19</v>
      </c>
    </row>
    <row r="6728" spans="1:11" hidden="1" x14ac:dyDescent="0.3">
      <c r="A6728" t="s">
        <v>2152</v>
      </c>
      <c r="B6728" t="s">
        <v>13001</v>
      </c>
      <c r="C6728" t="s">
        <v>17812</v>
      </c>
      <c r="D6728" t="s">
        <v>17813</v>
      </c>
      <c r="E6728" s="74">
        <v>22525</v>
      </c>
      <c r="F6728">
        <v>114</v>
      </c>
      <c r="G6728" t="s">
        <v>17815</v>
      </c>
      <c r="H6728" t="s">
        <v>17391</v>
      </c>
      <c r="I6728" s="74">
        <v>41351</v>
      </c>
      <c r="J6728" t="s">
        <v>17325</v>
      </c>
      <c r="K6728" t="s">
        <v>19</v>
      </c>
    </row>
    <row r="6729" spans="1:11" hidden="1" x14ac:dyDescent="0.3">
      <c r="A6729" t="s">
        <v>2152</v>
      </c>
      <c r="B6729" t="s">
        <v>13001</v>
      </c>
      <c r="C6729" t="s">
        <v>17812</v>
      </c>
      <c r="D6729" t="s">
        <v>17813</v>
      </c>
      <c r="E6729" s="74">
        <v>22525</v>
      </c>
      <c r="F6729">
        <v>114</v>
      </c>
      <c r="G6729" t="s">
        <v>17814</v>
      </c>
      <c r="H6729" t="s">
        <v>17391</v>
      </c>
      <c r="I6729" s="74">
        <v>41351</v>
      </c>
      <c r="J6729" t="s">
        <v>17325</v>
      </c>
      <c r="K6729" t="s">
        <v>19</v>
      </c>
    </row>
    <row r="6730" spans="1:11" hidden="1" x14ac:dyDescent="0.3">
      <c r="A6730" t="s">
        <v>2152</v>
      </c>
      <c r="B6730" t="s">
        <v>13001</v>
      </c>
      <c r="C6730" t="s">
        <v>17812</v>
      </c>
      <c r="D6730" t="s">
        <v>17813</v>
      </c>
      <c r="E6730" s="74">
        <v>22525</v>
      </c>
      <c r="F6730">
        <v>114</v>
      </c>
      <c r="G6730" t="s">
        <v>17392</v>
      </c>
      <c r="H6730" t="s">
        <v>17391</v>
      </c>
      <c r="I6730" s="74">
        <v>41351</v>
      </c>
      <c r="J6730" t="s">
        <v>17325</v>
      </c>
      <c r="K6730" t="s">
        <v>19</v>
      </c>
    </row>
    <row r="6731" spans="1:11" hidden="1" x14ac:dyDescent="0.3">
      <c r="A6731" t="s">
        <v>2151</v>
      </c>
      <c r="B6731" t="s">
        <v>13001</v>
      </c>
      <c r="C6731" t="s">
        <v>17812</v>
      </c>
      <c r="D6731" t="s">
        <v>17813</v>
      </c>
      <c r="E6731" s="74">
        <v>26877</v>
      </c>
      <c r="F6731">
        <v>125.4</v>
      </c>
      <c r="G6731" t="s">
        <v>17369</v>
      </c>
      <c r="H6731" t="s">
        <v>17391</v>
      </c>
      <c r="I6731" s="74">
        <v>41351</v>
      </c>
      <c r="J6731" t="s">
        <v>17325</v>
      </c>
      <c r="K6731" t="s">
        <v>19</v>
      </c>
    </row>
    <row r="6732" spans="1:11" hidden="1" x14ac:dyDescent="0.3">
      <c r="A6732" t="s">
        <v>2151</v>
      </c>
      <c r="B6732" t="s">
        <v>13001</v>
      </c>
      <c r="C6732" t="s">
        <v>17812</v>
      </c>
      <c r="D6732" t="s">
        <v>17813</v>
      </c>
      <c r="E6732" s="74">
        <v>26877</v>
      </c>
      <c r="F6732">
        <v>125.4</v>
      </c>
      <c r="G6732" t="s">
        <v>17390</v>
      </c>
      <c r="H6732" t="s">
        <v>17391</v>
      </c>
      <c r="I6732" s="74">
        <v>41351</v>
      </c>
      <c r="J6732" t="s">
        <v>17325</v>
      </c>
      <c r="K6732" t="s">
        <v>19</v>
      </c>
    </row>
    <row r="6733" spans="1:11" hidden="1" x14ac:dyDescent="0.3">
      <c r="A6733" t="s">
        <v>2151</v>
      </c>
      <c r="B6733" t="s">
        <v>13001</v>
      </c>
      <c r="C6733" t="s">
        <v>17812</v>
      </c>
      <c r="D6733" t="s">
        <v>17813</v>
      </c>
      <c r="E6733" s="74">
        <v>26877</v>
      </c>
      <c r="F6733">
        <v>125.4</v>
      </c>
      <c r="G6733" t="s">
        <v>17815</v>
      </c>
      <c r="H6733" t="s">
        <v>17391</v>
      </c>
      <c r="I6733" s="74">
        <v>41351</v>
      </c>
      <c r="J6733" t="s">
        <v>17325</v>
      </c>
      <c r="K6733" t="s">
        <v>19</v>
      </c>
    </row>
    <row r="6734" spans="1:11" hidden="1" x14ac:dyDescent="0.3">
      <c r="A6734" t="s">
        <v>2151</v>
      </c>
      <c r="B6734" t="s">
        <v>13001</v>
      </c>
      <c r="C6734" t="s">
        <v>17812</v>
      </c>
      <c r="D6734" t="s">
        <v>17813</v>
      </c>
      <c r="E6734" s="74">
        <v>26877</v>
      </c>
      <c r="F6734">
        <v>125.4</v>
      </c>
      <c r="G6734" t="s">
        <v>17814</v>
      </c>
      <c r="H6734" t="s">
        <v>17391</v>
      </c>
      <c r="I6734" s="74">
        <v>41351</v>
      </c>
      <c r="J6734" t="s">
        <v>17325</v>
      </c>
      <c r="K6734" t="s">
        <v>19</v>
      </c>
    </row>
    <row r="6735" spans="1:11" hidden="1" x14ac:dyDescent="0.3">
      <c r="A6735" t="s">
        <v>2151</v>
      </c>
      <c r="B6735" t="s">
        <v>13001</v>
      </c>
      <c r="C6735" t="s">
        <v>17812</v>
      </c>
      <c r="D6735" t="s">
        <v>17813</v>
      </c>
      <c r="E6735" s="74">
        <v>26877</v>
      </c>
      <c r="F6735">
        <v>125.4</v>
      </c>
      <c r="G6735" t="s">
        <v>17392</v>
      </c>
      <c r="H6735" t="s">
        <v>17391</v>
      </c>
      <c r="I6735" s="74">
        <v>41351</v>
      </c>
      <c r="J6735" t="s">
        <v>17325</v>
      </c>
      <c r="K6735" t="s">
        <v>19</v>
      </c>
    </row>
    <row r="6736" spans="1:11" hidden="1" x14ac:dyDescent="0.3">
      <c r="A6736" t="s">
        <v>2150</v>
      </c>
      <c r="B6736" t="s">
        <v>13001</v>
      </c>
      <c r="C6736" t="s">
        <v>17812</v>
      </c>
      <c r="D6736" t="s">
        <v>17813</v>
      </c>
      <c r="E6736" s="74">
        <v>26969</v>
      </c>
      <c r="F6736">
        <v>125.4</v>
      </c>
      <c r="G6736" t="s">
        <v>17369</v>
      </c>
      <c r="H6736" t="s">
        <v>17391</v>
      </c>
      <c r="I6736" s="74">
        <v>41351</v>
      </c>
      <c r="J6736" t="s">
        <v>17325</v>
      </c>
      <c r="K6736" t="s">
        <v>19</v>
      </c>
    </row>
    <row r="6737" spans="1:11" hidden="1" x14ac:dyDescent="0.3">
      <c r="A6737" t="s">
        <v>2150</v>
      </c>
      <c r="B6737" t="s">
        <v>13001</v>
      </c>
      <c r="C6737" t="s">
        <v>17812</v>
      </c>
      <c r="D6737" t="s">
        <v>17813</v>
      </c>
      <c r="E6737" s="74">
        <v>26969</v>
      </c>
      <c r="F6737">
        <v>125.4</v>
      </c>
      <c r="G6737" t="s">
        <v>17390</v>
      </c>
      <c r="H6737" t="s">
        <v>17391</v>
      </c>
      <c r="I6737" s="74">
        <v>41351</v>
      </c>
      <c r="J6737" t="s">
        <v>17325</v>
      </c>
      <c r="K6737" t="s">
        <v>19</v>
      </c>
    </row>
    <row r="6738" spans="1:11" hidden="1" x14ac:dyDescent="0.3">
      <c r="A6738" t="s">
        <v>2150</v>
      </c>
      <c r="B6738" t="s">
        <v>13001</v>
      </c>
      <c r="C6738" t="s">
        <v>17812</v>
      </c>
      <c r="D6738" t="s">
        <v>17813</v>
      </c>
      <c r="E6738" s="74">
        <v>26969</v>
      </c>
      <c r="F6738">
        <v>125.4</v>
      </c>
      <c r="G6738" t="s">
        <v>17815</v>
      </c>
      <c r="H6738" t="s">
        <v>17391</v>
      </c>
      <c r="I6738" s="74">
        <v>41351</v>
      </c>
      <c r="J6738" t="s">
        <v>17325</v>
      </c>
      <c r="K6738" t="s">
        <v>19</v>
      </c>
    </row>
    <row r="6739" spans="1:11" hidden="1" x14ac:dyDescent="0.3">
      <c r="A6739" t="s">
        <v>2150</v>
      </c>
      <c r="B6739" t="s">
        <v>13001</v>
      </c>
      <c r="C6739" t="s">
        <v>17812</v>
      </c>
      <c r="D6739" t="s">
        <v>17813</v>
      </c>
      <c r="E6739" s="74">
        <v>26969</v>
      </c>
      <c r="F6739">
        <v>125.4</v>
      </c>
      <c r="G6739" t="s">
        <v>17814</v>
      </c>
      <c r="H6739" t="s">
        <v>17391</v>
      </c>
      <c r="I6739" s="74">
        <v>41351</v>
      </c>
      <c r="J6739" t="s">
        <v>17325</v>
      </c>
      <c r="K6739" t="s">
        <v>19</v>
      </c>
    </row>
    <row r="6740" spans="1:11" hidden="1" x14ac:dyDescent="0.3">
      <c r="A6740" t="s">
        <v>2150</v>
      </c>
      <c r="B6740" t="s">
        <v>13001</v>
      </c>
      <c r="C6740" t="s">
        <v>17812</v>
      </c>
      <c r="D6740" t="s">
        <v>17813</v>
      </c>
      <c r="E6740" s="74">
        <v>26969</v>
      </c>
      <c r="F6740">
        <v>125.4</v>
      </c>
      <c r="G6740" t="s">
        <v>17392</v>
      </c>
      <c r="H6740" t="s">
        <v>17391</v>
      </c>
      <c r="I6740" s="74">
        <v>41351</v>
      </c>
      <c r="J6740" t="s">
        <v>17325</v>
      </c>
      <c r="K6740" t="s">
        <v>19</v>
      </c>
    </row>
    <row r="6741" spans="1:11" hidden="1" x14ac:dyDescent="0.3">
      <c r="A6741" t="s">
        <v>2149</v>
      </c>
      <c r="B6741" t="s">
        <v>13001</v>
      </c>
      <c r="C6741" t="s">
        <v>17812</v>
      </c>
      <c r="D6741" t="s">
        <v>17813</v>
      </c>
      <c r="E6741" s="74">
        <v>27030</v>
      </c>
      <c r="F6741">
        <v>125.4</v>
      </c>
      <c r="G6741" t="s">
        <v>17369</v>
      </c>
      <c r="H6741" t="s">
        <v>17391</v>
      </c>
      <c r="I6741" s="74">
        <v>41351</v>
      </c>
      <c r="J6741" t="s">
        <v>17325</v>
      </c>
      <c r="K6741" t="s">
        <v>19</v>
      </c>
    </row>
    <row r="6742" spans="1:11" hidden="1" x14ac:dyDescent="0.3">
      <c r="A6742" t="s">
        <v>2149</v>
      </c>
      <c r="B6742" t="s">
        <v>13001</v>
      </c>
      <c r="C6742" t="s">
        <v>17812</v>
      </c>
      <c r="D6742" t="s">
        <v>17813</v>
      </c>
      <c r="E6742" s="74">
        <v>27030</v>
      </c>
      <c r="F6742">
        <v>125.4</v>
      </c>
      <c r="G6742" t="s">
        <v>17390</v>
      </c>
      <c r="H6742" t="s">
        <v>17391</v>
      </c>
      <c r="I6742" s="74">
        <v>41351</v>
      </c>
      <c r="J6742" t="s">
        <v>17325</v>
      </c>
      <c r="K6742" t="s">
        <v>19</v>
      </c>
    </row>
    <row r="6743" spans="1:11" hidden="1" x14ac:dyDescent="0.3">
      <c r="A6743" t="s">
        <v>2149</v>
      </c>
      <c r="B6743" t="s">
        <v>13001</v>
      </c>
      <c r="C6743" t="s">
        <v>17812</v>
      </c>
      <c r="D6743" t="s">
        <v>17813</v>
      </c>
      <c r="E6743" s="74">
        <v>27030</v>
      </c>
      <c r="F6743">
        <v>125.4</v>
      </c>
      <c r="G6743" t="s">
        <v>17815</v>
      </c>
      <c r="H6743" t="s">
        <v>17391</v>
      </c>
      <c r="I6743" s="74">
        <v>41351</v>
      </c>
      <c r="J6743" t="s">
        <v>17325</v>
      </c>
      <c r="K6743" t="s">
        <v>19</v>
      </c>
    </row>
    <row r="6744" spans="1:11" hidden="1" x14ac:dyDescent="0.3">
      <c r="A6744" t="s">
        <v>2149</v>
      </c>
      <c r="B6744" t="s">
        <v>13001</v>
      </c>
      <c r="C6744" t="s">
        <v>17812</v>
      </c>
      <c r="D6744" t="s">
        <v>17813</v>
      </c>
      <c r="E6744" s="74">
        <v>27030</v>
      </c>
      <c r="F6744">
        <v>125.4</v>
      </c>
      <c r="G6744" t="s">
        <v>17814</v>
      </c>
      <c r="H6744" t="s">
        <v>17391</v>
      </c>
      <c r="I6744" s="74">
        <v>41351</v>
      </c>
      <c r="J6744" t="s">
        <v>17325</v>
      </c>
      <c r="K6744" t="s">
        <v>19</v>
      </c>
    </row>
    <row r="6745" spans="1:11" hidden="1" x14ac:dyDescent="0.3">
      <c r="A6745" t="s">
        <v>2149</v>
      </c>
      <c r="B6745" t="s">
        <v>13001</v>
      </c>
      <c r="C6745" t="s">
        <v>17812</v>
      </c>
      <c r="D6745" t="s">
        <v>17813</v>
      </c>
      <c r="E6745" s="74">
        <v>27030</v>
      </c>
      <c r="F6745">
        <v>125.4</v>
      </c>
      <c r="G6745" t="s">
        <v>17392</v>
      </c>
      <c r="H6745" t="s">
        <v>17391</v>
      </c>
      <c r="I6745" s="74">
        <v>41351</v>
      </c>
      <c r="J6745" t="s">
        <v>17325</v>
      </c>
      <c r="K6745" t="s">
        <v>19</v>
      </c>
    </row>
    <row r="6746" spans="1:11" hidden="1" x14ac:dyDescent="0.3">
      <c r="A6746" t="s">
        <v>1112</v>
      </c>
      <c r="B6746" t="s">
        <v>1113</v>
      </c>
      <c r="C6746" t="s">
        <v>17372</v>
      </c>
      <c r="D6746" t="s">
        <v>17373</v>
      </c>
      <c r="E6746" s="74">
        <v>41796</v>
      </c>
      <c r="F6746">
        <v>1.5</v>
      </c>
      <c r="G6746" t="s">
        <v>17</v>
      </c>
      <c r="H6746" t="s">
        <v>17315</v>
      </c>
      <c r="I6746" s="74">
        <v>41906</v>
      </c>
      <c r="J6746" t="s">
        <v>19</v>
      </c>
      <c r="K6746" t="s">
        <v>19</v>
      </c>
    </row>
    <row r="6747" spans="1:11" hidden="1" x14ac:dyDescent="0.3">
      <c r="A6747" t="s">
        <v>1110</v>
      </c>
      <c r="B6747" t="s">
        <v>1111</v>
      </c>
      <c r="C6747" t="s">
        <v>17372</v>
      </c>
      <c r="D6747" t="s">
        <v>17373</v>
      </c>
      <c r="E6747" s="74">
        <v>41796</v>
      </c>
      <c r="F6747">
        <v>1.5</v>
      </c>
      <c r="G6747" t="s">
        <v>17</v>
      </c>
      <c r="H6747" t="s">
        <v>17315</v>
      </c>
      <c r="I6747" s="74">
        <v>41906</v>
      </c>
      <c r="J6747" t="s">
        <v>19</v>
      </c>
      <c r="K6747" t="s">
        <v>19</v>
      </c>
    </row>
    <row r="6748" spans="1:11" hidden="1" x14ac:dyDescent="0.3">
      <c r="A6748" t="s">
        <v>3174</v>
      </c>
      <c r="B6748" t="s">
        <v>10440</v>
      </c>
      <c r="C6748" t="s">
        <v>17352</v>
      </c>
      <c r="D6748" t="s">
        <v>17293</v>
      </c>
      <c r="E6748" s="74">
        <v>39830</v>
      </c>
      <c r="F6748">
        <v>99</v>
      </c>
      <c r="G6748" t="s">
        <v>6</v>
      </c>
      <c r="H6748" t="s">
        <v>17376</v>
      </c>
      <c r="I6748" s="74">
        <v>39841</v>
      </c>
      <c r="J6748" t="s">
        <v>19</v>
      </c>
      <c r="K6748" t="s">
        <v>19</v>
      </c>
    </row>
    <row r="6749" spans="1:11" hidden="1" x14ac:dyDescent="0.3">
      <c r="A6749" t="s">
        <v>3330</v>
      </c>
      <c r="B6749" t="s">
        <v>11363</v>
      </c>
      <c r="C6749" t="s">
        <v>21946</v>
      </c>
      <c r="D6749" t="s">
        <v>3329</v>
      </c>
      <c r="E6749" s="74">
        <v>29434</v>
      </c>
      <c r="F6749">
        <v>12.15</v>
      </c>
      <c r="G6749" t="s">
        <v>17369</v>
      </c>
      <c r="H6749" t="s">
        <v>17315</v>
      </c>
      <c r="I6749" s="74">
        <v>41795</v>
      </c>
      <c r="J6749" t="s">
        <v>19</v>
      </c>
      <c r="K6749" t="s">
        <v>19</v>
      </c>
    </row>
    <row r="6750" spans="1:11" hidden="1" x14ac:dyDescent="0.3">
      <c r="A6750" t="s">
        <v>6914</v>
      </c>
      <c r="B6750" t="s">
        <v>6912</v>
      </c>
      <c r="C6750" t="s">
        <v>17342</v>
      </c>
      <c r="D6750" t="s">
        <v>17343</v>
      </c>
      <c r="E6750" s="74">
        <v>42346</v>
      </c>
      <c r="F6750">
        <v>0.99990000000000001</v>
      </c>
      <c r="G6750" t="s">
        <v>17</v>
      </c>
      <c r="H6750" t="s">
        <v>17315</v>
      </c>
      <c r="I6750" s="74">
        <v>43819</v>
      </c>
      <c r="J6750" t="s">
        <v>19</v>
      </c>
      <c r="K6750" t="s">
        <v>19</v>
      </c>
    </row>
    <row r="6751" spans="1:11" hidden="1" x14ac:dyDescent="0.3">
      <c r="A6751" t="s">
        <v>16246</v>
      </c>
      <c r="B6751" t="s">
        <v>16245</v>
      </c>
      <c r="C6751" t="s">
        <v>17538</v>
      </c>
      <c r="D6751" t="s">
        <v>17539</v>
      </c>
      <c r="E6751" s="74">
        <v>44047</v>
      </c>
      <c r="F6751">
        <v>0.999</v>
      </c>
      <c r="G6751" t="s">
        <v>17</v>
      </c>
      <c r="H6751" t="s">
        <v>17315</v>
      </c>
      <c r="I6751" s="74">
        <v>44337</v>
      </c>
      <c r="J6751" t="s">
        <v>19</v>
      </c>
      <c r="K6751" t="s">
        <v>19</v>
      </c>
    </row>
    <row r="6752" spans="1:11" hidden="1" x14ac:dyDescent="0.3">
      <c r="A6752" t="s">
        <v>15274</v>
      </c>
      <c r="B6752" t="s">
        <v>15273</v>
      </c>
      <c r="C6752" t="s">
        <v>17408</v>
      </c>
      <c r="D6752" t="s">
        <v>17409</v>
      </c>
      <c r="E6752" s="74">
        <v>42171</v>
      </c>
      <c r="F6752">
        <v>0.72099999999999997</v>
      </c>
      <c r="G6752" t="s">
        <v>17</v>
      </c>
      <c r="H6752" t="s">
        <v>17315</v>
      </c>
      <c r="I6752" s="74">
        <v>44610</v>
      </c>
      <c r="J6752" t="s">
        <v>19</v>
      </c>
      <c r="K6752" t="s">
        <v>19</v>
      </c>
    </row>
    <row r="6753" spans="1:11" hidden="1" x14ac:dyDescent="0.3">
      <c r="A6753" t="s">
        <v>20590</v>
      </c>
      <c r="B6753" t="s">
        <v>20591</v>
      </c>
      <c r="C6753" t="s">
        <v>20576</v>
      </c>
      <c r="D6753" t="s">
        <v>20577</v>
      </c>
      <c r="E6753" s="74">
        <v>45007</v>
      </c>
      <c r="F6753">
        <v>0.11</v>
      </c>
      <c r="G6753" t="s">
        <v>17</v>
      </c>
      <c r="H6753" t="s">
        <v>17315</v>
      </c>
      <c r="I6753" s="74">
        <v>45215</v>
      </c>
      <c r="J6753" t="s">
        <v>19</v>
      </c>
      <c r="K6753" t="s">
        <v>19</v>
      </c>
    </row>
    <row r="6754" spans="1:11" hidden="1" x14ac:dyDescent="0.3">
      <c r="A6754" t="s">
        <v>28408</v>
      </c>
      <c r="B6754" t="s">
        <v>28409</v>
      </c>
      <c r="C6754" t="s">
        <v>28410</v>
      </c>
      <c r="D6754" t="s">
        <v>28411</v>
      </c>
      <c r="E6754" s="74">
        <v>42353</v>
      </c>
      <c r="F6754">
        <v>250</v>
      </c>
      <c r="G6754" t="s">
        <v>6</v>
      </c>
      <c r="H6754" t="s">
        <v>17324</v>
      </c>
      <c r="I6754" s="74">
        <v>42375</v>
      </c>
      <c r="J6754" t="s">
        <v>19</v>
      </c>
      <c r="K6754" t="s">
        <v>19</v>
      </c>
    </row>
    <row r="6755" spans="1:11" hidden="1" x14ac:dyDescent="0.3">
      <c r="A6755" t="s">
        <v>192</v>
      </c>
      <c r="B6755" t="s">
        <v>11743</v>
      </c>
      <c r="C6755" t="s">
        <v>17664</v>
      </c>
      <c r="D6755" t="s">
        <v>17665</v>
      </c>
      <c r="E6755" s="74">
        <v>42725</v>
      </c>
      <c r="F6755">
        <v>54</v>
      </c>
      <c r="G6755" t="s">
        <v>17</v>
      </c>
      <c r="H6755" t="s">
        <v>17315</v>
      </c>
      <c r="I6755" s="74">
        <v>42747</v>
      </c>
      <c r="J6755" t="s">
        <v>19</v>
      </c>
      <c r="K6755" t="s">
        <v>19</v>
      </c>
    </row>
    <row r="6756" spans="1:11" hidden="1" x14ac:dyDescent="0.3">
      <c r="A6756" t="s">
        <v>191</v>
      </c>
      <c r="B6756" t="s">
        <v>11742</v>
      </c>
      <c r="C6756" t="s">
        <v>17664</v>
      </c>
      <c r="D6756" t="s">
        <v>17665</v>
      </c>
      <c r="E6756" s="74">
        <v>42725</v>
      </c>
      <c r="F6756">
        <v>54</v>
      </c>
      <c r="G6756" t="s">
        <v>17</v>
      </c>
      <c r="H6756" t="s">
        <v>17315</v>
      </c>
      <c r="I6756" s="74">
        <v>42747</v>
      </c>
      <c r="J6756" t="s">
        <v>19</v>
      </c>
      <c r="K6756" t="s">
        <v>19</v>
      </c>
    </row>
    <row r="6757" spans="1:11" hidden="1" x14ac:dyDescent="0.3">
      <c r="A6757" t="s">
        <v>1458</v>
      </c>
      <c r="B6757" t="s">
        <v>12458</v>
      </c>
      <c r="C6757" t="s">
        <v>17367</v>
      </c>
      <c r="D6757" t="s">
        <v>17368</v>
      </c>
      <c r="E6757" s="74">
        <v>41631</v>
      </c>
      <c r="F6757">
        <v>20</v>
      </c>
      <c r="G6757" t="s">
        <v>17</v>
      </c>
      <c r="H6757" t="s">
        <v>17315</v>
      </c>
      <c r="I6757" s="74">
        <v>41703</v>
      </c>
      <c r="J6757" t="s">
        <v>19</v>
      </c>
      <c r="K6757" t="s">
        <v>19</v>
      </c>
    </row>
    <row r="6758" spans="1:11" hidden="1" x14ac:dyDescent="0.3">
      <c r="A6758" t="s">
        <v>2317</v>
      </c>
      <c r="B6758" t="s">
        <v>13107</v>
      </c>
      <c r="C6758" t="s">
        <v>21857</v>
      </c>
      <c r="D6758" t="s">
        <v>21858</v>
      </c>
      <c r="E6758" s="74">
        <v>40897</v>
      </c>
      <c r="F6758">
        <v>1.6</v>
      </c>
      <c r="G6758" t="s">
        <v>17334</v>
      </c>
      <c r="H6758" t="s">
        <v>17339</v>
      </c>
      <c r="I6758" s="74">
        <v>40977</v>
      </c>
      <c r="J6758" t="s">
        <v>19</v>
      </c>
      <c r="K6758" t="s">
        <v>19</v>
      </c>
    </row>
    <row r="6759" spans="1:11" hidden="1" x14ac:dyDescent="0.3">
      <c r="A6759" t="s">
        <v>4616</v>
      </c>
      <c r="B6759" t="s">
        <v>11278</v>
      </c>
      <c r="C6759" t="s">
        <v>17664</v>
      </c>
      <c r="D6759" t="s">
        <v>17665</v>
      </c>
      <c r="E6759" s="74">
        <v>43462</v>
      </c>
      <c r="F6759">
        <v>0.98599999999999999</v>
      </c>
      <c r="G6759" t="s">
        <v>17</v>
      </c>
      <c r="H6759" t="s">
        <v>17315</v>
      </c>
      <c r="I6759" s="74">
        <v>43473</v>
      </c>
      <c r="J6759" t="s">
        <v>19</v>
      </c>
      <c r="K6759" t="s">
        <v>19</v>
      </c>
    </row>
    <row r="6760" spans="1:11" hidden="1" x14ac:dyDescent="0.3">
      <c r="A6760" t="s">
        <v>357</v>
      </c>
      <c r="B6760" t="s">
        <v>11840</v>
      </c>
      <c r="C6760" t="s">
        <v>18810</v>
      </c>
      <c r="D6760" t="s">
        <v>18811</v>
      </c>
      <c r="E6760" s="74">
        <v>42607</v>
      </c>
      <c r="F6760">
        <v>70</v>
      </c>
      <c r="G6760" t="s">
        <v>17</v>
      </c>
      <c r="H6760" t="s">
        <v>17324</v>
      </c>
      <c r="I6760" s="74">
        <v>42807</v>
      </c>
      <c r="J6760" t="s">
        <v>19</v>
      </c>
      <c r="K6760" t="s">
        <v>19</v>
      </c>
    </row>
    <row r="6761" spans="1:11" hidden="1" x14ac:dyDescent="0.3">
      <c r="A6761" t="s">
        <v>3217</v>
      </c>
      <c r="B6761" t="s">
        <v>10598</v>
      </c>
      <c r="C6761" t="s">
        <v>17482</v>
      </c>
      <c r="D6761" t="s">
        <v>17483</v>
      </c>
      <c r="E6761" s="74">
        <v>23590</v>
      </c>
      <c r="F6761">
        <v>112.5</v>
      </c>
      <c r="G6761" t="s">
        <v>17369</v>
      </c>
      <c r="H6761" t="s">
        <v>17339</v>
      </c>
      <c r="I6761" s="74">
        <v>40064</v>
      </c>
      <c r="J6761" t="s">
        <v>19</v>
      </c>
      <c r="K6761" t="s">
        <v>19</v>
      </c>
    </row>
    <row r="6762" spans="1:11" hidden="1" x14ac:dyDescent="0.3">
      <c r="A6762" t="s">
        <v>3216</v>
      </c>
      <c r="B6762" t="s">
        <v>10598</v>
      </c>
      <c r="C6762" t="s">
        <v>17482</v>
      </c>
      <c r="D6762" t="s">
        <v>17483</v>
      </c>
      <c r="E6762" s="74">
        <v>23682</v>
      </c>
      <c r="F6762">
        <v>130</v>
      </c>
      <c r="G6762" t="s">
        <v>17369</v>
      </c>
      <c r="H6762" t="s">
        <v>17339</v>
      </c>
      <c r="I6762" s="74">
        <v>40064</v>
      </c>
      <c r="J6762" t="s">
        <v>17325</v>
      </c>
      <c r="K6762" t="s">
        <v>19</v>
      </c>
    </row>
    <row r="6763" spans="1:11" hidden="1" x14ac:dyDescent="0.3">
      <c r="A6763" t="s">
        <v>3216</v>
      </c>
      <c r="B6763" t="s">
        <v>10598</v>
      </c>
      <c r="C6763" t="s">
        <v>17482</v>
      </c>
      <c r="D6763" t="s">
        <v>17483</v>
      </c>
      <c r="E6763" s="74">
        <v>23682</v>
      </c>
      <c r="F6763">
        <v>130</v>
      </c>
      <c r="G6763" t="s">
        <v>17390</v>
      </c>
      <c r="H6763" t="s">
        <v>17339</v>
      </c>
      <c r="I6763" s="74">
        <v>40064</v>
      </c>
      <c r="J6763" t="s">
        <v>17325</v>
      </c>
      <c r="K6763" t="s">
        <v>19</v>
      </c>
    </row>
    <row r="6764" spans="1:11" hidden="1" x14ac:dyDescent="0.3">
      <c r="A6764" t="s">
        <v>3216</v>
      </c>
      <c r="B6764" t="s">
        <v>10598</v>
      </c>
      <c r="C6764" t="s">
        <v>17482</v>
      </c>
      <c r="D6764" t="s">
        <v>17483</v>
      </c>
      <c r="E6764" s="74">
        <v>23682</v>
      </c>
      <c r="F6764">
        <v>130</v>
      </c>
      <c r="G6764" t="s">
        <v>17392</v>
      </c>
      <c r="H6764" t="s">
        <v>17339</v>
      </c>
      <c r="I6764" s="74">
        <v>40064</v>
      </c>
      <c r="J6764" t="s">
        <v>17325</v>
      </c>
      <c r="K6764" t="s">
        <v>19</v>
      </c>
    </row>
    <row r="6765" spans="1:11" hidden="1" x14ac:dyDescent="0.3">
      <c r="A6765" t="s">
        <v>3215</v>
      </c>
      <c r="B6765" t="s">
        <v>10598</v>
      </c>
      <c r="C6765" t="s">
        <v>17482</v>
      </c>
      <c r="D6765" t="s">
        <v>17483</v>
      </c>
      <c r="E6765" s="74">
        <v>23651</v>
      </c>
      <c r="F6765">
        <v>130</v>
      </c>
      <c r="G6765" t="s">
        <v>17369</v>
      </c>
      <c r="H6765" t="s">
        <v>17339</v>
      </c>
      <c r="I6765" s="74">
        <v>40064</v>
      </c>
      <c r="J6765" t="s">
        <v>17325</v>
      </c>
      <c r="K6765" t="s">
        <v>19</v>
      </c>
    </row>
    <row r="6766" spans="1:11" hidden="1" x14ac:dyDescent="0.3">
      <c r="A6766" t="s">
        <v>3215</v>
      </c>
      <c r="B6766" t="s">
        <v>10598</v>
      </c>
      <c r="C6766" t="s">
        <v>17482</v>
      </c>
      <c r="D6766" t="s">
        <v>17483</v>
      </c>
      <c r="E6766" s="74">
        <v>23651</v>
      </c>
      <c r="F6766">
        <v>130</v>
      </c>
      <c r="G6766" t="s">
        <v>17390</v>
      </c>
      <c r="H6766" t="s">
        <v>17339</v>
      </c>
      <c r="I6766" s="74">
        <v>40064</v>
      </c>
      <c r="J6766" t="s">
        <v>17325</v>
      </c>
      <c r="K6766" t="s">
        <v>19</v>
      </c>
    </row>
    <row r="6767" spans="1:11" hidden="1" x14ac:dyDescent="0.3">
      <c r="A6767" t="s">
        <v>3215</v>
      </c>
      <c r="B6767" t="s">
        <v>10598</v>
      </c>
      <c r="C6767" t="s">
        <v>17482</v>
      </c>
      <c r="D6767" t="s">
        <v>17483</v>
      </c>
      <c r="E6767" s="74">
        <v>23651</v>
      </c>
      <c r="F6767">
        <v>130</v>
      </c>
      <c r="G6767" t="s">
        <v>17392</v>
      </c>
      <c r="H6767" t="s">
        <v>17339</v>
      </c>
      <c r="I6767" s="74">
        <v>40064</v>
      </c>
      <c r="J6767" t="s">
        <v>17325</v>
      </c>
      <c r="K6767" t="s">
        <v>19</v>
      </c>
    </row>
    <row r="6768" spans="1:11" hidden="1" x14ac:dyDescent="0.3">
      <c r="A6768" t="s">
        <v>20497</v>
      </c>
      <c r="B6768" t="s">
        <v>20498</v>
      </c>
      <c r="C6768" t="s">
        <v>20046</v>
      </c>
      <c r="D6768" t="s">
        <v>20047</v>
      </c>
      <c r="E6768" s="74">
        <v>44350</v>
      </c>
      <c r="F6768">
        <v>0.21299999999999999</v>
      </c>
      <c r="G6768" t="s">
        <v>17</v>
      </c>
      <c r="H6768" t="s">
        <v>17315</v>
      </c>
      <c r="I6768" s="74">
        <v>45296</v>
      </c>
      <c r="J6768" t="s">
        <v>19</v>
      </c>
      <c r="K6768" t="s">
        <v>19</v>
      </c>
    </row>
    <row r="6769" spans="1:11" hidden="1" x14ac:dyDescent="0.3">
      <c r="A6769" t="s">
        <v>20493</v>
      </c>
      <c r="B6769" t="s">
        <v>20494</v>
      </c>
      <c r="C6769" t="s">
        <v>20046</v>
      </c>
      <c r="D6769" t="s">
        <v>20047</v>
      </c>
      <c r="E6769" s="74">
        <v>44447</v>
      </c>
      <c r="F6769">
        <v>0.12</v>
      </c>
      <c r="G6769" t="s">
        <v>17</v>
      </c>
      <c r="H6769" t="s">
        <v>17315</v>
      </c>
      <c r="I6769" s="74">
        <v>45258</v>
      </c>
      <c r="J6769" t="s">
        <v>19</v>
      </c>
      <c r="K6769" t="s">
        <v>19</v>
      </c>
    </row>
    <row r="6770" spans="1:11" hidden="1" x14ac:dyDescent="0.3">
      <c r="A6770" t="s">
        <v>20495</v>
      </c>
      <c r="B6770" t="s">
        <v>20496</v>
      </c>
      <c r="C6770" t="s">
        <v>20046</v>
      </c>
      <c r="D6770" t="s">
        <v>20047</v>
      </c>
      <c r="E6770" s="74">
        <v>44090</v>
      </c>
      <c r="F6770">
        <v>6.7000000000000004E-2</v>
      </c>
      <c r="G6770" t="s">
        <v>17</v>
      </c>
      <c r="H6770" t="s">
        <v>17315</v>
      </c>
      <c r="I6770" s="74">
        <v>45258</v>
      </c>
      <c r="J6770" t="s">
        <v>19</v>
      </c>
      <c r="K6770" t="s">
        <v>19</v>
      </c>
    </row>
    <row r="6771" spans="1:11" hidden="1" x14ac:dyDescent="0.3">
      <c r="A6771" t="s">
        <v>8967</v>
      </c>
      <c r="B6771" t="s">
        <v>17133</v>
      </c>
      <c r="C6771" t="s">
        <v>17374</v>
      </c>
      <c r="D6771" t="s">
        <v>17375</v>
      </c>
      <c r="E6771" s="74">
        <v>43994</v>
      </c>
      <c r="F6771">
        <v>226.56</v>
      </c>
      <c r="G6771" t="s">
        <v>6</v>
      </c>
      <c r="H6771" t="s">
        <v>17376</v>
      </c>
      <c r="I6771" s="74">
        <v>44035</v>
      </c>
      <c r="J6771" t="s">
        <v>19</v>
      </c>
      <c r="K6771" t="s">
        <v>19</v>
      </c>
    </row>
    <row r="6772" spans="1:11" hidden="1" x14ac:dyDescent="0.3">
      <c r="A6772" t="s">
        <v>25038</v>
      </c>
      <c r="B6772" t="s">
        <v>25039</v>
      </c>
      <c r="C6772" t="s">
        <v>17492</v>
      </c>
      <c r="D6772" t="s">
        <v>17493</v>
      </c>
      <c r="E6772" s="74">
        <v>45281</v>
      </c>
      <c r="F6772">
        <v>105.7</v>
      </c>
      <c r="G6772" t="s">
        <v>6</v>
      </c>
      <c r="H6772" t="s">
        <v>17376</v>
      </c>
      <c r="I6772" s="74">
        <v>45369</v>
      </c>
      <c r="J6772" t="s">
        <v>19</v>
      </c>
      <c r="K6772" t="s">
        <v>19</v>
      </c>
    </row>
    <row r="6773" spans="1:11" hidden="1" x14ac:dyDescent="0.3">
      <c r="A6773" t="s">
        <v>14803</v>
      </c>
      <c r="B6773" t="s">
        <v>14802</v>
      </c>
      <c r="C6773" t="s">
        <v>18570</v>
      </c>
      <c r="D6773" t="s">
        <v>14802</v>
      </c>
      <c r="E6773" s="74">
        <v>44708</v>
      </c>
      <c r="F6773">
        <v>49.5</v>
      </c>
      <c r="G6773" t="s">
        <v>17</v>
      </c>
      <c r="H6773" t="s">
        <v>17324</v>
      </c>
      <c r="I6773" s="74">
        <v>44760</v>
      </c>
      <c r="J6773" t="s">
        <v>19</v>
      </c>
      <c r="K6773" t="s">
        <v>19</v>
      </c>
    </row>
    <row r="6774" spans="1:11" hidden="1" x14ac:dyDescent="0.3">
      <c r="A6774" t="s">
        <v>9962</v>
      </c>
      <c r="B6774" t="s">
        <v>16948</v>
      </c>
      <c r="C6774" t="s">
        <v>17346</v>
      </c>
      <c r="D6774" t="s">
        <v>17347</v>
      </c>
      <c r="E6774" s="74">
        <v>42275</v>
      </c>
      <c r="F6774">
        <v>0.14799999999999999</v>
      </c>
      <c r="G6774" t="s">
        <v>17</v>
      </c>
      <c r="H6774" t="s">
        <v>17315</v>
      </c>
      <c r="I6774" s="74">
        <v>44167</v>
      </c>
      <c r="J6774" t="s">
        <v>19</v>
      </c>
      <c r="K6774" t="s">
        <v>19</v>
      </c>
    </row>
    <row r="6775" spans="1:11" hidden="1" x14ac:dyDescent="0.3">
      <c r="A6775" t="s">
        <v>25104</v>
      </c>
      <c r="B6775" t="s">
        <v>25105</v>
      </c>
      <c r="C6775" t="s">
        <v>25092</v>
      </c>
      <c r="D6775" t="s">
        <v>25093</v>
      </c>
      <c r="E6775" s="74">
        <v>41003</v>
      </c>
      <c r="F6775">
        <v>5.6000000000000001E-2</v>
      </c>
      <c r="G6775" t="s">
        <v>17</v>
      </c>
      <c r="H6775" t="s">
        <v>17315</v>
      </c>
      <c r="I6775" s="74">
        <v>45378</v>
      </c>
      <c r="J6775" t="s">
        <v>19</v>
      </c>
      <c r="K6775" t="s">
        <v>19</v>
      </c>
    </row>
    <row r="6776" spans="1:11" hidden="1" x14ac:dyDescent="0.3">
      <c r="A6776" t="s">
        <v>20243</v>
      </c>
      <c r="B6776" t="s">
        <v>20244</v>
      </c>
      <c r="C6776" t="s">
        <v>20214</v>
      </c>
      <c r="D6776" t="s">
        <v>20215</v>
      </c>
      <c r="E6776" s="74">
        <v>44454</v>
      </c>
      <c r="F6776">
        <v>0.26300000000000001</v>
      </c>
      <c r="G6776" t="s">
        <v>17</v>
      </c>
      <c r="H6776" t="s">
        <v>17315</v>
      </c>
      <c r="I6776" s="74">
        <v>45209</v>
      </c>
      <c r="J6776" t="s">
        <v>19</v>
      </c>
      <c r="K6776" t="s">
        <v>19</v>
      </c>
    </row>
    <row r="6777" spans="1:11" hidden="1" x14ac:dyDescent="0.3">
      <c r="A6777" t="s">
        <v>4532</v>
      </c>
      <c r="B6777" t="s">
        <v>11329</v>
      </c>
      <c r="C6777" t="s">
        <v>17664</v>
      </c>
      <c r="D6777" t="s">
        <v>17665</v>
      </c>
      <c r="E6777" s="74">
        <v>43262</v>
      </c>
      <c r="F6777">
        <v>0.47099999999999997</v>
      </c>
      <c r="G6777" t="s">
        <v>17</v>
      </c>
      <c r="H6777" t="s">
        <v>17315</v>
      </c>
      <c r="I6777" s="74">
        <v>43270</v>
      </c>
      <c r="J6777" t="s">
        <v>19</v>
      </c>
      <c r="K6777" t="s">
        <v>19</v>
      </c>
    </row>
    <row r="6778" spans="1:11" hidden="1" x14ac:dyDescent="0.3">
      <c r="A6778" t="s">
        <v>4531</v>
      </c>
      <c r="B6778" t="s">
        <v>11330</v>
      </c>
      <c r="C6778" t="s">
        <v>17664</v>
      </c>
      <c r="D6778" t="s">
        <v>17665</v>
      </c>
      <c r="E6778" s="74">
        <v>43262</v>
      </c>
      <c r="F6778">
        <v>0.94099999999999995</v>
      </c>
      <c r="G6778" t="s">
        <v>17</v>
      </c>
      <c r="H6778" t="s">
        <v>17315</v>
      </c>
      <c r="I6778" s="74">
        <v>43270</v>
      </c>
      <c r="J6778" t="s">
        <v>19</v>
      </c>
      <c r="K6778" t="s">
        <v>19</v>
      </c>
    </row>
    <row r="6779" spans="1:11" hidden="1" x14ac:dyDescent="0.3">
      <c r="A6779" t="s">
        <v>4529</v>
      </c>
      <c r="B6779" t="s">
        <v>11333</v>
      </c>
      <c r="C6779" t="s">
        <v>17664</v>
      </c>
      <c r="D6779" t="s">
        <v>17665</v>
      </c>
      <c r="E6779" s="74">
        <v>43271</v>
      </c>
      <c r="F6779">
        <v>3</v>
      </c>
      <c r="G6779" t="s">
        <v>17</v>
      </c>
      <c r="H6779" t="s">
        <v>17315</v>
      </c>
      <c r="I6779" s="74">
        <v>43284</v>
      </c>
      <c r="J6779" t="s">
        <v>19</v>
      </c>
      <c r="K6779" t="s">
        <v>19</v>
      </c>
    </row>
    <row r="6780" spans="1:11" hidden="1" x14ac:dyDescent="0.3">
      <c r="A6780" t="s">
        <v>16064</v>
      </c>
      <c r="B6780" t="s">
        <v>16056</v>
      </c>
      <c r="C6780" t="s">
        <v>17361</v>
      </c>
      <c r="D6780" t="s">
        <v>17362</v>
      </c>
      <c r="E6780" s="74">
        <v>43291</v>
      </c>
      <c r="F6780">
        <v>0.79500000000000004</v>
      </c>
      <c r="G6780" t="s">
        <v>17</v>
      </c>
      <c r="H6780" t="s">
        <v>17315</v>
      </c>
      <c r="I6780" s="74">
        <v>44330</v>
      </c>
      <c r="J6780" t="s">
        <v>19</v>
      </c>
      <c r="K6780" t="s">
        <v>19</v>
      </c>
    </row>
    <row r="6781" spans="1:11" hidden="1" x14ac:dyDescent="0.3">
      <c r="A6781" t="s">
        <v>16063</v>
      </c>
      <c r="B6781" t="s">
        <v>16056</v>
      </c>
      <c r="C6781" t="s">
        <v>17361</v>
      </c>
      <c r="D6781" t="s">
        <v>17362</v>
      </c>
      <c r="E6781" s="74">
        <v>43406</v>
      </c>
      <c r="F6781">
        <v>0.98599999999999999</v>
      </c>
      <c r="G6781" t="s">
        <v>17</v>
      </c>
      <c r="H6781" t="s">
        <v>17315</v>
      </c>
      <c r="I6781" s="74">
        <v>44330</v>
      </c>
      <c r="J6781" t="s">
        <v>19</v>
      </c>
      <c r="K6781" t="s">
        <v>19</v>
      </c>
    </row>
    <row r="6782" spans="1:11" hidden="1" x14ac:dyDescent="0.3">
      <c r="A6782" t="s">
        <v>16061</v>
      </c>
      <c r="B6782" t="s">
        <v>16056</v>
      </c>
      <c r="C6782" t="s">
        <v>17361</v>
      </c>
      <c r="D6782" t="s">
        <v>17362</v>
      </c>
      <c r="E6782" s="74">
        <v>43243</v>
      </c>
      <c r="F6782">
        <v>0.44400000000000001</v>
      </c>
      <c r="G6782" t="s">
        <v>17</v>
      </c>
      <c r="H6782" t="s">
        <v>17315</v>
      </c>
      <c r="I6782" s="74">
        <v>44330</v>
      </c>
      <c r="J6782" t="s">
        <v>19</v>
      </c>
      <c r="K6782" t="s">
        <v>19</v>
      </c>
    </row>
    <row r="6783" spans="1:11" hidden="1" x14ac:dyDescent="0.3">
      <c r="A6783" t="s">
        <v>16060</v>
      </c>
      <c r="B6783" t="s">
        <v>16056</v>
      </c>
      <c r="C6783" t="s">
        <v>17361</v>
      </c>
      <c r="D6783" t="s">
        <v>17362</v>
      </c>
      <c r="E6783" s="74">
        <v>43245</v>
      </c>
      <c r="F6783">
        <v>0.3</v>
      </c>
      <c r="G6783" t="s">
        <v>17</v>
      </c>
      <c r="H6783" t="s">
        <v>17315</v>
      </c>
      <c r="I6783" s="74">
        <v>44330</v>
      </c>
      <c r="J6783" t="s">
        <v>19</v>
      </c>
      <c r="K6783" t="s">
        <v>19</v>
      </c>
    </row>
    <row r="6784" spans="1:11" hidden="1" x14ac:dyDescent="0.3">
      <c r="A6784" t="s">
        <v>16059</v>
      </c>
      <c r="B6784" t="s">
        <v>16056</v>
      </c>
      <c r="C6784" t="s">
        <v>17361</v>
      </c>
      <c r="D6784" t="s">
        <v>17362</v>
      </c>
      <c r="E6784" s="74">
        <v>43148</v>
      </c>
      <c r="F6784">
        <v>8.2000000000000003E-2</v>
      </c>
      <c r="G6784" t="s">
        <v>17</v>
      </c>
      <c r="H6784" t="s">
        <v>17315</v>
      </c>
      <c r="I6784" s="74">
        <v>44330</v>
      </c>
      <c r="J6784" t="s">
        <v>19</v>
      </c>
      <c r="K6784" t="s">
        <v>19</v>
      </c>
    </row>
    <row r="6785" spans="1:11" hidden="1" x14ac:dyDescent="0.3">
      <c r="A6785" t="s">
        <v>16058</v>
      </c>
      <c r="B6785" t="s">
        <v>16056</v>
      </c>
      <c r="C6785" t="s">
        <v>17361</v>
      </c>
      <c r="D6785" t="s">
        <v>17362</v>
      </c>
      <c r="E6785" s="74">
        <v>43243</v>
      </c>
      <c r="F6785">
        <v>0.32700000000000001</v>
      </c>
      <c r="G6785" t="s">
        <v>17</v>
      </c>
      <c r="H6785" t="s">
        <v>17315</v>
      </c>
      <c r="I6785" s="74">
        <v>44330</v>
      </c>
      <c r="J6785" t="s">
        <v>19</v>
      </c>
      <c r="K6785" t="s">
        <v>19</v>
      </c>
    </row>
    <row r="6786" spans="1:11" hidden="1" x14ac:dyDescent="0.3">
      <c r="A6786" t="s">
        <v>16057</v>
      </c>
      <c r="B6786" t="s">
        <v>16056</v>
      </c>
      <c r="C6786" t="s">
        <v>17361</v>
      </c>
      <c r="D6786" t="s">
        <v>17362</v>
      </c>
      <c r="E6786" s="74">
        <v>43579</v>
      </c>
      <c r="F6786">
        <v>0.39800000000000002</v>
      </c>
      <c r="G6786" t="s">
        <v>17</v>
      </c>
      <c r="H6786" t="s">
        <v>17315</v>
      </c>
      <c r="I6786" s="74">
        <v>44330</v>
      </c>
      <c r="J6786" t="s">
        <v>19</v>
      </c>
      <c r="K6786" t="s">
        <v>19</v>
      </c>
    </row>
    <row r="6787" spans="1:11" hidden="1" x14ac:dyDescent="0.3">
      <c r="A6787" t="s">
        <v>25892</v>
      </c>
      <c r="B6787" t="s">
        <v>25893</v>
      </c>
      <c r="C6787" t="s">
        <v>17361</v>
      </c>
      <c r="D6787" t="s">
        <v>17362</v>
      </c>
      <c r="E6787" s="74">
        <v>45002</v>
      </c>
      <c r="F6787">
        <v>0.80005599999999999</v>
      </c>
      <c r="G6787" t="s">
        <v>17</v>
      </c>
      <c r="H6787" t="s">
        <v>17315</v>
      </c>
      <c r="I6787" s="74">
        <v>45498</v>
      </c>
      <c r="J6787" t="s">
        <v>19</v>
      </c>
      <c r="K6787" t="s">
        <v>19</v>
      </c>
    </row>
    <row r="6788" spans="1:11" hidden="1" x14ac:dyDescent="0.3">
      <c r="A6788" t="s">
        <v>888</v>
      </c>
      <c r="B6788" t="s">
        <v>889</v>
      </c>
      <c r="C6788" t="s">
        <v>17372</v>
      </c>
      <c r="D6788" t="s">
        <v>17373</v>
      </c>
      <c r="E6788" s="74">
        <v>41978</v>
      </c>
      <c r="F6788">
        <v>1.5</v>
      </c>
      <c r="G6788" t="s">
        <v>17</v>
      </c>
      <c r="H6788" t="s">
        <v>17315</v>
      </c>
      <c r="I6788" s="74">
        <v>42086</v>
      </c>
      <c r="J6788" t="s">
        <v>19</v>
      </c>
      <c r="K6788" t="s">
        <v>19</v>
      </c>
    </row>
    <row r="6789" spans="1:11" hidden="1" x14ac:dyDescent="0.3">
      <c r="A6789" t="s">
        <v>4930</v>
      </c>
      <c r="B6789" t="s">
        <v>11130</v>
      </c>
      <c r="C6789" t="s">
        <v>22312</v>
      </c>
      <c r="D6789" t="s">
        <v>22313</v>
      </c>
      <c r="E6789" s="74">
        <v>18629</v>
      </c>
      <c r="F6789">
        <v>17</v>
      </c>
      <c r="G6789" t="s">
        <v>17369</v>
      </c>
      <c r="H6789" t="s">
        <v>17386</v>
      </c>
      <c r="I6789" s="74">
        <v>43782</v>
      </c>
      <c r="J6789" t="s">
        <v>19</v>
      </c>
      <c r="K6789" t="s">
        <v>19</v>
      </c>
    </row>
    <row r="6790" spans="1:11" hidden="1" x14ac:dyDescent="0.3">
      <c r="A6790" t="s">
        <v>6870</v>
      </c>
      <c r="B6790" t="s">
        <v>10600</v>
      </c>
      <c r="C6790" t="s">
        <v>22312</v>
      </c>
      <c r="D6790" t="s">
        <v>22313</v>
      </c>
      <c r="E6790" s="74">
        <v>21916</v>
      </c>
      <c r="F6790">
        <v>30</v>
      </c>
      <c r="G6790" t="s">
        <v>17369</v>
      </c>
      <c r="H6790" t="s">
        <v>17386</v>
      </c>
      <c r="I6790" s="74">
        <v>43782</v>
      </c>
      <c r="J6790" t="s">
        <v>19</v>
      </c>
      <c r="K6790" t="s">
        <v>19</v>
      </c>
    </row>
    <row r="6791" spans="1:11" hidden="1" x14ac:dyDescent="0.3">
      <c r="A6791" t="s">
        <v>3453</v>
      </c>
      <c r="B6791" t="s">
        <v>11587</v>
      </c>
      <c r="C6791" t="s">
        <v>17372</v>
      </c>
      <c r="D6791" t="s">
        <v>17373</v>
      </c>
      <c r="E6791" s="74">
        <v>6545</v>
      </c>
      <c r="F6791">
        <v>7.1609999999999996</v>
      </c>
      <c r="G6791" t="s">
        <v>17369</v>
      </c>
      <c r="H6791" t="s">
        <v>17315</v>
      </c>
      <c r="I6791" s="74">
        <v>39652</v>
      </c>
      <c r="J6791" t="s">
        <v>19</v>
      </c>
      <c r="K6791" t="s">
        <v>19</v>
      </c>
    </row>
    <row r="6792" spans="1:11" hidden="1" x14ac:dyDescent="0.3">
      <c r="A6792" t="s">
        <v>4648</v>
      </c>
      <c r="B6792" t="s">
        <v>11243</v>
      </c>
      <c r="C6792" t="s">
        <v>17442</v>
      </c>
      <c r="D6792" t="s">
        <v>17443</v>
      </c>
      <c r="E6792" s="74">
        <v>43441</v>
      </c>
      <c r="F6792">
        <v>600</v>
      </c>
      <c r="G6792" t="s">
        <v>6</v>
      </c>
      <c r="H6792" t="s">
        <v>17441</v>
      </c>
      <c r="I6792" s="74">
        <v>43467</v>
      </c>
      <c r="J6792" t="s">
        <v>19</v>
      </c>
      <c r="K6792" t="s">
        <v>19</v>
      </c>
    </row>
    <row r="6793" spans="1:11" hidden="1" x14ac:dyDescent="0.3">
      <c r="A6793" t="s">
        <v>19889</v>
      </c>
      <c r="B6793" t="s">
        <v>19890</v>
      </c>
      <c r="C6793" t="s">
        <v>19891</v>
      </c>
      <c r="D6793" t="s">
        <v>19892</v>
      </c>
      <c r="E6793" s="74">
        <v>30195</v>
      </c>
      <c r="F6793">
        <v>6.1</v>
      </c>
      <c r="G6793" t="s">
        <v>17369</v>
      </c>
      <c r="H6793" t="s">
        <v>17391</v>
      </c>
      <c r="I6793" s="74">
        <v>45177</v>
      </c>
      <c r="J6793" t="s">
        <v>19</v>
      </c>
      <c r="K6793" t="s">
        <v>19</v>
      </c>
    </row>
    <row r="6794" spans="1:11" hidden="1" x14ac:dyDescent="0.3">
      <c r="A6794" t="s">
        <v>6097</v>
      </c>
      <c r="B6794" t="s">
        <v>22356</v>
      </c>
      <c r="C6794" t="s">
        <v>22353</v>
      </c>
      <c r="D6794" t="s">
        <v>22354</v>
      </c>
      <c r="E6794" s="74">
        <v>42717</v>
      </c>
      <c r="F6794">
        <v>0.29399999999999998</v>
      </c>
      <c r="G6794" t="s">
        <v>17</v>
      </c>
      <c r="H6794" t="s">
        <v>17315</v>
      </c>
      <c r="I6794" s="74">
        <v>43773</v>
      </c>
      <c r="J6794" t="s">
        <v>19</v>
      </c>
      <c r="K6794" t="s">
        <v>19</v>
      </c>
    </row>
    <row r="6795" spans="1:11" hidden="1" x14ac:dyDescent="0.3">
      <c r="A6795" t="s">
        <v>10040</v>
      </c>
      <c r="B6795" t="s">
        <v>16868</v>
      </c>
      <c r="C6795" t="s">
        <v>17433</v>
      </c>
      <c r="D6795" t="s">
        <v>17434</v>
      </c>
      <c r="E6795" s="74">
        <v>5845</v>
      </c>
      <c r="F6795">
        <v>8</v>
      </c>
      <c r="G6795" t="s">
        <v>17369</v>
      </c>
      <c r="H6795" t="s">
        <v>17435</v>
      </c>
      <c r="I6795" s="74">
        <v>44211</v>
      </c>
      <c r="J6795" t="s">
        <v>17325</v>
      </c>
      <c r="K6795" t="s">
        <v>19</v>
      </c>
    </row>
    <row r="6796" spans="1:11" hidden="1" x14ac:dyDescent="0.3">
      <c r="A6796" t="s">
        <v>10040</v>
      </c>
      <c r="B6796" t="s">
        <v>16868</v>
      </c>
      <c r="C6796" t="s">
        <v>17433</v>
      </c>
      <c r="D6796" t="s">
        <v>17434</v>
      </c>
      <c r="E6796" s="74">
        <v>5845</v>
      </c>
      <c r="F6796">
        <v>8</v>
      </c>
      <c r="G6796" t="s">
        <v>17390</v>
      </c>
      <c r="H6796" t="s">
        <v>17435</v>
      </c>
      <c r="I6796" s="74">
        <v>44211</v>
      </c>
      <c r="J6796" t="s">
        <v>17325</v>
      </c>
      <c r="K6796" t="s">
        <v>19</v>
      </c>
    </row>
    <row r="6797" spans="1:11" hidden="1" x14ac:dyDescent="0.3">
      <c r="A6797" t="s">
        <v>15663</v>
      </c>
      <c r="B6797" t="s">
        <v>15662</v>
      </c>
      <c r="C6797" t="s">
        <v>17433</v>
      </c>
      <c r="D6797" t="s">
        <v>17434</v>
      </c>
      <c r="E6797" s="74">
        <v>5692</v>
      </c>
      <c r="F6797">
        <v>9.1999999999999993</v>
      </c>
      <c r="G6797" t="s">
        <v>17369</v>
      </c>
      <c r="H6797" t="s">
        <v>17435</v>
      </c>
      <c r="I6797" s="74">
        <v>44582</v>
      </c>
      <c r="J6797" t="s">
        <v>17325</v>
      </c>
      <c r="K6797" t="s">
        <v>19</v>
      </c>
    </row>
    <row r="6798" spans="1:11" hidden="1" x14ac:dyDescent="0.3">
      <c r="A6798" t="s">
        <v>15663</v>
      </c>
      <c r="B6798" t="s">
        <v>15662</v>
      </c>
      <c r="C6798" t="s">
        <v>17433</v>
      </c>
      <c r="D6798" t="s">
        <v>17434</v>
      </c>
      <c r="E6798" s="74">
        <v>5692</v>
      </c>
      <c r="F6798">
        <v>9.1999999999999993</v>
      </c>
      <c r="G6798" t="s">
        <v>17392</v>
      </c>
      <c r="H6798" t="s">
        <v>17435</v>
      </c>
      <c r="I6798" s="74">
        <v>44582</v>
      </c>
      <c r="J6798" t="s">
        <v>17325</v>
      </c>
      <c r="K6798" t="s">
        <v>19</v>
      </c>
    </row>
    <row r="6799" spans="1:11" hidden="1" x14ac:dyDescent="0.3">
      <c r="A6799" t="s">
        <v>10038</v>
      </c>
      <c r="B6799" t="s">
        <v>16870</v>
      </c>
      <c r="C6799" t="s">
        <v>17433</v>
      </c>
      <c r="D6799" t="s">
        <v>17434</v>
      </c>
      <c r="E6799" s="74">
        <v>5480</v>
      </c>
      <c r="F6799">
        <v>9.1999999999999993</v>
      </c>
      <c r="G6799" t="s">
        <v>17369</v>
      </c>
      <c r="H6799" t="s">
        <v>17435</v>
      </c>
      <c r="I6799" s="74">
        <v>44211</v>
      </c>
      <c r="J6799" t="s">
        <v>17325</v>
      </c>
      <c r="K6799" t="s">
        <v>19</v>
      </c>
    </row>
    <row r="6800" spans="1:11" hidden="1" x14ac:dyDescent="0.3">
      <c r="A6800" t="s">
        <v>10038</v>
      </c>
      <c r="B6800" t="s">
        <v>16870</v>
      </c>
      <c r="C6800" t="s">
        <v>17433</v>
      </c>
      <c r="D6800" t="s">
        <v>17434</v>
      </c>
      <c r="E6800" s="74">
        <v>5480</v>
      </c>
      <c r="F6800">
        <v>9.1999999999999993</v>
      </c>
      <c r="G6800" t="s">
        <v>17390</v>
      </c>
      <c r="H6800" t="s">
        <v>17435</v>
      </c>
      <c r="I6800" s="74">
        <v>44211</v>
      </c>
      <c r="J6800" t="s">
        <v>17325</v>
      </c>
      <c r="K6800" t="s">
        <v>19</v>
      </c>
    </row>
    <row r="6801" spans="1:11" hidden="1" x14ac:dyDescent="0.3">
      <c r="A6801" t="s">
        <v>15661</v>
      </c>
      <c r="B6801" t="s">
        <v>15660</v>
      </c>
      <c r="C6801" t="s">
        <v>17433</v>
      </c>
      <c r="D6801" t="s">
        <v>17434</v>
      </c>
      <c r="E6801" s="74">
        <v>5692</v>
      </c>
      <c r="F6801">
        <v>9.1999999999999993</v>
      </c>
      <c r="G6801" t="s">
        <v>17369</v>
      </c>
      <c r="H6801" t="s">
        <v>17435</v>
      </c>
      <c r="I6801" s="74">
        <v>44582</v>
      </c>
      <c r="J6801" t="s">
        <v>17325</v>
      </c>
      <c r="K6801" t="s">
        <v>19</v>
      </c>
    </row>
    <row r="6802" spans="1:11" hidden="1" x14ac:dyDescent="0.3">
      <c r="A6802" t="s">
        <v>15661</v>
      </c>
      <c r="B6802" t="s">
        <v>15660</v>
      </c>
      <c r="C6802" t="s">
        <v>17433</v>
      </c>
      <c r="D6802" t="s">
        <v>17434</v>
      </c>
      <c r="E6802" s="74">
        <v>5692</v>
      </c>
      <c r="F6802">
        <v>9.1999999999999993</v>
      </c>
      <c r="G6802" t="s">
        <v>17392</v>
      </c>
      <c r="H6802" t="s">
        <v>17435</v>
      </c>
      <c r="I6802" s="74">
        <v>44582</v>
      </c>
      <c r="J6802" t="s">
        <v>17325</v>
      </c>
      <c r="K6802" t="s">
        <v>19</v>
      </c>
    </row>
    <row r="6803" spans="1:11" hidden="1" x14ac:dyDescent="0.3">
      <c r="A6803" t="s">
        <v>15658</v>
      </c>
      <c r="B6803" t="s">
        <v>15657</v>
      </c>
      <c r="C6803" t="s">
        <v>17433</v>
      </c>
      <c r="D6803" t="s">
        <v>17434</v>
      </c>
      <c r="E6803" s="74">
        <v>6089</v>
      </c>
      <c r="F6803">
        <v>9.1999999999999993</v>
      </c>
      <c r="G6803" t="s">
        <v>17369</v>
      </c>
      <c r="H6803" t="s">
        <v>17435</v>
      </c>
      <c r="I6803" s="74">
        <v>44582</v>
      </c>
      <c r="J6803" t="s">
        <v>17325</v>
      </c>
      <c r="K6803" t="s">
        <v>19</v>
      </c>
    </row>
    <row r="6804" spans="1:11" hidden="1" x14ac:dyDescent="0.3">
      <c r="A6804" t="s">
        <v>15658</v>
      </c>
      <c r="B6804" t="s">
        <v>15657</v>
      </c>
      <c r="C6804" t="s">
        <v>17433</v>
      </c>
      <c r="D6804" t="s">
        <v>17434</v>
      </c>
      <c r="E6804" s="74">
        <v>6089</v>
      </c>
      <c r="F6804">
        <v>9.1999999999999993</v>
      </c>
      <c r="G6804" t="s">
        <v>17392</v>
      </c>
      <c r="H6804" t="s">
        <v>17435</v>
      </c>
      <c r="I6804" s="74">
        <v>44582</v>
      </c>
      <c r="J6804" t="s">
        <v>17325</v>
      </c>
      <c r="K6804" t="s">
        <v>19</v>
      </c>
    </row>
    <row r="6805" spans="1:11" hidden="1" x14ac:dyDescent="0.3">
      <c r="A6805" t="s">
        <v>10039</v>
      </c>
      <c r="B6805" t="s">
        <v>16869</v>
      </c>
      <c r="C6805" t="s">
        <v>17433</v>
      </c>
      <c r="D6805" t="s">
        <v>17434</v>
      </c>
      <c r="E6805" s="74">
        <v>5480</v>
      </c>
      <c r="F6805">
        <v>8</v>
      </c>
      <c r="G6805" t="s">
        <v>17369</v>
      </c>
      <c r="H6805" t="s">
        <v>17435</v>
      </c>
      <c r="I6805" s="74">
        <v>44211</v>
      </c>
      <c r="J6805" t="s">
        <v>17325</v>
      </c>
      <c r="K6805" t="s">
        <v>19</v>
      </c>
    </row>
    <row r="6806" spans="1:11" hidden="1" x14ac:dyDescent="0.3">
      <c r="A6806" t="s">
        <v>10039</v>
      </c>
      <c r="B6806" t="s">
        <v>16869</v>
      </c>
      <c r="C6806" t="s">
        <v>17433</v>
      </c>
      <c r="D6806" t="s">
        <v>17434</v>
      </c>
      <c r="E6806" s="74">
        <v>5480</v>
      </c>
      <c r="F6806">
        <v>8</v>
      </c>
      <c r="G6806" t="s">
        <v>17390</v>
      </c>
      <c r="H6806" t="s">
        <v>17435</v>
      </c>
      <c r="I6806" s="74">
        <v>44211</v>
      </c>
      <c r="J6806" t="s">
        <v>17325</v>
      </c>
      <c r="K6806" t="s">
        <v>19</v>
      </c>
    </row>
    <row r="6807" spans="1:11" hidden="1" x14ac:dyDescent="0.3">
      <c r="A6807" t="s">
        <v>6902</v>
      </c>
      <c r="B6807" t="s">
        <v>10568</v>
      </c>
      <c r="C6807" t="s">
        <v>17342</v>
      </c>
      <c r="D6807" t="s">
        <v>17343</v>
      </c>
      <c r="E6807" s="74">
        <v>43119</v>
      </c>
      <c r="F6807">
        <v>0.99969399999999997</v>
      </c>
      <c r="G6807" t="s">
        <v>17</v>
      </c>
      <c r="H6807" t="s">
        <v>17315</v>
      </c>
      <c r="I6807" s="74">
        <v>43857</v>
      </c>
      <c r="J6807" t="s">
        <v>19</v>
      </c>
      <c r="K6807" t="s">
        <v>19</v>
      </c>
    </row>
    <row r="6808" spans="1:11" hidden="1" x14ac:dyDescent="0.3">
      <c r="A6808" t="s">
        <v>26784</v>
      </c>
      <c r="B6808" t="s">
        <v>26785</v>
      </c>
      <c r="C6808" t="s">
        <v>17361</v>
      </c>
      <c r="D6808" t="s">
        <v>17362</v>
      </c>
      <c r="E6808" s="74">
        <v>45125</v>
      </c>
      <c r="F6808">
        <v>0.82403099999999996</v>
      </c>
      <c r="G6808" t="s">
        <v>17</v>
      </c>
      <c r="H6808" t="s">
        <v>17315</v>
      </c>
      <c r="I6808" s="74">
        <v>45561</v>
      </c>
      <c r="J6808" t="s">
        <v>19</v>
      </c>
      <c r="K6808" t="s">
        <v>19</v>
      </c>
    </row>
    <row r="6809" spans="1:11" hidden="1" x14ac:dyDescent="0.3">
      <c r="A6809" t="s">
        <v>26796</v>
      </c>
      <c r="B6809" t="s">
        <v>26797</v>
      </c>
      <c r="C6809" t="s">
        <v>17361</v>
      </c>
      <c r="D6809" t="s">
        <v>17362</v>
      </c>
      <c r="E6809" s="74">
        <v>44991</v>
      </c>
      <c r="F6809">
        <v>0.259774</v>
      </c>
      <c r="G6809" t="s">
        <v>17</v>
      </c>
      <c r="H6809" t="s">
        <v>17315</v>
      </c>
      <c r="I6809" s="74">
        <v>45561</v>
      </c>
      <c r="J6809" t="s">
        <v>19</v>
      </c>
      <c r="K6809" t="s">
        <v>19</v>
      </c>
    </row>
    <row r="6810" spans="1:11" hidden="1" x14ac:dyDescent="0.3">
      <c r="A6810" t="s">
        <v>11039</v>
      </c>
      <c r="B6810" t="s">
        <v>11038</v>
      </c>
      <c r="C6810" t="s">
        <v>17393</v>
      </c>
      <c r="D6810" t="s">
        <v>17394</v>
      </c>
      <c r="E6810" s="74">
        <v>42405</v>
      </c>
      <c r="F6810">
        <v>0.45900000000000002</v>
      </c>
      <c r="G6810" t="s">
        <v>17</v>
      </c>
      <c r="H6810" t="s">
        <v>17397</v>
      </c>
      <c r="I6810" s="74">
        <v>44705</v>
      </c>
      <c r="J6810" t="s">
        <v>19</v>
      </c>
      <c r="K6810" t="s">
        <v>19</v>
      </c>
    </row>
    <row r="6811" spans="1:11" hidden="1" x14ac:dyDescent="0.3">
      <c r="A6811" t="s">
        <v>15509</v>
      </c>
      <c r="B6811" t="s">
        <v>15508</v>
      </c>
      <c r="C6811" t="s">
        <v>17350</v>
      </c>
      <c r="D6811" t="s">
        <v>17351</v>
      </c>
      <c r="E6811" s="74">
        <v>44132</v>
      </c>
      <c r="F6811">
        <v>0.67600000000000005</v>
      </c>
      <c r="G6811" t="s">
        <v>17</v>
      </c>
      <c r="H6811" t="s">
        <v>17315</v>
      </c>
      <c r="I6811" s="74">
        <v>44610</v>
      </c>
      <c r="J6811" t="s">
        <v>19</v>
      </c>
      <c r="K6811" t="s">
        <v>19</v>
      </c>
    </row>
    <row r="6812" spans="1:11" hidden="1" x14ac:dyDescent="0.3">
      <c r="A6812" t="s">
        <v>25442</v>
      </c>
      <c r="B6812" t="s">
        <v>25443</v>
      </c>
      <c r="C6812" t="s">
        <v>20026</v>
      </c>
      <c r="D6812" t="s">
        <v>20027</v>
      </c>
      <c r="E6812" s="74">
        <v>43479</v>
      </c>
      <c r="F6812">
        <v>6.1599999999999997E-3</v>
      </c>
      <c r="G6812" t="s">
        <v>17</v>
      </c>
      <c r="H6812" t="s">
        <v>17315</v>
      </c>
      <c r="I6812" s="74">
        <v>45425</v>
      </c>
      <c r="J6812" t="s">
        <v>19</v>
      </c>
      <c r="K6812" t="s">
        <v>19</v>
      </c>
    </row>
    <row r="6813" spans="1:11" hidden="1" x14ac:dyDescent="0.3">
      <c r="A6813" t="s">
        <v>25166</v>
      </c>
      <c r="B6813" t="s">
        <v>25167</v>
      </c>
      <c r="C6813" t="s">
        <v>20026</v>
      </c>
      <c r="D6813" t="s">
        <v>20027</v>
      </c>
      <c r="E6813" s="74">
        <v>43683</v>
      </c>
      <c r="F6813">
        <v>5.0000000000000001E-3</v>
      </c>
      <c r="G6813" t="s">
        <v>17</v>
      </c>
      <c r="H6813" t="s">
        <v>17315</v>
      </c>
      <c r="I6813" s="74">
        <v>45365</v>
      </c>
      <c r="J6813" t="s">
        <v>19</v>
      </c>
      <c r="K6813" t="s">
        <v>19</v>
      </c>
    </row>
    <row r="6814" spans="1:11" hidden="1" x14ac:dyDescent="0.3">
      <c r="A6814" t="s">
        <v>25642</v>
      </c>
      <c r="B6814" t="s">
        <v>25643</v>
      </c>
      <c r="C6814" t="s">
        <v>20026</v>
      </c>
      <c r="D6814" t="s">
        <v>20027</v>
      </c>
      <c r="E6814" s="74">
        <v>43795</v>
      </c>
      <c r="F6814">
        <v>5.6360000000000004E-3</v>
      </c>
      <c r="G6814" t="s">
        <v>17</v>
      </c>
      <c r="H6814" t="s">
        <v>17315</v>
      </c>
      <c r="I6814" s="74">
        <v>45441</v>
      </c>
      <c r="J6814" t="s">
        <v>19</v>
      </c>
      <c r="K6814" t="s">
        <v>19</v>
      </c>
    </row>
    <row r="6815" spans="1:11" hidden="1" x14ac:dyDescent="0.3">
      <c r="A6815" t="s">
        <v>25168</v>
      </c>
      <c r="B6815" t="s">
        <v>25169</v>
      </c>
      <c r="C6815" t="s">
        <v>20026</v>
      </c>
      <c r="D6815" t="s">
        <v>20027</v>
      </c>
      <c r="E6815" s="74">
        <v>43766</v>
      </c>
      <c r="F6815">
        <v>5.0000000000000001E-3</v>
      </c>
      <c r="G6815" t="s">
        <v>17</v>
      </c>
      <c r="H6815" t="s">
        <v>17315</v>
      </c>
      <c r="I6815" s="74">
        <v>45365</v>
      </c>
      <c r="J6815" t="s">
        <v>19</v>
      </c>
      <c r="K6815" t="s">
        <v>19</v>
      </c>
    </row>
    <row r="6816" spans="1:11" hidden="1" x14ac:dyDescent="0.3">
      <c r="A6816" t="s">
        <v>25649</v>
      </c>
      <c r="B6816" t="s">
        <v>25650</v>
      </c>
      <c r="C6816" t="s">
        <v>20026</v>
      </c>
      <c r="D6816" t="s">
        <v>20027</v>
      </c>
      <c r="E6816" s="74">
        <v>43819</v>
      </c>
      <c r="F6816">
        <v>5.9500000000000004E-3</v>
      </c>
      <c r="G6816" t="s">
        <v>17</v>
      </c>
      <c r="H6816" t="s">
        <v>17315</v>
      </c>
      <c r="I6816" s="74">
        <v>45464</v>
      </c>
      <c r="J6816" t="s">
        <v>19</v>
      </c>
      <c r="K6816" t="s">
        <v>19</v>
      </c>
    </row>
    <row r="6817" spans="1:11" hidden="1" x14ac:dyDescent="0.3">
      <c r="A6817" t="s">
        <v>25170</v>
      </c>
      <c r="B6817" t="s">
        <v>25171</v>
      </c>
      <c r="C6817" t="s">
        <v>20026</v>
      </c>
      <c r="D6817" t="s">
        <v>20027</v>
      </c>
      <c r="E6817" s="74">
        <v>44020</v>
      </c>
      <c r="F6817">
        <v>6.6E-3</v>
      </c>
      <c r="G6817" t="s">
        <v>17</v>
      </c>
      <c r="H6817" t="s">
        <v>17315</v>
      </c>
      <c r="I6817" s="74">
        <v>45365</v>
      </c>
      <c r="J6817" t="s">
        <v>19</v>
      </c>
      <c r="K6817" t="s">
        <v>19</v>
      </c>
    </row>
    <row r="6818" spans="1:11" hidden="1" x14ac:dyDescent="0.3">
      <c r="A6818" t="s">
        <v>25184</v>
      </c>
      <c r="B6818" t="s">
        <v>25185</v>
      </c>
      <c r="C6818" t="s">
        <v>20026</v>
      </c>
      <c r="D6818" t="s">
        <v>20027</v>
      </c>
      <c r="E6818" s="74">
        <v>44076</v>
      </c>
      <c r="F6818">
        <v>6.6E-3</v>
      </c>
      <c r="G6818" t="s">
        <v>17</v>
      </c>
      <c r="H6818" t="s">
        <v>17315</v>
      </c>
      <c r="I6818" s="74">
        <v>45365</v>
      </c>
      <c r="J6818" t="s">
        <v>19</v>
      </c>
      <c r="K6818" t="s">
        <v>19</v>
      </c>
    </row>
    <row r="6819" spans="1:11" hidden="1" x14ac:dyDescent="0.3">
      <c r="A6819" t="s">
        <v>25516</v>
      </c>
      <c r="B6819" t="s">
        <v>25517</v>
      </c>
      <c r="C6819" t="s">
        <v>20026</v>
      </c>
      <c r="D6819" t="s">
        <v>20027</v>
      </c>
      <c r="E6819" s="74">
        <v>44012</v>
      </c>
      <c r="F6819">
        <v>4.1079999999999997E-3</v>
      </c>
      <c r="G6819" t="s">
        <v>17</v>
      </c>
      <c r="H6819" t="s">
        <v>17315</v>
      </c>
      <c r="I6819" s="74">
        <v>45425</v>
      </c>
      <c r="J6819" t="s">
        <v>19</v>
      </c>
      <c r="K6819" t="s">
        <v>19</v>
      </c>
    </row>
    <row r="6820" spans="1:11" hidden="1" x14ac:dyDescent="0.3">
      <c r="A6820" t="s">
        <v>21734</v>
      </c>
      <c r="B6820" t="s">
        <v>21735</v>
      </c>
      <c r="C6820" t="s">
        <v>20026</v>
      </c>
      <c r="D6820" t="s">
        <v>20027</v>
      </c>
      <c r="E6820" s="74">
        <v>44047</v>
      </c>
      <c r="F6820">
        <v>3.8999999999999998E-3</v>
      </c>
      <c r="G6820" t="s">
        <v>17</v>
      </c>
      <c r="H6820" t="s">
        <v>17315</v>
      </c>
      <c r="I6820" s="74">
        <v>45355</v>
      </c>
      <c r="J6820" t="s">
        <v>19</v>
      </c>
      <c r="K6820" t="s">
        <v>19</v>
      </c>
    </row>
    <row r="6821" spans="1:11" hidden="1" x14ac:dyDescent="0.3">
      <c r="A6821" t="s">
        <v>21738</v>
      </c>
      <c r="B6821" t="s">
        <v>21739</v>
      </c>
      <c r="C6821" t="s">
        <v>20026</v>
      </c>
      <c r="D6821" t="s">
        <v>20027</v>
      </c>
      <c r="E6821" s="74">
        <v>44076</v>
      </c>
      <c r="F6821">
        <v>6.6E-3</v>
      </c>
      <c r="G6821" t="s">
        <v>17</v>
      </c>
      <c r="H6821" t="s">
        <v>17315</v>
      </c>
      <c r="I6821" s="74">
        <v>45355</v>
      </c>
      <c r="J6821" t="s">
        <v>19</v>
      </c>
      <c r="K6821" t="s">
        <v>19</v>
      </c>
    </row>
    <row r="6822" spans="1:11" hidden="1" x14ac:dyDescent="0.3">
      <c r="A6822" t="s">
        <v>25518</v>
      </c>
      <c r="B6822" t="s">
        <v>25519</v>
      </c>
      <c r="C6822" t="s">
        <v>20026</v>
      </c>
      <c r="D6822" t="s">
        <v>20027</v>
      </c>
      <c r="E6822" s="74">
        <v>44673</v>
      </c>
      <c r="F6822">
        <v>3.947E-3</v>
      </c>
      <c r="G6822" t="s">
        <v>17</v>
      </c>
      <c r="H6822" t="s">
        <v>17315</v>
      </c>
      <c r="I6822" s="74">
        <v>45425</v>
      </c>
      <c r="J6822" t="s">
        <v>19</v>
      </c>
      <c r="K6822" t="s">
        <v>19</v>
      </c>
    </row>
    <row r="6823" spans="1:11" hidden="1" x14ac:dyDescent="0.3">
      <c r="A6823" t="s">
        <v>25647</v>
      </c>
      <c r="B6823" t="s">
        <v>25648</v>
      </c>
      <c r="C6823" t="s">
        <v>20026</v>
      </c>
      <c r="D6823" t="s">
        <v>20027</v>
      </c>
      <c r="E6823" s="74">
        <v>44851</v>
      </c>
      <c r="F6823">
        <v>6.1780000000000003E-3</v>
      </c>
      <c r="G6823" t="s">
        <v>17</v>
      </c>
      <c r="H6823" t="s">
        <v>17315</v>
      </c>
      <c r="I6823" s="74">
        <v>45495</v>
      </c>
      <c r="J6823" t="s">
        <v>19</v>
      </c>
      <c r="K6823" t="s">
        <v>19</v>
      </c>
    </row>
    <row r="6824" spans="1:11" hidden="1" x14ac:dyDescent="0.3">
      <c r="A6824" t="s">
        <v>21736</v>
      </c>
      <c r="B6824" t="s">
        <v>21737</v>
      </c>
      <c r="C6824" t="s">
        <v>20026</v>
      </c>
      <c r="D6824" t="s">
        <v>20027</v>
      </c>
      <c r="E6824" s="74">
        <v>45013</v>
      </c>
      <c r="F6824">
        <v>7.9000000000000008E-3</v>
      </c>
      <c r="G6824" t="s">
        <v>17</v>
      </c>
      <c r="H6824" t="s">
        <v>17315</v>
      </c>
      <c r="I6824" s="74">
        <v>45355</v>
      </c>
      <c r="J6824" t="s">
        <v>19</v>
      </c>
      <c r="K6824" t="s">
        <v>19</v>
      </c>
    </row>
    <row r="6825" spans="1:11" hidden="1" x14ac:dyDescent="0.3">
      <c r="A6825" t="s">
        <v>2129</v>
      </c>
      <c r="B6825" t="s">
        <v>12984</v>
      </c>
      <c r="C6825" t="s">
        <v>17428</v>
      </c>
      <c r="D6825" t="s">
        <v>17429</v>
      </c>
      <c r="E6825" s="74">
        <v>40900</v>
      </c>
      <c r="F6825">
        <v>0.80300000000000005</v>
      </c>
      <c r="G6825" t="s">
        <v>17</v>
      </c>
      <c r="H6825" t="s">
        <v>17315</v>
      </c>
      <c r="I6825" s="74">
        <v>41179</v>
      </c>
      <c r="J6825" t="s">
        <v>19</v>
      </c>
      <c r="K6825" t="s">
        <v>19</v>
      </c>
    </row>
    <row r="6826" spans="1:11" hidden="1" x14ac:dyDescent="0.3">
      <c r="A6826" t="s">
        <v>7654</v>
      </c>
      <c r="B6826" t="s">
        <v>10444</v>
      </c>
      <c r="C6826" t="s">
        <v>17428</v>
      </c>
      <c r="D6826" t="s">
        <v>17429</v>
      </c>
      <c r="E6826" s="74">
        <v>42639</v>
      </c>
      <c r="F6826">
        <v>0.313</v>
      </c>
      <c r="G6826" t="s">
        <v>17</v>
      </c>
      <c r="H6826" t="s">
        <v>17315</v>
      </c>
      <c r="I6826" s="74">
        <v>43892</v>
      </c>
      <c r="J6826" t="s">
        <v>19</v>
      </c>
      <c r="K6826" t="s">
        <v>19</v>
      </c>
    </row>
    <row r="6827" spans="1:11" hidden="1" x14ac:dyDescent="0.3">
      <c r="A6827" t="s">
        <v>7655</v>
      </c>
      <c r="B6827" t="s">
        <v>10443</v>
      </c>
      <c r="C6827" t="s">
        <v>17428</v>
      </c>
      <c r="D6827" t="s">
        <v>17429</v>
      </c>
      <c r="E6827" s="74">
        <v>42639</v>
      </c>
      <c r="F6827">
        <v>0.311</v>
      </c>
      <c r="G6827" t="s">
        <v>17</v>
      </c>
      <c r="H6827" t="s">
        <v>17315</v>
      </c>
      <c r="I6827" s="74">
        <v>43886</v>
      </c>
      <c r="J6827" t="s">
        <v>19</v>
      </c>
      <c r="K6827" t="s">
        <v>19</v>
      </c>
    </row>
    <row r="6828" spans="1:11" hidden="1" x14ac:dyDescent="0.3">
      <c r="A6828" t="s">
        <v>15834</v>
      </c>
      <c r="B6828" t="s">
        <v>15833</v>
      </c>
      <c r="C6828" t="s">
        <v>17350</v>
      </c>
      <c r="D6828" t="s">
        <v>17351</v>
      </c>
      <c r="E6828" s="74">
        <v>44112</v>
      </c>
      <c r="F6828">
        <v>1.26</v>
      </c>
      <c r="G6828" t="s">
        <v>17</v>
      </c>
      <c r="H6828" t="s">
        <v>17315</v>
      </c>
      <c r="I6828" s="74">
        <v>44491</v>
      </c>
      <c r="J6828" t="s">
        <v>19</v>
      </c>
      <c r="K6828" t="s">
        <v>19</v>
      </c>
    </row>
    <row r="6829" spans="1:11" hidden="1" x14ac:dyDescent="0.3">
      <c r="A6829" t="s">
        <v>3236</v>
      </c>
      <c r="B6829" t="s">
        <v>10811</v>
      </c>
      <c r="C6829" t="s">
        <v>17581</v>
      </c>
      <c r="D6829" t="s">
        <v>17582</v>
      </c>
      <c r="E6829" s="74">
        <v>39671</v>
      </c>
      <c r="F6829">
        <v>1.02</v>
      </c>
      <c r="G6829" t="s">
        <v>17</v>
      </c>
      <c r="H6829" t="s">
        <v>17315</v>
      </c>
      <c r="I6829" s="74">
        <v>39755</v>
      </c>
      <c r="J6829" t="s">
        <v>19</v>
      </c>
      <c r="K6829" t="s">
        <v>19</v>
      </c>
    </row>
    <row r="6830" spans="1:11" hidden="1" x14ac:dyDescent="0.3">
      <c r="A6830" t="s">
        <v>1914</v>
      </c>
      <c r="B6830" t="s">
        <v>12801</v>
      </c>
      <c r="C6830" t="s">
        <v>17428</v>
      </c>
      <c r="D6830" t="s">
        <v>17429</v>
      </c>
      <c r="E6830" s="74">
        <v>41165</v>
      </c>
      <c r="F6830">
        <v>0.315</v>
      </c>
      <c r="G6830" t="s">
        <v>17</v>
      </c>
      <c r="H6830" t="s">
        <v>17315</v>
      </c>
      <c r="I6830" s="74">
        <v>41331</v>
      </c>
      <c r="J6830" t="s">
        <v>19</v>
      </c>
      <c r="K6830" t="s">
        <v>19</v>
      </c>
    </row>
    <row r="6831" spans="1:11" hidden="1" x14ac:dyDescent="0.3">
      <c r="A6831" t="s">
        <v>27247</v>
      </c>
      <c r="B6831" t="s">
        <v>27248</v>
      </c>
      <c r="C6831" t="s">
        <v>18715</v>
      </c>
      <c r="D6831" t="s">
        <v>18716</v>
      </c>
      <c r="E6831" s="74">
        <v>45434</v>
      </c>
      <c r="F6831">
        <v>3.85E-2</v>
      </c>
      <c r="G6831" t="s">
        <v>17</v>
      </c>
      <c r="H6831" t="s">
        <v>17315</v>
      </c>
      <c r="I6831" s="74">
        <v>45576</v>
      </c>
      <c r="J6831" t="s">
        <v>19</v>
      </c>
      <c r="K6831" t="s">
        <v>19</v>
      </c>
    </row>
    <row r="6832" spans="1:11" hidden="1" x14ac:dyDescent="0.3">
      <c r="A6832" t="s">
        <v>297</v>
      </c>
      <c r="B6832" t="s">
        <v>298</v>
      </c>
      <c r="C6832" t="s">
        <v>17328</v>
      </c>
      <c r="D6832" t="s">
        <v>17329</v>
      </c>
      <c r="E6832" s="74">
        <v>42593</v>
      </c>
      <c r="F6832">
        <v>0.215</v>
      </c>
      <c r="G6832" t="s">
        <v>17</v>
      </c>
      <c r="H6832" t="s">
        <v>17315</v>
      </c>
      <c r="I6832" s="74">
        <v>42753</v>
      </c>
      <c r="J6832" t="s">
        <v>19</v>
      </c>
      <c r="K6832" t="s">
        <v>19</v>
      </c>
    </row>
    <row r="6833" spans="1:11" hidden="1" x14ac:dyDescent="0.3">
      <c r="A6833" t="s">
        <v>302</v>
      </c>
      <c r="B6833" t="s">
        <v>296</v>
      </c>
      <c r="C6833" t="s">
        <v>17328</v>
      </c>
      <c r="D6833" t="s">
        <v>17329</v>
      </c>
      <c r="E6833" s="74">
        <v>42593</v>
      </c>
      <c r="F6833">
        <v>0.48099999999999998</v>
      </c>
      <c r="G6833" t="s">
        <v>17</v>
      </c>
      <c r="H6833" t="s">
        <v>17315</v>
      </c>
      <c r="I6833" s="74">
        <v>42753</v>
      </c>
      <c r="J6833" t="s">
        <v>19</v>
      </c>
      <c r="K6833" t="s">
        <v>19</v>
      </c>
    </row>
    <row r="6834" spans="1:11" hidden="1" x14ac:dyDescent="0.3">
      <c r="A6834" t="s">
        <v>3832</v>
      </c>
      <c r="B6834" t="s">
        <v>296</v>
      </c>
      <c r="C6834" t="s">
        <v>17328</v>
      </c>
      <c r="D6834" t="s">
        <v>17329</v>
      </c>
      <c r="E6834" s="74">
        <v>42573</v>
      </c>
      <c r="F6834">
        <v>0.72899999999999998</v>
      </c>
      <c r="G6834" t="s">
        <v>17</v>
      </c>
      <c r="H6834" t="s">
        <v>17315</v>
      </c>
      <c r="I6834" s="74">
        <v>42821</v>
      </c>
      <c r="J6834" t="s">
        <v>19</v>
      </c>
      <c r="K6834" t="s">
        <v>19</v>
      </c>
    </row>
    <row r="6835" spans="1:11" hidden="1" x14ac:dyDescent="0.3">
      <c r="A6835" t="s">
        <v>3833</v>
      </c>
      <c r="B6835" t="s">
        <v>296</v>
      </c>
      <c r="C6835" t="s">
        <v>17328</v>
      </c>
      <c r="D6835" t="s">
        <v>17329</v>
      </c>
      <c r="E6835" s="74">
        <v>42573</v>
      </c>
      <c r="F6835">
        <v>0.27100000000000002</v>
      </c>
      <c r="G6835" t="s">
        <v>17</v>
      </c>
      <c r="H6835" t="s">
        <v>17315</v>
      </c>
      <c r="I6835" s="74">
        <v>42821</v>
      </c>
      <c r="J6835" t="s">
        <v>19</v>
      </c>
      <c r="K6835" t="s">
        <v>19</v>
      </c>
    </row>
    <row r="6836" spans="1:11" hidden="1" x14ac:dyDescent="0.3">
      <c r="A6836" t="s">
        <v>3834</v>
      </c>
      <c r="B6836" t="s">
        <v>296</v>
      </c>
      <c r="C6836" t="s">
        <v>17328</v>
      </c>
      <c r="D6836" t="s">
        <v>17329</v>
      </c>
      <c r="E6836" s="74">
        <v>42591</v>
      </c>
      <c r="F6836">
        <v>0.47</v>
      </c>
      <c r="G6836" t="s">
        <v>17</v>
      </c>
      <c r="H6836" t="s">
        <v>17315</v>
      </c>
      <c r="I6836" s="74">
        <v>42842</v>
      </c>
      <c r="J6836" t="s">
        <v>19</v>
      </c>
      <c r="K6836" t="s">
        <v>19</v>
      </c>
    </row>
    <row r="6837" spans="1:11" hidden="1" x14ac:dyDescent="0.3">
      <c r="A6837" t="s">
        <v>295</v>
      </c>
      <c r="B6837" t="s">
        <v>296</v>
      </c>
      <c r="C6837" t="s">
        <v>17328</v>
      </c>
      <c r="D6837" t="s">
        <v>17329</v>
      </c>
      <c r="E6837" s="74">
        <v>42577</v>
      </c>
      <c r="F6837">
        <v>0.16700000000000001</v>
      </c>
      <c r="G6837" t="s">
        <v>17</v>
      </c>
      <c r="H6837" t="s">
        <v>17315</v>
      </c>
      <c r="I6837" s="74">
        <v>42753</v>
      </c>
      <c r="J6837" t="s">
        <v>19</v>
      </c>
      <c r="K6837" t="s">
        <v>19</v>
      </c>
    </row>
    <row r="6838" spans="1:11" hidden="1" x14ac:dyDescent="0.3">
      <c r="A6838" t="s">
        <v>3882</v>
      </c>
      <c r="B6838" t="s">
        <v>296</v>
      </c>
      <c r="C6838" t="s">
        <v>17328</v>
      </c>
      <c r="D6838" t="s">
        <v>17329</v>
      </c>
      <c r="E6838" s="74">
        <v>42591</v>
      </c>
      <c r="F6838">
        <v>0.314</v>
      </c>
      <c r="G6838" t="s">
        <v>17</v>
      </c>
      <c r="H6838" t="s">
        <v>17315</v>
      </c>
      <c r="I6838" s="74">
        <v>42863</v>
      </c>
      <c r="J6838" t="s">
        <v>19</v>
      </c>
      <c r="K6838" t="s">
        <v>19</v>
      </c>
    </row>
    <row r="6839" spans="1:11" hidden="1" x14ac:dyDescent="0.3">
      <c r="A6839" t="s">
        <v>4730</v>
      </c>
      <c r="B6839" t="s">
        <v>296</v>
      </c>
      <c r="C6839" t="s">
        <v>17410</v>
      </c>
      <c r="D6839" t="s">
        <v>17411</v>
      </c>
      <c r="E6839" s="74">
        <v>43405</v>
      </c>
      <c r="F6839">
        <v>0.129</v>
      </c>
      <c r="G6839" t="s">
        <v>17</v>
      </c>
      <c r="H6839" t="s">
        <v>17315</v>
      </c>
      <c r="I6839" s="74">
        <v>43508</v>
      </c>
      <c r="J6839" t="s">
        <v>19</v>
      </c>
      <c r="K6839" t="s">
        <v>19</v>
      </c>
    </row>
    <row r="6840" spans="1:11" hidden="1" x14ac:dyDescent="0.3">
      <c r="A6840" t="s">
        <v>4738</v>
      </c>
      <c r="B6840" t="s">
        <v>296</v>
      </c>
      <c r="C6840" t="s">
        <v>17410</v>
      </c>
      <c r="D6840" t="s">
        <v>17411</v>
      </c>
      <c r="E6840" s="74">
        <v>43431</v>
      </c>
      <c r="F6840">
        <v>0.312</v>
      </c>
      <c r="G6840" t="s">
        <v>17</v>
      </c>
      <c r="H6840" t="s">
        <v>17315</v>
      </c>
      <c r="I6840" s="74">
        <v>43476</v>
      </c>
      <c r="J6840" t="s">
        <v>19</v>
      </c>
      <c r="K6840" t="s">
        <v>19</v>
      </c>
    </row>
    <row r="6841" spans="1:11" hidden="1" x14ac:dyDescent="0.3">
      <c r="A6841" t="s">
        <v>4782</v>
      </c>
      <c r="B6841" t="s">
        <v>296</v>
      </c>
      <c r="C6841" t="s">
        <v>17410</v>
      </c>
      <c r="D6841" t="s">
        <v>17411</v>
      </c>
      <c r="E6841" s="74">
        <v>43452</v>
      </c>
      <c r="F6841">
        <v>0.19400000000000001</v>
      </c>
      <c r="G6841" t="s">
        <v>17</v>
      </c>
      <c r="H6841" t="s">
        <v>17315</v>
      </c>
      <c r="I6841" s="74">
        <v>43508</v>
      </c>
      <c r="J6841" t="s">
        <v>19</v>
      </c>
      <c r="K6841" t="s">
        <v>19</v>
      </c>
    </row>
    <row r="6842" spans="1:11" hidden="1" x14ac:dyDescent="0.3">
      <c r="A6842" t="s">
        <v>4917</v>
      </c>
      <c r="B6842" t="s">
        <v>296</v>
      </c>
      <c r="C6842" t="s">
        <v>17410</v>
      </c>
      <c r="D6842" t="s">
        <v>17411</v>
      </c>
      <c r="E6842" s="74">
        <v>43420</v>
      </c>
      <c r="F6842">
        <v>0.16800000000000001</v>
      </c>
      <c r="G6842" t="s">
        <v>17</v>
      </c>
      <c r="H6842" t="s">
        <v>17315</v>
      </c>
      <c r="I6842" s="74">
        <v>43621</v>
      </c>
      <c r="J6842" t="s">
        <v>19</v>
      </c>
      <c r="K6842" t="s">
        <v>19</v>
      </c>
    </row>
    <row r="6843" spans="1:11" hidden="1" x14ac:dyDescent="0.3">
      <c r="A6843" t="s">
        <v>5033</v>
      </c>
      <c r="B6843" t="s">
        <v>296</v>
      </c>
      <c r="C6843" t="s">
        <v>17410</v>
      </c>
      <c r="D6843" t="s">
        <v>17411</v>
      </c>
      <c r="E6843" s="74">
        <v>43437</v>
      </c>
      <c r="F6843">
        <v>0.33700000000000002</v>
      </c>
      <c r="G6843" t="s">
        <v>17</v>
      </c>
      <c r="H6843" t="s">
        <v>17315</v>
      </c>
      <c r="I6843" s="74">
        <v>43621</v>
      </c>
      <c r="J6843" t="s">
        <v>19</v>
      </c>
      <c r="K6843" t="s">
        <v>19</v>
      </c>
    </row>
    <row r="6844" spans="1:11" hidden="1" x14ac:dyDescent="0.3">
      <c r="A6844" t="s">
        <v>5034</v>
      </c>
      <c r="B6844" t="s">
        <v>296</v>
      </c>
      <c r="C6844" t="s">
        <v>17410</v>
      </c>
      <c r="D6844" t="s">
        <v>17411</v>
      </c>
      <c r="E6844" s="74">
        <v>43431</v>
      </c>
      <c r="F6844">
        <v>0.19400000000000001</v>
      </c>
      <c r="G6844" t="s">
        <v>17</v>
      </c>
      <c r="H6844" t="s">
        <v>17315</v>
      </c>
      <c r="I6844" s="74">
        <v>43621</v>
      </c>
      <c r="J6844" t="s">
        <v>19</v>
      </c>
      <c r="K6844" t="s">
        <v>19</v>
      </c>
    </row>
    <row r="6845" spans="1:11" hidden="1" x14ac:dyDescent="0.3">
      <c r="A6845" t="s">
        <v>5035</v>
      </c>
      <c r="B6845" t="s">
        <v>296</v>
      </c>
      <c r="C6845" t="s">
        <v>17410</v>
      </c>
      <c r="D6845" t="s">
        <v>17411</v>
      </c>
      <c r="E6845" s="74">
        <v>43431</v>
      </c>
      <c r="F6845">
        <v>0.20899999999999999</v>
      </c>
      <c r="G6845" t="s">
        <v>17</v>
      </c>
      <c r="H6845" t="s">
        <v>17315</v>
      </c>
      <c r="I6845" s="74">
        <v>43623</v>
      </c>
      <c r="J6845" t="s">
        <v>19</v>
      </c>
      <c r="K6845" t="s">
        <v>19</v>
      </c>
    </row>
    <row r="6846" spans="1:11" hidden="1" x14ac:dyDescent="0.3">
      <c r="A6846" t="s">
        <v>5036</v>
      </c>
      <c r="B6846" t="s">
        <v>296</v>
      </c>
      <c r="C6846" t="s">
        <v>17410</v>
      </c>
      <c r="D6846" t="s">
        <v>17411</v>
      </c>
      <c r="E6846" s="74">
        <v>43453</v>
      </c>
      <c r="F6846">
        <v>0.39800000000000002</v>
      </c>
      <c r="G6846" t="s">
        <v>17</v>
      </c>
      <c r="H6846" t="s">
        <v>17315</v>
      </c>
      <c r="I6846" s="74">
        <v>43621</v>
      </c>
      <c r="J6846" t="s">
        <v>19</v>
      </c>
      <c r="K6846" t="s">
        <v>19</v>
      </c>
    </row>
    <row r="6847" spans="1:11" hidden="1" x14ac:dyDescent="0.3">
      <c r="A6847" t="s">
        <v>6875</v>
      </c>
      <c r="B6847" t="s">
        <v>296</v>
      </c>
      <c r="C6847" t="s">
        <v>17410</v>
      </c>
      <c r="D6847" t="s">
        <v>17411</v>
      </c>
      <c r="E6847" s="74">
        <v>43704</v>
      </c>
      <c r="F6847">
        <v>0.161</v>
      </c>
      <c r="G6847" t="s">
        <v>17</v>
      </c>
      <c r="H6847" t="s">
        <v>17315</v>
      </c>
      <c r="I6847" s="74">
        <v>43795</v>
      </c>
      <c r="J6847" t="s">
        <v>19</v>
      </c>
      <c r="K6847" t="s">
        <v>19</v>
      </c>
    </row>
    <row r="6848" spans="1:11" hidden="1" x14ac:dyDescent="0.3">
      <c r="A6848" t="s">
        <v>6876</v>
      </c>
      <c r="B6848" t="s">
        <v>296</v>
      </c>
      <c r="C6848" t="s">
        <v>17410</v>
      </c>
      <c r="D6848" t="s">
        <v>17411</v>
      </c>
      <c r="E6848" s="74">
        <v>43703</v>
      </c>
      <c r="F6848">
        <v>0.187</v>
      </c>
      <c r="G6848" t="s">
        <v>17</v>
      </c>
      <c r="H6848" t="s">
        <v>17315</v>
      </c>
      <c r="I6848" s="74">
        <v>43795</v>
      </c>
      <c r="J6848" t="s">
        <v>19</v>
      </c>
      <c r="K6848" t="s">
        <v>19</v>
      </c>
    </row>
    <row r="6849" spans="1:11" hidden="1" x14ac:dyDescent="0.3">
      <c r="A6849" t="s">
        <v>301</v>
      </c>
      <c r="B6849" t="s">
        <v>11802</v>
      </c>
      <c r="C6849" t="s">
        <v>17328</v>
      </c>
      <c r="D6849" t="s">
        <v>17329</v>
      </c>
      <c r="E6849" s="74">
        <v>42563</v>
      </c>
      <c r="F6849">
        <v>0.65200000000000002</v>
      </c>
      <c r="G6849" t="s">
        <v>17</v>
      </c>
      <c r="H6849" t="s">
        <v>17315</v>
      </c>
      <c r="I6849" s="74">
        <v>42702</v>
      </c>
      <c r="J6849" t="s">
        <v>19</v>
      </c>
      <c r="K6849" t="s">
        <v>19</v>
      </c>
    </row>
    <row r="6850" spans="1:11" hidden="1" x14ac:dyDescent="0.3">
      <c r="A6850" t="s">
        <v>300</v>
      </c>
      <c r="B6850" t="s">
        <v>11802</v>
      </c>
      <c r="C6850" t="s">
        <v>17328</v>
      </c>
      <c r="D6850" t="s">
        <v>17329</v>
      </c>
      <c r="E6850" s="74">
        <v>42563</v>
      </c>
      <c r="F6850">
        <v>0.67400000000000004</v>
      </c>
      <c r="G6850" t="s">
        <v>17</v>
      </c>
      <c r="H6850" t="s">
        <v>17315</v>
      </c>
      <c r="I6850" s="74">
        <v>42702</v>
      </c>
      <c r="J6850" t="s">
        <v>19</v>
      </c>
      <c r="K6850" t="s">
        <v>19</v>
      </c>
    </row>
    <row r="6851" spans="1:11" hidden="1" x14ac:dyDescent="0.3">
      <c r="A6851" t="s">
        <v>299</v>
      </c>
      <c r="B6851" t="s">
        <v>11802</v>
      </c>
      <c r="C6851" t="s">
        <v>17328</v>
      </c>
      <c r="D6851" t="s">
        <v>17329</v>
      </c>
      <c r="E6851" s="74">
        <v>42563</v>
      </c>
      <c r="F6851">
        <v>0.16700000000000001</v>
      </c>
      <c r="G6851" t="s">
        <v>17</v>
      </c>
      <c r="H6851" t="s">
        <v>17315</v>
      </c>
      <c r="I6851" s="74">
        <v>42702</v>
      </c>
      <c r="J6851" t="s">
        <v>19</v>
      </c>
      <c r="K6851" t="s">
        <v>19</v>
      </c>
    </row>
    <row r="6852" spans="1:11" hidden="1" x14ac:dyDescent="0.3">
      <c r="A6852" t="s">
        <v>27875</v>
      </c>
      <c r="B6852" t="s">
        <v>27876</v>
      </c>
      <c r="C6852" t="s">
        <v>27877</v>
      </c>
      <c r="D6852" t="s">
        <v>27878</v>
      </c>
      <c r="E6852" s="74">
        <v>45296</v>
      </c>
      <c r="F6852">
        <v>81</v>
      </c>
      <c r="G6852" t="s">
        <v>17</v>
      </c>
      <c r="H6852" t="s">
        <v>17386</v>
      </c>
      <c r="I6852" s="74">
        <v>45649</v>
      </c>
      <c r="J6852" t="s">
        <v>17325</v>
      </c>
      <c r="K6852" t="s">
        <v>19</v>
      </c>
    </row>
    <row r="6853" spans="1:11" hidden="1" x14ac:dyDescent="0.3">
      <c r="A6853" t="s">
        <v>27875</v>
      </c>
      <c r="B6853" t="s">
        <v>27876</v>
      </c>
      <c r="C6853" t="s">
        <v>27877</v>
      </c>
      <c r="D6853" t="s">
        <v>27878</v>
      </c>
      <c r="E6853" s="74">
        <v>45296</v>
      </c>
      <c r="F6853">
        <v>81</v>
      </c>
      <c r="G6853" t="s">
        <v>18641</v>
      </c>
      <c r="H6853" t="s">
        <v>17386</v>
      </c>
      <c r="I6853" s="74">
        <v>45649</v>
      </c>
      <c r="J6853" t="s">
        <v>17325</v>
      </c>
      <c r="K6853" t="s">
        <v>19</v>
      </c>
    </row>
    <row r="6854" spans="1:11" hidden="1" x14ac:dyDescent="0.3">
      <c r="A6854" t="s">
        <v>1177</v>
      </c>
      <c r="B6854" t="s">
        <v>12280</v>
      </c>
      <c r="C6854" t="s">
        <v>17370</v>
      </c>
      <c r="D6854" t="s">
        <v>17371</v>
      </c>
      <c r="E6854" s="74">
        <v>42509</v>
      </c>
      <c r="F6854">
        <v>0.14399999999999999</v>
      </c>
      <c r="G6854" t="s">
        <v>17</v>
      </c>
      <c r="H6854" t="s">
        <v>17315</v>
      </c>
      <c r="I6854" s="74">
        <v>42562</v>
      </c>
      <c r="J6854" t="s">
        <v>19</v>
      </c>
      <c r="K6854" t="s">
        <v>19</v>
      </c>
    </row>
    <row r="6855" spans="1:11" hidden="1" x14ac:dyDescent="0.3">
      <c r="A6855" t="s">
        <v>1176</v>
      </c>
      <c r="B6855" t="s">
        <v>12279</v>
      </c>
      <c r="C6855" t="s">
        <v>17370</v>
      </c>
      <c r="D6855" t="s">
        <v>17371</v>
      </c>
      <c r="E6855" s="74">
        <v>42065</v>
      </c>
      <c r="F6855">
        <v>0.14399999999999999</v>
      </c>
      <c r="G6855" t="s">
        <v>17</v>
      </c>
      <c r="H6855" t="s">
        <v>17315</v>
      </c>
      <c r="I6855" s="74">
        <v>42075</v>
      </c>
      <c r="J6855" t="s">
        <v>19</v>
      </c>
      <c r="K6855" t="s">
        <v>19</v>
      </c>
    </row>
    <row r="6856" spans="1:11" hidden="1" x14ac:dyDescent="0.3">
      <c r="A6856" t="s">
        <v>7694</v>
      </c>
      <c r="B6856" t="s">
        <v>10392</v>
      </c>
      <c r="C6856" t="s">
        <v>22399</v>
      </c>
      <c r="D6856" t="s">
        <v>22400</v>
      </c>
      <c r="E6856" s="74">
        <v>39631</v>
      </c>
      <c r="F6856">
        <v>0.115</v>
      </c>
      <c r="G6856" t="s">
        <v>17</v>
      </c>
      <c r="H6856" t="s">
        <v>17315</v>
      </c>
      <c r="I6856" s="74">
        <v>43885</v>
      </c>
      <c r="J6856" t="s">
        <v>19</v>
      </c>
      <c r="K6856" t="s">
        <v>19</v>
      </c>
    </row>
    <row r="6857" spans="1:11" hidden="1" x14ac:dyDescent="0.3">
      <c r="A6857" t="s">
        <v>10042</v>
      </c>
      <c r="B6857" t="s">
        <v>16866</v>
      </c>
      <c r="C6857" t="s">
        <v>17404</v>
      </c>
      <c r="D6857" t="s">
        <v>17405</v>
      </c>
      <c r="E6857" s="74">
        <v>44196</v>
      </c>
      <c r="F6857">
        <v>522</v>
      </c>
      <c r="G6857" t="s">
        <v>6</v>
      </c>
      <c r="H6857" t="s">
        <v>17324</v>
      </c>
      <c r="I6857" s="74">
        <v>44218</v>
      </c>
      <c r="J6857" t="s">
        <v>19</v>
      </c>
      <c r="K6857" t="s">
        <v>19</v>
      </c>
    </row>
    <row r="6858" spans="1:11" hidden="1" x14ac:dyDescent="0.3">
      <c r="A6858" t="s">
        <v>7784</v>
      </c>
      <c r="B6858" t="s">
        <v>10587</v>
      </c>
      <c r="C6858" t="s">
        <v>18846</v>
      </c>
      <c r="D6858" t="s">
        <v>18847</v>
      </c>
      <c r="E6858" s="74">
        <v>43738</v>
      </c>
      <c r="F6858">
        <v>20</v>
      </c>
      <c r="G6858" t="s">
        <v>17</v>
      </c>
      <c r="H6858" t="s">
        <v>17397</v>
      </c>
      <c r="I6858" s="74">
        <v>43915</v>
      </c>
      <c r="J6858" t="s">
        <v>19</v>
      </c>
      <c r="K6858" t="s">
        <v>19</v>
      </c>
    </row>
    <row r="6859" spans="1:11" hidden="1" x14ac:dyDescent="0.3">
      <c r="A6859" t="s">
        <v>7785</v>
      </c>
      <c r="B6859" t="s">
        <v>10584</v>
      </c>
      <c r="C6859" t="s">
        <v>18846</v>
      </c>
      <c r="D6859" t="s">
        <v>18847</v>
      </c>
      <c r="E6859" s="74">
        <v>43721</v>
      </c>
      <c r="F6859">
        <v>20</v>
      </c>
      <c r="G6859" t="s">
        <v>17</v>
      </c>
      <c r="H6859" t="s">
        <v>17397</v>
      </c>
      <c r="I6859" s="74">
        <v>43915</v>
      </c>
      <c r="J6859" t="s">
        <v>19</v>
      </c>
      <c r="K6859" t="s">
        <v>19</v>
      </c>
    </row>
    <row r="6860" spans="1:11" hidden="1" x14ac:dyDescent="0.3">
      <c r="A6860" t="s">
        <v>7786</v>
      </c>
      <c r="B6860" t="s">
        <v>10581</v>
      </c>
      <c r="C6860" t="s">
        <v>18846</v>
      </c>
      <c r="D6860" t="s">
        <v>18847</v>
      </c>
      <c r="E6860" s="74">
        <v>43721</v>
      </c>
      <c r="F6860">
        <v>17.600000000000001</v>
      </c>
      <c r="G6860" t="s">
        <v>17</v>
      </c>
      <c r="H6860" t="s">
        <v>17397</v>
      </c>
      <c r="I6860" s="74">
        <v>43915</v>
      </c>
      <c r="J6860" t="s">
        <v>19</v>
      </c>
      <c r="K6860" t="s">
        <v>19</v>
      </c>
    </row>
    <row r="6861" spans="1:11" hidden="1" x14ac:dyDescent="0.3">
      <c r="A6861" t="s">
        <v>15893</v>
      </c>
      <c r="B6861" t="s">
        <v>15892</v>
      </c>
      <c r="C6861" t="s">
        <v>17606</v>
      </c>
      <c r="D6861" t="s">
        <v>17607</v>
      </c>
      <c r="E6861" s="74">
        <v>44348</v>
      </c>
      <c r="F6861">
        <v>0.57499999999999996</v>
      </c>
      <c r="G6861" t="s">
        <v>17369</v>
      </c>
      <c r="H6861" t="s">
        <v>17458</v>
      </c>
      <c r="I6861" s="74">
        <v>44421</v>
      </c>
      <c r="J6861" t="s">
        <v>19</v>
      </c>
      <c r="K6861" t="s">
        <v>19</v>
      </c>
    </row>
    <row r="6862" spans="1:11" hidden="1" x14ac:dyDescent="0.3">
      <c r="A6862" t="s">
        <v>13600</v>
      </c>
      <c r="B6862" t="s">
        <v>13599</v>
      </c>
      <c r="C6862" t="s">
        <v>17673</v>
      </c>
      <c r="D6862" t="s">
        <v>17674</v>
      </c>
      <c r="E6862" s="74">
        <v>44833</v>
      </c>
      <c r="F6862">
        <v>0.3</v>
      </c>
      <c r="G6862" t="s">
        <v>17</v>
      </c>
      <c r="H6862" t="s">
        <v>17315</v>
      </c>
      <c r="I6862" s="74">
        <v>45023</v>
      </c>
      <c r="J6862" t="s">
        <v>19</v>
      </c>
      <c r="K6862" t="s">
        <v>19</v>
      </c>
    </row>
    <row r="6863" spans="1:11" hidden="1" x14ac:dyDescent="0.3">
      <c r="A6863" t="s">
        <v>15198</v>
      </c>
      <c r="B6863" t="s">
        <v>15197</v>
      </c>
      <c r="C6863" t="s">
        <v>17316</v>
      </c>
      <c r="D6863" t="s">
        <v>17317</v>
      </c>
      <c r="E6863" s="74">
        <v>44550</v>
      </c>
      <c r="F6863">
        <v>0.67500000000000004</v>
      </c>
      <c r="G6863" t="s">
        <v>17</v>
      </c>
      <c r="H6863" t="s">
        <v>17379</v>
      </c>
      <c r="I6863" s="74">
        <v>44733</v>
      </c>
      <c r="J6863" t="s">
        <v>19</v>
      </c>
      <c r="K6863" t="s">
        <v>19</v>
      </c>
    </row>
    <row r="6864" spans="1:11" hidden="1" x14ac:dyDescent="0.3">
      <c r="A6864" t="s">
        <v>17730</v>
      </c>
      <c r="B6864" t="s">
        <v>17731</v>
      </c>
      <c r="C6864" t="s">
        <v>17410</v>
      </c>
      <c r="D6864" t="s">
        <v>17411</v>
      </c>
      <c r="E6864" s="74">
        <v>44588</v>
      </c>
      <c r="F6864">
        <v>0.124</v>
      </c>
      <c r="G6864" t="s">
        <v>17</v>
      </c>
      <c r="H6864" t="s">
        <v>17315</v>
      </c>
      <c r="I6864" s="74">
        <v>45084</v>
      </c>
      <c r="J6864" t="s">
        <v>19</v>
      </c>
      <c r="K6864" t="s">
        <v>19</v>
      </c>
    </row>
    <row r="6865" spans="1:11" hidden="1" x14ac:dyDescent="0.3">
      <c r="A6865" t="s">
        <v>10139</v>
      </c>
      <c r="B6865" t="s">
        <v>10138</v>
      </c>
      <c r="C6865" t="s">
        <v>17549</v>
      </c>
      <c r="D6865" t="s">
        <v>10138</v>
      </c>
      <c r="E6865" s="74">
        <v>44179</v>
      </c>
      <c r="F6865">
        <v>100</v>
      </c>
      <c r="G6865" t="s">
        <v>17</v>
      </c>
      <c r="H6865" t="s">
        <v>17379</v>
      </c>
      <c r="I6865" s="74">
        <v>44243</v>
      </c>
      <c r="J6865" t="s">
        <v>19</v>
      </c>
      <c r="K6865" t="s">
        <v>19</v>
      </c>
    </row>
    <row r="6866" spans="1:11" hidden="1" x14ac:dyDescent="0.3">
      <c r="A6866" t="s">
        <v>28328</v>
      </c>
      <c r="B6866" t="s">
        <v>28329</v>
      </c>
      <c r="C6866" t="s">
        <v>18715</v>
      </c>
      <c r="D6866" t="s">
        <v>18716</v>
      </c>
      <c r="E6866" s="74">
        <v>45581</v>
      </c>
      <c r="F6866">
        <v>6.4677999999999999E-2</v>
      </c>
      <c r="G6866" t="s">
        <v>17</v>
      </c>
      <c r="H6866" t="s">
        <v>17315</v>
      </c>
      <c r="I6866" s="74">
        <v>45694</v>
      </c>
      <c r="J6866" t="s">
        <v>19</v>
      </c>
      <c r="K6866" t="s">
        <v>19</v>
      </c>
    </row>
    <row r="6867" spans="1:11" hidden="1" x14ac:dyDescent="0.3">
      <c r="A6867" t="s">
        <v>2054</v>
      </c>
      <c r="B6867" t="s">
        <v>12907</v>
      </c>
      <c r="C6867" t="s">
        <v>21778</v>
      </c>
      <c r="D6867" t="s">
        <v>21779</v>
      </c>
      <c r="E6867" s="74">
        <v>40604</v>
      </c>
      <c r="F6867">
        <v>0.45</v>
      </c>
      <c r="G6867" t="s">
        <v>17</v>
      </c>
      <c r="H6867" t="s">
        <v>17315</v>
      </c>
      <c r="I6867" s="74">
        <v>41189</v>
      </c>
      <c r="J6867" t="s">
        <v>19</v>
      </c>
      <c r="K6867" t="s">
        <v>19</v>
      </c>
    </row>
    <row r="6868" spans="1:11" hidden="1" x14ac:dyDescent="0.3">
      <c r="A6868" t="s">
        <v>3078</v>
      </c>
      <c r="B6868" t="s">
        <v>16810</v>
      </c>
      <c r="C6868" t="s">
        <v>17442</v>
      </c>
      <c r="D6868" t="s">
        <v>17443</v>
      </c>
      <c r="E6868" s="74">
        <v>3075</v>
      </c>
      <c r="F6868">
        <v>0.6</v>
      </c>
      <c r="G6868" t="s">
        <v>17369</v>
      </c>
      <c r="H6868" t="s">
        <v>17441</v>
      </c>
      <c r="I6868" s="74">
        <v>39910</v>
      </c>
      <c r="J6868" t="s">
        <v>19</v>
      </c>
      <c r="K6868" t="s">
        <v>19</v>
      </c>
    </row>
    <row r="6869" spans="1:11" hidden="1" x14ac:dyDescent="0.3">
      <c r="A6869" t="s">
        <v>2473</v>
      </c>
      <c r="B6869" t="s">
        <v>13241</v>
      </c>
      <c r="C6869" t="s">
        <v>21827</v>
      </c>
      <c r="D6869" t="s">
        <v>21828</v>
      </c>
      <c r="E6869" s="74">
        <v>40779</v>
      </c>
      <c r="F6869">
        <v>0.46200000000000002</v>
      </c>
      <c r="G6869" t="s">
        <v>17</v>
      </c>
      <c r="H6869" t="s">
        <v>17315</v>
      </c>
      <c r="I6869" s="74">
        <v>40812</v>
      </c>
      <c r="J6869" t="s">
        <v>19</v>
      </c>
      <c r="K6869" t="s">
        <v>19</v>
      </c>
    </row>
    <row r="6870" spans="1:11" hidden="1" x14ac:dyDescent="0.3">
      <c r="A6870" t="s">
        <v>3421</v>
      </c>
      <c r="B6870" t="s">
        <v>11406</v>
      </c>
      <c r="C6870" t="s">
        <v>22241</v>
      </c>
      <c r="D6870" t="s">
        <v>22242</v>
      </c>
      <c r="E6870" s="74">
        <v>31014</v>
      </c>
      <c r="F6870">
        <v>0.52</v>
      </c>
      <c r="G6870" t="s">
        <v>17369</v>
      </c>
      <c r="H6870" t="s">
        <v>17315</v>
      </c>
      <c r="I6870" s="74">
        <v>39668</v>
      </c>
      <c r="J6870" t="s">
        <v>19</v>
      </c>
      <c r="K6870" t="s">
        <v>19</v>
      </c>
    </row>
    <row r="6871" spans="1:11" hidden="1" x14ac:dyDescent="0.3">
      <c r="A6871" t="s">
        <v>2680</v>
      </c>
      <c r="B6871" t="s">
        <v>13414</v>
      </c>
      <c r="C6871" t="s">
        <v>21764</v>
      </c>
      <c r="D6871" t="s">
        <v>21765</v>
      </c>
      <c r="E6871" s="74">
        <v>40655</v>
      </c>
      <c r="F6871">
        <v>21</v>
      </c>
      <c r="G6871" t="s">
        <v>6</v>
      </c>
      <c r="H6871" t="s">
        <v>17458</v>
      </c>
      <c r="I6871" s="74">
        <v>40655</v>
      </c>
      <c r="J6871" t="s">
        <v>19</v>
      </c>
      <c r="K6871" t="s">
        <v>19</v>
      </c>
    </row>
    <row r="6872" spans="1:11" hidden="1" x14ac:dyDescent="0.3">
      <c r="A6872" t="s">
        <v>10034</v>
      </c>
      <c r="B6872" t="s">
        <v>16875</v>
      </c>
      <c r="C6872" t="s">
        <v>17502</v>
      </c>
      <c r="D6872" t="s">
        <v>17503</v>
      </c>
      <c r="E6872" s="74">
        <v>43822</v>
      </c>
      <c r="F6872">
        <v>32.5</v>
      </c>
      <c r="G6872" t="s">
        <v>17</v>
      </c>
      <c r="H6872" t="s">
        <v>17379</v>
      </c>
      <c r="I6872" s="74">
        <v>44218</v>
      </c>
      <c r="J6872" t="s">
        <v>19</v>
      </c>
      <c r="K6872" t="s">
        <v>19</v>
      </c>
    </row>
    <row r="6873" spans="1:11" hidden="1" x14ac:dyDescent="0.3">
      <c r="A6873" t="s">
        <v>25088</v>
      </c>
      <c r="B6873" t="s">
        <v>25089</v>
      </c>
      <c r="C6873" t="s">
        <v>20040</v>
      </c>
      <c r="D6873" t="s">
        <v>20041</v>
      </c>
      <c r="E6873" s="74">
        <v>43943</v>
      </c>
      <c r="F6873">
        <v>6.6000000000000003E-2</v>
      </c>
      <c r="G6873" t="s">
        <v>17</v>
      </c>
      <c r="H6873" t="s">
        <v>17397</v>
      </c>
      <c r="I6873" s="74">
        <v>45365</v>
      </c>
      <c r="J6873" t="s">
        <v>19</v>
      </c>
      <c r="K6873" t="s">
        <v>19</v>
      </c>
    </row>
    <row r="6874" spans="1:11" hidden="1" x14ac:dyDescent="0.3">
      <c r="A6874" t="s">
        <v>25086</v>
      </c>
      <c r="B6874" t="s">
        <v>25087</v>
      </c>
      <c r="C6874" t="s">
        <v>20040</v>
      </c>
      <c r="D6874" t="s">
        <v>20041</v>
      </c>
      <c r="E6874" s="74">
        <v>43943</v>
      </c>
      <c r="F6874">
        <v>0.1</v>
      </c>
      <c r="G6874" t="s">
        <v>17</v>
      </c>
      <c r="H6874" t="s">
        <v>17397</v>
      </c>
      <c r="I6874" s="74">
        <v>45365</v>
      </c>
      <c r="J6874" t="s">
        <v>19</v>
      </c>
      <c r="K6874" t="s">
        <v>19</v>
      </c>
    </row>
    <row r="6875" spans="1:11" hidden="1" x14ac:dyDescent="0.3">
      <c r="A6875" t="s">
        <v>2216</v>
      </c>
      <c r="B6875" t="s">
        <v>13022</v>
      </c>
      <c r="C6875" t="s">
        <v>21881</v>
      </c>
      <c r="D6875" t="s">
        <v>21882</v>
      </c>
      <c r="E6875" s="74">
        <v>41002</v>
      </c>
      <c r="F6875">
        <v>1.016</v>
      </c>
      <c r="G6875" t="s">
        <v>17</v>
      </c>
      <c r="H6875" t="s">
        <v>17397</v>
      </c>
      <c r="I6875" s="74">
        <v>41095</v>
      </c>
      <c r="J6875" t="s">
        <v>19</v>
      </c>
      <c r="K6875" t="s">
        <v>19</v>
      </c>
    </row>
    <row r="6876" spans="1:11" hidden="1" x14ac:dyDescent="0.3">
      <c r="A6876" t="s">
        <v>2186</v>
      </c>
      <c r="B6876" t="s">
        <v>13022</v>
      </c>
      <c r="C6876" t="s">
        <v>21881</v>
      </c>
      <c r="D6876" t="s">
        <v>21882</v>
      </c>
      <c r="E6876" s="74">
        <v>41002</v>
      </c>
      <c r="F6876">
        <v>0.63500000000000001</v>
      </c>
      <c r="G6876" t="s">
        <v>17</v>
      </c>
      <c r="H6876" t="s">
        <v>17397</v>
      </c>
      <c r="I6876" s="74">
        <v>41095</v>
      </c>
      <c r="J6876" t="s">
        <v>19</v>
      </c>
      <c r="K6876" t="s">
        <v>19</v>
      </c>
    </row>
    <row r="6877" spans="1:11" hidden="1" x14ac:dyDescent="0.3">
      <c r="A6877" t="s">
        <v>1260</v>
      </c>
      <c r="B6877" t="s">
        <v>12347</v>
      </c>
      <c r="C6877" t="s">
        <v>17468</v>
      </c>
      <c r="D6877" t="s">
        <v>17469</v>
      </c>
      <c r="E6877" s="74">
        <v>40074</v>
      </c>
      <c r="F6877">
        <v>23.6</v>
      </c>
      <c r="G6877" t="s">
        <v>17623</v>
      </c>
      <c r="H6877" t="s">
        <v>17465</v>
      </c>
      <c r="I6877" s="74">
        <v>41751</v>
      </c>
      <c r="J6877" t="s">
        <v>19</v>
      </c>
      <c r="K6877" t="s">
        <v>19</v>
      </c>
    </row>
    <row r="6878" spans="1:11" hidden="1" x14ac:dyDescent="0.3">
      <c r="A6878" t="s">
        <v>3518</v>
      </c>
      <c r="B6878" t="s">
        <v>12068</v>
      </c>
      <c r="C6878" t="s">
        <v>17372</v>
      </c>
      <c r="D6878" t="s">
        <v>17373</v>
      </c>
      <c r="E6878" s="74">
        <v>35194</v>
      </c>
      <c r="F6878">
        <v>47.5</v>
      </c>
      <c r="G6878" t="s">
        <v>17623</v>
      </c>
      <c r="H6878" t="s">
        <v>17315</v>
      </c>
      <c r="I6878" s="74">
        <v>39657</v>
      </c>
      <c r="J6878" t="s">
        <v>19</v>
      </c>
      <c r="K6878" t="s">
        <v>19</v>
      </c>
    </row>
    <row r="6879" spans="1:11" hidden="1" x14ac:dyDescent="0.3">
      <c r="A6879" t="s">
        <v>3519</v>
      </c>
      <c r="B6879" t="s">
        <v>12075</v>
      </c>
      <c r="C6879" t="s">
        <v>18579</v>
      </c>
      <c r="D6879" t="s">
        <v>18580</v>
      </c>
      <c r="E6879" s="74">
        <v>30133</v>
      </c>
      <c r="F6879">
        <v>10</v>
      </c>
      <c r="G6879" t="s">
        <v>17623</v>
      </c>
      <c r="H6879" t="s">
        <v>17315</v>
      </c>
      <c r="I6879" s="74">
        <v>39661</v>
      </c>
      <c r="J6879" t="s">
        <v>19</v>
      </c>
      <c r="K6879" t="s">
        <v>19</v>
      </c>
    </row>
    <row r="6880" spans="1:11" hidden="1" x14ac:dyDescent="0.3">
      <c r="A6880" t="s">
        <v>3523</v>
      </c>
      <c r="B6880" t="s">
        <v>12098</v>
      </c>
      <c r="C6880" t="s">
        <v>18579</v>
      </c>
      <c r="D6880" t="s">
        <v>18580</v>
      </c>
      <c r="E6880" s="74">
        <v>32941</v>
      </c>
      <c r="F6880">
        <v>20</v>
      </c>
      <c r="G6880" t="s">
        <v>17623</v>
      </c>
      <c r="H6880" t="s">
        <v>17315</v>
      </c>
      <c r="I6880" s="74">
        <v>39661</v>
      </c>
      <c r="J6880" t="s">
        <v>19</v>
      </c>
      <c r="K6880" t="s">
        <v>19</v>
      </c>
    </row>
    <row r="6881" spans="1:11" hidden="1" x14ac:dyDescent="0.3">
      <c r="A6881" t="s">
        <v>3526</v>
      </c>
      <c r="B6881" t="s">
        <v>12119</v>
      </c>
      <c r="C6881" t="s">
        <v>18579</v>
      </c>
      <c r="D6881" t="s">
        <v>18580</v>
      </c>
      <c r="E6881" s="74">
        <v>32540</v>
      </c>
      <c r="F6881">
        <v>53.9</v>
      </c>
      <c r="G6881" t="s">
        <v>17623</v>
      </c>
      <c r="H6881" t="s">
        <v>17315</v>
      </c>
      <c r="I6881" s="74">
        <v>39661</v>
      </c>
      <c r="J6881" t="s">
        <v>19</v>
      </c>
      <c r="K6881" t="s">
        <v>19</v>
      </c>
    </row>
    <row r="6882" spans="1:11" hidden="1" x14ac:dyDescent="0.3">
      <c r="A6882" t="s">
        <v>2934</v>
      </c>
      <c r="B6882" t="s">
        <v>14747</v>
      </c>
      <c r="C6882" t="s">
        <v>18579</v>
      </c>
      <c r="D6882" t="s">
        <v>18580</v>
      </c>
      <c r="E6882" s="74">
        <v>36617</v>
      </c>
      <c r="F6882">
        <v>49</v>
      </c>
      <c r="G6882" t="s">
        <v>17623</v>
      </c>
      <c r="H6882" t="s">
        <v>17315</v>
      </c>
      <c r="I6882" s="74">
        <v>40164</v>
      </c>
      <c r="J6882" t="s">
        <v>19</v>
      </c>
      <c r="K6882" t="s">
        <v>19</v>
      </c>
    </row>
    <row r="6883" spans="1:11" hidden="1" x14ac:dyDescent="0.3">
      <c r="A6883" t="s">
        <v>4727</v>
      </c>
      <c r="B6883" t="s">
        <v>4726</v>
      </c>
      <c r="C6883" t="s">
        <v>17410</v>
      </c>
      <c r="D6883" t="s">
        <v>17411</v>
      </c>
      <c r="E6883" s="74">
        <v>43014</v>
      </c>
      <c r="F6883">
        <v>0.38700000000000001</v>
      </c>
      <c r="G6883" t="s">
        <v>17</v>
      </c>
      <c r="H6883" t="s">
        <v>17315</v>
      </c>
      <c r="I6883" s="74">
        <v>43452</v>
      </c>
      <c r="J6883" t="s">
        <v>19</v>
      </c>
      <c r="K6883" t="s">
        <v>19</v>
      </c>
    </row>
    <row r="6884" spans="1:11" hidden="1" x14ac:dyDescent="0.3">
      <c r="A6884" t="s">
        <v>4728</v>
      </c>
      <c r="B6884" t="s">
        <v>4726</v>
      </c>
      <c r="C6884" t="s">
        <v>17410</v>
      </c>
      <c r="D6884" t="s">
        <v>17411</v>
      </c>
      <c r="E6884" s="74">
        <v>43007</v>
      </c>
      <c r="F6884">
        <v>0.13400000000000001</v>
      </c>
      <c r="G6884" t="s">
        <v>17</v>
      </c>
      <c r="H6884" t="s">
        <v>17315</v>
      </c>
      <c r="I6884" s="74">
        <v>43452</v>
      </c>
      <c r="J6884" t="s">
        <v>19</v>
      </c>
      <c r="K6884" t="s">
        <v>19</v>
      </c>
    </row>
    <row r="6885" spans="1:11" hidden="1" x14ac:dyDescent="0.3">
      <c r="A6885" t="s">
        <v>1694</v>
      </c>
      <c r="B6885" t="s">
        <v>12644</v>
      </c>
      <c r="C6885" t="s">
        <v>17410</v>
      </c>
      <c r="D6885" t="s">
        <v>17411</v>
      </c>
      <c r="E6885" s="74">
        <v>40567</v>
      </c>
      <c r="F6885">
        <v>0.23599999999999999</v>
      </c>
      <c r="G6885" t="s">
        <v>17</v>
      </c>
      <c r="H6885" t="s">
        <v>17315</v>
      </c>
      <c r="I6885" s="74">
        <v>41479</v>
      </c>
      <c r="J6885" t="s">
        <v>19</v>
      </c>
      <c r="K6885" t="s">
        <v>19</v>
      </c>
    </row>
    <row r="6886" spans="1:11" hidden="1" x14ac:dyDescent="0.3">
      <c r="A6886" t="s">
        <v>1705</v>
      </c>
      <c r="B6886" t="s">
        <v>12657</v>
      </c>
      <c r="C6886" t="s">
        <v>17410</v>
      </c>
      <c r="D6886" t="s">
        <v>17411</v>
      </c>
      <c r="E6886" s="74">
        <v>40738</v>
      </c>
      <c r="F6886">
        <v>0.29899999999999999</v>
      </c>
      <c r="G6886" t="s">
        <v>17</v>
      </c>
      <c r="H6886" t="s">
        <v>17315</v>
      </c>
      <c r="I6886" s="74">
        <v>41479</v>
      </c>
      <c r="J6886" t="s">
        <v>19</v>
      </c>
      <c r="K6886" t="s">
        <v>19</v>
      </c>
    </row>
    <row r="6887" spans="1:11" hidden="1" x14ac:dyDescent="0.3">
      <c r="A6887" t="s">
        <v>2552</v>
      </c>
      <c r="B6887" t="s">
        <v>13298</v>
      </c>
      <c r="C6887" t="s">
        <v>17486</v>
      </c>
      <c r="D6887" t="s">
        <v>17487</v>
      </c>
      <c r="E6887" s="74">
        <v>40568</v>
      </c>
      <c r="F6887">
        <v>0.434</v>
      </c>
      <c r="G6887" t="s">
        <v>17</v>
      </c>
      <c r="H6887" t="s">
        <v>17315</v>
      </c>
      <c r="I6887" s="74">
        <v>40688</v>
      </c>
      <c r="J6887" t="s">
        <v>19</v>
      </c>
      <c r="K6887" t="s">
        <v>19</v>
      </c>
    </row>
    <row r="6888" spans="1:11" hidden="1" x14ac:dyDescent="0.3">
      <c r="A6888" t="s">
        <v>8266</v>
      </c>
      <c r="B6888" t="s">
        <v>10260</v>
      </c>
      <c r="C6888" t="s">
        <v>17387</v>
      </c>
      <c r="D6888" t="s">
        <v>17388</v>
      </c>
      <c r="E6888" s="74">
        <v>43915</v>
      </c>
      <c r="F6888">
        <v>7.0000000000000007E-2</v>
      </c>
      <c r="G6888" t="s">
        <v>17</v>
      </c>
      <c r="H6888" t="s">
        <v>17315</v>
      </c>
      <c r="I6888" s="74">
        <v>43948</v>
      </c>
      <c r="J6888" t="s">
        <v>19</v>
      </c>
      <c r="K6888" t="s">
        <v>19</v>
      </c>
    </row>
    <row r="6889" spans="1:11" hidden="1" x14ac:dyDescent="0.3">
      <c r="A6889" t="s">
        <v>2843</v>
      </c>
      <c r="B6889" t="s">
        <v>13738</v>
      </c>
      <c r="C6889" t="s">
        <v>17393</v>
      </c>
      <c r="D6889" t="s">
        <v>17394</v>
      </c>
      <c r="E6889" s="74">
        <v>40165</v>
      </c>
      <c r="F6889">
        <v>0.498</v>
      </c>
      <c r="G6889" t="s">
        <v>17</v>
      </c>
      <c r="H6889" t="s">
        <v>17315</v>
      </c>
      <c r="I6889" s="74">
        <v>40261</v>
      </c>
      <c r="J6889" t="s">
        <v>19</v>
      </c>
      <c r="K6889" t="s">
        <v>19</v>
      </c>
    </row>
    <row r="6890" spans="1:11" hidden="1" x14ac:dyDescent="0.3">
      <c r="A6890" t="s">
        <v>4941</v>
      </c>
      <c r="B6890" t="s">
        <v>4940</v>
      </c>
      <c r="C6890" t="s">
        <v>17328</v>
      </c>
      <c r="D6890" t="s">
        <v>17329</v>
      </c>
      <c r="E6890" s="74">
        <v>43446</v>
      </c>
      <c r="F6890">
        <v>0.85799999999999998</v>
      </c>
      <c r="G6890" t="s">
        <v>17</v>
      </c>
      <c r="H6890" t="s">
        <v>17315</v>
      </c>
      <c r="I6890" s="74">
        <v>43563</v>
      </c>
      <c r="J6890" t="s">
        <v>19</v>
      </c>
      <c r="K6890" t="s">
        <v>19</v>
      </c>
    </row>
    <row r="6891" spans="1:11" hidden="1" x14ac:dyDescent="0.3">
      <c r="A6891" t="s">
        <v>4942</v>
      </c>
      <c r="B6891" t="s">
        <v>4940</v>
      </c>
      <c r="C6891" t="s">
        <v>17328</v>
      </c>
      <c r="D6891" t="s">
        <v>17329</v>
      </c>
      <c r="E6891" s="74">
        <v>43454</v>
      </c>
      <c r="F6891">
        <v>0.14299999999999999</v>
      </c>
      <c r="G6891" t="s">
        <v>17</v>
      </c>
      <c r="H6891" t="s">
        <v>17315</v>
      </c>
      <c r="I6891" s="74">
        <v>43563</v>
      </c>
      <c r="J6891" t="s">
        <v>19</v>
      </c>
      <c r="K6891" t="s">
        <v>19</v>
      </c>
    </row>
    <row r="6892" spans="1:11" hidden="1" x14ac:dyDescent="0.3">
      <c r="A6892" t="s">
        <v>4943</v>
      </c>
      <c r="B6892" t="s">
        <v>4940</v>
      </c>
      <c r="C6892" t="s">
        <v>17328</v>
      </c>
      <c r="D6892" t="s">
        <v>17329</v>
      </c>
      <c r="E6892" s="74">
        <v>43460</v>
      </c>
      <c r="F6892">
        <v>0.88100000000000001</v>
      </c>
      <c r="G6892" t="s">
        <v>17</v>
      </c>
      <c r="H6892" t="s">
        <v>17315</v>
      </c>
      <c r="I6892" s="74">
        <v>43563</v>
      </c>
      <c r="J6892" t="s">
        <v>19</v>
      </c>
      <c r="K6892" t="s">
        <v>19</v>
      </c>
    </row>
    <row r="6893" spans="1:11" hidden="1" x14ac:dyDescent="0.3">
      <c r="A6893" t="s">
        <v>4944</v>
      </c>
      <c r="B6893" t="s">
        <v>4940</v>
      </c>
      <c r="C6893" t="s">
        <v>17328</v>
      </c>
      <c r="D6893" t="s">
        <v>17329</v>
      </c>
      <c r="E6893" s="74">
        <v>43462</v>
      </c>
      <c r="F6893">
        <v>0.23499999999999999</v>
      </c>
      <c r="G6893" t="s">
        <v>17</v>
      </c>
      <c r="H6893" t="s">
        <v>17315</v>
      </c>
      <c r="I6893" s="74">
        <v>43563</v>
      </c>
      <c r="J6893" t="s">
        <v>19</v>
      </c>
      <c r="K6893" t="s">
        <v>19</v>
      </c>
    </row>
    <row r="6894" spans="1:11" hidden="1" x14ac:dyDescent="0.3">
      <c r="A6894" t="s">
        <v>4945</v>
      </c>
      <c r="B6894" t="s">
        <v>4940</v>
      </c>
      <c r="C6894" t="s">
        <v>17328</v>
      </c>
      <c r="D6894" t="s">
        <v>17329</v>
      </c>
      <c r="E6894" s="74">
        <v>43460</v>
      </c>
      <c r="F6894">
        <v>0.245</v>
      </c>
      <c r="G6894" t="s">
        <v>17</v>
      </c>
      <c r="H6894" t="s">
        <v>17315</v>
      </c>
      <c r="I6894" s="74">
        <v>43563</v>
      </c>
      <c r="J6894" t="s">
        <v>19</v>
      </c>
      <c r="K6894" t="s">
        <v>19</v>
      </c>
    </row>
    <row r="6895" spans="1:11" hidden="1" x14ac:dyDescent="0.3">
      <c r="A6895" t="s">
        <v>4946</v>
      </c>
      <c r="B6895" t="s">
        <v>4940</v>
      </c>
      <c r="C6895" t="s">
        <v>17328</v>
      </c>
      <c r="D6895" t="s">
        <v>17329</v>
      </c>
      <c r="E6895" s="74">
        <v>43445</v>
      </c>
      <c r="F6895">
        <v>0.27400000000000002</v>
      </c>
      <c r="G6895" t="s">
        <v>17</v>
      </c>
      <c r="H6895" t="s">
        <v>17315</v>
      </c>
      <c r="I6895" s="74">
        <v>43563</v>
      </c>
      <c r="J6895" t="s">
        <v>19</v>
      </c>
      <c r="K6895" t="s">
        <v>19</v>
      </c>
    </row>
    <row r="6896" spans="1:11" hidden="1" x14ac:dyDescent="0.3">
      <c r="A6896" t="s">
        <v>4947</v>
      </c>
      <c r="B6896" t="s">
        <v>4940</v>
      </c>
      <c r="C6896" t="s">
        <v>17328</v>
      </c>
      <c r="D6896" t="s">
        <v>17329</v>
      </c>
      <c r="E6896" s="74">
        <v>43448</v>
      </c>
      <c r="F6896">
        <v>0.39300000000000002</v>
      </c>
      <c r="G6896" t="s">
        <v>17</v>
      </c>
      <c r="H6896" t="s">
        <v>17315</v>
      </c>
      <c r="I6896" s="74">
        <v>43563</v>
      </c>
      <c r="J6896" t="s">
        <v>19</v>
      </c>
      <c r="K6896" t="s">
        <v>19</v>
      </c>
    </row>
    <row r="6897" spans="1:11" hidden="1" x14ac:dyDescent="0.3">
      <c r="A6897" t="s">
        <v>4948</v>
      </c>
      <c r="B6897" t="s">
        <v>4940</v>
      </c>
      <c r="C6897" t="s">
        <v>17328</v>
      </c>
      <c r="D6897" t="s">
        <v>17329</v>
      </c>
      <c r="E6897" s="74">
        <v>43448</v>
      </c>
      <c r="F6897">
        <v>0.10199999999999999</v>
      </c>
      <c r="G6897" t="s">
        <v>17</v>
      </c>
      <c r="H6897" t="s">
        <v>17315</v>
      </c>
      <c r="I6897" s="74">
        <v>43563</v>
      </c>
      <c r="J6897" t="s">
        <v>19</v>
      </c>
      <c r="K6897" t="s">
        <v>19</v>
      </c>
    </row>
    <row r="6898" spans="1:11" hidden="1" x14ac:dyDescent="0.3">
      <c r="A6898" t="s">
        <v>4949</v>
      </c>
      <c r="B6898" t="s">
        <v>4940</v>
      </c>
      <c r="C6898" t="s">
        <v>17328</v>
      </c>
      <c r="D6898" t="s">
        <v>17329</v>
      </c>
      <c r="E6898" s="74">
        <v>43445</v>
      </c>
      <c r="F6898">
        <v>0.157</v>
      </c>
      <c r="G6898" t="s">
        <v>17</v>
      </c>
      <c r="H6898" t="s">
        <v>17315</v>
      </c>
      <c r="I6898" s="74">
        <v>43563</v>
      </c>
      <c r="J6898" t="s">
        <v>19</v>
      </c>
      <c r="K6898" t="s">
        <v>19</v>
      </c>
    </row>
    <row r="6899" spans="1:11" hidden="1" x14ac:dyDescent="0.3">
      <c r="A6899" t="s">
        <v>4950</v>
      </c>
      <c r="B6899" t="s">
        <v>4940</v>
      </c>
      <c r="C6899" t="s">
        <v>17328</v>
      </c>
      <c r="D6899" t="s">
        <v>17329</v>
      </c>
      <c r="E6899" s="74">
        <v>43445</v>
      </c>
      <c r="F6899">
        <v>0.45</v>
      </c>
      <c r="G6899" t="s">
        <v>17</v>
      </c>
      <c r="H6899" t="s">
        <v>17315</v>
      </c>
      <c r="I6899" s="74">
        <v>43563</v>
      </c>
      <c r="J6899" t="s">
        <v>19</v>
      </c>
      <c r="K6899" t="s">
        <v>19</v>
      </c>
    </row>
    <row r="6900" spans="1:11" hidden="1" x14ac:dyDescent="0.3">
      <c r="A6900" t="s">
        <v>4951</v>
      </c>
      <c r="B6900" t="s">
        <v>4940</v>
      </c>
      <c r="C6900" t="s">
        <v>17328</v>
      </c>
      <c r="D6900" t="s">
        <v>17329</v>
      </c>
      <c r="E6900" s="74">
        <v>43460</v>
      </c>
      <c r="F6900">
        <v>0.76</v>
      </c>
      <c r="G6900" t="s">
        <v>17</v>
      </c>
      <c r="H6900" t="s">
        <v>17315</v>
      </c>
      <c r="I6900" s="74">
        <v>43563</v>
      </c>
      <c r="J6900" t="s">
        <v>19</v>
      </c>
      <c r="K6900" t="s">
        <v>19</v>
      </c>
    </row>
    <row r="6901" spans="1:11" hidden="1" x14ac:dyDescent="0.3">
      <c r="A6901" t="s">
        <v>2248</v>
      </c>
      <c r="B6901" t="s">
        <v>13061</v>
      </c>
      <c r="C6901" t="s">
        <v>17372</v>
      </c>
      <c r="D6901" t="s">
        <v>17373</v>
      </c>
      <c r="E6901" s="74">
        <v>42040</v>
      </c>
      <c r="F6901">
        <v>3.5</v>
      </c>
      <c r="G6901" t="s">
        <v>17</v>
      </c>
      <c r="H6901" t="s">
        <v>17315</v>
      </c>
      <c r="I6901" s="74">
        <v>42069</v>
      </c>
      <c r="J6901" t="s">
        <v>19</v>
      </c>
      <c r="K6901" t="s">
        <v>19</v>
      </c>
    </row>
    <row r="6902" spans="1:11" hidden="1" x14ac:dyDescent="0.3">
      <c r="A6902" t="s">
        <v>14252</v>
      </c>
      <c r="B6902" t="s">
        <v>14251</v>
      </c>
      <c r="C6902" t="s">
        <v>18679</v>
      </c>
      <c r="D6902" t="s">
        <v>4940</v>
      </c>
      <c r="E6902" s="74">
        <v>44803</v>
      </c>
      <c r="F6902">
        <v>0.88</v>
      </c>
      <c r="G6902" t="s">
        <v>17</v>
      </c>
      <c r="H6902" t="s">
        <v>17315</v>
      </c>
      <c r="I6902" s="74">
        <v>44904</v>
      </c>
      <c r="J6902" t="s">
        <v>19</v>
      </c>
      <c r="K6902" t="s">
        <v>19</v>
      </c>
    </row>
    <row r="6903" spans="1:11" hidden="1" x14ac:dyDescent="0.3">
      <c r="A6903" t="s">
        <v>15452</v>
      </c>
      <c r="B6903" t="s">
        <v>15451</v>
      </c>
      <c r="C6903" t="s">
        <v>17350</v>
      </c>
      <c r="D6903" t="s">
        <v>17351</v>
      </c>
      <c r="E6903" s="74">
        <v>42068</v>
      </c>
      <c r="F6903">
        <v>0.35599999999999998</v>
      </c>
      <c r="G6903" t="s">
        <v>17</v>
      </c>
      <c r="H6903" t="s">
        <v>17315</v>
      </c>
      <c r="I6903" s="74">
        <v>44707</v>
      </c>
      <c r="J6903" t="s">
        <v>19</v>
      </c>
      <c r="K6903" t="s">
        <v>19</v>
      </c>
    </row>
    <row r="6904" spans="1:11" hidden="1" x14ac:dyDescent="0.3">
      <c r="A6904" t="s">
        <v>6081</v>
      </c>
      <c r="B6904" t="s">
        <v>10945</v>
      </c>
      <c r="C6904" t="s">
        <v>21823</v>
      </c>
      <c r="D6904" t="s">
        <v>21824</v>
      </c>
      <c r="E6904" s="74">
        <v>40539</v>
      </c>
      <c r="F6904">
        <v>7.3999999999999996E-2</v>
      </c>
      <c r="G6904" t="s">
        <v>17</v>
      </c>
      <c r="H6904" t="s">
        <v>17315</v>
      </c>
      <c r="I6904" s="74">
        <v>43789</v>
      </c>
      <c r="J6904" t="s">
        <v>19</v>
      </c>
      <c r="K6904" t="s">
        <v>19</v>
      </c>
    </row>
    <row r="6905" spans="1:11" hidden="1" x14ac:dyDescent="0.3">
      <c r="A6905" t="s">
        <v>6082</v>
      </c>
      <c r="B6905" t="s">
        <v>10945</v>
      </c>
      <c r="C6905" t="s">
        <v>21823</v>
      </c>
      <c r="D6905" t="s">
        <v>21824</v>
      </c>
      <c r="E6905" s="74">
        <v>40539</v>
      </c>
      <c r="F6905">
        <v>0.153</v>
      </c>
      <c r="G6905" t="s">
        <v>17</v>
      </c>
      <c r="H6905" t="s">
        <v>17315</v>
      </c>
      <c r="I6905" s="74">
        <v>43789</v>
      </c>
      <c r="J6905" t="s">
        <v>19</v>
      </c>
      <c r="K6905" t="s">
        <v>19</v>
      </c>
    </row>
    <row r="6906" spans="1:11" hidden="1" x14ac:dyDescent="0.3">
      <c r="A6906" t="s">
        <v>6083</v>
      </c>
      <c r="B6906" t="s">
        <v>10945</v>
      </c>
      <c r="C6906" t="s">
        <v>21823</v>
      </c>
      <c r="D6906" t="s">
        <v>21824</v>
      </c>
      <c r="E6906" s="74">
        <v>40703</v>
      </c>
      <c r="F6906">
        <v>4.3999999999999997E-2</v>
      </c>
      <c r="G6906" t="s">
        <v>17</v>
      </c>
      <c r="H6906" t="s">
        <v>17315</v>
      </c>
      <c r="I6906" s="74">
        <v>43789</v>
      </c>
      <c r="J6906" t="s">
        <v>19</v>
      </c>
      <c r="K6906" t="s">
        <v>19</v>
      </c>
    </row>
    <row r="6907" spans="1:11" hidden="1" x14ac:dyDescent="0.3">
      <c r="A6907" t="s">
        <v>6084</v>
      </c>
      <c r="B6907" t="s">
        <v>10945</v>
      </c>
      <c r="C6907" t="s">
        <v>21823</v>
      </c>
      <c r="D6907" t="s">
        <v>21824</v>
      </c>
      <c r="E6907" s="74">
        <v>40604</v>
      </c>
      <c r="F6907">
        <v>0.19</v>
      </c>
      <c r="G6907" t="s">
        <v>17</v>
      </c>
      <c r="H6907" t="s">
        <v>17315</v>
      </c>
      <c r="I6907" s="74">
        <v>43789</v>
      </c>
      <c r="J6907" t="s">
        <v>19</v>
      </c>
      <c r="K6907" t="s">
        <v>19</v>
      </c>
    </row>
    <row r="6908" spans="1:11" hidden="1" x14ac:dyDescent="0.3">
      <c r="A6908" t="s">
        <v>6085</v>
      </c>
      <c r="B6908" t="s">
        <v>10945</v>
      </c>
      <c r="C6908" t="s">
        <v>21823</v>
      </c>
      <c r="D6908" t="s">
        <v>21824</v>
      </c>
      <c r="E6908" s="74">
        <v>40534</v>
      </c>
      <c r="F6908">
        <v>0.17799999999999999</v>
      </c>
      <c r="G6908" t="s">
        <v>17</v>
      </c>
      <c r="H6908" t="s">
        <v>17315</v>
      </c>
      <c r="I6908" s="74">
        <v>43789</v>
      </c>
      <c r="J6908" t="s">
        <v>19</v>
      </c>
      <c r="K6908" t="s">
        <v>19</v>
      </c>
    </row>
    <row r="6909" spans="1:11" hidden="1" x14ac:dyDescent="0.3">
      <c r="A6909" t="s">
        <v>6086</v>
      </c>
      <c r="B6909" t="s">
        <v>10945</v>
      </c>
      <c r="C6909" t="s">
        <v>21823</v>
      </c>
      <c r="D6909" t="s">
        <v>21824</v>
      </c>
      <c r="E6909" s="74">
        <v>40662</v>
      </c>
      <c r="F6909">
        <v>0.38900000000000001</v>
      </c>
      <c r="G6909" t="s">
        <v>17</v>
      </c>
      <c r="H6909" t="s">
        <v>17315</v>
      </c>
      <c r="I6909" s="74">
        <v>43789</v>
      </c>
      <c r="J6909" t="s">
        <v>19</v>
      </c>
      <c r="K6909" t="s">
        <v>19</v>
      </c>
    </row>
    <row r="6910" spans="1:11" hidden="1" x14ac:dyDescent="0.3">
      <c r="A6910" t="s">
        <v>6087</v>
      </c>
      <c r="B6910" t="s">
        <v>10945</v>
      </c>
      <c r="C6910" t="s">
        <v>21823</v>
      </c>
      <c r="D6910" t="s">
        <v>21824</v>
      </c>
      <c r="E6910" s="74">
        <v>40534</v>
      </c>
      <c r="F6910">
        <v>0.42</v>
      </c>
      <c r="G6910" t="s">
        <v>17</v>
      </c>
      <c r="H6910" t="s">
        <v>17315</v>
      </c>
      <c r="I6910" s="74">
        <v>43789</v>
      </c>
      <c r="J6910" t="s">
        <v>19</v>
      </c>
      <c r="K6910" t="s">
        <v>19</v>
      </c>
    </row>
    <row r="6911" spans="1:11" hidden="1" x14ac:dyDescent="0.3">
      <c r="A6911" t="s">
        <v>6089</v>
      </c>
      <c r="B6911" t="s">
        <v>10945</v>
      </c>
      <c r="C6911" t="s">
        <v>21823</v>
      </c>
      <c r="D6911" t="s">
        <v>21824</v>
      </c>
      <c r="E6911" s="74">
        <v>40539</v>
      </c>
      <c r="F6911">
        <v>0.97699999999999998</v>
      </c>
      <c r="G6911" t="s">
        <v>17</v>
      </c>
      <c r="H6911" t="s">
        <v>17315</v>
      </c>
      <c r="I6911" s="74">
        <v>43789</v>
      </c>
      <c r="J6911" t="s">
        <v>19</v>
      </c>
      <c r="K6911" t="s">
        <v>19</v>
      </c>
    </row>
    <row r="6912" spans="1:11" hidden="1" x14ac:dyDescent="0.3">
      <c r="A6912" t="s">
        <v>6072</v>
      </c>
      <c r="B6912" t="s">
        <v>3671</v>
      </c>
      <c r="C6912" t="s">
        <v>21823</v>
      </c>
      <c r="D6912" t="s">
        <v>21824</v>
      </c>
      <c r="E6912" s="74">
        <v>40725</v>
      </c>
      <c r="F6912">
        <v>0.14499999999999999</v>
      </c>
      <c r="G6912" t="s">
        <v>17</v>
      </c>
      <c r="H6912" t="s">
        <v>17315</v>
      </c>
      <c r="I6912" s="74">
        <v>43789</v>
      </c>
      <c r="J6912" t="s">
        <v>19</v>
      </c>
      <c r="K6912" t="s">
        <v>19</v>
      </c>
    </row>
    <row r="6913" spans="1:11" hidden="1" x14ac:dyDescent="0.3">
      <c r="A6913" t="s">
        <v>6088</v>
      </c>
      <c r="B6913" t="s">
        <v>3671</v>
      </c>
      <c r="C6913" t="s">
        <v>21823</v>
      </c>
      <c r="D6913" t="s">
        <v>21824</v>
      </c>
      <c r="E6913" s="74">
        <v>40743</v>
      </c>
      <c r="F6913">
        <v>0.38100000000000001</v>
      </c>
      <c r="G6913" t="s">
        <v>17</v>
      </c>
      <c r="H6913" t="s">
        <v>17315</v>
      </c>
      <c r="I6913" s="74">
        <v>43789</v>
      </c>
      <c r="J6913" t="s">
        <v>19</v>
      </c>
      <c r="K6913" t="s">
        <v>19</v>
      </c>
    </row>
    <row r="6914" spans="1:11" hidden="1" x14ac:dyDescent="0.3">
      <c r="A6914" t="s">
        <v>6090</v>
      </c>
      <c r="B6914" t="s">
        <v>3671</v>
      </c>
      <c r="C6914" t="s">
        <v>21823</v>
      </c>
      <c r="D6914" t="s">
        <v>21824</v>
      </c>
      <c r="E6914" s="74">
        <v>40683</v>
      </c>
      <c r="F6914">
        <v>0.95699999999999996</v>
      </c>
      <c r="G6914" t="s">
        <v>17</v>
      </c>
      <c r="H6914" t="s">
        <v>17315</v>
      </c>
      <c r="I6914" s="74">
        <v>43789</v>
      </c>
      <c r="J6914" t="s">
        <v>19</v>
      </c>
      <c r="K6914" t="s">
        <v>19</v>
      </c>
    </row>
    <row r="6915" spans="1:11" hidden="1" x14ac:dyDescent="0.3">
      <c r="A6915" t="s">
        <v>3057</v>
      </c>
      <c r="B6915" t="s">
        <v>2178</v>
      </c>
      <c r="C6915" t="s">
        <v>17629</v>
      </c>
      <c r="D6915" t="s">
        <v>2178</v>
      </c>
      <c r="E6915" s="74">
        <v>39696</v>
      </c>
      <c r="F6915">
        <v>4.1000000000000002E-2</v>
      </c>
      <c r="G6915" t="s">
        <v>17</v>
      </c>
      <c r="H6915" t="s">
        <v>17315</v>
      </c>
      <c r="I6915" s="74">
        <v>39938</v>
      </c>
      <c r="J6915" t="s">
        <v>19</v>
      </c>
      <c r="K6915" t="s">
        <v>19</v>
      </c>
    </row>
    <row r="6916" spans="1:11" hidden="1" x14ac:dyDescent="0.3">
      <c r="A6916" t="s">
        <v>2950</v>
      </c>
      <c r="B6916" t="s">
        <v>2178</v>
      </c>
      <c r="C6916" t="s">
        <v>17629</v>
      </c>
      <c r="D6916" t="s">
        <v>2178</v>
      </c>
      <c r="E6916" s="74">
        <v>39420</v>
      </c>
      <c r="F6916">
        <v>0.10199999999999999</v>
      </c>
      <c r="G6916" t="s">
        <v>17</v>
      </c>
      <c r="H6916" t="s">
        <v>17315</v>
      </c>
      <c r="I6916" s="74">
        <v>40088</v>
      </c>
      <c r="J6916" t="s">
        <v>19</v>
      </c>
      <c r="K6916" t="s">
        <v>19</v>
      </c>
    </row>
    <row r="6917" spans="1:11" hidden="1" x14ac:dyDescent="0.3">
      <c r="A6917" t="s">
        <v>2948</v>
      </c>
      <c r="B6917" t="s">
        <v>2178</v>
      </c>
      <c r="C6917" t="s">
        <v>17629</v>
      </c>
      <c r="D6917" t="s">
        <v>2178</v>
      </c>
      <c r="E6917" s="74">
        <v>39506</v>
      </c>
      <c r="F6917">
        <v>0.08</v>
      </c>
      <c r="G6917" t="s">
        <v>17</v>
      </c>
      <c r="H6917" t="s">
        <v>17315</v>
      </c>
      <c r="I6917" s="74">
        <v>40088</v>
      </c>
      <c r="J6917" t="s">
        <v>19</v>
      </c>
      <c r="K6917" t="s">
        <v>19</v>
      </c>
    </row>
    <row r="6918" spans="1:11" hidden="1" x14ac:dyDescent="0.3">
      <c r="A6918" t="s">
        <v>2736</v>
      </c>
      <c r="B6918" t="s">
        <v>2178</v>
      </c>
      <c r="C6918" t="s">
        <v>17629</v>
      </c>
      <c r="D6918" t="s">
        <v>2178</v>
      </c>
      <c r="E6918" s="74">
        <v>40002</v>
      </c>
      <c r="F6918">
        <v>5.6000000000000001E-2</v>
      </c>
      <c r="G6918" t="s">
        <v>17</v>
      </c>
      <c r="H6918" t="s">
        <v>17315</v>
      </c>
      <c r="I6918" s="74">
        <v>40478</v>
      </c>
      <c r="J6918" t="s">
        <v>19</v>
      </c>
      <c r="K6918" t="s">
        <v>19</v>
      </c>
    </row>
    <row r="6919" spans="1:11" hidden="1" x14ac:dyDescent="0.3">
      <c r="A6919" t="s">
        <v>2272</v>
      </c>
      <c r="B6919" t="s">
        <v>2178</v>
      </c>
      <c r="C6919" t="s">
        <v>17629</v>
      </c>
      <c r="D6919" t="s">
        <v>2178</v>
      </c>
      <c r="E6919" s="74">
        <v>40325</v>
      </c>
      <c r="F6919">
        <v>0.38400000000000001</v>
      </c>
      <c r="G6919" t="s">
        <v>17</v>
      </c>
      <c r="H6919" t="s">
        <v>17315</v>
      </c>
      <c r="I6919" s="74">
        <v>40996</v>
      </c>
      <c r="J6919" t="s">
        <v>19</v>
      </c>
      <c r="K6919" t="s">
        <v>19</v>
      </c>
    </row>
    <row r="6920" spans="1:11" hidden="1" x14ac:dyDescent="0.3">
      <c r="A6920" t="s">
        <v>2292</v>
      </c>
      <c r="B6920" t="s">
        <v>13092</v>
      </c>
      <c r="C6920" t="s">
        <v>17629</v>
      </c>
      <c r="D6920" t="s">
        <v>2178</v>
      </c>
      <c r="E6920" s="74">
        <v>40296</v>
      </c>
      <c r="F6920">
        <v>6.5000000000000002E-2</v>
      </c>
      <c r="G6920" t="s">
        <v>17</v>
      </c>
      <c r="H6920" t="s">
        <v>17315</v>
      </c>
      <c r="I6920" s="74">
        <v>41002</v>
      </c>
      <c r="J6920" t="s">
        <v>19</v>
      </c>
      <c r="K6920" t="s">
        <v>19</v>
      </c>
    </row>
    <row r="6921" spans="1:11" hidden="1" x14ac:dyDescent="0.3">
      <c r="A6921" t="s">
        <v>2179</v>
      </c>
      <c r="B6921" t="s">
        <v>13017</v>
      </c>
      <c r="C6921" t="s">
        <v>17629</v>
      </c>
      <c r="D6921" t="s">
        <v>2178</v>
      </c>
      <c r="E6921" s="74">
        <v>41045</v>
      </c>
      <c r="F6921">
        <v>0.109</v>
      </c>
      <c r="G6921" t="s">
        <v>17</v>
      </c>
      <c r="H6921" t="s">
        <v>17315</v>
      </c>
      <c r="I6921" s="74">
        <v>41449</v>
      </c>
      <c r="J6921" t="s">
        <v>19</v>
      </c>
      <c r="K6921" t="s">
        <v>19</v>
      </c>
    </row>
    <row r="6922" spans="1:11" hidden="1" x14ac:dyDescent="0.3">
      <c r="A6922" t="s">
        <v>2840</v>
      </c>
      <c r="B6922" t="s">
        <v>13731</v>
      </c>
      <c r="C6922" t="s">
        <v>17393</v>
      </c>
      <c r="D6922" t="s">
        <v>17394</v>
      </c>
      <c r="E6922" s="74">
        <v>40203</v>
      </c>
      <c r="F6922">
        <v>0.504</v>
      </c>
      <c r="G6922" t="s">
        <v>17</v>
      </c>
      <c r="H6922" t="s">
        <v>17315</v>
      </c>
      <c r="I6922" s="74">
        <v>40232</v>
      </c>
      <c r="J6922" t="s">
        <v>19</v>
      </c>
      <c r="K6922" t="s">
        <v>19</v>
      </c>
    </row>
    <row r="6923" spans="1:11" hidden="1" x14ac:dyDescent="0.3">
      <c r="A6923" t="s">
        <v>2146</v>
      </c>
      <c r="B6923" t="s">
        <v>12998</v>
      </c>
      <c r="C6923" t="s">
        <v>17372</v>
      </c>
      <c r="D6923" t="s">
        <v>17373</v>
      </c>
      <c r="E6923" s="74">
        <v>41113</v>
      </c>
      <c r="F6923">
        <v>0.25</v>
      </c>
      <c r="G6923" t="s">
        <v>17</v>
      </c>
      <c r="H6923" t="s">
        <v>17315</v>
      </c>
      <c r="I6923" s="74">
        <v>41211</v>
      </c>
      <c r="J6923" t="s">
        <v>19</v>
      </c>
      <c r="K6923" t="s">
        <v>19</v>
      </c>
    </row>
    <row r="6924" spans="1:11" hidden="1" x14ac:dyDescent="0.3">
      <c r="A6924" t="s">
        <v>2787</v>
      </c>
      <c r="B6924" t="s">
        <v>13501</v>
      </c>
      <c r="C6924" t="s">
        <v>17789</v>
      </c>
      <c r="D6924" t="s">
        <v>17790</v>
      </c>
      <c r="E6924" s="74">
        <v>31472</v>
      </c>
      <c r="F6924">
        <v>1</v>
      </c>
      <c r="G6924" t="s">
        <v>17369</v>
      </c>
      <c r="H6924" t="s">
        <v>17315</v>
      </c>
      <c r="I6924" s="74">
        <v>40389</v>
      </c>
      <c r="J6924" t="s">
        <v>19</v>
      </c>
      <c r="K6924" t="s">
        <v>19</v>
      </c>
    </row>
    <row r="6925" spans="1:11" hidden="1" x14ac:dyDescent="0.3">
      <c r="A6925" t="s">
        <v>1746</v>
      </c>
      <c r="B6925" t="s">
        <v>12681</v>
      </c>
      <c r="C6925" t="s">
        <v>17468</v>
      </c>
      <c r="D6925" t="s">
        <v>17469</v>
      </c>
      <c r="E6925" s="74">
        <v>41054</v>
      </c>
      <c r="F6925">
        <v>11.75</v>
      </c>
      <c r="G6925" t="s">
        <v>17623</v>
      </c>
      <c r="H6925" t="s">
        <v>17465</v>
      </c>
      <c r="I6925" s="74">
        <v>41410</v>
      </c>
      <c r="J6925" t="s">
        <v>19</v>
      </c>
      <c r="K6925" t="s">
        <v>19</v>
      </c>
    </row>
    <row r="6926" spans="1:11" hidden="1" x14ac:dyDescent="0.3">
      <c r="A6926" t="s">
        <v>2458</v>
      </c>
      <c r="B6926" t="s">
        <v>13234</v>
      </c>
      <c r="C6926" t="s">
        <v>17370</v>
      </c>
      <c r="D6926" t="s">
        <v>17371</v>
      </c>
      <c r="E6926" s="74">
        <v>8331</v>
      </c>
      <c r="F6926">
        <v>5.6</v>
      </c>
      <c r="G6926" t="s">
        <v>17369</v>
      </c>
      <c r="H6926" t="s">
        <v>17315</v>
      </c>
      <c r="I6926" s="74">
        <v>40997</v>
      </c>
      <c r="J6926" t="s">
        <v>19</v>
      </c>
      <c r="K6926" t="s">
        <v>19</v>
      </c>
    </row>
    <row r="6927" spans="1:11" hidden="1" x14ac:dyDescent="0.3">
      <c r="A6927" t="s">
        <v>18964</v>
      </c>
      <c r="B6927" t="s">
        <v>18965</v>
      </c>
      <c r="C6927" t="s">
        <v>17393</v>
      </c>
      <c r="D6927" t="s">
        <v>17394</v>
      </c>
      <c r="E6927" s="74">
        <v>42328</v>
      </c>
      <c r="F6927">
        <v>0.36399999999999999</v>
      </c>
      <c r="G6927" t="s">
        <v>17</v>
      </c>
      <c r="H6927" t="s">
        <v>17315</v>
      </c>
      <c r="I6927" s="74">
        <v>45295</v>
      </c>
      <c r="J6927" t="s">
        <v>19</v>
      </c>
      <c r="K6927" t="s">
        <v>19</v>
      </c>
    </row>
    <row r="6928" spans="1:11" hidden="1" x14ac:dyDescent="0.3">
      <c r="A6928" t="s">
        <v>4981</v>
      </c>
      <c r="B6928" t="s">
        <v>4980</v>
      </c>
      <c r="C6928" t="s">
        <v>22320</v>
      </c>
      <c r="D6928" t="s">
        <v>4980</v>
      </c>
      <c r="E6928" s="74">
        <v>43355</v>
      </c>
      <c r="F6928">
        <v>0.94799999999999995</v>
      </c>
      <c r="G6928" t="s">
        <v>17</v>
      </c>
      <c r="H6928" t="s">
        <v>17315</v>
      </c>
      <c r="I6928" s="74">
        <v>43570</v>
      </c>
      <c r="J6928" t="s">
        <v>19</v>
      </c>
      <c r="K6928" t="s">
        <v>19</v>
      </c>
    </row>
    <row r="6929" spans="1:11" hidden="1" x14ac:dyDescent="0.3">
      <c r="A6929" t="s">
        <v>4982</v>
      </c>
      <c r="B6929" t="s">
        <v>4980</v>
      </c>
      <c r="C6929" t="s">
        <v>22320</v>
      </c>
      <c r="D6929" t="s">
        <v>4980</v>
      </c>
      <c r="E6929" s="74">
        <v>43244</v>
      </c>
      <c r="F6929">
        <v>1</v>
      </c>
      <c r="G6929" t="s">
        <v>17</v>
      </c>
      <c r="H6929" t="s">
        <v>17315</v>
      </c>
      <c r="I6929" s="74">
        <v>43570</v>
      </c>
      <c r="J6929" t="s">
        <v>19</v>
      </c>
      <c r="K6929" t="s">
        <v>19</v>
      </c>
    </row>
    <row r="6930" spans="1:11" hidden="1" x14ac:dyDescent="0.3">
      <c r="A6930" t="s">
        <v>4984</v>
      </c>
      <c r="B6930" t="s">
        <v>4980</v>
      </c>
      <c r="C6930" t="s">
        <v>22320</v>
      </c>
      <c r="D6930" t="s">
        <v>4980</v>
      </c>
      <c r="E6930" s="74">
        <v>42663</v>
      </c>
      <c r="F6930">
        <v>0.45500000000000002</v>
      </c>
      <c r="G6930" t="s">
        <v>17</v>
      </c>
      <c r="H6930" t="s">
        <v>17315</v>
      </c>
      <c r="I6930" s="74">
        <v>43570</v>
      </c>
      <c r="J6930" t="s">
        <v>19</v>
      </c>
      <c r="K6930" t="s">
        <v>19</v>
      </c>
    </row>
    <row r="6931" spans="1:11" hidden="1" x14ac:dyDescent="0.3">
      <c r="A6931" t="s">
        <v>502</v>
      </c>
      <c r="B6931" t="s">
        <v>11907</v>
      </c>
      <c r="C6931" t="s">
        <v>17557</v>
      </c>
      <c r="D6931" t="s">
        <v>17558</v>
      </c>
      <c r="E6931" s="74">
        <v>42194</v>
      </c>
      <c r="F6931">
        <v>8.3000000000000004E-2</v>
      </c>
      <c r="G6931" t="s">
        <v>17</v>
      </c>
      <c r="H6931" t="s">
        <v>17315</v>
      </c>
      <c r="I6931" s="74">
        <v>42486</v>
      </c>
      <c r="J6931" t="s">
        <v>19</v>
      </c>
      <c r="K6931" t="s">
        <v>19</v>
      </c>
    </row>
    <row r="6932" spans="1:11" hidden="1" x14ac:dyDescent="0.3">
      <c r="A6932" t="s">
        <v>501</v>
      </c>
      <c r="B6932" t="s">
        <v>11906</v>
      </c>
      <c r="C6932" t="s">
        <v>17557</v>
      </c>
      <c r="D6932" t="s">
        <v>17558</v>
      </c>
      <c r="E6932" s="74">
        <v>41059</v>
      </c>
      <c r="F6932">
        <v>0.13</v>
      </c>
      <c r="G6932" t="s">
        <v>17</v>
      </c>
      <c r="H6932" t="s">
        <v>17315</v>
      </c>
      <c r="I6932" s="74">
        <v>42527</v>
      </c>
      <c r="J6932" t="s">
        <v>19</v>
      </c>
      <c r="K6932" t="s">
        <v>19</v>
      </c>
    </row>
    <row r="6933" spans="1:11" hidden="1" x14ac:dyDescent="0.3">
      <c r="A6933" t="s">
        <v>3566</v>
      </c>
      <c r="B6933" t="s">
        <v>12456</v>
      </c>
      <c r="C6933" t="s">
        <v>17418</v>
      </c>
      <c r="D6933" t="s">
        <v>17419</v>
      </c>
      <c r="E6933" s="74">
        <v>39303</v>
      </c>
      <c r="F6933">
        <v>6.5000000000000002E-2</v>
      </c>
      <c r="G6933" t="s">
        <v>17</v>
      </c>
      <c r="H6933" t="s">
        <v>17315</v>
      </c>
      <c r="I6933" s="74">
        <v>39597</v>
      </c>
      <c r="J6933" t="s">
        <v>19</v>
      </c>
      <c r="K6933" t="s">
        <v>19</v>
      </c>
    </row>
    <row r="6934" spans="1:11" hidden="1" x14ac:dyDescent="0.3">
      <c r="A6934" t="s">
        <v>3565</v>
      </c>
      <c r="B6934" t="s">
        <v>12456</v>
      </c>
      <c r="C6934" t="s">
        <v>17418</v>
      </c>
      <c r="D6934" t="s">
        <v>17419</v>
      </c>
      <c r="E6934" s="74">
        <v>39303</v>
      </c>
      <c r="F6934">
        <v>0.105</v>
      </c>
      <c r="G6934" t="s">
        <v>17</v>
      </c>
      <c r="H6934" t="s">
        <v>17315</v>
      </c>
      <c r="I6934" s="74">
        <v>39597</v>
      </c>
      <c r="J6934" t="s">
        <v>19</v>
      </c>
      <c r="K6934" t="s">
        <v>19</v>
      </c>
    </row>
    <row r="6935" spans="1:11" hidden="1" x14ac:dyDescent="0.3">
      <c r="A6935" t="s">
        <v>7649</v>
      </c>
      <c r="B6935" t="s">
        <v>10420</v>
      </c>
      <c r="C6935" t="s">
        <v>17557</v>
      </c>
      <c r="D6935" t="s">
        <v>17558</v>
      </c>
      <c r="E6935" s="74">
        <v>43700</v>
      </c>
      <c r="F6935">
        <v>0.03</v>
      </c>
      <c r="G6935" t="s">
        <v>17</v>
      </c>
      <c r="H6935" t="s">
        <v>17315</v>
      </c>
      <c r="I6935" s="74">
        <v>43885</v>
      </c>
      <c r="J6935" t="s">
        <v>19</v>
      </c>
      <c r="K6935" t="s">
        <v>19</v>
      </c>
    </row>
    <row r="6936" spans="1:11" hidden="1" x14ac:dyDescent="0.3">
      <c r="A6936" t="s">
        <v>7678</v>
      </c>
      <c r="B6936" t="s">
        <v>10420</v>
      </c>
      <c r="C6936" t="s">
        <v>17557</v>
      </c>
      <c r="D6936" t="s">
        <v>17558</v>
      </c>
      <c r="E6936" s="74">
        <v>43811</v>
      </c>
      <c r="F6936">
        <v>0.13</v>
      </c>
      <c r="G6936" t="s">
        <v>17</v>
      </c>
      <c r="H6936" t="s">
        <v>17315</v>
      </c>
      <c r="I6936" s="74">
        <v>43874</v>
      </c>
      <c r="J6936" t="s">
        <v>19</v>
      </c>
      <c r="K6936" t="s">
        <v>19</v>
      </c>
    </row>
    <row r="6937" spans="1:11" hidden="1" x14ac:dyDescent="0.3">
      <c r="A6937" t="s">
        <v>2465</v>
      </c>
      <c r="B6937" t="s">
        <v>13236</v>
      </c>
      <c r="C6937" t="s">
        <v>17370</v>
      </c>
      <c r="D6937" t="s">
        <v>17371</v>
      </c>
      <c r="E6937" s="74">
        <v>30660</v>
      </c>
      <c r="F6937">
        <v>25</v>
      </c>
      <c r="G6937" t="s">
        <v>17369</v>
      </c>
      <c r="H6937" t="s">
        <v>17315</v>
      </c>
      <c r="I6937" s="74">
        <v>40996</v>
      </c>
      <c r="J6937" t="s">
        <v>19</v>
      </c>
      <c r="K6937" t="s">
        <v>19</v>
      </c>
    </row>
    <row r="6938" spans="1:11" hidden="1" x14ac:dyDescent="0.3">
      <c r="A6938" t="s">
        <v>2464</v>
      </c>
      <c r="B6938" t="s">
        <v>13236</v>
      </c>
      <c r="C6938" t="s">
        <v>17370</v>
      </c>
      <c r="D6938" t="s">
        <v>17371</v>
      </c>
      <c r="E6938" s="74">
        <v>6316</v>
      </c>
      <c r="F6938">
        <v>9.375</v>
      </c>
      <c r="G6938" t="s">
        <v>17369</v>
      </c>
      <c r="H6938" t="s">
        <v>17315</v>
      </c>
      <c r="I6938" s="74">
        <v>40996</v>
      </c>
      <c r="J6938" t="s">
        <v>19</v>
      </c>
      <c r="K6938" t="s">
        <v>19</v>
      </c>
    </row>
    <row r="6939" spans="1:11" hidden="1" x14ac:dyDescent="0.3">
      <c r="A6939" t="s">
        <v>2463</v>
      </c>
      <c r="B6939" t="s">
        <v>13236</v>
      </c>
      <c r="C6939" t="s">
        <v>17370</v>
      </c>
      <c r="D6939" t="s">
        <v>17371</v>
      </c>
      <c r="E6939" s="74">
        <v>8542</v>
      </c>
      <c r="F6939">
        <v>10</v>
      </c>
      <c r="G6939" t="s">
        <v>17369</v>
      </c>
      <c r="H6939" t="s">
        <v>17315</v>
      </c>
      <c r="I6939" s="74">
        <v>40996</v>
      </c>
      <c r="J6939" t="s">
        <v>19</v>
      </c>
      <c r="K6939" t="s">
        <v>19</v>
      </c>
    </row>
    <row r="6940" spans="1:11" hidden="1" x14ac:dyDescent="0.3">
      <c r="A6940" t="s">
        <v>2462</v>
      </c>
      <c r="B6940" t="s">
        <v>13236</v>
      </c>
      <c r="C6940" t="s">
        <v>17370</v>
      </c>
      <c r="D6940" t="s">
        <v>17371</v>
      </c>
      <c r="E6940" s="74">
        <v>31876</v>
      </c>
      <c r="F6940">
        <v>25</v>
      </c>
      <c r="G6940" t="s">
        <v>17369</v>
      </c>
      <c r="H6940" t="s">
        <v>17315</v>
      </c>
      <c r="I6940" s="74">
        <v>40996</v>
      </c>
      <c r="J6940" t="s">
        <v>19</v>
      </c>
      <c r="K6940" t="s">
        <v>19</v>
      </c>
    </row>
    <row r="6941" spans="1:11" hidden="1" x14ac:dyDescent="0.3">
      <c r="A6941" t="s">
        <v>2461</v>
      </c>
      <c r="B6941" t="s">
        <v>13235</v>
      </c>
      <c r="C6941" t="s">
        <v>17370</v>
      </c>
      <c r="D6941" t="s">
        <v>17371</v>
      </c>
      <c r="E6941" s="74">
        <v>7488</v>
      </c>
      <c r="F6941">
        <v>14</v>
      </c>
      <c r="G6941" t="s">
        <v>17369</v>
      </c>
      <c r="H6941" t="s">
        <v>17315</v>
      </c>
      <c r="I6941" s="74">
        <v>41079</v>
      </c>
      <c r="J6941" t="s">
        <v>19</v>
      </c>
      <c r="K6941" t="s">
        <v>19</v>
      </c>
    </row>
    <row r="6942" spans="1:11" hidden="1" x14ac:dyDescent="0.3">
      <c r="A6942" t="s">
        <v>2460</v>
      </c>
      <c r="B6942" t="s">
        <v>13235</v>
      </c>
      <c r="C6942" t="s">
        <v>17370</v>
      </c>
      <c r="D6942" t="s">
        <v>17371</v>
      </c>
      <c r="E6942" s="74">
        <v>7519</v>
      </c>
      <c r="F6942">
        <v>14</v>
      </c>
      <c r="G6942" t="s">
        <v>17369</v>
      </c>
      <c r="H6942" t="s">
        <v>17315</v>
      </c>
      <c r="I6942" s="74">
        <v>41079</v>
      </c>
      <c r="J6942" t="s">
        <v>19</v>
      </c>
      <c r="K6942" t="s">
        <v>19</v>
      </c>
    </row>
    <row r="6943" spans="1:11" hidden="1" x14ac:dyDescent="0.3">
      <c r="A6943" t="s">
        <v>2459</v>
      </c>
      <c r="B6943" t="s">
        <v>13235</v>
      </c>
      <c r="C6943" t="s">
        <v>17370</v>
      </c>
      <c r="D6943" t="s">
        <v>17371</v>
      </c>
      <c r="E6943" s="74">
        <v>11958</v>
      </c>
      <c r="F6943">
        <v>18</v>
      </c>
      <c r="G6943" t="s">
        <v>17369</v>
      </c>
      <c r="H6943" t="s">
        <v>17315</v>
      </c>
      <c r="I6943" s="74">
        <v>41043</v>
      </c>
      <c r="J6943" t="s">
        <v>19</v>
      </c>
      <c r="K6943" t="s">
        <v>19</v>
      </c>
    </row>
    <row r="6944" spans="1:11" hidden="1" x14ac:dyDescent="0.3">
      <c r="A6944" t="s">
        <v>563</v>
      </c>
      <c r="B6944" t="s">
        <v>4851</v>
      </c>
      <c r="C6944" t="s">
        <v>17328</v>
      </c>
      <c r="D6944" t="s">
        <v>17329</v>
      </c>
      <c r="E6944" s="74">
        <v>42283</v>
      </c>
      <c r="F6944">
        <v>5.3999999999999999E-2</v>
      </c>
      <c r="G6944" t="s">
        <v>17</v>
      </c>
      <c r="H6944" t="s">
        <v>17315</v>
      </c>
      <c r="I6944" s="74">
        <v>42410</v>
      </c>
      <c r="J6944" t="s">
        <v>19</v>
      </c>
      <c r="K6944" t="s">
        <v>19</v>
      </c>
    </row>
    <row r="6945" spans="1:11" hidden="1" x14ac:dyDescent="0.3">
      <c r="A6945" t="s">
        <v>562</v>
      </c>
      <c r="B6945" t="s">
        <v>4851</v>
      </c>
      <c r="C6945" t="s">
        <v>17328</v>
      </c>
      <c r="D6945" t="s">
        <v>17329</v>
      </c>
      <c r="E6945" s="74">
        <v>42324</v>
      </c>
      <c r="F6945">
        <v>0.17799999999999999</v>
      </c>
      <c r="G6945" t="s">
        <v>17</v>
      </c>
      <c r="H6945" t="s">
        <v>17315</v>
      </c>
      <c r="I6945" s="74">
        <v>42410</v>
      </c>
      <c r="J6945" t="s">
        <v>19</v>
      </c>
      <c r="K6945" t="s">
        <v>19</v>
      </c>
    </row>
    <row r="6946" spans="1:11" hidden="1" x14ac:dyDescent="0.3">
      <c r="A6946" t="s">
        <v>561</v>
      </c>
      <c r="B6946" t="s">
        <v>4851</v>
      </c>
      <c r="C6946" t="s">
        <v>17328</v>
      </c>
      <c r="D6946" t="s">
        <v>17329</v>
      </c>
      <c r="E6946" s="74">
        <v>42272</v>
      </c>
      <c r="F6946">
        <v>0.59899999999999998</v>
      </c>
      <c r="G6946" t="s">
        <v>17</v>
      </c>
      <c r="H6946" t="s">
        <v>17315</v>
      </c>
      <c r="I6946" s="74">
        <v>42410</v>
      </c>
      <c r="J6946" t="s">
        <v>19</v>
      </c>
      <c r="K6946" t="s">
        <v>19</v>
      </c>
    </row>
    <row r="6947" spans="1:11" hidden="1" x14ac:dyDescent="0.3">
      <c r="A6947" t="s">
        <v>560</v>
      </c>
      <c r="B6947" t="s">
        <v>4851</v>
      </c>
      <c r="C6947" t="s">
        <v>17328</v>
      </c>
      <c r="D6947" t="s">
        <v>17329</v>
      </c>
      <c r="E6947" s="74">
        <v>42305</v>
      </c>
      <c r="F6947">
        <v>8.5999999999999993E-2</v>
      </c>
      <c r="G6947" t="s">
        <v>17</v>
      </c>
      <c r="H6947" t="s">
        <v>17315</v>
      </c>
      <c r="I6947" s="74">
        <v>42410</v>
      </c>
      <c r="J6947" t="s">
        <v>19</v>
      </c>
      <c r="K6947" t="s">
        <v>19</v>
      </c>
    </row>
    <row r="6948" spans="1:11" hidden="1" x14ac:dyDescent="0.3">
      <c r="A6948" t="s">
        <v>518</v>
      </c>
      <c r="B6948" t="s">
        <v>4851</v>
      </c>
      <c r="C6948" t="s">
        <v>17328</v>
      </c>
      <c r="D6948" t="s">
        <v>17329</v>
      </c>
      <c r="E6948" s="74">
        <v>42324</v>
      </c>
      <c r="F6948">
        <v>9.7000000000000003E-2</v>
      </c>
      <c r="G6948" t="s">
        <v>17</v>
      </c>
      <c r="H6948" t="s">
        <v>17315</v>
      </c>
      <c r="I6948" s="74">
        <v>42471</v>
      </c>
      <c r="J6948" t="s">
        <v>19</v>
      </c>
      <c r="K6948" t="s">
        <v>19</v>
      </c>
    </row>
    <row r="6949" spans="1:11" hidden="1" x14ac:dyDescent="0.3">
      <c r="A6949" t="s">
        <v>517</v>
      </c>
      <c r="B6949" t="s">
        <v>4851</v>
      </c>
      <c r="C6949" t="s">
        <v>17328</v>
      </c>
      <c r="D6949" t="s">
        <v>17329</v>
      </c>
      <c r="E6949" s="74">
        <v>42317</v>
      </c>
      <c r="F6949">
        <v>5.3999999999999999E-2</v>
      </c>
      <c r="G6949" t="s">
        <v>17</v>
      </c>
      <c r="H6949" t="s">
        <v>17315</v>
      </c>
      <c r="I6949" s="74">
        <v>42471</v>
      </c>
      <c r="J6949" t="s">
        <v>19</v>
      </c>
      <c r="K6949" t="s">
        <v>19</v>
      </c>
    </row>
    <row r="6950" spans="1:11" hidden="1" x14ac:dyDescent="0.3">
      <c r="A6950" t="s">
        <v>457</v>
      </c>
      <c r="B6950" t="s">
        <v>4851</v>
      </c>
      <c r="C6950" t="s">
        <v>17328</v>
      </c>
      <c r="D6950" t="s">
        <v>17329</v>
      </c>
      <c r="E6950" s="74">
        <v>42311</v>
      </c>
      <c r="F6950">
        <v>0.216</v>
      </c>
      <c r="G6950" t="s">
        <v>17</v>
      </c>
      <c r="H6950" t="s">
        <v>17315</v>
      </c>
      <c r="I6950" s="74">
        <v>42521</v>
      </c>
      <c r="J6950" t="s">
        <v>19</v>
      </c>
      <c r="K6950" t="s">
        <v>19</v>
      </c>
    </row>
    <row r="6951" spans="1:11" hidden="1" x14ac:dyDescent="0.3">
      <c r="A6951" t="s">
        <v>456</v>
      </c>
      <c r="B6951" t="s">
        <v>4851</v>
      </c>
      <c r="C6951" t="s">
        <v>17328</v>
      </c>
      <c r="D6951" t="s">
        <v>17329</v>
      </c>
      <c r="E6951" s="74">
        <v>42317</v>
      </c>
      <c r="F6951">
        <v>8.5999999999999993E-2</v>
      </c>
      <c r="G6951" t="s">
        <v>17</v>
      </c>
      <c r="H6951" t="s">
        <v>17315</v>
      </c>
      <c r="I6951" s="74">
        <v>42530</v>
      </c>
      <c r="J6951" t="s">
        <v>19</v>
      </c>
      <c r="K6951" t="s">
        <v>19</v>
      </c>
    </row>
    <row r="6952" spans="1:11" hidden="1" x14ac:dyDescent="0.3">
      <c r="A6952" t="s">
        <v>453</v>
      </c>
      <c r="B6952" t="s">
        <v>4851</v>
      </c>
      <c r="C6952" t="s">
        <v>17328</v>
      </c>
      <c r="D6952" t="s">
        <v>17329</v>
      </c>
      <c r="E6952" s="74">
        <v>42311</v>
      </c>
      <c r="F6952">
        <v>6.4000000000000001E-2</v>
      </c>
      <c r="G6952" t="s">
        <v>17</v>
      </c>
      <c r="H6952" t="s">
        <v>17315</v>
      </c>
      <c r="I6952" s="74">
        <v>42521</v>
      </c>
      <c r="J6952" t="s">
        <v>19</v>
      </c>
      <c r="K6952" t="s">
        <v>19</v>
      </c>
    </row>
    <row r="6953" spans="1:11" hidden="1" x14ac:dyDescent="0.3">
      <c r="A6953" t="s">
        <v>28416</v>
      </c>
      <c r="B6953" t="s">
        <v>28417</v>
      </c>
      <c r="C6953" t="s">
        <v>17726</v>
      </c>
      <c r="D6953" t="s">
        <v>17727</v>
      </c>
      <c r="E6953" s="74">
        <v>31399</v>
      </c>
      <c r="F6953">
        <v>9.8000000000000007</v>
      </c>
      <c r="G6953" t="s">
        <v>6</v>
      </c>
      <c r="H6953" t="s">
        <v>17315</v>
      </c>
      <c r="I6953" s="74">
        <v>42558</v>
      </c>
      <c r="J6953" t="s">
        <v>19</v>
      </c>
      <c r="K6953" t="s">
        <v>19</v>
      </c>
    </row>
    <row r="6954" spans="1:11" hidden="1" x14ac:dyDescent="0.3">
      <c r="A6954" t="s">
        <v>651</v>
      </c>
      <c r="B6954" t="s">
        <v>11999</v>
      </c>
      <c r="C6954" t="s">
        <v>17726</v>
      </c>
      <c r="D6954" t="s">
        <v>17727</v>
      </c>
      <c r="E6954" s="74">
        <v>31382</v>
      </c>
      <c r="F6954">
        <v>12.6</v>
      </c>
      <c r="G6954" t="s">
        <v>6</v>
      </c>
      <c r="H6954" t="s">
        <v>17315</v>
      </c>
      <c r="I6954" s="74">
        <v>42495</v>
      </c>
      <c r="J6954" t="s">
        <v>19</v>
      </c>
      <c r="K6954" t="s">
        <v>19</v>
      </c>
    </row>
    <row r="6955" spans="1:11" hidden="1" x14ac:dyDescent="0.3">
      <c r="A6955" t="s">
        <v>3611</v>
      </c>
      <c r="B6955" t="s">
        <v>12861</v>
      </c>
      <c r="C6955" t="s">
        <v>21902</v>
      </c>
      <c r="D6955" t="s">
        <v>21903</v>
      </c>
      <c r="E6955" s="74">
        <v>31156</v>
      </c>
      <c r="F6955">
        <v>27.6</v>
      </c>
      <c r="G6955" t="s">
        <v>6</v>
      </c>
      <c r="H6955" t="s">
        <v>17315</v>
      </c>
      <c r="I6955" s="74">
        <v>41096</v>
      </c>
      <c r="J6955" t="s">
        <v>19</v>
      </c>
      <c r="K6955" t="s">
        <v>19</v>
      </c>
    </row>
    <row r="6956" spans="1:11" hidden="1" x14ac:dyDescent="0.3">
      <c r="A6956" t="s">
        <v>3610</v>
      </c>
      <c r="B6956" t="s">
        <v>12861</v>
      </c>
      <c r="C6956" t="s">
        <v>21902</v>
      </c>
      <c r="D6956" t="s">
        <v>21903</v>
      </c>
      <c r="E6956" s="74">
        <v>30376</v>
      </c>
      <c r="F6956">
        <v>3</v>
      </c>
      <c r="G6956" t="s">
        <v>6</v>
      </c>
      <c r="H6956" t="s">
        <v>17315</v>
      </c>
      <c r="I6956" s="74">
        <v>41096</v>
      </c>
      <c r="J6956" t="s">
        <v>19</v>
      </c>
      <c r="K6956" t="s">
        <v>19</v>
      </c>
    </row>
    <row r="6957" spans="1:11" hidden="1" x14ac:dyDescent="0.3">
      <c r="A6957" t="s">
        <v>3481</v>
      </c>
      <c r="B6957" t="s">
        <v>466</v>
      </c>
      <c r="C6957" t="s">
        <v>17372</v>
      </c>
      <c r="D6957" t="s">
        <v>17373</v>
      </c>
      <c r="E6957" s="74">
        <v>31375</v>
      </c>
      <c r="F6957">
        <v>9.8000000000000007</v>
      </c>
      <c r="G6957" t="s">
        <v>6</v>
      </c>
      <c r="H6957" t="s">
        <v>17315</v>
      </c>
      <c r="I6957" s="74">
        <v>39666</v>
      </c>
      <c r="J6957" t="s">
        <v>19</v>
      </c>
      <c r="K6957" t="s">
        <v>19</v>
      </c>
    </row>
    <row r="6958" spans="1:11" hidden="1" x14ac:dyDescent="0.3">
      <c r="A6958" t="s">
        <v>2313</v>
      </c>
      <c r="B6958" t="s">
        <v>13104</v>
      </c>
      <c r="C6958" t="s">
        <v>21861</v>
      </c>
      <c r="D6958" t="s">
        <v>21862</v>
      </c>
      <c r="E6958" s="74">
        <v>40954</v>
      </c>
      <c r="F6958">
        <v>10.5</v>
      </c>
      <c r="G6958" t="s">
        <v>6</v>
      </c>
      <c r="H6958" t="s">
        <v>17315</v>
      </c>
      <c r="I6958" s="74">
        <v>40995</v>
      </c>
      <c r="J6958" t="s">
        <v>19</v>
      </c>
      <c r="K6958" t="s">
        <v>19</v>
      </c>
    </row>
    <row r="6959" spans="1:11" hidden="1" x14ac:dyDescent="0.3">
      <c r="A6959" t="s">
        <v>2308</v>
      </c>
      <c r="B6959" t="s">
        <v>13104</v>
      </c>
      <c r="C6959" t="s">
        <v>21861</v>
      </c>
      <c r="D6959" t="s">
        <v>21862</v>
      </c>
      <c r="E6959" s="74">
        <v>40954</v>
      </c>
      <c r="F6959">
        <v>16.5</v>
      </c>
      <c r="G6959" t="s">
        <v>6</v>
      </c>
      <c r="H6959" t="s">
        <v>17315</v>
      </c>
      <c r="I6959" s="74">
        <v>40995</v>
      </c>
      <c r="J6959" t="s">
        <v>19</v>
      </c>
      <c r="K6959" t="s">
        <v>19</v>
      </c>
    </row>
    <row r="6960" spans="1:11" hidden="1" x14ac:dyDescent="0.3">
      <c r="A6960" t="s">
        <v>2307</v>
      </c>
      <c r="B6960" t="s">
        <v>13104</v>
      </c>
      <c r="C6960" t="s">
        <v>21861</v>
      </c>
      <c r="D6960" t="s">
        <v>21862</v>
      </c>
      <c r="E6960" s="74">
        <v>40954</v>
      </c>
      <c r="F6960">
        <v>9</v>
      </c>
      <c r="G6960" t="s">
        <v>6</v>
      </c>
      <c r="H6960" t="s">
        <v>17315</v>
      </c>
      <c r="I6960" s="74">
        <v>40995</v>
      </c>
      <c r="J6960" t="s">
        <v>19</v>
      </c>
      <c r="K6960" t="s">
        <v>19</v>
      </c>
    </row>
    <row r="6961" spans="1:11" hidden="1" x14ac:dyDescent="0.3">
      <c r="A6961" t="s">
        <v>2306</v>
      </c>
      <c r="B6961" t="s">
        <v>13104</v>
      </c>
      <c r="C6961" t="s">
        <v>21861</v>
      </c>
      <c r="D6961" t="s">
        <v>21862</v>
      </c>
      <c r="E6961" s="74">
        <v>40954</v>
      </c>
      <c r="F6961">
        <v>7.5</v>
      </c>
      <c r="G6961" t="s">
        <v>6</v>
      </c>
      <c r="H6961" t="s">
        <v>17315</v>
      </c>
      <c r="I6961" s="74">
        <v>40995</v>
      </c>
      <c r="J6961" t="s">
        <v>19</v>
      </c>
      <c r="K6961" t="s">
        <v>19</v>
      </c>
    </row>
    <row r="6962" spans="1:11" hidden="1" x14ac:dyDescent="0.3">
      <c r="A6962" t="s">
        <v>2305</v>
      </c>
      <c r="B6962" t="s">
        <v>13104</v>
      </c>
      <c r="C6962" t="s">
        <v>21861</v>
      </c>
      <c r="D6962" t="s">
        <v>21862</v>
      </c>
      <c r="E6962" s="74">
        <v>40954</v>
      </c>
      <c r="F6962">
        <v>6</v>
      </c>
      <c r="G6962" t="s">
        <v>6</v>
      </c>
      <c r="H6962" t="s">
        <v>17315</v>
      </c>
      <c r="I6962" s="74">
        <v>40995</v>
      </c>
      <c r="J6962" t="s">
        <v>19</v>
      </c>
      <c r="K6962" t="s">
        <v>19</v>
      </c>
    </row>
    <row r="6963" spans="1:11" hidden="1" x14ac:dyDescent="0.3">
      <c r="A6963" t="s">
        <v>329</v>
      </c>
      <c r="B6963" t="s">
        <v>11821</v>
      </c>
      <c r="C6963" t="s">
        <v>22014</v>
      </c>
      <c r="D6963" t="s">
        <v>22015</v>
      </c>
      <c r="E6963" s="74">
        <v>42709</v>
      </c>
      <c r="F6963">
        <v>30</v>
      </c>
      <c r="G6963" t="s">
        <v>17</v>
      </c>
      <c r="H6963" t="s">
        <v>17441</v>
      </c>
      <c r="I6963" s="74">
        <v>42727</v>
      </c>
      <c r="J6963" t="s">
        <v>19</v>
      </c>
      <c r="K6963" t="s">
        <v>19</v>
      </c>
    </row>
    <row r="6964" spans="1:11" hidden="1" x14ac:dyDescent="0.3">
      <c r="A6964" t="s">
        <v>4495</v>
      </c>
      <c r="B6964" t="s">
        <v>4494</v>
      </c>
      <c r="C6964" t="s">
        <v>17410</v>
      </c>
      <c r="D6964" t="s">
        <v>17411</v>
      </c>
      <c r="E6964" s="74">
        <v>42865</v>
      </c>
      <c r="F6964">
        <v>0.13600000000000001</v>
      </c>
      <c r="G6964" t="s">
        <v>17</v>
      </c>
      <c r="H6964" t="s">
        <v>17315</v>
      </c>
      <c r="I6964" s="74">
        <v>43242</v>
      </c>
      <c r="J6964" t="s">
        <v>19</v>
      </c>
      <c r="K6964" t="s">
        <v>19</v>
      </c>
    </row>
    <row r="6965" spans="1:11" hidden="1" x14ac:dyDescent="0.3">
      <c r="A6965" t="s">
        <v>4496</v>
      </c>
      <c r="B6965" t="s">
        <v>4494</v>
      </c>
      <c r="C6965" t="s">
        <v>17410</v>
      </c>
      <c r="D6965" t="s">
        <v>17411</v>
      </c>
      <c r="E6965" s="74">
        <v>42895</v>
      </c>
      <c r="F6965">
        <v>0.40699999999999997</v>
      </c>
      <c r="G6965" t="s">
        <v>17</v>
      </c>
      <c r="H6965" t="s">
        <v>17315</v>
      </c>
      <c r="I6965" s="74">
        <v>43242</v>
      </c>
      <c r="J6965" t="s">
        <v>19</v>
      </c>
      <c r="K6965" t="s">
        <v>19</v>
      </c>
    </row>
    <row r="6966" spans="1:11" hidden="1" x14ac:dyDescent="0.3">
      <c r="A6966" t="s">
        <v>4497</v>
      </c>
      <c r="B6966" t="s">
        <v>4494</v>
      </c>
      <c r="C6966" t="s">
        <v>17410</v>
      </c>
      <c r="D6966" t="s">
        <v>17411</v>
      </c>
      <c r="E6966" s="74">
        <v>42912</v>
      </c>
      <c r="F6966">
        <v>0.13600000000000001</v>
      </c>
      <c r="G6966" t="s">
        <v>17</v>
      </c>
      <c r="H6966" t="s">
        <v>17315</v>
      </c>
      <c r="I6966" s="74">
        <v>43242</v>
      </c>
      <c r="J6966" t="s">
        <v>19</v>
      </c>
      <c r="K6966" t="s">
        <v>19</v>
      </c>
    </row>
    <row r="6967" spans="1:11" hidden="1" x14ac:dyDescent="0.3">
      <c r="A6967" t="s">
        <v>4498</v>
      </c>
      <c r="B6967" t="s">
        <v>4494</v>
      </c>
      <c r="C6967" t="s">
        <v>17410</v>
      </c>
      <c r="D6967" t="s">
        <v>17411</v>
      </c>
      <c r="E6967" s="74">
        <v>42922</v>
      </c>
      <c r="F6967">
        <v>0.17499999999999999</v>
      </c>
      <c r="G6967" t="s">
        <v>17</v>
      </c>
      <c r="H6967" t="s">
        <v>17315</v>
      </c>
      <c r="I6967" s="74">
        <v>43242</v>
      </c>
      <c r="J6967" t="s">
        <v>19</v>
      </c>
      <c r="K6967" t="s">
        <v>19</v>
      </c>
    </row>
    <row r="6968" spans="1:11" hidden="1" x14ac:dyDescent="0.3">
      <c r="A6968" t="s">
        <v>4499</v>
      </c>
      <c r="B6968" t="s">
        <v>4494</v>
      </c>
      <c r="C6968" t="s">
        <v>17410</v>
      </c>
      <c r="D6968" t="s">
        <v>17411</v>
      </c>
      <c r="E6968" s="74">
        <v>42831</v>
      </c>
      <c r="F6968">
        <v>0.13600000000000001</v>
      </c>
      <c r="G6968" t="s">
        <v>17</v>
      </c>
      <c r="H6968" t="s">
        <v>17315</v>
      </c>
      <c r="I6968" s="74">
        <v>43242</v>
      </c>
      <c r="J6968" t="s">
        <v>19</v>
      </c>
      <c r="K6968" t="s">
        <v>19</v>
      </c>
    </row>
    <row r="6969" spans="1:11" hidden="1" x14ac:dyDescent="0.3">
      <c r="A6969" t="s">
        <v>4677</v>
      </c>
      <c r="B6969" t="s">
        <v>4494</v>
      </c>
      <c r="C6969" t="s">
        <v>17410</v>
      </c>
      <c r="D6969" t="s">
        <v>17411</v>
      </c>
      <c r="E6969" s="74">
        <v>42831</v>
      </c>
      <c r="F6969">
        <v>0.20300000000000001</v>
      </c>
      <c r="G6969" t="s">
        <v>17</v>
      </c>
      <c r="H6969" t="s">
        <v>17315</v>
      </c>
      <c r="I6969" s="74">
        <v>43452</v>
      </c>
      <c r="J6969" t="s">
        <v>19</v>
      </c>
      <c r="K6969" t="s">
        <v>19</v>
      </c>
    </row>
    <row r="6970" spans="1:11" hidden="1" x14ac:dyDescent="0.3">
      <c r="A6970" t="s">
        <v>4705</v>
      </c>
      <c r="B6970" t="s">
        <v>4494</v>
      </c>
      <c r="C6970" t="s">
        <v>17410</v>
      </c>
      <c r="D6970" t="s">
        <v>17411</v>
      </c>
      <c r="E6970" s="74">
        <v>42887</v>
      </c>
      <c r="F6970">
        <v>0.16900000000000001</v>
      </c>
      <c r="G6970" t="s">
        <v>17</v>
      </c>
      <c r="H6970" t="s">
        <v>17315</v>
      </c>
      <c r="I6970" s="74">
        <v>43508</v>
      </c>
      <c r="J6970" t="s">
        <v>19</v>
      </c>
      <c r="K6970" t="s">
        <v>19</v>
      </c>
    </row>
    <row r="6971" spans="1:11" hidden="1" x14ac:dyDescent="0.3">
      <c r="A6971" t="s">
        <v>4795</v>
      </c>
      <c r="B6971" t="s">
        <v>4494</v>
      </c>
      <c r="C6971" t="s">
        <v>17410</v>
      </c>
      <c r="D6971" t="s">
        <v>17411</v>
      </c>
      <c r="E6971" s="74">
        <v>42963</v>
      </c>
      <c r="F6971">
        <v>0.88500000000000001</v>
      </c>
      <c r="G6971" t="s">
        <v>17</v>
      </c>
      <c r="H6971" t="s">
        <v>17315</v>
      </c>
      <c r="I6971" s="74">
        <v>43508</v>
      </c>
      <c r="J6971" t="s">
        <v>19</v>
      </c>
      <c r="K6971" t="s">
        <v>19</v>
      </c>
    </row>
    <row r="6972" spans="1:11" hidden="1" x14ac:dyDescent="0.3">
      <c r="A6972" t="s">
        <v>4796</v>
      </c>
      <c r="B6972" t="s">
        <v>4494</v>
      </c>
      <c r="C6972" t="s">
        <v>17410</v>
      </c>
      <c r="D6972" t="s">
        <v>17411</v>
      </c>
      <c r="E6972" s="74">
        <v>42962</v>
      </c>
      <c r="F6972">
        <v>0.34599999999999997</v>
      </c>
      <c r="G6972" t="s">
        <v>17</v>
      </c>
      <c r="H6972" t="s">
        <v>17315</v>
      </c>
      <c r="I6972" s="74">
        <v>43508</v>
      </c>
      <c r="J6972" t="s">
        <v>19</v>
      </c>
      <c r="K6972" t="s">
        <v>19</v>
      </c>
    </row>
    <row r="6973" spans="1:11" hidden="1" x14ac:dyDescent="0.3">
      <c r="A6973" t="s">
        <v>15571</v>
      </c>
      <c r="B6973" t="s">
        <v>15570</v>
      </c>
      <c r="C6973" t="s">
        <v>17690</v>
      </c>
      <c r="D6973" t="s">
        <v>17691</v>
      </c>
      <c r="E6973" s="74">
        <v>44194</v>
      </c>
      <c r="F6973">
        <v>3.625</v>
      </c>
      <c r="G6973" t="s">
        <v>17</v>
      </c>
      <c r="H6973" t="s">
        <v>17315</v>
      </c>
      <c r="I6973" s="74">
        <v>44546</v>
      </c>
      <c r="J6973" t="s">
        <v>19</v>
      </c>
      <c r="K6973" t="s">
        <v>19</v>
      </c>
    </row>
    <row r="6974" spans="1:11" hidden="1" x14ac:dyDescent="0.3">
      <c r="A6974" t="s">
        <v>19598</v>
      </c>
      <c r="B6974" t="s">
        <v>19599</v>
      </c>
      <c r="C6974" t="s">
        <v>18715</v>
      </c>
      <c r="D6974" t="s">
        <v>18716</v>
      </c>
      <c r="E6974" s="74">
        <v>44910</v>
      </c>
      <c r="F6974">
        <v>8.3000000000000004E-2</v>
      </c>
      <c r="G6974" t="s">
        <v>17</v>
      </c>
      <c r="H6974" t="s">
        <v>17315</v>
      </c>
      <c r="I6974" s="74">
        <v>45049</v>
      </c>
      <c r="J6974" t="s">
        <v>19</v>
      </c>
      <c r="K6974" t="s">
        <v>19</v>
      </c>
    </row>
    <row r="6975" spans="1:11" hidden="1" x14ac:dyDescent="0.3">
      <c r="A6975" t="s">
        <v>3589</v>
      </c>
      <c r="B6975" t="s">
        <v>12710</v>
      </c>
      <c r="C6975" t="s">
        <v>17418</v>
      </c>
      <c r="D6975" t="s">
        <v>17419</v>
      </c>
      <c r="E6975" s="74">
        <v>7011</v>
      </c>
      <c r="F6975">
        <v>0.42499999999999999</v>
      </c>
      <c r="G6975" t="s">
        <v>17369</v>
      </c>
      <c r="H6975" t="s">
        <v>17315</v>
      </c>
      <c r="I6975" s="74">
        <v>39671</v>
      </c>
      <c r="J6975" t="s">
        <v>19</v>
      </c>
      <c r="K6975" t="s">
        <v>19</v>
      </c>
    </row>
    <row r="6976" spans="1:11" hidden="1" x14ac:dyDescent="0.3">
      <c r="A6976" t="s">
        <v>3575</v>
      </c>
      <c r="B6976" t="s">
        <v>12559</v>
      </c>
      <c r="C6976" t="s">
        <v>17418</v>
      </c>
      <c r="D6976" t="s">
        <v>17419</v>
      </c>
      <c r="E6976" s="74">
        <v>6482</v>
      </c>
      <c r="F6976">
        <v>2.8</v>
      </c>
      <c r="G6976" t="s">
        <v>17369</v>
      </c>
      <c r="H6976" t="s">
        <v>17315</v>
      </c>
      <c r="I6976" s="74">
        <v>39609</v>
      </c>
      <c r="J6976" t="s">
        <v>19</v>
      </c>
      <c r="K6976" t="s">
        <v>19</v>
      </c>
    </row>
    <row r="6977" spans="1:11" hidden="1" x14ac:dyDescent="0.3">
      <c r="A6977" t="s">
        <v>4071</v>
      </c>
      <c r="B6977" t="s">
        <v>11581</v>
      </c>
      <c r="C6977" t="s">
        <v>17410</v>
      </c>
      <c r="D6977" t="s">
        <v>17411</v>
      </c>
      <c r="E6977" s="74">
        <v>41309</v>
      </c>
      <c r="F6977">
        <v>2.5999999999999999E-2</v>
      </c>
      <c r="G6977" t="s">
        <v>17</v>
      </c>
      <c r="H6977" t="s">
        <v>17315</v>
      </c>
      <c r="I6977" s="74">
        <v>42929</v>
      </c>
      <c r="J6977" t="s">
        <v>19</v>
      </c>
      <c r="K6977" t="s">
        <v>19</v>
      </c>
    </row>
    <row r="6978" spans="1:11" hidden="1" x14ac:dyDescent="0.3">
      <c r="A6978" t="s">
        <v>382</v>
      </c>
      <c r="B6978" t="s">
        <v>11853</v>
      </c>
      <c r="C6978" t="s">
        <v>17410</v>
      </c>
      <c r="D6978" t="s">
        <v>17411</v>
      </c>
      <c r="E6978" s="74">
        <v>41177</v>
      </c>
      <c r="F6978">
        <v>5.2999999999999999E-2</v>
      </c>
      <c r="G6978" t="s">
        <v>17</v>
      </c>
      <c r="H6978" t="s">
        <v>17315</v>
      </c>
      <c r="I6978" s="74">
        <v>42598</v>
      </c>
      <c r="J6978" t="s">
        <v>19</v>
      </c>
      <c r="K6978" t="s">
        <v>19</v>
      </c>
    </row>
    <row r="6979" spans="1:11" hidden="1" x14ac:dyDescent="0.3">
      <c r="A6979" t="s">
        <v>1351</v>
      </c>
      <c r="B6979" t="s">
        <v>12380</v>
      </c>
      <c r="C6979" t="s">
        <v>17410</v>
      </c>
      <c r="D6979" t="s">
        <v>17411</v>
      </c>
      <c r="E6979" s="74">
        <v>41628</v>
      </c>
      <c r="F6979">
        <v>7.8E-2</v>
      </c>
      <c r="G6979" t="s">
        <v>17</v>
      </c>
      <c r="H6979" t="s">
        <v>17315</v>
      </c>
      <c r="I6979" s="74">
        <v>41683</v>
      </c>
      <c r="J6979" t="s">
        <v>19</v>
      </c>
      <c r="K6979" t="s">
        <v>19</v>
      </c>
    </row>
    <row r="6980" spans="1:11" hidden="1" x14ac:dyDescent="0.3">
      <c r="A6980" t="s">
        <v>8889</v>
      </c>
      <c r="B6980" t="s">
        <v>17188</v>
      </c>
      <c r="C6980" t="s">
        <v>17350</v>
      </c>
      <c r="D6980" t="s">
        <v>17351</v>
      </c>
      <c r="E6980" s="74">
        <v>42825</v>
      </c>
      <c r="F6980">
        <v>0.23300000000000001</v>
      </c>
      <c r="G6980" t="s">
        <v>17</v>
      </c>
      <c r="H6980" t="s">
        <v>17315</v>
      </c>
      <c r="I6980" s="74">
        <v>44007</v>
      </c>
      <c r="J6980" t="s">
        <v>19</v>
      </c>
      <c r="K6980" t="s">
        <v>19</v>
      </c>
    </row>
    <row r="6981" spans="1:11" hidden="1" x14ac:dyDescent="0.3">
      <c r="A6981" t="s">
        <v>379</v>
      </c>
      <c r="B6981" t="s">
        <v>11851</v>
      </c>
      <c r="C6981" t="s">
        <v>17410</v>
      </c>
      <c r="D6981" t="s">
        <v>17411</v>
      </c>
      <c r="E6981" s="74">
        <v>41095</v>
      </c>
      <c r="F6981">
        <v>2.7E-2</v>
      </c>
      <c r="G6981" t="s">
        <v>17</v>
      </c>
      <c r="H6981" t="s">
        <v>17315</v>
      </c>
      <c r="I6981" s="74">
        <v>42614</v>
      </c>
      <c r="J6981" t="s">
        <v>19</v>
      </c>
      <c r="K6981" t="s">
        <v>19</v>
      </c>
    </row>
    <row r="6982" spans="1:11" hidden="1" x14ac:dyDescent="0.3">
      <c r="A6982" t="s">
        <v>8890</v>
      </c>
      <c r="B6982" t="s">
        <v>17187</v>
      </c>
      <c r="C6982" t="s">
        <v>17350</v>
      </c>
      <c r="D6982" t="s">
        <v>17351</v>
      </c>
      <c r="E6982" s="74">
        <v>43713</v>
      </c>
      <c r="F6982">
        <v>0.36099999999999999</v>
      </c>
      <c r="G6982" t="s">
        <v>17</v>
      </c>
      <c r="H6982" t="s">
        <v>17315</v>
      </c>
      <c r="I6982" s="74">
        <v>44006</v>
      </c>
      <c r="J6982" t="s">
        <v>19</v>
      </c>
      <c r="K6982" t="s">
        <v>19</v>
      </c>
    </row>
    <row r="6983" spans="1:11" hidden="1" x14ac:dyDescent="0.3">
      <c r="A6983" t="s">
        <v>28135</v>
      </c>
      <c r="B6983" t="s">
        <v>28136</v>
      </c>
      <c r="C6983" t="s">
        <v>28075</v>
      </c>
      <c r="D6983" t="s">
        <v>28076</v>
      </c>
      <c r="E6983" s="74">
        <v>42922</v>
      </c>
      <c r="F6983">
        <v>0.10112</v>
      </c>
      <c r="G6983" t="s">
        <v>17</v>
      </c>
      <c r="H6983" t="s">
        <v>17315</v>
      </c>
      <c r="I6983" s="74">
        <v>45644</v>
      </c>
      <c r="J6983" t="s">
        <v>19</v>
      </c>
      <c r="K6983" t="s">
        <v>19</v>
      </c>
    </row>
    <row r="6984" spans="1:11" hidden="1" x14ac:dyDescent="0.3">
      <c r="A6984" t="s">
        <v>1350</v>
      </c>
      <c r="B6984" t="s">
        <v>12379</v>
      </c>
      <c r="C6984" t="s">
        <v>17410</v>
      </c>
      <c r="D6984" t="s">
        <v>17411</v>
      </c>
      <c r="E6984" s="74">
        <v>41346</v>
      </c>
      <c r="F6984">
        <v>7.5999999999999998E-2</v>
      </c>
      <c r="G6984" t="s">
        <v>17</v>
      </c>
      <c r="H6984" t="s">
        <v>17315</v>
      </c>
      <c r="I6984" s="74">
        <v>41689</v>
      </c>
      <c r="J6984" t="s">
        <v>19</v>
      </c>
      <c r="K6984" t="s">
        <v>19</v>
      </c>
    </row>
    <row r="6985" spans="1:11" hidden="1" x14ac:dyDescent="0.3">
      <c r="A6985" t="s">
        <v>3256</v>
      </c>
      <c r="B6985" t="s">
        <v>10983</v>
      </c>
      <c r="C6985" t="s">
        <v>17404</v>
      </c>
      <c r="D6985" t="s">
        <v>17405</v>
      </c>
      <c r="E6985" s="74">
        <v>38708</v>
      </c>
      <c r="F6985">
        <v>120</v>
      </c>
      <c r="G6985" t="s">
        <v>6</v>
      </c>
      <c r="H6985" t="s">
        <v>17324</v>
      </c>
      <c r="I6985" s="74">
        <v>39701</v>
      </c>
      <c r="J6985" t="s">
        <v>19</v>
      </c>
      <c r="K6985" t="s">
        <v>19</v>
      </c>
    </row>
    <row r="6986" spans="1:11" hidden="1" x14ac:dyDescent="0.3">
      <c r="A6986" t="s">
        <v>10169</v>
      </c>
      <c r="B6986" t="s">
        <v>16315</v>
      </c>
      <c r="C6986" t="s">
        <v>17348</v>
      </c>
      <c r="D6986" t="s">
        <v>17349</v>
      </c>
      <c r="E6986" s="74">
        <v>43598</v>
      </c>
      <c r="F6986">
        <v>0.6</v>
      </c>
      <c r="G6986" t="s">
        <v>17</v>
      </c>
      <c r="H6986" t="s">
        <v>17315</v>
      </c>
      <c r="I6986" s="74">
        <v>44259</v>
      </c>
      <c r="J6986" t="s">
        <v>19</v>
      </c>
      <c r="K6986" t="s">
        <v>19</v>
      </c>
    </row>
    <row r="6987" spans="1:11" hidden="1" x14ac:dyDescent="0.3">
      <c r="A6987" t="s">
        <v>25644</v>
      </c>
      <c r="B6987" t="s">
        <v>25645</v>
      </c>
      <c r="C6987" t="s">
        <v>17461</v>
      </c>
      <c r="D6987" t="s">
        <v>17462</v>
      </c>
      <c r="E6987" s="74">
        <v>45616</v>
      </c>
      <c r="F6987">
        <v>200</v>
      </c>
      <c r="G6987" t="s">
        <v>17</v>
      </c>
      <c r="H6987" t="s">
        <v>17324</v>
      </c>
      <c r="I6987" s="74">
        <v>45667</v>
      </c>
      <c r="J6987" t="s">
        <v>19</v>
      </c>
      <c r="K6987" t="s">
        <v>19</v>
      </c>
    </row>
    <row r="6988" spans="1:11" hidden="1" x14ac:dyDescent="0.3">
      <c r="A6988" t="s">
        <v>14499</v>
      </c>
      <c r="B6988" t="s">
        <v>14498</v>
      </c>
      <c r="C6988" t="s">
        <v>17680</v>
      </c>
      <c r="D6988" t="s">
        <v>17681</v>
      </c>
      <c r="E6988" s="74">
        <v>44715</v>
      </c>
      <c r="F6988">
        <v>0.187</v>
      </c>
      <c r="G6988" t="s">
        <v>17</v>
      </c>
      <c r="H6988" t="s">
        <v>17315</v>
      </c>
      <c r="I6988" s="74">
        <v>44830</v>
      </c>
      <c r="J6988" t="s">
        <v>19</v>
      </c>
      <c r="K6988" t="s">
        <v>19</v>
      </c>
    </row>
    <row r="6989" spans="1:11" hidden="1" x14ac:dyDescent="0.3">
      <c r="A6989" t="s">
        <v>25106</v>
      </c>
      <c r="B6989" t="s">
        <v>25107</v>
      </c>
      <c r="C6989" t="s">
        <v>25092</v>
      </c>
      <c r="D6989" t="s">
        <v>25093</v>
      </c>
      <c r="E6989" s="74">
        <v>41017</v>
      </c>
      <c r="F6989">
        <v>0.254</v>
      </c>
      <c r="G6989" t="s">
        <v>17</v>
      </c>
      <c r="H6989" t="s">
        <v>17315</v>
      </c>
      <c r="I6989" s="74">
        <v>45378</v>
      </c>
      <c r="J6989" t="s">
        <v>19</v>
      </c>
      <c r="K6989" t="s">
        <v>19</v>
      </c>
    </row>
    <row r="6990" spans="1:11" hidden="1" x14ac:dyDescent="0.3">
      <c r="A6990" t="s">
        <v>2855</v>
      </c>
      <c r="B6990" t="s">
        <v>12446</v>
      </c>
      <c r="C6990" t="s">
        <v>17393</v>
      </c>
      <c r="D6990" t="s">
        <v>17394</v>
      </c>
      <c r="E6990" s="74">
        <v>39491</v>
      </c>
      <c r="F6990">
        <v>0.23200000000000001</v>
      </c>
      <c r="G6990" t="s">
        <v>17</v>
      </c>
      <c r="H6990" t="s">
        <v>17315</v>
      </c>
      <c r="I6990" s="74">
        <v>40205</v>
      </c>
      <c r="J6990" t="s">
        <v>19</v>
      </c>
      <c r="K6990" t="s">
        <v>19</v>
      </c>
    </row>
    <row r="6991" spans="1:11" hidden="1" x14ac:dyDescent="0.3">
      <c r="A6991" t="s">
        <v>1444</v>
      </c>
      <c r="B6991" t="s">
        <v>12446</v>
      </c>
      <c r="C6991" t="s">
        <v>17393</v>
      </c>
      <c r="D6991" t="s">
        <v>17394</v>
      </c>
      <c r="E6991" s="74">
        <v>39491</v>
      </c>
      <c r="F6991">
        <v>0.23100000000000001</v>
      </c>
      <c r="G6991" t="s">
        <v>17</v>
      </c>
      <c r="H6991" t="s">
        <v>17315</v>
      </c>
      <c r="I6991" s="74">
        <v>41691</v>
      </c>
      <c r="J6991" t="s">
        <v>19</v>
      </c>
      <c r="K6991" t="s">
        <v>19</v>
      </c>
    </row>
    <row r="6992" spans="1:11" hidden="1" x14ac:dyDescent="0.3">
      <c r="A6992" t="s">
        <v>4282</v>
      </c>
      <c r="B6992" t="s">
        <v>4281</v>
      </c>
      <c r="C6992" t="s">
        <v>17442</v>
      </c>
      <c r="D6992" t="s">
        <v>17443</v>
      </c>
      <c r="E6992" s="74">
        <v>42978</v>
      </c>
      <c r="F6992">
        <v>1.2</v>
      </c>
      <c r="G6992" t="s">
        <v>17</v>
      </c>
      <c r="H6992" t="s">
        <v>17441</v>
      </c>
      <c r="I6992" s="74">
        <v>43111</v>
      </c>
      <c r="J6992" t="s">
        <v>19</v>
      </c>
      <c r="K6992" t="s">
        <v>19</v>
      </c>
    </row>
    <row r="6993" spans="1:11" hidden="1" x14ac:dyDescent="0.3">
      <c r="A6993" t="s">
        <v>2536</v>
      </c>
      <c r="B6993" t="s">
        <v>13285</v>
      </c>
      <c r="C6993" t="s">
        <v>17529</v>
      </c>
      <c r="D6993" t="s">
        <v>17530</v>
      </c>
      <c r="E6993" s="74">
        <v>40914</v>
      </c>
      <c r="F6993">
        <v>30</v>
      </c>
      <c r="G6993" t="s">
        <v>17</v>
      </c>
      <c r="H6993" t="s">
        <v>17441</v>
      </c>
      <c r="I6993" s="74">
        <v>40948</v>
      </c>
      <c r="J6993" t="s">
        <v>19</v>
      </c>
      <c r="K6993" t="s">
        <v>19</v>
      </c>
    </row>
    <row r="6994" spans="1:11" hidden="1" x14ac:dyDescent="0.3">
      <c r="A6994" t="s">
        <v>1894</v>
      </c>
      <c r="B6994" t="s">
        <v>12786</v>
      </c>
      <c r="C6994" t="s">
        <v>17393</v>
      </c>
      <c r="D6994" t="s">
        <v>17394</v>
      </c>
      <c r="E6994" s="74">
        <v>41135</v>
      </c>
      <c r="F6994">
        <v>0.503</v>
      </c>
      <c r="G6994" t="s">
        <v>17</v>
      </c>
      <c r="H6994" t="s">
        <v>17315</v>
      </c>
      <c r="I6994" s="74">
        <v>41607</v>
      </c>
      <c r="J6994" t="s">
        <v>19</v>
      </c>
      <c r="K6994" t="s">
        <v>19</v>
      </c>
    </row>
    <row r="6995" spans="1:11" hidden="1" x14ac:dyDescent="0.3">
      <c r="A6995" t="s">
        <v>3326</v>
      </c>
      <c r="B6995" t="s">
        <v>11332</v>
      </c>
      <c r="C6995" t="s">
        <v>18668</v>
      </c>
      <c r="D6995" t="s">
        <v>18669</v>
      </c>
      <c r="E6995" s="74">
        <v>32994</v>
      </c>
      <c r="F6995">
        <v>1.8</v>
      </c>
      <c r="G6995" t="s">
        <v>17334</v>
      </c>
      <c r="H6995" t="s">
        <v>17315</v>
      </c>
      <c r="I6995" s="74">
        <v>39650</v>
      </c>
      <c r="J6995" t="s">
        <v>19</v>
      </c>
      <c r="K6995" t="s">
        <v>19</v>
      </c>
    </row>
    <row r="6996" spans="1:11" hidden="1" x14ac:dyDescent="0.3">
      <c r="A6996" t="s">
        <v>4553</v>
      </c>
      <c r="B6996" t="s">
        <v>4552</v>
      </c>
      <c r="C6996" t="s">
        <v>17410</v>
      </c>
      <c r="D6996" t="s">
        <v>17411</v>
      </c>
      <c r="E6996" s="74">
        <v>43266</v>
      </c>
      <c r="F6996">
        <v>0.25800000000000001</v>
      </c>
      <c r="G6996" t="s">
        <v>17</v>
      </c>
      <c r="H6996" t="s">
        <v>17315</v>
      </c>
      <c r="I6996" s="74">
        <v>43333</v>
      </c>
      <c r="J6996" t="s">
        <v>19</v>
      </c>
      <c r="K6996" t="s">
        <v>19</v>
      </c>
    </row>
    <row r="6997" spans="1:11" hidden="1" x14ac:dyDescent="0.3">
      <c r="A6997" t="s">
        <v>4554</v>
      </c>
      <c r="B6997" t="s">
        <v>4552</v>
      </c>
      <c r="C6997" t="s">
        <v>17410</v>
      </c>
      <c r="D6997" t="s">
        <v>17411</v>
      </c>
      <c r="E6997" s="74">
        <v>43270</v>
      </c>
      <c r="F6997">
        <v>0.21299999999999999</v>
      </c>
      <c r="G6997" t="s">
        <v>17</v>
      </c>
      <c r="H6997" t="s">
        <v>17315</v>
      </c>
      <c r="I6997" s="74">
        <v>43333</v>
      </c>
      <c r="J6997" t="s">
        <v>19</v>
      </c>
      <c r="K6997" t="s">
        <v>19</v>
      </c>
    </row>
    <row r="6998" spans="1:11" hidden="1" x14ac:dyDescent="0.3">
      <c r="A6998" t="s">
        <v>4555</v>
      </c>
      <c r="B6998" t="s">
        <v>4552</v>
      </c>
      <c r="C6998" t="s">
        <v>17410</v>
      </c>
      <c r="D6998" t="s">
        <v>17411</v>
      </c>
      <c r="E6998" s="74">
        <v>43269</v>
      </c>
      <c r="F6998">
        <v>0.19900000000000001</v>
      </c>
      <c r="G6998" t="s">
        <v>17</v>
      </c>
      <c r="H6998" t="s">
        <v>17315</v>
      </c>
      <c r="I6998" s="74">
        <v>43333</v>
      </c>
      <c r="J6998" t="s">
        <v>19</v>
      </c>
      <c r="K6998" t="s">
        <v>19</v>
      </c>
    </row>
    <row r="6999" spans="1:11" hidden="1" x14ac:dyDescent="0.3">
      <c r="A6999" t="s">
        <v>4556</v>
      </c>
      <c r="B6999" t="s">
        <v>4552</v>
      </c>
      <c r="C6999" t="s">
        <v>17410</v>
      </c>
      <c r="D6999" t="s">
        <v>17411</v>
      </c>
      <c r="E6999" s="74">
        <v>43266</v>
      </c>
      <c r="F6999">
        <v>0.98199999999999998</v>
      </c>
      <c r="G6999" t="s">
        <v>17</v>
      </c>
      <c r="H6999" t="s">
        <v>17315</v>
      </c>
      <c r="I6999" s="74">
        <v>43333</v>
      </c>
      <c r="J6999" t="s">
        <v>19</v>
      </c>
      <c r="K6999" t="s">
        <v>19</v>
      </c>
    </row>
    <row r="7000" spans="1:11" hidden="1" x14ac:dyDescent="0.3">
      <c r="A7000" t="s">
        <v>4557</v>
      </c>
      <c r="B7000" t="s">
        <v>4552</v>
      </c>
      <c r="C7000" t="s">
        <v>17410</v>
      </c>
      <c r="D7000" t="s">
        <v>17411</v>
      </c>
      <c r="E7000" s="74">
        <v>43269</v>
      </c>
      <c r="F7000">
        <v>0.13800000000000001</v>
      </c>
      <c r="G7000" t="s">
        <v>17</v>
      </c>
      <c r="H7000" t="s">
        <v>17315</v>
      </c>
      <c r="I7000" s="74">
        <v>43333</v>
      </c>
      <c r="J7000" t="s">
        <v>19</v>
      </c>
      <c r="K7000" t="s">
        <v>19</v>
      </c>
    </row>
    <row r="7001" spans="1:11" hidden="1" x14ac:dyDescent="0.3">
      <c r="A7001" t="s">
        <v>4558</v>
      </c>
      <c r="B7001" t="s">
        <v>4552</v>
      </c>
      <c r="C7001" t="s">
        <v>17410</v>
      </c>
      <c r="D7001" t="s">
        <v>17411</v>
      </c>
      <c r="E7001" s="74">
        <v>43266</v>
      </c>
      <c r="F7001">
        <v>0.20200000000000001</v>
      </c>
      <c r="G7001" t="s">
        <v>17</v>
      </c>
      <c r="H7001" t="s">
        <v>17315</v>
      </c>
      <c r="I7001" s="74">
        <v>43333</v>
      </c>
      <c r="J7001" t="s">
        <v>19</v>
      </c>
      <c r="K7001" t="s">
        <v>19</v>
      </c>
    </row>
    <row r="7002" spans="1:11" hidden="1" x14ac:dyDescent="0.3">
      <c r="A7002" t="s">
        <v>4559</v>
      </c>
      <c r="B7002" t="s">
        <v>4552</v>
      </c>
      <c r="C7002" t="s">
        <v>17410</v>
      </c>
      <c r="D7002" t="s">
        <v>17411</v>
      </c>
      <c r="E7002" s="74">
        <v>43266</v>
      </c>
      <c r="F7002">
        <v>0.317</v>
      </c>
      <c r="G7002" t="s">
        <v>17</v>
      </c>
      <c r="H7002" t="s">
        <v>17315</v>
      </c>
      <c r="I7002" s="74">
        <v>43333</v>
      </c>
      <c r="J7002" t="s">
        <v>19</v>
      </c>
      <c r="K7002" t="s">
        <v>19</v>
      </c>
    </row>
    <row r="7003" spans="1:11" hidden="1" x14ac:dyDescent="0.3">
      <c r="A7003" t="s">
        <v>4576</v>
      </c>
      <c r="B7003" t="s">
        <v>4552</v>
      </c>
      <c r="C7003" t="s">
        <v>17410</v>
      </c>
      <c r="D7003" t="s">
        <v>17411</v>
      </c>
      <c r="E7003" s="74">
        <v>43308</v>
      </c>
      <c r="F7003">
        <v>0.34899999999999998</v>
      </c>
      <c r="G7003" t="s">
        <v>17</v>
      </c>
      <c r="H7003" t="s">
        <v>17315</v>
      </c>
      <c r="I7003" s="74">
        <v>43385</v>
      </c>
      <c r="J7003" t="s">
        <v>19</v>
      </c>
      <c r="K7003" t="s">
        <v>19</v>
      </c>
    </row>
    <row r="7004" spans="1:11" hidden="1" x14ac:dyDescent="0.3">
      <c r="A7004" t="s">
        <v>4577</v>
      </c>
      <c r="B7004" t="s">
        <v>4552</v>
      </c>
      <c r="C7004" t="s">
        <v>17410</v>
      </c>
      <c r="D7004" t="s">
        <v>17411</v>
      </c>
      <c r="E7004" s="74">
        <v>43320</v>
      </c>
      <c r="F7004">
        <v>0.16</v>
      </c>
      <c r="G7004" t="s">
        <v>17</v>
      </c>
      <c r="H7004" t="s">
        <v>17315</v>
      </c>
      <c r="I7004" s="74">
        <v>43385</v>
      </c>
      <c r="J7004" t="s">
        <v>19</v>
      </c>
      <c r="K7004" t="s">
        <v>19</v>
      </c>
    </row>
    <row r="7005" spans="1:11" hidden="1" x14ac:dyDescent="0.3">
      <c r="A7005" t="s">
        <v>4578</v>
      </c>
      <c r="B7005" t="s">
        <v>4552</v>
      </c>
      <c r="C7005" t="s">
        <v>17410</v>
      </c>
      <c r="D7005" t="s">
        <v>17411</v>
      </c>
      <c r="E7005" s="74">
        <v>43333</v>
      </c>
      <c r="F7005">
        <v>0.33300000000000002</v>
      </c>
      <c r="G7005" t="s">
        <v>17</v>
      </c>
      <c r="H7005" t="s">
        <v>17315</v>
      </c>
      <c r="I7005" s="74">
        <v>43385</v>
      </c>
      <c r="J7005" t="s">
        <v>19</v>
      </c>
      <c r="K7005" t="s">
        <v>19</v>
      </c>
    </row>
    <row r="7006" spans="1:11" hidden="1" x14ac:dyDescent="0.3">
      <c r="A7006" t="s">
        <v>4579</v>
      </c>
      <c r="B7006" t="s">
        <v>4552</v>
      </c>
      <c r="C7006" t="s">
        <v>17410</v>
      </c>
      <c r="D7006" t="s">
        <v>17411</v>
      </c>
      <c r="E7006" s="74">
        <v>43333</v>
      </c>
      <c r="F7006">
        <v>0.184</v>
      </c>
      <c r="G7006" t="s">
        <v>17</v>
      </c>
      <c r="H7006" t="s">
        <v>17315</v>
      </c>
      <c r="I7006" s="74">
        <v>43385</v>
      </c>
      <c r="J7006" t="s">
        <v>19</v>
      </c>
      <c r="K7006" t="s">
        <v>19</v>
      </c>
    </row>
    <row r="7007" spans="1:11" hidden="1" x14ac:dyDescent="0.3">
      <c r="A7007" t="s">
        <v>4654</v>
      </c>
      <c r="B7007" t="s">
        <v>4552</v>
      </c>
      <c r="C7007" t="s">
        <v>17410</v>
      </c>
      <c r="D7007" t="s">
        <v>17411</v>
      </c>
      <c r="E7007" s="74">
        <v>43391</v>
      </c>
      <c r="F7007">
        <v>0.215</v>
      </c>
      <c r="G7007" t="s">
        <v>17</v>
      </c>
      <c r="H7007" t="s">
        <v>17315</v>
      </c>
      <c r="I7007" s="74">
        <v>43419</v>
      </c>
      <c r="J7007" t="s">
        <v>19</v>
      </c>
      <c r="K7007" t="s">
        <v>19</v>
      </c>
    </row>
    <row r="7008" spans="1:11" hidden="1" x14ac:dyDescent="0.3">
      <c r="A7008" t="s">
        <v>4715</v>
      </c>
      <c r="B7008" t="s">
        <v>4552</v>
      </c>
      <c r="C7008" t="s">
        <v>17410</v>
      </c>
      <c r="D7008" t="s">
        <v>17411</v>
      </c>
      <c r="E7008" s="74">
        <v>43348</v>
      </c>
      <c r="F7008">
        <v>0.31900000000000001</v>
      </c>
      <c r="G7008" t="s">
        <v>17</v>
      </c>
      <c r="H7008" t="s">
        <v>17315</v>
      </c>
      <c r="I7008" s="74">
        <v>43452</v>
      </c>
      <c r="J7008" t="s">
        <v>19</v>
      </c>
      <c r="K7008" t="s">
        <v>19</v>
      </c>
    </row>
    <row r="7009" spans="1:11" hidden="1" x14ac:dyDescent="0.3">
      <c r="A7009" t="s">
        <v>4804</v>
      </c>
      <c r="B7009" t="s">
        <v>4552</v>
      </c>
      <c r="C7009" t="s">
        <v>17410</v>
      </c>
      <c r="D7009" t="s">
        <v>17411</v>
      </c>
      <c r="E7009" s="74">
        <v>43370</v>
      </c>
      <c r="F7009">
        <v>0.96599999999999997</v>
      </c>
      <c r="G7009" t="s">
        <v>17</v>
      </c>
      <c r="H7009" t="s">
        <v>17315</v>
      </c>
      <c r="I7009" s="74">
        <v>43508</v>
      </c>
      <c r="J7009" t="s">
        <v>19</v>
      </c>
      <c r="K7009" t="s">
        <v>19</v>
      </c>
    </row>
    <row r="7010" spans="1:11" hidden="1" x14ac:dyDescent="0.3">
      <c r="A7010" t="s">
        <v>6038</v>
      </c>
      <c r="B7010" t="s">
        <v>4552</v>
      </c>
      <c r="C7010" t="s">
        <v>17410</v>
      </c>
      <c r="D7010" t="s">
        <v>17411</v>
      </c>
      <c r="E7010" s="74">
        <v>43647</v>
      </c>
      <c r="F7010">
        <v>0.25800000000000001</v>
      </c>
      <c r="G7010" t="s">
        <v>17</v>
      </c>
      <c r="H7010" t="s">
        <v>17315</v>
      </c>
      <c r="I7010" s="74">
        <v>43742</v>
      </c>
      <c r="J7010" t="s">
        <v>19</v>
      </c>
      <c r="K7010" t="s">
        <v>19</v>
      </c>
    </row>
    <row r="7011" spans="1:11" hidden="1" x14ac:dyDescent="0.3">
      <c r="A7011" t="s">
        <v>6056</v>
      </c>
      <c r="B7011" t="s">
        <v>4552</v>
      </c>
      <c r="C7011" t="s">
        <v>17410</v>
      </c>
      <c r="D7011" t="s">
        <v>17411</v>
      </c>
      <c r="E7011" s="74">
        <v>43734</v>
      </c>
      <c r="F7011">
        <v>0.249</v>
      </c>
      <c r="G7011" t="s">
        <v>17</v>
      </c>
      <c r="H7011" t="s">
        <v>17315</v>
      </c>
      <c r="I7011" s="74">
        <v>43755</v>
      </c>
      <c r="J7011" t="s">
        <v>19</v>
      </c>
      <c r="K7011" t="s">
        <v>19</v>
      </c>
    </row>
    <row r="7012" spans="1:11" hidden="1" x14ac:dyDescent="0.3">
      <c r="A7012" t="s">
        <v>28137</v>
      </c>
      <c r="B7012" t="s">
        <v>28138</v>
      </c>
      <c r="C7012" t="s">
        <v>28075</v>
      </c>
      <c r="D7012" t="s">
        <v>28076</v>
      </c>
      <c r="E7012" s="74">
        <v>42948</v>
      </c>
      <c r="F7012">
        <v>0.30492999999999998</v>
      </c>
      <c r="G7012" t="s">
        <v>17</v>
      </c>
      <c r="H7012" t="s">
        <v>17315</v>
      </c>
      <c r="I7012" s="74">
        <v>45644</v>
      </c>
      <c r="J7012" t="s">
        <v>19</v>
      </c>
      <c r="K7012" t="s">
        <v>19</v>
      </c>
    </row>
    <row r="7013" spans="1:11" hidden="1" x14ac:dyDescent="0.3">
      <c r="A7013" t="s">
        <v>4640</v>
      </c>
      <c r="B7013" t="s">
        <v>11251</v>
      </c>
      <c r="C7013" t="s">
        <v>21916</v>
      </c>
      <c r="D7013" t="s">
        <v>21917</v>
      </c>
      <c r="E7013" s="74">
        <v>43187</v>
      </c>
      <c r="F7013">
        <v>0.94099999999999995</v>
      </c>
      <c r="G7013" t="s">
        <v>17</v>
      </c>
      <c r="H7013" t="s">
        <v>17315</v>
      </c>
      <c r="I7013" s="74">
        <v>43516</v>
      </c>
      <c r="J7013" t="s">
        <v>19</v>
      </c>
      <c r="K7013" t="s">
        <v>19</v>
      </c>
    </row>
    <row r="7014" spans="1:11" hidden="1" x14ac:dyDescent="0.3">
      <c r="A7014" t="s">
        <v>6158</v>
      </c>
      <c r="B7014" t="s">
        <v>10930</v>
      </c>
      <c r="C7014" t="s">
        <v>17335</v>
      </c>
      <c r="D7014" t="s">
        <v>17336</v>
      </c>
      <c r="E7014" s="74">
        <v>43728</v>
      </c>
      <c r="F7014">
        <v>10</v>
      </c>
      <c r="G7014" t="s">
        <v>17</v>
      </c>
      <c r="H7014" t="s">
        <v>17324</v>
      </c>
      <c r="I7014" s="74">
        <v>43784</v>
      </c>
      <c r="J7014" t="s">
        <v>19</v>
      </c>
      <c r="K7014" t="s">
        <v>19</v>
      </c>
    </row>
    <row r="7015" spans="1:11" hidden="1" x14ac:dyDescent="0.3">
      <c r="A7015" t="s">
        <v>6159</v>
      </c>
      <c r="B7015" t="s">
        <v>10929</v>
      </c>
      <c r="C7015" t="s">
        <v>17335</v>
      </c>
      <c r="D7015" t="s">
        <v>17336</v>
      </c>
      <c r="E7015" s="74">
        <v>43753</v>
      </c>
      <c r="F7015">
        <v>10</v>
      </c>
      <c r="G7015" t="s">
        <v>17</v>
      </c>
      <c r="H7015" t="s">
        <v>17324</v>
      </c>
      <c r="I7015" s="74">
        <v>43784</v>
      </c>
      <c r="J7015" t="s">
        <v>19</v>
      </c>
      <c r="K7015" t="s">
        <v>19</v>
      </c>
    </row>
    <row r="7016" spans="1:11" hidden="1" x14ac:dyDescent="0.3">
      <c r="A7016" t="s">
        <v>5092</v>
      </c>
      <c r="B7016" t="s">
        <v>11066</v>
      </c>
      <c r="C7016" t="s">
        <v>17514</v>
      </c>
      <c r="D7016" t="s">
        <v>17515</v>
      </c>
      <c r="E7016" s="74">
        <v>43679</v>
      </c>
      <c r="F7016">
        <v>100</v>
      </c>
      <c r="G7016" t="s">
        <v>17</v>
      </c>
      <c r="H7016" t="s">
        <v>17315</v>
      </c>
      <c r="I7016" s="74">
        <v>43699</v>
      </c>
      <c r="J7016" t="s">
        <v>19</v>
      </c>
      <c r="K7016" t="s">
        <v>19</v>
      </c>
    </row>
    <row r="7017" spans="1:11" hidden="1" x14ac:dyDescent="0.3">
      <c r="A7017" t="s">
        <v>16300</v>
      </c>
      <c r="B7017" t="s">
        <v>16299</v>
      </c>
      <c r="C7017" t="s">
        <v>17571</v>
      </c>
      <c r="D7017" t="s">
        <v>17572</v>
      </c>
      <c r="E7017" s="74">
        <v>43994</v>
      </c>
      <c r="F7017">
        <v>9.7000000000000003E-2</v>
      </c>
      <c r="G7017" t="s">
        <v>17</v>
      </c>
      <c r="H7017" t="s">
        <v>17315</v>
      </c>
      <c r="I7017" s="74">
        <v>44392</v>
      </c>
      <c r="J7017" t="s">
        <v>19</v>
      </c>
      <c r="K7017" t="s">
        <v>19</v>
      </c>
    </row>
    <row r="7018" spans="1:11" hidden="1" x14ac:dyDescent="0.3">
      <c r="A7018" t="s">
        <v>15450</v>
      </c>
      <c r="B7018" t="s">
        <v>15449</v>
      </c>
      <c r="C7018" t="s">
        <v>17350</v>
      </c>
      <c r="D7018" t="s">
        <v>17351</v>
      </c>
      <c r="E7018" s="74">
        <v>44189</v>
      </c>
      <c r="F7018">
        <v>0.48</v>
      </c>
      <c r="G7018" t="s">
        <v>17</v>
      </c>
      <c r="H7018" t="s">
        <v>17315</v>
      </c>
      <c r="I7018" s="74">
        <v>44617</v>
      </c>
      <c r="J7018" t="s">
        <v>19</v>
      </c>
      <c r="K7018" t="s">
        <v>19</v>
      </c>
    </row>
    <row r="7019" spans="1:11" hidden="1" x14ac:dyDescent="0.3">
      <c r="A7019" t="s">
        <v>2102</v>
      </c>
      <c r="B7019" t="s">
        <v>12957</v>
      </c>
      <c r="C7019" t="s">
        <v>17466</v>
      </c>
      <c r="D7019" t="s">
        <v>17467</v>
      </c>
      <c r="E7019" s="74">
        <v>41205</v>
      </c>
      <c r="F7019">
        <v>0.97199999999999998</v>
      </c>
      <c r="G7019" t="s">
        <v>17</v>
      </c>
      <c r="H7019" t="s">
        <v>17315</v>
      </c>
      <c r="I7019" s="74">
        <v>41211</v>
      </c>
      <c r="J7019" t="s">
        <v>19</v>
      </c>
      <c r="K7019" t="s">
        <v>19</v>
      </c>
    </row>
    <row r="7020" spans="1:11" hidden="1" x14ac:dyDescent="0.3">
      <c r="A7020" t="s">
        <v>9987</v>
      </c>
      <c r="B7020" t="s">
        <v>16915</v>
      </c>
      <c r="C7020" t="s">
        <v>17466</v>
      </c>
      <c r="D7020" t="s">
        <v>17467</v>
      </c>
      <c r="E7020" s="74">
        <v>44071</v>
      </c>
      <c r="F7020">
        <v>0.97199999999999998</v>
      </c>
      <c r="G7020" t="s">
        <v>17</v>
      </c>
      <c r="H7020" t="s">
        <v>17315</v>
      </c>
      <c r="I7020" s="74">
        <v>44125</v>
      </c>
      <c r="J7020" t="s">
        <v>19</v>
      </c>
      <c r="K7020" t="s">
        <v>19</v>
      </c>
    </row>
    <row r="7021" spans="1:11" hidden="1" x14ac:dyDescent="0.3">
      <c r="A7021" t="s">
        <v>6112</v>
      </c>
      <c r="B7021" t="s">
        <v>6111</v>
      </c>
      <c r="C7021" t="s">
        <v>17346</v>
      </c>
      <c r="D7021" t="s">
        <v>17347</v>
      </c>
      <c r="E7021" s="74">
        <v>40813</v>
      </c>
      <c r="F7021">
        <v>0.75</v>
      </c>
      <c r="G7021" t="s">
        <v>17</v>
      </c>
      <c r="H7021" t="s">
        <v>17315</v>
      </c>
      <c r="I7021" s="74">
        <v>45594</v>
      </c>
      <c r="J7021" t="s">
        <v>19</v>
      </c>
      <c r="K7021" t="s">
        <v>19</v>
      </c>
    </row>
    <row r="7022" spans="1:11" hidden="1" x14ac:dyDescent="0.3">
      <c r="A7022" t="s">
        <v>6113</v>
      </c>
      <c r="B7022" t="s">
        <v>6111</v>
      </c>
      <c r="C7022" t="s">
        <v>17346</v>
      </c>
      <c r="D7022" t="s">
        <v>17347</v>
      </c>
      <c r="E7022" s="74">
        <v>40779</v>
      </c>
      <c r="F7022">
        <v>0.25</v>
      </c>
      <c r="G7022" t="s">
        <v>17</v>
      </c>
      <c r="H7022" t="s">
        <v>17315</v>
      </c>
      <c r="I7022" s="74">
        <v>43794</v>
      </c>
      <c r="J7022" t="s">
        <v>19</v>
      </c>
      <c r="K7022" t="s">
        <v>19</v>
      </c>
    </row>
    <row r="7023" spans="1:11" hidden="1" x14ac:dyDescent="0.3">
      <c r="A7023" t="s">
        <v>6114</v>
      </c>
      <c r="B7023" t="s">
        <v>6111</v>
      </c>
      <c r="C7023" t="s">
        <v>17346</v>
      </c>
      <c r="D7023" t="s">
        <v>17347</v>
      </c>
      <c r="E7023" s="74">
        <v>40800</v>
      </c>
      <c r="F7023">
        <v>0.375</v>
      </c>
      <c r="G7023" t="s">
        <v>17</v>
      </c>
      <c r="H7023" t="s">
        <v>17315</v>
      </c>
      <c r="I7023" s="74">
        <v>43794</v>
      </c>
      <c r="J7023" t="s">
        <v>19</v>
      </c>
      <c r="K7023" t="s">
        <v>19</v>
      </c>
    </row>
    <row r="7024" spans="1:11" hidden="1" x14ac:dyDescent="0.3">
      <c r="A7024" t="s">
        <v>6115</v>
      </c>
      <c r="B7024" t="s">
        <v>6111</v>
      </c>
      <c r="C7024" t="s">
        <v>17346</v>
      </c>
      <c r="D7024" t="s">
        <v>17347</v>
      </c>
      <c r="E7024" s="74">
        <v>40800</v>
      </c>
      <c r="F7024">
        <v>0.6</v>
      </c>
      <c r="G7024" t="s">
        <v>17</v>
      </c>
      <c r="H7024" t="s">
        <v>17315</v>
      </c>
      <c r="I7024" s="74">
        <v>43794</v>
      </c>
      <c r="J7024" t="s">
        <v>19</v>
      </c>
      <c r="K7024" t="s">
        <v>19</v>
      </c>
    </row>
    <row r="7025" spans="1:11" hidden="1" x14ac:dyDescent="0.3">
      <c r="A7025" t="s">
        <v>6116</v>
      </c>
      <c r="B7025" t="s">
        <v>6111</v>
      </c>
      <c r="C7025" t="s">
        <v>17346</v>
      </c>
      <c r="D7025" t="s">
        <v>17347</v>
      </c>
      <c r="E7025" s="74">
        <v>41179</v>
      </c>
      <c r="F7025">
        <v>0.25</v>
      </c>
      <c r="G7025" t="s">
        <v>17</v>
      </c>
      <c r="H7025" t="s">
        <v>17315</v>
      </c>
      <c r="I7025" s="74">
        <v>43794</v>
      </c>
      <c r="J7025" t="s">
        <v>19</v>
      </c>
      <c r="K7025" t="s">
        <v>19</v>
      </c>
    </row>
    <row r="7026" spans="1:11" hidden="1" x14ac:dyDescent="0.3">
      <c r="A7026" t="s">
        <v>6117</v>
      </c>
      <c r="B7026" t="s">
        <v>6111</v>
      </c>
      <c r="C7026" t="s">
        <v>17346</v>
      </c>
      <c r="D7026" t="s">
        <v>17347</v>
      </c>
      <c r="E7026" s="74">
        <v>40794</v>
      </c>
      <c r="F7026">
        <v>0.25</v>
      </c>
      <c r="G7026" t="s">
        <v>17</v>
      </c>
      <c r="H7026" t="s">
        <v>17315</v>
      </c>
      <c r="I7026" s="74">
        <v>43794</v>
      </c>
      <c r="J7026" t="s">
        <v>19</v>
      </c>
      <c r="K7026" t="s">
        <v>19</v>
      </c>
    </row>
    <row r="7027" spans="1:11" hidden="1" x14ac:dyDescent="0.3">
      <c r="A7027" t="s">
        <v>6118</v>
      </c>
      <c r="B7027" t="s">
        <v>6111</v>
      </c>
      <c r="C7027" t="s">
        <v>17346</v>
      </c>
      <c r="D7027" t="s">
        <v>17347</v>
      </c>
      <c r="E7027" s="74">
        <v>40822</v>
      </c>
      <c r="F7027">
        <v>0.55000000000000004</v>
      </c>
      <c r="G7027" t="s">
        <v>17</v>
      </c>
      <c r="H7027" t="s">
        <v>17315</v>
      </c>
      <c r="I7027" s="74">
        <v>43896</v>
      </c>
      <c r="J7027" t="s">
        <v>19</v>
      </c>
      <c r="K7027" t="s">
        <v>19</v>
      </c>
    </row>
    <row r="7028" spans="1:11" hidden="1" x14ac:dyDescent="0.3">
      <c r="A7028" t="s">
        <v>6119</v>
      </c>
      <c r="B7028" t="s">
        <v>6111</v>
      </c>
      <c r="C7028" t="s">
        <v>17346</v>
      </c>
      <c r="D7028" t="s">
        <v>17347</v>
      </c>
      <c r="E7028" s="74">
        <v>40813</v>
      </c>
      <c r="F7028">
        <v>0.435</v>
      </c>
      <c r="G7028" t="s">
        <v>17</v>
      </c>
      <c r="H7028" t="s">
        <v>17315</v>
      </c>
      <c r="I7028" s="74">
        <v>43794</v>
      </c>
      <c r="J7028" t="s">
        <v>19</v>
      </c>
      <c r="K7028" t="s">
        <v>19</v>
      </c>
    </row>
    <row r="7029" spans="1:11" hidden="1" x14ac:dyDescent="0.3">
      <c r="A7029" t="s">
        <v>6120</v>
      </c>
      <c r="B7029" t="s">
        <v>6111</v>
      </c>
      <c r="C7029" t="s">
        <v>17346</v>
      </c>
      <c r="D7029" t="s">
        <v>17347</v>
      </c>
      <c r="E7029" s="74">
        <v>42759</v>
      </c>
      <c r="F7029">
        <v>0.16500000000000001</v>
      </c>
      <c r="G7029" t="s">
        <v>17</v>
      </c>
      <c r="H7029" t="s">
        <v>17315</v>
      </c>
      <c r="I7029" s="74">
        <v>43791</v>
      </c>
      <c r="J7029" t="s">
        <v>19</v>
      </c>
      <c r="K7029" t="s">
        <v>19</v>
      </c>
    </row>
    <row r="7030" spans="1:11" hidden="1" x14ac:dyDescent="0.3">
      <c r="A7030" t="s">
        <v>6121</v>
      </c>
      <c r="B7030" t="s">
        <v>6111</v>
      </c>
      <c r="C7030" t="s">
        <v>17346</v>
      </c>
      <c r="D7030" t="s">
        <v>17347</v>
      </c>
      <c r="E7030" s="74">
        <v>43011</v>
      </c>
      <c r="F7030">
        <v>0.12</v>
      </c>
      <c r="G7030" t="s">
        <v>17</v>
      </c>
      <c r="H7030" t="s">
        <v>17315</v>
      </c>
      <c r="I7030" s="74">
        <v>43790</v>
      </c>
      <c r="J7030" t="s">
        <v>19</v>
      </c>
      <c r="K7030" t="s">
        <v>19</v>
      </c>
    </row>
    <row r="7031" spans="1:11" hidden="1" x14ac:dyDescent="0.3">
      <c r="A7031" t="s">
        <v>6122</v>
      </c>
      <c r="B7031" t="s">
        <v>6111</v>
      </c>
      <c r="C7031" t="s">
        <v>17346</v>
      </c>
      <c r="D7031" t="s">
        <v>17347</v>
      </c>
      <c r="E7031" s="74">
        <v>42692</v>
      </c>
      <c r="F7031">
        <v>0.27</v>
      </c>
      <c r="G7031" t="s">
        <v>17</v>
      </c>
      <c r="H7031" t="s">
        <v>17315</v>
      </c>
      <c r="I7031" s="74">
        <v>43791</v>
      </c>
      <c r="J7031" t="s">
        <v>19</v>
      </c>
      <c r="K7031" t="s">
        <v>19</v>
      </c>
    </row>
    <row r="7032" spans="1:11" hidden="1" x14ac:dyDescent="0.3">
      <c r="A7032" t="s">
        <v>6123</v>
      </c>
      <c r="B7032" t="s">
        <v>6111</v>
      </c>
      <c r="C7032" t="s">
        <v>17346</v>
      </c>
      <c r="D7032" t="s">
        <v>17347</v>
      </c>
      <c r="E7032" s="74">
        <v>42661</v>
      </c>
      <c r="F7032">
        <v>0.247</v>
      </c>
      <c r="G7032" t="s">
        <v>17</v>
      </c>
      <c r="H7032" t="s">
        <v>17315</v>
      </c>
      <c r="I7032" s="74">
        <v>43791</v>
      </c>
      <c r="J7032" t="s">
        <v>19</v>
      </c>
      <c r="K7032" t="s">
        <v>19</v>
      </c>
    </row>
    <row r="7033" spans="1:11" hidden="1" x14ac:dyDescent="0.3">
      <c r="A7033" t="s">
        <v>6124</v>
      </c>
      <c r="B7033" t="s">
        <v>6111</v>
      </c>
      <c r="C7033" t="s">
        <v>17346</v>
      </c>
      <c r="D7033" t="s">
        <v>17347</v>
      </c>
      <c r="E7033" s="74">
        <v>42654</v>
      </c>
      <c r="F7033">
        <v>0.16900000000000001</v>
      </c>
      <c r="G7033" t="s">
        <v>17</v>
      </c>
      <c r="H7033" t="s">
        <v>17315</v>
      </c>
      <c r="I7033" s="74">
        <v>43791</v>
      </c>
      <c r="J7033" t="s">
        <v>19</v>
      </c>
      <c r="K7033" t="s">
        <v>19</v>
      </c>
    </row>
    <row r="7034" spans="1:11" hidden="1" x14ac:dyDescent="0.3">
      <c r="A7034" t="s">
        <v>6125</v>
      </c>
      <c r="B7034" t="s">
        <v>6111</v>
      </c>
      <c r="C7034" t="s">
        <v>17346</v>
      </c>
      <c r="D7034" t="s">
        <v>17347</v>
      </c>
      <c r="E7034" s="74">
        <v>43013</v>
      </c>
      <c r="F7034">
        <v>0.127</v>
      </c>
      <c r="G7034" t="s">
        <v>17</v>
      </c>
      <c r="H7034" t="s">
        <v>17315</v>
      </c>
      <c r="I7034" s="74">
        <v>43790</v>
      </c>
      <c r="J7034" t="s">
        <v>19</v>
      </c>
      <c r="K7034" t="s">
        <v>19</v>
      </c>
    </row>
    <row r="7035" spans="1:11" hidden="1" x14ac:dyDescent="0.3">
      <c r="A7035" t="s">
        <v>6126</v>
      </c>
      <c r="B7035" t="s">
        <v>6111</v>
      </c>
      <c r="C7035" t="s">
        <v>17346</v>
      </c>
      <c r="D7035" t="s">
        <v>17347</v>
      </c>
      <c r="E7035" s="74">
        <v>42648</v>
      </c>
      <c r="F7035">
        <v>0.21099999999999999</v>
      </c>
      <c r="G7035" t="s">
        <v>17</v>
      </c>
      <c r="H7035" t="s">
        <v>17315</v>
      </c>
      <c r="I7035" s="74">
        <v>43791</v>
      </c>
      <c r="J7035" t="s">
        <v>19</v>
      </c>
      <c r="K7035" t="s">
        <v>19</v>
      </c>
    </row>
    <row r="7036" spans="1:11" hidden="1" x14ac:dyDescent="0.3">
      <c r="A7036" t="s">
        <v>6127</v>
      </c>
      <c r="B7036" t="s">
        <v>6111</v>
      </c>
      <c r="C7036" t="s">
        <v>17346</v>
      </c>
      <c r="D7036" t="s">
        <v>17347</v>
      </c>
      <c r="E7036" s="74">
        <v>42649</v>
      </c>
      <c r="F7036">
        <v>0.28199999999999997</v>
      </c>
      <c r="G7036" t="s">
        <v>17</v>
      </c>
      <c r="H7036" t="s">
        <v>17315</v>
      </c>
      <c r="I7036" s="74">
        <v>43791</v>
      </c>
      <c r="J7036" t="s">
        <v>19</v>
      </c>
      <c r="K7036" t="s">
        <v>19</v>
      </c>
    </row>
    <row r="7037" spans="1:11" hidden="1" x14ac:dyDescent="0.3">
      <c r="A7037" t="s">
        <v>6128</v>
      </c>
      <c r="B7037" t="s">
        <v>6111</v>
      </c>
      <c r="C7037" t="s">
        <v>17346</v>
      </c>
      <c r="D7037" t="s">
        <v>17347</v>
      </c>
      <c r="E7037" s="74">
        <v>42660</v>
      </c>
      <c r="F7037">
        <v>0.12</v>
      </c>
      <c r="G7037" t="s">
        <v>17</v>
      </c>
      <c r="H7037" t="s">
        <v>17315</v>
      </c>
      <c r="I7037" s="74">
        <v>43791</v>
      </c>
      <c r="J7037" t="s">
        <v>19</v>
      </c>
      <c r="K7037" t="s">
        <v>19</v>
      </c>
    </row>
    <row r="7038" spans="1:11" hidden="1" x14ac:dyDescent="0.3">
      <c r="A7038" t="s">
        <v>6129</v>
      </c>
      <c r="B7038" t="s">
        <v>6111</v>
      </c>
      <c r="C7038" t="s">
        <v>17346</v>
      </c>
      <c r="D7038" t="s">
        <v>17347</v>
      </c>
      <c r="E7038" s="74">
        <v>42649</v>
      </c>
      <c r="F7038">
        <v>0.188</v>
      </c>
      <c r="G7038" t="s">
        <v>17</v>
      </c>
      <c r="H7038" t="s">
        <v>17315</v>
      </c>
      <c r="I7038" s="74">
        <v>43791</v>
      </c>
      <c r="J7038" t="s">
        <v>19</v>
      </c>
      <c r="K7038" t="s">
        <v>19</v>
      </c>
    </row>
    <row r="7039" spans="1:11" hidden="1" x14ac:dyDescent="0.3">
      <c r="A7039" t="s">
        <v>6130</v>
      </c>
      <c r="B7039" t="s">
        <v>6111</v>
      </c>
      <c r="C7039" t="s">
        <v>17346</v>
      </c>
      <c r="D7039" t="s">
        <v>17347</v>
      </c>
      <c r="E7039" s="74">
        <v>42654</v>
      </c>
      <c r="F7039">
        <v>0.251</v>
      </c>
      <c r="G7039" t="s">
        <v>17</v>
      </c>
      <c r="H7039" t="s">
        <v>17315</v>
      </c>
      <c r="I7039" s="74">
        <v>43791</v>
      </c>
      <c r="J7039" t="s">
        <v>19</v>
      </c>
      <c r="K7039" t="s">
        <v>19</v>
      </c>
    </row>
    <row r="7040" spans="1:11" hidden="1" x14ac:dyDescent="0.3">
      <c r="A7040" t="s">
        <v>6131</v>
      </c>
      <c r="B7040" t="s">
        <v>6111</v>
      </c>
      <c r="C7040" t="s">
        <v>17346</v>
      </c>
      <c r="D7040" t="s">
        <v>17347</v>
      </c>
      <c r="E7040" s="74">
        <v>42677</v>
      </c>
      <c r="F7040">
        <v>0.25900000000000001</v>
      </c>
      <c r="G7040" t="s">
        <v>17</v>
      </c>
      <c r="H7040" t="s">
        <v>17315</v>
      </c>
      <c r="I7040" s="74">
        <v>43791</v>
      </c>
      <c r="J7040" t="s">
        <v>19</v>
      </c>
      <c r="K7040" t="s">
        <v>19</v>
      </c>
    </row>
    <row r="7041" spans="1:11" hidden="1" x14ac:dyDescent="0.3">
      <c r="A7041" t="s">
        <v>6132</v>
      </c>
      <c r="B7041" t="s">
        <v>6111</v>
      </c>
      <c r="C7041" t="s">
        <v>17346</v>
      </c>
      <c r="D7041" t="s">
        <v>17347</v>
      </c>
      <c r="E7041" s="74">
        <v>43011</v>
      </c>
      <c r="F7041">
        <v>0.187</v>
      </c>
      <c r="G7041" t="s">
        <v>17</v>
      </c>
      <c r="H7041" t="s">
        <v>17315</v>
      </c>
      <c r="I7041" s="74">
        <v>43791</v>
      </c>
      <c r="J7041" t="s">
        <v>19</v>
      </c>
      <c r="K7041" t="s">
        <v>19</v>
      </c>
    </row>
    <row r="7042" spans="1:11" hidden="1" x14ac:dyDescent="0.3">
      <c r="A7042" t="s">
        <v>6133</v>
      </c>
      <c r="B7042" t="s">
        <v>6111</v>
      </c>
      <c r="C7042" t="s">
        <v>17346</v>
      </c>
      <c r="D7042" t="s">
        <v>17347</v>
      </c>
      <c r="E7042" s="74">
        <v>42660</v>
      </c>
      <c r="F7042">
        <v>0.17599999999999999</v>
      </c>
      <c r="G7042" t="s">
        <v>17</v>
      </c>
      <c r="H7042" t="s">
        <v>17315</v>
      </c>
      <c r="I7042" s="74">
        <v>43791</v>
      </c>
      <c r="J7042" t="s">
        <v>19</v>
      </c>
      <c r="K7042" t="s">
        <v>19</v>
      </c>
    </row>
    <row r="7043" spans="1:11" hidden="1" x14ac:dyDescent="0.3">
      <c r="A7043" t="s">
        <v>6134</v>
      </c>
      <c r="B7043" t="s">
        <v>6111</v>
      </c>
      <c r="C7043" t="s">
        <v>17346</v>
      </c>
      <c r="D7043" t="s">
        <v>17347</v>
      </c>
      <c r="E7043" s="74">
        <v>42648</v>
      </c>
      <c r="F7043">
        <v>0.318</v>
      </c>
      <c r="G7043" t="s">
        <v>17</v>
      </c>
      <c r="H7043" t="s">
        <v>17315</v>
      </c>
      <c r="I7043" s="74">
        <v>43791</v>
      </c>
      <c r="J7043" t="s">
        <v>19</v>
      </c>
      <c r="K7043" t="s">
        <v>19</v>
      </c>
    </row>
    <row r="7044" spans="1:11" hidden="1" x14ac:dyDescent="0.3">
      <c r="A7044" t="s">
        <v>6105</v>
      </c>
      <c r="B7044" t="s">
        <v>22360</v>
      </c>
      <c r="C7044" t="s">
        <v>22353</v>
      </c>
      <c r="D7044" t="s">
        <v>22354</v>
      </c>
      <c r="E7044" s="74">
        <v>43083</v>
      </c>
      <c r="F7044">
        <v>4.8000000000000001E-2</v>
      </c>
      <c r="G7044" t="s">
        <v>17</v>
      </c>
      <c r="H7044" t="s">
        <v>17315</v>
      </c>
      <c r="I7044" s="74">
        <v>43902</v>
      </c>
      <c r="J7044" t="s">
        <v>19</v>
      </c>
      <c r="K7044" t="s">
        <v>19</v>
      </c>
    </row>
    <row r="7045" spans="1:11" hidden="1" x14ac:dyDescent="0.3">
      <c r="A7045" t="s">
        <v>25464</v>
      </c>
      <c r="B7045" t="s">
        <v>25465</v>
      </c>
      <c r="C7045" t="s">
        <v>17824</v>
      </c>
      <c r="D7045" t="s">
        <v>17825</v>
      </c>
      <c r="E7045" s="74">
        <v>45351</v>
      </c>
      <c r="F7045">
        <v>5.0173500000000004</v>
      </c>
      <c r="G7045" t="s">
        <v>17</v>
      </c>
      <c r="H7045" t="s">
        <v>17315</v>
      </c>
      <c r="I7045" s="74">
        <v>45617</v>
      </c>
      <c r="J7045" t="s">
        <v>19</v>
      </c>
      <c r="K7045" t="s">
        <v>19</v>
      </c>
    </row>
    <row r="7046" spans="1:11" hidden="1" x14ac:dyDescent="0.3">
      <c r="A7046" t="s">
        <v>15166</v>
      </c>
      <c r="B7046" t="s">
        <v>15165</v>
      </c>
      <c r="C7046" t="s">
        <v>17726</v>
      </c>
      <c r="D7046" t="s">
        <v>17727</v>
      </c>
      <c r="E7046" s="74">
        <v>44643</v>
      </c>
      <c r="F7046">
        <v>44.6</v>
      </c>
      <c r="G7046" t="s">
        <v>17</v>
      </c>
      <c r="H7046" t="s">
        <v>17315</v>
      </c>
      <c r="I7046" s="74">
        <v>44678</v>
      </c>
      <c r="J7046" t="s">
        <v>19</v>
      </c>
      <c r="K7046" t="s">
        <v>19</v>
      </c>
    </row>
    <row r="7047" spans="1:11" hidden="1" x14ac:dyDescent="0.3">
      <c r="A7047" t="s">
        <v>15164</v>
      </c>
      <c r="B7047" t="s">
        <v>15163</v>
      </c>
      <c r="C7047" t="s">
        <v>17726</v>
      </c>
      <c r="D7047" t="s">
        <v>17727</v>
      </c>
      <c r="E7047" s="74">
        <v>44642</v>
      </c>
      <c r="F7047">
        <v>37.700000000000003</v>
      </c>
      <c r="G7047" t="s">
        <v>17</v>
      </c>
      <c r="H7047" t="s">
        <v>17315</v>
      </c>
      <c r="I7047" s="74">
        <v>44678</v>
      </c>
      <c r="J7047" t="s">
        <v>19</v>
      </c>
      <c r="K7047" t="s">
        <v>19</v>
      </c>
    </row>
    <row r="7048" spans="1:11" hidden="1" x14ac:dyDescent="0.3">
      <c r="A7048" t="s">
        <v>14855</v>
      </c>
      <c r="B7048" t="s">
        <v>14854</v>
      </c>
      <c r="C7048" t="s">
        <v>17726</v>
      </c>
      <c r="D7048" t="s">
        <v>17727</v>
      </c>
      <c r="E7048" s="74">
        <v>44865</v>
      </c>
      <c r="F7048">
        <v>35.9</v>
      </c>
      <c r="G7048" t="s">
        <v>17</v>
      </c>
      <c r="H7048" t="s">
        <v>17315</v>
      </c>
      <c r="I7048" s="74">
        <v>44995</v>
      </c>
      <c r="J7048" t="s">
        <v>19</v>
      </c>
      <c r="K7048" t="s">
        <v>19</v>
      </c>
    </row>
    <row r="7049" spans="1:11" hidden="1" x14ac:dyDescent="0.3">
      <c r="A7049" t="s">
        <v>3696</v>
      </c>
      <c r="B7049" t="s">
        <v>13488</v>
      </c>
      <c r="C7049" t="s">
        <v>17352</v>
      </c>
      <c r="D7049" t="s">
        <v>17293</v>
      </c>
      <c r="E7049" s="74">
        <v>9498</v>
      </c>
      <c r="F7049">
        <v>0.8</v>
      </c>
      <c r="G7049" t="s">
        <v>17369</v>
      </c>
      <c r="H7049" t="s">
        <v>17397</v>
      </c>
      <c r="I7049" s="74">
        <v>39451</v>
      </c>
      <c r="J7049" t="s">
        <v>19</v>
      </c>
      <c r="K7049" t="s">
        <v>19</v>
      </c>
    </row>
    <row r="7050" spans="1:11" hidden="1" x14ac:dyDescent="0.3">
      <c r="A7050" t="s">
        <v>2569</v>
      </c>
      <c r="B7050" t="s">
        <v>13312</v>
      </c>
      <c r="C7050" t="s">
        <v>21802</v>
      </c>
      <c r="D7050" t="s">
        <v>21803</v>
      </c>
      <c r="E7050" s="74">
        <v>40760</v>
      </c>
      <c r="F7050">
        <v>19</v>
      </c>
      <c r="G7050" t="s">
        <v>17</v>
      </c>
      <c r="H7050" t="s">
        <v>17315</v>
      </c>
      <c r="I7050" s="74">
        <v>40770</v>
      </c>
      <c r="J7050" t="s">
        <v>19</v>
      </c>
      <c r="K7050" t="s">
        <v>19</v>
      </c>
    </row>
    <row r="7051" spans="1:11" hidden="1" x14ac:dyDescent="0.3">
      <c r="A7051" t="s">
        <v>3018</v>
      </c>
      <c r="B7051" t="s">
        <v>15659</v>
      </c>
      <c r="C7051" t="s">
        <v>17668</v>
      </c>
      <c r="D7051" t="s">
        <v>17669</v>
      </c>
      <c r="E7051" s="74">
        <v>40017</v>
      </c>
      <c r="F7051">
        <v>9.9</v>
      </c>
      <c r="G7051" t="s">
        <v>6</v>
      </c>
      <c r="H7051" t="s">
        <v>17339</v>
      </c>
      <c r="I7051" s="74">
        <v>40030</v>
      </c>
      <c r="J7051" t="s">
        <v>19</v>
      </c>
      <c r="K7051" t="s">
        <v>19</v>
      </c>
    </row>
    <row r="7052" spans="1:11" hidden="1" x14ac:dyDescent="0.3">
      <c r="A7052" t="s">
        <v>20611</v>
      </c>
      <c r="B7052" t="s">
        <v>20612</v>
      </c>
      <c r="C7052" t="s">
        <v>17408</v>
      </c>
      <c r="D7052" t="s">
        <v>17409</v>
      </c>
      <c r="E7052" s="74">
        <v>45176</v>
      </c>
      <c r="F7052">
        <v>0.68100000000000005</v>
      </c>
      <c r="G7052" t="s">
        <v>17</v>
      </c>
      <c r="H7052" t="s">
        <v>17315</v>
      </c>
      <c r="I7052" s="74">
        <v>45208</v>
      </c>
      <c r="J7052" t="s">
        <v>19</v>
      </c>
      <c r="K7052" t="s">
        <v>19</v>
      </c>
    </row>
    <row r="7053" spans="1:11" hidden="1" x14ac:dyDescent="0.3">
      <c r="A7053" t="s">
        <v>4823</v>
      </c>
      <c r="B7053" t="s">
        <v>11115</v>
      </c>
      <c r="C7053" t="s">
        <v>17335</v>
      </c>
      <c r="D7053" t="s">
        <v>17336</v>
      </c>
      <c r="E7053" s="74">
        <v>43494</v>
      </c>
      <c r="F7053">
        <v>5.3999999999999999E-2</v>
      </c>
      <c r="G7053" t="s">
        <v>17</v>
      </c>
      <c r="H7053" t="s">
        <v>17324</v>
      </c>
      <c r="I7053" s="74">
        <v>43546</v>
      </c>
      <c r="J7053" t="s">
        <v>19</v>
      </c>
      <c r="K7053" t="s">
        <v>19</v>
      </c>
    </row>
    <row r="7054" spans="1:11" hidden="1" x14ac:dyDescent="0.3">
      <c r="A7054" t="s">
        <v>869</v>
      </c>
      <c r="B7054" t="s">
        <v>12136</v>
      </c>
      <c r="C7054" t="s">
        <v>17335</v>
      </c>
      <c r="D7054" t="s">
        <v>17336</v>
      </c>
      <c r="E7054" s="74">
        <v>41665</v>
      </c>
      <c r="F7054">
        <v>6</v>
      </c>
      <c r="G7054" t="s">
        <v>17</v>
      </c>
      <c r="H7054" t="s">
        <v>17324</v>
      </c>
      <c r="I7054" s="74">
        <v>42081</v>
      </c>
      <c r="J7054" t="s">
        <v>19</v>
      </c>
      <c r="K7054" t="s">
        <v>19</v>
      </c>
    </row>
    <row r="7055" spans="1:11" hidden="1" x14ac:dyDescent="0.3">
      <c r="A7055" t="s">
        <v>7726</v>
      </c>
      <c r="B7055" t="s">
        <v>10966</v>
      </c>
      <c r="C7055" t="s">
        <v>17335</v>
      </c>
      <c r="D7055" t="s">
        <v>17336</v>
      </c>
      <c r="E7055" s="74">
        <v>43641</v>
      </c>
      <c r="F7055">
        <v>0.12</v>
      </c>
      <c r="G7055" t="s">
        <v>17</v>
      </c>
      <c r="H7055" t="s">
        <v>17324</v>
      </c>
      <c r="I7055" s="74">
        <v>44035</v>
      </c>
      <c r="J7055" t="s">
        <v>19</v>
      </c>
      <c r="K7055" t="s">
        <v>19</v>
      </c>
    </row>
    <row r="7056" spans="1:11" hidden="1" x14ac:dyDescent="0.3">
      <c r="A7056" t="s">
        <v>25728</v>
      </c>
      <c r="B7056" t="s">
        <v>25729</v>
      </c>
      <c r="C7056" t="s">
        <v>25730</v>
      </c>
      <c r="D7056" t="s">
        <v>25731</v>
      </c>
      <c r="E7056" s="74">
        <v>45637</v>
      </c>
      <c r="F7056">
        <v>100</v>
      </c>
      <c r="G7056" t="s">
        <v>17</v>
      </c>
      <c r="H7056" t="s">
        <v>17315</v>
      </c>
      <c r="I7056" s="74">
        <v>45685</v>
      </c>
      <c r="J7056" t="s">
        <v>19</v>
      </c>
      <c r="K7056" t="s">
        <v>19</v>
      </c>
    </row>
    <row r="7057" spans="1:11" hidden="1" x14ac:dyDescent="0.3">
      <c r="A7057" t="s">
        <v>28197</v>
      </c>
      <c r="B7057" t="s">
        <v>28198</v>
      </c>
      <c r="C7057" t="s">
        <v>28199</v>
      </c>
      <c r="D7057" t="s">
        <v>28200</v>
      </c>
      <c r="E7057" s="74">
        <v>45601</v>
      </c>
      <c r="F7057">
        <v>200</v>
      </c>
      <c r="G7057" t="s">
        <v>17</v>
      </c>
      <c r="H7057" t="s">
        <v>17315</v>
      </c>
      <c r="I7057" s="74">
        <v>45685</v>
      </c>
      <c r="J7057" t="s">
        <v>19</v>
      </c>
      <c r="K7057" t="s">
        <v>19</v>
      </c>
    </row>
    <row r="7058" spans="1:11" hidden="1" x14ac:dyDescent="0.3">
      <c r="A7058" t="s">
        <v>3875</v>
      </c>
      <c r="B7058" t="s">
        <v>11664</v>
      </c>
      <c r="C7058" t="s">
        <v>22176</v>
      </c>
      <c r="D7058" t="s">
        <v>22177</v>
      </c>
      <c r="E7058" s="74">
        <v>42368</v>
      </c>
      <c r="F7058">
        <v>45</v>
      </c>
      <c r="G7058" t="s">
        <v>17</v>
      </c>
      <c r="H7058" t="s">
        <v>17379</v>
      </c>
      <c r="I7058" s="74">
        <v>42816</v>
      </c>
      <c r="J7058" t="s">
        <v>19</v>
      </c>
      <c r="K7058" t="s">
        <v>19</v>
      </c>
    </row>
    <row r="7059" spans="1:11" hidden="1" x14ac:dyDescent="0.3">
      <c r="A7059" t="s">
        <v>13833</v>
      </c>
      <c r="B7059" t="s">
        <v>13832</v>
      </c>
      <c r="C7059" t="s">
        <v>17744</v>
      </c>
      <c r="D7059" t="s">
        <v>17745</v>
      </c>
      <c r="E7059" s="74">
        <v>44873</v>
      </c>
      <c r="F7059">
        <v>1.85</v>
      </c>
      <c r="G7059" t="s">
        <v>17</v>
      </c>
      <c r="H7059" t="s">
        <v>17339</v>
      </c>
      <c r="I7059" s="74">
        <v>44901</v>
      </c>
      <c r="J7059" t="s">
        <v>19</v>
      </c>
      <c r="K7059" t="s">
        <v>19</v>
      </c>
    </row>
    <row r="7060" spans="1:11" hidden="1" x14ac:dyDescent="0.3">
      <c r="A7060" t="s">
        <v>3911</v>
      </c>
      <c r="B7060" t="s">
        <v>3910</v>
      </c>
      <c r="C7060" t="s">
        <v>17410</v>
      </c>
      <c r="D7060" t="s">
        <v>17411</v>
      </c>
      <c r="E7060" s="74">
        <v>42716</v>
      </c>
      <c r="F7060">
        <v>0.53</v>
      </c>
      <c r="G7060" t="s">
        <v>17</v>
      </c>
      <c r="H7060" t="s">
        <v>17315</v>
      </c>
      <c r="I7060" s="74">
        <v>42831</v>
      </c>
      <c r="J7060" t="s">
        <v>19</v>
      </c>
      <c r="K7060" t="s">
        <v>19</v>
      </c>
    </row>
    <row r="7061" spans="1:11" hidden="1" x14ac:dyDescent="0.3">
      <c r="A7061" t="s">
        <v>3912</v>
      </c>
      <c r="B7061" t="s">
        <v>3910</v>
      </c>
      <c r="C7061" t="s">
        <v>17410</v>
      </c>
      <c r="D7061" t="s">
        <v>17411</v>
      </c>
      <c r="E7061" s="74">
        <v>42762</v>
      </c>
      <c r="F7061">
        <v>0.96</v>
      </c>
      <c r="G7061" t="s">
        <v>17</v>
      </c>
      <c r="H7061" t="s">
        <v>17315</v>
      </c>
      <c r="I7061" s="74">
        <v>42832</v>
      </c>
      <c r="J7061" t="s">
        <v>19</v>
      </c>
      <c r="K7061" t="s">
        <v>19</v>
      </c>
    </row>
    <row r="7062" spans="1:11" hidden="1" x14ac:dyDescent="0.3">
      <c r="A7062" t="s">
        <v>3916</v>
      </c>
      <c r="B7062" t="s">
        <v>3910</v>
      </c>
      <c r="C7062" t="s">
        <v>17410</v>
      </c>
      <c r="D7062" t="s">
        <v>17411</v>
      </c>
      <c r="E7062" s="74">
        <v>42600</v>
      </c>
      <c r="F7062">
        <v>0.10100000000000001</v>
      </c>
      <c r="G7062" t="s">
        <v>17</v>
      </c>
      <c r="H7062" t="s">
        <v>17315</v>
      </c>
      <c r="I7062" s="74">
        <v>42836</v>
      </c>
      <c r="J7062" t="s">
        <v>19</v>
      </c>
      <c r="K7062" t="s">
        <v>19</v>
      </c>
    </row>
    <row r="7063" spans="1:11" hidden="1" x14ac:dyDescent="0.3">
      <c r="A7063" t="s">
        <v>3917</v>
      </c>
      <c r="B7063" t="s">
        <v>3910</v>
      </c>
      <c r="C7063" t="s">
        <v>17410</v>
      </c>
      <c r="D7063" t="s">
        <v>17411</v>
      </c>
      <c r="E7063" s="74">
        <v>42590</v>
      </c>
      <c r="F7063">
        <v>0.158</v>
      </c>
      <c r="G7063" t="s">
        <v>17</v>
      </c>
      <c r="H7063" t="s">
        <v>17315</v>
      </c>
      <c r="I7063" s="74">
        <v>42836</v>
      </c>
      <c r="J7063" t="s">
        <v>19</v>
      </c>
      <c r="K7063" t="s">
        <v>19</v>
      </c>
    </row>
    <row r="7064" spans="1:11" hidden="1" x14ac:dyDescent="0.3">
      <c r="A7064" t="s">
        <v>3918</v>
      </c>
      <c r="B7064" t="s">
        <v>3910</v>
      </c>
      <c r="C7064" t="s">
        <v>17410</v>
      </c>
      <c r="D7064" t="s">
        <v>17411</v>
      </c>
      <c r="E7064" s="74">
        <v>42587</v>
      </c>
      <c r="F7064">
        <v>0.13400000000000001</v>
      </c>
      <c r="G7064" t="s">
        <v>17</v>
      </c>
      <c r="H7064" t="s">
        <v>17315</v>
      </c>
      <c r="I7064" s="74">
        <v>42836</v>
      </c>
      <c r="J7064" t="s">
        <v>19</v>
      </c>
      <c r="K7064" t="s">
        <v>19</v>
      </c>
    </row>
    <row r="7065" spans="1:11" hidden="1" x14ac:dyDescent="0.3">
      <c r="A7065" t="s">
        <v>3919</v>
      </c>
      <c r="B7065" t="s">
        <v>3910</v>
      </c>
      <c r="C7065" t="s">
        <v>17410</v>
      </c>
      <c r="D7065" t="s">
        <v>17411</v>
      </c>
      <c r="E7065" s="74">
        <v>42621</v>
      </c>
      <c r="F7065">
        <v>0.121</v>
      </c>
      <c r="G7065" t="s">
        <v>17</v>
      </c>
      <c r="H7065" t="s">
        <v>17315</v>
      </c>
      <c r="I7065" s="74">
        <v>42836</v>
      </c>
      <c r="J7065" t="s">
        <v>19</v>
      </c>
      <c r="K7065" t="s">
        <v>19</v>
      </c>
    </row>
    <row r="7066" spans="1:11" hidden="1" x14ac:dyDescent="0.3">
      <c r="A7066" t="s">
        <v>3920</v>
      </c>
      <c r="B7066" t="s">
        <v>3910</v>
      </c>
      <c r="C7066" t="s">
        <v>17410</v>
      </c>
      <c r="D7066" t="s">
        <v>17411</v>
      </c>
      <c r="E7066" s="74">
        <v>42594</v>
      </c>
      <c r="F7066">
        <v>0.106</v>
      </c>
      <c r="G7066" t="s">
        <v>17</v>
      </c>
      <c r="H7066" t="s">
        <v>17315</v>
      </c>
      <c r="I7066" s="74">
        <v>42836</v>
      </c>
      <c r="J7066" t="s">
        <v>19</v>
      </c>
      <c r="K7066" t="s">
        <v>19</v>
      </c>
    </row>
    <row r="7067" spans="1:11" hidden="1" x14ac:dyDescent="0.3">
      <c r="A7067" t="s">
        <v>3922</v>
      </c>
      <c r="B7067" t="s">
        <v>3910</v>
      </c>
      <c r="C7067" t="s">
        <v>17410</v>
      </c>
      <c r="D7067" t="s">
        <v>17411</v>
      </c>
      <c r="E7067" s="74">
        <v>42614</v>
      </c>
      <c r="F7067">
        <v>0.16500000000000001</v>
      </c>
      <c r="G7067" t="s">
        <v>17</v>
      </c>
      <c r="H7067" t="s">
        <v>17315</v>
      </c>
      <c r="I7067" s="74">
        <v>42836</v>
      </c>
      <c r="J7067" t="s">
        <v>19</v>
      </c>
      <c r="K7067" t="s">
        <v>19</v>
      </c>
    </row>
    <row r="7068" spans="1:11" hidden="1" x14ac:dyDescent="0.3">
      <c r="A7068" t="s">
        <v>3923</v>
      </c>
      <c r="B7068" t="s">
        <v>3910</v>
      </c>
      <c r="C7068" t="s">
        <v>17410</v>
      </c>
      <c r="D7068" t="s">
        <v>17411</v>
      </c>
      <c r="E7068" s="74">
        <v>42621</v>
      </c>
      <c r="F7068">
        <v>0.124</v>
      </c>
      <c r="G7068" t="s">
        <v>17</v>
      </c>
      <c r="H7068" t="s">
        <v>17315</v>
      </c>
      <c r="I7068" s="74">
        <v>42836</v>
      </c>
      <c r="J7068" t="s">
        <v>19</v>
      </c>
      <c r="K7068" t="s">
        <v>19</v>
      </c>
    </row>
    <row r="7069" spans="1:11" hidden="1" x14ac:dyDescent="0.3">
      <c r="A7069" t="s">
        <v>3924</v>
      </c>
      <c r="B7069" t="s">
        <v>3910</v>
      </c>
      <c r="C7069" t="s">
        <v>17410</v>
      </c>
      <c r="D7069" t="s">
        <v>17411</v>
      </c>
      <c r="E7069" s="74">
        <v>42590</v>
      </c>
      <c r="F7069">
        <v>0.13100000000000001</v>
      </c>
      <c r="G7069" t="s">
        <v>17</v>
      </c>
      <c r="H7069" t="s">
        <v>17315</v>
      </c>
      <c r="I7069" s="74">
        <v>42836</v>
      </c>
      <c r="J7069" t="s">
        <v>19</v>
      </c>
      <c r="K7069" t="s">
        <v>19</v>
      </c>
    </row>
    <row r="7070" spans="1:11" hidden="1" x14ac:dyDescent="0.3">
      <c r="A7070" t="s">
        <v>3925</v>
      </c>
      <c r="B7070" t="s">
        <v>3910</v>
      </c>
      <c r="C7070" t="s">
        <v>17410</v>
      </c>
      <c r="D7070" t="s">
        <v>17411</v>
      </c>
      <c r="E7070" s="74">
        <v>42587</v>
      </c>
      <c r="F7070">
        <v>6.7000000000000004E-2</v>
      </c>
      <c r="G7070" t="s">
        <v>17</v>
      </c>
      <c r="H7070" t="s">
        <v>17315</v>
      </c>
      <c r="I7070" s="74">
        <v>42949</v>
      </c>
      <c r="J7070" t="s">
        <v>19</v>
      </c>
      <c r="K7070" t="s">
        <v>19</v>
      </c>
    </row>
    <row r="7071" spans="1:11" hidden="1" x14ac:dyDescent="0.3">
      <c r="A7071" t="s">
        <v>3926</v>
      </c>
      <c r="B7071" t="s">
        <v>3910</v>
      </c>
      <c r="C7071" t="s">
        <v>17410</v>
      </c>
      <c r="D7071" t="s">
        <v>17411</v>
      </c>
      <c r="E7071" s="74">
        <v>42587</v>
      </c>
      <c r="F7071">
        <v>0.191</v>
      </c>
      <c r="G7071" t="s">
        <v>17</v>
      </c>
      <c r="H7071" t="s">
        <v>17315</v>
      </c>
      <c r="I7071" s="74">
        <v>42836</v>
      </c>
      <c r="J7071" t="s">
        <v>19</v>
      </c>
      <c r="K7071" t="s">
        <v>19</v>
      </c>
    </row>
    <row r="7072" spans="1:11" hidden="1" x14ac:dyDescent="0.3">
      <c r="A7072" t="s">
        <v>3927</v>
      </c>
      <c r="B7072" t="s">
        <v>3910</v>
      </c>
      <c r="C7072" t="s">
        <v>17410</v>
      </c>
      <c r="D7072" t="s">
        <v>17411</v>
      </c>
      <c r="E7072" s="74">
        <v>42586</v>
      </c>
      <c r="F7072">
        <v>0.151</v>
      </c>
      <c r="G7072" t="s">
        <v>17</v>
      </c>
      <c r="H7072" t="s">
        <v>17315</v>
      </c>
      <c r="I7072" s="74">
        <v>42836</v>
      </c>
      <c r="J7072" t="s">
        <v>19</v>
      </c>
      <c r="K7072" t="s">
        <v>19</v>
      </c>
    </row>
    <row r="7073" spans="1:11" hidden="1" x14ac:dyDescent="0.3">
      <c r="A7073" t="s">
        <v>3928</v>
      </c>
      <c r="B7073" t="s">
        <v>3910</v>
      </c>
      <c r="C7073" t="s">
        <v>17410</v>
      </c>
      <c r="D7073" t="s">
        <v>17411</v>
      </c>
      <c r="E7073" s="74">
        <v>42580</v>
      </c>
      <c r="F7073">
        <v>0.215</v>
      </c>
      <c r="G7073" t="s">
        <v>17</v>
      </c>
      <c r="H7073" t="s">
        <v>17315</v>
      </c>
      <c r="I7073" s="74">
        <v>42836</v>
      </c>
      <c r="J7073" t="s">
        <v>19</v>
      </c>
      <c r="K7073" t="s">
        <v>19</v>
      </c>
    </row>
    <row r="7074" spans="1:11" hidden="1" x14ac:dyDescent="0.3">
      <c r="A7074" t="s">
        <v>3929</v>
      </c>
      <c r="B7074" t="s">
        <v>3910</v>
      </c>
      <c r="C7074" t="s">
        <v>17410</v>
      </c>
      <c r="D7074" t="s">
        <v>17411</v>
      </c>
      <c r="E7074" s="74">
        <v>42580</v>
      </c>
      <c r="F7074">
        <v>7.4999999999999997E-2</v>
      </c>
      <c r="G7074" t="s">
        <v>17</v>
      </c>
      <c r="H7074" t="s">
        <v>17315</v>
      </c>
      <c r="I7074" s="74">
        <v>42836</v>
      </c>
      <c r="J7074" t="s">
        <v>19</v>
      </c>
      <c r="K7074" t="s">
        <v>19</v>
      </c>
    </row>
    <row r="7075" spans="1:11" hidden="1" x14ac:dyDescent="0.3">
      <c r="A7075" t="s">
        <v>25947</v>
      </c>
      <c r="B7075" t="s">
        <v>25948</v>
      </c>
      <c r="C7075" t="s">
        <v>25299</v>
      </c>
      <c r="D7075" t="s">
        <v>25300</v>
      </c>
      <c r="E7075" s="74">
        <v>45446</v>
      </c>
      <c r="F7075">
        <v>0.45030999999999999</v>
      </c>
      <c r="G7075" t="s">
        <v>17</v>
      </c>
      <c r="H7075" t="s">
        <v>17315</v>
      </c>
      <c r="I7075" s="74">
        <v>45532</v>
      </c>
      <c r="J7075" t="s">
        <v>19</v>
      </c>
      <c r="K7075" t="s">
        <v>19</v>
      </c>
    </row>
    <row r="7076" spans="1:11" hidden="1" x14ac:dyDescent="0.3">
      <c r="A7076" t="s">
        <v>3593</v>
      </c>
      <c r="B7076" t="s">
        <v>12751</v>
      </c>
      <c r="C7076" t="s">
        <v>17372</v>
      </c>
      <c r="D7076" t="s">
        <v>17373</v>
      </c>
      <c r="E7076" t="s">
        <v>21943</v>
      </c>
      <c r="F7076">
        <v>3.2</v>
      </c>
      <c r="G7076" t="s">
        <v>17369</v>
      </c>
      <c r="H7076" t="s">
        <v>17315</v>
      </c>
      <c r="I7076" s="74">
        <v>39652</v>
      </c>
      <c r="J7076" t="s">
        <v>19</v>
      </c>
      <c r="K7076" t="s">
        <v>19</v>
      </c>
    </row>
    <row r="7077" spans="1:11" hidden="1" x14ac:dyDescent="0.3">
      <c r="A7077" t="s">
        <v>3592</v>
      </c>
      <c r="B7077" t="s">
        <v>12742</v>
      </c>
      <c r="C7077" t="s">
        <v>17372</v>
      </c>
      <c r="D7077" t="s">
        <v>17373</v>
      </c>
      <c r="E7077" s="74">
        <v>36404</v>
      </c>
      <c r="F7077">
        <v>3.1</v>
      </c>
      <c r="G7077" t="s">
        <v>17369</v>
      </c>
      <c r="H7077" t="s">
        <v>17315</v>
      </c>
      <c r="I7077" s="74">
        <v>39652</v>
      </c>
      <c r="J7077" t="s">
        <v>19</v>
      </c>
      <c r="K7077" t="s">
        <v>19</v>
      </c>
    </row>
    <row r="7078" spans="1:11" hidden="1" x14ac:dyDescent="0.3">
      <c r="A7078" t="s">
        <v>19797</v>
      </c>
      <c r="B7078" t="s">
        <v>19798</v>
      </c>
      <c r="C7078" t="s">
        <v>17316</v>
      </c>
      <c r="D7078" t="s">
        <v>17317</v>
      </c>
      <c r="E7078" s="74">
        <v>44841</v>
      </c>
      <c r="F7078">
        <v>0.80800000000000005</v>
      </c>
      <c r="G7078" t="s">
        <v>17</v>
      </c>
      <c r="H7078" t="s">
        <v>17315</v>
      </c>
      <c r="I7078" s="74">
        <v>45103</v>
      </c>
      <c r="J7078" t="s">
        <v>19</v>
      </c>
      <c r="K7078" t="s">
        <v>19</v>
      </c>
    </row>
    <row r="7079" spans="1:11" hidden="1" x14ac:dyDescent="0.3">
      <c r="A7079" t="s">
        <v>19795</v>
      </c>
      <c r="B7079" t="s">
        <v>19796</v>
      </c>
      <c r="C7079" t="s">
        <v>17316</v>
      </c>
      <c r="D7079" t="s">
        <v>17317</v>
      </c>
      <c r="E7079" s="74">
        <v>44841</v>
      </c>
      <c r="F7079">
        <v>0.185</v>
      </c>
      <c r="G7079" t="s">
        <v>17</v>
      </c>
      <c r="H7079" t="s">
        <v>17315</v>
      </c>
      <c r="I7079" s="74">
        <v>45103</v>
      </c>
      <c r="J7079" t="s">
        <v>19</v>
      </c>
      <c r="K7079" t="s">
        <v>19</v>
      </c>
    </row>
    <row r="7080" spans="1:11" hidden="1" x14ac:dyDescent="0.3">
      <c r="A7080" t="s">
        <v>21333</v>
      </c>
      <c r="B7080" t="s">
        <v>21334</v>
      </c>
      <c r="C7080" t="s">
        <v>17316</v>
      </c>
      <c r="D7080" t="s">
        <v>17317</v>
      </c>
      <c r="E7080" s="74">
        <v>45197</v>
      </c>
      <c r="F7080">
        <v>0.16500000000000001</v>
      </c>
      <c r="G7080" t="s">
        <v>17</v>
      </c>
      <c r="H7080" t="s">
        <v>17315</v>
      </c>
      <c r="I7080" s="74">
        <v>45280</v>
      </c>
      <c r="J7080" t="s">
        <v>19</v>
      </c>
      <c r="K7080" t="s">
        <v>19</v>
      </c>
    </row>
    <row r="7081" spans="1:11" hidden="1" x14ac:dyDescent="0.3">
      <c r="A7081" t="s">
        <v>25820</v>
      </c>
      <c r="B7081" t="s">
        <v>25821</v>
      </c>
      <c r="C7081" t="s">
        <v>17316</v>
      </c>
      <c r="D7081" t="s">
        <v>17317</v>
      </c>
      <c r="E7081" s="74">
        <v>45413</v>
      </c>
      <c r="F7081">
        <v>0.29599999999999999</v>
      </c>
      <c r="G7081" t="s">
        <v>17</v>
      </c>
      <c r="H7081" t="s">
        <v>17315</v>
      </c>
      <c r="I7081" s="74">
        <v>45512</v>
      </c>
      <c r="J7081" t="s">
        <v>19</v>
      </c>
      <c r="K7081" t="s">
        <v>19</v>
      </c>
    </row>
    <row r="7082" spans="1:11" hidden="1" x14ac:dyDescent="0.3">
      <c r="A7082" t="s">
        <v>21343</v>
      </c>
      <c r="B7082" t="s">
        <v>21344</v>
      </c>
      <c r="C7082" t="s">
        <v>17316</v>
      </c>
      <c r="D7082" t="s">
        <v>17317</v>
      </c>
      <c r="E7082" s="74">
        <v>45201</v>
      </c>
      <c r="F7082">
        <v>0.35</v>
      </c>
      <c r="G7082" t="s">
        <v>17</v>
      </c>
      <c r="H7082" t="s">
        <v>17315</v>
      </c>
      <c r="I7082" s="74">
        <v>45280</v>
      </c>
      <c r="J7082" t="s">
        <v>19</v>
      </c>
      <c r="K7082" t="s">
        <v>19</v>
      </c>
    </row>
    <row r="7083" spans="1:11" hidden="1" x14ac:dyDescent="0.3">
      <c r="A7083" t="s">
        <v>21339</v>
      </c>
      <c r="B7083" t="s">
        <v>21340</v>
      </c>
      <c r="C7083" t="s">
        <v>17316</v>
      </c>
      <c r="D7083" t="s">
        <v>17317</v>
      </c>
      <c r="E7083" s="74">
        <v>45219</v>
      </c>
      <c r="F7083">
        <v>0.183</v>
      </c>
      <c r="G7083" t="s">
        <v>17</v>
      </c>
      <c r="H7083" t="s">
        <v>17315</v>
      </c>
      <c r="I7083" s="74">
        <v>45303</v>
      </c>
      <c r="J7083" t="s">
        <v>19</v>
      </c>
      <c r="K7083" t="s">
        <v>19</v>
      </c>
    </row>
    <row r="7084" spans="1:11" hidden="1" x14ac:dyDescent="0.3">
      <c r="A7084" t="s">
        <v>25444</v>
      </c>
      <c r="B7084" t="s">
        <v>25445</v>
      </c>
      <c r="C7084" t="s">
        <v>17316</v>
      </c>
      <c r="D7084" t="s">
        <v>17317</v>
      </c>
      <c r="E7084" s="74">
        <v>45363</v>
      </c>
      <c r="F7084">
        <v>0.28100000000000003</v>
      </c>
      <c r="G7084" t="s">
        <v>17</v>
      </c>
      <c r="H7084" t="s">
        <v>17315</v>
      </c>
      <c r="I7084" s="74">
        <v>45407</v>
      </c>
      <c r="J7084" t="s">
        <v>19</v>
      </c>
      <c r="K7084" t="s">
        <v>19</v>
      </c>
    </row>
    <row r="7085" spans="1:11" hidden="1" x14ac:dyDescent="0.3">
      <c r="A7085" t="s">
        <v>19803</v>
      </c>
      <c r="B7085" t="s">
        <v>19804</v>
      </c>
      <c r="C7085" t="s">
        <v>17316</v>
      </c>
      <c r="D7085" t="s">
        <v>17317</v>
      </c>
      <c r="E7085" s="74">
        <v>44861</v>
      </c>
      <c r="F7085">
        <v>0.23200000000000001</v>
      </c>
      <c r="G7085" t="s">
        <v>17</v>
      </c>
      <c r="H7085" t="s">
        <v>17315</v>
      </c>
      <c r="I7085" s="74">
        <v>45110</v>
      </c>
      <c r="J7085" t="s">
        <v>19</v>
      </c>
      <c r="K7085" t="s">
        <v>19</v>
      </c>
    </row>
    <row r="7086" spans="1:11" hidden="1" x14ac:dyDescent="0.3">
      <c r="A7086" t="s">
        <v>21325</v>
      </c>
      <c r="B7086" t="s">
        <v>21326</v>
      </c>
      <c r="C7086" t="s">
        <v>17316</v>
      </c>
      <c r="D7086" t="s">
        <v>17317</v>
      </c>
      <c r="E7086" s="74">
        <v>45195</v>
      </c>
      <c r="F7086">
        <v>0.252</v>
      </c>
      <c r="G7086" t="s">
        <v>17</v>
      </c>
      <c r="H7086" t="s">
        <v>17315</v>
      </c>
      <c r="I7086" s="74">
        <v>45280</v>
      </c>
      <c r="J7086" t="s">
        <v>19</v>
      </c>
      <c r="K7086" t="s">
        <v>19</v>
      </c>
    </row>
    <row r="7087" spans="1:11" hidden="1" x14ac:dyDescent="0.3">
      <c r="A7087" t="s">
        <v>19801</v>
      </c>
      <c r="B7087" t="s">
        <v>19802</v>
      </c>
      <c r="C7087" t="s">
        <v>17316</v>
      </c>
      <c r="D7087" t="s">
        <v>17317</v>
      </c>
      <c r="E7087" s="74">
        <v>44859</v>
      </c>
      <c r="F7087">
        <v>0.184</v>
      </c>
      <c r="G7087" t="s">
        <v>17</v>
      </c>
      <c r="H7087" t="s">
        <v>17315</v>
      </c>
      <c r="I7087" s="74">
        <v>45103</v>
      </c>
      <c r="J7087" t="s">
        <v>19</v>
      </c>
      <c r="K7087" t="s">
        <v>19</v>
      </c>
    </row>
    <row r="7088" spans="1:11" hidden="1" x14ac:dyDescent="0.3">
      <c r="A7088" t="s">
        <v>19805</v>
      </c>
      <c r="B7088" t="s">
        <v>19806</v>
      </c>
      <c r="C7088" t="s">
        <v>17316</v>
      </c>
      <c r="D7088" t="s">
        <v>17317</v>
      </c>
      <c r="E7088" s="74">
        <v>44859</v>
      </c>
      <c r="F7088">
        <v>0.245</v>
      </c>
      <c r="G7088" t="s">
        <v>17</v>
      </c>
      <c r="H7088" t="s">
        <v>17315</v>
      </c>
      <c r="I7088" s="74">
        <v>45103</v>
      </c>
      <c r="J7088" t="s">
        <v>19</v>
      </c>
      <c r="K7088" t="s">
        <v>19</v>
      </c>
    </row>
    <row r="7089" spans="1:11" hidden="1" x14ac:dyDescent="0.3">
      <c r="A7089" t="s">
        <v>19809</v>
      </c>
      <c r="B7089" t="s">
        <v>19810</v>
      </c>
      <c r="C7089" t="s">
        <v>17316</v>
      </c>
      <c r="D7089" t="s">
        <v>17317</v>
      </c>
      <c r="E7089" s="74">
        <v>44859</v>
      </c>
      <c r="F7089">
        <v>0.246</v>
      </c>
      <c r="G7089" t="s">
        <v>17</v>
      </c>
      <c r="H7089" t="s">
        <v>17315</v>
      </c>
      <c r="I7089" s="74">
        <v>45106</v>
      </c>
      <c r="J7089" t="s">
        <v>19</v>
      </c>
      <c r="K7089" t="s">
        <v>19</v>
      </c>
    </row>
    <row r="7090" spans="1:11" hidden="1" x14ac:dyDescent="0.3">
      <c r="A7090" t="s">
        <v>21329</v>
      </c>
      <c r="B7090" t="s">
        <v>21330</v>
      </c>
      <c r="C7090" t="s">
        <v>17316</v>
      </c>
      <c r="D7090" t="s">
        <v>17317</v>
      </c>
      <c r="E7090" s="74">
        <v>45190</v>
      </c>
      <c r="F7090">
        <v>0.16</v>
      </c>
      <c r="G7090" t="s">
        <v>17</v>
      </c>
      <c r="H7090" t="s">
        <v>17315</v>
      </c>
      <c r="I7090" s="74">
        <v>45280</v>
      </c>
      <c r="J7090" t="s">
        <v>19</v>
      </c>
      <c r="K7090" t="s">
        <v>19</v>
      </c>
    </row>
    <row r="7091" spans="1:11" hidden="1" x14ac:dyDescent="0.3">
      <c r="A7091" t="s">
        <v>19807</v>
      </c>
      <c r="B7091" t="s">
        <v>19808</v>
      </c>
      <c r="C7091" t="s">
        <v>17316</v>
      </c>
      <c r="D7091" t="s">
        <v>17317</v>
      </c>
      <c r="E7091" s="74">
        <v>44862</v>
      </c>
      <c r="F7091">
        <v>0.50800000000000001</v>
      </c>
      <c r="G7091" t="s">
        <v>17</v>
      </c>
      <c r="H7091" t="s">
        <v>17315</v>
      </c>
      <c r="I7091" s="74">
        <v>45106</v>
      </c>
      <c r="J7091" t="s">
        <v>19</v>
      </c>
      <c r="K7091" t="s">
        <v>19</v>
      </c>
    </row>
    <row r="7092" spans="1:11" hidden="1" x14ac:dyDescent="0.3">
      <c r="A7092" t="s">
        <v>21331</v>
      </c>
      <c r="B7092" t="s">
        <v>21332</v>
      </c>
      <c r="C7092" t="s">
        <v>17316</v>
      </c>
      <c r="D7092" t="s">
        <v>17317</v>
      </c>
      <c r="E7092" s="74">
        <v>45197</v>
      </c>
      <c r="F7092">
        <v>0.183</v>
      </c>
      <c r="G7092" t="s">
        <v>17</v>
      </c>
      <c r="H7092" t="s">
        <v>17315</v>
      </c>
      <c r="I7092" s="74">
        <v>45280</v>
      </c>
      <c r="J7092" t="s">
        <v>19</v>
      </c>
      <c r="K7092" t="s">
        <v>19</v>
      </c>
    </row>
    <row r="7093" spans="1:11" hidden="1" x14ac:dyDescent="0.3">
      <c r="A7093" t="s">
        <v>21327</v>
      </c>
      <c r="B7093" t="s">
        <v>21328</v>
      </c>
      <c r="C7093" t="s">
        <v>17316</v>
      </c>
      <c r="D7093" t="s">
        <v>17317</v>
      </c>
      <c r="E7093" s="74">
        <v>45195</v>
      </c>
      <c r="F7093">
        <v>0.184</v>
      </c>
      <c r="G7093" t="s">
        <v>17</v>
      </c>
      <c r="H7093" t="s">
        <v>17315</v>
      </c>
      <c r="I7093" s="74">
        <v>45280</v>
      </c>
      <c r="J7093" t="s">
        <v>19</v>
      </c>
      <c r="K7093" t="s">
        <v>19</v>
      </c>
    </row>
    <row r="7094" spans="1:11" hidden="1" x14ac:dyDescent="0.3">
      <c r="A7094" t="s">
        <v>21345</v>
      </c>
      <c r="B7094" t="s">
        <v>21346</v>
      </c>
      <c r="C7094" t="s">
        <v>17316</v>
      </c>
      <c r="D7094" t="s">
        <v>17317</v>
      </c>
      <c r="E7094" s="74">
        <v>45202</v>
      </c>
      <c r="F7094">
        <v>0.37</v>
      </c>
      <c r="G7094" t="s">
        <v>17</v>
      </c>
      <c r="H7094" t="s">
        <v>17315</v>
      </c>
      <c r="I7094" s="74">
        <v>45280</v>
      </c>
      <c r="J7094" t="s">
        <v>19</v>
      </c>
      <c r="K7094" t="s">
        <v>19</v>
      </c>
    </row>
    <row r="7095" spans="1:11" hidden="1" x14ac:dyDescent="0.3">
      <c r="A7095" t="s">
        <v>19799</v>
      </c>
      <c r="B7095" t="s">
        <v>19800</v>
      </c>
      <c r="C7095" t="s">
        <v>17316</v>
      </c>
      <c r="D7095" t="s">
        <v>17317</v>
      </c>
      <c r="E7095" s="74">
        <v>44848</v>
      </c>
      <c r="F7095">
        <v>9.1999999999999998E-2</v>
      </c>
      <c r="G7095" t="s">
        <v>17</v>
      </c>
      <c r="H7095" t="s">
        <v>17315</v>
      </c>
      <c r="I7095" s="74">
        <v>45106</v>
      </c>
      <c r="J7095" t="s">
        <v>19</v>
      </c>
      <c r="K7095" t="s">
        <v>19</v>
      </c>
    </row>
    <row r="7096" spans="1:11" hidden="1" x14ac:dyDescent="0.3">
      <c r="A7096" t="s">
        <v>20592</v>
      </c>
      <c r="B7096" t="s">
        <v>20593</v>
      </c>
      <c r="C7096" t="s">
        <v>20576</v>
      </c>
      <c r="D7096" t="s">
        <v>20577</v>
      </c>
      <c r="E7096" s="74">
        <v>44895</v>
      </c>
      <c r="F7096">
        <v>0.19900000000000001</v>
      </c>
      <c r="G7096" t="s">
        <v>17</v>
      </c>
      <c r="H7096" t="s">
        <v>17315</v>
      </c>
      <c r="I7096" s="74">
        <v>45224</v>
      </c>
      <c r="J7096" t="s">
        <v>19</v>
      </c>
      <c r="K7096" t="s">
        <v>19</v>
      </c>
    </row>
    <row r="7097" spans="1:11" hidden="1" x14ac:dyDescent="0.3">
      <c r="A7097" t="s">
        <v>1529</v>
      </c>
      <c r="B7097" t="s">
        <v>12496</v>
      </c>
      <c r="C7097" t="s">
        <v>17393</v>
      </c>
      <c r="D7097" t="s">
        <v>17394</v>
      </c>
      <c r="E7097" s="74">
        <v>40990</v>
      </c>
      <c r="F7097">
        <v>0.5</v>
      </c>
      <c r="G7097" t="s">
        <v>17</v>
      </c>
      <c r="H7097" t="s">
        <v>17315</v>
      </c>
      <c r="I7097" s="74">
        <v>41689</v>
      </c>
      <c r="J7097" t="s">
        <v>19</v>
      </c>
      <c r="K7097" t="s">
        <v>19</v>
      </c>
    </row>
    <row r="7098" spans="1:11" hidden="1" x14ac:dyDescent="0.3">
      <c r="A7098" t="s">
        <v>3936</v>
      </c>
      <c r="B7098" t="s">
        <v>11617</v>
      </c>
      <c r="C7098" t="s">
        <v>17410</v>
      </c>
      <c r="D7098" t="s">
        <v>17411</v>
      </c>
      <c r="E7098" s="74">
        <v>40787</v>
      </c>
      <c r="F7098">
        <v>3.1E-2</v>
      </c>
      <c r="G7098" t="s">
        <v>17</v>
      </c>
      <c r="H7098" t="s">
        <v>17315</v>
      </c>
      <c r="I7098" s="74">
        <v>42837</v>
      </c>
      <c r="J7098" t="s">
        <v>19</v>
      </c>
      <c r="K7098" t="s">
        <v>19</v>
      </c>
    </row>
    <row r="7099" spans="1:11" hidden="1" x14ac:dyDescent="0.3">
      <c r="A7099" t="s">
        <v>1521</v>
      </c>
      <c r="B7099" t="s">
        <v>12488</v>
      </c>
      <c r="C7099" t="s">
        <v>21916</v>
      </c>
      <c r="D7099" t="s">
        <v>21917</v>
      </c>
      <c r="E7099" s="74">
        <v>40907</v>
      </c>
      <c r="F7099">
        <v>0.61399999999999999</v>
      </c>
      <c r="G7099" t="s">
        <v>17</v>
      </c>
      <c r="H7099" t="s">
        <v>17315</v>
      </c>
      <c r="I7099" s="74">
        <v>41605</v>
      </c>
      <c r="J7099" t="s">
        <v>19</v>
      </c>
      <c r="K7099" t="s">
        <v>19</v>
      </c>
    </row>
    <row r="7100" spans="1:11" hidden="1" x14ac:dyDescent="0.3">
      <c r="A7100" t="s">
        <v>1522</v>
      </c>
      <c r="B7100" t="s">
        <v>12489</v>
      </c>
      <c r="C7100" t="s">
        <v>21916</v>
      </c>
      <c r="D7100" t="s">
        <v>21917</v>
      </c>
      <c r="E7100" s="74">
        <v>40857</v>
      </c>
      <c r="F7100">
        <v>0.375</v>
      </c>
      <c r="G7100" t="s">
        <v>17</v>
      </c>
      <c r="H7100" t="s">
        <v>17315</v>
      </c>
      <c r="I7100" s="74">
        <v>41589</v>
      </c>
      <c r="J7100" t="s">
        <v>19</v>
      </c>
      <c r="K7100" t="s">
        <v>19</v>
      </c>
    </row>
    <row r="7101" spans="1:11" hidden="1" x14ac:dyDescent="0.3">
      <c r="A7101" t="s">
        <v>13407</v>
      </c>
      <c r="B7101" t="s">
        <v>13403</v>
      </c>
      <c r="C7101" t="s">
        <v>17346</v>
      </c>
      <c r="D7101" t="s">
        <v>17347</v>
      </c>
      <c r="E7101" s="74">
        <v>40331</v>
      </c>
      <c r="F7101">
        <v>0.33300000000000002</v>
      </c>
      <c r="G7101" t="s">
        <v>17</v>
      </c>
      <c r="H7101" t="s">
        <v>17315</v>
      </c>
      <c r="I7101" s="74">
        <v>40569</v>
      </c>
      <c r="J7101" t="s">
        <v>19</v>
      </c>
      <c r="K7101" t="s">
        <v>19</v>
      </c>
    </row>
    <row r="7102" spans="1:11" hidden="1" x14ac:dyDescent="0.3">
      <c r="A7102" t="s">
        <v>13404</v>
      </c>
      <c r="B7102" t="s">
        <v>13403</v>
      </c>
      <c r="C7102" t="s">
        <v>17346</v>
      </c>
      <c r="D7102" t="s">
        <v>17347</v>
      </c>
      <c r="E7102" s="74">
        <v>40331</v>
      </c>
      <c r="F7102">
        <v>0.5</v>
      </c>
      <c r="G7102" t="s">
        <v>17</v>
      </c>
      <c r="H7102" t="s">
        <v>17315</v>
      </c>
      <c r="I7102" s="74">
        <v>40569</v>
      </c>
      <c r="J7102" t="s">
        <v>19</v>
      </c>
      <c r="K7102" t="s">
        <v>19</v>
      </c>
    </row>
    <row r="7103" spans="1:11" hidden="1" x14ac:dyDescent="0.3">
      <c r="A7103" t="s">
        <v>3827</v>
      </c>
      <c r="B7103" t="s">
        <v>11624</v>
      </c>
      <c r="C7103" t="s">
        <v>17518</v>
      </c>
      <c r="D7103" t="s">
        <v>17519</v>
      </c>
      <c r="E7103" s="74">
        <v>42747</v>
      </c>
      <c r="F7103">
        <v>0.2</v>
      </c>
      <c r="G7103" t="s">
        <v>17</v>
      </c>
      <c r="H7103" t="s">
        <v>17315</v>
      </c>
      <c r="I7103" s="74">
        <v>42893</v>
      </c>
      <c r="J7103" t="s">
        <v>19</v>
      </c>
      <c r="K7103" t="s">
        <v>19</v>
      </c>
    </row>
    <row r="7104" spans="1:11" hidden="1" x14ac:dyDescent="0.3">
      <c r="A7104" t="s">
        <v>3895</v>
      </c>
      <c r="B7104" t="s">
        <v>11624</v>
      </c>
      <c r="C7104" t="s">
        <v>17518</v>
      </c>
      <c r="D7104" t="s">
        <v>17519</v>
      </c>
      <c r="E7104" s="74">
        <v>42747</v>
      </c>
      <c r="F7104">
        <v>0.2</v>
      </c>
      <c r="G7104" t="s">
        <v>17</v>
      </c>
      <c r="H7104" t="s">
        <v>17315</v>
      </c>
      <c r="I7104" s="74">
        <v>42863</v>
      </c>
      <c r="J7104" t="s">
        <v>19</v>
      </c>
      <c r="K7104" t="s">
        <v>19</v>
      </c>
    </row>
    <row r="7105" spans="1:11" hidden="1" x14ac:dyDescent="0.3">
      <c r="A7105" t="s">
        <v>1697</v>
      </c>
      <c r="B7105" t="s">
        <v>12649</v>
      </c>
      <c r="C7105" t="s">
        <v>17367</v>
      </c>
      <c r="D7105" t="s">
        <v>17368</v>
      </c>
      <c r="E7105" s="74">
        <v>41424</v>
      </c>
      <c r="F7105">
        <v>0.33300000000000002</v>
      </c>
      <c r="G7105" t="s">
        <v>17</v>
      </c>
      <c r="H7105" t="s">
        <v>17315</v>
      </c>
      <c r="I7105" s="74">
        <v>41954</v>
      </c>
      <c r="J7105" t="s">
        <v>19</v>
      </c>
      <c r="K7105" t="s">
        <v>19</v>
      </c>
    </row>
    <row r="7106" spans="1:11" hidden="1" x14ac:dyDescent="0.3">
      <c r="A7106" t="s">
        <v>3041</v>
      </c>
      <c r="B7106" t="s">
        <v>15814</v>
      </c>
      <c r="C7106" t="s">
        <v>17639</v>
      </c>
      <c r="D7106" t="s">
        <v>17640</v>
      </c>
      <c r="E7106" s="74">
        <v>39800</v>
      </c>
      <c r="F7106">
        <v>0.24099999999999999</v>
      </c>
      <c r="G7106" t="s">
        <v>17</v>
      </c>
      <c r="H7106" t="s">
        <v>17315</v>
      </c>
      <c r="I7106" s="74">
        <v>39955</v>
      </c>
      <c r="J7106" t="s">
        <v>19</v>
      </c>
      <c r="K7106" t="s">
        <v>19</v>
      </c>
    </row>
    <row r="7107" spans="1:11" hidden="1" x14ac:dyDescent="0.3">
      <c r="A7107" t="s">
        <v>7852</v>
      </c>
      <c r="B7107" t="s">
        <v>10349</v>
      </c>
      <c r="C7107" t="s">
        <v>22399</v>
      </c>
      <c r="D7107" t="s">
        <v>22400</v>
      </c>
      <c r="E7107" s="74">
        <v>40351</v>
      </c>
      <c r="F7107">
        <v>0.21099999999999999</v>
      </c>
      <c r="G7107" t="s">
        <v>17</v>
      </c>
      <c r="H7107" t="s">
        <v>17315</v>
      </c>
      <c r="I7107" s="74">
        <v>43973</v>
      </c>
      <c r="J7107" t="s">
        <v>19</v>
      </c>
      <c r="K7107" t="s">
        <v>19</v>
      </c>
    </row>
    <row r="7108" spans="1:11" hidden="1" x14ac:dyDescent="0.3">
      <c r="A7108" t="s">
        <v>16115</v>
      </c>
      <c r="B7108" t="s">
        <v>16114</v>
      </c>
      <c r="C7108" t="s">
        <v>17412</v>
      </c>
      <c r="D7108" t="s">
        <v>17413</v>
      </c>
      <c r="E7108" s="74">
        <v>44194</v>
      </c>
      <c r="F7108">
        <v>0.158</v>
      </c>
      <c r="G7108" t="s">
        <v>17</v>
      </c>
      <c r="H7108" t="s">
        <v>17315</v>
      </c>
      <c r="I7108" s="74">
        <v>44315</v>
      </c>
      <c r="J7108" t="s">
        <v>19</v>
      </c>
      <c r="K7108" t="s">
        <v>19</v>
      </c>
    </row>
    <row r="7109" spans="1:11" hidden="1" x14ac:dyDescent="0.3">
      <c r="A7109" t="s">
        <v>10135</v>
      </c>
      <c r="B7109" t="s">
        <v>16729</v>
      </c>
      <c r="C7109" t="s">
        <v>17412</v>
      </c>
      <c r="D7109" t="s">
        <v>17413</v>
      </c>
      <c r="E7109" s="74">
        <v>44084</v>
      </c>
      <c r="F7109">
        <v>0.17399999999999999</v>
      </c>
      <c r="G7109" t="s">
        <v>17</v>
      </c>
      <c r="H7109" t="s">
        <v>17315</v>
      </c>
      <c r="I7109" s="74">
        <v>44223</v>
      </c>
      <c r="J7109" t="s">
        <v>19</v>
      </c>
      <c r="K7109" t="s">
        <v>19</v>
      </c>
    </row>
    <row r="7110" spans="1:11" hidden="1" x14ac:dyDescent="0.3">
      <c r="A7110" t="s">
        <v>1893</v>
      </c>
      <c r="B7110" t="s">
        <v>12785</v>
      </c>
      <c r="C7110" t="s">
        <v>17393</v>
      </c>
      <c r="D7110" t="s">
        <v>17394</v>
      </c>
      <c r="E7110" s="74">
        <v>41249</v>
      </c>
      <c r="F7110">
        <v>0.55800000000000005</v>
      </c>
      <c r="G7110" t="s">
        <v>17</v>
      </c>
      <c r="H7110" t="s">
        <v>17315</v>
      </c>
      <c r="I7110" s="74">
        <v>41607</v>
      </c>
      <c r="J7110" t="s">
        <v>19</v>
      </c>
      <c r="K7110" t="s">
        <v>19</v>
      </c>
    </row>
    <row r="7111" spans="1:11" hidden="1" x14ac:dyDescent="0.3">
      <c r="A7111" t="s">
        <v>691</v>
      </c>
      <c r="B7111" t="s">
        <v>386</v>
      </c>
      <c r="C7111" t="s">
        <v>17410</v>
      </c>
      <c r="D7111" t="s">
        <v>17411</v>
      </c>
      <c r="E7111" s="74">
        <v>41614</v>
      </c>
      <c r="F7111">
        <v>0.22700000000000001</v>
      </c>
      <c r="G7111" t="s">
        <v>17</v>
      </c>
      <c r="H7111" t="s">
        <v>17315</v>
      </c>
      <c r="I7111" s="74">
        <v>42257</v>
      </c>
      <c r="J7111" t="s">
        <v>19</v>
      </c>
      <c r="K7111" t="s">
        <v>19</v>
      </c>
    </row>
    <row r="7112" spans="1:11" hidden="1" x14ac:dyDescent="0.3">
      <c r="A7112" t="s">
        <v>1346</v>
      </c>
      <c r="B7112" t="s">
        <v>4841</v>
      </c>
      <c r="C7112" t="s">
        <v>17410</v>
      </c>
      <c r="D7112" t="s">
        <v>17411</v>
      </c>
      <c r="E7112" s="74">
        <v>41617</v>
      </c>
      <c r="F7112">
        <v>7.0999999999999994E-2</v>
      </c>
      <c r="G7112" t="s">
        <v>17</v>
      </c>
      <c r="H7112" t="s">
        <v>17315</v>
      </c>
      <c r="I7112" s="74">
        <v>41689</v>
      </c>
      <c r="J7112" t="s">
        <v>19</v>
      </c>
      <c r="K7112" t="s">
        <v>19</v>
      </c>
    </row>
    <row r="7113" spans="1:11" hidden="1" x14ac:dyDescent="0.3">
      <c r="A7113" t="s">
        <v>852</v>
      </c>
      <c r="B7113" t="s">
        <v>4841</v>
      </c>
      <c r="C7113" t="s">
        <v>17410</v>
      </c>
      <c r="D7113" t="s">
        <v>17411</v>
      </c>
      <c r="E7113" s="74">
        <v>41912</v>
      </c>
      <c r="F7113">
        <v>0.30099999999999999</v>
      </c>
      <c r="G7113" t="s">
        <v>17</v>
      </c>
      <c r="H7113" t="s">
        <v>17315</v>
      </c>
      <c r="I7113" s="74">
        <v>42079</v>
      </c>
      <c r="J7113" t="s">
        <v>19</v>
      </c>
      <c r="K7113" t="s">
        <v>19</v>
      </c>
    </row>
    <row r="7114" spans="1:11" hidden="1" x14ac:dyDescent="0.3">
      <c r="A7114" t="s">
        <v>2919</v>
      </c>
      <c r="B7114" t="s">
        <v>14504</v>
      </c>
      <c r="C7114" t="s">
        <v>18668</v>
      </c>
      <c r="D7114" t="s">
        <v>18669</v>
      </c>
      <c r="E7114" s="74">
        <v>40138</v>
      </c>
      <c r="F7114">
        <v>1.6</v>
      </c>
      <c r="G7114" t="s">
        <v>17334</v>
      </c>
      <c r="H7114" t="s">
        <v>17315</v>
      </c>
      <c r="I7114" s="74">
        <v>40183</v>
      </c>
      <c r="J7114" t="s">
        <v>19</v>
      </c>
      <c r="K7114" t="s">
        <v>19</v>
      </c>
    </row>
    <row r="7115" spans="1:11" hidden="1" x14ac:dyDescent="0.3">
      <c r="A7115" t="s">
        <v>385</v>
      </c>
      <c r="B7115" t="s">
        <v>11857</v>
      </c>
      <c r="C7115" t="s">
        <v>17410</v>
      </c>
      <c r="D7115" t="s">
        <v>17411</v>
      </c>
      <c r="E7115" s="74">
        <v>40094</v>
      </c>
      <c r="F7115">
        <v>0.17699999999999999</v>
      </c>
      <c r="G7115" t="s">
        <v>17</v>
      </c>
      <c r="H7115" t="s">
        <v>17315</v>
      </c>
      <c r="I7115" s="74">
        <v>42587</v>
      </c>
      <c r="J7115" t="s">
        <v>19</v>
      </c>
      <c r="K7115" t="s">
        <v>19</v>
      </c>
    </row>
    <row r="7116" spans="1:11" hidden="1" x14ac:dyDescent="0.3">
      <c r="A7116" t="s">
        <v>24594</v>
      </c>
      <c r="B7116" t="s">
        <v>24595</v>
      </c>
      <c r="C7116" t="s">
        <v>17387</v>
      </c>
      <c r="D7116" t="s">
        <v>17388</v>
      </c>
      <c r="E7116" s="74">
        <v>44719</v>
      </c>
      <c r="F7116">
        <v>2.2786000000000001E-2</v>
      </c>
      <c r="G7116" t="s">
        <v>17</v>
      </c>
      <c r="H7116" t="s">
        <v>17315</v>
      </c>
      <c r="I7116" s="74">
        <v>45467</v>
      </c>
      <c r="J7116" t="s">
        <v>19</v>
      </c>
      <c r="K7116" t="s">
        <v>19</v>
      </c>
    </row>
    <row r="7117" spans="1:11" hidden="1" x14ac:dyDescent="0.3">
      <c r="A7117" t="s">
        <v>24612</v>
      </c>
      <c r="B7117" t="s">
        <v>24613</v>
      </c>
      <c r="C7117" t="s">
        <v>17387</v>
      </c>
      <c r="D7117" t="s">
        <v>17388</v>
      </c>
      <c r="E7117" s="74">
        <v>44792</v>
      </c>
      <c r="F7117">
        <v>0.11020000000000001</v>
      </c>
      <c r="G7117" t="s">
        <v>17</v>
      </c>
      <c r="H7117" t="s">
        <v>17315</v>
      </c>
      <c r="I7117" s="74">
        <v>45467</v>
      </c>
      <c r="J7117" t="s">
        <v>19</v>
      </c>
      <c r="K7117" t="s">
        <v>19</v>
      </c>
    </row>
    <row r="7118" spans="1:11" hidden="1" x14ac:dyDescent="0.3">
      <c r="A7118" t="s">
        <v>3986</v>
      </c>
      <c r="B7118" t="s">
        <v>3985</v>
      </c>
      <c r="C7118" t="s">
        <v>17335</v>
      </c>
      <c r="D7118" t="s">
        <v>17336</v>
      </c>
      <c r="E7118" s="74">
        <v>42633</v>
      </c>
      <c r="F7118">
        <v>0.26200000000000001</v>
      </c>
      <c r="G7118" t="s">
        <v>17</v>
      </c>
      <c r="H7118" t="s">
        <v>17324</v>
      </c>
      <c r="I7118" s="74">
        <v>42937</v>
      </c>
      <c r="J7118" t="s">
        <v>19</v>
      </c>
      <c r="K7118" t="s">
        <v>19</v>
      </c>
    </row>
    <row r="7119" spans="1:11" hidden="1" x14ac:dyDescent="0.3">
      <c r="A7119" t="s">
        <v>3987</v>
      </c>
      <c r="B7119" t="s">
        <v>3985</v>
      </c>
      <c r="C7119" t="s">
        <v>17335</v>
      </c>
      <c r="D7119" t="s">
        <v>17336</v>
      </c>
      <c r="E7119" s="74">
        <v>42654</v>
      </c>
      <c r="F7119">
        <v>0.216</v>
      </c>
      <c r="G7119" t="s">
        <v>17</v>
      </c>
      <c r="H7119" t="s">
        <v>17324</v>
      </c>
      <c r="I7119" s="74">
        <v>42937</v>
      </c>
      <c r="J7119" t="s">
        <v>19</v>
      </c>
      <c r="K7119" t="s">
        <v>19</v>
      </c>
    </row>
    <row r="7120" spans="1:11" hidden="1" x14ac:dyDescent="0.3">
      <c r="A7120" t="s">
        <v>3988</v>
      </c>
      <c r="B7120" t="s">
        <v>3985</v>
      </c>
      <c r="C7120" t="s">
        <v>17335</v>
      </c>
      <c r="D7120" t="s">
        <v>17336</v>
      </c>
      <c r="E7120" s="74">
        <v>42656</v>
      </c>
      <c r="F7120">
        <v>0.10199999999999999</v>
      </c>
      <c r="G7120" t="s">
        <v>17</v>
      </c>
      <c r="H7120" t="s">
        <v>17324</v>
      </c>
      <c r="I7120" s="74">
        <v>42937</v>
      </c>
      <c r="J7120" t="s">
        <v>19</v>
      </c>
      <c r="K7120" t="s">
        <v>19</v>
      </c>
    </row>
    <row r="7121" spans="1:11" hidden="1" x14ac:dyDescent="0.3">
      <c r="A7121" t="s">
        <v>3989</v>
      </c>
      <c r="B7121" t="s">
        <v>3985</v>
      </c>
      <c r="C7121" t="s">
        <v>17335</v>
      </c>
      <c r="D7121" t="s">
        <v>17336</v>
      </c>
      <c r="E7121" s="74">
        <v>42633</v>
      </c>
      <c r="F7121">
        <v>0.245</v>
      </c>
      <c r="G7121" t="s">
        <v>17</v>
      </c>
      <c r="H7121" t="s">
        <v>17324</v>
      </c>
      <c r="I7121" s="74">
        <v>42937</v>
      </c>
      <c r="J7121" t="s">
        <v>19</v>
      </c>
      <c r="K7121" t="s">
        <v>19</v>
      </c>
    </row>
    <row r="7122" spans="1:11" hidden="1" x14ac:dyDescent="0.3">
      <c r="A7122" t="s">
        <v>533</v>
      </c>
      <c r="B7122" t="s">
        <v>11926</v>
      </c>
      <c r="C7122" t="s">
        <v>17335</v>
      </c>
      <c r="D7122" t="s">
        <v>17336</v>
      </c>
      <c r="E7122" s="74">
        <v>42341</v>
      </c>
      <c r="F7122">
        <v>9.5</v>
      </c>
      <c r="G7122" t="s">
        <v>17</v>
      </c>
      <c r="H7122" t="s">
        <v>17324</v>
      </c>
      <c r="I7122" s="74">
        <v>42447</v>
      </c>
      <c r="J7122" t="s">
        <v>19</v>
      </c>
      <c r="K7122" t="s">
        <v>19</v>
      </c>
    </row>
    <row r="7123" spans="1:11" hidden="1" x14ac:dyDescent="0.3">
      <c r="A7123" t="s">
        <v>2480</v>
      </c>
      <c r="B7123" t="s">
        <v>13242</v>
      </c>
      <c r="C7123" t="s">
        <v>17335</v>
      </c>
      <c r="D7123" t="s">
        <v>17336</v>
      </c>
      <c r="E7123" s="74">
        <v>40590</v>
      </c>
      <c r="F7123">
        <v>0.99099999999999999</v>
      </c>
      <c r="G7123" t="s">
        <v>17</v>
      </c>
      <c r="H7123" t="s">
        <v>17324</v>
      </c>
      <c r="I7123" s="74">
        <v>40795</v>
      </c>
      <c r="J7123" t="s">
        <v>19</v>
      </c>
      <c r="K7123" t="s">
        <v>19</v>
      </c>
    </row>
    <row r="7124" spans="1:11" hidden="1" x14ac:dyDescent="0.3">
      <c r="A7124" t="s">
        <v>4953</v>
      </c>
      <c r="B7124" t="s">
        <v>11120</v>
      </c>
      <c r="C7124" t="s">
        <v>17393</v>
      </c>
      <c r="D7124" t="s">
        <v>17394</v>
      </c>
      <c r="E7124" s="74">
        <v>43475</v>
      </c>
      <c r="F7124">
        <v>0.46800000000000003</v>
      </c>
      <c r="G7124" t="s">
        <v>17</v>
      </c>
      <c r="H7124" t="s">
        <v>17315</v>
      </c>
      <c r="I7124" s="74">
        <v>43874</v>
      </c>
      <c r="J7124" t="s">
        <v>19</v>
      </c>
      <c r="K7124" t="s">
        <v>19</v>
      </c>
    </row>
    <row r="7125" spans="1:11" hidden="1" x14ac:dyDescent="0.3">
      <c r="A7125" t="s">
        <v>3618</v>
      </c>
      <c r="B7125" t="s">
        <v>12898</v>
      </c>
      <c r="C7125" t="s">
        <v>17372</v>
      </c>
      <c r="D7125" t="s">
        <v>17373</v>
      </c>
      <c r="E7125" s="74">
        <v>31594</v>
      </c>
      <c r="F7125">
        <v>0.25</v>
      </c>
      <c r="G7125" t="s">
        <v>17369</v>
      </c>
      <c r="H7125" t="s">
        <v>17315</v>
      </c>
      <c r="I7125" s="74">
        <v>39651</v>
      </c>
      <c r="J7125" t="s">
        <v>19</v>
      </c>
      <c r="K7125" t="s">
        <v>19</v>
      </c>
    </row>
    <row r="7126" spans="1:11" hidden="1" x14ac:dyDescent="0.3">
      <c r="A7126" t="s">
        <v>536</v>
      </c>
      <c r="B7126" t="s">
        <v>11929</v>
      </c>
      <c r="C7126" t="s">
        <v>17335</v>
      </c>
      <c r="D7126" t="s">
        <v>17336</v>
      </c>
      <c r="E7126" s="74">
        <v>42341</v>
      </c>
      <c r="F7126">
        <v>10.5</v>
      </c>
      <c r="G7126" t="s">
        <v>17</v>
      </c>
      <c r="H7126" t="s">
        <v>17324</v>
      </c>
      <c r="I7126" s="74">
        <v>42447</v>
      </c>
      <c r="J7126" t="s">
        <v>19</v>
      </c>
      <c r="K7126" t="s">
        <v>19</v>
      </c>
    </row>
    <row r="7127" spans="1:11" hidden="1" x14ac:dyDescent="0.3">
      <c r="A7127" t="s">
        <v>7845</v>
      </c>
      <c r="B7127" t="s">
        <v>10355</v>
      </c>
      <c r="C7127" t="s">
        <v>17591</v>
      </c>
      <c r="D7127" t="s">
        <v>17592</v>
      </c>
      <c r="E7127" s="74">
        <v>43462</v>
      </c>
      <c r="F7127">
        <v>0.23899999999999999</v>
      </c>
      <c r="G7127" t="s">
        <v>17</v>
      </c>
      <c r="H7127" t="s">
        <v>17315</v>
      </c>
      <c r="I7127" s="74">
        <v>44109</v>
      </c>
      <c r="J7127" t="s">
        <v>19</v>
      </c>
      <c r="K7127" t="s">
        <v>19</v>
      </c>
    </row>
    <row r="7128" spans="1:11" hidden="1" x14ac:dyDescent="0.3">
      <c r="A7128" t="s">
        <v>4892</v>
      </c>
      <c r="B7128" t="s">
        <v>11207</v>
      </c>
      <c r="C7128" t="s">
        <v>22032</v>
      </c>
      <c r="D7128" t="s">
        <v>22033</v>
      </c>
      <c r="E7128" s="74">
        <v>43529</v>
      </c>
      <c r="F7128">
        <v>9.0999999999999998E-2</v>
      </c>
      <c r="G7128" t="s">
        <v>17</v>
      </c>
      <c r="H7128" t="s">
        <v>17315</v>
      </c>
      <c r="I7128" s="74">
        <v>43570</v>
      </c>
      <c r="J7128" t="s">
        <v>19</v>
      </c>
      <c r="K7128" t="s">
        <v>19</v>
      </c>
    </row>
    <row r="7129" spans="1:11" hidden="1" x14ac:dyDescent="0.3">
      <c r="A7129" t="s">
        <v>4893</v>
      </c>
      <c r="B7129" t="s">
        <v>11207</v>
      </c>
      <c r="C7129" t="s">
        <v>22032</v>
      </c>
      <c r="D7129" t="s">
        <v>22033</v>
      </c>
      <c r="E7129" s="74">
        <v>43529</v>
      </c>
      <c r="F7129">
        <v>0.111</v>
      </c>
      <c r="G7129" t="s">
        <v>17</v>
      </c>
      <c r="H7129" t="s">
        <v>17315</v>
      </c>
      <c r="I7129" s="74">
        <v>43570</v>
      </c>
      <c r="J7129" t="s">
        <v>19</v>
      </c>
      <c r="K7129" t="s">
        <v>19</v>
      </c>
    </row>
    <row r="7130" spans="1:11" hidden="1" x14ac:dyDescent="0.3">
      <c r="A7130" t="s">
        <v>2455</v>
      </c>
      <c r="B7130" t="s">
        <v>13231</v>
      </c>
      <c r="C7130" t="s">
        <v>17370</v>
      </c>
      <c r="D7130" t="s">
        <v>17371</v>
      </c>
      <c r="E7130" s="74">
        <v>31568</v>
      </c>
      <c r="F7130">
        <v>0.65</v>
      </c>
      <c r="G7130" t="s">
        <v>17369</v>
      </c>
      <c r="H7130" t="s">
        <v>17315</v>
      </c>
      <c r="I7130" s="74">
        <v>41479</v>
      </c>
      <c r="J7130" t="s">
        <v>19</v>
      </c>
      <c r="K7130" t="s">
        <v>19</v>
      </c>
    </row>
    <row r="7131" spans="1:11" hidden="1" x14ac:dyDescent="0.3">
      <c r="A7131" t="s">
        <v>2472</v>
      </c>
      <c r="B7131" t="s">
        <v>13240</v>
      </c>
      <c r="C7131" t="s">
        <v>21829</v>
      </c>
      <c r="D7131" t="s">
        <v>21830</v>
      </c>
      <c r="E7131" s="74">
        <v>40848</v>
      </c>
      <c r="F7131">
        <v>22.4</v>
      </c>
      <c r="G7131" t="s">
        <v>6</v>
      </c>
      <c r="H7131" t="s">
        <v>17458</v>
      </c>
      <c r="I7131" s="74">
        <v>40855</v>
      </c>
      <c r="J7131" t="s">
        <v>19</v>
      </c>
      <c r="K7131" t="s">
        <v>19</v>
      </c>
    </row>
    <row r="7132" spans="1:11" hidden="1" x14ac:dyDescent="0.3">
      <c r="A7132" t="s">
        <v>20523</v>
      </c>
      <c r="B7132" t="s">
        <v>20524</v>
      </c>
      <c r="C7132" t="s">
        <v>20026</v>
      </c>
      <c r="D7132" t="s">
        <v>20027</v>
      </c>
      <c r="E7132" s="74">
        <v>44505</v>
      </c>
      <c r="F7132">
        <v>7.0000000000000001E-3</v>
      </c>
      <c r="G7132" t="s">
        <v>17</v>
      </c>
      <c r="H7132" t="s">
        <v>17315</v>
      </c>
      <c r="I7132" s="74">
        <v>45190</v>
      </c>
      <c r="J7132" t="s">
        <v>19</v>
      </c>
      <c r="K7132" t="s">
        <v>19</v>
      </c>
    </row>
    <row r="7133" spans="1:11" hidden="1" x14ac:dyDescent="0.3">
      <c r="A7133" t="s">
        <v>21072</v>
      </c>
      <c r="B7133" t="s">
        <v>21073</v>
      </c>
      <c r="C7133" t="s">
        <v>20026</v>
      </c>
      <c r="D7133" t="s">
        <v>20027</v>
      </c>
      <c r="E7133" s="74">
        <v>42765</v>
      </c>
      <c r="F7133">
        <v>6.9030000000000003E-3</v>
      </c>
      <c r="G7133" t="s">
        <v>17</v>
      </c>
      <c r="H7133" t="s">
        <v>17315</v>
      </c>
      <c r="I7133" s="74">
        <v>45245</v>
      </c>
      <c r="J7133" t="s">
        <v>19</v>
      </c>
      <c r="K7133" t="s">
        <v>19</v>
      </c>
    </row>
    <row r="7134" spans="1:11" hidden="1" x14ac:dyDescent="0.3">
      <c r="A7134" t="s">
        <v>2088</v>
      </c>
      <c r="B7134" t="s">
        <v>12945</v>
      </c>
      <c r="C7134" t="s">
        <v>17428</v>
      </c>
      <c r="D7134" t="s">
        <v>17429</v>
      </c>
      <c r="E7134" s="74">
        <v>39107</v>
      </c>
      <c r="F7134">
        <v>0.19392000000000001</v>
      </c>
      <c r="G7134" t="s">
        <v>17</v>
      </c>
      <c r="H7134" t="s">
        <v>17315</v>
      </c>
      <c r="I7134" s="74">
        <v>41178</v>
      </c>
      <c r="J7134" t="s">
        <v>19</v>
      </c>
      <c r="K7134" t="s">
        <v>17325</v>
      </c>
    </row>
    <row r="7135" spans="1:11" hidden="1" x14ac:dyDescent="0.3">
      <c r="A7135" t="s">
        <v>2087</v>
      </c>
      <c r="B7135" t="s">
        <v>12944</v>
      </c>
      <c r="C7135" t="s">
        <v>17428</v>
      </c>
      <c r="D7135" t="s">
        <v>17429</v>
      </c>
      <c r="E7135" s="74">
        <v>39091</v>
      </c>
      <c r="F7135">
        <v>0.11521000000000001</v>
      </c>
      <c r="G7135" t="s">
        <v>17</v>
      </c>
      <c r="H7135" t="s">
        <v>17315</v>
      </c>
      <c r="I7135" s="74">
        <v>41178</v>
      </c>
      <c r="J7135" t="s">
        <v>19</v>
      </c>
      <c r="K7135" t="s">
        <v>17325</v>
      </c>
    </row>
    <row r="7136" spans="1:11" hidden="1" x14ac:dyDescent="0.3">
      <c r="A7136" t="s">
        <v>2086</v>
      </c>
      <c r="B7136" t="s">
        <v>12943</v>
      </c>
      <c r="C7136" t="s">
        <v>17428</v>
      </c>
      <c r="D7136" t="s">
        <v>17429</v>
      </c>
      <c r="E7136" s="74">
        <v>39595</v>
      </c>
      <c r="F7136">
        <v>7.0250000000000007E-2</v>
      </c>
      <c r="G7136" t="s">
        <v>17</v>
      </c>
      <c r="H7136" t="s">
        <v>17315</v>
      </c>
      <c r="I7136" s="74">
        <v>41178</v>
      </c>
      <c r="J7136" t="s">
        <v>19</v>
      </c>
      <c r="K7136" t="s">
        <v>17325</v>
      </c>
    </row>
    <row r="7137" spans="1:11" hidden="1" x14ac:dyDescent="0.3">
      <c r="A7137" t="s">
        <v>2085</v>
      </c>
      <c r="B7137" t="s">
        <v>12942</v>
      </c>
      <c r="C7137" t="s">
        <v>17428</v>
      </c>
      <c r="D7137" t="s">
        <v>17429</v>
      </c>
      <c r="E7137" s="74">
        <v>39715</v>
      </c>
      <c r="F7137">
        <v>0.24923000000000001</v>
      </c>
      <c r="G7137" t="s">
        <v>17</v>
      </c>
      <c r="H7137" t="s">
        <v>17315</v>
      </c>
      <c r="I7137" s="74">
        <v>41178</v>
      </c>
      <c r="J7137" t="s">
        <v>19</v>
      </c>
      <c r="K7137" t="s">
        <v>17325</v>
      </c>
    </row>
    <row r="7138" spans="1:11" hidden="1" x14ac:dyDescent="0.3">
      <c r="A7138" t="s">
        <v>2084</v>
      </c>
      <c r="B7138" t="s">
        <v>12941</v>
      </c>
      <c r="C7138" t="s">
        <v>17428</v>
      </c>
      <c r="D7138" t="s">
        <v>17429</v>
      </c>
      <c r="E7138" s="74">
        <v>39854</v>
      </c>
      <c r="F7138">
        <v>0.21335299999999999</v>
      </c>
      <c r="G7138" t="s">
        <v>17</v>
      </c>
      <c r="H7138" t="s">
        <v>17315</v>
      </c>
      <c r="I7138" s="74">
        <v>41184</v>
      </c>
      <c r="J7138" t="s">
        <v>19</v>
      </c>
      <c r="K7138" t="s">
        <v>17325</v>
      </c>
    </row>
    <row r="7139" spans="1:11" hidden="1" x14ac:dyDescent="0.3">
      <c r="A7139" t="s">
        <v>2083</v>
      </c>
      <c r="B7139" t="s">
        <v>12940</v>
      </c>
      <c r="C7139" t="s">
        <v>17428</v>
      </c>
      <c r="D7139" t="s">
        <v>17429</v>
      </c>
      <c r="E7139" s="74">
        <v>40081</v>
      </c>
      <c r="F7139">
        <v>0.23599999999999999</v>
      </c>
      <c r="G7139" t="s">
        <v>17</v>
      </c>
      <c r="H7139" t="s">
        <v>17315</v>
      </c>
      <c r="I7139" s="74">
        <v>41178</v>
      </c>
      <c r="J7139" t="s">
        <v>19</v>
      </c>
      <c r="K7139" t="s">
        <v>17325</v>
      </c>
    </row>
    <row r="7140" spans="1:11" hidden="1" x14ac:dyDescent="0.3">
      <c r="A7140" t="s">
        <v>2082</v>
      </c>
      <c r="B7140" t="s">
        <v>12939</v>
      </c>
      <c r="C7140" t="s">
        <v>17428</v>
      </c>
      <c r="D7140" t="s">
        <v>17429</v>
      </c>
      <c r="E7140" s="74">
        <v>39945</v>
      </c>
      <c r="F7140">
        <v>0.21861</v>
      </c>
      <c r="G7140" t="s">
        <v>17</v>
      </c>
      <c r="H7140" t="s">
        <v>17315</v>
      </c>
      <c r="I7140" s="74">
        <v>41178</v>
      </c>
      <c r="J7140" t="s">
        <v>19</v>
      </c>
      <c r="K7140" t="s">
        <v>17325</v>
      </c>
    </row>
    <row r="7141" spans="1:11" hidden="1" x14ac:dyDescent="0.3">
      <c r="A7141" t="s">
        <v>2081</v>
      </c>
      <c r="B7141" t="s">
        <v>12938</v>
      </c>
      <c r="C7141" t="s">
        <v>17428</v>
      </c>
      <c r="D7141" t="s">
        <v>17429</v>
      </c>
      <c r="E7141" s="74">
        <v>40240</v>
      </c>
      <c r="F7141">
        <v>0.23579</v>
      </c>
      <c r="G7141" t="s">
        <v>17</v>
      </c>
      <c r="H7141" t="s">
        <v>17315</v>
      </c>
      <c r="I7141" s="74">
        <v>41178</v>
      </c>
      <c r="J7141" t="s">
        <v>19</v>
      </c>
      <c r="K7141" t="s">
        <v>17325</v>
      </c>
    </row>
    <row r="7142" spans="1:11" hidden="1" x14ac:dyDescent="0.3">
      <c r="A7142" t="s">
        <v>2080</v>
      </c>
      <c r="B7142" t="s">
        <v>12936</v>
      </c>
      <c r="C7142" t="s">
        <v>17428</v>
      </c>
      <c r="D7142" t="s">
        <v>17429</v>
      </c>
      <c r="E7142" s="74">
        <v>40316</v>
      </c>
      <c r="F7142">
        <v>5.5391000000000003E-2</v>
      </c>
      <c r="G7142" t="s">
        <v>17</v>
      </c>
      <c r="H7142" t="s">
        <v>17315</v>
      </c>
      <c r="I7142" s="74">
        <v>41178</v>
      </c>
      <c r="J7142" t="s">
        <v>19</v>
      </c>
      <c r="K7142" t="s">
        <v>17325</v>
      </c>
    </row>
    <row r="7143" spans="1:11" hidden="1" x14ac:dyDescent="0.3">
      <c r="A7143" t="s">
        <v>2079</v>
      </c>
      <c r="B7143" t="s">
        <v>12935</v>
      </c>
      <c r="C7143" t="s">
        <v>17428</v>
      </c>
      <c r="D7143" t="s">
        <v>17429</v>
      </c>
      <c r="E7143" s="74">
        <v>40198</v>
      </c>
      <c r="F7143">
        <v>0.145122</v>
      </c>
      <c r="G7143" t="s">
        <v>17</v>
      </c>
      <c r="H7143" t="s">
        <v>17315</v>
      </c>
      <c r="I7143" s="74">
        <v>41178</v>
      </c>
      <c r="J7143" t="s">
        <v>19</v>
      </c>
      <c r="K7143" t="s">
        <v>17325</v>
      </c>
    </row>
    <row r="7144" spans="1:11" hidden="1" x14ac:dyDescent="0.3">
      <c r="A7144" t="s">
        <v>2078</v>
      </c>
      <c r="B7144" t="s">
        <v>12934</v>
      </c>
      <c r="C7144" t="s">
        <v>17428</v>
      </c>
      <c r="D7144" t="s">
        <v>17429</v>
      </c>
      <c r="E7144" s="74">
        <v>40757</v>
      </c>
      <c r="F7144">
        <v>0.23935100000000001</v>
      </c>
      <c r="G7144" t="s">
        <v>17</v>
      </c>
      <c r="H7144" t="s">
        <v>17315</v>
      </c>
      <c r="I7144" s="74">
        <v>41178</v>
      </c>
      <c r="J7144" t="s">
        <v>19</v>
      </c>
      <c r="K7144" t="s">
        <v>17325</v>
      </c>
    </row>
    <row r="7145" spans="1:11" hidden="1" x14ac:dyDescent="0.3">
      <c r="A7145" t="s">
        <v>2077</v>
      </c>
      <c r="B7145" t="s">
        <v>12933</v>
      </c>
      <c r="C7145" t="s">
        <v>17428</v>
      </c>
      <c r="D7145" t="s">
        <v>17429</v>
      </c>
      <c r="E7145" s="74">
        <v>40581</v>
      </c>
      <c r="F7145">
        <v>0.239505</v>
      </c>
      <c r="G7145" t="s">
        <v>17</v>
      </c>
      <c r="H7145" t="s">
        <v>17315</v>
      </c>
      <c r="I7145" s="74">
        <v>41178</v>
      </c>
      <c r="J7145" t="s">
        <v>19</v>
      </c>
      <c r="K7145" t="s">
        <v>17325</v>
      </c>
    </row>
    <row r="7146" spans="1:11" hidden="1" x14ac:dyDescent="0.3">
      <c r="A7146" t="s">
        <v>2076</v>
      </c>
      <c r="B7146" t="s">
        <v>12932</v>
      </c>
      <c r="C7146" t="s">
        <v>17428</v>
      </c>
      <c r="D7146" t="s">
        <v>17429</v>
      </c>
      <c r="E7146" s="74">
        <v>40666</v>
      </c>
      <c r="F7146">
        <v>0.246756</v>
      </c>
      <c r="G7146" t="s">
        <v>17</v>
      </c>
      <c r="H7146" t="s">
        <v>17315</v>
      </c>
      <c r="I7146" s="74">
        <v>41178</v>
      </c>
      <c r="J7146" t="s">
        <v>19</v>
      </c>
      <c r="K7146" t="s">
        <v>17325</v>
      </c>
    </row>
    <row r="7147" spans="1:11" hidden="1" x14ac:dyDescent="0.3">
      <c r="A7147" t="s">
        <v>2075</v>
      </c>
      <c r="B7147" t="s">
        <v>12931</v>
      </c>
      <c r="C7147" t="s">
        <v>17428</v>
      </c>
      <c r="D7147" t="s">
        <v>17429</v>
      </c>
      <c r="E7147" s="74">
        <v>40571</v>
      </c>
      <c r="F7147">
        <v>0.21097299999999999</v>
      </c>
      <c r="G7147" t="s">
        <v>17</v>
      </c>
      <c r="H7147" t="s">
        <v>17315</v>
      </c>
      <c r="I7147" s="74">
        <v>41178</v>
      </c>
      <c r="J7147" t="s">
        <v>19</v>
      </c>
      <c r="K7147" t="s">
        <v>17325</v>
      </c>
    </row>
    <row r="7148" spans="1:11" hidden="1" x14ac:dyDescent="0.3">
      <c r="A7148" t="s">
        <v>2074</v>
      </c>
      <c r="B7148" t="s">
        <v>12930</v>
      </c>
      <c r="C7148" t="s">
        <v>17428</v>
      </c>
      <c r="D7148" t="s">
        <v>17429</v>
      </c>
      <c r="E7148" s="74">
        <v>40673</v>
      </c>
      <c r="F7148">
        <v>0.163051</v>
      </c>
      <c r="G7148" t="s">
        <v>17</v>
      </c>
      <c r="H7148" t="s">
        <v>17315</v>
      </c>
      <c r="I7148" s="74">
        <v>41178</v>
      </c>
      <c r="J7148" t="s">
        <v>19</v>
      </c>
      <c r="K7148" t="s">
        <v>17325</v>
      </c>
    </row>
    <row r="7149" spans="1:11" hidden="1" x14ac:dyDescent="0.3">
      <c r="A7149" t="s">
        <v>2073</v>
      </c>
      <c r="B7149" t="s">
        <v>12929</v>
      </c>
      <c r="C7149" t="s">
        <v>17428</v>
      </c>
      <c r="D7149" t="s">
        <v>17429</v>
      </c>
      <c r="E7149" s="74">
        <v>40758</v>
      </c>
      <c r="F7149">
        <v>9.2702999999999994E-2</v>
      </c>
      <c r="G7149" t="s">
        <v>17</v>
      </c>
      <c r="H7149" t="s">
        <v>17315</v>
      </c>
      <c r="I7149" s="74">
        <v>41178</v>
      </c>
      <c r="J7149" t="s">
        <v>19</v>
      </c>
      <c r="K7149" t="s">
        <v>17325</v>
      </c>
    </row>
    <row r="7150" spans="1:11" hidden="1" x14ac:dyDescent="0.3">
      <c r="A7150" t="s">
        <v>2072</v>
      </c>
      <c r="B7150" t="s">
        <v>12928</v>
      </c>
      <c r="C7150" t="s">
        <v>17428</v>
      </c>
      <c r="D7150" t="s">
        <v>17429</v>
      </c>
      <c r="E7150" s="74">
        <v>40668</v>
      </c>
      <c r="F7150">
        <v>0.24304999999999999</v>
      </c>
      <c r="G7150" t="s">
        <v>17</v>
      </c>
      <c r="H7150" t="s">
        <v>17315</v>
      </c>
      <c r="I7150" s="74">
        <v>41178</v>
      </c>
      <c r="J7150" t="s">
        <v>19</v>
      </c>
      <c r="K7150" t="s">
        <v>17325</v>
      </c>
    </row>
    <row r="7151" spans="1:11" hidden="1" x14ac:dyDescent="0.3">
      <c r="A7151" t="s">
        <v>2090</v>
      </c>
      <c r="B7151" t="s">
        <v>12947</v>
      </c>
      <c r="C7151" t="s">
        <v>17428</v>
      </c>
      <c r="D7151" t="s">
        <v>17429</v>
      </c>
      <c r="E7151" s="74">
        <v>40941</v>
      </c>
      <c r="F7151">
        <v>0.160856</v>
      </c>
      <c r="G7151" t="s">
        <v>17</v>
      </c>
      <c r="H7151" t="s">
        <v>17315</v>
      </c>
      <c r="I7151" s="74">
        <v>41178</v>
      </c>
      <c r="J7151" t="s">
        <v>19</v>
      </c>
      <c r="K7151" t="s">
        <v>17325</v>
      </c>
    </row>
    <row r="7152" spans="1:11" hidden="1" x14ac:dyDescent="0.3">
      <c r="A7152" t="s">
        <v>1935</v>
      </c>
      <c r="B7152" t="s">
        <v>12821</v>
      </c>
      <c r="C7152" t="s">
        <v>17428</v>
      </c>
      <c r="D7152" t="s">
        <v>17429</v>
      </c>
      <c r="E7152" s="74">
        <v>41211</v>
      </c>
      <c r="F7152">
        <v>0.15236</v>
      </c>
      <c r="G7152" t="s">
        <v>17</v>
      </c>
      <c r="H7152" t="s">
        <v>17315</v>
      </c>
      <c r="I7152" s="74">
        <v>41304</v>
      </c>
      <c r="J7152" t="s">
        <v>19</v>
      </c>
      <c r="K7152" t="s">
        <v>17325</v>
      </c>
    </row>
    <row r="7153" spans="1:11" hidden="1" x14ac:dyDescent="0.3">
      <c r="A7153" t="s">
        <v>1934</v>
      </c>
      <c r="B7153" t="s">
        <v>12820</v>
      </c>
      <c r="C7153" t="s">
        <v>17428</v>
      </c>
      <c r="D7153" t="s">
        <v>17429</v>
      </c>
      <c r="E7153" s="74">
        <v>41261</v>
      </c>
      <c r="F7153">
        <v>0.142375</v>
      </c>
      <c r="G7153" t="s">
        <v>17</v>
      </c>
      <c r="H7153" t="s">
        <v>17315</v>
      </c>
      <c r="I7153" s="74">
        <v>41304</v>
      </c>
      <c r="J7153" t="s">
        <v>19</v>
      </c>
      <c r="K7153" t="s">
        <v>17325</v>
      </c>
    </row>
    <row r="7154" spans="1:11" hidden="1" x14ac:dyDescent="0.3">
      <c r="A7154" t="s">
        <v>1199</v>
      </c>
      <c r="B7154" t="s">
        <v>12301</v>
      </c>
      <c r="C7154" t="s">
        <v>17428</v>
      </c>
      <c r="D7154" t="s">
        <v>17429</v>
      </c>
      <c r="E7154" s="74">
        <v>40979</v>
      </c>
      <c r="F7154">
        <v>0.17075000000000001</v>
      </c>
      <c r="G7154" t="s">
        <v>17</v>
      </c>
      <c r="H7154" t="s">
        <v>17315</v>
      </c>
      <c r="I7154" s="74">
        <v>41809</v>
      </c>
      <c r="J7154" t="s">
        <v>19</v>
      </c>
      <c r="K7154" t="s">
        <v>17325</v>
      </c>
    </row>
    <row r="7155" spans="1:11" hidden="1" x14ac:dyDescent="0.3">
      <c r="A7155" t="s">
        <v>1198</v>
      </c>
      <c r="B7155" t="s">
        <v>12300</v>
      </c>
      <c r="C7155" t="s">
        <v>17428</v>
      </c>
      <c r="D7155" t="s">
        <v>17429</v>
      </c>
      <c r="E7155" s="74">
        <v>41298</v>
      </c>
      <c r="F7155">
        <v>0.17575099999999999</v>
      </c>
      <c r="G7155" t="s">
        <v>17</v>
      </c>
      <c r="H7155" t="s">
        <v>17315</v>
      </c>
      <c r="I7155" s="74">
        <v>41809</v>
      </c>
      <c r="J7155" t="s">
        <v>19</v>
      </c>
      <c r="K7155" t="s">
        <v>17325</v>
      </c>
    </row>
    <row r="7156" spans="1:11" hidden="1" x14ac:dyDescent="0.3">
      <c r="A7156" t="s">
        <v>1197</v>
      </c>
      <c r="B7156" t="s">
        <v>12299</v>
      </c>
      <c r="C7156" t="s">
        <v>17428</v>
      </c>
      <c r="D7156" t="s">
        <v>17429</v>
      </c>
      <c r="E7156" s="74">
        <v>41400</v>
      </c>
      <c r="F7156">
        <v>0.24168300000000001</v>
      </c>
      <c r="G7156" t="s">
        <v>17</v>
      </c>
      <c r="H7156" t="s">
        <v>17315</v>
      </c>
      <c r="I7156" s="74">
        <v>41809</v>
      </c>
      <c r="J7156" t="s">
        <v>19</v>
      </c>
      <c r="K7156" t="s">
        <v>17325</v>
      </c>
    </row>
    <row r="7157" spans="1:11" hidden="1" x14ac:dyDescent="0.3">
      <c r="A7157" t="s">
        <v>1196</v>
      </c>
      <c r="B7157" t="s">
        <v>12298</v>
      </c>
      <c r="C7157" t="s">
        <v>17428</v>
      </c>
      <c r="D7157" t="s">
        <v>17429</v>
      </c>
      <c r="E7157" s="74">
        <v>41309</v>
      </c>
      <c r="F7157">
        <v>0.19487599999999999</v>
      </c>
      <c r="G7157" t="s">
        <v>17</v>
      </c>
      <c r="H7157" t="s">
        <v>17315</v>
      </c>
      <c r="I7157" s="74">
        <v>41809</v>
      </c>
      <c r="J7157" t="s">
        <v>19</v>
      </c>
      <c r="K7157" t="s">
        <v>17325</v>
      </c>
    </row>
    <row r="7158" spans="1:11" hidden="1" x14ac:dyDescent="0.3">
      <c r="A7158" t="s">
        <v>1195</v>
      </c>
      <c r="B7158" t="s">
        <v>12297</v>
      </c>
      <c r="C7158" t="s">
        <v>17428</v>
      </c>
      <c r="D7158" t="s">
        <v>17429</v>
      </c>
      <c r="E7158" s="74">
        <v>41290</v>
      </c>
      <c r="F7158">
        <v>0.23536499999999999</v>
      </c>
      <c r="G7158" t="s">
        <v>17</v>
      </c>
      <c r="H7158" t="s">
        <v>17315</v>
      </c>
      <c r="I7158" s="74">
        <v>41809</v>
      </c>
      <c r="J7158" t="s">
        <v>19</v>
      </c>
      <c r="K7158" t="s">
        <v>17325</v>
      </c>
    </row>
    <row r="7159" spans="1:11" hidden="1" x14ac:dyDescent="0.3">
      <c r="A7159" t="s">
        <v>1137</v>
      </c>
      <c r="B7159" t="s">
        <v>12248</v>
      </c>
      <c r="C7159" t="s">
        <v>17428</v>
      </c>
      <c r="D7159" t="s">
        <v>17429</v>
      </c>
      <c r="E7159" s="74">
        <v>41689</v>
      </c>
      <c r="F7159">
        <v>0.24555399999999999</v>
      </c>
      <c r="G7159" t="s">
        <v>17</v>
      </c>
      <c r="H7159" t="s">
        <v>17315</v>
      </c>
      <c r="I7159" s="74">
        <v>41849</v>
      </c>
      <c r="J7159" t="s">
        <v>19</v>
      </c>
      <c r="K7159" t="s">
        <v>17325</v>
      </c>
    </row>
    <row r="7160" spans="1:11" hidden="1" x14ac:dyDescent="0.3">
      <c r="A7160" t="s">
        <v>1136</v>
      </c>
      <c r="B7160" t="s">
        <v>12247</v>
      </c>
      <c r="C7160" t="s">
        <v>17428</v>
      </c>
      <c r="D7160" t="s">
        <v>17429</v>
      </c>
      <c r="E7160" s="74">
        <v>41674</v>
      </c>
      <c r="F7160">
        <v>7.2186E-2</v>
      </c>
      <c r="G7160" t="s">
        <v>17</v>
      </c>
      <c r="H7160" t="s">
        <v>17315</v>
      </c>
      <c r="I7160" s="74">
        <v>41849</v>
      </c>
      <c r="J7160" t="s">
        <v>19</v>
      </c>
      <c r="K7160" t="s">
        <v>17325</v>
      </c>
    </row>
    <row r="7161" spans="1:11" hidden="1" x14ac:dyDescent="0.3">
      <c r="A7161" t="s">
        <v>774</v>
      </c>
      <c r="B7161" t="s">
        <v>12067</v>
      </c>
      <c r="C7161" t="s">
        <v>17428</v>
      </c>
      <c r="D7161" t="s">
        <v>17429</v>
      </c>
      <c r="E7161" s="74">
        <v>41969</v>
      </c>
      <c r="F7161">
        <v>0.167964</v>
      </c>
      <c r="G7161" t="s">
        <v>17</v>
      </c>
      <c r="H7161" t="s">
        <v>17315</v>
      </c>
      <c r="I7161" s="74">
        <v>42138</v>
      </c>
      <c r="J7161" t="s">
        <v>19</v>
      </c>
      <c r="K7161" t="s">
        <v>17325</v>
      </c>
    </row>
    <row r="7162" spans="1:11" hidden="1" x14ac:dyDescent="0.3">
      <c r="A7162" t="s">
        <v>773</v>
      </c>
      <c r="B7162" t="s">
        <v>12066</v>
      </c>
      <c r="C7162" t="s">
        <v>17428</v>
      </c>
      <c r="D7162" t="s">
        <v>17429</v>
      </c>
      <c r="E7162" s="74">
        <v>41992</v>
      </c>
      <c r="F7162">
        <v>5.7242000000000001E-2</v>
      </c>
      <c r="G7162" t="s">
        <v>17</v>
      </c>
      <c r="H7162" t="s">
        <v>17315</v>
      </c>
      <c r="I7162" s="74">
        <v>42138</v>
      </c>
      <c r="J7162" t="s">
        <v>19</v>
      </c>
      <c r="K7162" t="s">
        <v>17325</v>
      </c>
    </row>
    <row r="7163" spans="1:11" hidden="1" x14ac:dyDescent="0.3">
      <c r="A7163" t="s">
        <v>772</v>
      </c>
      <c r="B7163" t="s">
        <v>12065</v>
      </c>
      <c r="C7163" t="s">
        <v>17428</v>
      </c>
      <c r="D7163" t="s">
        <v>17429</v>
      </c>
      <c r="E7163" s="74">
        <v>42030</v>
      </c>
      <c r="F7163">
        <v>0.131883</v>
      </c>
      <c r="G7163" t="s">
        <v>17</v>
      </c>
      <c r="H7163" t="s">
        <v>17315</v>
      </c>
      <c r="I7163" s="74">
        <v>42138</v>
      </c>
      <c r="J7163" t="s">
        <v>19</v>
      </c>
      <c r="K7163" t="s">
        <v>17325</v>
      </c>
    </row>
    <row r="7164" spans="1:11" hidden="1" x14ac:dyDescent="0.3">
      <c r="A7164" t="s">
        <v>771</v>
      </c>
      <c r="B7164" t="s">
        <v>12064</v>
      </c>
      <c r="C7164" t="s">
        <v>17428</v>
      </c>
      <c r="D7164" t="s">
        <v>17429</v>
      </c>
      <c r="E7164" s="74">
        <v>42048</v>
      </c>
      <c r="F7164">
        <v>9.5681000000000002E-2</v>
      </c>
      <c r="G7164" t="s">
        <v>17</v>
      </c>
      <c r="H7164" t="s">
        <v>17315</v>
      </c>
      <c r="I7164" s="74">
        <v>42138</v>
      </c>
      <c r="J7164" t="s">
        <v>19</v>
      </c>
      <c r="K7164" t="s">
        <v>17325</v>
      </c>
    </row>
    <row r="7165" spans="1:11" hidden="1" x14ac:dyDescent="0.3">
      <c r="A7165" t="s">
        <v>624</v>
      </c>
      <c r="B7165" t="s">
        <v>11986</v>
      </c>
      <c r="C7165" t="s">
        <v>17428</v>
      </c>
      <c r="D7165" t="s">
        <v>17429</v>
      </c>
      <c r="E7165" s="74">
        <v>42069</v>
      </c>
      <c r="F7165">
        <v>0.24190200000000001</v>
      </c>
      <c r="G7165" t="s">
        <v>17</v>
      </c>
      <c r="H7165" t="s">
        <v>17315</v>
      </c>
      <c r="I7165" s="74">
        <v>42318</v>
      </c>
      <c r="J7165" t="s">
        <v>19</v>
      </c>
      <c r="K7165" t="s">
        <v>17325</v>
      </c>
    </row>
    <row r="7166" spans="1:11" hidden="1" x14ac:dyDescent="0.3">
      <c r="A7166" t="s">
        <v>149</v>
      </c>
      <c r="B7166" t="s">
        <v>11696</v>
      </c>
      <c r="C7166" t="s">
        <v>17428</v>
      </c>
      <c r="D7166" t="s">
        <v>17429</v>
      </c>
      <c r="E7166" s="74">
        <v>42402</v>
      </c>
      <c r="F7166">
        <v>0.24797</v>
      </c>
      <c r="G7166" t="s">
        <v>17</v>
      </c>
      <c r="H7166" t="s">
        <v>17315</v>
      </c>
      <c r="I7166" s="74">
        <v>42723</v>
      </c>
      <c r="J7166" t="s">
        <v>19</v>
      </c>
      <c r="K7166" t="s">
        <v>17325</v>
      </c>
    </row>
    <row r="7167" spans="1:11" hidden="1" x14ac:dyDescent="0.3">
      <c r="A7167" t="s">
        <v>148</v>
      </c>
      <c r="B7167" t="s">
        <v>11695</v>
      </c>
      <c r="C7167" t="s">
        <v>17428</v>
      </c>
      <c r="D7167" t="s">
        <v>17429</v>
      </c>
      <c r="E7167" s="74">
        <v>42402</v>
      </c>
      <c r="F7167">
        <v>0.240818</v>
      </c>
      <c r="G7167" t="s">
        <v>17</v>
      </c>
      <c r="H7167" t="s">
        <v>17315</v>
      </c>
      <c r="I7167" s="74">
        <v>42732</v>
      </c>
      <c r="J7167" t="s">
        <v>19</v>
      </c>
      <c r="K7167" t="s">
        <v>17325</v>
      </c>
    </row>
    <row r="7168" spans="1:11" hidden="1" x14ac:dyDescent="0.3">
      <c r="A7168" t="s">
        <v>147</v>
      </c>
      <c r="B7168" t="s">
        <v>11694</v>
      </c>
      <c r="C7168" t="s">
        <v>17428</v>
      </c>
      <c r="D7168" t="s">
        <v>17429</v>
      </c>
      <c r="E7168" s="74">
        <v>42489</v>
      </c>
      <c r="F7168">
        <v>0.20180899999999999</v>
      </c>
      <c r="G7168" t="s">
        <v>17</v>
      </c>
      <c r="H7168" t="s">
        <v>17315</v>
      </c>
      <c r="I7168" s="74">
        <v>42723</v>
      </c>
      <c r="J7168" t="s">
        <v>19</v>
      </c>
      <c r="K7168" t="s">
        <v>17325</v>
      </c>
    </row>
    <row r="7169" spans="1:11" hidden="1" x14ac:dyDescent="0.3">
      <c r="A7169" t="s">
        <v>146</v>
      </c>
      <c r="B7169" t="s">
        <v>11693</v>
      </c>
      <c r="C7169" t="s">
        <v>17428</v>
      </c>
      <c r="D7169" t="s">
        <v>17429</v>
      </c>
      <c r="E7169" s="74">
        <v>42493</v>
      </c>
      <c r="F7169">
        <v>0.213167</v>
      </c>
      <c r="G7169" t="s">
        <v>17</v>
      </c>
      <c r="H7169" t="s">
        <v>17315</v>
      </c>
      <c r="I7169" s="74">
        <v>42732</v>
      </c>
      <c r="J7169" t="s">
        <v>19</v>
      </c>
      <c r="K7169" t="s">
        <v>17325</v>
      </c>
    </row>
    <row r="7170" spans="1:11" hidden="1" x14ac:dyDescent="0.3">
      <c r="A7170" t="s">
        <v>7579</v>
      </c>
      <c r="B7170" t="s">
        <v>10453</v>
      </c>
      <c r="C7170" t="s">
        <v>17428</v>
      </c>
      <c r="D7170" t="s">
        <v>17429</v>
      </c>
      <c r="E7170" s="74">
        <v>42500</v>
      </c>
      <c r="F7170">
        <v>0.104398</v>
      </c>
      <c r="G7170" t="s">
        <v>17</v>
      </c>
      <c r="H7170" t="s">
        <v>17315</v>
      </c>
      <c r="I7170" s="74">
        <v>43851</v>
      </c>
      <c r="J7170" t="s">
        <v>19</v>
      </c>
      <c r="K7170" t="s">
        <v>17325</v>
      </c>
    </row>
    <row r="7171" spans="1:11" hidden="1" x14ac:dyDescent="0.3">
      <c r="A7171" t="s">
        <v>7590</v>
      </c>
      <c r="B7171" t="s">
        <v>10451</v>
      </c>
      <c r="C7171" t="s">
        <v>17428</v>
      </c>
      <c r="D7171" t="s">
        <v>17429</v>
      </c>
      <c r="E7171" s="74">
        <v>42772</v>
      </c>
      <c r="F7171">
        <v>4.5033999999999998E-2</v>
      </c>
      <c r="G7171" t="s">
        <v>17</v>
      </c>
      <c r="H7171" t="s">
        <v>17315</v>
      </c>
      <c r="I7171" s="74">
        <v>43851</v>
      </c>
      <c r="J7171" t="s">
        <v>19</v>
      </c>
      <c r="K7171" t="s">
        <v>17325</v>
      </c>
    </row>
    <row r="7172" spans="1:11" hidden="1" x14ac:dyDescent="0.3">
      <c r="A7172" t="s">
        <v>7595</v>
      </c>
      <c r="B7172" t="s">
        <v>10450</v>
      </c>
      <c r="C7172" t="s">
        <v>17428</v>
      </c>
      <c r="D7172" t="s">
        <v>17429</v>
      </c>
      <c r="E7172" s="74">
        <v>43123</v>
      </c>
      <c r="F7172">
        <v>8.6417999999999995E-2</v>
      </c>
      <c r="G7172" t="s">
        <v>17</v>
      </c>
      <c r="H7172" t="s">
        <v>17315</v>
      </c>
      <c r="I7172" s="74">
        <v>43851</v>
      </c>
      <c r="J7172" t="s">
        <v>19</v>
      </c>
      <c r="K7172" t="s">
        <v>17325</v>
      </c>
    </row>
    <row r="7173" spans="1:11" hidden="1" x14ac:dyDescent="0.3">
      <c r="A7173" t="s">
        <v>7792</v>
      </c>
      <c r="B7173" t="s">
        <v>10557</v>
      </c>
      <c r="C7173" t="s">
        <v>17342</v>
      </c>
      <c r="D7173" t="s">
        <v>17343</v>
      </c>
      <c r="E7173" s="74">
        <v>42654</v>
      </c>
      <c r="F7173">
        <v>0.65200000000000002</v>
      </c>
      <c r="G7173" t="s">
        <v>17</v>
      </c>
      <c r="H7173" t="s">
        <v>17315</v>
      </c>
      <c r="I7173" s="74">
        <v>43927</v>
      </c>
      <c r="J7173" t="s">
        <v>19</v>
      </c>
      <c r="K7173" t="s">
        <v>19</v>
      </c>
    </row>
    <row r="7174" spans="1:11" hidden="1" x14ac:dyDescent="0.3">
      <c r="A7174" t="s">
        <v>6908</v>
      </c>
      <c r="B7174" t="s">
        <v>10556</v>
      </c>
      <c r="C7174" t="s">
        <v>17342</v>
      </c>
      <c r="D7174" t="s">
        <v>17343</v>
      </c>
      <c r="E7174" s="74">
        <v>42034</v>
      </c>
      <c r="F7174">
        <v>0.82499999999999996</v>
      </c>
      <c r="G7174" t="s">
        <v>17</v>
      </c>
      <c r="H7174" t="s">
        <v>17315</v>
      </c>
      <c r="I7174" s="74">
        <v>43833</v>
      </c>
      <c r="J7174" t="s">
        <v>19</v>
      </c>
      <c r="K7174" t="s">
        <v>19</v>
      </c>
    </row>
    <row r="7175" spans="1:11" hidden="1" x14ac:dyDescent="0.3">
      <c r="A7175" t="s">
        <v>25651</v>
      </c>
      <c r="B7175" t="s">
        <v>25652</v>
      </c>
      <c r="C7175" t="s">
        <v>25653</v>
      </c>
      <c r="D7175" t="s">
        <v>25654</v>
      </c>
      <c r="E7175" s="74">
        <v>45647</v>
      </c>
      <c r="F7175">
        <v>200</v>
      </c>
      <c r="G7175" t="s">
        <v>17</v>
      </c>
      <c r="H7175" t="s">
        <v>17315</v>
      </c>
      <c r="I7175" s="74">
        <v>45713</v>
      </c>
      <c r="J7175" t="s">
        <v>19</v>
      </c>
      <c r="K7175" t="s">
        <v>19</v>
      </c>
    </row>
    <row r="7176" spans="1:11" hidden="1" x14ac:dyDescent="0.3">
      <c r="A7176" t="s">
        <v>25436</v>
      </c>
      <c r="B7176" t="s">
        <v>25437</v>
      </c>
      <c r="C7176" t="s">
        <v>25324</v>
      </c>
      <c r="D7176" t="s">
        <v>25325</v>
      </c>
      <c r="E7176" s="74">
        <v>45415</v>
      </c>
      <c r="F7176">
        <v>100</v>
      </c>
      <c r="G7176" t="s">
        <v>17</v>
      </c>
      <c r="H7176" t="s">
        <v>17315</v>
      </c>
      <c r="I7176" s="74">
        <v>45499</v>
      </c>
      <c r="J7176" t="s">
        <v>19</v>
      </c>
      <c r="K7176" t="s">
        <v>19</v>
      </c>
    </row>
    <row r="7177" spans="1:11" hidden="1" x14ac:dyDescent="0.3">
      <c r="A7177" t="s">
        <v>25322</v>
      </c>
      <c r="B7177" t="s">
        <v>25323</v>
      </c>
      <c r="C7177" t="s">
        <v>25324</v>
      </c>
      <c r="D7177" t="s">
        <v>25325</v>
      </c>
      <c r="E7177" s="74">
        <v>45414</v>
      </c>
      <c r="F7177">
        <v>100</v>
      </c>
      <c r="G7177" t="s">
        <v>17</v>
      </c>
      <c r="H7177" t="s">
        <v>17315</v>
      </c>
      <c r="I7177" s="74">
        <v>45499</v>
      </c>
      <c r="J7177" t="s">
        <v>19</v>
      </c>
      <c r="K7177" t="s">
        <v>19</v>
      </c>
    </row>
    <row r="7178" spans="1:11" hidden="1" x14ac:dyDescent="0.3">
      <c r="A7178" t="s">
        <v>2500</v>
      </c>
      <c r="B7178" t="s">
        <v>13259</v>
      </c>
      <c r="C7178" t="s">
        <v>17370</v>
      </c>
      <c r="D7178" t="s">
        <v>17371</v>
      </c>
      <c r="E7178" s="74">
        <v>21520</v>
      </c>
      <c r="F7178">
        <v>163.19999999999999</v>
      </c>
      <c r="G7178" t="s">
        <v>17334</v>
      </c>
      <c r="H7178" t="s">
        <v>17315</v>
      </c>
      <c r="I7178" s="74">
        <v>40778</v>
      </c>
      <c r="J7178" t="s">
        <v>17325</v>
      </c>
      <c r="K7178" t="s">
        <v>19</v>
      </c>
    </row>
    <row r="7179" spans="1:11" hidden="1" x14ac:dyDescent="0.3">
      <c r="A7179" t="s">
        <v>2500</v>
      </c>
      <c r="B7179" t="s">
        <v>13259</v>
      </c>
      <c r="C7179" t="s">
        <v>17370</v>
      </c>
      <c r="D7179" t="s">
        <v>17371</v>
      </c>
      <c r="E7179" s="74">
        <v>21520</v>
      </c>
      <c r="F7179">
        <v>163.19999999999999</v>
      </c>
      <c r="G7179" t="s">
        <v>17430</v>
      </c>
      <c r="H7179" t="s">
        <v>17315</v>
      </c>
      <c r="I7179" s="74">
        <v>40778</v>
      </c>
      <c r="J7179" t="s">
        <v>17325</v>
      </c>
      <c r="K7179" t="s">
        <v>19</v>
      </c>
    </row>
    <row r="7180" spans="1:11" hidden="1" x14ac:dyDescent="0.3">
      <c r="A7180" t="s">
        <v>2499</v>
      </c>
      <c r="B7180" t="s">
        <v>13259</v>
      </c>
      <c r="C7180" t="s">
        <v>17370</v>
      </c>
      <c r="D7180" t="s">
        <v>17371</v>
      </c>
      <c r="E7180" s="74">
        <v>21732</v>
      </c>
      <c r="F7180">
        <v>163.19999999999999</v>
      </c>
      <c r="G7180" t="s">
        <v>17430</v>
      </c>
      <c r="H7180" t="s">
        <v>17315</v>
      </c>
      <c r="I7180" s="74">
        <v>40778</v>
      </c>
      <c r="J7180" t="s">
        <v>17325</v>
      </c>
      <c r="K7180" t="s">
        <v>19</v>
      </c>
    </row>
    <row r="7181" spans="1:11" hidden="1" x14ac:dyDescent="0.3">
      <c r="A7181" t="s">
        <v>1454</v>
      </c>
      <c r="B7181" t="s">
        <v>12454</v>
      </c>
      <c r="C7181" t="s">
        <v>17414</v>
      </c>
      <c r="D7181" t="s">
        <v>17415</v>
      </c>
      <c r="E7181" s="74">
        <v>41612</v>
      </c>
      <c r="F7181">
        <v>18.5</v>
      </c>
      <c r="G7181" t="s">
        <v>17</v>
      </c>
      <c r="H7181" t="s">
        <v>17315</v>
      </c>
      <c r="I7181" s="74">
        <v>41631</v>
      </c>
      <c r="J7181" t="s">
        <v>19</v>
      </c>
      <c r="K7181" t="s">
        <v>19</v>
      </c>
    </row>
    <row r="7182" spans="1:11" hidden="1" x14ac:dyDescent="0.3">
      <c r="A7182" t="s">
        <v>21465</v>
      </c>
      <c r="B7182" t="s">
        <v>21466</v>
      </c>
      <c r="C7182" t="s">
        <v>18722</v>
      </c>
      <c r="D7182" t="s">
        <v>18723</v>
      </c>
      <c r="E7182" s="74">
        <v>40861</v>
      </c>
      <c r="F7182">
        <v>7.2670999999999999E-2</v>
      </c>
      <c r="G7182" t="s">
        <v>17</v>
      </c>
      <c r="H7182" t="s">
        <v>17315</v>
      </c>
      <c r="I7182" s="74">
        <v>45343</v>
      </c>
      <c r="J7182" t="s">
        <v>19</v>
      </c>
      <c r="K7182" t="s">
        <v>17325</v>
      </c>
    </row>
    <row r="7183" spans="1:11" hidden="1" x14ac:dyDescent="0.3">
      <c r="A7183" t="s">
        <v>21467</v>
      </c>
      <c r="B7183" t="s">
        <v>21468</v>
      </c>
      <c r="C7183" t="s">
        <v>18722</v>
      </c>
      <c r="D7183" t="s">
        <v>18723</v>
      </c>
      <c r="E7183" s="74">
        <v>41715</v>
      </c>
      <c r="F7183">
        <v>0.226107</v>
      </c>
      <c r="G7183" t="s">
        <v>17</v>
      </c>
      <c r="H7183" t="s">
        <v>17315</v>
      </c>
      <c r="I7183" s="74">
        <v>45343</v>
      </c>
      <c r="J7183" t="s">
        <v>19</v>
      </c>
      <c r="K7183" t="s">
        <v>17325</v>
      </c>
    </row>
    <row r="7184" spans="1:11" hidden="1" x14ac:dyDescent="0.3">
      <c r="A7184" t="s">
        <v>21469</v>
      </c>
      <c r="B7184" t="s">
        <v>21470</v>
      </c>
      <c r="C7184" t="s">
        <v>18722</v>
      </c>
      <c r="D7184" t="s">
        <v>18723</v>
      </c>
      <c r="E7184" s="74">
        <v>41005</v>
      </c>
      <c r="F7184">
        <v>0.20227999999999999</v>
      </c>
      <c r="G7184" t="s">
        <v>17</v>
      </c>
      <c r="H7184" t="s">
        <v>17315</v>
      </c>
      <c r="I7184" s="74">
        <v>45335</v>
      </c>
      <c r="J7184" t="s">
        <v>19</v>
      </c>
      <c r="K7184" t="s">
        <v>17325</v>
      </c>
    </row>
    <row r="7185" spans="1:11" hidden="1" x14ac:dyDescent="0.3">
      <c r="A7185" t="s">
        <v>21471</v>
      </c>
      <c r="B7185" t="s">
        <v>21472</v>
      </c>
      <c r="C7185" t="s">
        <v>18722</v>
      </c>
      <c r="D7185" t="s">
        <v>18723</v>
      </c>
      <c r="E7185" s="74">
        <v>41282</v>
      </c>
      <c r="F7185">
        <v>0.22955200000000001</v>
      </c>
      <c r="G7185" t="s">
        <v>17</v>
      </c>
      <c r="H7185" t="s">
        <v>17315</v>
      </c>
      <c r="I7185" s="74">
        <v>45335</v>
      </c>
      <c r="J7185" t="s">
        <v>19</v>
      </c>
      <c r="K7185" t="s">
        <v>17325</v>
      </c>
    </row>
    <row r="7186" spans="1:11" hidden="1" x14ac:dyDescent="0.3">
      <c r="A7186" t="s">
        <v>21473</v>
      </c>
      <c r="B7186" t="s">
        <v>21474</v>
      </c>
      <c r="C7186" t="s">
        <v>18722</v>
      </c>
      <c r="D7186" t="s">
        <v>18723</v>
      </c>
      <c r="E7186" s="74">
        <v>41480</v>
      </c>
      <c r="F7186">
        <v>0.24437500000000001</v>
      </c>
      <c r="G7186" t="s">
        <v>17</v>
      </c>
      <c r="H7186" t="s">
        <v>17315</v>
      </c>
      <c r="I7186" s="74">
        <v>45335</v>
      </c>
      <c r="J7186" t="s">
        <v>19</v>
      </c>
      <c r="K7186" t="s">
        <v>17325</v>
      </c>
    </row>
    <row r="7187" spans="1:11" hidden="1" x14ac:dyDescent="0.3">
      <c r="A7187" t="s">
        <v>21475</v>
      </c>
      <c r="B7187" t="s">
        <v>21476</v>
      </c>
      <c r="C7187" t="s">
        <v>18722</v>
      </c>
      <c r="D7187" t="s">
        <v>18723</v>
      </c>
      <c r="E7187" s="74">
        <v>41538</v>
      </c>
      <c r="F7187">
        <v>0.23549999999999999</v>
      </c>
      <c r="G7187" t="s">
        <v>17</v>
      </c>
      <c r="H7187" t="s">
        <v>17315</v>
      </c>
      <c r="I7187" s="74">
        <v>45335</v>
      </c>
      <c r="J7187" t="s">
        <v>19</v>
      </c>
      <c r="K7187" t="s">
        <v>17325</v>
      </c>
    </row>
    <row r="7188" spans="1:11" hidden="1" x14ac:dyDescent="0.3">
      <c r="A7188" t="s">
        <v>21477</v>
      </c>
      <c r="B7188" t="s">
        <v>21478</v>
      </c>
      <c r="C7188" t="s">
        <v>18722</v>
      </c>
      <c r="D7188" t="s">
        <v>18723</v>
      </c>
      <c r="E7188" s="74">
        <v>41277</v>
      </c>
      <c r="F7188">
        <v>0.24546999999999999</v>
      </c>
      <c r="G7188" t="s">
        <v>17</v>
      </c>
      <c r="H7188" t="s">
        <v>17315</v>
      </c>
      <c r="I7188" s="74">
        <v>45335</v>
      </c>
      <c r="J7188" t="s">
        <v>19</v>
      </c>
      <c r="K7188" t="s">
        <v>17325</v>
      </c>
    </row>
    <row r="7189" spans="1:11" hidden="1" x14ac:dyDescent="0.3">
      <c r="A7189" t="s">
        <v>21479</v>
      </c>
      <c r="B7189" t="s">
        <v>21480</v>
      </c>
      <c r="C7189" t="s">
        <v>18722</v>
      </c>
      <c r="D7189" t="s">
        <v>18723</v>
      </c>
      <c r="E7189" s="74">
        <v>41312</v>
      </c>
      <c r="F7189">
        <v>0.23599999999999999</v>
      </c>
      <c r="G7189" t="s">
        <v>17</v>
      </c>
      <c r="H7189" t="s">
        <v>17315</v>
      </c>
      <c r="I7189" s="74">
        <v>45335</v>
      </c>
      <c r="J7189" t="s">
        <v>19</v>
      </c>
      <c r="K7189" t="s">
        <v>17325</v>
      </c>
    </row>
    <row r="7190" spans="1:11" hidden="1" x14ac:dyDescent="0.3">
      <c r="A7190" t="s">
        <v>21481</v>
      </c>
      <c r="B7190" t="s">
        <v>21482</v>
      </c>
      <c r="C7190" t="s">
        <v>18722</v>
      </c>
      <c r="D7190" t="s">
        <v>18723</v>
      </c>
      <c r="E7190" s="74">
        <v>41355</v>
      </c>
      <c r="F7190">
        <v>0.237149</v>
      </c>
      <c r="G7190" t="s">
        <v>17</v>
      </c>
      <c r="H7190" t="s">
        <v>17315</v>
      </c>
      <c r="I7190" s="74">
        <v>45335</v>
      </c>
      <c r="J7190" t="s">
        <v>19</v>
      </c>
      <c r="K7190" t="s">
        <v>17325</v>
      </c>
    </row>
    <row r="7191" spans="1:11" hidden="1" x14ac:dyDescent="0.3">
      <c r="A7191" t="s">
        <v>21483</v>
      </c>
      <c r="B7191" t="s">
        <v>21484</v>
      </c>
      <c r="C7191" t="s">
        <v>18722</v>
      </c>
      <c r="D7191" t="s">
        <v>18723</v>
      </c>
      <c r="E7191" s="74">
        <v>41360</v>
      </c>
      <c r="F7191">
        <v>0.233985</v>
      </c>
      <c r="G7191" t="s">
        <v>17</v>
      </c>
      <c r="H7191" t="s">
        <v>17315</v>
      </c>
      <c r="I7191" s="74">
        <v>45335</v>
      </c>
      <c r="J7191" t="s">
        <v>19</v>
      </c>
      <c r="K7191" t="s">
        <v>17325</v>
      </c>
    </row>
    <row r="7192" spans="1:11" hidden="1" x14ac:dyDescent="0.3">
      <c r="A7192" t="s">
        <v>21485</v>
      </c>
      <c r="B7192" t="s">
        <v>21486</v>
      </c>
      <c r="C7192" t="s">
        <v>18722</v>
      </c>
      <c r="D7192" t="s">
        <v>18723</v>
      </c>
      <c r="E7192" s="74">
        <v>41396</v>
      </c>
      <c r="F7192">
        <v>0.23818500000000001</v>
      </c>
      <c r="G7192" t="s">
        <v>17</v>
      </c>
      <c r="H7192" t="s">
        <v>17315</v>
      </c>
      <c r="I7192" s="74">
        <v>45335</v>
      </c>
      <c r="J7192" t="s">
        <v>19</v>
      </c>
      <c r="K7192" t="s">
        <v>17325</v>
      </c>
    </row>
    <row r="7193" spans="1:11" hidden="1" x14ac:dyDescent="0.3">
      <c r="A7193" t="s">
        <v>21487</v>
      </c>
      <c r="B7193" t="s">
        <v>21488</v>
      </c>
      <c r="C7193" t="s">
        <v>18722</v>
      </c>
      <c r="D7193" t="s">
        <v>18723</v>
      </c>
      <c r="E7193" s="74">
        <v>41409</v>
      </c>
      <c r="F7193">
        <v>0.24466099999999999</v>
      </c>
      <c r="G7193" t="s">
        <v>17</v>
      </c>
      <c r="H7193" t="s">
        <v>17315</v>
      </c>
      <c r="I7193" s="74">
        <v>45335</v>
      </c>
      <c r="J7193" t="s">
        <v>19</v>
      </c>
      <c r="K7193" t="s">
        <v>17325</v>
      </c>
    </row>
    <row r="7194" spans="1:11" hidden="1" x14ac:dyDescent="0.3">
      <c r="A7194" t="s">
        <v>21489</v>
      </c>
      <c r="B7194" t="s">
        <v>21490</v>
      </c>
      <c r="C7194" t="s">
        <v>18722</v>
      </c>
      <c r="D7194" t="s">
        <v>18723</v>
      </c>
      <c r="E7194" s="74">
        <v>41425</v>
      </c>
      <c r="F7194">
        <v>0.23794000000000001</v>
      </c>
      <c r="G7194" t="s">
        <v>17</v>
      </c>
      <c r="H7194" t="s">
        <v>17315</v>
      </c>
      <c r="I7194" s="74">
        <v>45335</v>
      </c>
      <c r="J7194" t="s">
        <v>19</v>
      </c>
      <c r="K7194" t="s">
        <v>17325</v>
      </c>
    </row>
    <row r="7195" spans="1:11" hidden="1" x14ac:dyDescent="0.3">
      <c r="A7195" t="s">
        <v>21491</v>
      </c>
      <c r="B7195" t="s">
        <v>21492</v>
      </c>
      <c r="C7195" t="s">
        <v>18722</v>
      </c>
      <c r="D7195" t="s">
        <v>18723</v>
      </c>
      <c r="E7195" s="74">
        <v>41428</v>
      </c>
      <c r="F7195">
        <v>0.23236799999999999</v>
      </c>
      <c r="G7195" t="s">
        <v>17</v>
      </c>
      <c r="H7195" t="s">
        <v>17315</v>
      </c>
      <c r="I7195" s="74">
        <v>45335</v>
      </c>
      <c r="J7195" t="s">
        <v>19</v>
      </c>
      <c r="K7195" t="s">
        <v>17325</v>
      </c>
    </row>
    <row r="7196" spans="1:11" hidden="1" x14ac:dyDescent="0.3">
      <c r="A7196" t="s">
        <v>21493</v>
      </c>
      <c r="B7196" t="s">
        <v>21494</v>
      </c>
      <c r="C7196" t="s">
        <v>18722</v>
      </c>
      <c r="D7196" t="s">
        <v>18723</v>
      </c>
      <c r="E7196" s="74">
        <v>41641</v>
      </c>
      <c r="F7196">
        <v>0.23630100000000001</v>
      </c>
      <c r="G7196" t="s">
        <v>17</v>
      </c>
      <c r="H7196" t="s">
        <v>17315</v>
      </c>
      <c r="I7196" s="74">
        <v>45335</v>
      </c>
      <c r="J7196" t="s">
        <v>19</v>
      </c>
      <c r="K7196" t="s">
        <v>17325</v>
      </c>
    </row>
    <row r="7197" spans="1:11" hidden="1" x14ac:dyDescent="0.3">
      <c r="A7197" t="s">
        <v>21495</v>
      </c>
      <c r="B7197" t="s">
        <v>21496</v>
      </c>
      <c r="C7197" t="s">
        <v>18722</v>
      </c>
      <c r="D7197" t="s">
        <v>18723</v>
      </c>
      <c r="E7197" s="74">
        <v>41645</v>
      </c>
      <c r="F7197">
        <v>0.23205200000000001</v>
      </c>
      <c r="G7197" t="s">
        <v>17</v>
      </c>
      <c r="H7197" t="s">
        <v>17315</v>
      </c>
      <c r="I7197" s="74">
        <v>45335</v>
      </c>
      <c r="J7197" t="s">
        <v>19</v>
      </c>
      <c r="K7197" t="s">
        <v>17325</v>
      </c>
    </row>
    <row r="7198" spans="1:11" hidden="1" x14ac:dyDescent="0.3">
      <c r="A7198" t="s">
        <v>21497</v>
      </c>
      <c r="B7198" t="s">
        <v>21498</v>
      </c>
      <c r="C7198" t="s">
        <v>18722</v>
      </c>
      <c r="D7198" t="s">
        <v>18723</v>
      </c>
      <c r="E7198" s="74">
        <v>41649</v>
      </c>
      <c r="F7198">
        <v>0.24474000000000001</v>
      </c>
      <c r="G7198" t="s">
        <v>17</v>
      </c>
      <c r="H7198" t="s">
        <v>17315</v>
      </c>
      <c r="I7198" s="74">
        <v>45335</v>
      </c>
      <c r="J7198" t="s">
        <v>19</v>
      </c>
      <c r="K7198" t="s">
        <v>17325</v>
      </c>
    </row>
    <row r="7199" spans="1:11" hidden="1" x14ac:dyDescent="0.3">
      <c r="A7199" t="s">
        <v>21499</v>
      </c>
      <c r="B7199" t="s">
        <v>21500</v>
      </c>
      <c r="C7199" t="s">
        <v>18722</v>
      </c>
      <c r="D7199" t="s">
        <v>18723</v>
      </c>
      <c r="E7199" s="74">
        <v>41683</v>
      </c>
      <c r="F7199">
        <v>0.23599500000000001</v>
      </c>
      <c r="G7199" t="s">
        <v>17</v>
      </c>
      <c r="H7199" t="s">
        <v>17315</v>
      </c>
      <c r="I7199" s="74">
        <v>45335</v>
      </c>
      <c r="J7199" t="s">
        <v>19</v>
      </c>
      <c r="K7199" t="s">
        <v>17325</v>
      </c>
    </row>
    <row r="7200" spans="1:11" hidden="1" x14ac:dyDescent="0.3">
      <c r="A7200" t="s">
        <v>21501</v>
      </c>
      <c r="B7200" t="s">
        <v>21502</v>
      </c>
      <c r="C7200" t="s">
        <v>18722</v>
      </c>
      <c r="D7200" t="s">
        <v>18723</v>
      </c>
      <c r="E7200" s="74">
        <v>41857</v>
      </c>
      <c r="F7200">
        <v>0.191556</v>
      </c>
      <c r="G7200" t="s">
        <v>17</v>
      </c>
      <c r="H7200" t="s">
        <v>17315</v>
      </c>
      <c r="I7200" s="74">
        <v>45335</v>
      </c>
      <c r="J7200" t="s">
        <v>19</v>
      </c>
      <c r="K7200" t="s">
        <v>17325</v>
      </c>
    </row>
    <row r="7201" spans="1:11" hidden="1" x14ac:dyDescent="0.3">
      <c r="A7201" t="s">
        <v>21503</v>
      </c>
      <c r="B7201" t="s">
        <v>21504</v>
      </c>
      <c r="C7201" t="s">
        <v>18722</v>
      </c>
      <c r="D7201" t="s">
        <v>18723</v>
      </c>
      <c r="E7201" s="74">
        <v>42009</v>
      </c>
      <c r="F7201">
        <v>0.113233</v>
      </c>
      <c r="G7201" t="s">
        <v>17</v>
      </c>
      <c r="H7201" t="s">
        <v>17315</v>
      </c>
      <c r="I7201" s="74">
        <v>45335</v>
      </c>
      <c r="J7201" t="s">
        <v>19</v>
      </c>
      <c r="K7201" t="s">
        <v>17325</v>
      </c>
    </row>
    <row r="7202" spans="1:11" hidden="1" x14ac:dyDescent="0.3">
      <c r="A7202" t="s">
        <v>21505</v>
      </c>
      <c r="B7202" t="s">
        <v>21506</v>
      </c>
      <c r="C7202" t="s">
        <v>18722</v>
      </c>
      <c r="D7202" t="s">
        <v>18723</v>
      </c>
      <c r="E7202" s="74">
        <v>42481</v>
      </c>
      <c r="F7202">
        <v>6.6497000000000001E-2</v>
      </c>
      <c r="G7202" t="s">
        <v>17</v>
      </c>
      <c r="H7202" t="s">
        <v>17315</v>
      </c>
      <c r="I7202" s="74">
        <v>45335</v>
      </c>
      <c r="J7202" t="s">
        <v>19</v>
      </c>
      <c r="K7202" t="s">
        <v>17325</v>
      </c>
    </row>
    <row r="7203" spans="1:11" hidden="1" x14ac:dyDescent="0.3">
      <c r="A7203" t="s">
        <v>21507</v>
      </c>
      <c r="B7203" t="s">
        <v>21508</v>
      </c>
      <c r="C7203" t="s">
        <v>18722</v>
      </c>
      <c r="D7203" t="s">
        <v>18723</v>
      </c>
      <c r="E7203" s="74">
        <v>42797</v>
      </c>
      <c r="F7203">
        <v>4.7195000000000001E-2</v>
      </c>
      <c r="G7203" t="s">
        <v>17</v>
      </c>
      <c r="H7203" t="s">
        <v>17315</v>
      </c>
      <c r="I7203" s="74">
        <v>45343</v>
      </c>
      <c r="J7203" t="s">
        <v>19</v>
      </c>
      <c r="K7203" t="s">
        <v>17325</v>
      </c>
    </row>
    <row r="7204" spans="1:11" hidden="1" x14ac:dyDescent="0.3">
      <c r="A7204" t="s">
        <v>21509</v>
      </c>
      <c r="B7204" t="s">
        <v>21510</v>
      </c>
      <c r="C7204" t="s">
        <v>18722</v>
      </c>
      <c r="D7204" t="s">
        <v>18723</v>
      </c>
      <c r="E7204" s="74">
        <v>40632</v>
      </c>
      <c r="F7204">
        <v>5.6863999999999998E-2</v>
      </c>
      <c r="G7204" t="s">
        <v>17</v>
      </c>
      <c r="H7204" t="s">
        <v>17315</v>
      </c>
      <c r="I7204" s="74">
        <v>45343</v>
      </c>
      <c r="J7204" t="s">
        <v>19</v>
      </c>
      <c r="K7204" t="s">
        <v>17325</v>
      </c>
    </row>
    <row r="7205" spans="1:11" hidden="1" x14ac:dyDescent="0.3">
      <c r="A7205" t="s">
        <v>21511</v>
      </c>
      <c r="B7205" t="s">
        <v>21512</v>
      </c>
      <c r="C7205" t="s">
        <v>18722</v>
      </c>
      <c r="D7205" t="s">
        <v>18723</v>
      </c>
      <c r="E7205" s="74">
        <v>41487</v>
      </c>
      <c r="F7205">
        <v>0.23250799999999999</v>
      </c>
      <c r="G7205" t="s">
        <v>17</v>
      </c>
      <c r="H7205" t="s">
        <v>17315</v>
      </c>
      <c r="I7205" s="74">
        <v>45335</v>
      </c>
      <c r="J7205" t="s">
        <v>19</v>
      </c>
      <c r="K7205" t="s">
        <v>17325</v>
      </c>
    </row>
    <row r="7206" spans="1:11" hidden="1" x14ac:dyDescent="0.3">
      <c r="A7206" t="s">
        <v>21513</v>
      </c>
      <c r="B7206" t="s">
        <v>21514</v>
      </c>
      <c r="C7206" t="s">
        <v>18722</v>
      </c>
      <c r="D7206" t="s">
        <v>18723</v>
      </c>
      <c r="E7206" s="74">
        <v>41537</v>
      </c>
      <c r="F7206">
        <v>0.23816100000000001</v>
      </c>
      <c r="G7206" t="s">
        <v>17</v>
      </c>
      <c r="H7206" t="s">
        <v>17315</v>
      </c>
      <c r="I7206" s="74">
        <v>45335</v>
      </c>
      <c r="J7206" t="s">
        <v>19</v>
      </c>
      <c r="K7206" t="s">
        <v>17325</v>
      </c>
    </row>
    <row r="7207" spans="1:11" hidden="1" x14ac:dyDescent="0.3">
      <c r="A7207" t="s">
        <v>21517</v>
      </c>
      <c r="B7207" t="s">
        <v>21518</v>
      </c>
      <c r="C7207" t="s">
        <v>18722</v>
      </c>
      <c r="D7207" t="s">
        <v>18723</v>
      </c>
      <c r="E7207" s="74">
        <v>41566</v>
      </c>
      <c r="F7207">
        <v>0.23857800000000001</v>
      </c>
      <c r="G7207" t="s">
        <v>17</v>
      </c>
      <c r="H7207" t="s">
        <v>17315</v>
      </c>
      <c r="I7207" s="74">
        <v>45335</v>
      </c>
      <c r="J7207" t="s">
        <v>19</v>
      </c>
      <c r="K7207" t="s">
        <v>17325</v>
      </c>
    </row>
    <row r="7208" spans="1:11" hidden="1" x14ac:dyDescent="0.3">
      <c r="A7208" t="s">
        <v>21519</v>
      </c>
      <c r="B7208" t="s">
        <v>21520</v>
      </c>
      <c r="C7208" t="s">
        <v>18722</v>
      </c>
      <c r="D7208" t="s">
        <v>18723</v>
      </c>
      <c r="E7208" s="74">
        <v>41641</v>
      </c>
      <c r="F7208">
        <v>0.230433</v>
      </c>
      <c r="G7208" t="s">
        <v>17</v>
      </c>
      <c r="H7208" t="s">
        <v>17315</v>
      </c>
      <c r="I7208" s="74">
        <v>45335</v>
      </c>
      <c r="J7208" t="s">
        <v>19</v>
      </c>
      <c r="K7208" t="s">
        <v>17325</v>
      </c>
    </row>
    <row r="7209" spans="1:11" hidden="1" x14ac:dyDescent="0.3">
      <c r="A7209" t="s">
        <v>21521</v>
      </c>
      <c r="B7209" t="s">
        <v>21522</v>
      </c>
      <c r="C7209" t="s">
        <v>18722</v>
      </c>
      <c r="D7209" t="s">
        <v>18723</v>
      </c>
      <c r="E7209" s="74">
        <v>41873</v>
      </c>
      <c r="F7209">
        <v>0.154753</v>
      </c>
      <c r="G7209" t="s">
        <v>17</v>
      </c>
      <c r="H7209" t="s">
        <v>17315</v>
      </c>
      <c r="I7209" s="74">
        <v>45335</v>
      </c>
      <c r="J7209" t="s">
        <v>19</v>
      </c>
      <c r="K7209" t="s">
        <v>17325</v>
      </c>
    </row>
    <row r="7210" spans="1:11" hidden="1" x14ac:dyDescent="0.3">
      <c r="A7210" t="s">
        <v>21523</v>
      </c>
      <c r="B7210" t="s">
        <v>21524</v>
      </c>
      <c r="C7210" t="s">
        <v>18722</v>
      </c>
      <c r="D7210" t="s">
        <v>18723</v>
      </c>
      <c r="E7210" s="74">
        <v>41641</v>
      </c>
      <c r="F7210">
        <v>0.241511</v>
      </c>
      <c r="G7210" t="s">
        <v>17</v>
      </c>
      <c r="H7210" t="s">
        <v>17315</v>
      </c>
      <c r="I7210" s="74">
        <v>45335</v>
      </c>
      <c r="J7210" t="s">
        <v>19</v>
      </c>
      <c r="K7210" t="s">
        <v>17325</v>
      </c>
    </row>
    <row r="7211" spans="1:11" hidden="1" x14ac:dyDescent="0.3">
      <c r="A7211" t="s">
        <v>21525</v>
      </c>
      <c r="B7211" t="s">
        <v>21526</v>
      </c>
      <c r="C7211" t="s">
        <v>18722</v>
      </c>
      <c r="D7211" t="s">
        <v>18723</v>
      </c>
      <c r="E7211" s="74">
        <v>41641</v>
      </c>
      <c r="F7211">
        <v>0.23741000000000001</v>
      </c>
      <c r="G7211" t="s">
        <v>17</v>
      </c>
      <c r="H7211" t="s">
        <v>17315</v>
      </c>
      <c r="I7211" s="74">
        <v>45335</v>
      </c>
      <c r="J7211" t="s">
        <v>19</v>
      </c>
      <c r="K7211" t="s">
        <v>17325</v>
      </c>
    </row>
    <row r="7212" spans="1:11" hidden="1" x14ac:dyDescent="0.3">
      <c r="A7212" t="s">
        <v>21527</v>
      </c>
      <c r="B7212" t="s">
        <v>21528</v>
      </c>
      <c r="C7212" t="s">
        <v>18722</v>
      </c>
      <c r="D7212" t="s">
        <v>18723</v>
      </c>
      <c r="E7212" s="74">
        <v>41668</v>
      </c>
      <c r="F7212">
        <v>0.2369</v>
      </c>
      <c r="G7212" t="s">
        <v>17</v>
      </c>
      <c r="H7212" t="s">
        <v>17315</v>
      </c>
      <c r="I7212" s="74">
        <v>45335</v>
      </c>
      <c r="J7212" t="s">
        <v>19</v>
      </c>
      <c r="K7212" t="s">
        <v>17325</v>
      </c>
    </row>
    <row r="7213" spans="1:11" hidden="1" x14ac:dyDescent="0.3">
      <c r="A7213" t="s">
        <v>21529</v>
      </c>
      <c r="B7213" t="s">
        <v>21530</v>
      </c>
      <c r="C7213" t="s">
        <v>18722</v>
      </c>
      <c r="D7213" t="s">
        <v>18723</v>
      </c>
      <c r="E7213" s="74">
        <v>41701</v>
      </c>
      <c r="F7213">
        <v>0.23213700000000001</v>
      </c>
      <c r="G7213" t="s">
        <v>17</v>
      </c>
      <c r="H7213" t="s">
        <v>17315</v>
      </c>
      <c r="I7213" s="74">
        <v>45335</v>
      </c>
      <c r="J7213" t="s">
        <v>19</v>
      </c>
      <c r="K7213" t="s">
        <v>17325</v>
      </c>
    </row>
    <row r="7214" spans="1:11" hidden="1" x14ac:dyDescent="0.3">
      <c r="A7214" t="s">
        <v>21531</v>
      </c>
      <c r="B7214" t="s">
        <v>21532</v>
      </c>
      <c r="C7214" t="s">
        <v>18722</v>
      </c>
      <c r="D7214" t="s">
        <v>18723</v>
      </c>
      <c r="E7214" s="74">
        <v>41703</v>
      </c>
      <c r="F7214">
        <v>0.23799699999999999</v>
      </c>
      <c r="G7214" t="s">
        <v>17</v>
      </c>
      <c r="H7214" t="s">
        <v>17315</v>
      </c>
      <c r="I7214" s="74">
        <v>45335</v>
      </c>
      <c r="J7214" t="s">
        <v>19</v>
      </c>
      <c r="K7214" t="s">
        <v>17325</v>
      </c>
    </row>
    <row r="7215" spans="1:11" hidden="1" x14ac:dyDescent="0.3">
      <c r="A7215" t="s">
        <v>21533</v>
      </c>
      <c r="B7215" t="s">
        <v>21534</v>
      </c>
      <c r="C7215" t="s">
        <v>18722</v>
      </c>
      <c r="D7215" t="s">
        <v>18723</v>
      </c>
      <c r="E7215" s="74">
        <v>41765</v>
      </c>
      <c r="F7215">
        <v>0.23904400000000001</v>
      </c>
      <c r="G7215" t="s">
        <v>17</v>
      </c>
      <c r="H7215" t="s">
        <v>17315</v>
      </c>
      <c r="I7215" s="74">
        <v>45335</v>
      </c>
      <c r="J7215" t="s">
        <v>19</v>
      </c>
      <c r="K7215" t="s">
        <v>17325</v>
      </c>
    </row>
    <row r="7216" spans="1:11" hidden="1" x14ac:dyDescent="0.3">
      <c r="A7216" t="s">
        <v>21535</v>
      </c>
      <c r="B7216" t="s">
        <v>21536</v>
      </c>
      <c r="C7216" t="s">
        <v>18722</v>
      </c>
      <c r="D7216" t="s">
        <v>18723</v>
      </c>
      <c r="E7216" s="74">
        <v>41780</v>
      </c>
      <c r="F7216">
        <v>0.227321</v>
      </c>
      <c r="G7216" t="s">
        <v>17</v>
      </c>
      <c r="H7216" t="s">
        <v>17315</v>
      </c>
      <c r="I7216" s="74">
        <v>45335</v>
      </c>
      <c r="J7216" t="s">
        <v>19</v>
      </c>
      <c r="K7216" t="s">
        <v>17325</v>
      </c>
    </row>
    <row r="7217" spans="1:11" hidden="1" x14ac:dyDescent="0.3">
      <c r="A7217" t="s">
        <v>21537</v>
      </c>
      <c r="B7217" t="s">
        <v>21538</v>
      </c>
      <c r="C7217" t="s">
        <v>18722</v>
      </c>
      <c r="D7217" t="s">
        <v>18723</v>
      </c>
      <c r="E7217" s="74">
        <v>41804</v>
      </c>
      <c r="F7217">
        <v>0.23741000000000001</v>
      </c>
      <c r="G7217" t="s">
        <v>17</v>
      </c>
      <c r="H7217" t="s">
        <v>17315</v>
      </c>
      <c r="I7217" s="74">
        <v>45335</v>
      </c>
      <c r="J7217" t="s">
        <v>19</v>
      </c>
      <c r="K7217" t="s">
        <v>17325</v>
      </c>
    </row>
    <row r="7218" spans="1:11" hidden="1" x14ac:dyDescent="0.3">
      <c r="A7218" t="s">
        <v>21539</v>
      </c>
      <c r="B7218" t="s">
        <v>21540</v>
      </c>
      <c r="C7218" t="s">
        <v>18722</v>
      </c>
      <c r="D7218" t="s">
        <v>18723</v>
      </c>
      <c r="E7218" s="74">
        <v>42006</v>
      </c>
      <c r="F7218">
        <v>0.23293800000000001</v>
      </c>
      <c r="G7218" t="s">
        <v>17</v>
      </c>
      <c r="H7218" t="s">
        <v>17315</v>
      </c>
      <c r="I7218" s="74">
        <v>45335</v>
      </c>
      <c r="J7218" t="s">
        <v>19</v>
      </c>
      <c r="K7218" t="s">
        <v>17325</v>
      </c>
    </row>
    <row r="7219" spans="1:11" hidden="1" x14ac:dyDescent="0.3">
      <c r="A7219" t="s">
        <v>21541</v>
      </c>
      <c r="B7219" t="s">
        <v>21542</v>
      </c>
      <c r="C7219" t="s">
        <v>18722</v>
      </c>
      <c r="D7219" t="s">
        <v>18723</v>
      </c>
      <c r="E7219" s="74">
        <v>42006</v>
      </c>
      <c r="F7219">
        <v>0.140707</v>
      </c>
      <c r="G7219" t="s">
        <v>17</v>
      </c>
      <c r="H7219" t="s">
        <v>17315</v>
      </c>
      <c r="I7219" s="74">
        <v>45335</v>
      </c>
      <c r="J7219" t="s">
        <v>19</v>
      </c>
      <c r="K7219" t="s">
        <v>17325</v>
      </c>
    </row>
    <row r="7220" spans="1:11" hidden="1" x14ac:dyDescent="0.3">
      <c r="A7220" t="s">
        <v>14236</v>
      </c>
      <c r="B7220" t="s">
        <v>14235</v>
      </c>
      <c r="C7220" t="s">
        <v>18722</v>
      </c>
      <c r="D7220" t="s">
        <v>18723</v>
      </c>
      <c r="E7220" s="74">
        <v>41768</v>
      </c>
      <c r="F7220">
        <v>0.23205999999999999</v>
      </c>
      <c r="G7220" t="s">
        <v>17</v>
      </c>
      <c r="H7220" t="s">
        <v>17315</v>
      </c>
      <c r="I7220" s="74">
        <v>44908</v>
      </c>
      <c r="J7220" t="s">
        <v>19</v>
      </c>
      <c r="K7220" t="s">
        <v>17325</v>
      </c>
    </row>
    <row r="7221" spans="1:11" hidden="1" x14ac:dyDescent="0.3">
      <c r="A7221" t="s">
        <v>14234</v>
      </c>
      <c r="B7221" t="s">
        <v>14233</v>
      </c>
      <c r="C7221" t="s">
        <v>18722</v>
      </c>
      <c r="D7221" t="s">
        <v>18723</v>
      </c>
      <c r="E7221" s="74">
        <v>41849</v>
      </c>
      <c r="F7221">
        <v>0.24131</v>
      </c>
      <c r="G7221" t="s">
        <v>17</v>
      </c>
      <c r="H7221" t="s">
        <v>17315</v>
      </c>
      <c r="I7221" s="74">
        <v>44908</v>
      </c>
      <c r="J7221" t="s">
        <v>19</v>
      </c>
      <c r="K7221" t="s">
        <v>17325</v>
      </c>
    </row>
    <row r="7222" spans="1:11" hidden="1" x14ac:dyDescent="0.3">
      <c r="A7222" t="s">
        <v>14228</v>
      </c>
      <c r="B7222" t="s">
        <v>14227</v>
      </c>
      <c r="C7222" t="s">
        <v>18722</v>
      </c>
      <c r="D7222" t="s">
        <v>18723</v>
      </c>
      <c r="E7222" s="74">
        <v>41928</v>
      </c>
      <c r="F7222">
        <v>0.13322000000000001</v>
      </c>
      <c r="G7222" t="s">
        <v>17</v>
      </c>
      <c r="H7222" t="s">
        <v>17315</v>
      </c>
      <c r="I7222" s="74">
        <v>44908</v>
      </c>
      <c r="J7222" t="s">
        <v>19</v>
      </c>
      <c r="K7222" t="s">
        <v>17325</v>
      </c>
    </row>
    <row r="7223" spans="1:11" hidden="1" x14ac:dyDescent="0.3">
      <c r="A7223" t="s">
        <v>14226</v>
      </c>
      <c r="B7223" t="s">
        <v>14225</v>
      </c>
      <c r="C7223" t="s">
        <v>18722</v>
      </c>
      <c r="D7223" t="s">
        <v>18723</v>
      </c>
      <c r="E7223" s="74">
        <v>42009</v>
      </c>
      <c r="F7223">
        <v>0.22961000000000001</v>
      </c>
      <c r="G7223" t="s">
        <v>17</v>
      </c>
      <c r="H7223" t="s">
        <v>17315</v>
      </c>
      <c r="I7223" s="74">
        <v>44908</v>
      </c>
      <c r="J7223" t="s">
        <v>19</v>
      </c>
      <c r="K7223" t="s">
        <v>17325</v>
      </c>
    </row>
    <row r="7224" spans="1:11" hidden="1" x14ac:dyDescent="0.3">
      <c r="A7224" t="s">
        <v>14224</v>
      </c>
      <c r="B7224" t="s">
        <v>14223</v>
      </c>
      <c r="C7224" t="s">
        <v>18722</v>
      </c>
      <c r="D7224" t="s">
        <v>18723</v>
      </c>
      <c r="E7224" s="74">
        <v>42009</v>
      </c>
      <c r="F7224">
        <v>0.23543</v>
      </c>
      <c r="G7224" t="s">
        <v>17</v>
      </c>
      <c r="H7224" t="s">
        <v>17315</v>
      </c>
      <c r="I7224" s="74">
        <v>44908</v>
      </c>
      <c r="J7224" t="s">
        <v>19</v>
      </c>
      <c r="K7224" t="s">
        <v>17325</v>
      </c>
    </row>
    <row r="7225" spans="1:11" hidden="1" x14ac:dyDescent="0.3">
      <c r="A7225" t="s">
        <v>14222</v>
      </c>
      <c r="B7225" t="s">
        <v>14221</v>
      </c>
      <c r="C7225" t="s">
        <v>18722</v>
      </c>
      <c r="D7225" t="s">
        <v>18723</v>
      </c>
      <c r="E7225" s="74">
        <v>42042</v>
      </c>
      <c r="F7225">
        <v>0.23687</v>
      </c>
      <c r="G7225" t="s">
        <v>17</v>
      </c>
      <c r="H7225" t="s">
        <v>17315</v>
      </c>
      <c r="I7225" s="74">
        <v>44908</v>
      </c>
      <c r="J7225" t="s">
        <v>19</v>
      </c>
      <c r="K7225" t="s">
        <v>17325</v>
      </c>
    </row>
    <row r="7226" spans="1:11" hidden="1" x14ac:dyDescent="0.3">
      <c r="A7226" t="s">
        <v>14220</v>
      </c>
      <c r="B7226" t="s">
        <v>14219</v>
      </c>
      <c r="C7226" t="s">
        <v>18722</v>
      </c>
      <c r="D7226" t="s">
        <v>18723</v>
      </c>
      <c r="E7226" s="74">
        <v>42074</v>
      </c>
      <c r="F7226">
        <v>5.4890000000000001E-2</v>
      </c>
      <c r="G7226" t="s">
        <v>17</v>
      </c>
      <c r="H7226" t="s">
        <v>17315</v>
      </c>
      <c r="I7226" s="74">
        <v>44908</v>
      </c>
      <c r="J7226" t="s">
        <v>19</v>
      </c>
      <c r="K7226" t="s">
        <v>17325</v>
      </c>
    </row>
    <row r="7227" spans="1:11" hidden="1" x14ac:dyDescent="0.3">
      <c r="A7227" t="s">
        <v>14218</v>
      </c>
      <c r="B7227" t="s">
        <v>14217</v>
      </c>
      <c r="C7227" t="s">
        <v>18722</v>
      </c>
      <c r="D7227" t="s">
        <v>18723</v>
      </c>
      <c r="E7227" s="74">
        <v>40842</v>
      </c>
      <c r="F7227">
        <v>9.4740000000000005E-2</v>
      </c>
      <c r="G7227" t="s">
        <v>17</v>
      </c>
      <c r="H7227" t="s">
        <v>17315</v>
      </c>
      <c r="I7227" s="74">
        <v>44908</v>
      </c>
      <c r="J7227" t="s">
        <v>19</v>
      </c>
      <c r="K7227" t="s">
        <v>17325</v>
      </c>
    </row>
    <row r="7228" spans="1:11" hidden="1" x14ac:dyDescent="0.3">
      <c r="A7228" t="s">
        <v>14216</v>
      </c>
      <c r="B7228" t="s">
        <v>14215</v>
      </c>
      <c r="C7228" t="s">
        <v>18722</v>
      </c>
      <c r="D7228" t="s">
        <v>18723</v>
      </c>
      <c r="E7228" s="74">
        <v>40927</v>
      </c>
      <c r="F7228">
        <v>0.23497999999999999</v>
      </c>
      <c r="G7228" t="s">
        <v>17</v>
      </c>
      <c r="H7228" t="s">
        <v>17315</v>
      </c>
      <c r="I7228" s="74">
        <v>44908</v>
      </c>
      <c r="J7228" t="s">
        <v>19</v>
      </c>
      <c r="K7228" t="s">
        <v>17325</v>
      </c>
    </row>
    <row r="7229" spans="1:11" hidden="1" x14ac:dyDescent="0.3">
      <c r="A7229" t="s">
        <v>14214</v>
      </c>
      <c r="B7229" t="s">
        <v>14213</v>
      </c>
      <c r="C7229" t="s">
        <v>18722</v>
      </c>
      <c r="D7229" t="s">
        <v>18723</v>
      </c>
      <c r="E7229" s="74">
        <v>40932</v>
      </c>
      <c r="F7229">
        <v>9.7189999999999999E-2</v>
      </c>
      <c r="G7229" t="s">
        <v>17</v>
      </c>
      <c r="H7229" t="s">
        <v>17315</v>
      </c>
      <c r="I7229" s="74">
        <v>44908</v>
      </c>
      <c r="J7229" t="s">
        <v>19</v>
      </c>
      <c r="K7229" t="s">
        <v>17325</v>
      </c>
    </row>
    <row r="7230" spans="1:11" hidden="1" x14ac:dyDescent="0.3">
      <c r="A7230" t="s">
        <v>14211</v>
      </c>
      <c r="B7230" t="s">
        <v>14210</v>
      </c>
      <c r="C7230" t="s">
        <v>18722</v>
      </c>
      <c r="D7230" t="s">
        <v>18723</v>
      </c>
      <c r="E7230" s="74">
        <v>40940</v>
      </c>
      <c r="F7230">
        <v>0.23097000000000001</v>
      </c>
      <c r="G7230" t="s">
        <v>17</v>
      </c>
      <c r="H7230" t="s">
        <v>17315</v>
      </c>
      <c r="I7230" s="74">
        <v>44908</v>
      </c>
      <c r="J7230" t="s">
        <v>19</v>
      </c>
      <c r="K7230" t="s">
        <v>17325</v>
      </c>
    </row>
    <row r="7231" spans="1:11" hidden="1" x14ac:dyDescent="0.3">
      <c r="A7231" t="s">
        <v>14209</v>
      </c>
      <c r="B7231" t="s">
        <v>14208</v>
      </c>
      <c r="C7231" t="s">
        <v>18722</v>
      </c>
      <c r="D7231" t="s">
        <v>18723</v>
      </c>
      <c r="E7231" s="74">
        <v>40914</v>
      </c>
      <c r="F7231">
        <v>0.24723999999999999</v>
      </c>
      <c r="G7231" t="s">
        <v>17</v>
      </c>
      <c r="H7231" t="s">
        <v>17315</v>
      </c>
      <c r="I7231" s="74">
        <v>44908</v>
      </c>
      <c r="J7231" t="s">
        <v>19</v>
      </c>
      <c r="K7231" t="s">
        <v>17325</v>
      </c>
    </row>
    <row r="7232" spans="1:11" hidden="1" x14ac:dyDescent="0.3">
      <c r="A7232" t="s">
        <v>14207</v>
      </c>
      <c r="B7232" t="s">
        <v>14206</v>
      </c>
      <c r="C7232" t="s">
        <v>18722</v>
      </c>
      <c r="D7232" t="s">
        <v>18723</v>
      </c>
      <c r="E7232" s="74">
        <v>40938</v>
      </c>
      <c r="F7232">
        <v>0.23541000000000001</v>
      </c>
      <c r="G7232" t="s">
        <v>17</v>
      </c>
      <c r="H7232" t="s">
        <v>17315</v>
      </c>
      <c r="I7232" s="74">
        <v>44908</v>
      </c>
      <c r="J7232" t="s">
        <v>19</v>
      </c>
      <c r="K7232" t="s">
        <v>17325</v>
      </c>
    </row>
    <row r="7233" spans="1:11" hidden="1" x14ac:dyDescent="0.3">
      <c r="A7233" t="s">
        <v>14205</v>
      </c>
      <c r="B7233" t="s">
        <v>14204</v>
      </c>
      <c r="C7233" t="s">
        <v>18722</v>
      </c>
      <c r="D7233" t="s">
        <v>18723</v>
      </c>
      <c r="E7233" s="74">
        <v>40919</v>
      </c>
      <c r="F7233">
        <v>0.23896999999999999</v>
      </c>
      <c r="G7233" t="s">
        <v>17</v>
      </c>
      <c r="H7233" t="s">
        <v>17315</v>
      </c>
      <c r="I7233" s="74">
        <v>44908</v>
      </c>
      <c r="J7233" t="s">
        <v>19</v>
      </c>
      <c r="K7233" t="s">
        <v>17325</v>
      </c>
    </row>
    <row r="7234" spans="1:11" hidden="1" x14ac:dyDescent="0.3">
      <c r="A7234" t="s">
        <v>14203</v>
      </c>
      <c r="B7234" t="s">
        <v>14202</v>
      </c>
      <c r="C7234" t="s">
        <v>18722</v>
      </c>
      <c r="D7234" t="s">
        <v>18723</v>
      </c>
      <c r="E7234" s="74">
        <v>40921</v>
      </c>
      <c r="F7234">
        <v>0.23402000000000001</v>
      </c>
      <c r="G7234" t="s">
        <v>17</v>
      </c>
      <c r="H7234" t="s">
        <v>17315</v>
      </c>
      <c r="I7234" s="74">
        <v>44908</v>
      </c>
      <c r="J7234" t="s">
        <v>19</v>
      </c>
      <c r="K7234" t="s">
        <v>17325</v>
      </c>
    </row>
    <row r="7235" spans="1:11" hidden="1" x14ac:dyDescent="0.3">
      <c r="A7235" t="s">
        <v>14201</v>
      </c>
      <c r="B7235" t="s">
        <v>14200</v>
      </c>
      <c r="C7235" t="s">
        <v>18722</v>
      </c>
      <c r="D7235" t="s">
        <v>18723</v>
      </c>
      <c r="E7235" s="74">
        <v>40931</v>
      </c>
      <c r="F7235">
        <v>0.2366</v>
      </c>
      <c r="G7235" t="s">
        <v>17</v>
      </c>
      <c r="H7235" t="s">
        <v>17315</v>
      </c>
      <c r="I7235" s="74">
        <v>44908</v>
      </c>
      <c r="J7235" t="s">
        <v>19</v>
      </c>
      <c r="K7235" t="s">
        <v>17325</v>
      </c>
    </row>
    <row r="7236" spans="1:11" hidden="1" x14ac:dyDescent="0.3">
      <c r="A7236" t="s">
        <v>14199</v>
      </c>
      <c r="B7236" t="s">
        <v>14198</v>
      </c>
      <c r="C7236" t="s">
        <v>18722</v>
      </c>
      <c r="D7236" t="s">
        <v>18723</v>
      </c>
      <c r="E7236" s="74">
        <v>40940</v>
      </c>
      <c r="F7236">
        <v>0.23976</v>
      </c>
      <c r="G7236" t="s">
        <v>17</v>
      </c>
      <c r="H7236" t="s">
        <v>17315</v>
      </c>
      <c r="I7236" s="74">
        <v>44908</v>
      </c>
      <c r="J7236" t="s">
        <v>19</v>
      </c>
      <c r="K7236" t="s">
        <v>17325</v>
      </c>
    </row>
    <row r="7237" spans="1:11" hidden="1" x14ac:dyDescent="0.3">
      <c r="A7237" t="s">
        <v>14197</v>
      </c>
      <c r="B7237" t="s">
        <v>14196</v>
      </c>
      <c r="C7237" t="s">
        <v>18722</v>
      </c>
      <c r="D7237" t="s">
        <v>18723</v>
      </c>
      <c r="E7237" s="74">
        <v>40927</v>
      </c>
      <c r="F7237">
        <v>0.23721999999999999</v>
      </c>
      <c r="G7237" t="s">
        <v>17</v>
      </c>
      <c r="H7237" t="s">
        <v>17315</v>
      </c>
      <c r="I7237" s="74">
        <v>44908</v>
      </c>
      <c r="J7237" t="s">
        <v>19</v>
      </c>
      <c r="K7237" t="s">
        <v>17325</v>
      </c>
    </row>
    <row r="7238" spans="1:11" hidden="1" x14ac:dyDescent="0.3">
      <c r="A7238" t="s">
        <v>14195</v>
      </c>
      <c r="B7238" t="s">
        <v>14194</v>
      </c>
      <c r="C7238" t="s">
        <v>18722</v>
      </c>
      <c r="D7238" t="s">
        <v>18723</v>
      </c>
      <c r="E7238" s="74">
        <v>41277</v>
      </c>
      <c r="F7238">
        <v>0.23486000000000001</v>
      </c>
      <c r="G7238" t="s">
        <v>17</v>
      </c>
      <c r="H7238" t="s">
        <v>17315</v>
      </c>
      <c r="I7238" s="74">
        <v>44908</v>
      </c>
      <c r="J7238" t="s">
        <v>19</v>
      </c>
      <c r="K7238" t="s">
        <v>17325</v>
      </c>
    </row>
    <row r="7239" spans="1:11" hidden="1" x14ac:dyDescent="0.3">
      <c r="A7239" t="s">
        <v>14193</v>
      </c>
      <c r="B7239" t="s">
        <v>14192</v>
      </c>
      <c r="C7239" t="s">
        <v>18722</v>
      </c>
      <c r="D7239" t="s">
        <v>18723</v>
      </c>
      <c r="E7239" s="74">
        <v>41284</v>
      </c>
      <c r="F7239">
        <v>2.1069999999999998E-2</v>
      </c>
      <c r="G7239" t="s">
        <v>17</v>
      </c>
      <c r="H7239" t="s">
        <v>17315</v>
      </c>
      <c r="I7239" s="74">
        <v>44908</v>
      </c>
      <c r="J7239" t="s">
        <v>19</v>
      </c>
      <c r="K7239" t="s">
        <v>17325</v>
      </c>
    </row>
    <row r="7240" spans="1:11" hidden="1" x14ac:dyDescent="0.3">
      <c r="A7240" t="s">
        <v>14191</v>
      </c>
      <c r="B7240" t="s">
        <v>14190</v>
      </c>
      <c r="C7240" t="s">
        <v>18722</v>
      </c>
      <c r="D7240" t="s">
        <v>18723</v>
      </c>
      <c r="E7240" s="74">
        <v>41760</v>
      </c>
      <c r="F7240">
        <v>0.23701</v>
      </c>
      <c r="G7240" t="s">
        <v>17</v>
      </c>
      <c r="H7240" t="s">
        <v>17315</v>
      </c>
      <c r="I7240" s="74">
        <v>44908</v>
      </c>
      <c r="J7240" t="s">
        <v>19</v>
      </c>
      <c r="K7240" t="s">
        <v>17325</v>
      </c>
    </row>
    <row r="7241" spans="1:11" hidden="1" x14ac:dyDescent="0.3">
      <c r="A7241" t="s">
        <v>14189</v>
      </c>
      <c r="B7241" t="s">
        <v>14188</v>
      </c>
      <c r="C7241" t="s">
        <v>18722</v>
      </c>
      <c r="D7241" t="s">
        <v>18723</v>
      </c>
      <c r="E7241" s="74">
        <v>41848</v>
      </c>
      <c r="F7241">
        <v>0.23746999999999999</v>
      </c>
      <c r="G7241" t="s">
        <v>17</v>
      </c>
      <c r="H7241" t="s">
        <v>17315</v>
      </c>
      <c r="I7241" s="74">
        <v>44908</v>
      </c>
      <c r="J7241" t="s">
        <v>19</v>
      </c>
      <c r="K7241" t="s">
        <v>17325</v>
      </c>
    </row>
    <row r="7242" spans="1:11" hidden="1" x14ac:dyDescent="0.3">
      <c r="A7242" t="s">
        <v>14187</v>
      </c>
      <c r="B7242" t="s">
        <v>14186</v>
      </c>
      <c r="C7242" t="s">
        <v>18722</v>
      </c>
      <c r="D7242" t="s">
        <v>18723</v>
      </c>
      <c r="E7242" s="74">
        <v>41645</v>
      </c>
      <c r="F7242">
        <v>0.23935000000000001</v>
      </c>
      <c r="G7242" t="s">
        <v>17</v>
      </c>
      <c r="H7242" t="s">
        <v>17315</v>
      </c>
      <c r="I7242" s="74">
        <v>44908</v>
      </c>
      <c r="J7242" t="s">
        <v>19</v>
      </c>
      <c r="K7242" t="s">
        <v>17325</v>
      </c>
    </row>
    <row r="7243" spans="1:11" hidden="1" x14ac:dyDescent="0.3">
      <c r="A7243" t="s">
        <v>14185</v>
      </c>
      <c r="B7243" t="s">
        <v>14184</v>
      </c>
      <c r="C7243" t="s">
        <v>18722</v>
      </c>
      <c r="D7243" t="s">
        <v>18723</v>
      </c>
      <c r="E7243" s="74">
        <v>41641</v>
      </c>
      <c r="F7243">
        <v>0.22907</v>
      </c>
      <c r="G7243" t="s">
        <v>17</v>
      </c>
      <c r="H7243" t="s">
        <v>17315</v>
      </c>
      <c r="I7243" s="74">
        <v>44908</v>
      </c>
      <c r="J7243" t="s">
        <v>19</v>
      </c>
      <c r="K7243" t="s">
        <v>17325</v>
      </c>
    </row>
    <row r="7244" spans="1:11" hidden="1" x14ac:dyDescent="0.3">
      <c r="A7244" t="s">
        <v>14183</v>
      </c>
      <c r="B7244" t="s">
        <v>14182</v>
      </c>
      <c r="C7244" t="s">
        <v>18722</v>
      </c>
      <c r="D7244" t="s">
        <v>18723</v>
      </c>
      <c r="E7244" s="74">
        <v>41667</v>
      </c>
      <c r="F7244">
        <v>0.24074000000000001</v>
      </c>
      <c r="G7244" t="s">
        <v>17</v>
      </c>
      <c r="H7244" t="s">
        <v>17315</v>
      </c>
      <c r="I7244" s="74">
        <v>44908</v>
      </c>
      <c r="J7244" t="s">
        <v>19</v>
      </c>
      <c r="K7244" t="s">
        <v>17325</v>
      </c>
    </row>
    <row r="7245" spans="1:11" hidden="1" x14ac:dyDescent="0.3">
      <c r="A7245" t="s">
        <v>14181</v>
      </c>
      <c r="B7245" t="s">
        <v>14180</v>
      </c>
      <c r="C7245" t="s">
        <v>18722</v>
      </c>
      <c r="D7245" t="s">
        <v>18723</v>
      </c>
      <c r="E7245" s="74">
        <v>41642</v>
      </c>
      <c r="F7245">
        <v>0.13406999999999999</v>
      </c>
      <c r="G7245" t="s">
        <v>17</v>
      </c>
      <c r="H7245" t="s">
        <v>17315</v>
      </c>
      <c r="I7245" s="74">
        <v>44908</v>
      </c>
      <c r="J7245" t="s">
        <v>19</v>
      </c>
      <c r="K7245" t="s">
        <v>17325</v>
      </c>
    </row>
    <row r="7246" spans="1:11" hidden="1" x14ac:dyDescent="0.3">
      <c r="A7246" t="s">
        <v>14179</v>
      </c>
      <c r="B7246" t="s">
        <v>14178</v>
      </c>
      <c r="C7246" t="s">
        <v>18722</v>
      </c>
      <c r="D7246" t="s">
        <v>18723</v>
      </c>
      <c r="E7246" s="74">
        <v>42017</v>
      </c>
      <c r="F7246">
        <v>0.2316</v>
      </c>
      <c r="G7246" t="s">
        <v>17</v>
      </c>
      <c r="H7246" t="s">
        <v>17315</v>
      </c>
      <c r="I7246" s="74">
        <v>44908</v>
      </c>
      <c r="J7246" t="s">
        <v>19</v>
      </c>
      <c r="K7246" t="s">
        <v>17325</v>
      </c>
    </row>
    <row r="7247" spans="1:11" hidden="1" x14ac:dyDescent="0.3">
      <c r="A7247" t="s">
        <v>14177</v>
      </c>
      <c r="B7247" t="s">
        <v>14176</v>
      </c>
      <c r="C7247" t="s">
        <v>18722</v>
      </c>
      <c r="D7247" t="s">
        <v>18723</v>
      </c>
      <c r="E7247" s="74">
        <v>42017</v>
      </c>
      <c r="F7247">
        <v>0.18645999999999999</v>
      </c>
      <c r="G7247" t="s">
        <v>17</v>
      </c>
      <c r="H7247" t="s">
        <v>17315</v>
      </c>
      <c r="I7247" s="74">
        <v>44908</v>
      </c>
      <c r="J7247" t="s">
        <v>19</v>
      </c>
      <c r="K7247" t="s">
        <v>17325</v>
      </c>
    </row>
    <row r="7248" spans="1:11" hidden="1" x14ac:dyDescent="0.3">
      <c r="A7248" t="s">
        <v>14175</v>
      </c>
      <c r="B7248" t="s">
        <v>14174</v>
      </c>
      <c r="C7248" t="s">
        <v>18722</v>
      </c>
      <c r="D7248" t="s">
        <v>18723</v>
      </c>
      <c r="E7248" s="74">
        <v>42388</v>
      </c>
      <c r="F7248">
        <v>0.11795</v>
      </c>
      <c r="G7248" t="s">
        <v>17</v>
      </c>
      <c r="H7248" t="s">
        <v>17315</v>
      </c>
      <c r="I7248" s="74">
        <v>44908</v>
      </c>
      <c r="J7248" t="s">
        <v>19</v>
      </c>
      <c r="K7248" t="s">
        <v>17325</v>
      </c>
    </row>
    <row r="7249" spans="1:11" hidden="1" x14ac:dyDescent="0.3">
      <c r="A7249" t="s">
        <v>14173</v>
      </c>
      <c r="B7249" t="s">
        <v>14172</v>
      </c>
      <c r="C7249" t="s">
        <v>18722</v>
      </c>
      <c r="D7249" t="s">
        <v>18723</v>
      </c>
      <c r="E7249" s="74">
        <v>41113</v>
      </c>
      <c r="F7249">
        <v>4.9340000000000002E-2</v>
      </c>
      <c r="G7249" t="s">
        <v>17</v>
      </c>
      <c r="H7249" t="s">
        <v>17315</v>
      </c>
      <c r="I7249" s="74">
        <v>44908</v>
      </c>
      <c r="J7249" t="s">
        <v>19</v>
      </c>
      <c r="K7249" t="s">
        <v>17325</v>
      </c>
    </row>
    <row r="7250" spans="1:11" hidden="1" x14ac:dyDescent="0.3">
      <c r="A7250" t="s">
        <v>14170</v>
      </c>
      <c r="B7250" t="s">
        <v>14169</v>
      </c>
      <c r="C7250" t="s">
        <v>18722</v>
      </c>
      <c r="D7250" t="s">
        <v>18723</v>
      </c>
      <c r="E7250" s="74">
        <v>41277</v>
      </c>
      <c r="F7250">
        <v>5.7599999999999998E-2</v>
      </c>
      <c r="G7250" t="s">
        <v>17</v>
      </c>
      <c r="H7250" t="s">
        <v>17315</v>
      </c>
      <c r="I7250" s="74">
        <v>44908</v>
      </c>
      <c r="J7250" t="s">
        <v>19</v>
      </c>
      <c r="K7250" t="s">
        <v>17325</v>
      </c>
    </row>
    <row r="7251" spans="1:11" hidden="1" x14ac:dyDescent="0.3">
      <c r="A7251" t="s">
        <v>14168</v>
      </c>
      <c r="B7251" t="s">
        <v>14167</v>
      </c>
      <c r="C7251" t="s">
        <v>18722</v>
      </c>
      <c r="D7251" t="s">
        <v>18723</v>
      </c>
      <c r="E7251" s="74">
        <v>42089</v>
      </c>
      <c r="F7251">
        <v>0.23769000000000001</v>
      </c>
      <c r="G7251" t="s">
        <v>17</v>
      </c>
      <c r="H7251" t="s">
        <v>17315</v>
      </c>
      <c r="I7251" s="74">
        <v>44908</v>
      </c>
      <c r="J7251" t="s">
        <v>19</v>
      </c>
      <c r="K7251" t="s">
        <v>17325</v>
      </c>
    </row>
    <row r="7252" spans="1:11" hidden="1" x14ac:dyDescent="0.3">
      <c r="A7252" t="s">
        <v>14166</v>
      </c>
      <c r="B7252" t="s">
        <v>14165</v>
      </c>
      <c r="C7252" t="s">
        <v>18722</v>
      </c>
      <c r="D7252" t="s">
        <v>18723</v>
      </c>
      <c r="E7252" s="74">
        <v>42299</v>
      </c>
      <c r="F7252">
        <v>0.17305999999999999</v>
      </c>
      <c r="G7252" t="s">
        <v>17</v>
      </c>
      <c r="H7252" t="s">
        <v>17315</v>
      </c>
      <c r="I7252" s="74">
        <v>44908</v>
      </c>
      <c r="J7252" t="s">
        <v>19</v>
      </c>
      <c r="K7252" t="s">
        <v>17325</v>
      </c>
    </row>
    <row r="7253" spans="1:11" hidden="1" x14ac:dyDescent="0.3">
      <c r="A7253" t="s">
        <v>14164</v>
      </c>
      <c r="B7253" t="s">
        <v>14163</v>
      </c>
      <c r="C7253" t="s">
        <v>18722</v>
      </c>
      <c r="D7253" t="s">
        <v>18723</v>
      </c>
      <c r="E7253" s="74">
        <v>42374</v>
      </c>
      <c r="F7253">
        <v>0.22569</v>
      </c>
      <c r="G7253" t="s">
        <v>17</v>
      </c>
      <c r="H7253" t="s">
        <v>17315</v>
      </c>
      <c r="I7253" s="74">
        <v>44908</v>
      </c>
      <c r="J7253" t="s">
        <v>19</v>
      </c>
      <c r="K7253" t="s">
        <v>17325</v>
      </c>
    </row>
    <row r="7254" spans="1:11" hidden="1" x14ac:dyDescent="0.3">
      <c r="A7254" t="s">
        <v>14162</v>
      </c>
      <c r="B7254" t="s">
        <v>14161</v>
      </c>
      <c r="C7254" t="s">
        <v>18722</v>
      </c>
      <c r="D7254" t="s">
        <v>18723</v>
      </c>
      <c r="E7254" s="74">
        <v>42373</v>
      </c>
      <c r="F7254">
        <v>0.21701999999999999</v>
      </c>
      <c r="G7254" t="s">
        <v>17</v>
      </c>
      <c r="H7254" t="s">
        <v>17315</v>
      </c>
      <c r="I7254" s="74">
        <v>44908</v>
      </c>
      <c r="J7254" t="s">
        <v>19</v>
      </c>
      <c r="K7254" t="s">
        <v>17325</v>
      </c>
    </row>
    <row r="7255" spans="1:11" hidden="1" x14ac:dyDescent="0.3">
      <c r="A7255" t="s">
        <v>14160</v>
      </c>
      <c r="B7255" t="s">
        <v>14159</v>
      </c>
      <c r="C7255" t="s">
        <v>18722</v>
      </c>
      <c r="D7255" t="s">
        <v>18723</v>
      </c>
      <c r="E7255" s="74">
        <v>40744</v>
      </c>
      <c r="F7255">
        <v>0.23555999999999999</v>
      </c>
      <c r="G7255" t="s">
        <v>17</v>
      </c>
      <c r="H7255" t="s">
        <v>17315</v>
      </c>
      <c r="I7255" s="74">
        <v>44908</v>
      </c>
      <c r="J7255" t="s">
        <v>19</v>
      </c>
      <c r="K7255" t="s">
        <v>17325</v>
      </c>
    </row>
    <row r="7256" spans="1:11" hidden="1" x14ac:dyDescent="0.3">
      <c r="A7256" t="s">
        <v>14158</v>
      </c>
      <c r="B7256" t="s">
        <v>14157</v>
      </c>
      <c r="C7256" t="s">
        <v>18722</v>
      </c>
      <c r="D7256" t="s">
        <v>18723</v>
      </c>
      <c r="E7256" s="74">
        <v>40876</v>
      </c>
      <c r="F7256">
        <v>0.10224</v>
      </c>
      <c r="G7256" t="s">
        <v>17</v>
      </c>
      <c r="H7256" t="s">
        <v>17315</v>
      </c>
      <c r="I7256" s="74">
        <v>44908</v>
      </c>
      <c r="J7256" t="s">
        <v>19</v>
      </c>
      <c r="K7256" t="s">
        <v>17325</v>
      </c>
    </row>
    <row r="7257" spans="1:11" hidden="1" x14ac:dyDescent="0.3">
      <c r="A7257" t="s">
        <v>14156</v>
      </c>
      <c r="B7257" t="s">
        <v>14155</v>
      </c>
      <c r="C7257" t="s">
        <v>18722</v>
      </c>
      <c r="D7257" t="s">
        <v>18723</v>
      </c>
      <c r="E7257" s="74">
        <v>40988</v>
      </c>
      <c r="F7257">
        <v>0.23246</v>
      </c>
      <c r="G7257" t="s">
        <v>17</v>
      </c>
      <c r="H7257" t="s">
        <v>17315</v>
      </c>
      <c r="I7257" s="74">
        <v>44908</v>
      </c>
      <c r="J7257" t="s">
        <v>19</v>
      </c>
      <c r="K7257" t="s">
        <v>17325</v>
      </c>
    </row>
    <row r="7258" spans="1:11" hidden="1" x14ac:dyDescent="0.3">
      <c r="A7258" t="s">
        <v>14154</v>
      </c>
      <c r="B7258" t="s">
        <v>14153</v>
      </c>
      <c r="C7258" t="s">
        <v>18722</v>
      </c>
      <c r="D7258" t="s">
        <v>18723</v>
      </c>
      <c r="E7258" s="74">
        <v>40913</v>
      </c>
      <c r="F7258">
        <v>0.23305000000000001</v>
      </c>
      <c r="G7258" t="s">
        <v>17</v>
      </c>
      <c r="H7258" t="s">
        <v>17315</v>
      </c>
      <c r="I7258" s="74">
        <v>44908</v>
      </c>
      <c r="J7258" t="s">
        <v>19</v>
      </c>
      <c r="K7258" t="s">
        <v>17325</v>
      </c>
    </row>
    <row r="7259" spans="1:11" hidden="1" x14ac:dyDescent="0.3">
      <c r="A7259" t="s">
        <v>14152</v>
      </c>
      <c r="B7259" t="s">
        <v>14151</v>
      </c>
      <c r="C7259" t="s">
        <v>18722</v>
      </c>
      <c r="D7259" t="s">
        <v>18723</v>
      </c>
      <c r="E7259" s="74">
        <v>40914</v>
      </c>
      <c r="F7259">
        <v>0.23824999999999999</v>
      </c>
      <c r="G7259" t="s">
        <v>17</v>
      </c>
      <c r="H7259" t="s">
        <v>17315</v>
      </c>
      <c r="I7259" s="74">
        <v>44908</v>
      </c>
      <c r="J7259" t="s">
        <v>19</v>
      </c>
      <c r="K7259" t="s">
        <v>17325</v>
      </c>
    </row>
    <row r="7260" spans="1:11" hidden="1" x14ac:dyDescent="0.3">
      <c r="A7260" t="s">
        <v>14150</v>
      </c>
      <c r="B7260" t="s">
        <v>14149</v>
      </c>
      <c r="C7260" t="s">
        <v>18722</v>
      </c>
      <c r="D7260" t="s">
        <v>18723</v>
      </c>
      <c r="E7260" s="74">
        <v>41058</v>
      </c>
      <c r="F7260">
        <v>0.21052999999999999</v>
      </c>
      <c r="G7260" t="s">
        <v>17</v>
      </c>
      <c r="H7260" t="s">
        <v>17315</v>
      </c>
      <c r="I7260" s="74">
        <v>44908</v>
      </c>
      <c r="J7260" t="s">
        <v>19</v>
      </c>
      <c r="K7260" t="s">
        <v>17325</v>
      </c>
    </row>
    <row r="7261" spans="1:11" hidden="1" x14ac:dyDescent="0.3">
      <c r="A7261" t="s">
        <v>14148</v>
      </c>
      <c r="B7261" t="s">
        <v>14147</v>
      </c>
      <c r="C7261" t="s">
        <v>18722</v>
      </c>
      <c r="D7261" t="s">
        <v>18723</v>
      </c>
      <c r="E7261" s="74">
        <v>41278</v>
      </c>
      <c r="F7261">
        <v>0.23796</v>
      </c>
      <c r="G7261" t="s">
        <v>17</v>
      </c>
      <c r="H7261" t="s">
        <v>17315</v>
      </c>
      <c r="I7261" s="74">
        <v>44908</v>
      </c>
      <c r="J7261" t="s">
        <v>19</v>
      </c>
      <c r="K7261" t="s">
        <v>17325</v>
      </c>
    </row>
    <row r="7262" spans="1:11" hidden="1" x14ac:dyDescent="0.3">
      <c r="A7262" t="s">
        <v>14146</v>
      </c>
      <c r="B7262" t="s">
        <v>14145</v>
      </c>
      <c r="C7262" t="s">
        <v>18722</v>
      </c>
      <c r="D7262" t="s">
        <v>18723</v>
      </c>
      <c r="E7262" s="74">
        <v>41352</v>
      </c>
      <c r="F7262">
        <v>0.23454</v>
      </c>
      <c r="G7262" t="s">
        <v>17</v>
      </c>
      <c r="H7262" t="s">
        <v>17315</v>
      </c>
      <c r="I7262" s="74">
        <v>44908</v>
      </c>
      <c r="J7262" t="s">
        <v>19</v>
      </c>
      <c r="K7262" t="s">
        <v>17325</v>
      </c>
    </row>
    <row r="7263" spans="1:11" hidden="1" x14ac:dyDescent="0.3">
      <c r="A7263" t="s">
        <v>14144</v>
      </c>
      <c r="B7263" t="s">
        <v>14143</v>
      </c>
      <c r="C7263" t="s">
        <v>18722</v>
      </c>
      <c r="D7263" t="s">
        <v>18723</v>
      </c>
      <c r="E7263" s="74">
        <v>41409</v>
      </c>
      <c r="F7263">
        <v>0.23141</v>
      </c>
      <c r="G7263" t="s">
        <v>17</v>
      </c>
      <c r="H7263" t="s">
        <v>17315</v>
      </c>
      <c r="I7263" s="74">
        <v>44908</v>
      </c>
      <c r="J7263" t="s">
        <v>19</v>
      </c>
      <c r="K7263" t="s">
        <v>17325</v>
      </c>
    </row>
    <row r="7264" spans="1:11" hidden="1" x14ac:dyDescent="0.3">
      <c r="A7264" t="s">
        <v>14142</v>
      </c>
      <c r="B7264" t="s">
        <v>14141</v>
      </c>
      <c r="C7264" t="s">
        <v>18722</v>
      </c>
      <c r="D7264" t="s">
        <v>18723</v>
      </c>
      <c r="E7264" s="74">
        <v>41452</v>
      </c>
      <c r="F7264">
        <v>0.23829</v>
      </c>
      <c r="G7264" t="s">
        <v>17</v>
      </c>
      <c r="H7264" t="s">
        <v>17315</v>
      </c>
      <c r="I7264" s="74">
        <v>44908</v>
      </c>
      <c r="J7264" t="s">
        <v>19</v>
      </c>
      <c r="K7264" t="s">
        <v>17325</v>
      </c>
    </row>
    <row r="7265" spans="1:11" hidden="1" x14ac:dyDescent="0.3">
      <c r="A7265" t="s">
        <v>14140</v>
      </c>
      <c r="B7265" t="s">
        <v>14139</v>
      </c>
      <c r="C7265" t="s">
        <v>18722</v>
      </c>
      <c r="D7265" t="s">
        <v>18723</v>
      </c>
      <c r="E7265" s="74">
        <v>41540</v>
      </c>
      <c r="F7265">
        <v>0.23602999999999999</v>
      </c>
      <c r="G7265" t="s">
        <v>17</v>
      </c>
      <c r="H7265" t="s">
        <v>17315</v>
      </c>
      <c r="I7265" s="74">
        <v>44908</v>
      </c>
      <c r="J7265" t="s">
        <v>19</v>
      </c>
      <c r="K7265" t="s">
        <v>17325</v>
      </c>
    </row>
    <row r="7266" spans="1:11" hidden="1" x14ac:dyDescent="0.3">
      <c r="A7266" t="s">
        <v>14138</v>
      </c>
      <c r="B7266" t="s">
        <v>14137</v>
      </c>
      <c r="C7266" t="s">
        <v>18722</v>
      </c>
      <c r="D7266" t="s">
        <v>18723</v>
      </c>
      <c r="E7266" s="74">
        <v>41543</v>
      </c>
      <c r="F7266">
        <v>0.23663999999999999</v>
      </c>
      <c r="G7266" t="s">
        <v>17</v>
      </c>
      <c r="H7266" t="s">
        <v>17315</v>
      </c>
      <c r="I7266" s="74">
        <v>44908</v>
      </c>
      <c r="J7266" t="s">
        <v>19</v>
      </c>
      <c r="K7266" t="s">
        <v>17325</v>
      </c>
    </row>
    <row r="7267" spans="1:11" hidden="1" x14ac:dyDescent="0.3">
      <c r="A7267" t="s">
        <v>14136</v>
      </c>
      <c r="B7267" t="s">
        <v>14135</v>
      </c>
      <c r="C7267" t="s">
        <v>18722</v>
      </c>
      <c r="D7267" t="s">
        <v>18723</v>
      </c>
      <c r="E7267" s="74">
        <v>41437</v>
      </c>
      <c r="F7267">
        <v>0.23499999999999999</v>
      </c>
      <c r="G7267" t="s">
        <v>17</v>
      </c>
      <c r="H7267" t="s">
        <v>17315</v>
      </c>
      <c r="I7267" s="74">
        <v>44908</v>
      </c>
      <c r="J7267" t="s">
        <v>19</v>
      </c>
      <c r="K7267" t="s">
        <v>17325</v>
      </c>
    </row>
    <row r="7268" spans="1:11" hidden="1" x14ac:dyDescent="0.3">
      <c r="A7268" t="s">
        <v>14134</v>
      </c>
      <c r="B7268" t="s">
        <v>14133</v>
      </c>
      <c r="C7268" t="s">
        <v>18722</v>
      </c>
      <c r="D7268" t="s">
        <v>18723</v>
      </c>
      <c r="E7268" s="74">
        <v>41338</v>
      </c>
      <c r="F7268">
        <v>5.919E-2</v>
      </c>
      <c r="G7268" t="s">
        <v>17</v>
      </c>
      <c r="H7268" t="s">
        <v>17315</v>
      </c>
      <c r="I7268" s="74">
        <v>44908</v>
      </c>
      <c r="J7268" t="s">
        <v>19</v>
      </c>
      <c r="K7268" t="s">
        <v>17325</v>
      </c>
    </row>
    <row r="7269" spans="1:11" hidden="1" x14ac:dyDescent="0.3">
      <c r="A7269" t="s">
        <v>14132</v>
      </c>
      <c r="B7269" t="s">
        <v>14131</v>
      </c>
      <c r="C7269" t="s">
        <v>18722</v>
      </c>
      <c r="D7269" t="s">
        <v>18723</v>
      </c>
      <c r="E7269" s="74">
        <v>41340</v>
      </c>
      <c r="F7269">
        <v>0.23368</v>
      </c>
      <c r="G7269" t="s">
        <v>17</v>
      </c>
      <c r="H7269" t="s">
        <v>17315</v>
      </c>
      <c r="I7269" s="74">
        <v>44908</v>
      </c>
      <c r="J7269" t="s">
        <v>19</v>
      </c>
      <c r="K7269" t="s">
        <v>17325</v>
      </c>
    </row>
    <row r="7270" spans="1:11" hidden="1" x14ac:dyDescent="0.3">
      <c r="A7270" t="s">
        <v>14129</v>
      </c>
      <c r="B7270" t="s">
        <v>14128</v>
      </c>
      <c r="C7270" t="s">
        <v>18722</v>
      </c>
      <c r="D7270" t="s">
        <v>18723</v>
      </c>
      <c r="E7270" s="74">
        <v>41383</v>
      </c>
      <c r="F7270">
        <v>0.23316000000000001</v>
      </c>
      <c r="G7270" t="s">
        <v>17</v>
      </c>
      <c r="H7270" t="s">
        <v>17315</v>
      </c>
      <c r="I7270" s="74">
        <v>44908</v>
      </c>
      <c r="J7270" t="s">
        <v>19</v>
      </c>
      <c r="K7270" t="s">
        <v>17325</v>
      </c>
    </row>
    <row r="7271" spans="1:11" hidden="1" x14ac:dyDescent="0.3">
      <c r="A7271" t="s">
        <v>14127</v>
      </c>
      <c r="B7271" t="s">
        <v>14126</v>
      </c>
      <c r="C7271" t="s">
        <v>18722</v>
      </c>
      <c r="D7271" t="s">
        <v>18723</v>
      </c>
      <c r="E7271" s="74">
        <v>41397</v>
      </c>
      <c r="F7271">
        <v>0.23699000000000001</v>
      </c>
      <c r="G7271" t="s">
        <v>17</v>
      </c>
      <c r="H7271" t="s">
        <v>17315</v>
      </c>
      <c r="I7271" s="74">
        <v>44908</v>
      </c>
      <c r="J7271" t="s">
        <v>19</v>
      </c>
      <c r="K7271" t="s">
        <v>17325</v>
      </c>
    </row>
    <row r="7272" spans="1:11" hidden="1" x14ac:dyDescent="0.3">
      <c r="A7272" t="s">
        <v>14125</v>
      </c>
      <c r="B7272" t="s">
        <v>14124</v>
      </c>
      <c r="C7272" t="s">
        <v>18722</v>
      </c>
      <c r="D7272" t="s">
        <v>18723</v>
      </c>
      <c r="E7272" s="74">
        <v>41425</v>
      </c>
      <c r="F7272">
        <v>0.23676</v>
      </c>
      <c r="G7272" t="s">
        <v>17</v>
      </c>
      <c r="H7272" t="s">
        <v>17315</v>
      </c>
      <c r="I7272" s="74">
        <v>44908</v>
      </c>
      <c r="J7272" t="s">
        <v>19</v>
      </c>
      <c r="K7272" t="s">
        <v>17325</v>
      </c>
    </row>
    <row r="7273" spans="1:11" hidden="1" x14ac:dyDescent="0.3">
      <c r="A7273" t="s">
        <v>14123</v>
      </c>
      <c r="B7273" t="s">
        <v>14122</v>
      </c>
      <c r="C7273" t="s">
        <v>18722</v>
      </c>
      <c r="D7273" t="s">
        <v>18723</v>
      </c>
      <c r="E7273" s="74">
        <v>41438</v>
      </c>
      <c r="F7273">
        <v>0.23710999999999999</v>
      </c>
      <c r="G7273" t="s">
        <v>17</v>
      </c>
      <c r="H7273" t="s">
        <v>17315</v>
      </c>
      <c r="I7273" s="74">
        <v>44908</v>
      </c>
      <c r="J7273" t="s">
        <v>19</v>
      </c>
      <c r="K7273" t="s">
        <v>17325</v>
      </c>
    </row>
    <row r="7274" spans="1:11" hidden="1" x14ac:dyDescent="0.3">
      <c r="A7274" t="s">
        <v>14121</v>
      </c>
      <c r="B7274" t="s">
        <v>14120</v>
      </c>
      <c r="C7274" t="s">
        <v>18722</v>
      </c>
      <c r="D7274" t="s">
        <v>18723</v>
      </c>
      <c r="E7274" s="74">
        <v>41494</v>
      </c>
      <c r="F7274">
        <v>0.2379</v>
      </c>
      <c r="G7274" t="s">
        <v>17</v>
      </c>
      <c r="H7274" t="s">
        <v>17315</v>
      </c>
      <c r="I7274" s="74">
        <v>44908</v>
      </c>
      <c r="J7274" t="s">
        <v>19</v>
      </c>
      <c r="K7274" t="s">
        <v>17325</v>
      </c>
    </row>
    <row r="7275" spans="1:11" hidden="1" x14ac:dyDescent="0.3">
      <c r="A7275" t="s">
        <v>14119</v>
      </c>
      <c r="B7275" t="s">
        <v>14118</v>
      </c>
      <c r="C7275" t="s">
        <v>18722</v>
      </c>
      <c r="D7275" t="s">
        <v>18723</v>
      </c>
      <c r="E7275" s="74">
        <v>41585</v>
      </c>
      <c r="F7275">
        <v>0.23698</v>
      </c>
      <c r="G7275" t="s">
        <v>17</v>
      </c>
      <c r="H7275" t="s">
        <v>17315</v>
      </c>
      <c r="I7275" s="74">
        <v>44908</v>
      </c>
      <c r="J7275" t="s">
        <v>19</v>
      </c>
      <c r="K7275" t="s">
        <v>17325</v>
      </c>
    </row>
    <row r="7276" spans="1:11" hidden="1" x14ac:dyDescent="0.3">
      <c r="A7276" t="s">
        <v>14117</v>
      </c>
      <c r="B7276" t="s">
        <v>14116</v>
      </c>
      <c r="C7276" t="s">
        <v>18722</v>
      </c>
      <c r="D7276" t="s">
        <v>18723</v>
      </c>
      <c r="E7276" s="74">
        <v>41278</v>
      </c>
      <c r="F7276">
        <v>0.23793</v>
      </c>
      <c r="G7276" t="s">
        <v>17</v>
      </c>
      <c r="H7276" t="s">
        <v>17315</v>
      </c>
      <c r="I7276" s="74">
        <v>44908</v>
      </c>
      <c r="J7276" t="s">
        <v>19</v>
      </c>
      <c r="K7276" t="s">
        <v>17325</v>
      </c>
    </row>
    <row r="7277" spans="1:11" hidden="1" x14ac:dyDescent="0.3">
      <c r="A7277" t="s">
        <v>14115</v>
      </c>
      <c r="B7277" t="s">
        <v>14114</v>
      </c>
      <c r="C7277" t="s">
        <v>18722</v>
      </c>
      <c r="D7277" t="s">
        <v>18723</v>
      </c>
      <c r="E7277" s="74">
        <v>41641</v>
      </c>
      <c r="F7277">
        <v>0.22799</v>
      </c>
      <c r="G7277" t="s">
        <v>17</v>
      </c>
      <c r="H7277" t="s">
        <v>17315</v>
      </c>
      <c r="I7277" s="74">
        <v>44908</v>
      </c>
      <c r="J7277" t="s">
        <v>19</v>
      </c>
      <c r="K7277" t="s">
        <v>17325</v>
      </c>
    </row>
    <row r="7278" spans="1:11" hidden="1" x14ac:dyDescent="0.3">
      <c r="A7278" t="s">
        <v>14113</v>
      </c>
      <c r="B7278" t="s">
        <v>14112</v>
      </c>
      <c r="C7278" t="s">
        <v>18722</v>
      </c>
      <c r="D7278" t="s">
        <v>18723</v>
      </c>
      <c r="E7278" s="74">
        <v>41804</v>
      </c>
      <c r="F7278">
        <v>0.23146</v>
      </c>
      <c r="G7278" t="s">
        <v>17</v>
      </c>
      <c r="H7278" t="s">
        <v>17315</v>
      </c>
      <c r="I7278" s="74">
        <v>44908</v>
      </c>
      <c r="J7278" t="s">
        <v>19</v>
      </c>
      <c r="K7278" t="s">
        <v>17325</v>
      </c>
    </row>
    <row r="7279" spans="1:11" hidden="1" x14ac:dyDescent="0.3">
      <c r="A7279" t="s">
        <v>14111</v>
      </c>
      <c r="B7279" t="s">
        <v>14110</v>
      </c>
      <c r="C7279" t="s">
        <v>18722</v>
      </c>
      <c r="D7279" t="s">
        <v>18723</v>
      </c>
      <c r="E7279" s="74">
        <v>41829</v>
      </c>
      <c r="F7279">
        <v>0.24182999999999999</v>
      </c>
      <c r="G7279" t="s">
        <v>17</v>
      </c>
      <c r="H7279" t="s">
        <v>17315</v>
      </c>
      <c r="I7279" s="74">
        <v>44908</v>
      </c>
      <c r="J7279" t="s">
        <v>19</v>
      </c>
      <c r="K7279" t="s">
        <v>17325</v>
      </c>
    </row>
    <row r="7280" spans="1:11" hidden="1" x14ac:dyDescent="0.3">
      <c r="A7280" t="s">
        <v>14108</v>
      </c>
      <c r="B7280" t="s">
        <v>14107</v>
      </c>
      <c r="C7280" t="s">
        <v>18722</v>
      </c>
      <c r="D7280" t="s">
        <v>18723</v>
      </c>
      <c r="E7280" s="74">
        <v>41811</v>
      </c>
      <c r="F7280">
        <v>0.23758000000000001</v>
      </c>
      <c r="G7280" t="s">
        <v>17</v>
      </c>
      <c r="H7280" t="s">
        <v>17315</v>
      </c>
      <c r="I7280" s="74">
        <v>44908</v>
      </c>
      <c r="J7280" t="s">
        <v>19</v>
      </c>
      <c r="K7280" t="s">
        <v>17325</v>
      </c>
    </row>
    <row r="7281" spans="1:11" hidden="1" x14ac:dyDescent="0.3">
      <c r="A7281" t="s">
        <v>14106</v>
      </c>
      <c r="B7281" t="s">
        <v>14105</v>
      </c>
      <c r="C7281" t="s">
        <v>18722</v>
      </c>
      <c r="D7281" t="s">
        <v>18723</v>
      </c>
      <c r="E7281" s="74">
        <v>41848</v>
      </c>
      <c r="F7281">
        <v>0.23122999999999999</v>
      </c>
      <c r="G7281" t="s">
        <v>17</v>
      </c>
      <c r="H7281" t="s">
        <v>17315</v>
      </c>
      <c r="I7281" s="74">
        <v>44908</v>
      </c>
      <c r="J7281" t="s">
        <v>19</v>
      </c>
      <c r="K7281" t="s">
        <v>17325</v>
      </c>
    </row>
    <row r="7282" spans="1:11" hidden="1" x14ac:dyDescent="0.3">
      <c r="A7282" t="s">
        <v>14104</v>
      </c>
      <c r="B7282" t="s">
        <v>14103</v>
      </c>
      <c r="C7282" t="s">
        <v>18722</v>
      </c>
      <c r="D7282" t="s">
        <v>18723</v>
      </c>
      <c r="E7282" s="74">
        <v>41862</v>
      </c>
      <c r="F7282">
        <v>0.24532000000000001</v>
      </c>
      <c r="G7282" t="s">
        <v>17</v>
      </c>
      <c r="H7282" t="s">
        <v>17315</v>
      </c>
      <c r="I7282" s="74">
        <v>44908</v>
      </c>
      <c r="J7282" t="s">
        <v>19</v>
      </c>
      <c r="K7282" t="s">
        <v>17325</v>
      </c>
    </row>
    <row r="7283" spans="1:11" hidden="1" x14ac:dyDescent="0.3">
      <c r="A7283" t="s">
        <v>14102</v>
      </c>
      <c r="B7283" t="s">
        <v>14101</v>
      </c>
      <c r="C7283" t="s">
        <v>18722</v>
      </c>
      <c r="D7283" t="s">
        <v>18723</v>
      </c>
      <c r="E7283" s="74">
        <v>41873</v>
      </c>
      <c r="F7283">
        <v>0.23104</v>
      </c>
      <c r="G7283" t="s">
        <v>17</v>
      </c>
      <c r="H7283" t="s">
        <v>17315</v>
      </c>
      <c r="I7283" s="74">
        <v>44908</v>
      </c>
      <c r="J7283" t="s">
        <v>19</v>
      </c>
      <c r="K7283" t="s">
        <v>17325</v>
      </c>
    </row>
    <row r="7284" spans="1:11" hidden="1" x14ac:dyDescent="0.3">
      <c r="A7284" t="s">
        <v>13854</v>
      </c>
      <c r="B7284" t="s">
        <v>13853</v>
      </c>
      <c r="C7284" t="s">
        <v>18722</v>
      </c>
      <c r="D7284" t="s">
        <v>18723</v>
      </c>
      <c r="E7284" s="74">
        <v>41877</v>
      </c>
      <c r="F7284">
        <v>0.23729</v>
      </c>
      <c r="G7284" t="s">
        <v>17</v>
      </c>
      <c r="H7284" t="s">
        <v>17315</v>
      </c>
      <c r="I7284" s="74">
        <v>44908</v>
      </c>
      <c r="J7284" t="s">
        <v>19</v>
      </c>
      <c r="K7284" t="s">
        <v>17325</v>
      </c>
    </row>
    <row r="7285" spans="1:11" hidden="1" x14ac:dyDescent="0.3">
      <c r="A7285" t="s">
        <v>14098</v>
      </c>
      <c r="B7285" t="s">
        <v>14097</v>
      </c>
      <c r="C7285" t="s">
        <v>18722</v>
      </c>
      <c r="D7285" t="s">
        <v>18723</v>
      </c>
      <c r="E7285" s="74">
        <v>41897</v>
      </c>
      <c r="F7285">
        <v>0.22927</v>
      </c>
      <c r="G7285" t="s">
        <v>17</v>
      </c>
      <c r="H7285" t="s">
        <v>17315</v>
      </c>
      <c r="I7285" s="74">
        <v>44908</v>
      </c>
      <c r="J7285" t="s">
        <v>19</v>
      </c>
      <c r="K7285" t="s">
        <v>17325</v>
      </c>
    </row>
    <row r="7286" spans="1:11" hidden="1" x14ac:dyDescent="0.3">
      <c r="A7286" t="s">
        <v>14096</v>
      </c>
      <c r="B7286" t="s">
        <v>14095</v>
      </c>
      <c r="C7286" t="s">
        <v>18722</v>
      </c>
      <c r="D7286" t="s">
        <v>18723</v>
      </c>
      <c r="E7286" s="74">
        <v>41911</v>
      </c>
      <c r="F7286">
        <v>0.23154</v>
      </c>
      <c r="G7286" t="s">
        <v>17</v>
      </c>
      <c r="H7286" t="s">
        <v>17315</v>
      </c>
      <c r="I7286" s="74">
        <v>44908</v>
      </c>
      <c r="J7286" t="s">
        <v>19</v>
      </c>
      <c r="K7286" t="s">
        <v>17325</v>
      </c>
    </row>
    <row r="7287" spans="1:11" hidden="1" x14ac:dyDescent="0.3">
      <c r="A7287" t="s">
        <v>14094</v>
      </c>
      <c r="B7287" t="s">
        <v>14093</v>
      </c>
      <c r="C7287" t="s">
        <v>18722</v>
      </c>
      <c r="D7287" t="s">
        <v>18723</v>
      </c>
      <c r="E7287" s="74">
        <v>41920</v>
      </c>
      <c r="F7287">
        <v>0.23368</v>
      </c>
      <c r="G7287" t="s">
        <v>17</v>
      </c>
      <c r="H7287" t="s">
        <v>17315</v>
      </c>
      <c r="I7287" s="74">
        <v>44908</v>
      </c>
      <c r="J7287" t="s">
        <v>19</v>
      </c>
      <c r="K7287" t="s">
        <v>17325</v>
      </c>
    </row>
    <row r="7288" spans="1:11" hidden="1" x14ac:dyDescent="0.3">
      <c r="A7288" t="s">
        <v>14092</v>
      </c>
      <c r="B7288" t="s">
        <v>14091</v>
      </c>
      <c r="C7288" t="s">
        <v>18722</v>
      </c>
      <c r="D7288" t="s">
        <v>18723</v>
      </c>
      <c r="E7288" s="74">
        <v>41641</v>
      </c>
      <c r="F7288">
        <v>0.22670000000000001</v>
      </c>
      <c r="G7288" t="s">
        <v>17</v>
      </c>
      <c r="H7288" t="s">
        <v>17315</v>
      </c>
      <c r="I7288" s="74">
        <v>44908</v>
      </c>
      <c r="J7288" t="s">
        <v>19</v>
      </c>
      <c r="K7288" t="s">
        <v>17325</v>
      </c>
    </row>
    <row r="7289" spans="1:11" hidden="1" x14ac:dyDescent="0.3">
      <c r="A7289" t="s">
        <v>14087</v>
      </c>
      <c r="B7289" t="s">
        <v>14086</v>
      </c>
      <c r="C7289" t="s">
        <v>18722</v>
      </c>
      <c r="D7289" t="s">
        <v>18723</v>
      </c>
      <c r="E7289" s="74">
        <v>41928</v>
      </c>
      <c r="F7289">
        <v>0.23785999999999999</v>
      </c>
      <c r="G7289" t="s">
        <v>17</v>
      </c>
      <c r="H7289" t="s">
        <v>17315</v>
      </c>
      <c r="I7289" s="74">
        <v>44908</v>
      </c>
      <c r="J7289" t="s">
        <v>19</v>
      </c>
      <c r="K7289" t="s">
        <v>17325</v>
      </c>
    </row>
    <row r="7290" spans="1:11" hidden="1" x14ac:dyDescent="0.3">
      <c r="A7290" t="s">
        <v>13852</v>
      </c>
      <c r="B7290" t="s">
        <v>13851</v>
      </c>
      <c r="C7290" t="s">
        <v>18722</v>
      </c>
      <c r="D7290" t="s">
        <v>18723</v>
      </c>
      <c r="E7290" s="74">
        <v>41941</v>
      </c>
      <c r="F7290">
        <v>0.23727999999999999</v>
      </c>
      <c r="G7290" t="s">
        <v>17</v>
      </c>
      <c r="H7290" t="s">
        <v>17315</v>
      </c>
      <c r="I7290" s="74">
        <v>44908</v>
      </c>
      <c r="J7290" t="s">
        <v>19</v>
      </c>
      <c r="K7290" t="s">
        <v>17325</v>
      </c>
    </row>
    <row r="7291" spans="1:11" hidden="1" x14ac:dyDescent="0.3">
      <c r="A7291" t="s">
        <v>14085</v>
      </c>
      <c r="B7291" t="s">
        <v>14084</v>
      </c>
      <c r="C7291" t="s">
        <v>18722</v>
      </c>
      <c r="D7291" t="s">
        <v>18723</v>
      </c>
      <c r="E7291" s="74">
        <v>41649</v>
      </c>
      <c r="F7291">
        <v>0.23829</v>
      </c>
      <c r="G7291" t="s">
        <v>17</v>
      </c>
      <c r="H7291" t="s">
        <v>17315</v>
      </c>
      <c r="I7291" s="74">
        <v>44908</v>
      </c>
      <c r="J7291" t="s">
        <v>19</v>
      </c>
      <c r="K7291" t="s">
        <v>17325</v>
      </c>
    </row>
    <row r="7292" spans="1:11" hidden="1" x14ac:dyDescent="0.3">
      <c r="A7292" t="s">
        <v>14083</v>
      </c>
      <c r="B7292" t="s">
        <v>14082</v>
      </c>
      <c r="C7292" t="s">
        <v>18722</v>
      </c>
      <c r="D7292" t="s">
        <v>18723</v>
      </c>
      <c r="E7292" s="74">
        <v>41697</v>
      </c>
      <c r="F7292">
        <v>3.2030000000000003E-2</v>
      </c>
      <c r="G7292" t="s">
        <v>17</v>
      </c>
      <c r="H7292" t="s">
        <v>17315</v>
      </c>
      <c r="I7292" s="74">
        <v>44908</v>
      </c>
      <c r="J7292" t="s">
        <v>19</v>
      </c>
      <c r="K7292" t="s">
        <v>17325</v>
      </c>
    </row>
    <row r="7293" spans="1:11" hidden="1" x14ac:dyDescent="0.3">
      <c r="A7293" t="s">
        <v>14081</v>
      </c>
      <c r="B7293" t="s">
        <v>14080</v>
      </c>
      <c r="C7293" t="s">
        <v>18722</v>
      </c>
      <c r="D7293" t="s">
        <v>18723</v>
      </c>
      <c r="E7293" s="74">
        <v>41641</v>
      </c>
      <c r="F7293">
        <v>0.2407</v>
      </c>
      <c r="G7293" t="s">
        <v>17</v>
      </c>
      <c r="H7293" t="s">
        <v>17315</v>
      </c>
      <c r="I7293" s="74">
        <v>44908</v>
      </c>
      <c r="J7293" t="s">
        <v>19</v>
      </c>
      <c r="K7293" t="s">
        <v>17325</v>
      </c>
    </row>
    <row r="7294" spans="1:11" hidden="1" x14ac:dyDescent="0.3">
      <c r="A7294" t="s">
        <v>14079</v>
      </c>
      <c r="B7294" t="s">
        <v>14078</v>
      </c>
      <c r="C7294" t="s">
        <v>18722</v>
      </c>
      <c r="D7294" t="s">
        <v>18723</v>
      </c>
      <c r="E7294" s="74">
        <v>41675</v>
      </c>
      <c r="F7294">
        <v>0.23998</v>
      </c>
      <c r="G7294" t="s">
        <v>17</v>
      </c>
      <c r="H7294" t="s">
        <v>17315</v>
      </c>
      <c r="I7294" s="74">
        <v>44908</v>
      </c>
      <c r="J7294" t="s">
        <v>19</v>
      </c>
      <c r="K7294" t="s">
        <v>17325</v>
      </c>
    </row>
    <row r="7295" spans="1:11" hidden="1" x14ac:dyDescent="0.3">
      <c r="A7295" t="s">
        <v>14077</v>
      </c>
      <c r="B7295" t="s">
        <v>14076</v>
      </c>
      <c r="C7295" t="s">
        <v>18722</v>
      </c>
      <c r="D7295" t="s">
        <v>18723</v>
      </c>
      <c r="E7295" s="74">
        <v>41694</v>
      </c>
      <c r="F7295">
        <v>0.23641999999999999</v>
      </c>
      <c r="G7295" t="s">
        <v>17</v>
      </c>
      <c r="H7295" t="s">
        <v>17315</v>
      </c>
      <c r="I7295" s="74">
        <v>44908</v>
      </c>
      <c r="J7295" t="s">
        <v>19</v>
      </c>
      <c r="K7295" t="s">
        <v>17325</v>
      </c>
    </row>
    <row r="7296" spans="1:11" hidden="1" x14ac:dyDescent="0.3">
      <c r="A7296" t="s">
        <v>14075</v>
      </c>
      <c r="B7296" t="s">
        <v>14074</v>
      </c>
      <c r="C7296" t="s">
        <v>18722</v>
      </c>
      <c r="D7296" t="s">
        <v>18723</v>
      </c>
      <c r="E7296" s="74">
        <v>41717</v>
      </c>
      <c r="F7296">
        <v>0.23759</v>
      </c>
      <c r="G7296" t="s">
        <v>17</v>
      </c>
      <c r="H7296" t="s">
        <v>17315</v>
      </c>
      <c r="I7296" s="74">
        <v>44908</v>
      </c>
      <c r="J7296" t="s">
        <v>19</v>
      </c>
      <c r="K7296" t="s">
        <v>17325</v>
      </c>
    </row>
    <row r="7297" spans="1:11" hidden="1" x14ac:dyDescent="0.3">
      <c r="A7297" t="s">
        <v>14072</v>
      </c>
      <c r="B7297" t="s">
        <v>14071</v>
      </c>
      <c r="C7297" t="s">
        <v>18722</v>
      </c>
      <c r="D7297" t="s">
        <v>18723</v>
      </c>
      <c r="E7297" s="74">
        <v>41726</v>
      </c>
      <c r="F7297">
        <v>0.23865</v>
      </c>
      <c r="G7297" t="s">
        <v>17</v>
      </c>
      <c r="H7297" t="s">
        <v>17315</v>
      </c>
      <c r="I7297" s="74">
        <v>44908</v>
      </c>
      <c r="J7297" t="s">
        <v>19</v>
      </c>
      <c r="K7297" t="s">
        <v>17325</v>
      </c>
    </row>
    <row r="7298" spans="1:11" hidden="1" x14ac:dyDescent="0.3">
      <c r="A7298" t="s">
        <v>14070</v>
      </c>
      <c r="B7298" t="s">
        <v>14069</v>
      </c>
      <c r="C7298" t="s">
        <v>18722</v>
      </c>
      <c r="D7298" t="s">
        <v>18723</v>
      </c>
      <c r="E7298" s="74">
        <v>41755</v>
      </c>
      <c r="F7298">
        <v>0.23991000000000001</v>
      </c>
      <c r="G7298" t="s">
        <v>17</v>
      </c>
      <c r="H7298" t="s">
        <v>17315</v>
      </c>
      <c r="I7298" s="74">
        <v>44908</v>
      </c>
      <c r="J7298" t="s">
        <v>19</v>
      </c>
      <c r="K7298" t="s">
        <v>17325</v>
      </c>
    </row>
    <row r="7299" spans="1:11" hidden="1" x14ac:dyDescent="0.3">
      <c r="A7299" t="s">
        <v>14068</v>
      </c>
      <c r="B7299" t="s">
        <v>14067</v>
      </c>
      <c r="C7299" t="s">
        <v>18722</v>
      </c>
      <c r="D7299" t="s">
        <v>18723</v>
      </c>
      <c r="E7299" s="74">
        <v>41766</v>
      </c>
      <c r="F7299">
        <v>0.23699999999999999</v>
      </c>
      <c r="G7299" t="s">
        <v>17</v>
      </c>
      <c r="H7299" t="s">
        <v>17315</v>
      </c>
      <c r="I7299" s="74">
        <v>44908</v>
      </c>
      <c r="J7299" t="s">
        <v>19</v>
      </c>
      <c r="K7299" t="s">
        <v>17325</v>
      </c>
    </row>
    <row r="7300" spans="1:11" hidden="1" x14ac:dyDescent="0.3">
      <c r="A7300" t="s">
        <v>14066</v>
      </c>
      <c r="B7300" t="s">
        <v>14065</v>
      </c>
      <c r="C7300" t="s">
        <v>18722</v>
      </c>
      <c r="D7300" t="s">
        <v>18723</v>
      </c>
      <c r="E7300" s="74">
        <v>42009</v>
      </c>
      <c r="F7300">
        <v>0.23683000000000001</v>
      </c>
      <c r="G7300" t="s">
        <v>17</v>
      </c>
      <c r="H7300" t="s">
        <v>17315</v>
      </c>
      <c r="I7300" s="74">
        <v>44908</v>
      </c>
      <c r="J7300" t="s">
        <v>19</v>
      </c>
      <c r="K7300" t="s">
        <v>17325</v>
      </c>
    </row>
    <row r="7301" spans="1:11" hidden="1" x14ac:dyDescent="0.3">
      <c r="A7301" t="s">
        <v>14064</v>
      </c>
      <c r="B7301" t="s">
        <v>14063</v>
      </c>
      <c r="C7301" t="s">
        <v>18722</v>
      </c>
      <c r="D7301" t="s">
        <v>18723</v>
      </c>
      <c r="E7301" s="74">
        <v>42009</v>
      </c>
      <c r="F7301">
        <v>0.2263</v>
      </c>
      <c r="G7301" t="s">
        <v>17</v>
      </c>
      <c r="H7301" t="s">
        <v>17315</v>
      </c>
      <c r="I7301" s="74">
        <v>44908</v>
      </c>
      <c r="J7301" t="s">
        <v>19</v>
      </c>
      <c r="K7301" t="s">
        <v>17325</v>
      </c>
    </row>
    <row r="7302" spans="1:11" hidden="1" x14ac:dyDescent="0.3">
      <c r="A7302" t="s">
        <v>14062</v>
      </c>
      <c r="B7302" t="s">
        <v>14061</v>
      </c>
      <c r="C7302" t="s">
        <v>18722</v>
      </c>
      <c r="D7302" t="s">
        <v>18723</v>
      </c>
      <c r="E7302" s="74">
        <v>42009</v>
      </c>
      <c r="F7302">
        <v>0.24082999999999999</v>
      </c>
      <c r="G7302" t="s">
        <v>17</v>
      </c>
      <c r="H7302" t="s">
        <v>17315</v>
      </c>
      <c r="I7302" s="74">
        <v>44908</v>
      </c>
      <c r="J7302" t="s">
        <v>19</v>
      </c>
      <c r="K7302" t="s">
        <v>17325</v>
      </c>
    </row>
    <row r="7303" spans="1:11" hidden="1" x14ac:dyDescent="0.3">
      <c r="A7303" t="s">
        <v>14060</v>
      </c>
      <c r="B7303" t="s">
        <v>14059</v>
      </c>
      <c r="C7303" t="s">
        <v>18722</v>
      </c>
      <c r="D7303" t="s">
        <v>18723</v>
      </c>
      <c r="E7303" s="74">
        <v>42019</v>
      </c>
      <c r="F7303">
        <v>0.23530000000000001</v>
      </c>
      <c r="G7303" t="s">
        <v>17</v>
      </c>
      <c r="H7303" t="s">
        <v>17315</v>
      </c>
      <c r="I7303" s="74">
        <v>44908</v>
      </c>
      <c r="J7303" t="s">
        <v>19</v>
      </c>
      <c r="K7303" t="s">
        <v>17325</v>
      </c>
    </row>
    <row r="7304" spans="1:11" hidden="1" x14ac:dyDescent="0.3">
      <c r="A7304" t="s">
        <v>14058</v>
      </c>
      <c r="B7304" t="s">
        <v>14057</v>
      </c>
      <c r="C7304" t="s">
        <v>18722</v>
      </c>
      <c r="D7304" t="s">
        <v>18723</v>
      </c>
      <c r="E7304" s="74">
        <v>42018</v>
      </c>
      <c r="F7304">
        <v>0.23727000000000001</v>
      </c>
      <c r="G7304" t="s">
        <v>17</v>
      </c>
      <c r="H7304" t="s">
        <v>17315</v>
      </c>
      <c r="I7304" s="74">
        <v>44908</v>
      </c>
      <c r="J7304" t="s">
        <v>19</v>
      </c>
      <c r="K7304" t="s">
        <v>17325</v>
      </c>
    </row>
    <row r="7305" spans="1:11" hidden="1" x14ac:dyDescent="0.3">
      <c r="A7305" t="s">
        <v>14056</v>
      </c>
      <c r="B7305" t="s">
        <v>14055</v>
      </c>
      <c r="C7305" t="s">
        <v>18722</v>
      </c>
      <c r="D7305" t="s">
        <v>18723</v>
      </c>
      <c r="E7305" s="74">
        <v>42019</v>
      </c>
      <c r="F7305">
        <v>0.22631000000000001</v>
      </c>
      <c r="G7305" t="s">
        <v>17</v>
      </c>
      <c r="H7305" t="s">
        <v>17315</v>
      </c>
      <c r="I7305" s="74">
        <v>44908</v>
      </c>
      <c r="J7305" t="s">
        <v>19</v>
      </c>
      <c r="K7305" t="s">
        <v>17325</v>
      </c>
    </row>
    <row r="7306" spans="1:11" hidden="1" x14ac:dyDescent="0.3">
      <c r="A7306" t="s">
        <v>14053</v>
      </c>
      <c r="B7306" t="s">
        <v>14052</v>
      </c>
      <c r="C7306" t="s">
        <v>18722</v>
      </c>
      <c r="D7306" t="s">
        <v>18723</v>
      </c>
      <c r="E7306" s="74">
        <v>42018</v>
      </c>
      <c r="F7306">
        <v>0.24046000000000001</v>
      </c>
      <c r="G7306" t="s">
        <v>17</v>
      </c>
      <c r="H7306" t="s">
        <v>17315</v>
      </c>
      <c r="I7306" s="74">
        <v>44908</v>
      </c>
      <c r="J7306" t="s">
        <v>19</v>
      </c>
      <c r="K7306" t="s">
        <v>17325</v>
      </c>
    </row>
    <row r="7307" spans="1:11" hidden="1" x14ac:dyDescent="0.3">
      <c r="A7307" t="s">
        <v>14051</v>
      </c>
      <c r="B7307" t="s">
        <v>14050</v>
      </c>
      <c r="C7307" t="s">
        <v>18722</v>
      </c>
      <c r="D7307" t="s">
        <v>18723</v>
      </c>
      <c r="E7307" s="74">
        <v>42028</v>
      </c>
      <c r="F7307">
        <v>0.23346</v>
      </c>
      <c r="G7307" t="s">
        <v>17</v>
      </c>
      <c r="H7307" t="s">
        <v>17315</v>
      </c>
      <c r="I7307" s="74">
        <v>44908</v>
      </c>
      <c r="J7307" t="s">
        <v>19</v>
      </c>
      <c r="K7307" t="s">
        <v>17325</v>
      </c>
    </row>
    <row r="7308" spans="1:11" hidden="1" x14ac:dyDescent="0.3">
      <c r="A7308" t="s">
        <v>14049</v>
      </c>
      <c r="B7308" t="s">
        <v>14048</v>
      </c>
      <c r="C7308" t="s">
        <v>18722</v>
      </c>
      <c r="D7308" t="s">
        <v>18723</v>
      </c>
      <c r="E7308" s="74">
        <v>42026</v>
      </c>
      <c r="F7308">
        <v>0.22561999999999999</v>
      </c>
      <c r="G7308" t="s">
        <v>17</v>
      </c>
      <c r="H7308" t="s">
        <v>17315</v>
      </c>
      <c r="I7308" s="74">
        <v>44908</v>
      </c>
      <c r="J7308" t="s">
        <v>19</v>
      </c>
      <c r="K7308" t="s">
        <v>17325</v>
      </c>
    </row>
    <row r="7309" spans="1:11" hidden="1" x14ac:dyDescent="0.3">
      <c r="A7309" t="s">
        <v>14047</v>
      </c>
      <c r="B7309" t="s">
        <v>14046</v>
      </c>
      <c r="C7309" t="s">
        <v>18722</v>
      </c>
      <c r="D7309" t="s">
        <v>18723</v>
      </c>
      <c r="E7309" s="74">
        <v>42021</v>
      </c>
      <c r="F7309">
        <v>0.23347999999999999</v>
      </c>
      <c r="G7309" t="s">
        <v>17</v>
      </c>
      <c r="H7309" t="s">
        <v>17315</v>
      </c>
      <c r="I7309" s="74">
        <v>44908</v>
      </c>
      <c r="J7309" t="s">
        <v>19</v>
      </c>
      <c r="K7309" t="s">
        <v>17325</v>
      </c>
    </row>
    <row r="7310" spans="1:11" hidden="1" x14ac:dyDescent="0.3">
      <c r="A7310" t="s">
        <v>14045</v>
      </c>
      <c r="B7310" t="s">
        <v>14044</v>
      </c>
      <c r="C7310" t="s">
        <v>18722</v>
      </c>
      <c r="D7310" t="s">
        <v>18723</v>
      </c>
      <c r="E7310" s="74">
        <v>42035</v>
      </c>
      <c r="F7310">
        <v>0.23455000000000001</v>
      </c>
      <c r="G7310" t="s">
        <v>17</v>
      </c>
      <c r="H7310" t="s">
        <v>17315</v>
      </c>
      <c r="I7310" s="74">
        <v>44908</v>
      </c>
      <c r="J7310" t="s">
        <v>19</v>
      </c>
      <c r="K7310" t="s">
        <v>17325</v>
      </c>
    </row>
    <row r="7311" spans="1:11" hidden="1" x14ac:dyDescent="0.3">
      <c r="A7311" t="s">
        <v>14043</v>
      </c>
      <c r="B7311" t="s">
        <v>14042</v>
      </c>
      <c r="C7311" t="s">
        <v>18722</v>
      </c>
      <c r="D7311" t="s">
        <v>18723</v>
      </c>
      <c r="E7311" s="74">
        <v>42006</v>
      </c>
      <c r="F7311">
        <v>0.22639000000000001</v>
      </c>
      <c r="G7311" t="s">
        <v>17</v>
      </c>
      <c r="H7311" t="s">
        <v>17315</v>
      </c>
      <c r="I7311" s="74">
        <v>44908</v>
      </c>
      <c r="J7311" t="s">
        <v>19</v>
      </c>
      <c r="K7311" t="s">
        <v>17325</v>
      </c>
    </row>
    <row r="7312" spans="1:11" hidden="1" x14ac:dyDescent="0.3">
      <c r="A7312" t="s">
        <v>14041</v>
      </c>
      <c r="B7312" t="s">
        <v>14040</v>
      </c>
      <c r="C7312" t="s">
        <v>18722</v>
      </c>
      <c r="D7312" t="s">
        <v>18723</v>
      </c>
      <c r="E7312" s="74">
        <v>42028</v>
      </c>
      <c r="F7312">
        <v>0.23938999999999999</v>
      </c>
      <c r="G7312" t="s">
        <v>17</v>
      </c>
      <c r="H7312" t="s">
        <v>17315</v>
      </c>
      <c r="I7312" s="74">
        <v>44908</v>
      </c>
      <c r="J7312" t="s">
        <v>19</v>
      </c>
      <c r="K7312" t="s">
        <v>17325</v>
      </c>
    </row>
    <row r="7313" spans="1:11" hidden="1" x14ac:dyDescent="0.3">
      <c r="A7313" t="s">
        <v>14039</v>
      </c>
      <c r="B7313" t="s">
        <v>14038</v>
      </c>
      <c r="C7313" t="s">
        <v>18722</v>
      </c>
      <c r="D7313" t="s">
        <v>18723</v>
      </c>
      <c r="E7313" s="74">
        <v>42040</v>
      </c>
      <c r="F7313">
        <v>0.23608000000000001</v>
      </c>
      <c r="G7313" t="s">
        <v>17</v>
      </c>
      <c r="H7313" t="s">
        <v>17315</v>
      </c>
      <c r="I7313" s="74">
        <v>44908</v>
      </c>
      <c r="J7313" t="s">
        <v>19</v>
      </c>
      <c r="K7313" t="s">
        <v>17325</v>
      </c>
    </row>
    <row r="7314" spans="1:11" hidden="1" x14ac:dyDescent="0.3">
      <c r="A7314" t="s">
        <v>14037</v>
      </c>
      <c r="B7314" t="s">
        <v>14036</v>
      </c>
      <c r="C7314" t="s">
        <v>18722</v>
      </c>
      <c r="D7314" t="s">
        <v>18723</v>
      </c>
      <c r="E7314" s="74">
        <v>42046</v>
      </c>
      <c r="F7314">
        <v>0.23688000000000001</v>
      </c>
      <c r="G7314" t="s">
        <v>17</v>
      </c>
      <c r="H7314" t="s">
        <v>17315</v>
      </c>
      <c r="I7314" s="74">
        <v>44908</v>
      </c>
      <c r="J7314" t="s">
        <v>19</v>
      </c>
      <c r="K7314" t="s">
        <v>17325</v>
      </c>
    </row>
    <row r="7315" spans="1:11" hidden="1" x14ac:dyDescent="0.3">
      <c r="A7315" t="s">
        <v>14035</v>
      </c>
      <c r="B7315" t="s">
        <v>14034</v>
      </c>
      <c r="C7315" t="s">
        <v>18722</v>
      </c>
      <c r="D7315" t="s">
        <v>18723</v>
      </c>
      <c r="E7315" s="74">
        <v>42052</v>
      </c>
      <c r="F7315">
        <v>0.24084</v>
      </c>
      <c r="G7315" t="s">
        <v>17</v>
      </c>
      <c r="H7315" t="s">
        <v>17315</v>
      </c>
      <c r="I7315" s="74">
        <v>44908</v>
      </c>
      <c r="J7315" t="s">
        <v>19</v>
      </c>
      <c r="K7315" t="s">
        <v>17325</v>
      </c>
    </row>
    <row r="7316" spans="1:11" hidden="1" x14ac:dyDescent="0.3">
      <c r="A7316" t="s">
        <v>14033</v>
      </c>
      <c r="B7316" t="s">
        <v>14032</v>
      </c>
      <c r="C7316" t="s">
        <v>18722</v>
      </c>
      <c r="D7316" t="s">
        <v>18723</v>
      </c>
      <c r="E7316" s="74">
        <v>42055</v>
      </c>
      <c r="F7316">
        <v>0.23374</v>
      </c>
      <c r="G7316" t="s">
        <v>17</v>
      </c>
      <c r="H7316" t="s">
        <v>17315</v>
      </c>
      <c r="I7316" s="74">
        <v>44908</v>
      </c>
      <c r="J7316" t="s">
        <v>19</v>
      </c>
      <c r="K7316" t="s">
        <v>17325</v>
      </c>
    </row>
    <row r="7317" spans="1:11" hidden="1" x14ac:dyDescent="0.3">
      <c r="A7317" t="s">
        <v>14031</v>
      </c>
      <c r="B7317" t="s">
        <v>14030</v>
      </c>
      <c r="C7317" t="s">
        <v>18722</v>
      </c>
      <c r="D7317" t="s">
        <v>18723</v>
      </c>
      <c r="E7317" s="74">
        <v>42069</v>
      </c>
      <c r="F7317">
        <v>0.23951</v>
      </c>
      <c r="G7317" t="s">
        <v>17</v>
      </c>
      <c r="H7317" t="s">
        <v>17315</v>
      </c>
      <c r="I7317" s="74">
        <v>44908</v>
      </c>
      <c r="J7317" t="s">
        <v>19</v>
      </c>
      <c r="K7317" t="s">
        <v>17325</v>
      </c>
    </row>
    <row r="7318" spans="1:11" hidden="1" x14ac:dyDescent="0.3">
      <c r="A7318" t="s">
        <v>14029</v>
      </c>
      <c r="B7318" t="s">
        <v>14028</v>
      </c>
      <c r="C7318" t="s">
        <v>18722</v>
      </c>
      <c r="D7318" t="s">
        <v>18723</v>
      </c>
      <c r="E7318" s="74">
        <v>42054</v>
      </c>
      <c r="F7318">
        <v>0.23647000000000001</v>
      </c>
      <c r="G7318" t="s">
        <v>17</v>
      </c>
      <c r="H7318" t="s">
        <v>17315</v>
      </c>
      <c r="I7318" s="74">
        <v>44908</v>
      </c>
      <c r="J7318" t="s">
        <v>19</v>
      </c>
      <c r="K7318" t="s">
        <v>17325</v>
      </c>
    </row>
    <row r="7319" spans="1:11" hidden="1" x14ac:dyDescent="0.3">
      <c r="A7319" t="s">
        <v>14027</v>
      </c>
      <c r="B7319" t="s">
        <v>14026</v>
      </c>
      <c r="C7319" t="s">
        <v>18722</v>
      </c>
      <c r="D7319" t="s">
        <v>18723</v>
      </c>
      <c r="E7319" s="74">
        <v>42068</v>
      </c>
      <c r="F7319">
        <v>0.23011000000000001</v>
      </c>
      <c r="G7319" t="s">
        <v>17</v>
      </c>
      <c r="H7319" t="s">
        <v>17315</v>
      </c>
      <c r="I7319" s="74">
        <v>44908</v>
      </c>
      <c r="J7319" t="s">
        <v>19</v>
      </c>
      <c r="K7319" t="s">
        <v>17325</v>
      </c>
    </row>
    <row r="7320" spans="1:11" hidden="1" x14ac:dyDescent="0.3">
      <c r="A7320" t="s">
        <v>14025</v>
      </c>
      <c r="B7320" t="s">
        <v>14024</v>
      </c>
      <c r="C7320" t="s">
        <v>18722</v>
      </c>
      <c r="D7320" t="s">
        <v>18723</v>
      </c>
      <c r="E7320" s="74">
        <v>42081</v>
      </c>
      <c r="F7320">
        <v>0.23796999999999999</v>
      </c>
      <c r="G7320" t="s">
        <v>17</v>
      </c>
      <c r="H7320" t="s">
        <v>17315</v>
      </c>
      <c r="I7320" s="74">
        <v>44908</v>
      </c>
      <c r="J7320" t="s">
        <v>19</v>
      </c>
      <c r="K7320" t="s">
        <v>17325</v>
      </c>
    </row>
    <row r="7321" spans="1:11" hidden="1" x14ac:dyDescent="0.3">
      <c r="A7321" t="s">
        <v>14023</v>
      </c>
      <c r="B7321" t="s">
        <v>14022</v>
      </c>
      <c r="C7321" t="s">
        <v>18722</v>
      </c>
      <c r="D7321" t="s">
        <v>18723</v>
      </c>
      <c r="E7321" s="74">
        <v>42082</v>
      </c>
      <c r="F7321">
        <v>0.23307</v>
      </c>
      <c r="G7321" t="s">
        <v>17</v>
      </c>
      <c r="H7321" t="s">
        <v>17315</v>
      </c>
      <c r="I7321" s="74">
        <v>44908</v>
      </c>
      <c r="J7321" t="s">
        <v>19</v>
      </c>
      <c r="K7321" t="s">
        <v>17325</v>
      </c>
    </row>
    <row r="7322" spans="1:11" hidden="1" x14ac:dyDescent="0.3">
      <c r="A7322" t="s">
        <v>14021</v>
      </c>
      <c r="B7322" t="s">
        <v>14020</v>
      </c>
      <c r="C7322" t="s">
        <v>18722</v>
      </c>
      <c r="D7322" t="s">
        <v>18723</v>
      </c>
      <c r="E7322" s="74">
        <v>42009</v>
      </c>
      <c r="F7322">
        <v>0.24507000000000001</v>
      </c>
      <c r="G7322" t="s">
        <v>17</v>
      </c>
      <c r="H7322" t="s">
        <v>17315</v>
      </c>
      <c r="I7322" s="74">
        <v>44908</v>
      </c>
      <c r="J7322" t="s">
        <v>19</v>
      </c>
      <c r="K7322" t="s">
        <v>17325</v>
      </c>
    </row>
    <row r="7323" spans="1:11" hidden="1" x14ac:dyDescent="0.3">
      <c r="A7323" t="s">
        <v>14019</v>
      </c>
      <c r="B7323" t="s">
        <v>14018</v>
      </c>
      <c r="C7323" t="s">
        <v>18722</v>
      </c>
      <c r="D7323" t="s">
        <v>18723</v>
      </c>
      <c r="E7323" s="74">
        <v>42096</v>
      </c>
      <c r="F7323">
        <v>0.23316000000000001</v>
      </c>
      <c r="G7323" t="s">
        <v>17</v>
      </c>
      <c r="H7323" t="s">
        <v>17315</v>
      </c>
      <c r="I7323" s="74">
        <v>44908</v>
      </c>
      <c r="J7323" t="s">
        <v>19</v>
      </c>
      <c r="K7323" t="s">
        <v>17325</v>
      </c>
    </row>
    <row r="7324" spans="1:11" hidden="1" x14ac:dyDescent="0.3">
      <c r="A7324" t="s">
        <v>14017</v>
      </c>
      <c r="B7324" t="s">
        <v>14016</v>
      </c>
      <c r="C7324" t="s">
        <v>18722</v>
      </c>
      <c r="D7324" t="s">
        <v>18723</v>
      </c>
      <c r="E7324" s="74">
        <v>42110</v>
      </c>
      <c r="F7324">
        <v>0.2316</v>
      </c>
      <c r="G7324" t="s">
        <v>17</v>
      </c>
      <c r="H7324" t="s">
        <v>17315</v>
      </c>
      <c r="I7324" s="74">
        <v>44908</v>
      </c>
      <c r="J7324" t="s">
        <v>19</v>
      </c>
      <c r="K7324" t="s">
        <v>17325</v>
      </c>
    </row>
    <row r="7325" spans="1:11" hidden="1" x14ac:dyDescent="0.3">
      <c r="A7325" t="s">
        <v>14014</v>
      </c>
      <c r="B7325" t="s">
        <v>14013</v>
      </c>
      <c r="C7325" t="s">
        <v>18722</v>
      </c>
      <c r="D7325" t="s">
        <v>18723</v>
      </c>
      <c r="E7325" s="74">
        <v>42103</v>
      </c>
      <c r="F7325">
        <v>0.23663000000000001</v>
      </c>
      <c r="G7325" t="s">
        <v>17</v>
      </c>
      <c r="H7325" t="s">
        <v>17315</v>
      </c>
      <c r="I7325" s="74">
        <v>44908</v>
      </c>
      <c r="J7325" t="s">
        <v>19</v>
      </c>
      <c r="K7325" t="s">
        <v>17325</v>
      </c>
    </row>
    <row r="7326" spans="1:11" hidden="1" x14ac:dyDescent="0.3">
      <c r="A7326" t="s">
        <v>14012</v>
      </c>
      <c r="B7326" t="s">
        <v>14011</v>
      </c>
      <c r="C7326" t="s">
        <v>18722</v>
      </c>
      <c r="D7326" t="s">
        <v>18723</v>
      </c>
      <c r="E7326" s="74">
        <v>42128</v>
      </c>
      <c r="F7326">
        <v>0.23915</v>
      </c>
      <c r="G7326" t="s">
        <v>17</v>
      </c>
      <c r="H7326" t="s">
        <v>17315</v>
      </c>
      <c r="I7326" s="74">
        <v>44908</v>
      </c>
      <c r="J7326" t="s">
        <v>19</v>
      </c>
      <c r="K7326" t="s">
        <v>17325</v>
      </c>
    </row>
    <row r="7327" spans="1:11" hidden="1" x14ac:dyDescent="0.3">
      <c r="A7327" t="s">
        <v>14010</v>
      </c>
      <c r="B7327" t="s">
        <v>14009</v>
      </c>
      <c r="C7327" t="s">
        <v>18722</v>
      </c>
      <c r="D7327" t="s">
        <v>18723</v>
      </c>
      <c r="E7327" s="74">
        <v>42151</v>
      </c>
      <c r="F7327">
        <v>0.23929</v>
      </c>
      <c r="G7327" t="s">
        <v>17</v>
      </c>
      <c r="H7327" t="s">
        <v>17315</v>
      </c>
      <c r="I7327" s="74">
        <v>44908</v>
      </c>
      <c r="J7327" t="s">
        <v>19</v>
      </c>
      <c r="K7327" t="s">
        <v>17325</v>
      </c>
    </row>
    <row r="7328" spans="1:11" hidden="1" x14ac:dyDescent="0.3">
      <c r="A7328" t="s">
        <v>14008</v>
      </c>
      <c r="B7328" t="s">
        <v>14007</v>
      </c>
      <c r="C7328" t="s">
        <v>18722</v>
      </c>
      <c r="D7328" t="s">
        <v>18723</v>
      </c>
      <c r="E7328" s="74">
        <v>42146</v>
      </c>
      <c r="F7328">
        <v>0.23765</v>
      </c>
      <c r="G7328" t="s">
        <v>17</v>
      </c>
      <c r="H7328" t="s">
        <v>17315</v>
      </c>
      <c r="I7328" s="74">
        <v>44908</v>
      </c>
      <c r="J7328" t="s">
        <v>19</v>
      </c>
      <c r="K7328" t="s">
        <v>17325</v>
      </c>
    </row>
    <row r="7329" spans="1:11" hidden="1" x14ac:dyDescent="0.3">
      <c r="A7329" t="s">
        <v>14006</v>
      </c>
      <c r="B7329" t="s">
        <v>14005</v>
      </c>
      <c r="C7329" t="s">
        <v>18722</v>
      </c>
      <c r="D7329" t="s">
        <v>18723</v>
      </c>
      <c r="E7329" s="74">
        <v>42157</v>
      </c>
      <c r="F7329">
        <v>0.23572000000000001</v>
      </c>
      <c r="G7329" t="s">
        <v>17</v>
      </c>
      <c r="H7329" t="s">
        <v>17315</v>
      </c>
      <c r="I7329" s="74">
        <v>44908</v>
      </c>
      <c r="J7329" t="s">
        <v>19</v>
      </c>
      <c r="K7329" t="s">
        <v>17325</v>
      </c>
    </row>
    <row r="7330" spans="1:11" hidden="1" x14ac:dyDescent="0.3">
      <c r="A7330" t="s">
        <v>14004</v>
      </c>
      <c r="B7330" t="s">
        <v>14003</v>
      </c>
      <c r="C7330" t="s">
        <v>18722</v>
      </c>
      <c r="D7330" t="s">
        <v>18723</v>
      </c>
      <c r="E7330" s="74">
        <v>42184</v>
      </c>
      <c r="F7330">
        <v>0.23066</v>
      </c>
      <c r="G7330" t="s">
        <v>17</v>
      </c>
      <c r="H7330" t="s">
        <v>17315</v>
      </c>
      <c r="I7330" s="74">
        <v>44908</v>
      </c>
      <c r="J7330" t="s">
        <v>19</v>
      </c>
      <c r="K7330" t="s">
        <v>17325</v>
      </c>
    </row>
    <row r="7331" spans="1:11" hidden="1" x14ac:dyDescent="0.3">
      <c r="A7331" t="s">
        <v>14002</v>
      </c>
      <c r="B7331" t="s">
        <v>14001</v>
      </c>
      <c r="C7331" t="s">
        <v>18722</v>
      </c>
      <c r="D7331" t="s">
        <v>18723</v>
      </c>
      <c r="E7331" s="74">
        <v>42173</v>
      </c>
      <c r="F7331">
        <v>0.23446</v>
      </c>
      <c r="G7331" t="s">
        <v>17</v>
      </c>
      <c r="H7331" t="s">
        <v>17315</v>
      </c>
      <c r="I7331" s="74">
        <v>44908</v>
      </c>
      <c r="J7331" t="s">
        <v>19</v>
      </c>
      <c r="K7331" t="s">
        <v>17325</v>
      </c>
    </row>
    <row r="7332" spans="1:11" hidden="1" x14ac:dyDescent="0.3">
      <c r="A7332" t="s">
        <v>14000</v>
      </c>
      <c r="B7332" t="s">
        <v>13999</v>
      </c>
      <c r="C7332" t="s">
        <v>18722</v>
      </c>
      <c r="D7332" t="s">
        <v>18723</v>
      </c>
      <c r="E7332" s="74">
        <v>42201</v>
      </c>
      <c r="F7332">
        <v>0.23573</v>
      </c>
      <c r="G7332" t="s">
        <v>17</v>
      </c>
      <c r="H7332" t="s">
        <v>17315</v>
      </c>
      <c r="I7332" s="74">
        <v>44908</v>
      </c>
      <c r="J7332" t="s">
        <v>19</v>
      </c>
      <c r="K7332" t="s">
        <v>17325</v>
      </c>
    </row>
    <row r="7333" spans="1:11" hidden="1" x14ac:dyDescent="0.3">
      <c r="A7333" t="s">
        <v>13998</v>
      </c>
      <c r="B7333" t="s">
        <v>13997</v>
      </c>
      <c r="C7333" t="s">
        <v>18722</v>
      </c>
      <c r="D7333" t="s">
        <v>18723</v>
      </c>
      <c r="E7333" s="74">
        <v>42009</v>
      </c>
      <c r="F7333">
        <v>0.2339</v>
      </c>
      <c r="G7333" t="s">
        <v>17</v>
      </c>
      <c r="H7333" t="s">
        <v>17315</v>
      </c>
      <c r="I7333" s="74">
        <v>44908</v>
      </c>
      <c r="J7333" t="s">
        <v>19</v>
      </c>
      <c r="K7333" t="s">
        <v>17325</v>
      </c>
    </row>
    <row r="7334" spans="1:11" hidden="1" x14ac:dyDescent="0.3">
      <c r="A7334" t="s">
        <v>13996</v>
      </c>
      <c r="B7334" t="s">
        <v>13995</v>
      </c>
      <c r="C7334" t="s">
        <v>18722</v>
      </c>
      <c r="D7334" t="s">
        <v>18723</v>
      </c>
      <c r="E7334" s="74">
        <v>42199</v>
      </c>
      <c r="F7334">
        <v>0.24304000000000001</v>
      </c>
      <c r="G7334" t="s">
        <v>17</v>
      </c>
      <c r="H7334" t="s">
        <v>17315</v>
      </c>
      <c r="I7334" s="74">
        <v>44908</v>
      </c>
      <c r="J7334" t="s">
        <v>19</v>
      </c>
      <c r="K7334" t="s">
        <v>17325</v>
      </c>
    </row>
    <row r="7335" spans="1:11" hidden="1" x14ac:dyDescent="0.3">
      <c r="A7335" t="s">
        <v>13993</v>
      </c>
      <c r="B7335" t="s">
        <v>13992</v>
      </c>
      <c r="C7335" t="s">
        <v>18722</v>
      </c>
      <c r="D7335" t="s">
        <v>18723</v>
      </c>
      <c r="E7335" s="74">
        <v>42226</v>
      </c>
      <c r="F7335">
        <v>0.23962</v>
      </c>
      <c r="G7335" t="s">
        <v>17</v>
      </c>
      <c r="H7335" t="s">
        <v>17315</v>
      </c>
      <c r="I7335" s="74">
        <v>44908</v>
      </c>
      <c r="J7335" t="s">
        <v>19</v>
      </c>
      <c r="K7335" t="s">
        <v>17325</v>
      </c>
    </row>
    <row r="7336" spans="1:11" hidden="1" x14ac:dyDescent="0.3">
      <c r="A7336" t="s">
        <v>13991</v>
      </c>
      <c r="B7336" t="s">
        <v>13990</v>
      </c>
      <c r="C7336" t="s">
        <v>18722</v>
      </c>
      <c r="D7336" t="s">
        <v>18723</v>
      </c>
      <c r="E7336" s="74">
        <v>42268</v>
      </c>
      <c r="F7336">
        <v>0.24007000000000001</v>
      </c>
      <c r="G7336" t="s">
        <v>17</v>
      </c>
      <c r="H7336" t="s">
        <v>17315</v>
      </c>
      <c r="I7336" s="74">
        <v>44908</v>
      </c>
      <c r="J7336" t="s">
        <v>19</v>
      </c>
      <c r="K7336" t="s">
        <v>17325</v>
      </c>
    </row>
    <row r="7337" spans="1:11" hidden="1" x14ac:dyDescent="0.3">
      <c r="A7337" t="s">
        <v>13989</v>
      </c>
      <c r="B7337" t="s">
        <v>13988</v>
      </c>
      <c r="C7337" t="s">
        <v>18722</v>
      </c>
      <c r="D7337" t="s">
        <v>18723</v>
      </c>
      <c r="E7337" s="74">
        <v>40850</v>
      </c>
      <c r="F7337">
        <v>0.2306</v>
      </c>
      <c r="G7337" t="s">
        <v>17</v>
      </c>
      <c r="H7337" t="s">
        <v>17315</v>
      </c>
      <c r="I7337" s="74">
        <v>44908</v>
      </c>
      <c r="J7337" t="s">
        <v>19</v>
      </c>
      <c r="K7337" t="s">
        <v>17325</v>
      </c>
    </row>
    <row r="7338" spans="1:11" hidden="1" x14ac:dyDescent="0.3">
      <c r="A7338" t="s">
        <v>13987</v>
      </c>
      <c r="B7338" t="s">
        <v>13986</v>
      </c>
      <c r="C7338" t="s">
        <v>18722</v>
      </c>
      <c r="D7338" t="s">
        <v>18723</v>
      </c>
      <c r="E7338" s="74">
        <v>42074</v>
      </c>
      <c r="F7338">
        <v>0.22497</v>
      </c>
      <c r="G7338" t="s">
        <v>17</v>
      </c>
      <c r="H7338" t="s">
        <v>17315</v>
      </c>
      <c r="I7338" s="74">
        <v>44908</v>
      </c>
      <c r="J7338" t="s">
        <v>19</v>
      </c>
      <c r="K7338" t="s">
        <v>17325</v>
      </c>
    </row>
    <row r="7339" spans="1:11" hidden="1" x14ac:dyDescent="0.3">
      <c r="A7339" t="s">
        <v>13985</v>
      </c>
      <c r="B7339" t="s">
        <v>13984</v>
      </c>
      <c r="C7339" t="s">
        <v>18722</v>
      </c>
      <c r="D7339" t="s">
        <v>18723</v>
      </c>
      <c r="E7339" s="74">
        <v>42136</v>
      </c>
      <c r="F7339">
        <v>0.23894000000000001</v>
      </c>
      <c r="G7339" t="s">
        <v>17</v>
      </c>
      <c r="H7339" t="s">
        <v>17315</v>
      </c>
      <c r="I7339" s="74">
        <v>44908</v>
      </c>
      <c r="J7339" t="s">
        <v>19</v>
      </c>
      <c r="K7339" t="s">
        <v>17325</v>
      </c>
    </row>
    <row r="7340" spans="1:11" hidden="1" x14ac:dyDescent="0.3">
      <c r="A7340" t="s">
        <v>13983</v>
      </c>
      <c r="B7340" t="s">
        <v>13982</v>
      </c>
      <c r="C7340" t="s">
        <v>18722</v>
      </c>
      <c r="D7340" t="s">
        <v>18723</v>
      </c>
      <c r="E7340" s="74">
        <v>42136</v>
      </c>
      <c r="F7340">
        <v>0.24060000000000001</v>
      </c>
      <c r="G7340" t="s">
        <v>17</v>
      </c>
      <c r="H7340" t="s">
        <v>17315</v>
      </c>
      <c r="I7340" s="74">
        <v>44908</v>
      </c>
      <c r="J7340" t="s">
        <v>19</v>
      </c>
      <c r="K7340" t="s">
        <v>17325</v>
      </c>
    </row>
    <row r="7341" spans="1:11" hidden="1" x14ac:dyDescent="0.3">
      <c r="A7341" t="s">
        <v>13981</v>
      </c>
      <c r="B7341" t="s">
        <v>13980</v>
      </c>
      <c r="C7341" t="s">
        <v>18722</v>
      </c>
      <c r="D7341" t="s">
        <v>18723</v>
      </c>
      <c r="E7341" s="74">
        <v>42150</v>
      </c>
      <c r="F7341">
        <v>0.22559999999999999</v>
      </c>
      <c r="G7341" t="s">
        <v>17</v>
      </c>
      <c r="H7341" t="s">
        <v>17315</v>
      </c>
      <c r="I7341" s="74">
        <v>44908</v>
      </c>
      <c r="J7341" t="s">
        <v>19</v>
      </c>
      <c r="K7341" t="s">
        <v>17325</v>
      </c>
    </row>
    <row r="7342" spans="1:11" hidden="1" x14ac:dyDescent="0.3">
      <c r="A7342" t="s">
        <v>13979</v>
      </c>
      <c r="B7342" t="s">
        <v>13978</v>
      </c>
      <c r="C7342" t="s">
        <v>18722</v>
      </c>
      <c r="D7342" t="s">
        <v>18723</v>
      </c>
      <c r="E7342" s="74">
        <v>42164</v>
      </c>
      <c r="F7342">
        <v>0.23838000000000001</v>
      </c>
      <c r="G7342" t="s">
        <v>17</v>
      </c>
      <c r="H7342" t="s">
        <v>17315</v>
      </c>
      <c r="I7342" s="74">
        <v>44908</v>
      </c>
      <c r="J7342" t="s">
        <v>19</v>
      </c>
      <c r="K7342" t="s">
        <v>17325</v>
      </c>
    </row>
    <row r="7343" spans="1:11" hidden="1" x14ac:dyDescent="0.3">
      <c r="A7343" t="s">
        <v>13977</v>
      </c>
      <c r="B7343" t="s">
        <v>13976</v>
      </c>
      <c r="C7343" t="s">
        <v>18722</v>
      </c>
      <c r="D7343" t="s">
        <v>18723</v>
      </c>
      <c r="E7343" s="74">
        <v>42187</v>
      </c>
      <c r="F7343">
        <v>0.23888000000000001</v>
      </c>
      <c r="G7343" t="s">
        <v>17</v>
      </c>
      <c r="H7343" t="s">
        <v>17315</v>
      </c>
      <c r="I7343" s="74">
        <v>44908</v>
      </c>
      <c r="J7343" t="s">
        <v>19</v>
      </c>
      <c r="K7343" t="s">
        <v>17325</v>
      </c>
    </row>
    <row r="7344" spans="1:11" hidden="1" x14ac:dyDescent="0.3">
      <c r="A7344" t="s">
        <v>13975</v>
      </c>
      <c r="B7344" t="s">
        <v>13974</v>
      </c>
      <c r="C7344" t="s">
        <v>18722</v>
      </c>
      <c r="D7344" t="s">
        <v>18723</v>
      </c>
      <c r="E7344" s="74">
        <v>42009</v>
      </c>
      <c r="F7344">
        <v>0.23888000000000001</v>
      </c>
      <c r="G7344" t="s">
        <v>17</v>
      </c>
      <c r="H7344" t="s">
        <v>17315</v>
      </c>
      <c r="I7344" s="74">
        <v>44908</v>
      </c>
      <c r="J7344" t="s">
        <v>19</v>
      </c>
      <c r="K7344" t="s">
        <v>17325</v>
      </c>
    </row>
    <row r="7345" spans="1:11" hidden="1" x14ac:dyDescent="0.3">
      <c r="A7345" t="s">
        <v>13973</v>
      </c>
      <c r="B7345" t="s">
        <v>13972</v>
      </c>
      <c r="C7345" t="s">
        <v>18722</v>
      </c>
      <c r="D7345" t="s">
        <v>18723</v>
      </c>
      <c r="E7345" s="74">
        <v>42185</v>
      </c>
      <c r="F7345">
        <v>0.23694999999999999</v>
      </c>
      <c r="G7345" t="s">
        <v>17</v>
      </c>
      <c r="H7345" t="s">
        <v>17315</v>
      </c>
      <c r="I7345" s="74">
        <v>44908</v>
      </c>
      <c r="J7345" t="s">
        <v>19</v>
      </c>
      <c r="K7345" t="s">
        <v>17325</v>
      </c>
    </row>
    <row r="7346" spans="1:11" hidden="1" x14ac:dyDescent="0.3">
      <c r="A7346" t="s">
        <v>13971</v>
      </c>
      <c r="B7346" t="s">
        <v>13970</v>
      </c>
      <c r="C7346" t="s">
        <v>18722</v>
      </c>
      <c r="D7346" t="s">
        <v>18723</v>
      </c>
      <c r="E7346" s="74">
        <v>42185</v>
      </c>
      <c r="F7346">
        <v>0.23938999999999999</v>
      </c>
      <c r="G7346" t="s">
        <v>17</v>
      </c>
      <c r="H7346" t="s">
        <v>17315</v>
      </c>
      <c r="I7346" s="74">
        <v>44908</v>
      </c>
      <c r="J7346" t="s">
        <v>19</v>
      </c>
      <c r="K7346" t="s">
        <v>17325</v>
      </c>
    </row>
    <row r="7347" spans="1:11" hidden="1" x14ac:dyDescent="0.3">
      <c r="A7347" t="s">
        <v>13969</v>
      </c>
      <c r="B7347" t="s">
        <v>13968</v>
      </c>
      <c r="C7347" t="s">
        <v>18722</v>
      </c>
      <c r="D7347" t="s">
        <v>18723</v>
      </c>
      <c r="E7347" s="74">
        <v>42182</v>
      </c>
      <c r="F7347">
        <v>0.23860000000000001</v>
      </c>
      <c r="G7347" t="s">
        <v>17</v>
      </c>
      <c r="H7347" t="s">
        <v>17315</v>
      </c>
      <c r="I7347" s="74">
        <v>44908</v>
      </c>
      <c r="J7347" t="s">
        <v>19</v>
      </c>
      <c r="K7347" t="s">
        <v>17325</v>
      </c>
    </row>
    <row r="7348" spans="1:11" hidden="1" x14ac:dyDescent="0.3">
      <c r="A7348" t="s">
        <v>13967</v>
      </c>
      <c r="B7348" t="s">
        <v>13966</v>
      </c>
      <c r="C7348" t="s">
        <v>18722</v>
      </c>
      <c r="D7348" t="s">
        <v>18723</v>
      </c>
      <c r="E7348" s="74">
        <v>42192</v>
      </c>
      <c r="F7348">
        <v>0.23705000000000001</v>
      </c>
      <c r="G7348" t="s">
        <v>17</v>
      </c>
      <c r="H7348" t="s">
        <v>17315</v>
      </c>
      <c r="I7348" s="74">
        <v>44908</v>
      </c>
      <c r="J7348" t="s">
        <v>19</v>
      </c>
      <c r="K7348" t="s">
        <v>17325</v>
      </c>
    </row>
    <row r="7349" spans="1:11" hidden="1" x14ac:dyDescent="0.3">
      <c r="A7349" t="s">
        <v>13965</v>
      </c>
      <c r="B7349" t="s">
        <v>13964</v>
      </c>
      <c r="C7349" t="s">
        <v>18722</v>
      </c>
      <c r="D7349" t="s">
        <v>18723</v>
      </c>
      <c r="E7349" s="74">
        <v>42223</v>
      </c>
      <c r="F7349">
        <v>0.23541000000000001</v>
      </c>
      <c r="G7349" t="s">
        <v>17</v>
      </c>
      <c r="H7349" t="s">
        <v>17315</v>
      </c>
      <c r="I7349" s="74">
        <v>44908</v>
      </c>
      <c r="J7349" t="s">
        <v>19</v>
      </c>
      <c r="K7349" t="s">
        <v>17325</v>
      </c>
    </row>
    <row r="7350" spans="1:11" hidden="1" x14ac:dyDescent="0.3">
      <c r="A7350" t="s">
        <v>13963</v>
      </c>
      <c r="B7350" t="s">
        <v>13962</v>
      </c>
      <c r="C7350" t="s">
        <v>18722</v>
      </c>
      <c r="D7350" t="s">
        <v>18723</v>
      </c>
      <c r="E7350" s="74">
        <v>42212</v>
      </c>
      <c r="F7350">
        <v>0.23673</v>
      </c>
      <c r="G7350" t="s">
        <v>17</v>
      </c>
      <c r="H7350" t="s">
        <v>17315</v>
      </c>
      <c r="I7350" s="74">
        <v>44908</v>
      </c>
      <c r="J7350" t="s">
        <v>19</v>
      </c>
      <c r="K7350" t="s">
        <v>17325</v>
      </c>
    </row>
    <row r="7351" spans="1:11" hidden="1" x14ac:dyDescent="0.3">
      <c r="A7351" t="s">
        <v>13961</v>
      </c>
      <c r="B7351" t="s">
        <v>13960</v>
      </c>
      <c r="C7351" t="s">
        <v>18722</v>
      </c>
      <c r="D7351" t="s">
        <v>18723</v>
      </c>
      <c r="E7351" s="74">
        <v>42240</v>
      </c>
      <c r="F7351">
        <v>0.23930999999999999</v>
      </c>
      <c r="G7351" t="s">
        <v>17</v>
      </c>
      <c r="H7351" t="s">
        <v>17315</v>
      </c>
      <c r="I7351" s="74">
        <v>44908</v>
      </c>
      <c r="J7351" t="s">
        <v>19</v>
      </c>
      <c r="K7351" t="s">
        <v>17325</v>
      </c>
    </row>
    <row r="7352" spans="1:11" hidden="1" x14ac:dyDescent="0.3">
      <c r="A7352" t="s">
        <v>13959</v>
      </c>
      <c r="B7352" t="s">
        <v>13958</v>
      </c>
      <c r="C7352" t="s">
        <v>18722</v>
      </c>
      <c r="D7352" t="s">
        <v>18723</v>
      </c>
      <c r="E7352" s="74">
        <v>42240</v>
      </c>
      <c r="F7352">
        <v>0.23946999999999999</v>
      </c>
      <c r="G7352" t="s">
        <v>17</v>
      </c>
      <c r="H7352" t="s">
        <v>17315</v>
      </c>
      <c r="I7352" s="74">
        <v>44908</v>
      </c>
      <c r="J7352" t="s">
        <v>19</v>
      </c>
      <c r="K7352" t="s">
        <v>17325</v>
      </c>
    </row>
    <row r="7353" spans="1:11" hidden="1" x14ac:dyDescent="0.3">
      <c r="A7353" t="s">
        <v>13957</v>
      </c>
      <c r="B7353" t="s">
        <v>13956</v>
      </c>
      <c r="C7353" t="s">
        <v>18722</v>
      </c>
      <c r="D7353" t="s">
        <v>18723</v>
      </c>
      <c r="E7353" s="74">
        <v>42272</v>
      </c>
      <c r="F7353">
        <v>0.1211</v>
      </c>
      <c r="G7353" t="s">
        <v>17</v>
      </c>
      <c r="H7353" t="s">
        <v>17315</v>
      </c>
      <c r="I7353" s="74">
        <v>44908</v>
      </c>
      <c r="J7353" t="s">
        <v>19</v>
      </c>
      <c r="K7353" t="s">
        <v>17325</v>
      </c>
    </row>
    <row r="7354" spans="1:11" hidden="1" x14ac:dyDescent="0.3">
      <c r="A7354" t="s">
        <v>13954</v>
      </c>
      <c r="B7354" t="s">
        <v>13953</v>
      </c>
      <c r="C7354" t="s">
        <v>18722</v>
      </c>
      <c r="D7354" t="s">
        <v>18723</v>
      </c>
      <c r="E7354" s="74">
        <v>42006</v>
      </c>
      <c r="F7354">
        <v>0.23444999999999999</v>
      </c>
      <c r="G7354" t="s">
        <v>17</v>
      </c>
      <c r="H7354" t="s">
        <v>17315</v>
      </c>
      <c r="I7354" s="74">
        <v>44908</v>
      </c>
      <c r="J7354" t="s">
        <v>19</v>
      </c>
      <c r="K7354" t="s">
        <v>17325</v>
      </c>
    </row>
    <row r="7355" spans="1:11" hidden="1" x14ac:dyDescent="0.3">
      <c r="A7355" t="s">
        <v>13952</v>
      </c>
      <c r="B7355" t="s">
        <v>13951</v>
      </c>
      <c r="C7355" t="s">
        <v>18722</v>
      </c>
      <c r="D7355" t="s">
        <v>18723</v>
      </c>
      <c r="E7355" s="74">
        <v>42009</v>
      </c>
      <c r="F7355">
        <v>0.2397</v>
      </c>
      <c r="G7355" t="s">
        <v>17</v>
      </c>
      <c r="H7355" t="s">
        <v>17315</v>
      </c>
      <c r="I7355" s="74">
        <v>44908</v>
      </c>
      <c r="J7355" t="s">
        <v>19</v>
      </c>
      <c r="K7355" t="s">
        <v>17325</v>
      </c>
    </row>
    <row r="7356" spans="1:11" hidden="1" x14ac:dyDescent="0.3">
      <c r="A7356" t="s">
        <v>13950</v>
      </c>
      <c r="B7356" t="s">
        <v>13949</v>
      </c>
      <c r="C7356" t="s">
        <v>18722</v>
      </c>
      <c r="D7356" t="s">
        <v>18723</v>
      </c>
      <c r="E7356" s="74">
        <v>42009</v>
      </c>
      <c r="F7356">
        <v>0.23779</v>
      </c>
      <c r="G7356" t="s">
        <v>17</v>
      </c>
      <c r="H7356" t="s">
        <v>17315</v>
      </c>
      <c r="I7356" s="74">
        <v>44908</v>
      </c>
      <c r="J7356" t="s">
        <v>19</v>
      </c>
      <c r="K7356" t="s">
        <v>17325</v>
      </c>
    </row>
    <row r="7357" spans="1:11" hidden="1" x14ac:dyDescent="0.3">
      <c r="A7357" t="s">
        <v>13948</v>
      </c>
      <c r="B7357" t="s">
        <v>13947</v>
      </c>
      <c r="C7357" t="s">
        <v>18722</v>
      </c>
      <c r="D7357" t="s">
        <v>18723</v>
      </c>
      <c r="E7357" s="74">
        <v>42010</v>
      </c>
      <c r="F7357">
        <v>0.23563000000000001</v>
      </c>
      <c r="G7357" t="s">
        <v>17</v>
      </c>
      <c r="H7357" t="s">
        <v>17315</v>
      </c>
      <c r="I7357" s="74">
        <v>44908</v>
      </c>
      <c r="J7357" t="s">
        <v>19</v>
      </c>
      <c r="K7357" t="s">
        <v>17325</v>
      </c>
    </row>
    <row r="7358" spans="1:11" hidden="1" x14ac:dyDescent="0.3">
      <c r="A7358" t="s">
        <v>13946</v>
      </c>
      <c r="B7358" t="s">
        <v>13945</v>
      </c>
      <c r="C7358" t="s">
        <v>18722</v>
      </c>
      <c r="D7358" t="s">
        <v>18723</v>
      </c>
      <c r="E7358" s="74">
        <v>42380</v>
      </c>
      <c r="F7358">
        <v>0.23341999999999999</v>
      </c>
      <c r="G7358" t="s">
        <v>17</v>
      </c>
      <c r="H7358" t="s">
        <v>17315</v>
      </c>
      <c r="I7358" s="74">
        <v>44908</v>
      </c>
      <c r="J7358" t="s">
        <v>19</v>
      </c>
      <c r="K7358" t="s">
        <v>17325</v>
      </c>
    </row>
    <row r="7359" spans="1:11" hidden="1" x14ac:dyDescent="0.3">
      <c r="A7359" t="s">
        <v>13944</v>
      </c>
      <c r="B7359" t="s">
        <v>13943</v>
      </c>
      <c r="C7359" t="s">
        <v>18722</v>
      </c>
      <c r="D7359" t="s">
        <v>18723</v>
      </c>
      <c r="E7359" s="74">
        <v>42503</v>
      </c>
      <c r="F7359">
        <v>0.23494000000000001</v>
      </c>
      <c r="G7359" t="s">
        <v>17</v>
      </c>
      <c r="H7359" t="s">
        <v>17315</v>
      </c>
      <c r="I7359" s="74">
        <v>44908</v>
      </c>
      <c r="J7359" t="s">
        <v>19</v>
      </c>
      <c r="K7359" t="s">
        <v>17325</v>
      </c>
    </row>
    <row r="7360" spans="1:11" hidden="1" x14ac:dyDescent="0.3">
      <c r="A7360" t="s">
        <v>13942</v>
      </c>
      <c r="B7360" t="s">
        <v>13941</v>
      </c>
      <c r="C7360" t="s">
        <v>18722</v>
      </c>
      <c r="D7360" t="s">
        <v>18723</v>
      </c>
      <c r="E7360" s="74">
        <v>42535</v>
      </c>
      <c r="F7360">
        <v>0.24367</v>
      </c>
      <c r="G7360" t="s">
        <v>17</v>
      </c>
      <c r="H7360" t="s">
        <v>17315</v>
      </c>
      <c r="I7360" s="74">
        <v>44908</v>
      </c>
      <c r="J7360" t="s">
        <v>19</v>
      </c>
      <c r="K7360" t="s">
        <v>17325</v>
      </c>
    </row>
    <row r="7361" spans="1:11" hidden="1" x14ac:dyDescent="0.3">
      <c r="A7361" t="s">
        <v>13940</v>
      </c>
      <c r="B7361" t="s">
        <v>13939</v>
      </c>
      <c r="C7361" t="s">
        <v>18722</v>
      </c>
      <c r="D7361" t="s">
        <v>18723</v>
      </c>
      <c r="E7361" s="74">
        <v>42573</v>
      </c>
      <c r="F7361">
        <v>0.23247999999999999</v>
      </c>
      <c r="G7361" t="s">
        <v>17</v>
      </c>
      <c r="H7361" t="s">
        <v>17315</v>
      </c>
      <c r="I7361" s="74">
        <v>44908</v>
      </c>
      <c r="J7361" t="s">
        <v>19</v>
      </c>
      <c r="K7361" t="s">
        <v>17325</v>
      </c>
    </row>
    <row r="7362" spans="1:11" hidden="1" x14ac:dyDescent="0.3">
      <c r="A7362" t="s">
        <v>13938</v>
      </c>
      <c r="B7362" t="s">
        <v>13937</v>
      </c>
      <c r="C7362" t="s">
        <v>18722</v>
      </c>
      <c r="D7362" t="s">
        <v>18723</v>
      </c>
      <c r="E7362" s="74">
        <v>42611</v>
      </c>
      <c r="F7362">
        <v>0.24123</v>
      </c>
      <c r="G7362" t="s">
        <v>17</v>
      </c>
      <c r="H7362" t="s">
        <v>17315</v>
      </c>
      <c r="I7362" s="74">
        <v>44908</v>
      </c>
      <c r="J7362" t="s">
        <v>19</v>
      </c>
      <c r="K7362" t="s">
        <v>17325</v>
      </c>
    </row>
    <row r="7363" spans="1:11" hidden="1" x14ac:dyDescent="0.3">
      <c r="A7363" t="s">
        <v>13936</v>
      </c>
      <c r="B7363" t="s">
        <v>13935</v>
      </c>
      <c r="C7363" t="s">
        <v>18722</v>
      </c>
      <c r="D7363" t="s">
        <v>18723</v>
      </c>
      <c r="E7363" s="74">
        <v>42637</v>
      </c>
      <c r="F7363">
        <v>0.23723</v>
      </c>
      <c r="G7363" t="s">
        <v>17</v>
      </c>
      <c r="H7363" t="s">
        <v>17315</v>
      </c>
      <c r="I7363" s="74">
        <v>44908</v>
      </c>
      <c r="J7363" t="s">
        <v>19</v>
      </c>
      <c r="K7363" t="s">
        <v>17325</v>
      </c>
    </row>
    <row r="7364" spans="1:11" hidden="1" x14ac:dyDescent="0.3">
      <c r="A7364" t="s">
        <v>13933</v>
      </c>
      <c r="B7364" t="s">
        <v>13932</v>
      </c>
      <c r="C7364" t="s">
        <v>18722</v>
      </c>
      <c r="D7364" t="s">
        <v>18723</v>
      </c>
      <c r="E7364" s="74">
        <v>42373</v>
      </c>
      <c r="F7364">
        <v>0.2329</v>
      </c>
      <c r="G7364" t="s">
        <v>17</v>
      </c>
      <c r="H7364" t="s">
        <v>17315</v>
      </c>
      <c r="I7364" s="74">
        <v>44908</v>
      </c>
      <c r="J7364" t="s">
        <v>19</v>
      </c>
      <c r="K7364" t="s">
        <v>17325</v>
      </c>
    </row>
    <row r="7365" spans="1:11" hidden="1" x14ac:dyDescent="0.3">
      <c r="A7365" t="s">
        <v>13931</v>
      </c>
      <c r="B7365" t="s">
        <v>13930</v>
      </c>
      <c r="C7365" t="s">
        <v>18722</v>
      </c>
      <c r="D7365" t="s">
        <v>18723</v>
      </c>
      <c r="E7365" s="74">
        <v>42375</v>
      </c>
      <c r="F7365">
        <v>0.23158999999999999</v>
      </c>
      <c r="G7365" t="s">
        <v>17</v>
      </c>
      <c r="H7365" t="s">
        <v>17315</v>
      </c>
      <c r="I7365" s="74">
        <v>44908</v>
      </c>
      <c r="J7365" t="s">
        <v>19</v>
      </c>
      <c r="K7365" t="s">
        <v>17325</v>
      </c>
    </row>
    <row r="7366" spans="1:11" hidden="1" x14ac:dyDescent="0.3">
      <c r="A7366" t="s">
        <v>13929</v>
      </c>
      <c r="B7366" t="s">
        <v>13928</v>
      </c>
      <c r="C7366" t="s">
        <v>18722</v>
      </c>
      <c r="D7366" t="s">
        <v>18723</v>
      </c>
      <c r="E7366" s="74">
        <v>42373</v>
      </c>
      <c r="F7366">
        <v>0.23541999999999999</v>
      </c>
      <c r="G7366" t="s">
        <v>17</v>
      </c>
      <c r="H7366" t="s">
        <v>17315</v>
      </c>
      <c r="I7366" s="74">
        <v>44908</v>
      </c>
      <c r="J7366" t="s">
        <v>19</v>
      </c>
      <c r="K7366" t="s">
        <v>17325</v>
      </c>
    </row>
    <row r="7367" spans="1:11" hidden="1" x14ac:dyDescent="0.3">
      <c r="A7367" t="s">
        <v>13927</v>
      </c>
      <c r="B7367" t="s">
        <v>13926</v>
      </c>
      <c r="C7367" t="s">
        <v>18722</v>
      </c>
      <c r="D7367" t="s">
        <v>18723</v>
      </c>
      <c r="E7367" s="74">
        <v>42373</v>
      </c>
      <c r="F7367">
        <v>0.20954</v>
      </c>
      <c r="G7367" t="s">
        <v>17</v>
      </c>
      <c r="H7367" t="s">
        <v>17315</v>
      </c>
      <c r="I7367" s="74">
        <v>44908</v>
      </c>
      <c r="J7367" t="s">
        <v>19</v>
      </c>
      <c r="K7367" t="s">
        <v>17325</v>
      </c>
    </row>
    <row r="7368" spans="1:11" hidden="1" x14ac:dyDescent="0.3">
      <c r="A7368" t="s">
        <v>13925</v>
      </c>
      <c r="B7368" t="s">
        <v>13924</v>
      </c>
      <c r="C7368" t="s">
        <v>18722</v>
      </c>
      <c r="D7368" t="s">
        <v>18723</v>
      </c>
      <c r="E7368" s="74">
        <v>42373</v>
      </c>
      <c r="F7368">
        <v>0.23865</v>
      </c>
      <c r="G7368" t="s">
        <v>17</v>
      </c>
      <c r="H7368" t="s">
        <v>17315</v>
      </c>
      <c r="I7368" s="74">
        <v>44908</v>
      </c>
      <c r="J7368" t="s">
        <v>19</v>
      </c>
      <c r="K7368" t="s">
        <v>17325</v>
      </c>
    </row>
    <row r="7369" spans="1:11" hidden="1" x14ac:dyDescent="0.3">
      <c r="A7369" t="s">
        <v>13923</v>
      </c>
      <c r="B7369" t="s">
        <v>13922</v>
      </c>
      <c r="C7369" t="s">
        <v>18722</v>
      </c>
      <c r="D7369" t="s">
        <v>18723</v>
      </c>
      <c r="E7369" s="74">
        <v>42376</v>
      </c>
      <c r="F7369">
        <v>0.23891000000000001</v>
      </c>
      <c r="G7369" t="s">
        <v>17</v>
      </c>
      <c r="H7369" t="s">
        <v>17315</v>
      </c>
      <c r="I7369" s="74">
        <v>44908</v>
      </c>
      <c r="J7369" t="s">
        <v>19</v>
      </c>
      <c r="K7369" t="s">
        <v>17325</v>
      </c>
    </row>
    <row r="7370" spans="1:11" hidden="1" x14ac:dyDescent="0.3">
      <c r="A7370" t="s">
        <v>13921</v>
      </c>
      <c r="B7370" t="s">
        <v>13920</v>
      </c>
      <c r="C7370" t="s">
        <v>18722</v>
      </c>
      <c r="D7370" t="s">
        <v>18723</v>
      </c>
      <c r="E7370" s="74">
        <v>42375</v>
      </c>
      <c r="F7370">
        <v>0.23880999999999999</v>
      </c>
      <c r="G7370" t="s">
        <v>17</v>
      </c>
      <c r="H7370" t="s">
        <v>17315</v>
      </c>
      <c r="I7370" s="74">
        <v>44908</v>
      </c>
      <c r="J7370" t="s">
        <v>19</v>
      </c>
      <c r="K7370" t="s">
        <v>17325</v>
      </c>
    </row>
    <row r="7371" spans="1:11" hidden="1" x14ac:dyDescent="0.3">
      <c r="A7371" t="s">
        <v>13919</v>
      </c>
      <c r="B7371" t="s">
        <v>13918</v>
      </c>
      <c r="C7371" t="s">
        <v>18722</v>
      </c>
      <c r="D7371" t="s">
        <v>18723</v>
      </c>
      <c r="E7371" s="74">
        <v>42398</v>
      </c>
      <c r="F7371">
        <v>0.23555999999999999</v>
      </c>
      <c r="G7371" t="s">
        <v>17</v>
      </c>
      <c r="H7371" t="s">
        <v>17315</v>
      </c>
      <c r="I7371" s="74">
        <v>44908</v>
      </c>
      <c r="J7371" t="s">
        <v>19</v>
      </c>
      <c r="K7371" t="s">
        <v>17325</v>
      </c>
    </row>
    <row r="7372" spans="1:11" hidden="1" x14ac:dyDescent="0.3">
      <c r="A7372" t="s">
        <v>13917</v>
      </c>
      <c r="B7372" t="s">
        <v>13916</v>
      </c>
      <c r="C7372" t="s">
        <v>18722</v>
      </c>
      <c r="D7372" t="s">
        <v>18723</v>
      </c>
      <c r="E7372" s="74">
        <v>42412</v>
      </c>
      <c r="F7372">
        <v>0.23425000000000001</v>
      </c>
      <c r="G7372" t="s">
        <v>17</v>
      </c>
      <c r="H7372" t="s">
        <v>17315</v>
      </c>
      <c r="I7372" s="74">
        <v>44908</v>
      </c>
      <c r="J7372" t="s">
        <v>19</v>
      </c>
      <c r="K7372" t="s">
        <v>17325</v>
      </c>
    </row>
    <row r="7373" spans="1:11" hidden="1" x14ac:dyDescent="0.3">
      <c r="A7373" t="s">
        <v>13915</v>
      </c>
      <c r="B7373" t="s">
        <v>13914</v>
      </c>
      <c r="C7373" t="s">
        <v>18722</v>
      </c>
      <c r="D7373" t="s">
        <v>18723</v>
      </c>
      <c r="E7373" s="74">
        <v>42432</v>
      </c>
      <c r="F7373">
        <v>0.24</v>
      </c>
      <c r="G7373" t="s">
        <v>17</v>
      </c>
      <c r="H7373" t="s">
        <v>17315</v>
      </c>
      <c r="I7373" s="74">
        <v>44908</v>
      </c>
      <c r="J7373" t="s">
        <v>19</v>
      </c>
      <c r="K7373" t="s">
        <v>17325</v>
      </c>
    </row>
    <row r="7374" spans="1:11" hidden="1" x14ac:dyDescent="0.3">
      <c r="A7374" t="s">
        <v>13913</v>
      </c>
      <c r="B7374" t="s">
        <v>13912</v>
      </c>
      <c r="C7374" t="s">
        <v>18722</v>
      </c>
      <c r="D7374" t="s">
        <v>18723</v>
      </c>
      <c r="E7374" s="74">
        <v>42465</v>
      </c>
      <c r="F7374">
        <v>0.24054</v>
      </c>
      <c r="G7374" t="s">
        <v>17</v>
      </c>
      <c r="H7374" t="s">
        <v>17315</v>
      </c>
      <c r="I7374" s="74">
        <v>44908</v>
      </c>
      <c r="J7374" t="s">
        <v>19</v>
      </c>
      <c r="K7374" t="s">
        <v>17325</v>
      </c>
    </row>
    <row r="7375" spans="1:11" hidden="1" x14ac:dyDescent="0.3">
      <c r="A7375" t="s">
        <v>13911</v>
      </c>
      <c r="B7375" t="s">
        <v>13910</v>
      </c>
      <c r="C7375" t="s">
        <v>18722</v>
      </c>
      <c r="D7375" t="s">
        <v>18723</v>
      </c>
      <c r="E7375" s="74">
        <v>42489</v>
      </c>
      <c r="F7375">
        <v>0.23871999999999999</v>
      </c>
      <c r="G7375" t="s">
        <v>17</v>
      </c>
      <c r="H7375" t="s">
        <v>17315</v>
      </c>
      <c r="I7375" s="74">
        <v>44908</v>
      </c>
      <c r="J7375" t="s">
        <v>19</v>
      </c>
      <c r="K7375" t="s">
        <v>17325</v>
      </c>
    </row>
    <row r="7376" spans="1:11" hidden="1" x14ac:dyDescent="0.3">
      <c r="A7376" t="s">
        <v>13909</v>
      </c>
      <c r="B7376" t="s">
        <v>13908</v>
      </c>
      <c r="C7376" t="s">
        <v>18722</v>
      </c>
      <c r="D7376" t="s">
        <v>18723</v>
      </c>
      <c r="E7376" s="74">
        <v>42761</v>
      </c>
      <c r="F7376">
        <v>0.22978999999999999</v>
      </c>
      <c r="G7376" t="s">
        <v>17</v>
      </c>
      <c r="H7376" t="s">
        <v>17315</v>
      </c>
      <c r="I7376" s="74">
        <v>44908</v>
      </c>
      <c r="J7376" t="s">
        <v>19</v>
      </c>
      <c r="K7376" t="s">
        <v>17325</v>
      </c>
    </row>
    <row r="7377" spans="1:11" hidden="1" x14ac:dyDescent="0.3">
      <c r="A7377" t="s">
        <v>13907</v>
      </c>
      <c r="B7377" t="s">
        <v>13906</v>
      </c>
      <c r="C7377" t="s">
        <v>18722</v>
      </c>
      <c r="D7377" t="s">
        <v>18723</v>
      </c>
      <c r="E7377" s="74">
        <v>42738</v>
      </c>
      <c r="F7377">
        <v>0.23457</v>
      </c>
      <c r="G7377" t="s">
        <v>17</v>
      </c>
      <c r="H7377" t="s">
        <v>17315</v>
      </c>
      <c r="I7377" s="74">
        <v>44908</v>
      </c>
      <c r="J7377" t="s">
        <v>19</v>
      </c>
      <c r="K7377" t="s">
        <v>17325</v>
      </c>
    </row>
    <row r="7378" spans="1:11" hidden="1" x14ac:dyDescent="0.3">
      <c r="A7378" t="s">
        <v>13905</v>
      </c>
      <c r="B7378" t="s">
        <v>13904</v>
      </c>
      <c r="C7378" t="s">
        <v>18722</v>
      </c>
      <c r="D7378" t="s">
        <v>18723</v>
      </c>
      <c r="E7378" s="74">
        <v>42738</v>
      </c>
      <c r="F7378">
        <v>0.22994000000000001</v>
      </c>
      <c r="G7378" t="s">
        <v>17</v>
      </c>
      <c r="H7378" t="s">
        <v>17315</v>
      </c>
      <c r="I7378" s="74">
        <v>44908</v>
      </c>
      <c r="J7378" t="s">
        <v>19</v>
      </c>
      <c r="K7378" t="s">
        <v>17325</v>
      </c>
    </row>
    <row r="7379" spans="1:11" hidden="1" x14ac:dyDescent="0.3">
      <c r="A7379" t="s">
        <v>13903</v>
      </c>
      <c r="B7379" t="s">
        <v>13902</v>
      </c>
      <c r="C7379" t="s">
        <v>18722</v>
      </c>
      <c r="D7379" t="s">
        <v>18723</v>
      </c>
      <c r="E7379" s="74">
        <v>42758</v>
      </c>
      <c r="F7379">
        <v>0.23888000000000001</v>
      </c>
      <c r="G7379" t="s">
        <v>17</v>
      </c>
      <c r="H7379" t="s">
        <v>17315</v>
      </c>
      <c r="I7379" s="74">
        <v>44908</v>
      </c>
      <c r="J7379" t="s">
        <v>19</v>
      </c>
      <c r="K7379" t="s">
        <v>17325</v>
      </c>
    </row>
    <row r="7380" spans="1:11" hidden="1" x14ac:dyDescent="0.3">
      <c r="A7380" t="s">
        <v>13901</v>
      </c>
      <c r="B7380" t="s">
        <v>13900</v>
      </c>
      <c r="C7380" t="s">
        <v>18722</v>
      </c>
      <c r="D7380" t="s">
        <v>18723</v>
      </c>
      <c r="E7380" s="74">
        <v>42979</v>
      </c>
      <c r="F7380">
        <v>0.2429</v>
      </c>
      <c r="G7380" t="s">
        <v>17</v>
      </c>
      <c r="H7380" t="s">
        <v>17315</v>
      </c>
      <c r="I7380" s="74">
        <v>44908</v>
      </c>
      <c r="J7380" t="s">
        <v>19</v>
      </c>
      <c r="K7380" t="s">
        <v>17325</v>
      </c>
    </row>
    <row r="7381" spans="1:11" hidden="1" x14ac:dyDescent="0.3">
      <c r="A7381" t="s">
        <v>13899</v>
      </c>
      <c r="B7381" t="s">
        <v>13898</v>
      </c>
      <c r="C7381" t="s">
        <v>18722</v>
      </c>
      <c r="D7381" t="s">
        <v>18723</v>
      </c>
      <c r="E7381" s="74">
        <v>42984</v>
      </c>
      <c r="F7381">
        <v>0.23480999999999999</v>
      </c>
      <c r="G7381" t="s">
        <v>17</v>
      </c>
      <c r="H7381" t="s">
        <v>17315</v>
      </c>
      <c r="I7381" s="74">
        <v>44908</v>
      </c>
      <c r="J7381" t="s">
        <v>19</v>
      </c>
      <c r="K7381" t="s">
        <v>17325</v>
      </c>
    </row>
    <row r="7382" spans="1:11" hidden="1" x14ac:dyDescent="0.3">
      <c r="A7382" t="s">
        <v>13897</v>
      </c>
      <c r="B7382" t="s">
        <v>13896</v>
      </c>
      <c r="C7382" t="s">
        <v>18722</v>
      </c>
      <c r="D7382" t="s">
        <v>18723</v>
      </c>
      <c r="E7382" s="74">
        <v>43015</v>
      </c>
      <c r="F7382">
        <v>0.24038000000000001</v>
      </c>
      <c r="G7382" t="s">
        <v>17</v>
      </c>
      <c r="H7382" t="s">
        <v>17315</v>
      </c>
      <c r="I7382" s="74">
        <v>44908</v>
      </c>
      <c r="J7382" t="s">
        <v>19</v>
      </c>
      <c r="K7382" t="s">
        <v>17325</v>
      </c>
    </row>
    <row r="7383" spans="1:11" hidden="1" x14ac:dyDescent="0.3">
      <c r="A7383" t="s">
        <v>13895</v>
      </c>
      <c r="B7383" t="s">
        <v>13894</v>
      </c>
      <c r="C7383" t="s">
        <v>18722</v>
      </c>
      <c r="D7383" t="s">
        <v>18723</v>
      </c>
      <c r="E7383" s="74">
        <v>43048</v>
      </c>
      <c r="F7383">
        <v>0.23685</v>
      </c>
      <c r="G7383" t="s">
        <v>17</v>
      </c>
      <c r="H7383" t="s">
        <v>17315</v>
      </c>
      <c r="I7383" s="74">
        <v>44908</v>
      </c>
      <c r="J7383" t="s">
        <v>19</v>
      </c>
      <c r="K7383" t="s">
        <v>17325</v>
      </c>
    </row>
    <row r="7384" spans="1:11" hidden="1" x14ac:dyDescent="0.3">
      <c r="A7384" t="s">
        <v>13893</v>
      </c>
      <c r="B7384" t="s">
        <v>13892</v>
      </c>
      <c r="C7384" t="s">
        <v>18722</v>
      </c>
      <c r="D7384" t="s">
        <v>18723</v>
      </c>
      <c r="E7384" s="74">
        <v>42801</v>
      </c>
      <c r="F7384">
        <v>6.7229999999999998E-2</v>
      </c>
      <c r="G7384" t="s">
        <v>17</v>
      </c>
      <c r="H7384" t="s">
        <v>17315</v>
      </c>
      <c r="I7384" s="74">
        <v>44908</v>
      </c>
      <c r="J7384" t="s">
        <v>19</v>
      </c>
      <c r="K7384" t="s">
        <v>17325</v>
      </c>
    </row>
    <row r="7385" spans="1:11" hidden="1" x14ac:dyDescent="0.3">
      <c r="A7385" t="s">
        <v>13891</v>
      </c>
      <c r="B7385" t="s">
        <v>13890</v>
      </c>
      <c r="C7385" t="s">
        <v>18722</v>
      </c>
      <c r="D7385" t="s">
        <v>18723</v>
      </c>
      <c r="E7385" s="74">
        <v>42885</v>
      </c>
      <c r="F7385">
        <v>0.24357999999999999</v>
      </c>
      <c r="G7385" t="s">
        <v>17</v>
      </c>
      <c r="H7385" t="s">
        <v>17315</v>
      </c>
      <c r="I7385" s="74">
        <v>44908</v>
      </c>
      <c r="J7385" t="s">
        <v>19</v>
      </c>
      <c r="K7385" t="s">
        <v>17325</v>
      </c>
    </row>
    <row r="7386" spans="1:11" hidden="1" x14ac:dyDescent="0.3">
      <c r="A7386" t="s">
        <v>13889</v>
      </c>
      <c r="B7386" t="s">
        <v>13888</v>
      </c>
      <c r="C7386" t="s">
        <v>18722</v>
      </c>
      <c r="D7386" t="s">
        <v>18723</v>
      </c>
      <c r="E7386" s="74">
        <v>42745</v>
      </c>
      <c r="F7386">
        <v>0.23583999999999999</v>
      </c>
      <c r="G7386" t="s">
        <v>17</v>
      </c>
      <c r="H7386" t="s">
        <v>17315</v>
      </c>
      <c r="I7386" s="74">
        <v>44908</v>
      </c>
      <c r="J7386" t="s">
        <v>19</v>
      </c>
      <c r="K7386" t="s">
        <v>17325</v>
      </c>
    </row>
    <row r="7387" spans="1:11" hidden="1" x14ac:dyDescent="0.3">
      <c r="A7387" t="s">
        <v>13887</v>
      </c>
      <c r="B7387" t="s">
        <v>13886</v>
      </c>
      <c r="C7387" t="s">
        <v>18722</v>
      </c>
      <c r="D7387" t="s">
        <v>18723</v>
      </c>
      <c r="E7387" s="74">
        <v>42738</v>
      </c>
      <c r="F7387">
        <v>0.23757</v>
      </c>
      <c r="G7387" t="s">
        <v>17</v>
      </c>
      <c r="H7387" t="s">
        <v>17315</v>
      </c>
      <c r="I7387" s="74">
        <v>44908</v>
      </c>
      <c r="J7387" t="s">
        <v>19</v>
      </c>
      <c r="K7387" t="s">
        <v>17325</v>
      </c>
    </row>
    <row r="7388" spans="1:11" hidden="1" x14ac:dyDescent="0.3">
      <c r="A7388" t="s">
        <v>13883</v>
      </c>
      <c r="B7388" t="s">
        <v>13882</v>
      </c>
      <c r="C7388" t="s">
        <v>18722</v>
      </c>
      <c r="D7388" t="s">
        <v>18723</v>
      </c>
      <c r="E7388" s="74">
        <v>42763</v>
      </c>
      <c r="F7388">
        <v>0.22631000000000001</v>
      </c>
      <c r="G7388" t="s">
        <v>17</v>
      </c>
      <c r="H7388" t="s">
        <v>17315</v>
      </c>
      <c r="I7388" s="74">
        <v>44908</v>
      </c>
      <c r="J7388" t="s">
        <v>19</v>
      </c>
      <c r="K7388" t="s">
        <v>17325</v>
      </c>
    </row>
    <row r="7389" spans="1:11" hidden="1" x14ac:dyDescent="0.3">
      <c r="A7389" t="s">
        <v>13881</v>
      </c>
      <c r="B7389" t="s">
        <v>13880</v>
      </c>
      <c r="C7389" t="s">
        <v>18722</v>
      </c>
      <c r="D7389" t="s">
        <v>18723</v>
      </c>
      <c r="E7389" s="74">
        <v>42786</v>
      </c>
      <c r="F7389">
        <v>0.24709</v>
      </c>
      <c r="G7389" t="s">
        <v>17</v>
      </c>
      <c r="H7389" t="s">
        <v>17315</v>
      </c>
      <c r="I7389" s="74">
        <v>44908</v>
      </c>
      <c r="J7389" t="s">
        <v>19</v>
      </c>
      <c r="K7389" t="s">
        <v>17325</v>
      </c>
    </row>
    <row r="7390" spans="1:11" hidden="1" x14ac:dyDescent="0.3">
      <c r="A7390" t="s">
        <v>13879</v>
      </c>
      <c r="B7390" t="s">
        <v>13878</v>
      </c>
      <c r="C7390" t="s">
        <v>18722</v>
      </c>
      <c r="D7390" t="s">
        <v>18723</v>
      </c>
      <c r="E7390" s="74">
        <v>42796</v>
      </c>
      <c r="F7390">
        <v>0.24093999999999999</v>
      </c>
      <c r="G7390" t="s">
        <v>17</v>
      </c>
      <c r="H7390" t="s">
        <v>17315</v>
      </c>
      <c r="I7390" s="74">
        <v>44908</v>
      </c>
      <c r="J7390" t="s">
        <v>19</v>
      </c>
      <c r="K7390" t="s">
        <v>17325</v>
      </c>
    </row>
    <row r="7391" spans="1:11" hidden="1" x14ac:dyDescent="0.3">
      <c r="A7391" t="s">
        <v>13877</v>
      </c>
      <c r="B7391" t="s">
        <v>13876</v>
      </c>
      <c r="C7391" t="s">
        <v>18722</v>
      </c>
      <c r="D7391" t="s">
        <v>18723</v>
      </c>
      <c r="E7391" s="74">
        <v>42738</v>
      </c>
      <c r="F7391">
        <v>0.24110999999999999</v>
      </c>
      <c r="G7391" t="s">
        <v>17</v>
      </c>
      <c r="H7391" t="s">
        <v>17315</v>
      </c>
      <c r="I7391" s="74">
        <v>44908</v>
      </c>
      <c r="J7391" t="s">
        <v>19</v>
      </c>
      <c r="K7391" t="s">
        <v>17325</v>
      </c>
    </row>
    <row r="7392" spans="1:11" hidden="1" x14ac:dyDescent="0.3">
      <c r="A7392" t="s">
        <v>13875</v>
      </c>
      <c r="B7392" t="s">
        <v>13874</v>
      </c>
      <c r="C7392" t="s">
        <v>18722</v>
      </c>
      <c r="D7392" t="s">
        <v>18723</v>
      </c>
      <c r="E7392" s="74">
        <v>42849</v>
      </c>
      <c r="F7392">
        <v>0.23294000000000001</v>
      </c>
      <c r="G7392" t="s">
        <v>17</v>
      </c>
      <c r="H7392" t="s">
        <v>17315</v>
      </c>
      <c r="I7392" s="74">
        <v>44908</v>
      </c>
      <c r="J7392" t="s">
        <v>19</v>
      </c>
      <c r="K7392" t="s">
        <v>17325</v>
      </c>
    </row>
    <row r="7393" spans="1:11" hidden="1" x14ac:dyDescent="0.3">
      <c r="A7393" t="s">
        <v>13872</v>
      </c>
      <c r="B7393" t="s">
        <v>13871</v>
      </c>
      <c r="C7393" t="s">
        <v>18722</v>
      </c>
      <c r="D7393" t="s">
        <v>18723</v>
      </c>
      <c r="E7393" s="74">
        <v>43102</v>
      </c>
      <c r="F7393">
        <v>0.2356</v>
      </c>
      <c r="G7393" t="s">
        <v>17</v>
      </c>
      <c r="H7393" t="s">
        <v>17315</v>
      </c>
      <c r="I7393" s="74">
        <v>44908</v>
      </c>
      <c r="J7393" t="s">
        <v>19</v>
      </c>
      <c r="K7393" t="s">
        <v>17325</v>
      </c>
    </row>
    <row r="7394" spans="1:11" hidden="1" x14ac:dyDescent="0.3">
      <c r="A7394" t="s">
        <v>13870</v>
      </c>
      <c r="B7394" t="s">
        <v>13869</v>
      </c>
      <c r="C7394" t="s">
        <v>18722</v>
      </c>
      <c r="D7394" t="s">
        <v>18723</v>
      </c>
      <c r="E7394" s="74">
        <v>43102</v>
      </c>
      <c r="F7394">
        <v>0.24035000000000001</v>
      </c>
      <c r="G7394" t="s">
        <v>17</v>
      </c>
      <c r="H7394" t="s">
        <v>17315</v>
      </c>
      <c r="I7394" s="74">
        <v>44908</v>
      </c>
      <c r="J7394" t="s">
        <v>19</v>
      </c>
      <c r="K7394" t="s">
        <v>17325</v>
      </c>
    </row>
    <row r="7395" spans="1:11" hidden="1" x14ac:dyDescent="0.3">
      <c r="A7395" t="s">
        <v>13868</v>
      </c>
      <c r="B7395" t="s">
        <v>13867</v>
      </c>
      <c r="C7395" t="s">
        <v>18722</v>
      </c>
      <c r="D7395" t="s">
        <v>18723</v>
      </c>
      <c r="E7395" s="74">
        <v>43104</v>
      </c>
      <c r="F7395">
        <v>0.22969999999999999</v>
      </c>
      <c r="G7395" t="s">
        <v>17</v>
      </c>
      <c r="H7395" t="s">
        <v>17315</v>
      </c>
      <c r="I7395" s="74">
        <v>44908</v>
      </c>
      <c r="J7395" t="s">
        <v>19</v>
      </c>
      <c r="K7395" t="s">
        <v>17325</v>
      </c>
    </row>
    <row r="7396" spans="1:11" hidden="1" x14ac:dyDescent="0.3">
      <c r="A7396" t="s">
        <v>13866</v>
      </c>
      <c r="B7396" t="s">
        <v>13865</v>
      </c>
      <c r="C7396" t="s">
        <v>18722</v>
      </c>
      <c r="D7396" t="s">
        <v>18723</v>
      </c>
      <c r="E7396" s="74">
        <v>43110</v>
      </c>
      <c r="F7396">
        <v>0.23513999999999999</v>
      </c>
      <c r="G7396" t="s">
        <v>17</v>
      </c>
      <c r="H7396" t="s">
        <v>17315</v>
      </c>
      <c r="I7396" s="74">
        <v>44908</v>
      </c>
      <c r="J7396" t="s">
        <v>19</v>
      </c>
      <c r="K7396" t="s">
        <v>17325</v>
      </c>
    </row>
    <row r="7397" spans="1:11" hidden="1" x14ac:dyDescent="0.3">
      <c r="A7397" t="s">
        <v>13864</v>
      </c>
      <c r="B7397" t="s">
        <v>13863</v>
      </c>
      <c r="C7397" t="s">
        <v>18722</v>
      </c>
      <c r="D7397" t="s">
        <v>18723</v>
      </c>
      <c r="E7397" s="74">
        <v>43129</v>
      </c>
      <c r="F7397">
        <v>0.24252000000000001</v>
      </c>
      <c r="G7397" t="s">
        <v>17</v>
      </c>
      <c r="H7397" t="s">
        <v>17315</v>
      </c>
      <c r="I7397" s="74">
        <v>44908</v>
      </c>
      <c r="J7397" t="s">
        <v>19</v>
      </c>
      <c r="K7397" t="s">
        <v>17325</v>
      </c>
    </row>
    <row r="7398" spans="1:11" hidden="1" x14ac:dyDescent="0.3">
      <c r="A7398" t="s">
        <v>13862</v>
      </c>
      <c r="B7398" t="s">
        <v>13861</v>
      </c>
      <c r="C7398" t="s">
        <v>18722</v>
      </c>
      <c r="D7398" t="s">
        <v>18723</v>
      </c>
      <c r="E7398" s="74">
        <v>43130</v>
      </c>
      <c r="F7398">
        <v>0.23901</v>
      </c>
      <c r="G7398" t="s">
        <v>17</v>
      </c>
      <c r="H7398" t="s">
        <v>17315</v>
      </c>
      <c r="I7398" s="74">
        <v>44908</v>
      </c>
      <c r="J7398" t="s">
        <v>19</v>
      </c>
      <c r="K7398" t="s">
        <v>17325</v>
      </c>
    </row>
    <row r="7399" spans="1:11" hidden="1" x14ac:dyDescent="0.3">
      <c r="A7399" t="s">
        <v>13860</v>
      </c>
      <c r="B7399" t="s">
        <v>13859</v>
      </c>
      <c r="C7399" t="s">
        <v>18722</v>
      </c>
      <c r="D7399" t="s">
        <v>18723</v>
      </c>
      <c r="E7399" s="74">
        <v>43165</v>
      </c>
      <c r="F7399">
        <v>0.23502000000000001</v>
      </c>
      <c r="G7399" t="s">
        <v>17</v>
      </c>
      <c r="H7399" t="s">
        <v>17315</v>
      </c>
      <c r="I7399" s="74">
        <v>44908</v>
      </c>
      <c r="J7399" t="s">
        <v>19</v>
      </c>
      <c r="K7399" t="s">
        <v>17325</v>
      </c>
    </row>
    <row r="7400" spans="1:11" hidden="1" x14ac:dyDescent="0.3">
      <c r="A7400" t="s">
        <v>13858</v>
      </c>
      <c r="B7400" t="s">
        <v>13857</v>
      </c>
      <c r="C7400" t="s">
        <v>18722</v>
      </c>
      <c r="D7400" t="s">
        <v>18723</v>
      </c>
      <c r="E7400" s="74">
        <v>43228</v>
      </c>
      <c r="F7400">
        <v>0.22914000000000001</v>
      </c>
      <c r="G7400" t="s">
        <v>17</v>
      </c>
      <c r="H7400" t="s">
        <v>17315</v>
      </c>
      <c r="I7400" s="74">
        <v>44908</v>
      </c>
      <c r="J7400" t="s">
        <v>19</v>
      </c>
      <c r="K7400" t="s">
        <v>17325</v>
      </c>
    </row>
    <row r="7401" spans="1:11" hidden="1" x14ac:dyDescent="0.3">
      <c r="A7401" t="s">
        <v>13856</v>
      </c>
      <c r="B7401" t="s">
        <v>13855</v>
      </c>
      <c r="C7401" t="s">
        <v>18722</v>
      </c>
      <c r="D7401" t="s">
        <v>18723</v>
      </c>
      <c r="E7401" s="74">
        <v>43228</v>
      </c>
      <c r="F7401">
        <v>0.13669000000000001</v>
      </c>
      <c r="G7401" t="s">
        <v>17</v>
      </c>
      <c r="H7401" t="s">
        <v>17315</v>
      </c>
      <c r="I7401" s="74">
        <v>44908</v>
      </c>
      <c r="J7401" t="s">
        <v>19</v>
      </c>
      <c r="K7401" t="s">
        <v>17325</v>
      </c>
    </row>
    <row r="7402" spans="1:11" hidden="1" x14ac:dyDescent="0.3">
      <c r="A7402" t="s">
        <v>20056</v>
      </c>
      <c r="B7402" t="s">
        <v>20057</v>
      </c>
      <c r="C7402" t="s">
        <v>18722</v>
      </c>
      <c r="D7402" t="s">
        <v>18723</v>
      </c>
      <c r="E7402" s="74">
        <v>40981</v>
      </c>
      <c r="F7402">
        <v>0.13613</v>
      </c>
      <c r="G7402" t="s">
        <v>17</v>
      </c>
      <c r="H7402" t="s">
        <v>17315</v>
      </c>
      <c r="I7402" s="74">
        <v>45117</v>
      </c>
      <c r="J7402" t="s">
        <v>19</v>
      </c>
      <c r="K7402" t="s">
        <v>17325</v>
      </c>
    </row>
    <row r="7403" spans="1:11" hidden="1" x14ac:dyDescent="0.3">
      <c r="A7403" t="s">
        <v>20060</v>
      </c>
      <c r="B7403" t="s">
        <v>20061</v>
      </c>
      <c r="C7403" t="s">
        <v>18722</v>
      </c>
      <c r="D7403" t="s">
        <v>18723</v>
      </c>
      <c r="E7403" s="74">
        <v>41772</v>
      </c>
      <c r="F7403">
        <v>0.22331000000000001</v>
      </c>
      <c r="G7403" t="s">
        <v>17</v>
      </c>
      <c r="H7403" t="s">
        <v>17315</v>
      </c>
      <c r="I7403" s="74">
        <v>45117</v>
      </c>
      <c r="J7403" t="s">
        <v>19</v>
      </c>
      <c r="K7403" t="s">
        <v>17325</v>
      </c>
    </row>
    <row r="7404" spans="1:11" hidden="1" x14ac:dyDescent="0.3">
      <c r="A7404" t="s">
        <v>20058</v>
      </c>
      <c r="B7404" t="s">
        <v>20059</v>
      </c>
      <c r="C7404" t="s">
        <v>18722</v>
      </c>
      <c r="D7404" t="s">
        <v>18723</v>
      </c>
      <c r="E7404" s="74">
        <v>41848</v>
      </c>
      <c r="F7404">
        <v>0.24079</v>
      </c>
      <c r="G7404" t="s">
        <v>17</v>
      </c>
      <c r="H7404" t="s">
        <v>17315</v>
      </c>
      <c r="I7404" s="74">
        <v>45117</v>
      </c>
      <c r="J7404" t="s">
        <v>19</v>
      </c>
      <c r="K7404" t="s">
        <v>17325</v>
      </c>
    </row>
    <row r="7405" spans="1:11" hidden="1" x14ac:dyDescent="0.3">
      <c r="A7405" t="s">
        <v>20062</v>
      </c>
      <c r="B7405" t="s">
        <v>20063</v>
      </c>
      <c r="C7405" t="s">
        <v>18722</v>
      </c>
      <c r="D7405" t="s">
        <v>18723</v>
      </c>
      <c r="E7405" s="74">
        <v>41897</v>
      </c>
      <c r="F7405">
        <v>0.15371000000000001</v>
      </c>
      <c r="G7405" t="s">
        <v>17</v>
      </c>
      <c r="H7405" t="s">
        <v>17315</v>
      </c>
      <c r="I7405" s="74">
        <v>45117</v>
      </c>
      <c r="J7405" t="s">
        <v>19</v>
      </c>
      <c r="K7405" t="s">
        <v>17325</v>
      </c>
    </row>
    <row r="7406" spans="1:11" hidden="1" x14ac:dyDescent="0.3">
      <c r="A7406" t="s">
        <v>20064</v>
      </c>
      <c r="B7406" t="s">
        <v>20065</v>
      </c>
      <c r="C7406" t="s">
        <v>18722</v>
      </c>
      <c r="D7406" t="s">
        <v>18723</v>
      </c>
      <c r="E7406" s="74">
        <v>42009</v>
      </c>
      <c r="F7406">
        <v>0.22980999999999999</v>
      </c>
      <c r="G7406" t="s">
        <v>17</v>
      </c>
      <c r="H7406" t="s">
        <v>17315</v>
      </c>
      <c r="I7406" s="74">
        <v>45117</v>
      </c>
      <c r="J7406" t="s">
        <v>19</v>
      </c>
      <c r="K7406" t="s">
        <v>17325</v>
      </c>
    </row>
    <row r="7407" spans="1:11" hidden="1" x14ac:dyDescent="0.3">
      <c r="A7407" t="s">
        <v>20066</v>
      </c>
      <c r="B7407" t="s">
        <v>20067</v>
      </c>
      <c r="C7407" t="s">
        <v>18722</v>
      </c>
      <c r="D7407" t="s">
        <v>18723</v>
      </c>
      <c r="E7407" s="74">
        <v>42038</v>
      </c>
      <c r="F7407">
        <v>0.23738999999999999</v>
      </c>
      <c r="G7407" t="s">
        <v>17</v>
      </c>
      <c r="H7407" t="s">
        <v>17315</v>
      </c>
      <c r="I7407" s="74">
        <v>45117</v>
      </c>
      <c r="J7407" t="s">
        <v>19</v>
      </c>
      <c r="K7407" t="s">
        <v>17325</v>
      </c>
    </row>
    <row r="7408" spans="1:11" hidden="1" x14ac:dyDescent="0.3">
      <c r="A7408" t="s">
        <v>20068</v>
      </c>
      <c r="B7408" t="s">
        <v>20069</v>
      </c>
      <c r="C7408" t="s">
        <v>18722</v>
      </c>
      <c r="D7408" t="s">
        <v>18723</v>
      </c>
      <c r="E7408" s="74">
        <v>42109</v>
      </c>
      <c r="F7408">
        <v>4.2840000000000003E-2</v>
      </c>
      <c r="G7408" t="s">
        <v>17</v>
      </c>
      <c r="H7408" t="s">
        <v>17315</v>
      </c>
      <c r="I7408" s="74">
        <v>45117</v>
      </c>
      <c r="J7408" t="s">
        <v>19</v>
      </c>
      <c r="K7408" t="s">
        <v>17325</v>
      </c>
    </row>
    <row r="7409" spans="1:11" hidden="1" x14ac:dyDescent="0.3">
      <c r="A7409" t="s">
        <v>20070</v>
      </c>
      <c r="B7409" t="s">
        <v>20071</v>
      </c>
      <c r="C7409" t="s">
        <v>18722</v>
      </c>
      <c r="D7409" t="s">
        <v>18723</v>
      </c>
      <c r="E7409" s="74">
        <v>40926</v>
      </c>
      <c r="F7409">
        <v>0.23221</v>
      </c>
      <c r="G7409" t="s">
        <v>17</v>
      </c>
      <c r="H7409" t="s">
        <v>17315</v>
      </c>
      <c r="I7409" s="74">
        <v>45117</v>
      </c>
      <c r="J7409" t="s">
        <v>19</v>
      </c>
      <c r="K7409" t="s">
        <v>17325</v>
      </c>
    </row>
    <row r="7410" spans="1:11" hidden="1" x14ac:dyDescent="0.3">
      <c r="A7410" t="s">
        <v>20072</v>
      </c>
      <c r="B7410" t="s">
        <v>20073</v>
      </c>
      <c r="C7410" t="s">
        <v>18722</v>
      </c>
      <c r="D7410" t="s">
        <v>18723</v>
      </c>
      <c r="E7410" s="74">
        <v>41037</v>
      </c>
      <c r="F7410">
        <v>2.4150000000000001E-2</v>
      </c>
      <c r="G7410" t="s">
        <v>17</v>
      </c>
      <c r="H7410" t="s">
        <v>17315</v>
      </c>
      <c r="I7410" s="74">
        <v>45118</v>
      </c>
      <c r="J7410" t="s">
        <v>19</v>
      </c>
      <c r="K7410" t="s">
        <v>17325</v>
      </c>
    </row>
    <row r="7411" spans="1:11" hidden="1" x14ac:dyDescent="0.3">
      <c r="A7411" t="s">
        <v>20074</v>
      </c>
      <c r="B7411" t="s">
        <v>20075</v>
      </c>
      <c r="C7411" t="s">
        <v>18722</v>
      </c>
      <c r="D7411" t="s">
        <v>18723</v>
      </c>
      <c r="E7411" s="74">
        <v>41284</v>
      </c>
      <c r="F7411">
        <v>0.1196</v>
      </c>
      <c r="G7411" t="s">
        <v>17</v>
      </c>
      <c r="H7411" t="s">
        <v>17315</v>
      </c>
      <c r="I7411" s="74">
        <v>45118</v>
      </c>
      <c r="J7411" t="s">
        <v>19</v>
      </c>
      <c r="K7411" t="s">
        <v>17325</v>
      </c>
    </row>
    <row r="7412" spans="1:11" hidden="1" x14ac:dyDescent="0.3">
      <c r="A7412" t="s">
        <v>20076</v>
      </c>
      <c r="B7412" t="s">
        <v>20077</v>
      </c>
      <c r="C7412" t="s">
        <v>18722</v>
      </c>
      <c r="D7412" t="s">
        <v>18723</v>
      </c>
      <c r="E7412" s="74">
        <v>40820</v>
      </c>
      <c r="F7412">
        <v>0.14652999999999999</v>
      </c>
      <c r="G7412" t="s">
        <v>17</v>
      </c>
      <c r="H7412" t="s">
        <v>17315</v>
      </c>
      <c r="I7412" s="74">
        <v>45118</v>
      </c>
      <c r="J7412" t="s">
        <v>19</v>
      </c>
      <c r="K7412" t="s">
        <v>17325</v>
      </c>
    </row>
    <row r="7413" spans="1:11" hidden="1" x14ac:dyDescent="0.3">
      <c r="A7413" t="s">
        <v>20078</v>
      </c>
      <c r="B7413" t="s">
        <v>20079</v>
      </c>
      <c r="C7413" t="s">
        <v>18722</v>
      </c>
      <c r="D7413" t="s">
        <v>18723</v>
      </c>
      <c r="E7413" s="74">
        <v>42249</v>
      </c>
      <c r="F7413">
        <v>0.13747000000000001</v>
      </c>
      <c r="G7413" t="s">
        <v>17</v>
      </c>
      <c r="H7413" t="s">
        <v>17315</v>
      </c>
      <c r="I7413" s="74">
        <v>45118</v>
      </c>
      <c r="J7413" t="s">
        <v>19</v>
      </c>
      <c r="K7413" t="s">
        <v>17325</v>
      </c>
    </row>
    <row r="7414" spans="1:11" hidden="1" x14ac:dyDescent="0.3">
      <c r="A7414" t="s">
        <v>20080</v>
      </c>
      <c r="B7414" t="s">
        <v>20081</v>
      </c>
      <c r="C7414" t="s">
        <v>18722</v>
      </c>
      <c r="D7414" t="s">
        <v>18723</v>
      </c>
      <c r="E7414" s="74">
        <v>41024</v>
      </c>
      <c r="F7414">
        <v>6.8470000000000003E-2</v>
      </c>
      <c r="G7414" t="s">
        <v>17</v>
      </c>
      <c r="H7414" t="s">
        <v>17315</v>
      </c>
      <c r="I7414" s="74">
        <v>45118</v>
      </c>
      <c r="J7414" t="s">
        <v>19</v>
      </c>
      <c r="K7414" t="s">
        <v>17325</v>
      </c>
    </row>
    <row r="7415" spans="1:11" hidden="1" x14ac:dyDescent="0.3">
      <c r="A7415" t="s">
        <v>20082</v>
      </c>
      <c r="B7415" t="s">
        <v>20083</v>
      </c>
      <c r="C7415" t="s">
        <v>18722</v>
      </c>
      <c r="D7415" t="s">
        <v>18723</v>
      </c>
      <c r="E7415" s="74">
        <v>41299</v>
      </c>
      <c r="F7415">
        <v>0.23605000000000001</v>
      </c>
      <c r="G7415" t="s">
        <v>17</v>
      </c>
      <c r="H7415" t="s">
        <v>17315</v>
      </c>
      <c r="I7415" s="74">
        <v>45118</v>
      </c>
      <c r="J7415" t="s">
        <v>19</v>
      </c>
      <c r="K7415" t="s">
        <v>17325</v>
      </c>
    </row>
    <row r="7416" spans="1:11" hidden="1" x14ac:dyDescent="0.3">
      <c r="A7416" t="s">
        <v>20084</v>
      </c>
      <c r="B7416" t="s">
        <v>20085</v>
      </c>
      <c r="C7416" t="s">
        <v>18722</v>
      </c>
      <c r="D7416" t="s">
        <v>18723</v>
      </c>
      <c r="E7416" s="74">
        <v>41386</v>
      </c>
      <c r="F7416">
        <v>0.23812</v>
      </c>
      <c r="G7416" t="s">
        <v>17</v>
      </c>
      <c r="H7416" t="s">
        <v>17315</v>
      </c>
      <c r="I7416" s="74">
        <v>45118</v>
      </c>
      <c r="J7416" t="s">
        <v>19</v>
      </c>
      <c r="K7416" t="s">
        <v>17325</v>
      </c>
    </row>
    <row r="7417" spans="1:11" hidden="1" x14ac:dyDescent="0.3">
      <c r="A7417" t="s">
        <v>20086</v>
      </c>
      <c r="B7417" t="s">
        <v>20087</v>
      </c>
      <c r="C7417" t="s">
        <v>18722</v>
      </c>
      <c r="D7417" t="s">
        <v>18723</v>
      </c>
      <c r="E7417" s="74">
        <v>41410</v>
      </c>
      <c r="F7417">
        <v>0.23623</v>
      </c>
      <c r="G7417" t="s">
        <v>17</v>
      </c>
      <c r="H7417" t="s">
        <v>17315</v>
      </c>
      <c r="I7417" s="74">
        <v>45118</v>
      </c>
      <c r="J7417" t="s">
        <v>19</v>
      </c>
      <c r="K7417" t="s">
        <v>17325</v>
      </c>
    </row>
    <row r="7418" spans="1:11" hidden="1" x14ac:dyDescent="0.3">
      <c r="A7418" t="s">
        <v>20088</v>
      </c>
      <c r="B7418" t="s">
        <v>20089</v>
      </c>
      <c r="C7418" t="s">
        <v>18722</v>
      </c>
      <c r="D7418" t="s">
        <v>18723</v>
      </c>
      <c r="E7418" s="74">
        <v>41429</v>
      </c>
      <c r="F7418">
        <v>0.22539999999999999</v>
      </c>
      <c r="G7418" t="s">
        <v>17</v>
      </c>
      <c r="H7418" t="s">
        <v>17315</v>
      </c>
      <c r="I7418" s="74">
        <v>45118</v>
      </c>
      <c r="J7418" t="s">
        <v>19</v>
      </c>
      <c r="K7418" t="s">
        <v>17325</v>
      </c>
    </row>
    <row r="7419" spans="1:11" hidden="1" x14ac:dyDescent="0.3">
      <c r="A7419" t="s">
        <v>20090</v>
      </c>
      <c r="B7419" t="s">
        <v>20091</v>
      </c>
      <c r="C7419" t="s">
        <v>18722</v>
      </c>
      <c r="D7419" t="s">
        <v>18723</v>
      </c>
      <c r="E7419" s="74">
        <v>41479</v>
      </c>
      <c r="F7419">
        <v>0.23951</v>
      </c>
      <c r="G7419" t="s">
        <v>17</v>
      </c>
      <c r="H7419" t="s">
        <v>17315</v>
      </c>
      <c r="I7419" s="74">
        <v>45118</v>
      </c>
      <c r="J7419" t="s">
        <v>19</v>
      </c>
      <c r="K7419" t="s">
        <v>17325</v>
      </c>
    </row>
    <row r="7420" spans="1:11" hidden="1" x14ac:dyDescent="0.3">
      <c r="A7420" t="s">
        <v>20092</v>
      </c>
      <c r="B7420" t="s">
        <v>20093</v>
      </c>
      <c r="C7420" t="s">
        <v>18722</v>
      </c>
      <c r="D7420" t="s">
        <v>18723</v>
      </c>
      <c r="E7420" s="74">
        <v>41495</v>
      </c>
      <c r="F7420">
        <v>0.23471</v>
      </c>
      <c r="G7420" t="s">
        <v>17</v>
      </c>
      <c r="H7420" t="s">
        <v>17315</v>
      </c>
      <c r="I7420" s="74">
        <v>45118</v>
      </c>
      <c r="J7420" t="s">
        <v>19</v>
      </c>
      <c r="K7420" t="s">
        <v>17325</v>
      </c>
    </row>
    <row r="7421" spans="1:11" hidden="1" x14ac:dyDescent="0.3">
      <c r="A7421" t="s">
        <v>20094</v>
      </c>
      <c r="B7421" t="s">
        <v>20095</v>
      </c>
      <c r="C7421" t="s">
        <v>18722</v>
      </c>
      <c r="D7421" t="s">
        <v>18723</v>
      </c>
      <c r="E7421" s="74">
        <v>41515</v>
      </c>
      <c r="F7421">
        <v>0.13095000000000001</v>
      </c>
      <c r="G7421" t="s">
        <v>17</v>
      </c>
      <c r="H7421" t="s">
        <v>17315</v>
      </c>
      <c r="I7421" s="74">
        <v>45118</v>
      </c>
      <c r="J7421" t="s">
        <v>19</v>
      </c>
      <c r="K7421" t="s">
        <v>17325</v>
      </c>
    </row>
    <row r="7422" spans="1:11" hidden="1" x14ac:dyDescent="0.3">
      <c r="A7422" t="s">
        <v>20096</v>
      </c>
      <c r="B7422" t="s">
        <v>20097</v>
      </c>
      <c r="C7422" t="s">
        <v>18722</v>
      </c>
      <c r="D7422" t="s">
        <v>18723</v>
      </c>
      <c r="E7422" s="74">
        <v>41646</v>
      </c>
      <c r="F7422">
        <v>0.22822000000000001</v>
      </c>
      <c r="G7422" t="s">
        <v>17</v>
      </c>
      <c r="H7422" t="s">
        <v>17315</v>
      </c>
      <c r="I7422" s="74">
        <v>45118</v>
      </c>
      <c r="J7422" t="s">
        <v>19</v>
      </c>
      <c r="K7422" t="s">
        <v>17325</v>
      </c>
    </row>
    <row r="7423" spans="1:11" hidden="1" x14ac:dyDescent="0.3">
      <c r="A7423" t="s">
        <v>20098</v>
      </c>
      <c r="B7423" t="s">
        <v>20099</v>
      </c>
      <c r="C7423" t="s">
        <v>18722</v>
      </c>
      <c r="D7423" t="s">
        <v>18723</v>
      </c>
      <c r="E7423" s="74">
        <v>41942</v>
      </c>
      <c r="F7423">
        <v>0.14169000000000001</v>
      </c>
      <c r="G7423" t="s">
        <v>17</v>
      </c>
      <c r="H7423" t="s">
        <v>17315</v>
      </c>
      <c r="I7423" s="74">
        <v>45118</v>
      </c>
      <c r="J7423" t="s">
        <v>19</v>
      </c>
      <c r="K7423" t="s">
        <v>17325</v>
      </c>
    </row>
    <row r="7424" spans="1:11" hidden="1" x14ac:dyDescent="0.3">
      <c r="A7424" t="s">
        <v>20100</v>
      </c>
      <c r="B7424" t="s">
        <v>20101</v>
      </c>
      <c r="C7424" t="s">
        <v>18722</v>
      </c>
      <c r="D7424" t="s">
        <v>18723</v>
      </c>
      <c r="E7424" s="74">
        <v>41646</v>
      </c>
      <c r="F7424">
        <v>0.2457</v>
      </c>
      <c r="G7424" t="s">
        <v>17</v>
      </c>
      <c r="H7424" t="s">
        <v>17315</v>
      </c>
      <c r="I7424" s="74">
        <v>45118</v>
      </c>
      <c r="J7424" t="s">
        <v>19</v>
      </c>
      <c r="K7424" t="s">
        <v>17325</v>
      </c>
    </row>
    <row r="7425" spans="1:11" hidden="1" x14ac:dyDescent="0.3">
      <c r="A7425" t="s">
        <v>20102</v>
      </c>
      <c r="B7425" t="s">
        <v>20103</v>
      </c>
      <c r="C7425" t="s">
        <v>18722</v>
      </c>
      <c r="D7425" t="s">
        <v>18723</v>
      </c>
      <c r="E7425" s="74">
        <v>41660</v>
      </c>
      <c r="F7425">
        <v>0.23748</v>
      </c>
      <c r="G7425" t="s">
        <v>17</v>
      </c>
      <c r="H7425" t="s">
        <v>17315</v>
      </c>
      <c r="I7425" s="74">
        <v>45118</v>
      </c>
      <c r="J7425" t="s">
        <v>19</v>
      </c>
      <c r="K7425" t="s">
        <v>17325</v>
      </c>
    </row>
    <row r="7426" spans="1:11" hidden="1" x14ac:dyDescent="0.3">
      <c r="A7426" t="s">
        <v>20104</v>
      </c>
      <c r="B7426" t="s">
        <v>20105</v>
      </c>
      <c r="C7426" t="s">
        <v>18722</v>
      </c>
      <c r="D7426" t="s">
        <v>18723</v>
      </c>
      <c r="E7426" s="74">
        <v>41703</v>
      </c>
      <c r="F7426">
        <v>0.23879</v>
      </c>
      <c r="G7426" t="s">
        <v>17</v>
      </c>
      <c r="H7426" t="s">
        <v>17315</v>
      </c>
      <c r="I7426" s="74">
        <v>45118</v>
      </c>
      <c r="J7426" t="s">
        <v>19</v>
      </c>
      <c r="K7426" t="s">
        <v>17325</v>
      </c>
    </row>
    <row r="7427" spans="1:11" hidden="1" x14ac:dyDescent="0.3">
      <c r="A7427" t="s">
        <v>20106</v>
      </c>
      <c r="B7427" t="s">
        <v>20107</v>
      </c>
      <c r="C7427" t="s">
        <v>18722</v>
      </c>
      <c r="D7427" t="s">
        <v>18723</v>
      </c>
      <c r="E7427" s="74">
        <v>41740</v>
      </c>
      <c r="F7427">
        <v>0.23573</v>
      </c>
      <c r="G7427" t="s">
        <v>17</v>
      </c>
      <c r="H7427" t="s">
        <v>17315</v>
      </c>
      <c r="I7427" s="74">
        <v>45118</v>
      </c>
      <c r="J7427" t="s">
        <v>19</v>
      </c>
      <c r="K7427" t="s">
        <v>17325</v>
      </c>
    </row>
    <row r="7428" spans="1:11" hidden="1" x14ac:dyDescent="0.3">
      <c r="A7428" t="s">
        <v>20108</v>
      </c>
      <c r="B7428" t="s">
        <v>20109</v>
      </c>
      <c r="C7428" t="s">
        <v>18722</v>
      </c>
      <c r="D7428" t="s">
        <v>18723</v>
      </c>
      <c r="E7428" s="74">
        <v>41751</v>
      </c>
      <c r="F7428">
        <v>0.23271</v>
      </c>
      <c r="G7428" t="s">
        <v>17</v>
      </c>
      <c r="H7428" t="s">
        <v>17315</v>
      </c>
      <c r="I7428" s="74">
        <v>45118</v>
      </c>
      <c r="J7428" t="s">
        <v>19</v>
      </c>
      <c r="K7428" t="s">
        <v>17325</v>
      </c>
    </row>
    <row r="7429" spans="1:11" hidden="1" x14ac:dyDescent="0.3">
      <c r="A7429" t="s">
        <v>20110</v>
      </c>
      <c r="B7429" t="s">
        <v>20111</v>
      </c>
      <c r="C7429" t="s">
        <v>18722</v>
      </c>
      <c r="D7429" t="s">
        <v>18723</v>
      </c>
      <c r="E7429" s="74">
        <v>41771</v>
      </c>
      <c r="F7429">
        <v>0.23504</v>
      </c>
      <c r="G7429" t="s">
        <v>17</v>
      </c>
      <c r="H7429" t="s">
        <v>17315</v>
      </c>
      <c r="I7429" s="74">
        <v>45118</v>
      </c>
      <c r="J7429" t="s">
        <v>19</v>
      </c>
      <c r="K7429" t="s">
        <v>17325</v>
      </c>
    </row>
    <row r="7430" spans="1:11" hidden="1" x14ac:dyDescent="0.3">
      <c r="A7430" t="s">
        <v>20112</v>
      </c>
      <c r="B7430" t="s">
        <v>20113</v>
      </c>
      <c r="C7430" t="s">
        <v>18722</v>
      </c>
      <c r="D7430" t="s">
        <v>18723</v>
      </c>
      <c r="E7430" s="74">
        <v>41809</v>
      </c>
      <c r="F7430">
        <v>0.23619999999999999</v>
      </c>
      <c r="G7430" t="s">
        <v>17</v>
      </c>
      <c r="H7430" t="s">
        <v>17315</v>
      </c>
      <c r="I7430" s="74">
        <v>45118</v>
      </c>
      <c r="J7430" t="s">
        <v>19</v>
      </c>
      <c r="K7430" t="s">
        <v>17325</v>
      </c>
    </row>
    <row r="7431" spans="1:11" hidden="1" x14ac:dyDescent="0.3">
      <c r="A7431" t="s">
        <v>20114</v>
      </c>
      <c r="B7431" t="s">
        <v>20115</v>
      </c>
      <c r="C7431" t="s">
        <v>18722</v>
      </c>
      <c r="D7431" t="s">
        <v>18723</v>
      </c>
      <c r="E7431" s="74">
        <v>41864</v>
      </c>
      <c r="F7431">
        <v>0.23607</v>
      </c>
      <c r="G7431" t="s">
        <v>17</v>
      </c>
      <c r="H7431" t="s">
        <v>17315</v>
      </c>
      <c r="I7431" s="74">
        <v>45118</v>
      </c>
      <c r="J7431" t="s">
        <v>19</v>
      </c>
      <c r="K7431" t="s">
        <v>17325</v>
      </c>
    </row>
    <row r="7432" spans="1:11" hidden="1" x14ac:dyDescent="0.3">
      <c r="A7432" t="s">
        <v>20116</v>
      </c>
      <c r="B7432" t="s">
        <v>20117</v>
      </c>
      <c r="C7432" t="s">
        <v>18722</v>
      </c>
      <c r="D7432" t="s">
        <v>18723</v>
      </c>
      <c r="E7432" s="74">
        <v>42009</v>
      </c>
      <c r="F7432">
        <v>0.23669000000000001</v>
      </c>
      <c r="G7432" t="s">
        <v>17</v>
      </c>
      <c r="H7432" t="s">
        <v>17315</v>
      </c>
      <c r="I7432" s="74">
        <v>45118</v>
      </c>
      <c r="J7432" t="s">
        <v>19</v>
      </c>
      <c r="K7432" t="s">
        <v>17325</v>
      </c>
    </row>
    <row r="7433" spans="1:11" hidden="1" x14ac:dyDescent="0.3">
      <c r="A7433" t="s">
        <v>20118</v>
      </c>
      <c r="B7433" t="s">
        <v>20119</v>
      </c>
      <c r="C7433" t="s">
        <v>18722</v>
      </c>
      <c r="D7433" t="s">
        <v>18723</v>
      </c>
      <c r="E7433" s="74">
        <v>42009</v>
      </c>
      <c r="F7433">
        <v>0.23274</v>
      </c>
      <c r="G7433" t="s">
        <v>17</v>
      </c>
      <c r="H7433" t="s">
        <v>17315</v>
      </c>
      <c r="I7433" s="74">
        <v>45118</v>
      </c>
      <c r="J7433" t="s">
        <v>19</v>
      </c>
      <c r="K7433" t="s">
        <v>17325</v>
      </c>
    </row>
    <row r="7434" spans="1:11" hidden="1" x14ac:dyDescent="0.3">
      <c r="A7434" t="s">
        <v>20120</v>
      </c>
      <c r="B7434" t="s">
        <v>20121</v>
      </c>
      <c r="C7434" t="s">
        <v>18722</v>
      </c>
      <c r="D7434" t="s">
        <v>18723</v>
      </c>
      <c r="E7434" s="74">
        <v>42035</v>
      </c>
      <c r="F7434">
        <v>0.23934</v>
      </c>
      <c r="G7434" t="s">
        <v>17</v>
      </c>
      <c r="H7434" t="s">
        <v>17315</v>
      </c>
      <c r="I7434" s="74">
        <v>45118</v>
      </c>
      <c r="J7434" t="s">
        <v>19</v>
      </c>
      <c r="K7434" t="s">
        <v>17325</v>
      </c>
    </row>
    <row r="7435" spans="1:11" hidden="1" x14ac:dyDescent="0.3">
      <c r="A7435" t="s">
        <v>20122</v>
      </c>
      <c r="B7435" t="s">
        <v>20123</v>
      </c>
      <c r="C7435" t="s">
        <v>18722</v>
      </c>
      <c r="D7435" t="s">
        <v>18723</v>
      </c>
      <c r="E7435" s="74">
        <v>42044</v>
      </c>
      <c r="F7435">
        <v>0.24274000000000001</v>
      </c>
      <c r="G7435" t="s">
        <v>17</v>
      </c>
      <c r="H7435" t="s">
        <v>17315</v>
      </c>
      <c r="I7435" s="74">
        <v>45118</v>
      </c>
      <c r="J7435" t="s">
        <v>19</v>
      </c>
      <c r="K7435" t="s">
        <v>17325</v>
      </c>
    </row>
    <row r="7436" spans="1:11" hidden="1" x14ac:dyDescent="0.3">
      <c r="A7436" t="s">
        <v>20124</v>
      </c>
      <c r="B7436" t="s">
        <v>20125</v>
      </c>
      <c r="C7436" t="s">
        <v>18722</v>
      </c>
      <c r="D7436" t="s">
        <v>18723</v>
      </c>
      <c r="E7436" s="74">
        <v>42088</v>
      </c>
      <c r="F7436">
        <v>0.23710999999999999</v>
      </c>
      <c r="G7436" t="s">
        <v>17</v>
      </c>
      <c r="H7436" t="s">
        <v>17315</v>
      </c>
      <c r="I7436" s="74">
        <v>45118</v>
      </c>
      <c r="J7436" t="s">
        <v>19</v>
      </c>
      <c r="K7436" t="s">
        <v>17325</v>
      </c>
    </row>
    <row r="7437" spans="1:11" hidden="1" x14ac:dyDescent="0.3">
      <c r="A7437" t="s">
        <v>20126</v>
      </c>
      <c r="B7437" t="s">
        <v>20127</v>
      </c>
      <c r="C7437" t="s">
        <v>18722</v>
      </c>
      <c r="D7437" t="s">
        <v>18723</v>
      </c>
      <c r="E7437" s="74">
        <v>42137</v>
      </c>
      <c r="F7437">
        <v>0.23927000000000001</v>
      </c>
      <c r="G7437" t="s">
        <v>17</v>
      </c>
      <c r="H7437" t="s">
        <v>17315</v>
      </c>
      <c r="I7437" s="74">
        <v>45118</v>
      </c>
      <c r="J7437" t="s">
        <v>19</v>
      </c>
      <c r="K7437" t="s">
        <v>17325</v>
      </c>
    </row>
    <row r="7438" spans="1:11" hidden="1" x14ac:dyDescent="0.3">
      <c r="A7438" t="s">
        <v>20128</v>
      </c>
      <c r="B7438" t="s">
        <v>20129</v>
      </c>
      <c r="C7438" t="s">
        <v>18722</v>
      </c>
      <c r="D7438" t="s">
        <v>18723</v>
      </c>
      <c r="E7438" s="74">
        <v>42168</v>
      </c>
      <c r="F7438">
        <v>0.23358400000000001</v>
      </c>
      <c r="G7438" t="s">
        <v>17</v>
      </c>
      <c r="H7438" t="s">
        <v>17315</v>
      </c>
      <c r="I7438" s="74">
        <v>45118</v>
      </c>
      <c r="J7438" t="s">
        <v>19</v>
      </c>
      <c r="K7438" t="s">
        <v>17325</v>
      </c>
    </row>
    <row r="7439" spans="1:11" hidden="1" x14ac:dyDescent="0.3">
      <c r="A7439" t="s">
        <v>20130</v>
      </c>
      <c r="B7439" t="s">
        <v>20131</v>
      </c>
      <c r="C7439" t="s">
        <v>18722</v>
      </c>
      <c r="D7439" t="s">
        <v>18723</v>
      </c>
      <c r="E7439" s="74">
        <v>42396</v>
      </c>
      <c r="F7439">
        <v>0.23263</v>
      </c>
      <c r="G7439" t="s">
        <v>17</v>
      </c>
      <c r="H7439" t="s">
        <v>17315</v>
      </c>
      <c r="I7439" s="74">
        <v>45118</v>
      </c>
      <c r="J7439" t="s">
        <v>19</v>
      </c>
      <c r="K7439" t="s">
        <v>17325</v>
      </c>
    </row>
    <row r="7440" spans="1:11" hidden="1" x14ac:dyDescent="0.3">
      <c r="A7440" t="s">
        <v>20132</v>
      </c>
      <c r="B7440" t="s">
        <v>20133</v>
      </c>
      <c r="C7440" t="s">
        <v>18722</v>
      </c>
      <c r="D7440" t="s">
        <v>18723</v>
      </c>
      <c r="E7440" s="74">
        <v>42479</v>
      </c>
      <c r="F7440">
        <v>0.23300000000000001</v>
      </c>
      <c r="G7440" t="s">
        <v>17</v>
      </c>
      <c r="H7440" t="s">
        <v>17315</v>
      </c>
      <c r="I7440" s="74">
        <v>45118</v>
      </c>
      <c r="J7440" t="s">
        <v>19</v>
      </c>
      <c r="K7440" t="s">
        <v>17325</v>
      </c>
    </row>
    <row r="7441" spans="1:11" hidden="1" x14ac:dyDescent="0.3">
      <c r="A7441" t="s">
        <v>20134</v>
      </c>
      <c r="B7441" t="s">
        <v>20135</v>
      </c>
      <c r="C7441" t="s">
        <v>18722</v>
      </c>
      <c r="D7441" t="s">
        <v>18723</v>
      </c>
      <c r="E7441" s="74">
        <v>42496</v>
      </c>
      <c r="F7441">
        <v>0.24374999999999999</v>
      </c>
      <c r="G7441" t="s">
        <v>17</v>
      </c>
      <c r="H7441" t="s">
        <v>17315</v>
      </c>
      <c r="I7441" s="74">
        <v>45118</v>
      </c>
      <c r="J7441" t="s">
        <v>19</v>
      </c>
      <c r="K7441" t="s">
        <v>17325</v>
      </c>
    </row>
    <row r="7442" spans="1:11" hidden="1" x14ac:dyDescent="0.3">
      <c r="A7442" t="s">
        <v>20136</v>
      </c>
      <c r="B7442" t="s">
        <v>20137</v>
      </c>
      <c r="C7442" t="s">
        <v>18722</v>
      </c>
      <c r="D7442" t="s">
        <v>18723</v>
      </c>
      <c r="E7442" s="74">
        <v>42506</v>
      </c>
      <c r="F7442">
        <v>0.22753000000000001</v>
      </c>
      <c r="G7442" t="s">
        <v>17</v>
      </c>
      <c r="H7442" t="s">
        <v>17315</v>
      </c>
      <c r="I7442" s="74">
        <v>45118</v>
      </c>
      <c r="J7442" t="s">
        <v>19</v>
      </c>
      <c r="K7442" t="s">
        <v>17325</v>
      </c>
    </row>
    <row r="7443" spans="1:11" hidden="1" x14ac:dyDescent="0.3">
      <c r="A7443" t="s">
        <v>20138</v>
      </c>
      <c r="B7443" t="s">
        <v>20139</v>
      </c>
      <c r="C7443" t="s">
        <v>18722</v>
      </c>
      <c r="D7443" t="s">
        <v>18723</v>
      </c>
      <c r="E7443" s="74">
        <v>42521</v>
      </c>
      <c r="F7443">
        <v>0.24198</v>
      </c>
      <c r="G7443" t="s">
        <v>17</v>
      </c>
      <c r="H7443" t="s">
        <v>17315</v>
      </c>
      <c r="I7443" s="74">
        <v>45118</v>
      </c>
      <c r="J7443" t="s">
        <v>19</v>
      </c>
      <c r="K7443" t="s">
        <v>17325</v>
      </c>
    </row>
    <row r="7444" spans="1:11" hidden="1" x14ac:dyDescent="0.3">
      <c r="A7444" t="s">
        <v>20140</v>
      </c>
      <c r="B7444" t="s">
        <v>20141</v>
      </c>
      <c r="C7444" t="s">
        <v>18722</v>
      </c>
      <c r="D7444" t="s">
        <v>18723</v>
      </c>
      <c r="E7444" s="74">
        <v>42517</v>
      </c>
      <c r="F7444">
        <v>0.24007000000000001</v>
      </c>
      <c r="G7444" t="s">
        <v>17</v>
      </c>
      <c r="H7444" t="s">
        <v>17315</v>
      </c>
      <c r="I7444" s="74">
        <v>45118</v>
      </c>
      <c r="J7444" t="s">
        <v>19</v>
      </c>
      <c r="K7444" t="s">
        <v>17325</v>
      </c>
    </row>
    <row r="7445" spans="1:11" hidden="1" x14ac:dyDescent="0.3">
      <c r="A7445" t="s">
        <v>20142</v>
      </c>
      <c r="B7445" t="s">
        <v>20143</v>
      </c>
      <c r="C7445" t="s">
        <v>18722</v>
      </c>
      <c r="D7445" t="s">
        <v>18723</v>
      </c>
      <c r="E7445" s="74">
        <v>42536</v>
      </c>
      <c r="F7445">
        <v>0.23688000000000001</v>
      </c>
      <c r="G7445" t="s">
        <v>17</v>
      </c>
      <c r="H7445" t="s">
        <v>17315</v>
      </c>
      <c r="I7445" s="74">
        <v>45118</v>
      </c>
      <c r="J7445" t="s">
        <v>19</v>
      </c>
      <c r="K7445" t="s">
        <v>17325</v>
      </c>
    </row>
    <row r="7446" spans="1:11" hidden="1" x14ac:dyDescent="0.3">
      <c r="A7446" t="s">
        <v>20144</v>
      </c>
      <c r="B7446" t="s">
        <v>20145</v>
      </c>
      <c r="C7446" t="s">
        <v>18722</v>
      </c>
      <c r="D7446" t="s">
        <v>18723</v>
      </c>
      <c r="E7446" s="74">
        <v>42548</v>
      </c>
      <c r="F7446">
        <v>0.23166999999999999</v>
      </c>
      <c r="G7446" t="s">
        <v>17</v>
      </c>
      <c r="H7446" t="s">
        <v>17315</v>
      </c>
      <c r="I7446" s="74">
        <v>45118</v>
      </c>
      <c r="J7446" t="s">
        <v>19</v>
      </c>
      <c r="K7446" t="s">
        <v>17325</v>
      </c>
    </row>
    <row r="7447" spans="1:11" hidden="1" x14ac:dyDescent="0.3">
      <c r="A7447" t="s">
        <v>20146</v>
      </c>
      <c r="B7447" t="s">
        <v>20147</v>
      </c>
      <c r="C7447" t="s">
        <v>18722</v>
      </c>
      <c r="D7447" t="s">
        <v>18723</v>
      </c>
      <c r="E7447" s="74">
        <v>42548</v>
      </c>
      <c r="F7447">
        <v>0.24168000000000001</v>
      </c>
      <c r="G7447" t="s">
        <v>17</v>
      </c>
      <c r="H7447" t="s">
        <v>17315</v>
      </c>
      <c r="I7447" s="74">
        <v>45118</v>
      </c>
      <c r="J7447" t="s">
        <v>19</v>
      </c>
      <c r="K7447" t="s">
        <v>17325</v>
      </c>
    </row>
    <row r="7448" spans="1:11" hidden="1" x14ac:dyDescent="0.3">
      <c r="A7448" t="s">
        <v>20148</v>
      </c>
      <c r="B7448" t="s">
        <v>20149</v>
      </c>
      <c r="C7448" t="s">
        <v>18722</v>
      </c>
      <c r="D7448" t="s">
        <v>18723</v>
      </c>
      <c r="E7448" s="74">
        <v>42562</v>
      </c>
      <c r="F7448">
        <v>0.2286</v>
      </c>
      <c r="G7448" t="s">
        <v>17</v>
      </c>
      <c r="H7448" t="s">
        <v>17315</v>
      </c>
      <c r="I7448" s="74">
        <v>45118</v>
      </c>
      <c r="J7448" t="s">
        <v>19</v>
      </c>
      <c r="K7448" t="s">
        <v>17325</v>
      </c>
    </row>
    <row r="7449" spans="1:11" hidden="1" x14ac:dyDescent="0.3">
      <c r="A7449" t="s">
        <v>20150</v>
      </c>
      <c r="B7449" t="s">
        <v>20151</v>
      </c>
      <c r="C7449" t="s">
        <v>18722</v>
      </c>
      <c r="D7449" t="s">
        <v>18723</v>
      </c>
      <c r="E7449" s="74">
        <v>42585</v>
      </c>
      <c r="F7449">
        <v>0.23816999999999999</v>
      </c>
      <c r="G7449" t="s">
        <v>17</v>
      </c>
      <c r="H7449" t="s">
        <v>17315</v>
      </c>
      <c r="I7449" s="74">
        <v>45118</v>
      </c>
      <c r="J7449" t="s">
        <v>19</v>
      </c>
      <c r="K7449" t="s">
        <v>17325</v>
      </c>
    </row>
    <row r="7450" spans="1:11" hidden="1" x14ac:dyDescent="0.3">
      <c r="A7450" t="s">
        <v>20152</v>
      </c>
      <c r="B7450" t="s">
        <v>20153</v>
      </c>
      <c r="C7450" t="s">
        <v>18722</v>
      </c>
      <c r="D7450" t="s">
        <v>18723</v>
      </c>
      <c r="E7450" s="74">
        <v>42383</v>
      </c>
      <c r="F7450">
        <v>0.23361999999999999</v>
      </c>
      <c r="G7450" t="s">
        <v>17</v>
      </c>
      <c r="H7450" t="s">
        <v>17315</v>
      </c>
      <c r="I7450" s="74">
        <v>45118</v>
      </c>
      <c r="J7450" t="s">
        <v>19</v>
      </c>
      <c r="K7450" t="s">
        <v>17325</v>
      </c>
    </row>
    <row r="7451" spans="1:11" hidden="1" x14ac:dyDescent="0.3">
      <c r="A7451" t="s">
        <v>20154</v>
      </c>
      <c r="B7451" t="s">
        <v>20155</v>
      </c>
      <c r="C7451" t="s">
        <v>18722</v>
      </c>
      <c r="D7451" t="s">
        <v>18723</v>
      </c>
      <c r="E7451" s="74">
        <v>42587</v>
      </c>
      <c r="F7451">
        <v>0.23186999999999999</v>
      </c>
      <c r="G7451" t="s">
        <v>17</v>
      </c>
      <c r="H7451" t="s">
        <v>17315</v>
      </c>
      <c r="I7451" s="74">
        <v>45118</v>
      </c>
      <c r="J7451" t="s">
        <v>19</v>
      </c>
      <c r="K7451" t="s">
        <v>17325</v>
      </c>
    </row>
    <row r="7452" spans="1:11" hidden="1" x14ac:dyDescent="0.3">
      <c r="A7452" t="s">
        <v>20156</v>
      </c>
      <c r="B7452" t="s">
        <v>20157</v>
      </c>
      <c r="C7452" t="s">
        <v>18722</v>
      </c>
      <c r="D7452" t="s">
        <v>18723</v>
      </c>
      <c r="E7452" s="74">
        <v>42606</v>
      </c>
      <c r="F7452">
        <v>0.23383999999999999</v>
      </c>
      <c r="G7452" t="s">
        <v>17</v>
      </c>
      <c r="H7452" t="s">
        <v>17315</v>
      </c>
      <c r="I7452" s="74">
        <v>45118</v>
      </c>
      <c r="J7452" t="s">
        <v>19</v>
      </c>
      <c r="K7452" t="s">
        <v>17325</v>
      </c>
    </row>
    <row r="7453" spans="1:11" hidden="1" x14ac:dyDescent="0.3">
      <c r="A7453" t="s">
        <v>20158</v>
      </c>
      <c r="B7453" t="s">
        <v>20159</v>
      </c>
      <c r="C7453" t="s">
        <v>18722</v>
      </c>
      <c r="D7453" t="s">
        <v>18723</v>
      </c>
      <c r="E7453" s="74">
        <v>42641</v>
      </c>
      <c r="F7453">
        <v>0.23662</v>
      </c>
      <c r="G7453" t="s">
        <v>17</v>
      </c>
      <c r="H7453" t="s">
        <v>17315</v>
      </c>
      <c r="I7453" s="74">
        <v>45118</v>
      </c>
      <c r="J7453" t="s">
        <v>19</v>
      </c>
      <c r="K7453" t="s">
        <v>17325</v>
      </c>
    </row>
    <row r="7454" spans="1:11" hidden="1" x14ac:dyDescent="0.3">
      <c r="A7454" t="s">
        <v>20160</v>
      </c>
      <c r="B7454" t="s">
        <v>20161</v>
      </c>
      <c r="C7454" t="s">
        <v>18722</v>
      </c>
      <c r="D7454" t="s">
        <v>18723</v>
      </c>
      <c r="E7454" s="74">
        <v>42373</v>
      </c>
      <c r="F7454">
        <v>0.23885000000000001</v>
      </c>
      <c r="G7454" t="s">
        <v>17</v>
      </c>
      <c r="H7454" t="s">
        <v>17315</v>
      </c>
      <c r="I7454" s="74">
        <v>45118</v>
      </c>
      <c r="J7454" t="s">
        <v>19</v>
      </c>
      <c r="K7454" t="s">
        <v>17325</v>
      </c>
    </row>
    <row r="7455" spans="1:11" hidden="1" x14ac:dyDescent="0.3">
      <c r="A7455" t="s">
        <v>20162</v>
      </c>
      <c r="B7455" t="s">
        <v>20163</v>
      </c>
      <c r="C7455" t="s">
        <v>18722</v>
      </c>
      <c r="D7455" t="s">
        <v>18723</v>
      </c>
      <c r="E7455" s="74">
        <v>42426</v>
      </c>
      <c r="F7455">
        <v>0.23635</v>
      </c>
      <c r="G7455" t="s">
        <v>17</v>
      </c>
      <c r="H7455" t="s">
        <v>17315</v>
      </c>
      <c r="I7455" s="74">
        <v>45118</v>
      </c>
      <c r="J7455" t="s">
        <v>19</v>
      </c>
      <c r="K7455" t="s">
        <v>17325</v>
      </c>
    </row>
    <row r="7456" spans="1:11" hidden="1" x14ac:dyDescent="0.3">
      <c r="A7456" t="s">
        <v>20164</v>
      </c>
      <c r="B7456" t="s">
        <v>20165</v>
      </c>
      <c r="C7456" t="s">
        <v>18722</v>
      </c>
      <c r="D7456" t="s">
        <v>18723</v>
      </c>
      <c r="E7456" s="74">
        <v>42529</v>
      </c>
      <c r="F7456">
        <v>0.23783000000000001</v>
      </c>
      <c r="G7456" t="s">
        <v>17</v>
      </c>
      <c r="H7456" t="s">
        <v>17315</v>
      </c>
      <c r="I7456" s="74">
        <v>45118</v>
      </c>
      <c r="J7456" t="s">
        <v>19</v>
      </c>
      <c r="K7456" t="s">
        <v>17325</v>
      </c>
    </row>
    <row r="7457" spans="1:11" hidden="1" x14ac:dyDescent="0.3">
      <c r="A7457" t="s">
        <v>20166</v>
      </c>
      <c r="B7457" t="s">
        <v>20167</v>
      </c>
      <c r="C7457" t="s">
        <v>18722</v>
      </c>
      <c r="D7457" t="s">
        <v>18723</v>
      </c>
      <c r="E7457" s="74">
        <v>42611</v>
      </c>
      <c r="F7457">
        <v>0.14099999999999999</v>
      </c>
      <c r="G7457" t="s">
        <v>17</v>
      </c>
      <c r="H7457" t="s">
        <v>17315</v>
      </c>
      <c r="I7457" s="74">
        <v>45118</v>
      </c>
      <c r="J7457" t="s">
        <v>19</v>
      </c>
      <c r="K7457" t="s">
        <v>17325</v>
      </c>
    </row>
    <row r="7458" spans="1:11" hidden="1" x14ac:dyDescent="0.3">
      <c r="A7458" t="s">
        <v>20168</v>
      </c>
      <c r="B7458" t="s">
        <v>20169</v>
      </c>
      <c r="C7458" t="s">
        <v>18722</v>
      </c>
      <c r="D7458" t="s">
        <v>18723</v>
      </c>
      <c r="E7458" s="74">
        <v>42396</v>
      </c>
      <c r="F7458">
        <v>0.24184</v>
      </c>
      <c r="G7458" t="s">
        <v>17</v>
      </c>
      <c r="H7458" t="s">
        <v>17315</v>
      </c>
      <c r="I7458" s="74">
        <v>45118</v>
      </c>
      <c r="J7458" t="s">
        <v>19</v>
      </c>
      <c r="K7458" t="s">
        <v>17325</v>
      </c>
    </row>
    <row r="7459" spans="1:11" hidden="1" x14ac:dyDescent="0.3">
      <c r="A7459" t="s">
        <v>20170</v>
      </c>
      <c r="B7459" t="s">
        <v>20171</v>
      </c>
      <c r="C7459" t="s">
        <v>18722</v>
      </c>
      <c r="D7459" t="s">
        <v>18723</v>
      </c>
      <c r="E7459" s="74">
        <v>42384</v>
      </c>
      <c r="F7459">
        <v>0.24357999999999999</v>
      </c>
      <c r="G7459" t="s">
        <v>17</v>
      </c>
      <c r="H7459" t="s">
        <v>17315</v>
      </c>
      <c r="I7459" s="74">
        <v>45118</v>
      </c>
      <c r="J7459" t="s">
        <v>19</v>
      </c>
      <c r="K7459" t="s">
        <v>17325</v>
      </c>
    </row>
    <row r="7460" spans="1:11" hidden="1" x14ac:dyDescent="0.3">
      <c r="A7460" t="s">
        <v>20172</v>
      </c>
      <c r="B7460" t="s">
        <v>20173</v>
      </c>
      <c r="C7460" t="s">
        <v>18722</v>
      </c>
      <c r="D7460" t="s">
        <v>18723</v>
      </c>
      <c r="E7460" s="74">
        <v>42461</v>
      </c>
      <c r="F7460">
        <v>0.23685</v>
      </c>
      <c r="G7460" t="s">
        <v>17</v>
      </c>
      <c r="H7460" t="s">
        <v>17315</v>
      </c>
      <c r="I7460" s="74">
        <v>45118</v>
      </c>
      <c r="J7460" t="s">
        <v>19</v>
      </c>
      <c r="K7460" t="s">
        <v>17325</v>
      </c>
    </row>
    <row r="7461" spans="1:11" hidden="1" x14ac:dyDescent="0.3">
      <c r="A7461" t="s">
        <v>20174</v>
      </c>
      <c r="B7461" t="s">
        <v>20175</v>
      </c>
      <c r="C7461" t="s">
        <v>18722</v>
      </c>
      <c r="D7461" t="s">
        <v>18723</v>
      </c>
      <c r="E7461" s="74">
        <v>42447</v>
      </c>
      <c r="F7461">
        <v>0.23511000000000001</v>
      </c>
      <c r="G7461" t="s">
        <v>17</v>
      </c>
      <c r="H7461" t="s">
        <v>17315</v>
      </c>
      <c r="I7461" s="74">
        <v>45118</v>
      </c>
      <c r="J7461" t="s">
        <v>19</v>
      </c>
      <c r="K7461" t="s">
        <v>17325</v>
      </c>
    </row>
    <row r="7462" spans="1:11" hidden="1" x14ac:dyDescent="0.3">
      <c r="A7462" t="s">
        <v>20176</v>
      </c>
      <c r="B7462" t="s">
        <v>20177</v>
      </c>
      <c r="C7462" t="s">
        <v>18722</v>
      </c>
      <c r="D7462" t="s">
        <v>18723</v>
      </c>
      <c r="E7462" s="74">
        <v>42457</v>
      </c>
      <c r="F7462">
        <v>0.23257</v>
      </c>
      <c r="G7462" t="s">
        <v>17</v>
      </c>
      <c r="H7462" t="s">
        <v>17315</v>
      </c>
      <c r="I7462" s="74">
        <v>45118</v>
      </c>
      <c r="J7462" t="s">
        <v>19</v>
      </c>
      <c r="K7462" t="s">
        <v>17325</v>
      </c>
    </row>
    <row r="7463" spans="1:11" hidden="1" x14ac:dyDescent="0.3">
      <c r="A7463" t="s">
        <v>20178</v>
      </c>
      <c r="B7463" t="s">
        <v>20179</v>
      </c>
      <c r="C7463" t="s">
        <v>18722</v>
      </c>
      <c r="D7463" t="s">
        <v>18723</v>
      </c>
      <c r="E7463" s="74">
        <v>42487</v>
      </c>
      <c r="F7463">
        <v>0.23702999999999999</v>
      </c>
      <c r="G7463" t="s">
        <v>17</v>
      </c>
      <c r="H7463" t="s">
        <v>17315</v>
      </c>
      <c r="I7463" s="74">
        <v>45118</v>
      </c>
      <c r="J7463" t="s">
        <v>19</v>
      </c>
      <c r="K7463" t="s">
        <v>17325</v>
      </c>
    </row>
    <row r="7464" spans="1:11" hidden="1" x14ac:dyDescent="0.3">
      <c r="A7464" t="s">
        <v>20180</v>
      </c>
      <c r="B7464" t="s">
        <v>20181</v>
      </c>
      <c r="C7464" t="s">
        <v>18722</v>
      </c>
      <c r="D7464" t="s">
        <v>18723</v>
      </c>
      <c r="E7464" s="74">
        <v>42479</v>
      </c>
      <c r="F7464">
        <v>0.23698</v>
      </c>
      <c r="G7464" t="s">
        <v>17</v>
      </c>
      <c r="H7464" t="s">
        <v>17315</v>
      </c>
      <c r="I7464" s="74">
        <v>45118</v>
      </c>
      <c r="J7464" t="s">
        <v>19</v>
      </c>
      <c r="K7464" t="s">
        <v>17325</v>
      </c>
    </row>
    <row r="7465" spans="1:11" hidden="1" x14ac:dyDescent="0.3">
      <c r="A7465" t="s">
        <v>20182</v>
      </c>
      <c r="B7465" t="s">
        <v>20183</v>
      </c>
      <c r="C7465" t="s">
        <v>18722</v>
      </c>
      <c r="D7465" t="s">
        <v>18723</v>
      </c>
      <c r="E7465" s="74">
        <v>42739</v>
      </c>
      <c r="F7465">
        <v>0.23096</v>
      </c>
      <c r="G7465" t="s">
        <v>17</v>
      </c>
      <c r="H7465" t="s">
        <v>17315</v>
      </c>
      <c r="I7465" s="74">
        <v>45118</v>
      </c>
      <c r="J7465" t="s">
        <v>19</v>
      </c>
      <c r="K7465" t="s">
        <v>17325</v>
      </c>
    </row>
    <row r="7466" spans="1:11" hidden="1" x14ac:dyDescent="0.3">
      <c r="A7466" t="s">
        <v>20184</v>
      </c>
      <c r="B7466" t="s">
        <v>20185</v>
      </c>
      <c r="C7466" t="s">
        <v>18722</v>
      </c>
      <c r="D7466" t="s">
        <v>18723</v>
      </c>
      <c r="E7466" s="74">
        <v>42940</v>
      </c>
      <c r="F7466">
        <v>0.23477000000000001</v>
      </c>
      <c r="G7466" t="s">
        <v>17</v>
      </c>
      <c r="H7466" t="s">
        <v>17315</v>
      </c>
      <c r="I7466" s="74">
        <v>45118</v>
      </c>
      <c r="J7466" t="s">
        <v>19</v>
      </c>
      <c r="K7466" t="s">
        <v>17325</v>
      </c>
    </row>
    <row r="7467" spans="1:11" hidden="1" x14ac:dyDescent="0.3">
      <c r="A7467" t="s">
        <v>20186</v>
      </c>
      <c r="B7467" t="s">
        <v>20187</v>
      </c>
      <c r="C7467" t="s">
        <v>18722</v>
      </c>
      <c r="D7467" t="s">
        <v>18723</v>
      </c>
      <c r="E7467" s="74">
        <v>43010</v>
      </c>
      <c r="F7467">
        <v>0.24132000000000001</v>
      </c>
      <c r="G7467" t="s">
        <v>17</v>
      </c>
      <c r="H7467" t="s">
        <v>17315</v>
      </c>
      <c r="I7467" s="74">
        <v>45118</v>
      </c>
      <c r="J7467" t="s">
        <v>19</v>
      </c>
      <c r="K7467" t="s">
        <v>17325</v>
      </c>
    </row>
    <row r="7468" spans="1:11" hidden="1" x14ac:dyDescent="0.3">
      <c r="A7468" t="s">
        <v>20188</v>
      </c>
      <c r="B7468" t="s">
        <v>20189</v>
      </c>
      <c r="C7468" t="s">
        <v>18722</v>
      </c>
      <c r="D7468" t="s">
        <v>18723</v>
      </c>
      <c r="E7468" s="74">
        <v>42746</v>
      </c>
      <c r="F7468">
        <v>7.3080000000000006E-2</v>
      </c>
      <c r="G7468" t="s">
        <v>17</v>
      </c>
      <c r="H7468" t="s">
        <v>17315</v>
      </c>
      <c r="I7468" s="74">
        <v>45118</v>
      </c>
      <c r="J7468" t="s">
        <v>19</v>
      </c>
      <c r="K7468" t="s">
        <v>17325</v>
      </c>
    </row>
    <row r="7469" spans="1:11" hidden="1" x14ac:dyDescent="0.3">
      <c r="A7469" t="s">
        <v>20190</v>
      </c>
      <c r="B7469" t="s">
        <v>20191</v>
      </c>
      <c r="C7469" t="s">
        <v>18722</v>
      </c>
      <c r="D7469" t="s">
        <v>18723</v>
      </c>
      <c r="E7469" s="74">
        <v>42739</v>
      </c>
      <c r="F7469">
        <v>0.23311000000000001</v>
      </c>
      <c r="G7469" t="s">
        <v>17</v>
      </c>
      <c r="H7469" t="s">
        <v>17315</v>
      </c>
      <c r="I7469" s="74">
        <v>45118</v>
      </c>
      <c r="J7469" t="s">
        <v>19</v>
      </c>
      <c r="K7469" t="s">
        <v>17325</v>
      </c>
    </row>
    <row r="7470" spans="1:11" hidden="1" x14ac:dyDescent="0.3">
      <c r="A7470" t="s">
        <v>20192</v>
      </c>
      <c r="B7470" t="s">
        <v>20193</v>
      </c>
      <c r="C7470" t="s">
        <v>18722</v>
      </c>
      <c r="D7470" t="s">
        <v>18723</v>
      </c>
      <c r="E7470" s="74">
        <v>42800</v>
      </c>
      <c r="F7470">
        <v>0.23877000000000001</v>
      </c>
      <c r="G7470" t="s">
        <v>17</v>
      </c>
      <c r="H7470" t="s">
        <v>17315</v>
      </c>
      <c r="I7470" s="74">
        <v>45118</v>
      </c>
      <c r="J7470" t="s">
        <v>19</v>
      </c>
      <c r="K7470" t="s">
        <v>17325</v>
      </c>
    </row>
    <row r="7471" spans="1:11" hidden="1" x14ac:dyDescent="0.3">
      <c r="A7471" t="s">
        <v>20194</v>
      </c>
      <c r="B7471" t="s">
        <v>20195</v>
      </c>
      <c r="C7471" t="s">
        <v>18722</v>
      </c>
      <c r="D7471" t="s">
        <v>18723</v>
      </c>
      <c r="E7471" s="74">
        <v>42822</v>
      </c>
      <c r="F7471">
        <v>0.23407</v>
      </c>
      <c r="G7471" t="s">
        <v>17</v>
      </c>
      <c r="H7471" t="s">
        <v>17315</v>
      </c>
      <c r="I7471" s="74">
        <v>45118</v>
      </c>
      <c r="J7471" t="s">
        <v>19</v>
      </c>
      <c r="K7471" t="s">
        <v>17325</v>
      </c>
    </row>
    <row r="7472" spans="1:11" hidden="1" x14ac:dyDescent="0.3">
      <c r="A7472" t="s">
        <v>20196</v>
      </c>
      <c r="B7472" t="s">
        <v>20197</v>
      </c>
      <c r="C7472" t="s">
        <v>18722</v>
      </c>
      <c r="D7472" t="s">
        <v>18723</v>
      </c>
      <c r="E7472" s="74">
        <v>42850</v>
      </c>
      <c r="F7472">
        <v>0.23107</v>
      </c>
      <c r="G7472" t="s">
        <v>17</v>
      </c>
      <c r="H7472" t="s">
        <v>17315</v>
      </c>
      <c r="I7472" s="74">
        <v>45118</v>
      </c>
      <c r="J7472" t="s">
        <v>19</v>
      </c>
      <c r="K7472" t="s">
        <v>17325</v>
      </c>
    </row>
    <row r="7473" spans="1:11" hidden="1" x14ac:dyDescent="0.3">
      <c r="A7473" t="s">
        <v>20198</v>
      </c>
      <c r="B7473" t="s">
        <v>20199</v>
      </c>
      <c r="C7473" t="s">
        <v>18722</v>
      </c>
      <c r="D7473" t="s">
        <v>18723</v>
      </c>
      <c r="E7473" s="74">
        <v>42856</v>
      </c>
      <c r="F7473">
        <v>0.24653</v>
      </c>
      <c r="G7473" t="s">
        <v>17</v>
      </c>
      <c r="H7473" t="s">
        <v>17315</v>
      </c>
      <c r="I7473" s="74">
        <v>45118</v>
      </c>
      <c r="J7473" t="s">
        <v>19</v>
      </c>
      <c r="K7473" t="s">
        <v>17325</v>
      </c>
    </row>
    <row r="7474" spans="1:11" hidden="1" x14ac:dyDescent="0.3">
      <c r="A7474" t="s">
        <v>20200</v>
      </c>
      <c r="B7474" t="s">
        <v>20201</v>
      </c>
      <c r="C7474" t="s">
        <v>18722</v>
      </c>
      <c r="D7474" t="s">
        <v>18723</v>
      </c>
      <c r="E7474" s="74">
        <v>42755</v>
      </c>
      <c r="F7474">
        <v>0.23638000000000001</v>
      </c>
      <c r="G7474" t="s">
        <v>17</v>
      </c>
      <c r="H7474" t="s">
        <v>17315</v>
      </c>
      <c r="I7474" s="74">
        <v>45118</v>
      </c>
      <c r="J7474" t="s">
        <v>19</v>
      </c>
      <c r="K7474" t="s">
        <v>17325</v>
      </c>
    </row>
    <row r="7475" spans="1:11" hidden="1" x14ac:dyDescent="0.3">
      <c r="A7475" t="s">
        <v>20202</v>
      </c>
      <c r="B7475" t="s">
        <v>20203</v>
      </c>
      <c r="C7475" t="s">
        <v>18722</v>
      </c>
      <c r="D7475" t="s">
        <v>18723</v>
      </c>
      <c r="E7475" s="74">
        <v>42738</v>
      </c>
      <c r="F7475">
        <v>0.23802000000000001</v>
      </c>
      <c r="G7475" t="s">
        <v>17</v>
      </c>
      <c r="H7475" t="s">
        <v>17315</v>
      </c>
      <c r="I7475" s="74">
        <v>45118</v>
      </c>
      <c r="J7475" t="s">
        <v>19</v>
      </c>
      <c r="K7475" t="s">
        <v>17325</v>
      </c>
    </row>
    <row r="7476" spans="1:11" hidden="1" x14ac:dyDescent="0.3">
      <c r="A7476" t="s">
        <v>20204</v>
      </c>
      <c r="B7476" t="s">
        <v>20205</v>
      </c>
      <c r="C7476" t="s">
        <v>18722</v>
      </c>
      <c r="D7476" t="s">
        <v>18723</v>
      </c>
      <c r="E7476" s="74">
        <v>42742</v>
      </c>
      <c r="F7476">
        <v>0.23841000000000001</v>
      </c>
      <c r="G7476" t="s">
        <v>17</v>
      </c>
      <c r="H7476" t="s">
        <v>17315</v>
      </c>
      <c r="I7476" s="74">
        <v>45118</v>
      </c>
      <c r="J7476" t="s">
        <v>19</v>
      </c>
      <c r="K7476" t="s">
        <v>17325</v>
      </c>
    </row>
    <row r="7477" spans="1:11" hidden="1" x14ac:dyDescent="0.3">
      <c r="A7477" t="s">
        <v>20206</v>
      </c>
      <c r="B7477" t="s">
        <v>20207</v>
      </c>
      <c r="C7477" t="s">
        <v>18722</v>
      </c>
      <c r="D7477" t="s">
        <v>18723</v>
      </c>
      <c r="E7477" s="74">
        <v>43104</v>
      </c>
      <c r="F7477">
        <v>0.22591</v>
      </c>
      <c r="G7477" t="s">
        <v>17</v>
      </c>
      <c r="H7477" t="s">
        <v>17315</v>
      </c>
      <c r="I7477" s="74">
        <v>45118</v>
      </c>
      <c r="J7477" t="s">
        <v>19</v>
      </c>
      <c r="K7477" t="s">
        <v>17325</v>
      </c>
    </row>
    <row r="7478" spans="1:11" hidden="1" x14ac:dyDescent="0.3">
      <c r="A7478" t="s">
        <v>20208</v>
      </c>
      <c r="B7478" t="s">
        <v>20209</v>
      </c>
      <c r="C7478" t="s">
        <v>18722</v>
      </c>
      <c r="D7478" t="s">
        <v>18723</v>
      </c>
      <c r="E7478" s="74">
        <v>43133</v>
      </c>
      <c r="F7478">
        <v>0.23959</v>
      </c>
      <c r="G7478" t="s">
        <v>17</v>
      </c>
      <c r="H7478" t="s">
        <v>17315</v>
      </c>
      <c r="I7478" s="74">
        <v>45118</v>
      </c>
      <c r="J7478" t="s">
        <v>19</v>
      </c>
      <c r="K7478" t="s">
        <v>17325</v>
      </c>
    </row>
    <row r="7479" spans="1:11" hidden="1" x14ac:dyDescent="0.3">
      <c r="A7479" t="s">
        <v>20210</v>
      </c>
      <c r="B7479" t="s">
        <v>20211</v>
      </c>
      <c r="C7479" t="s">
        <v>18722</v>
      </c>
      <c r="D7479" t="s">
        <v>18723</v>
      </c>
      <c r="E7479" s="74">
        <v>43228</v>
      </c>
      <c r="F7479">
        <v>5.5829999999999998E-2</v>
      </c>
      <c r="G7479" t="s">
        <v>17</v>
      </c>
      <c r="H7479" t="s">
        <v>17315</v>
      </c>
      <c r="I7479" s="74">
        <v>45118</v>
      </c>
      <c r="J7479" t="s">
        <v>19</v>
      </c>
      <c r="K7479" t="s">
        <v>17325</v>
      </c>
    </row>
    <row r="7480" spans="1:11" hidden="1" x14ac:dyDescent="0.3">
      <c r="A7480" t="s">
        <v>3368</v>
      </c>
      <c r="B7480" t="s">
        <v>11392</v>
      </c>
      <c r="C7480" t="s">
        <v>17418</v>
      </c>
      <c r="D7480" t="s">
        <v>17419</v>
      </c>
      <c r="E7480" s="74">
        <v>31461</v>
      </c>
      <c r="F7480">
        <v>0.23</v>
      </c>
      <c r="G7480" t="s">
        <v>17369</v>
      </c>
      <c r="H7480" t="s">
        <v>17315</v>
      </c>
      <c r="I7480" s="74">
        <v>39668</v>
      </c>
      <c r="J7480" t="s">
        <v>19</v>
      </c>
      <c r="K7480" t="s">
        <v>19</v>
      </c>
    </row>
    <row r="7481" spans="1:11" hidden="1" x14ac:dyDescent="0.3">
      <c r="A7481" t="s">
        <v>14582</v>
      </c>
      <c r="B7481" t="s">
        <v>14581</v>
      </c>
      <c r="C7481" t="s">
        <v>18650</v>
      </c>
      <c r="D7481" t="s">
        <v>18651</v>
      </c>
      <c r="E7481" s="74">
        <v>44866</v>
      </c>
      <c r="F7481">
        <v>8</v>
      </c>
      <c r="G7481" t="s">
        <v>6</v>
      </c>
      <c r="H7481" t="s">
        <v>17339</v>
      </c>
      <c r="I7481" s="74">
        <v>44904</v>
      </c>
      <c r="J7481" t="s">
        <v>19</v>
      </c>
      <c r="K7481" t="s">
        <v>19</v>
      </c>
    </row>
    <row r="7482" spans="1:11" hidden="1" x14ac:dyDescent="0.3">
      <c r="A7482" t="s">
        <v>21351</v>
      </c>
      <c r="B7482" t="s">
        <v>21352</v>
      </c>
      <c r="C7482" t="s">
        <v>17824</v>
      </c>
      <c r="D7482" t="s">
        <v>17825</v>
      </c>
      <c r="E7482" s="74">
        <v>44880</v>
      </c>
      <c r="F7482">
        <v>0.90800000000000003</v>
      </c>
      <c r="G7482" t="s">
        <v>17</v>
      </c>
      <c r="H7482" t="s">
        <v>17315</v>
      </c>
      <c r="I7482" s="74">
        <v>45355</v>
      </c>
      <c r="J7482" t="s">
        <v>19</v>
      </c>
      <c r="K7482" t="s">
        <v>19</v>
      </c>
    </row>
    <row r="7483" spans="1:11" hidden="1" x14ac:dyDescent="0.3">
      <c r="A7483" t="s">
        <v>8954</v>
      </c>
      <c r="B7483" t="s">
        <v>8953</v>
      </c>
      <c r="C7483" t="s">
        <v>17359</v>
      </c>
      <c r="D7483" t="s">
        <v>17360</v>
      </c>
      <c r="E7483" s="74">
        <v>44043</v>
      </c>
      <c r="F7483">
        <v>1.4999999999999999E-2</v>
      </c>
      <c r="G7483" t="s">
        <v>17</v>
      </c>
      <c r="H7483" t="s">
        <v>17324</v>
      </c>
      <c r="I7483" s="74">
        <v>44082</v>
      </c>
      <c r="J7483" t="s">
        <v>19</v>
      </c>
      <c r="K7483" t="s">
        <v>19</v>
      </c>
    </row>
    <row r="7484" spans="1:11" hidden="1" x14ac:dyDescent="0.3">
      <c r="A7484" t="s">
        <v>21066</v>
      </c>
      <c r="B7484" t="s">
        <v>21067</v>
      </c>
      <c r="C7484" t="s">
        <v>20026</v>
      </c>
      <c r="D7484" t="s">
        <v>20027</v>
      </c>
      <c r="E7484" s="74">
        <v>44951</v>
      </c>
      <c r="F7484">
        <v>3.96E-3</v>
      </c>
      <c r="G7484" t="s">
        <v>17</v>
      </c>
      <c r="H7484" t="s">
        <v>17315</v>
      </c>
      <c r="I7484" s="74">
        <v>45278</v>
      </c>
      <c r="J7484" t="s">
        <v>19</v>
      </c>
      <c r="K7484" t="s">
        <v>19</v>
      </c>
    </row>
    <row r="7485" spans="1:11" hidden="1" x14ac:dyDescent="0.3">
      <c r="A7485" t="s">
        <v>28455</v>
      </c>
      <c r="B7485" t="s">
        <v>28456</v>
      </c>
      <c r="C7485" t="s">
        <v>17346</v>
      </c>
      <c r="D7485" t="s">
        <v>17347</v>
      </c>
      <c r="E7485" s="74">
        <v>40884</v>
      </c>
      <c r="F7485">
        <v>0.95099999999999996</v>
      </c>
      <c r="G7485" t="s">
        <v>17</v>
      </c>
      <c r="H7485" t="s">
        <v>17315</v>
      </c>
      <c r="I7485" s="74">
        <v>43901</v>
      </c>
      <c r="J7485" t="s">
        <v>19</v>
      </c>
      <c r="K7485" t="s">
        <v>19</v>
      </c>
    </row>
    <row r="7486" spans="1:11" hidden="1" x14ac:dyDescent="0.3">
      <c r="A7486" t="s">
        <v>28457</v>
      </c>
      <c r="B7486" t="s">
        <v>28458</v>
      </c>
      <c r="C7486" t="s">
        <v>17346</v>
      </c>
      <c r="D7486" t="s">
        <v>17347</v>
      </c>
      <c r="E7486" s="74">
        <v>41981</v>
      </c>
      <c r="F7486">
        <v>4.5</v>
      </c>
      <c r="G7486" t="s">
        <v>17</v>
      </c>
      <c r="H7486" t="s">
        <v>17315</v>
      </c>
      <c r="I7486" s="74">
        <v>43901</v>
      </c>
      <c r="J7486" t="s">
        <v>19</v>
      </c>
      <c r="K7486" t="s">
        <v>19</v>
      </c>
    </row>
    <row r="7487" spans="1:11" hidden="1" x14ac:dyDescent="0.3">
      <c r="A7487" t="s">
        <v>10055</v>
      </c>
      <c r="B7487" t="s">
        <v>16852</v>
      </c>
      <c r="C7487" t="s">
        <v>17511</v>
      </c>
      <c r="D7487" t="s">
        <v>22471</v>
      </c>
      <c r="E7487" s="74">
        <v>44109</v>
      </c>
      <c r="F7487">
        <v>7.9000000000000001E-2</v>
      </c>
      <c r="G7487" t="s">
        <v>17</v>
      </c>
      <c r="H7487" t="s">
        <v>17315</v>
      </c>
      <c r="I7487" s="74">
        <v>44218</v>
      </c>
      <c r="J7487" t="s">
        <v>19</v>
      </c>
      <c r="K7487" t="s">
        <v>19</v>
      </c>
    </row>
    <row r="7488" spans="1:11" hidden="1" x14ac:dyDescent="0.3">
      <c r="A7488" t="s">
        <v>14990</v>
      </c>
      <c r="B7488" t="s">
        <v>14989</v>
      </c>
      <c r="C7488" t="s">
        <v>17348</v>
      </c>
      <c r="D7488" t="s">
        <v>17349</v>
      </c>
      <c r="E7488" s="74">
        <v>44164</v>
      </c>
      <c r="F7488">
        <v>0.16</v>
      </c>
      <c r="G7488" t="s">
        <v>17</v>
      </c>
      <c r="H7488" t="s">
        <v>17315</v>
      </c>
      <c r="I7488" s="74">
        <v>44666</v>
      </c>
      <c r="J7488" t="s">
        <v>19</v>
      </c>
      <c r="K7488" t="s">
        <v>19</v>
      </c>
    </row>
    <row r="7489" spans="1:11" hidden="1" x14ac:dyDescent="0.3">
      <c r="A7489" t="s">
        <v>26021</v>
      </c>
      <c r="B7489" t="s">
        <v>26022</v>
      </c>
      <c r="C7489" t="s">
        <v>17629</v>
      </c>
      <c r="D7489" t="s">
        <v>2178</v>
      </c>
      <c r="E7489" s="74">
        <v>44846</v>
      </c>
      <c r="F7489">
        <v>0.20200000000000001</v>
      </c>
      <c r="G7489" t="s">
        <v>17</v>
      </c>
      <c r="H7489" t="s">
        <v>17315</v>
      </c>
      <c r="I7489" s="74">
        <v>45540</v>
      </c>
      <c r="J7489" t="s">
        <v>19</v>
      </c>
      <c r="K7489" t="s">
        <v>19</v>
      </c>
    </row>
    <row r="7490" spans="1:11" hidden="1" x14ac:dyDescent="0.3">
      <c r="A7490" t="s">
        <v>21134</v>
      </c>
      <c r="B7490" t="s">
        <v>21135</v>
      </c>
      <c r="C7490" t="s">
        <v>18722</v>
      </c>
      <c r="D7490" t="s">
        <v>18723</v>
      </c>
      <c r="E7490" s="74">
        <v>42076</v>
      </c>
      <c r="F7490">
        <v>0.22786699999999999</v>
      </c>
      <c r="G7490" t="s">
        <v>17</v>
      </c>
      <c r="H7490" t="s">
        <v>17315</v>
      </c>
      <c r="I7490" s="74">
        <v>45252</v>
      </c>
      <c r="J7490" t="s">
        <v>19</v>
      </c>
      <c r="K7490" t="s">
        <v>17325</v>
      </c>
    </row>
    <row r="7491" spans="1:11" hidden="1" x14ac:dyDescent="0.3">
      <c r="A7491" t="s">
        <v>21136</v>
      </c>
      <c r="B7491" t="s">
        <v>21137</v>
      </c>
      <c r="C7491" t="s">
        <v>18722</v>
      </c>
      <c r="D7491" t="s">
        <v>18723</v>
      </c>
      <c r="E7491" s="74">
        <v>42192</v>
      </c>
      <c r="F7491">
        <v>0.23607700000000001</v>
      </c>
      <c r="G7491" t="s">
        <v>17</v>
      </c>
      <c r="H7491" t="s">
        <v>17315</v>
      </c>
      <c r="I7491" s="74">
        <v>45252</v>
      </c>
      <c r="J7491" t="s">
        <v>19</v>
      </c>
      <c r="K7491" t="s">
        <v>17325</v>
      </c>
    </row>
    <row r="7492" spans="1:11" hidden="1" x14ac:dyDescent="0.3">
      <c r="A7492" t="s">
        <v>21140</v>
      </c>
      <c r="B7492" t="s">
        <v>21141</v>
      </c>
      <c r="C7492" t="s">
        <v>18722</v>
      </c>
      <c r="D7492" t="s">
        <v>18723</v>
      </c>
      <c r="E7492" s="74">
        <v>42229</v>
      </c>
      <c r="F7492">
        <v>0.22445200000000001</v>
      </c>
      <c r="G7492" t="s">
        <v>17</v>
      </c>
      <c r="H7492" t="s">
        <v>17315</v>
      </c>
      <c r="I7492" s="74">
        <v>45252</v>
      </c>
      <c r="J7492" t="s">
        <v>19</v>
      </c>
      <c r="K7492" t="s">
        <v>17325</v>
      </c>
    </row>
    <row r="7493" spans="1:11" hidden="1" x14ac:dyDescent="0.3">
      <c r="A7493" t="s">
        <v>21142</v>
      </c>
      <c r="B7493" t="s">
        <v>21143</v>
      </c>
      <c r="C7493" t="s">
        <v>18722</v>
      </c>
      <c r="D7493" t="s">
        <v>18723</v>
      </c>
      <c r="E7493" s="74">
        <v>42374</v>
      </c>
      <c r="F7493">
        <v>0.17347699999999999</v>
      </c>
      <c r="G7493" t="s">
        <v>17</v>
      </c>
      <c r="H7493" t="s">
        <v>17315</v>
      </c>
      <c r="I7493" s="74">
        <v>45252</v>
      </c>
      <c r="J7493" t="s">
        <v>19</v>
      </c>
      <c r="K7493" t="s">
        <v>17325</v>
      </c>
    </row>
    <row r="7494" spans="1:11" hidden="1" x14ac:dyDescent="0.3">
      <c r="A7494" t="s">
        <v>21144</v>
      </c>
      <c r="B7494" t="s">
        <v>21145</v>
      </c>
      <c r="C7494" t="s">
        <v>18722</v>
      </c>
      <c r="D7494" t="s">
        <v>18723</v>
      </c>
      <c r="E7494" s="74">
        <v>40854</v>
      </c>
      <c r="F7494">
        <v>9.4108999999999998E-2</v>
      </c>
      <c r="G7494" t="s">
        <v>17</v>
      </c>
      <c r="H7494" t="s">
        <v>17315</v>
      </c>
      <c r="I7494" s="74">
        <v>45343</v>
      </c>
      <c r="J7494" t="s">
        <v>19</v>
      </c>
      <c r="K7494" t="s">
        <v>17325</v>
      </c>
    </row>
    <row r="7495" spans="1:11" hidden="1" x14ac:dyDescent="0.3">
      <c r="A7495" t="s">
        <v>21543</v>
      </c>
      <c r="B7495" t="s">
        <v>21544</v>
      </c>
      <c r="C7495" t="s">
        <v>18722</v>
      </c>
      <c r="D7495" t="s">
        <v>18723</v>
      </c>
      <c r="E7495" s="74">
        <v>40749</v>
      </c>
      <c r="F7495">
        <v>2.8502E-2</v>
      </c>
      <c r="G7495" t="s">
        <v>17</v>
      </c>
      <c r="H7495" t="s">
        <v>17315</v>
      </c>
      <c r="I7495" s="74">
        <v>45343</v>
      </c>
      <c r="J7495" t="s">
        <v>19</v>
      </c>
      <c r="K7495" t="s">
        <v>17325</v>
      </c>
    </row>
    <row r="7496" spans="1:11" hidden="1" x14ac:dyDescent="0.3">
      <c r="A7496" t="s">
        <v>21545</v>
      </c>
      <c r="B7496" t="s">
        <v>21546</v>
      </c>
      <c r="C7496" t="s">
        <v>18722</v>
      </c>
      <c r="D7496" t="s">
        <v>18723</v>
      </c>
      <c r="E7496" s="74">
        <v>40940</v>
      </c>
      <c r="F7496">
        <v>0.23494799999999999</v>
      </c>
      <c r="G7496" t="s">
        <v>17</v>
      </c>
      <c r="H7496" t="s">
        <v>17315</v>
      </c>
      <c r="I7496" s="74">
        <v>45335</v>
      </c>
      <c r="J7496" t="s">
        <v>19</v>
      </c>
      <c r="K7496" t="s">
        <v>17325</v>
      </c>
    </row>
    <row r="7497" spans="1:11" hidden="1" x14ac:dyDescent="0.3">
      <c r="A7497" t="s">
        <v>21547</v>
      </c>
      <c r="B7497" t="s">
        <v>21548</v>
      </c>
      <c r="C7497" t="s">
        <v>18722</v>
      </c>
      <c r="D7497" t="s">
        <v>18723</v>
      </c>
      <c r="E7497" s="74">
        <v>41662</v>
      </c>
      <c r="F7497">
        <v>0.233709</v>
      </c>
      <c r="G7497" t="s">
        <v>17</v>
      </c>
      <c r="H7497" t="s">
        <v>17315</v>
      </c>
      <c r="I7497" s="74">
        <v>45335</v>
      </c>
      <c r="J7497" t="s">
        <v>19</v>
      </c>
      <c r="K7497" t="s">
        <v>17325</v>
      </c>
    </row>
    <row r="7498" spans="1:11" hidden="1" x14ac:dyDescent="0.3">
      <c r="A7498" t="s">
        <v>21549</v>
      </c>
      <c r="B7498" t="s">
        <v>21550</v>
      </c>
      <c r="C7498" t="s">
        <v>18722</v>
      </c>
      <c r="D7498" t="s">
        <v>18723</v>
      </c>
      <c r="E7498" s="74">
        <v>41722</v>
      </c>
      <c r="F7498">
        <v>0.141481</v>
      </c>
      <c r="G7498" t="s">
        <v>17</v>
      </c>
      <c r="H7498" t="s">
        <v>17315</v>
      </c>
      <c r="I7498" s="74">
        <v>45335</v>
      </c>
      <c r="J7498" t="s">
        <v>19</v>
      </c>
      <c r="K7498" t="s">
        <v>17325</v>
      </c>
    </row>
    <row r="7499" spans="1:11" hidden="1" x14ac:dyDescent="0.3">
      <c r="A7499" t="s">
        <v>21551</v>
      </c>
      <c r="B7499" t="s">
        <v>21552</v>
      </c>
      <c r="C7499" t="s">
        <v>18722</v>
      </c>
      <c r="D7499" t="s">
        <v>18723</v>
      </c>
      <c r="E7499" s="74">
        <v>41033</v>
      </c>
      <c r="F7499">
        <v>0.114704</v>
      </c>
      <c r="G7499" t="s">
        <v>17</v>
      </c>
      <c r="H7499" t="s">
        <v>17315</v>
      </c>
      <c r="I7499" s="74">
        <v>45343</v>
      </c>
      <c r="J7499" t="s">
        <v>19</v>
      </c>
      <c r="K7499" t="s">
        <v>17325</v>
      </c>
    </row>
    <row r="7500" spans="1:11" hidden="1" x14ac:dyDescent="0.3">
      <c r="A7500" t="s">
        <v>21553</v>
      </c>
      <c r="B7500" t="s">
        <v>21554</v>
      </c>
      <c r="C7500" t="s">
        <v>18722</v>
      </c>
      <c r="D7500" t="s">
        <v>18723</v>
      </c>
      <c r="E7500" s="74">
        <v>41282</v>
      </c>
      <c r="F7500">
        <v>0.23217199999999999</v>
      </c>
      <c r="G7500" t="s">
        <v>17</v>
      </c>
      <c r="H7500" t="s">
        <v>17315</v>
      </c>
      <c r="I7500" s="74">
        <v>45335</v>
      </c>
      <c r="J7500" t="s">
        <v>19</v>
      </c>
      <c r="K7500" t="s">
        <v>17325</v>
      </c>
    </row>
    <row r="7501" spans="1:11" hidden="1" x14ac:dyDescent="0.3">
      <c r="A7501" t="s">
        <v>21555</v>
      </c>
      <c r="B7501" t="s">
        <v>21556</v>
      </c>
      <c r="C7501" t="s">
        <v>18722</v>
      </c>
      <c r="D7501" t="s">
        <v>18723</v>
      </c>
      <c r="E7501" s="74">
        <v>41330</v>
      </c>
      <c r="F7501">
        <v>0.23761499999999999</v>
      </c>
      <c r="G7501" t="s">
        <v>17</v>
      </c>
      <c r="H7501" t="s">
        <v>17315</v>
      </c>
      <c r="I7501" s="74">
        <v>45335</v>
      </c>
      <c r="J7501" t="s">
        <v>19</v>
      </c>
      <c r="K7501" t="s">
        <v>17325</v>
      </c>
    </row>
    <row r="7502" spans="1:11" hidden="1" x14ac:dyDescent="0.3">
      <c r="A7502" t="s">
        <v>21557</v>
      </c>
      <c r="B7502" t="s">
        <v>21558</v>
      </c>
      <c r="C7502" t="s">
        <v>18722</v>
      </c>
      <c r="D7502" t="s">
        <v>18723</v>
      </c>
      <c r="E7502" s="74">
        <v>41390</v>
      </c>
      <c r="F7502">
        <v>0.239315</v>
      </c>
      <c r="G7502" t="s">
        <v>17</v>
      </c>
      <c r="H7502" t="s">
        <v>17315</v>
      </c>
      <c r="I7502" s="74">
        <v>45335</v>
      </c>
      <c r="J7502" t="s">
        <v>19</v>
      </c>
      <c r="K7502" t="s">
        <v>17325</v>
      </c>
    </row>
    <row r="7503" spans="1:11" hidden="1" x14ac:dyDescent="0.3">
      <c r="A7503" t="s">
        <v>21559</v>
      </c>
      <c r="B7503" t="s">
        <v>21560</v>
      </c>
      <c r="C7503" t="s">
        <v>18722</v>
      </c>
      <c r="D7503" t="s">
        <v>18723</v>
      </c>
      <c r="E7503" s="74">
        <v>41429</v>
      </c>
      <c r="F7503">
        <v>0.23466999999999999</v>
      </c>
      <c r="G7503" t="s">
        <v>17</v>
      </c>
      <c r="H7503" t="s">
        <v>17315</v>
      </c>
      <c r="I7503" s="74">
        <v>45335</v>
      </c>
      <c r="J7503" t="s">
        <v>19</v>
      </c>
      <c r="K7503" t="s">
        <v>17325</v>
      </c>
    </row>
    <row r="7504" spans="1:11" hidden="1" x14ac:dyDescent="0.3">
      <c r="A7504" t="s">
        <v>21561</v>
      </c>
      <c r="B7504" t="s">
        <v>21562</v>
      </c>
      <c r="C7504" t="s">
        <v>18722</v>
      </c>
      <c r="D7504" t="s">
        <v>18723</v>
      </c>
      <c r="E7504" s="74">
        <v>41583</v>
      </c>
      <c r="F7504">
        <v>0.176014</v>
      </c>
      <c r="G7504" t="s">
        <v>17</v>
      </c>
      <c r="H7504" t="s">
        <v>17315</v>
      </c>
      <c r="I7504" s="74">
        <v>45335</v>
      </c>
      <c r="J7504" t="s">
        <v>19</v>
      </c>
      <c r="K7504" t="s">
        <v>17325</v>
      </c>
    </row>
    <row r="7505" spans="1:11" hidden="1" x14ac:dyDescent="0.3">
      <c r="A7505" t="s">
        <v>21563</v>
      </c>
      <c r="B7505" t="s">
        <v>21564</v>
      </c>
      <c r="C7505" t="s">
        <v>18722</v>
      </c>
      <c r="D7505" t="s">
        <v>18723</v>
      </c>
      <c r="E7505" s="74">
        <v>41647</v>
      </c>
      <c r="F7505">
        <v>0.23297599999999999</v>
      </c>
      <c r="G7505" t="s">
        <v>17</v>
      </c>
      <c r="H7505" t="s">
        <v>17315</v>
      </c>
      <c r="I7505" s="74">
        <v>45335</v>
      </c>
      <c r="J7505" t="s">
        <v>19</v>
      </c>
      <c r="K7505" t="s">
        <v>17325</v>
      </c>
    </row>
    <row r="7506" spans="1:11" hidden="1" x14ac:dyDescent="0.3">
      <c r="A7506" t="s">
        <v>21565</v>
      </c>
      <c r="B7506" t="s">
        <v>21566</v>
      </c>
      <c r="C7506" t="s">
        <v>18722</v>
      </c>
      <c r="D7506" t="s">
        <v>18723</v>
      </c>
      <c r="E7506" s="74">
        <v>41641</v>
      </c>
      <c r="F7506">
        <v>0.23163900000000001</v>
      </c>
      <c r="G7506" t="s">
        <v>17</v>
      </c>
      <c r="H7506" t="s">
        <v>17315</v>
      </c>
      <c r="I7506" s="74">
        <v>45335</v>
      </c>
      <c r="J7506" t="s">
        <v>19</v>
      </c>
      <c r="K7506" t="s">
        <v>17325</v>
      </c>
    </row>
    <row r="7507" spans="1:11" hidden="1" x14ac:dyDescent="0.3">
      <c r="A7507" t="s">
        <v>21567</v>
      </c>
      <c r="B7507" t="s">
        <v>21568</v>
      </c>
      <c r="C7507" t="s">
        <v>18722</v>
      </c>
      <c r="D7507" t="s">
        <v>18723</v>
      </c>
      <c r="E7507" s="74">
        <v>41673</v>
      </c>
      <c r="F7507">
        <v>0.13363</v>
      </c>
      <c r="G7507" t="s">
        <v>17</v>
      </c>
      <c r="H7507" t="s">
        <v>17315</v>
      </c>
      <c r="I7507" s="74">
        <v>45335</v>
      </c>
      <c r="J7507" t="s">
        <v>19</v>
      </c>
      <c r="K7507" t="s">
        <v>17325</v>
      </c>
    </row>
    <row r="7508" spans="1:11" hidden="1" x14ac:dyDescent="0.3">
      <c r="A7508" t="s">
        <v>21569</v>
      </c>
      <c r="B7508" t="s">
        <v>21570</v>
      </c>
      <c r="C7508" t="s">
        <v>18722</v>
      </c>
      <c r="D7508" t="s">
        <v>18723</v>
      </c>
      <c r="E7508" s="74">
        <v>42012</v>
      </c>
      <c r="F7508">
        <v>0.130497</v>
      </c>
      <c r="G7508" t="s">
        <v>17</v>
      </c>
      <c r="H7508" t="s">
        <v>17315</v>
      </c>
      <c r="I7508" s="74">
        <v>45335</v>
      </c>
      <c r="J7508" t="s">
        <v>19</v>
      </c>
      <c r="K7508" t="s">
        <v>17325</v>
      </c>
    </row>
    <row r="7509" spans="1:11" hidden="1" x14ac:dyDescent="0.3">
      <c r="A7509" t="s">
        <v>21571</v>
      </c>
      <c r="B7509" t="s">
        <v>21572</v>
      </c>
      <c r="C7509" t="s">
        <v>18722</v>
      </c>
      <c r="D7509" t="s">
        <v>18723</v>
      </c>
      <c r="E7509" s="74">
        <v>42389</v>
      </c>
      <c r="F7509">
        <v>0.10867</v>
      </c>
      <c r="G7509" t="s">
        <v>17</v>
      </c>
      <c r="H7509" t="s">
        <v>17315</v>
      </c>
      <c r="I7509" s="74">
        <v>45335</v>
      </c>
      <c r="J7509" t="s">
        <v>19</v>
      </c>
      <c r="K7509" t="s">
        <v>17325</v>
      </c>
    </row>
    <row r="7510" spans="1:11" hidden="1" x14ac:dyDescent="0.3">
      <c r="A7510" t="s">
        <v>21573</v>
      </c>
      <c r="B7510" t="s">
        <v>21574</v>
      </c>
      <c r="C7510" t="s">
        <v>18722</v>
      </c>
      <c r="D7510" t="s">
        <v>18723</v>
      </c>
      <c r="E7510" s="74">
        <v>42795</v>
      </c>
      <c r="F7510">
        <v>6.1732000000000002E-2</v>
      </c>
      <c r="G7510" t="s">
        <v>17</v>
      </c>
      <c r="H7510" t="s">
        <v>17315</v>
      </c>
      <c r="I7510" s="74">
        <v>45335</v>
      </c>
      <c r="J7510" t="s">
        <v>19</v>
      </c>
      <c r="K7510" t="s">
        <v>17325</v>
      </c>
    </row>
    <row r="7511" spans="1:11" hidden="1" x14ac:dyDescent="0.3">
      <c r="A7511" t="s">
        <v>21575</v>
      </c>
      <c r="B7511" t="s">
        <v>21576</v>
      </c>
      <c r="C7511" t="s">
        <v>18722</v>
      </c>
      <c r="D7511" t="s">
        <v>18723</v>
      </c>
      <c r="E7511" s="74">
        <v>43112</v>
      </c>
      <c r="F7511">
        <v>4.1541000000000002E-2</v>
      </c>
      <c r="G7511" t="s">
        <v>17</v>
      </c>
      <c r="H7511" t="s">
        <v>17315</v>
      </c>
      <c r="I7511" s="74">
        <v>45335</v>
      </c>
      <c r="J7511" t="s">
        <v>19</v>
      </c>
      <c r="K7511" t="s">
        <v>17325</v>
      </c>
    </row>
    <row r="7512" spans="1:11" hidden="1" x14ac:dyDescent="0.3">
      <c r="A7512" t="s">
        <v>21146</v>
      </c>
      <c r="B7512" t="s">
        <v>21147</v>
      </c>
      <c r="C7512" t="s">
        <v>18722</v>
      </c>
      <c r="D7512" t="s">
        <v>18723</v>
      </c>
      <c r="E7512" s="74">
        <v>40960</v>
      </c>
      <c r="F7512">
        <v>6.8858000000000003E-2</v>
      </c>
      <c r="G7512" t="s">
        <v>17</v>
      </c>
      <c r="H7512" t="s">
        <v>17315</v>
      </c>
      <c r="I7512" s="74">
        <v>45343</v>
      </c>
      <c r="J7512" t="s">
        <v>19</v>
      </c>
      <c r="K7512" t="s">
        <v>17325</v>
      </c>
    </row>
    <row r="7513" spans="1:11" hidden="1" x14ac:dyDescent="0.3">
      <c r="A7513" t="s">
        <v>21148</v>
      </c>
      <c r="B7513" t="s">
        <v>21149</v>
      </c>
      <c r="C7513" t="s">
        <v>18722</v>
      </c>
      <c r="D7513" t="s">
        <v>18723</v>
      </c>
      <c r="E7513" s="74">
        <v>40744</v>
      </c>
      <c r="F7513">
        <v>0.240837</v>
      </c>
      <c r="G7513" t="s">
        <v>17</v>
      </c>
      <c r="H7513" t="s">
        <v>17315</v>
      </c>
      <c r="I7513" s="74">
        <v>45252</v>
      </c>
      <c r="J7513" t="s">
        <v>19</v>
      </c>
      <c r="K7513" t="s">
        <v>17325</v>
      </c>
    </row>
    <row r="7514" spans="1:11" hidden="1" x14ac:dyDescent="0.3">
      <c r="A7514" t="s">
        <v>21150</v>
      </c>
      <c r="B7514" t="s">
        <v>21151</v>
      </c>
      <c r="C7514" t="s">
        <v>18722</v>
      </c>
      <c r="D7514" t="s">
        <v>18723</v>
      </c>
      <c r="E7514" s="74">
        <v>40947</v>
      </c>
      <c r="F7514">
        <v>0.22869400000000001</v>
      </c>
      <c r="G7514" t="s">
        <v>17</v>
      </c>
      <c r="H7514" t="s">
        <v>17315</v>
      </c>
      <c r="I7514" s="74">
        <v>45252</v>
      </c>
      <c r="J7514" t="s">
        <v>19</v>
      </c>
      <c r="K7514" t="s">
        <v>17325</v>
      </c>
    </row>
    <row r="7515" spans="1:11" hidden="1" x14ac:dyDescent="0.3">
      <c r="A7515" t="s">
        <v>21152</v>
      </c>
      <c r="B7515" t="s">
        <v>21153</v>
      </c>
      <c r="C7515" t="s">
        <v>18722</v>
      </c>
      <c r="D7515" t="s">
        <v>18723</v>
      </c>
      <c r="E7515" s="74">
        <v>41002</v>
      </c>
      <c r="F7515">
        <v>0.123337</v>
      </c>
      <c r="G7515" t="s">
        <v>17</v>
      </c>
      <c r="H7515" t="s">
        <v>17315</v>
      </c>
      <c r="I7515" s="74">
        <v>45252</v>
      </c>
      <c r="J7515" t="s">
        <v>19</v>
      </c>
      <c r="K7515" t="s">
        <v>17325</v>
      </c>
    </row>
    <row r="7516" spans="1:11" hidden="1" x14ac:dyDescent="0.3">
      <c r="A7516" t="s">
        <v>21154</v>
      </c>
      <c r="B7516" t="s">
        <v>21155</v>
      </c>
      <c r="C7516" t="s">
        <v>18722</v>
      </c>
      <c r="D7516" t="s">
        <v>18723</v>
      </c>
      <c r="E7516" s="74">
        <v>41289</v>
      </c>
      <c r="F7516">
        <v>0.234983</v>
      </c>
      <c r="G7516" t="s">
        <v>17</v>
      </c>
      <c r="H7516" t="s">
        <v>17315</v>
      </c>
      <c r="I7516" s="74">
        <v>45252</v>
      </c>
      <c r="J7516" t="s">
        <v>19</v>
      </c>
      <c r="K7516" t="s">
        <v>17325</v>
      </c>
    </row>
    <row r="7517" spans="1:11" hidden="1" x14ac:dyDescent="0.3">
      <c r="A7517" t="s">
        <v>21156</v>
      </c>
      <c r="B7517" t="s">
        <v>21157</v>
      </c>
      <c r="C7517" t="s">
        <v>18722</v>
      </c>
      <c r="D7517" t="s">
        <v>18723</v>
      </c>
      <c r="E7517" s="74">
        <v>41299</v>
      </c>
      <c r="F7517">
        <v>0.16676299999999999</v>
      </c>
      <c r="G7517" t="s">
        <v>17</v>
      </c>
      <c r="H7517" t="s">
        <v>17315</v>
      </c>
      <c r="I7517" s="74">
        <v>45252</v>
      </c>
      <c r="J7517" t="s">
        <v>19</v>
      </c>
      <c r="K7517" t="s">
        <v>17325</v>
      </c>
    </row>
    <row r="7518" spans="1:11" hidden="1" x14ac:dyDescent="0.3">
      <c r="A7518" t="s">
        <v>21158</v>
      </c>
      <c r="B7518" t="s">
        <v>21159</v>
      </c>
      <c r="C7518" t="s">
        <v>18722</v>
      </c>
      <c r="D7518" t="s">
        <v>18723</v>
      </c>
      <c r="E7518" s="74">
        <v>41698</v>
      </c>
      <c r="F7518">
        <v>0.23483000000000001</v>
      </c>
      <c r="G7518" t="s">
        <v>17</v>
      </c>
      <c r="H7518" t="s">
        <v>17315</v>
      </c>
      <c r="I7518" s="74">
        <v>45252</v>
      </c>
      <c r="J7518" t="s">
        <v>19</v>
      </c>
      <c r="K7518" t="s">
        <v>17325</v>
      </c>
    </row>
    <row r="7519" spans="1:11" hidden="1" x14ac:dyDescent="0.3">
      <c r="A7519" t="s">
        <v>21160</v>
      </c>
      <c r="B7519" t="s">
        <v>21161</v>
      </c>
      <c r="C7519" t="s">
        <v>18722</v>
      </c>
      <c r="D7519" t="s">
        <v>18723</v>
      </c>
      <c r="E7519" s="74">
        <v>41682</v>
      </c>
      <c r="F7519">
        <v>0.240595</v>
      </c>
      <c r="G7519" t="s">
        <v>17</v>
      </c>
      <c r="H7519" t="s">
        <v>17315</v>
      </c>
      <c r="I7519" s="74">
        <v>45252</v>
      </c>
      <c r="J7519" t="s">
        <v>19</v>
      </c>
      <c r="K7519" t="s">
        <v>17325</v>
      </c>
    </row>
    <row r="7520" spans="1:11" hidden="1" x14ac:dyDescent="0.3">
      <c r="A7520" t="s">
        <v>21162</v>
      </c>
      <c r="B7520" t="s">
        <v>21163</v>
      </c>
      <c r="C7520" t="s">
        <v>18722</v>
      </c>
      <c r="D7520" t="s">
        <v>18723</v>
      </c>
      <c r="E7520" s="74">
        <v>41645</v>
      </c>
      <c r="F7520">
        <v>0.229298</v>
      </c>
      <c r="G7520" t="s">
        <v>17</v>
      </c>
      <c r="H7520" t="s">
        <v>17315</v>
      </c>
      <c r="I7520" s="74">
        <v>45252</v>
      </c>
      <c r="J7520" t="s">
        <v>19</v>
      </c>
      <c r="K7520" t="s">
        <v>17325</v>
      </c>
    </row>
    <row r="7521" spans="1:11" hidden="1" x14ac:dyDescent="0.3">
      <c r="A7521" t="s">
        <v>21164</v>
      </c>
      <c r="B7521" t="s">
        <v>21165</v>
      </c>
      <c r="C7521" t="s">
        <v>18722</v>
      </c>
      <c r="D7521" t="s">
        <v>18723</v>
      </c>
      <c r="E7521" s="74">
        <v>41651</v>
      </c>
      <c r="F7521">
        <v>0.243843</v>
      </c>
      <c r="G7521" t="s">
        <v>17</v>
      </c>
      <c r="H7521" t="s">
        <v>17315</v>
      </c>
      <c r="I7521" s="74">
        <v>45252</v>
      </c>
      <c r="J7521" t="s">
        <v>19</v>
      </c>
      <c r="K7521" t="s">
        <v>17325</v>
      </c>
    </row>
    <row r="7522" spans="1:11" hidden="1" x14ac:dyDescent="0.3">
      <c r="A7522" t="s">
        <v>21166</v>
      </c>
      <c r="B7522" t="s">
        <v>21167</v>
      </c>
      <c r="C7522" t="s">
        <v>18722</v>
      </c>
      <c r="D7522" t="s">
        <v>18723</v>
      </c>
      <c r="E7522" s="74">
        <v>41668</v>
      </c>
      <c r="F7522">
        <v>0.23475299999999999</v>
      </c>
      <c r="G7522" t="s">
        <v>17</v>
      </c>
      <c r="H7522" t="s">
        <v>17315</v>
      </c>
      <c r="I7522" s="74">
        <v>45252</v>
      </c>
      <c r="J7522" t="s">
        <v>19</v>
      </c>
      <c r="K7522" t="s">
        <v>17325</v>
      </c>
    </row>
    <row r="7523" spans="1:11" hidden="1" x14ac:dyDescent="0.3">
      <c r="A7523" t="s">
        <v>21168</v>
      </c>
      <c r="B7523" t="s">
        <v>21169</v>
      </c>
      <c r="C7523" t="s">
        <v>18722</v>
      </c>
      <c r="D7523" t="s">
        <v>18723</v>
      </c>
      <c r="E7523" s="74">
        <v>41709</v>
      </c>
      <c r="F7523">
        <v>0.23261200000000001</v>
      </c>
      <c r="G7523" t="s">
        <v>17</v>
      </c>
      <c r="H7523" t="s">
        <v>17315</v>
      </c>
      <c r="I7523" s="74">
        <v>45252</v>
      </c>
      <c r="J7523" t="s">
        <v>19</v>
      </c>
      <c r="K7523" t="s">
        <v>17325</v>
      </c>
    </row>
    <row r="7524" spans="1:11" hidden="1" x14ac:dyDescent="0.3">
      <c r="A7524" t="s">
        <v>21170</v>
      </c>
      <c r="B7524" t="s">
        <v>21171</v>
      </c>
      <c r="C7524" t="s">
        <v>18722</v>
      </c>
      <c r="D7524" t="s">
        <v>18723</v>
      </c>
      <c r="E7524" s="74">
        <v>41653</v>
      </c>
      <c r="F7524">
        <v>4.2269000000000001E-2</v>
      </c>
      <c r="G7524" t="s">
        <v>17</v>
      </c>
      <c r="H7524" t="s">
        <v>17315</v>
      </c>
      <c r="I7524" s="74">
        <v>45252</v>
      </c>
      <c r="J7524" t="s">
        <v>19</v>
      </c>
      <c r="K7524" t="s">
        <v>17325</v>
      </c>
    </row>
    <row r="7525" spans="1:11" hidden="1" x14ac:dyDescent="0.3">
      <c r="A7525" t="s">
        <v>21172</v>
      </c>
      <c r="B7525" t="s">
        <v>21173</v>
      </c>
      <c r="C7525" t="s">
        <v>18722</v>
      </c>
      <c r="D7525" t="s">
        <v>18723</v>
      </c>
      <c r="E7525" s="74">
        <v>42025</v>
      </c>
      <c r="F7525">
        <v>0.23632700000000001</v>
      </c>
      <c r="G7525" t="s">
        <v>17</v>
      </c>
      <c r="H7525" t="s">
        <v>17315</v>
      </c>
      <c r="I7525" s="74">
        <v>45252</v>
      </c>
      <c r="J7525" t="s">
        <v>19</v>
      </c>
      <c r="K7525" t="s">
        <v>17325</v>
      </c>
    </row>
    <row r="7526" spans="1:11" hidden="1" x14ac:dyDescent="0.3">
      <c r="A7526" t="s">
        <v>21174</v>
      </c>
      <c r="B7526" t="s">
        <v>21175</v>
      </c>
      <c r="C7526" t="s">
        <v>18722</v>
      </c>
      <c r="D7526" t="s">
        <v>18723</v>
      </c>
      <c r="E7526" s="74">
        <v>42118</v>
      </c>
      <c r="F7526">
        <v>0.111739</v>
      </c>
      <c r="G7526" t="s">
        <v>17</v>
      </c>
      <c r="H7526" t="s">
        <v>17315</v>
      </c>
      <c r="I7526" s="74">
        <v>45252</v>
      </c>
      <c r="J7526" t="s">
        <v>19</v>
      </c>
      <c r="K7526" t="s">
        <v>17325</v>
      </c>
    </row>
    <row r="7527" spans="1:11" hidden="1" x14ac:dyDescent="0.3">
      <c r="A7527" t="s">
        <v>21176</v>
      </c>
      <c r="B7527" t="s">
        <v>21177</v>
      </c>
      <c r="C7527" t="s">
        <v>18722</v>
      </c>
      <c r="D7527" t="s">
        <v>18723</v>
      </c>
      <c r="E7527" s="74">
        <v>42424</v>
      </c>
      <c r="F7527">
        <v>7.4291999999999997E-2</v>
      </c>
      <c r="G7527" t="s">
        <v>17</v>
      </c>
      <c r="H7527" t="s">
        <v>17315</v>
      </c>
      <c r="I7527" s="74">
        <v>45252</v>
      </c>
      <c r="J7527" t="s">
        <v>19</v>
      </c>
      <c r="K7527" t="s">
        <v>17325</v>
      </c>
    </row>
    <row r="7528" spans="1:11" hidden="1" x14ac:dyDescent="0.3">
      <c r="A7528" t="s">
        <v>21178</v>
      </c>
      <c r="B7528" t="s">
        <v>21179</v>
      </c>
      <c r="C7528" t="s">
        <v>18722</v>
      </c>
      <c r="D7528" t="s">
        <v>18723</v>
      </c>
      <c r="E7528" s="74">
        <v>41324</v>
      </c>
      <c r="F7528">
        <v>0.22320499999999999</v>
      </c>
      <c r="G7528" t="s">
        <v>17</v>
      </c>
      <c r="H7528" t="s">
        <v>17315</v>
      </c>
      <c r="I7528" s="74">
        <v>45252</v>
      </c>
      <c r="J7528" t="s">
        <v>19</v>
      </c>
      <c r="K7528" t="s">
        <v>17325</v>
      </c>
    </row>
    <row r="7529" spans="1:11" hidden="1" x14ac:dyDescent="0.3">
      <c r="A7529" t="s">
        <v>21180</v>
      </c>
      <c r="B7529" t="s">
        <v>21181</v>
      </c>
      <c r="C7529" t="s">
        <v>18722</v>
      </c>
      <c r="D7529" t="s">
        <v>18723</v>
      </c>
      <c r="E7529" s="74">
        <v>41451</v>
      </c>
      <c r="F7529">
        <v>0.13186400000000001</v>
      </c>
      <c r="G7529" t="s">
        <v>17</v>
      </c>
      <c r="H7529" t="s">
        <v>17315</v>
      </c>
      <c r="I7529" s="74">
        <v>45252</v>
      </c>
      <c r="J7529" t="s">
        <v>19</v>
      </c>
      <c r="K7529" t="s">
        <v>17325</v>
      </c>
    </row>
    <row r="7530" spans="1:11" hidden="1" x14ac:dyDescent="0.3">
      <c r="A7530" t="s">
        <v>21182</v>
      </c>
      <c r="B7530" t="s">
        <v>21183</v>
      </c>
      <c r="C7530" t="s">
        <v>18722</v>
      </c>
      <c r="D7530" t="s">
        <v>18723</v>
      </c>
      <c r="E7530" s="74">
        <v>41806</v>
      </c>
      <c r="F7530">
        <v>0.23405100000000001</v>
      </c>
      <c r="G7530" t="s">
        <v>17</v>
      </c>
      <c r="H7530" t="s">
        <v>17315</v>
      </c>
      <c r="I7530" s="74">
        <v>45252</v>
      </c>
      <c r="J7530" t="s">
        <v>19</v>
      </c>
      <c r="K7530" t="s">
        <v>17325</v>
      </c>
    </row>
    <row r="7531" spans="1:11" hidden="1" x14ac:dyDescent="0.3">
      <c r="A7531" t="s">
        <v>21184</v>
      </c>
      <c r="B7531" t="s">
        <v>21185</v>
      </c>
      <c r="C7531" t="s">
        <v>18722</v>
      </c>
      <c r="D7531" t="s">
        <v>18723</v>
      </c>
      <c r="E7531" s="74">
        <v>41656</v>
      </c>
      <c r="F7531">
        <v>0.22847500000000001</v>
      </c>
      <c r="G7531" t="s">
        <v>17</v>
      </c>
      <c r="H7531" t="s">
        <v>17315</v>
      </c>
      <c r="I7531" s="74">
        <v>45252</v>
      </c>
      <c r="J7531" t="s">
        <v>19</v>
      </c>
      <c r="K7531" t="s">
        <v>17325</v>
      </c>
    </row>
    <row r="7532" spans="1:11" hidden="1" x14ac:dyDescent="0.3">
      <c r="A7532" t="s">
        <v>21186</v>
      </c>
      <c r="B7532" t="s">
        <v>21187</v>
      </c>
      <c r="C7532" t="s">
        <v>18722</v>
      </c>
      <c r="D7532" t="s">
        <v>18723</v>
      </c>
      <c r="E7532" s="74">
        <v>41662</v>
      </c>
      <c r="F7532">
        <v>0.24107100000000001</v>
      </c>
      <c r="G7532" t="s">
        <v>17</v>
      </c>
      <c r="H7532" t="s">
        <v>17315</v>
      </c>
      <c r="I7532" s="74">
        <v>45252</v>
      </c>
      <c r="J7532" t="s">
        <v>19</v>
      </c>
      <c r="K7532" t="s">
        <v>17325</v>
      </c>
    </row>
    <row r="7533" spans="1:11" hidden="1" x14ac:dyDescent="0.3">
      <c r="A7533" t="s">
        <v>21188</v>
      </c>
      <c r="B7533" t="s">
        <v>21189</v>
      </c>
      <c r="C7533" t="s">
        <v>18722</v>
      </c>
      <c r="D7533" t="s">
        <v>18723</v>
      </c>
      <c r="E7533" s="74">
        <v>41733</v>
      </c>
      <c r="F7533">
        <v>0.23491600000000001</v>
      </c>
      <c r="G7533" t="s">
        <v>17</v>
      </c>
      <c r="H7533" t="s">
        <v>17315</v>
      </c>
      <c r="I7533" s="74">
        <v>45252</v>
      </c>
      <c r="J7533" t="s">
        <v>19</v>
      </c>
      <c r="K7533" t="s">
        <v>17325</v>
      </c>
    </row>
    <row r="7534" spans="1:11" hidden="1" x14ac:dyDescent="0.3">
      <c r="A7534" t="s">
        <v>21190</v>
      </c>
      <c r="B7534" t="s">
        <v>21191</v>
      </c>
      <c r="C7534" t="s">
        <v>18722</v>
      </c>
      <c r="D7534" t="s">
        <v>18723</v>
      </c>
      <c r="E7534" s="74">
        <v>41800</v>
      </c>
      <c r="F7534">
        <v>0.23787</v>
      </c>
      <c r="G7534" t="s">
        <v>17</v>
      </c>
      <c r="H7534" t="s">
        <v>17315</v>
      </c>
      <c r="I7534" s="74">
        <v>45252</v>
      </c>
      <c r="J7534" t="s">
        <v>19</v>
      </c>
      <c r="K7534" t="s">
        <v>17325</v>
      </c>
    </row>
    <row r="7535" spans="1:11" hidden="1" x14ac:dyDescent="0.3">
      <c r="A7535" t="s">
        <v>21192</v>
      </c>
      <c r="B7535" t="s">
        <v>21193</v>
      </c>
      <c r="C7535" t="s">
        <v>18722</v>
      </c>
      <c r="D7535" t="s">
        <v>18723</v>
      </c>
      <c r="E7535" s="74">
        <v>41880</v>
      </c>
      <c r="F7535">
        <v>0.23345299999999999</v>
      </c>
      <c r="G7535" t="s">
        <v>17</v>
      </c>
      <c r="H7535" t="s">
        <v>17315</v>
      </c>
      <c r="I7535" s="74">
        <v>45252</v>
      </c>
      <c r="J7535" t="s">
        <v>19</v>
      </c>
      <c r="K7535" t="s">
        <v>17325</v>
      </c>
    </row>
    <row r="7536" spans="1:11" hidden="1" x14ac:dyDescent="0.3">
      <c r="A7536" t="s">
        <v>21194</v>
      </c>
      <c r="B7536" t="s">
        <v>21195</v>
      </c>
      <c r="C7536" t="s">
        <v>18722</v>
      </c>
      <c r="D7536" t="s">
        <v>18723</v>
      </c>
      <c r="E7536" s="74">
        <v>42012</v>
      </c>
      <c r="F7536">
        <v>0.235428</v>
      </c>
      <c r="G7536" t="s">
        <v>17</v>
      </c>
      <c r="H7536" t="s">
        <v>17315</v>
      </c>
      <c r="I7536" s="74">
        <v>45252</v>
      </c>
      <c r="J7536" t="s">
        <v>19</v>
      </c>
      <c r="K7536" t="s">
        <v>17325</v>
      </c>
    </row>
    <row r="7537" spans="1:11" hidden="1" x14ac:dyDescent="0.3">
      <c r="A7537" t="s">
        <v>21196</v>
      </c>
      <c r="B7537" t="s">
        <v>21197</v>
      </c>
      <c r="C7537" t="s">
        <v>18722</v>
      </c>
      <c r="D7537" t="s">
        <v>18723</v>
      </c>
      <c r="E7537" s="74">
        <v>42010</v>
      </c>
      <c r="F7537">
        <v>0.23847599999999999</v>
      </c>
      <c r="G7537" t="s">
        <v>17</v>
      </c>
      <c r="H7537" t="s">
        <v>17315</v>
      </c>
      <c r="I7537" s="74">
        <v>45252</v>
      </c>
      <c r="J7537" t="s">
        <v>19</v>
      </c>
      <c r="K7537" t="s">
        <v>17325</v>
      </c>
    </row>
    <row r="7538" spans="1:11" hidden="1" x14ac:dyDescent="0.3">
      <c r="A7538" t="s">
        <v>21198</v>
      </c>
      <c r="B7538" t="s">
        <v>21199</v>
      </c>
      <c r="C7538" t="s">
        <v>18722</v>
      </c>
      <c r="D7538" t="s">
        <v>18723</v>
      </c>
      <c r="E7538" s="74">
        <v>42009</v>
      </c>
      <c r="F7538">
        <v>0.235598</v>
      </c>
      <c r="G7538" t="s">
        <v>17</v>
      </c>
      <c r="H7538" t="s">
        <v>17315</v>
      </c>
      <c r="I7538" s="74">
        <v>45252</v>
      </c>
      <c r="J7538" t="s">
        <v>19</v>
      </c>
      <c r="K7538" t="s">
        <v>17325</v>
      </c>
    </row>
    <row r="7539" spans="1:11" hidden="1" x14ac:dyDescent="0.3">
      <c r="A7539" t="s">
        <v>21200</v>
      </c>
      <c r="B7539" t="s">
        <v>21201</v>
      </c>
      <c r="C7539" t="s">
        <v>18722</v>
      </c>
      <c r="D7539" t="s">
        <v>18723</v>
      </c>
      <c r="E7539" s="74">
        <v>42060</v>
      </c>
      <c r="F7539">
        <v>0.24027899999999999</v>
      </c>
      <c r="G7539" t="s">
        <v>17</v>
      </c>
      <c r="H7539" t="s">
        <v>17315</v>
      </c>
      <c r="I7539" s="74">
        <v>45252</v>
      </c>
      <c r="J7539" t="s">
        <v>19</v>
      </c>
      <c r="K7539" t="s">
        <v>17325</v>
      </c>
    </row>
    <row r="7540" spans="1:11" hidden="1" x14ac:dyDescent="0.3">
      <c r="A7540" t="s">
        <v>21202</v>
      </c>
      <c r="B7540" t="s">
        <v>21203</v>
      </c>
      <c r="C7540" t="s">
        <v>18722</v>
      </c>
      <c r="D7540" t="s">
        <v>18723</v>
      </c>
      <c r="E7540" s="74">
        <v>42138</v>
      </c>
      <c r="F7540">
        <v>0.22856299999999999</v>
      </c>
      <c r="G7540" t="s">
        <v>17</v>
      </c>
      <c r="H7540" t="s">
        <v>17315</v>
      </c>
      <c r="I7540" s="74">
        <v>45252</v>
      </c>
      <c r="J7540" t="s">
        <v>19</v>
      </c>
      <c r="K7540" t="s">
        <v>17325</v>
      </c>
    </row>
    <row r="7541" spans="1:11" hidden="1" x14ac:dyDescent="0.3">
      <c r="A7541" t="s">
        <v>21204</v>
      </c>
      <c r="B7541" t="s">
        <v>21205</v>
      </c>
      <c r="C7541" t="s">
        <v>18722</v>
      </c>
      <c r="D7541" t="s">
        <v>18723</v>
      </c>
      <c r="E7541" s="74">
        <v>42030</v>
      </c>
      <c r="F7541">
        <v>0.24051700000000001</v>
      </c>
      <c r="G7541" t="s">
        <v>17</v>
      </c>
      <c r="H7541" t="s">
        <v>17315</v>
      </c>
      <c r="I7541" s="74">
        <v>45252</v>
      </c>
      <c r="J7541" t="s">
        <v>19</v>
      </c>
      <c r="K7541" t="s">
        <v>17325</v>
      </c>
    </row>
    <row r="7542" spans="1:11" hidden="1" x14ac:dyDescent="0.3">
      <c r="A7542" t="s">
        <v>21206</v>
      </c>
      <c r="B7542" t="s">
        <v>21207</v>
      </c>
      <c r="C7542" t="s">
        <v>18722</v>
      </c>
      <c r="D7542" t="s">
        <v>18723</v>
      </c>
      <c r="E7542" s="74">
        <v>42397</v>
      </c>
      <c r="F7542">
        <v>0.230707</v>
      </c>
      <c r="G7542" t="s">
        <v>17</v>
      </c>
      <c r="H7542" t="s">
        <v>17315</v>
      </c>
      <c r="I7542" s="74">
        <v>45252</v>
      </c>
      <c r="J7542" t="s">
        <v>19</v>
      </c>
      <c r="K7542" t="s">
        <v>17325</v>
      </c>
    </row>
    <row r="7543" spans="1:11" hidden="1" x14ac:dyDescent="0.3">
      <c r="A7543" t="s">
        <v>21208</v>
      </c>
      <c r="B7543" t="s">
        <v>21209</v>
      </c>
      <c r="C7543" t="s">
        <v>18722</v>
      </c>
      <c r="D7543" t="s">
        <v>18723</v>
      </c>
      <c r="E7543" s="74">
        <v>42388</v>
      </c>
      <c r="F7543">
        <v>0.23050100000000001</v>
      </c>
      <c r="G7543" t="s">
        <v>17</v>
      </c>
      <c r="H7543" t="s">
        <v>17315</v>
      </c>
      <c r="I7543" s="74">
        <v>45252</v>
      </c>
      <c r="J7543" t="s">
        <v>19</v>
      </c>
      <c r="K7543" t="s">
        <v>17325</v>
      </c>
    </row>
    <row r="7544" spans="1:11" hidden="1" x14ac:dyDescent="0.3">
      <c r="A7544" t="s">
        <v>21210</v>
      </c>
      <c r="B7544" t="s">
        <v>21211</v>
      </c>
      <c r="C7544" t="s">
        <v>18722</v>
      </c>
      <c r="D7544" t="s">
        <v>18723</v>
      </c>
      <c r="E7544" s="74">
        <v>42446</v>
      </c>
      <c r="F7544">
        <v>0.24091899999999999</v>
      </c>
      <c r="G7544" t="s">
        <v>17</v>
      </c>
      <c r="H7544" t="s">
        <v>17315</v>
      </c>
      <c r="I7544" s="74">
        <v>45252</v>
      </c>
      <c r="J7544" t="s">
        <v>19</v>
      </c>
      <c r="K7544" t="s">
        <v>17325</v>
      </c>
    </row>
    <row r="7545" spans="1:11" hidden="1" x14ac:dyDescent="0.3">
      <c r="A7545" t="s">
        <v>21212</v>
      </c>
      <c r="B7545" t="s">
        <v>21213</v>
      </c>
      <c r="C7545" t="s">
        <v>18722</v>
      </c>
      <c r="D7545" t="s">
        <v>18723</v>
      </c>
      <c r="E7545" s="74">
        <v>42475</v>
      </c>
      <c r="F7545">
        <v>0.23974200000000001</v>
      </c>
      <c r="G7545" t="s">
        <v>17</v>
      </c>
      <c r="H7545" t="s">
        <v>17315</v>
      </c>
      <c r="I7545" s="74">
        <v>45252</v>
      </c>
      <c r="J7545" t="s">
        <v>19</v>
      </c>
      <c r="K7545" t="s">
        <v>17325</v>
      </c>
    </row>
    <row r="7546" spans="1:11" hidden="1" x14ac:dyDescent="0.3">
      <c r="A7546" t="s">
        <v>21214</v>
      </c>
      <c r="B7546" t="s">
        <v>21215</v>
      </c>
      <c r="C7546" t="s">
        <v>18722</v>
      </c>
      <c r="D7546" t="s">
        <v>18723</v>
      </c>
      <c r="E7546" s="74">
        <v>42521</v>
      </c>
      <c r="F7546">
        <v>0.23138600000000001</v>
      </c>
      <c r="G7546" t="s">
        <v>17</v>
      </c>
      <c r="H7546" t="s">
        <v>17315</v>
      </c>
      <c r="I7546" s="74">
        <v>45252</v>
      </c>
      <c r="J7546" t="s">
        <v>19</v>
      </c>
      <c r="K7546" t="s">
        <v>17325</v>
      </c>
    </row>
    <row r="7547" spans="1:11" hidden="1" x14ac:dyDescent="0.3">
      <c r="A7547" t="s">
        <v>21216</v>
      </c>
      <c r="B7547" t="s">
        <v>21217</v>
      </c>
      <c r="C7547" t="s">
        <v>18722</v>
      </c>
      <c r="D7547" t="s">
        <v>18723</v>
      </c>
      <c r="E7547" s="74">
        <v>42583</v>
      </c>
      <c r="F7547">
        <v>0.230491</v>
      </c>
      <c r="G7547" t="s">
        <v>17</v>
      </c>
      <c r="H7547" t="s">
        <v>17315</v>
      </c>
      <c r="I7547" s="74">
        <v>45252</v>
      </c>
      <c r="J7547" t="s">
        <v>19</v>
      </c>
      <c r="K7547" t="s">
        <v>17325</v>
      </c>
    </row>
    <row r="7548" spans="1:11" hidden="1" x14ac:dyDescent="0.3">
      <c r="A7548" t="s">
        <v>21218</v>
      </c>
      <c r="B7548" t="s">
        <v>21219</v>
      </c>
      <c r="C7548" t="s">
        <v>18722</v>
      </c>
      <c r="D7548" t="s">
        <v>18723</v>
      </c>
      <c r="E7548" s="74">
        <v>42382</v>
      </c>
      <c r="F7548">
        <v>0.231901</v>
      </c>
      <c r="G7548" t="s">
        <v>17</v>
      </c>
      <c r="H7548" t="s">
        <v>17315</v>
      </c>
      <c r="I7548" s="74">
        <v>45252</v>
      </c>
      <c r="J7548" t="s">
        <v>19</v>
      </c>
      <c r="K7548" t="s">
        <v>17325</v>
      </c>
    </row>
    <row r="7549" spans="1:11" hidden="1" x14ac:dyDescent="0.3">
      <c r="A7549" t="s">
        <v>21220</v>
      </c>
      <c r="B7549" t="s">
        <v>21221</v>
      </c>
      <c r="C7549" t="s">
        <v>18722</v>
      </c>
      <c r="D7549" t="s">
        <v>18723</v>
      </c>
      <c r="E7549" s="74">
        <v>42374</v>
      </c>
      <c r="F7549">
        <v>0.22534599999999999</v>
      </c>
      <c r="G7549" t="s">
        <v>17</v>
      </c>
      <c r="H7549" t="s">
        <v>17315</v>
      </c>
      <c r="I7549" s="74">
        <v>45252</v>
      </c>
      <c r="J7549" t="s">
        <v>19</v>
      </c>
      <c r="K7549" t="s">
        <v>17325</v>
      </c>
    </row>
    <row r="7550" spans="1:11" hidden="1" x14ac:dyDescent="0.3">
      <c r="A7550" t="s">
        <v>21222</v>
      </c>
      <c r="B7550" t="s">
        <v>21223</v>
      </c>
      <c r="C7550" t="s">
        <v>18722</v>
      </c>
      <c r="D7550" t="s">
        <v>18723</v>
      </c>
      <c r="E7550" s="74">
        <v>42739</v>
      </c>
      <c r="F7550">
        <v>0.233622</v>
      </c>
      <c r="G7550" t="s">
        <v>17</v>
      </c>
      <c r="H7550" t="s">
        <v>17315</v>
      </c>
      <c r="I7550" s="74">
        <v>45252</v>
      </c>
      <c r="J7550" t="s">
        <v>19</v>
      </c>
      <c r="K7550" t="s">
        <v>17325</v>
      </c>
    </row>
    <row r="7551" spans="1:11" hidden="1" x14ac:dyDescent="0.3">
      <c r="A7551" t="s">
        <v>21224</v>
      </c>
      <c r="B7551" t="s">
        <v>21225</v>
      </c>
      <c r="C7551" t="s">
        <v>18722</v>
      </c>
      <c r="D7551" t="s">
        <v>18723</v>
      </c>
      <c r="E7551" s="74">
        <v>42746</v>
      </c>
      <c r="F7551">
        <v>0.241679</v>
      </c>
      <c r="G7551" t="s">
        <v>17</v>
      </c>
      <c r="H7551" t="s">
        <v>17315</v>
      </c>
      <c r="I7551" s="74">
        <v>45252</v>
      </c>
      <c r="J7551" t="s">
        <v>19</v>
      </c>
      <c r="K7551" t="s">
        <v>17325</v>
      </c>
    </row>
    <row r="7552" spans="1:11" hidden="1" x14ac:dyDescent="0.3">
      <c r="A7552" t="s">
        <v>21226</v>
      </c>
      <c r="B7552" t="s">
        <v>21227</v>
      </c>
      <c r="C7552" t="s">
        <v>18722</v>
      </c>
      <c r="D7552" t="s">
        <v>18723</v>
      </c>
      <c r="E7552" s="74">
        <v>42740</v>
      </c>
      <c r="F7552">
        <v>0.233905</v>
      </c>
      <c r="G7552" t="s">
        <v>17</v>
      </c>
      <c r="H7552" t="s">
        <v>17315</v>
      </c>
      <c r="I7552" s="74">
        <v>45252</v>
      </c>
      <c r="J7552" t="s">
        <v>19</v>
      </c>
      <c r="K7552" t="s">
        <v>17325</v>
      </c>
    </row>
    <row r="7553" spans="1:11" hidden="1" x14ac:dyDescent="0.3">
      <c r="A7553" t="s">
        <v>21228</v>
      </c>
      <c r="B7553" t="s">
        <v>21229</v>
      </c>
      <c r="C7553" t="s">
        <v>18722</v>
      </c>
      <c r="D7553" t="s">
        <v>18723</v>
      </c>
      <c r="E7553" s="74">
        <v>43052</v>
      </c>
      <c r="F7553">
        <v>4.6023000000000001E-2</v>
      </c>
      <c r="G7553" t="s">
        <v>17</v>
      </c>
      <c r="H7553" t="s">
        <v>17315</v>
      </c>
      <c r="I7553" s="74">
        <v>45252</v>
      </c>
      <c r="J7553" t="s">
        <v>19</v>
      </c>
      <c r="K7553" t="s">
        <v>17325</v>
      </c>
    </row>
    <row r="7554" spans="1:11" hidden="1" x14ac:dyDescent="0.3">
      <c r="A7554" t="s">
        <v>21230</v>
      </c>
      <c r="B7554" t="s">
        <v>21231</v>
      </c>
      <c r="C7554" t="s">
        <v>18722</v>
      </c>
      <c r="D7554" t="s">
        <v>18723</v>
      </c>
      <c r="E7554" s="74">
        <v>43104</v>
      </c>
      <c r="F7554">
        <v>0.23780799999999999</v>
      </c>
      <c r="G7554" t="s">
        <v>17</v>
      </c>
      <c r="H7554" t="s">
        <v>17315</v>
      </c>
      <c r="I7554" s="74">
        <v>45252</v>
      </c>
      <c r="J7554" t="s">
        <v>19</v>
      </c>
      <c r="K7554" t="s">
        <v>17325</v>
      </c>
    </row>
    <row r="7555" spans="1:11" hidden="1" x14ac:dyDescent="0.3">
      <c r="A7555" t="s">
        <v>21232</v>
      </c>
      <c r="B7555" t="s">
        <v>21233</v>
      </c>
      <c r="C7555" t="s">
        <v>18722</v>
      </c>
      <c r="D7555" t="s">
        <v>18723</v>
      </c>
      <c r="E7555" s="74">
        <v>43228</v>
      </c>
      <c r="F7555">
        <v>0.119463</v>
      </c>
      <c r="G7555" t="s">
        <v>17</v>
      </c>
      <c r="H7555" t="s">
        <v>17315</v>
      </c>
      <c r="I7555" s="74">
        <v>45252</v>
      </c>
      <c r="J7555" t="s">
        <v>19</v>
      </c>
      <c r="K7555" t="s">
        <v>17325</v>
      </c>
    </row>
    <row r="7556" spans="1:11" hidden="1" x14ac:dyDescent="0.3">
      <c r="A7556" t="s">
        <v>21234</v>
      </c>
      <c r="B7556" t="s">
        <v>21235</v>
      </c>
      <c r="C7556" t="s">
        <v>18722</v>
      </c>
      <c r="D7556" t="s">
        <v>18723</v>
      </c>
      <c r="E7556" s="74">
        <v>41534</v>
      </c>
      <c r="F7556">
        <v>0.12393700000000001</v>
      </c>
      <c r="G7556" t="s">
        <v>17</v>
      </c>
      <c r="H7556" t="s">
        <v>17315</v>
      </c>
      <c r="I7556" s="74">
        <v>45252</v>
      </c>
      <c r="J7556" t="s">
        <v>19</v>
      </c>
      <c r="K7556" t="s">
        <v>17325</v>
      </c>
    </row>
    <row r="7557" spans="1:11" hidden="1" x14ac:dyDescent="0.3">
      <c r="A7557" t="s">
        <v>21236</v>
      </c>
      <c r="B7557" t="s">
        <v>21237</v>
      </c>
      <c r="C7557" t="s">
        <v>18722</v>
      </c>
      <c r="D7557" t="s">
        <v>18723</v>
      </c>
      <c r="E7557" s="74">
        <v>41642</v>
      </c>
      <c r="F7557">
        <v>0.22648399999999999</v>
      </c>
      <c r="G7557" t="s">
        <v>17</v>
      </c>
      <c r="H7557" t="s">
        <v>17315</v>
      </c>
      <c r="I7557" s="74">
        <v>45252</v>
      </c>
      <c r="J7557" t="s">
        <v>19</v>
      </c>
      <c r="K7557" t="s">
        <v>17325</v>
      </c>
    </row>
    <row r="7558" spans="1:11" hidden="1" x14ac:dyDescent="0.3">
      <c r="A7558" t="s">
        <v>21238</v>
      </c>
      <c r="B7558" t="s">
        <v>21239</v>
      </c>
      <c r="C7558" t="s">
        <v>18722</v>
      </c>
      <c r="D7558" t="s">
        <v>18723</v>
      </c>
      <c r="E7558" s="74">
        <v>41768</v>
      </c>
      <c r="F7558">
        <v>0.139046</v>
      </c>
      <c r="G7558" t="s">
        <v>17</v>
      </c>
      <c r="H7558" t="s">
        <v>17315</v>
      </c>
      <c r="I7558" s="74">
        <v>45252</v>
      </c>
      <c r="J7558" t="s">
        <v>19</v>
      </c>
      <c r="K7558" t="s">
        <v>17325</v>
      </c>
    </row>
    <row r="7559" spans="1:11" hidden="1" x14ac:dyDescent="0.3">
      <c r="A7559" t="s">
        <v>21240</v>
      </c>
      <c r="B7559" t="s">
        <v>21241</v>
      </c>
      <c r="C7559" t="s">
        <v>18722</v>
      </c>
      <c r="D7559" t="s">
        <v>18723</v>
      </c>
      <c r="E7559" s="74">
        <v>42013</v>
      </c>
      <c r="F7559">
        <v>3.9842000000000002E-2</v>
      </c>
      <c r="G7559" t="s">
        <v>17</v>
      </c>
      <c r="H7559" t="s">
        <v>17315</v>
      </c>
      <c r="I7559" s="74">
        <v>45252</v>
      </c>
      <c r="J7559" t="s">
        <v>19</v>
      </c>
      <c r="K7559" t="s">
        <v>17325</v>
      </c>
    </row>
    <row r="7560" spans="1:11" hidden="1" x14ac:dyDescent="0.3">
      <c r="A7560" t="s">
        <v>15267</v>
      </c>
      <c r="B7560" t="s">
        <v>15266</v>
      </c>
      <c r="C7560" t="s">
        <v>17742</v>
      </c>
      <c r="D7560" t="s">
        <v>17743</v>
      </c>
      <c r="E7560" s="74">
        <v>44694</v>
      </c>
      <c r="F7560">
        <v>250</v>
      </c>
      <c r="G7560" t="s">
        <v>17</v>
      </c>
      <c r="H7560" t="s">
        <v>17315</v>
      </c>
      <c r="I7560" s="74">
        <v>44749</v>
      </c>
      <c r="J7560" t="s">
        <v>19</v>
      </c>
      <c r="K7560" t="s">
        <v>19</v>
      </c>
    </row>
    <row r="7561" spans="1:11" hidden="1" x14ac:dyDescent="0.3">
      <c r="A7561" t="s">
        <v>15269</v>
      </c>
      <c r="B7561" t="s">
        <v>15268</v>
      </c>
      <c r="C7561" t="s">
        <v>17742</v>
      </c>
      <c r="D7561" t="s">
        <v>17743</v>
      </c>
      <c r="E7561" s="74">
        <v>44546</v>
      </c>
      <c r="F7561">
        <v>200</v>
      </c>
      <c r="G7561" t="s">
        <v>17</v>
      </c>
      <c r="H7561" t="s">
        <v>17315</v>
      </c>
      <c r="I7561" s="74">
        <v>44595</v>
      </c>
      <c r="J7561" t="s">
        <v>19</v>
      </c>
      <c r="K7561" t="s">
        <v>19</v>
      </c>
    </row>
    <row r="7562" spans="1:11" hidden="1" x14ac:dyDescent="0.3">
      <c r="A7562" t="s">
        <v>2869</v>
      </c>
      <c r="B7562" t="s">
        <v>13773</v>
      </c>
      <c r="C7562" t="s">
        <v>17393</v>
      </c>
      <c r="D7562" t="s">
        <v>17394</v>
      </c>
      <c r="E7562" s="74">
        <v>39925</v>
      </c>
      <c r="F7562">
        <v>0.498</v>
      </c>
      <c r="G7562" t="s">
        <v>17</v>
      </c>
      <c r="H7562" t="s">
        <v>17315</v>
      </c>
      <c r="I7562" s="74">
        <v>40205</v>
      </c>
      <c r="J7562" t="s">
        <v>19</v>
      </c>
      <c r="K7562" t="s">
        <v>19</v>
      </c>
    </row>
    <row r="7563" spans="1:11" hidden="1" x14ac:dyDescent="0.3">
      <c r="A7563" t="s">
        <v>3954</v>
      </c>
      <c r="B7563" t="s">
        <v>11613</v>
      </c>
      <c r="C7563" t="s">
        <v>17410</v>
      </c>
      <c r="D7563" t="s">
        <v>17411</v>
      </c>
      <c r="E7563" s="74">
        <v>42823</v>
      </c>
      <c r="F7563">
        <v>4.2999999999999997E-2</v>
      </c>
      <c r="G7563" t="s">
        <v>17</v>
      </c>
      <c r="H7563" t="s">
        <v>17315</v>
      </c>
      <c r="I7563" s="74">
        <v>42837</v>
      </c>
      <c r="J7563" t="s">
        <v>19</v>
      </c>
      <c r="K7563" t="s">
        <v>19</v>
      </c>
    </row>
    <row r="7564" spans="1:11" hidden="1" x14ac:dyDescent="0.3">
      <c r="A7564" t="s">
        <v>7837</v>
      </c>
      <c r="B7564" t="s">
        <v>10373</v>
      </c>
      <c r="C7564" t="s">
        <v>17591</v>
      </c>
      <c r="D7564" t="s">
        <v>17592</v>
      </c>
      <c r="E7564" s="74">
        <v>43406</v>
      </c>
      <c r="F7564">
        <v>0.23200000000000001</v>
      </c>
      <c r="G7564" t="s">
        <v>17</v>
      </c>
      <c r="H7564" t="s">
        <v>17315</v>
      </c>
      <c r="I7564" s="74">
        <v>44109</v>
      </c>
      <c r="J7564" t="s">
        <v>19</v>
      </c>
      <c r="K7564" t="s">
        <v>19</v>
      </c>
    </row>
    <row r="7565" spans="1:11" hidden="1" x14ac:dyDescent="0.3">
      <c r="A7565" t="s">
        <v>2314</v>
      </c>
      <c r="B7565" t="s">
        <v>13106</v>
      </c>
      <c r="C7565" t="s">
        <v>21859</v>
      </c>
      <c r="D7565" t="s">
        <v>21860</v>
      </c>
      <c r="E7565" s="74">
        <v>40704</v>
      </c>
      <c r="F7565">
        <v>0.193</v>
      </c>
      <c r="G7565" t="s">
        <v>17</v>
      </c>
      <c r="H7565" t="s">
        <v>17315</v>
      </c>
      <c r="I7565" s="74">
        <v>40975</v>
      </c>
      <c r="J7565" t="s">
        <v>19</v>
      </c>
      <c r="K7565" t="s">
        <v>19</v>
      </c>
    </row>
    <row r="7566" spans="1:11" hidden="1" x14ac:dyDescent="0.3">
      <c r="A7566" t="s">
        <v>3267</v>
      </c>
      <c r="B7566" t="s">
        <v>10997</v>
      </c>
      <c r="C7566" t="s">
        <v>17621</v>
      </c>
      <c r="D7566" t="s">
        <v>17622</v>
      </c>
      <c r="E7566" s="74">
        <v>39539</v>
      </c>
      <c r="F7566">
        <v>16</v>
      </c>
      <c r="G7566" t="s">
        <v>17623</v>
      </c>
      <c r="H7566" t="s">
        <v>17315</v>
      </c>
      <c r="I7566" s="74">
        <v>39734</v>
      </c>
      <c r="J7566" t="s">
        <v>19</v>
      </c>
      <c r="K7566" t="s">
        <v>19</v>
      </c>
    </row>
    <row r="7567" spans="1:11" hidden="1" x14ac:dyDescent="0.3">
      <c r="A7567" t="s">
        <v>3266</v>
      </c>
      <c r="B7567" t="s">
        <v>10997</v>
      </c>
      <c r="C7567" t="s">
        <v>17621</v>
      </c>
      <c r="D7567" t="s">
        <v>17622</v>
      </c>
      <c r="E7567" s="74">
        <v>39539</v>
      </c>
      <c r="F7567">
        <v>16</v>
      </c>
      <c r="G7567" t="s">
        <v>17623</v>
      </c>
      <c r="H7567" t="s">
        <v>17315</v>
      </c>
      <c r="I7567" s="74">
        <v>39734</v>
      </c>
      <c r="J7567" t="s">
        <v>19</v>
      </c>
      <c r="K7567" t="s">
        <v>19</v>
      </c>
    </row>
    <row r="7568" spans="1:11" hidden="1" x14ac:dyDescent="0.3">
      <c r="A7568" t="s">
        <v>3551</v>
      </c>
      <c r="B7568" t="s">
        <v>3552</v>
      </c>
      <c r="C7568" t="s">
        <v>17621</v>
      </c>
      <c r="D7568" t="s">
        <v>17622</v>
      </c>
      <c r="E7568" s="74">
        <v>34141</v>
      </c>
      <c r="F7568">
        <v>37</v>
      </c>
      <c r="G7568" t="s">
        <v>17623</v>
      </c>
      <c r="H7568" t="s">
        <v>17315</v>
      </c>
      <c r="I7568" s="74">
        <v>39666</v>
      </c>
      <c r="J7568" t="s">
        <v>19</v>
      </c>
      <c r="K7568" t="s">
        <v>19</v>
      </c>
    </row>
    <row r="7569" spans="1:11" hidden="1" x14ac:dyDescent="0.3">
      <c r="A7569" t="s">
        <v>3503</v>
      </c>
      <c r="B7569" t="s">
        <v>11968</v>
      </c>
      <c r="C7569" t="s">
        <v>17726</v>
      </c>
      <c r="D7569" t="s">
        <v>17727</v>
      </c>
      <c r="E7569" s="74">
        <v>33157</v>
      </c>
      <c r="F7569">
        <v>92</v>
      </c>
      <c r="G7569" t="s">
        <v>17711</v>
      </c>
      <c r="H7569" t="s">
        <v>17315</v>
      </c>
      <c r="I7569" s="74">
        <v>39661</v>
      </c>
      <c r="J7569" t="s">
        <v>17325</v>
      </c>
      <c r="K7569" t="s">
        <v>19</v>
      </c>
    </row>
    <row r="7570" spans="1:11" hidden="1" x14ac:dyDescent="0.3">
      <c r="A7570" t="s">
        <v>3503</v>
      </c>
      <c r="B7570" t="s">
        <v>11968</v>
      </c>
      <c r="C7570" t="s">
        <v>17726</v>
      </c>
      <c r="D7570" t="s">
        <v>17727</v>
      </c>
      <c r="E7570" s="74">
        <v>33157</v>
      </c>
      <c r="F7570">
        <v>92</v>
      </c>
      <c r="G7570" t="s">
        <v>17</v>
      </c>
      <c r="H7570" t="s">
        <v>17315</v>
      </c>
      <c r="I7570" s="74">
        <v>39661</v>
      </c>
      <c r="J7570" t="s">
        <v>17325</v>
      </c>
      <c r="K7570" t="s">
        <v>19</v>
      </c>
    </row>
    <row r="7571" spans="1:11" hidden="1" x14ac:dyDescent="0.3">
      <c r="A7571" t="s">
        <v>15080</v>
      </c>
      <c r="B7571" t="s">
        <v>15079</v>
      </c>
      <c r="C7571" t="s">
        <v>17361</v>
      </c>
      <c r="D7571" t="s">
        <v>17362</v>
      </c>
      <c r="E7571" s="74">
        <v>38306</v>
      </c>
      <c r="F7571">
        <v>0.22500000000000001</v>
      </c>
      <c r="G7571" t="s">
        <v>17</v>
      </c>
      <c r="H7571" t="s">
        <v>17315</v>
      </c>
      <c r="I7571" s="74">
        <v>44658</v>
      </c>
      <c r="J7571" t="s">
        <v>19</v>
      </c>
      <c r="K7571" t="s">
        <v>19</v>
      </c>
    </row>
    <row r="7572" spans="1:11" hidden="1" x14ac:dyDescent="0.3">
      <c r="A7572" t="s">
        <v>10049</v>
      </c>
      <c r="B7572" t="s">
        <v>16859</v>
      </c>
      <c r="C7572" t="s">
        <v>17387</v>
      </c>
      <c r="D7572" t="s">
        <v>17388</v>
      </c>
      <c r="E7572" s="74">
        <v>44071</v>
      </c>
      <c r="F7572">
        <v>0.128</v>
      </c>
      <c r="G7572" t="s">
        <v>17</v>
      </c>
      <c r="H7572" t="s">
        <v>17315</v>
      </c>
      <c r="I7572" s="74">
        <v>44193</v>
      </c>
      <c r="J7572" t="s">
        <v>19</v>
      </c>
      <c r="K7572" t="s">
        <v>19</v>
      </c>
    </row>
    <row r="7573" spans="1:11" hidden="1" x14ac:dyDescent="0.3">
      <c r="A7573" t="s">
        <v>15855</v>
      </c>
      <c r="B7573" t="s">
        <v>15854</v>
      </c>
      <c r="C7573" t="s">
        <v>17350</v>
      </c>
      <c r="D7573" t="s">
        <v>17351</v>
      </c>
      <c r="E7573" s="74">
        <v>43920</v>
      </c>
      <c r="F7573">
        <v>0.27300000000000002</v>
      </c>
      <c r="G7573" t="s">
        <v>17</v>
      </c>
      <c r="H7573" t="s">
        <v>17315</v>
      </c>
      <c r="I7573" s="74">
        <v>44466</v>
      </c>
      <c r="J7573" t="s">
        <v>19</v>
      </c>
      <c r="K7573" t="s">
        <v>19</v>
      </c>
    </row>
    <row r="7574" spans="1:11" hidden="1" x14ac:dyDescent="0.3">
      <c r="A7574" t="s">
        <v>25796</v>
      </c>
      <c r="B7574" t="s">
        <v>25797</v>
      </c>
      <c r="C7574" t="s">
        <v>17408</v>
      </c>
      <c r="D7574" t="s">
        <v>17409</v>
      </c>
      <c r="E7574" s="74">
        <v>41515</v>
      </c>
      <c r="F7574">
        <v>0.68609699999999996</v>
      </c>
      <c r="G7574" t="s">
        <v>17</v>
      </c>
      <c r="H7574" t="s">
        <v>17315</v>
      </c>
      <c r="I7574" s="74">
        <v>45471</v>
      </c>
      <c r="J7574" t="s">
        <v>19</v>
      </c>
      <c r="K7574" t="s">
        <v>19</v>
      </c>
    </row>
    <row r="7575" spans="1:11" hidden="1" x14ac:dyDescent="0.3">
      <c r="A7575" t="s">
        <v>2883</v>
      </c>
      <c r="B7575" t="s">
        <v>13812</v>
      </c>
      <c r="C7575" t="s">
        <v>18713</v>
      </c>
      <c r="D7575" t="s">
        <v>18714</v>
      </c>
      <c r="E7575" s="74">
        <v>14458</v>
      </c>
      <c r="F7575">
        <v>17.25</v>
      </c>
      <c r="G7575" t="s">
        <v>17369</v>
      </c>
      <c r="H7575" t="s">
        <v>17376</v>
      </c>
      <c r="I7575" s="74">
        <v>40434</v>
      </c>
      <c r="J7575" t="s">
        <v>19</v>
      </c>
      <c r="K7575" t="s">
        <v>19</v>
      </c>
    </row>
    <row r="7576" spans="1:11" hidden="1" x14ac:dyDescent="0.3">
      <c r="A7576" t="s">
        <v>2882</v>
      </c>
      <c r="B7576" t="s">
        <v>13812</v>
      </c>
      <c r="C7576" t="s">
        <v>18713</v>
      </c>
      <c r="D7576" t="s">
        <v>18714</v>
      </c>
      <c r="E7576" s="74">
        <v>14458</v>
      </c>
      <c r="F7576">
        <v>17.25</v>
      </c>
      <c r="G7576" t="s">
        <v>17369</v>
      </c>
      <c r="H7576" t="s">
        <v>17376</v>
      </c>
      <c r="I7576" s="74">
        <v>40434</v>
      </c>
      <c r="J7576" t="s">
        <v>19</v>
      </c>
      <c r="K7576" t="s">
        <v>19</v>
      </c>
    </row>
    <row r="7577" spans="1:11" hidden="1" x14ac:dyDescent="0.3">
      <c r="A7577" t="s">
        <v>2881</v>
      </c>
      <c r="B7577" t="s">
        <v>13812</v>
      </c>
      <c r="C7577" t="s">
        <v>18713</v>
      </c>
      <c r="D7577" t="s">
        <v>18714</v>
      </c>
      <c r="E7577" s="74">
        <v>14458</v>
      </c>
      <c r="F7577">
        <v>17.25</v>
      </c>
      <c r="G7577" t="s">
        <v>17369</v>
      </c>
      <c r="H7577" t="s">
        <v>17376</v>
      </c>
      <c r="I7577" s="74">
        <v>40434</v>
      </c>
      <c r="J7577" t="s">
        <v>19</v>
      </c>
      <c r="K7577" t="s">
        <v>19</v>
      </c>
    </row>
    <row r="7578" spans="1:11" hidden="1" x14ac:dyDescent="0.3">
      <c r="A7578" t="s">
        <v>2585</v>
      </c>
      <c r="B7578" t="s">
        <v>2586</v>
      </c>
      <c r="C7578" t="s">
        <v>17908</v>
      </c>
      <c r="D7578" t="s">
        <v>17909</v>
      </c>
      <c r="E7578" s="74">
        <v>40638</v>
      </c>
      <c r="F7578">
        <v>19.777999999999999</v>
      </c>
      <c r="G7578" t="s">
        <v>17479</v>
      </c>
      <c r="H7578" t="s">
        <v>17339</v>
      </c>
      <c r="I7578" s="74">
        <v>40673</v>
      </c>
      <c r="J7578" t="s">
        <v>19</v>
      </c>
      <c r="K7578" t="s">
        <v>19</v>
      </c>
    </row>
    <row r="7579" spans="1:11" hidden="1" x14ac:dyDescent="0.3">
      <c r="A7579" t="s">
        <v>2212</v>
      </c>
      <c r="B7579" t="s">
        <v>13031</v>
      </c>
      <c r="C7579" t="s">
        <v>20728</v>
      </c>
      <c r="D7579" t="s">
        <v>20729</v>
      </c>
      <c r="E7579" s="74">
        <v>40921</v>
      </c>
      <c r="F7579">
        <v>0.5</v>
      </c>
      <c r="G7579" t="s">
        <v>17</v>
      </c>
      <c r="H7579" t="s">
        <v>17315</v>
      </c>
      <c r="I7579" s="74">
        <v>41082</v>
      </c>
      <c r="J7579" t="s">
        <v>19</v>
      </c>
      <c r="K7579" t="s">
        <v>19</v>
      </c>
    </row>
    <row r="7580" spans="1:11" hidden="1" x14ac:dyDescent="0.3">
      <c r="A7580" t="s">
        <v>2211</v>
      </c>
      <c r="B7580" t="s">
        <v>13031</v>
      </c>
      <c r="C7580" t="s">
        <v>20728</v>
      </c>
      <c r="D7580" t="s">
        <v>20729</v>
      </c>
      <c r="E7580" s="74">
        <v>40921</v>
      </c>
      <c r="F7580">
        <v>0.5</v>
      </c>
      <c r="G7580" t="s">
        <v>17</v>
      </c>
      <c r="H7580" t="s">
        <v>17315</v>
      </c>
      <c r="I7580" s="74">
        <v>41082</v>
      </c>
      <c r="J7580" t="s">
        <v>19</v>
      </c>
      <c r="K7580" t="s">
        <v>19</v>
      </c>
    </row>
    <row r="7581" spans="1:11" hidden="1" x14ac:dyDescent="0.3">
      <c r="A7581" t="s">
        <v>3167</v>
      </c>
      <c r="B7581" t="s">
        <v>10345</v>
      </c>
      <c r="C7581" t="s">
        <v>17357</v>
      </c>
      <c r="D7581" t="s">
        <v>17358</v>
      </c>
      <c r="E7581" s="74">
        <v>39426</v>
      </c>
      <c r="F7581">
        <v>3.5000000000000003E-2</v>
      </c>
      <c r="G7581" t="s">
        <v>17</v>
      </c>
      <c r="H7581" t="s">
        <v>17315</v>
      </c>
      <c r="I7581" s="74">
        <v>39876</v>
      </c>
      <c r="J7581" t="s">
        <v>19</v>
      </c>
      <c r="K7581" t="s">
        <v>19</v>
      </c>
    </row>
    <row r="7582" spans="1:11" hidden="1" x14ac:dyDescent="0.3">
      <c r="A7582" t="s">
        <v>3512</v>
      </c>
      <c r="B7582" t="s">
        <v>12044</v>
      </c>
      <c r="C7582" t="s">
        <v>17784</v>
      </c>
      <c r="D7582" t="s">
        <v>17785</v>
      </c>
      <c r="E7582" s="74">
        <v>30103</v>
      </c>
      <c r="F7582">
        <v>8.5399999999999991</v>
      </c>
      <c r="G7582" t="s">
        <v>17369</v>
      </c>
      <c r="H7582" t="s">
        <v>17315</v>
      </c>
      <c r="I7582" s="74">
        <v>39855</v>
      </c>
      <c r="J7582" t="s">
        <v>19</v>
      </c>
      <c r="K7582" t="s">
        <v>19</v>
      </c>
    </row>
    <row r="7583" spans="1:11" hidden="1" x14ac:dyDescent="0.3">
      <c r="A7583" t="s">
        <v>2148</v>
      </c>
      <c r="B7583" t="s">
        <v>13000</v>
      </c>
      <c r="C7583" t="s">
        <v>17372</v>
      </c>
      <c r="D7583" t="s">
        <v>17373</v>
      </c>
      <c r="E7583" s="74">
        <v>41033</v>
      </c>
      <c r="F7583">
        <v>2</v>
      </c>
      <c r="G7583" t="s">
        <v>17</v>
      </c>
      <c r="H7583" t="s">
        <v>17315</v>
      </c>
      <c r="I7583" s="74">
        <v>41138</v>
      </c>
      <c r="J7583" t="s">
        <v>19</v>
      </c>
      <c r="K7583" t="s">
        <v>19</v>
      </c>
    </row>
    <row r="7584" spans="1:11" hidden="1" x14ac:dyDescent="0.3">
      <c r="A7584" t="s">
        <v>556</v>
      </c>
      <c r="B7584" t="s">
        <v>11941</v>
      </c>
      <c r="C7584" t="s">
        <v>17372</v>
      </c>
      <c r="D7584" t="s">
        <v>17373</v>
      </c>
      <c r="E7584" s="74">
        <v>42380</v>
      </c>
      <c r="F7584">
        <v>2</v>
      </c>
      <c r="G7584" t="s">
        <v>17</v>
      </c>
      <c r="H7584" t="s">
        <v>17315</v>
      </c>
      <c r="I7584" s="74">
        <v>42419</v>
      </c>
      <c r="J7584" t="s">
        <v>19</v>
      </c>
      <c r="K7584" t="s">
        <v>19</v>
      </c>
    </row>
    <row r="7585" spans="1:11" hidden="1" x14ac:dyDescent="0.3">
      <c r="A7585" t="s">
        <v>2147</v>
      </c>
      <c r="B7585" t="s">
        <v>12999</v>
      </c>
      <c r="C7585" t="s">
        <v>17372</v>
      </c>
      <c r="D7585" t="s">
        <v>17373</v>
      </c>
      <c r="E7585" s="74">
        <v>41033</v>
      </c>
      <c r="F7585">
        <v>2</v>
      </c>
      <c r="G7585" t="s">
        <v>17</v>
      </c>
      <c r="H7585" t="s">
        <v>17315</v>
      </c>
      <c r="I7585" s="74">
        <v>41138</v>
      </c>
      <c r="J7585" t="s">
        <v>19</v>
      </c>
      <c r="K7585" t="s">
        <v>19</v>
      </c>
    </row>
    <row r="7586" spans="1:11" hidden="1" x14ac:dyDescent="0.3">
      <c r="A7586" t="s">
        <v>21355</v>
      </c>
      <c r="B7586" t="s">
        <v>21356</v>
      </c>
      <c r="C7586" t="s">
        <v>17616</v>
      </c>
      <c r="D7586" t="s">
        <v>17617</v>
      </c>
      <c r="E7586" s="74">
        <v>45293</v>
      </c>
      <c r="F7586">
        <v>1.54</v>
      </c>
      <c r="G7586" t="s">
        <v>17</v>
      </c>
      <c r="H7586" t="s">
        <v>17315</v>
      </c>
      <c r="I7586" s="74">
        <v>45355</v>
      </c>
      <c r="J7586" t="s">
        <v>19</v>
      </c>
      <c r="K7586" t="s">
        <v>19</v>
      </c>
    </row>
    <row r="7587" spans="1:11" hidden="1" x14ac:dyDescent="0.3">
      <c r="A7587" t="s">
        <v>374</v>
      </c>
      <c r="B7587" t="s">
        <v>375</v>
      </c>
      <c r="C7587" t="s">
        <v>17372</v>
      </c>
      <c r="D7587" t="s">
        <v>17373</v>
      </c>
      <c r="E7587" s="74">
        <v>42534</v>
      </c>
      <c r="F7587">
        <v>20</v>
      </c>
      <c r="G7587" t="s">
        <v>17</v>
      </c>
      <c r="H7587" t="s">
        <v>17315</v>
      </c>
      <c r="I7587" s="74">
        <v>42619</v>
      </c>
      <c r="J7587" t="s">
        <v>19</v>
      </c>
      <c r="K7587" t="s">
        <v>19</v>
      </c>
    </row>
    <row r="7588" spans="1:11" hidden="1" x14ac:dyDescent="0.3">
      <c r="A7588" t="s">
        <v>701</v>
      </c>
      <c r="B7588" t="s">
        <v>702</v>
      </c>
      <c r="C7588" t="s">
        <v>17372</v>
      </c>
      <c r="D7588" t="s">
        <v>17373</v>
      </c>
      <c r="E7588" s="74">
        <v>42213</v>
      </c>
      <c r="F7588">
        <v>10</v>
      </c>
      <c r="G7588" t="s">
        <v>17</v>
      </c>
      <c r="H7588" t="s">
        <v>17315</v>
      </c>
      <c r="I7588" s="74">
        <v>42240</v>
      </c>
      <c r="J7588" t="s">
        <v>19</v>
      </c>
      <c r="K7588" t="s">
        <v>19</v>
      </c>
    </row>
    <row r="7589" spans="1:11" hidden="1" x14ac:dyDescent="0.3">
      <c r="A7589" t="s">
        <v>15982</v>
      </c>
      <c r="B7589" t="s">
        <v>15981</v>
      </c>
      <c r="C7589" t="s">
        <v>17616</v>
      </c>
      <c r="D7589" t="s">
        <v>17617</v>
      </c>
      <c r="E7589" s="74">
        <v>44279</v>
      </c>
      <c r="F7589">
        <v>2.75</v>
      </c>
      <c r="G7589" t="s">
        <v>17</v>
      </c>
      <c r="H7589" t="s">
        <v>17315</v>
      </c>
      <c r="I7589" s="74">
        <v>44356</v>
      </c>
      <c r="J7589" t="s">
        <v>19</v>
      </c>
      <c r="K7589" t="s">
        <v>19</v>
      </c>
    </row>
    <row r="7590" spans="1:11" hidden="1" x14ac:dyDescent="0.3">
      <c r="A7590" t="s">
        <v>1071</v>
      </c>
      <c r="B7590" t="s">
        <v>1069</v>
      </c>
      <c r="C7590" t="s">
        <v>17372</v>
      </c>
      <c r="D7590" t="s">
        <v>17373</v>
      </c>
      <c r="E7590" s="74">
        <v>41851</v>
      </c>
      <c r="F7590">
        <v>1.5</v>
      </c>
      <c r="G7590" t="s">
        <v>17</v>
      </c>
      <c r="H7590" t="s">
        <v>17315</v>
      </c>
      <c r="I7590" s="74">
        <v>41936</v>
      </c>
      <c r="J7590" t="s">
        <v>19</v>
      </c>
      <c r="K7590" t="s">
        <v>19</v>
      </c>
    </row>
    <row r="7591" spans="1:11" hidden="1" x14ac:dyDescent="0.3">
      <c r="A7591" t="s">
        <v>1070</v>
      </c>
      <c r="B7591" t="s">
        <v>1069</v>
      </c>
      <c r="C7591" t="s">
        <v>17372</v>
      </c>
      <c r="D7591" t="s">
        <v>17373</v>
      </c>
      <c r="E7591" s="74">
        <v>41851</v>
      </c>
      <c r="F7591">
        <v>1.5</v>
      </c>
      <c r="G7591" t="s">
        <v>17</v>
      </c>
      <c r="H7591" t="s">
        <v>17315</v>
      </c>
      <c r="I7591" s="74">
        <v>41939</v>
      </c>
      <c r="J7591" t="s">
        <v>19</v>
      </c>
      <c r="K7591" t="s">
        <v>19</v>
      </c>
    </row>
    <row r="7592" spans="1:11" hidden="1" x14ac:dyDescent="0.3">
      <c r="A7592" t="s">
        <v>1068</v>
      </c>
      <c r="B7592" t="s">
        <v>1069</v>
      </c>
      <c r="C7592" t="s">
        <v>17372</v>
      </c>
      <c r="D7592" t="s">
        <v>17373</v>
      </c>
      <c r="E7592" s="74">
        <v>41851</v>
      </c>
      <c r="F7592">
        <v>1.5</v>
      </c>
      <c r="G7592" t="s">
        <v>17</v>
      </c>
      <c r="H7592" t="s">
        <v>17315</v>
      </c>
      <c r="I7592" s="74">
        <v>41939</v>
      </c>
      <c r="J7592" t="s">
        <v>19</v>
      </c>
      <c r="K7592" t="s">
        <v>19</v>
      </c>
    </row>
    <row r="7593" spans="1:11" hidden="1" x14ac:dyDescent="0.3">
      <c r="A7593" t="s">
        <v>1335</v>
      </c>
      <c r="B7593" t="s">
        <v>1334</v>
      </c>
      <c r="C7593" t="s">
        <v>17372</v>
      </c>
      <c r="D7593" t="s">
        <v>17373</v>
      </c>
      <c r="E7593" s="74">
        <v>41656</v>
      </c>
      <c r="F7593">
        <v>1.5</v>
      </c>
      <c r="G7593" t="s">
        <v>17</v>
      </c>
      <c r="H7593" t="s">
        <v>17315</v>
      </c>
      <c r="I7593" s="74">
        <v>41745</v>
      </c>
      <c r="J7593" t="s">
        <v>19</v>
      </c>
      <c r="K7593" t="s">
        <v>19</v>
      </c>
    </row>
    <row r="7594" spans="1:11" hidden="1" x14ac:dyDescent="0.3">
      <c r="A7594" t="s">
        <v>1333</v>
      </c>
      <c r="B7594" t="s">
        <v>1334</v>
      </c>
      <c r="C7594" t="s">
        <v>17372</v>
      </c>
      <c r="D7594" t="s">
        <v>17373</v>
      </c>
      <c r="E7594" s="74">
        <v>41656</v>
      </c>
      <c r="F7594">
        <v>1.5</v>
      </c>
      <c r="G7594" t="s">
        <v>17</v>
      </c>
      <c r="H7594" t="s">
        <v>17315</v>
      </c>
      <c r="I7594" s="74">
        <v>41745</v>
      </c>
      <c r="J7594" t="s">
        <v>19</v>
      </c>
      <c r="K7594" t="s">
        <v>19</v>
      </c>
    </row>
    <row r="7595" spans="1:11" hidden="1" x14ac:dyDescent="0.3">
      <c r="A7595" t="s">
        <v>1062</v>
      </c>
      <c r="B7595" t="s">
        <v>1061</v>
      </c>
      <c r="C7595" t="s">
        <v>17372</v>
      </c>
      <c r="D7595" t="s">
        <v>17373</v>
      </c>
      <c r="E7595" s="74">
        <v>41880</v>
      </c>
      <c r="F7595">
        <v>1.5</v>
      </c>
      <c r="G7595" t="s">
        <v>17</v>
      </c>
      <c r="H7595" t="s">
        <v>17315</v>
      </c>
      <c r="I7595" s="74">
        <v>41969</v>
      </c>
      <c r="J7595" t="s">
        <v>19</v>
      </c>
      <c r="K7595" t="s">
        <v>19</v>
      </c>
    </row>
    <row r="7596" spans="1:11" hidden="1" x14ac:dyDescent="0.3">
      <c r="A7596" t="s">
        <v>1060</v>
      </c>
      <c r="B7596" t="s">
        <v>1061</v>
      </c>
      <c r="C7596" t="s">
        <v>17372</v>
      </c>
      <c r="D7596" t="s">
        <v>17373</v>
      </c>
      <c r="E7596" s="74">
        <v>41880</v>
      </c>
      <c r="F7596">
        <v>1.5</v>
      </c>
      <c r="G7596" t="s">
        <v>17</v>
      </c>
      <c r="H7596" t="s">
        <v>17315</v>
      </c>
      <c r="I7596" s="74">
        <v>41969</v>
      </c>
      <c r="J7596" t="s">
        <v>19</v>
      </c>
      <c r="K7596" t="s">
        <v>19</v>
      </c>
    </row>
    <row r="7597" spans="1:11" hidden="1" x14ac:dyDescent="0.3">
      <c r="A7597" t="s">
        <v>1096</v>
      </c>
      <c r="B7597" t="s">
        <v>1095</v>
      </c>
      <c r="C7597" t="s">
        <v>17372</v>
      </c>
      <c r="D7597" t="s">
        <v>17373</v>
      </c>
      <c r="E7597" s="74">
        <v>41845</v>
      </c>
      <c r="F7597">
        <v>1.5</v>
      </c>
      <c r="G7597" t="s">
        <v>17</v>
      </c>
      <c r="H7597" t="s">
        <v>17315</v>
      </c>
      <c r="I7597" s="74">
        <v>41936</v>
      </c>
      <c r="J7597" t="s">
        <v>19</v>
      </c>
      <c r="K7597" t="s">
        <v>19</v>
      </c>
    </row>
    <row r="7598" spans="1:11" hidden="1" x14ac:dyDescent="0.3">
      <c r="A7598" t="s">
        <v>1094</v>
      </c>
      <c r="B7598" t="s">
        <v>1095</v>
      </c>
      <c r="C7598" t="s">
        <v>17372</v>
      </c>
      <c r="D7598" t="s">
        <v>17373</v>
      </c>
      <c r="E7598" s="74">
        <v>41845</v>
      </c>
      <c r="F7598">
        <v>1.5</v>
      </c>
      <c r="G7598" t="s">
        <v>17</v>
      </c>
      <c r="H7598" t="s">
        <v>17315</v>
      </c>
      <c r="I7598" s="74">
        <v>41936</v>
      </c>
      <c r="J7598" t="s">
        <v>19</v>
      </c>
      <c r="K7598" t="s">
        <v>19</v>
      </c>
    </row>
    <row r="7599" spans="1:11" hidden="1" x14ac:dyDescent="0.3">
      <c r="A7599" t="s">
        <v>25190</v>
      </c>
      <c r="B7599" t="s">
        <v>25191</v>
      </c>
      <c r="C7599" t="s">
        <v>17348</v>
      </c>
      <c r="D7599" t="s">
        <v>17349</v>
      </c>
      <c r="E7599" s="74">
        <v>43700</v>
      </c>
      <c r="F7599">
        <v>0.13600000000000001</v>
      </c>
      <c r="G7599" t="s">
        <v>17</v>
      </c>
      <c r="H7599" t="s">
        <v>17315</v>
      </c>
      <c r="I7599" s="74">
        <v>45378</v>
      </c>
      <c r="J7599" t="s">
        <v>19</v>
      </c>
      <c r="K7599" t="s">
        <v>19</v>
      </c>
    </row>
    <row r="7600" spans="1:11" hidden="1" x14ac:dyDescent="0.3">
      <c r="A7600" t="s">
        <v>19515</v>
      </c>
      <c r="B7600" t="s">
        <v>19516</v>
      </c>
      <c r="C7600" t="s">
        <v>18679</v>
      </c>
      <c r="D7600" t="s">
        <v>4940</v>
      </c>
      <c r="E7600" s="74">
        <v>44965</v>
      </c>
      <c r="F7600">
        <v>0.40100000000000002</v>
      </c>
      <c r="G7600" t="s">
        <v>17</v>
      </c>
      <c r="H7600" t="s">
        <v>17315</v>
      </c>
      <c r="I7600" s="74">
        <v>45057</v>
      </c>
      <c r="J7600" t="s">
        <v>19</v>
      </c>
      <c r="K7600" t="s">
        <v>19</v>
      </c>
    </row>
    <row r="7601" spans="1:11" hidden="1" x14ac:dyDescent="0.3">
      <c r="A7601" t="s">
        <v>13831</v>
      </c>
      <c r="B7601" t="s">
        <v>13830</v>
      </c>
      <c r="C7601" t="s">
        <v>17744</v>
      </c>
      <c r="D7601" t="s">
        <v>17745</v>
      </c>
      <c r="E7601" s="74">
        <v>44832</v>
      </c>
      <c r="F7601">
        <v>2.5</v>
      </c>
      <c r="G7601" t="s">
        <v>17</v>
      </c>
      <c r="H7601" t="s">
        <v>17339</v>
      </c>
      <c r="I7601" s="74">
        <v>44901</v>
      </c>
      <c r="J7601" t="s">
        <v>19</v>
      </c>
      <c r="K7601" t="s">
        <v>19</v>
      </c>
    </row>
    <row r="7602" spans="1:11" hidden="1" x14ac:dyDescent="0.3">
      <c r="A7602" t="s">
        <v>8908</v>
      </c>
      <c r="B7602" t="s">
        <v>8907</v>
      </c>
      <c r="C7602" t="s">
        <v>17359</v>
      </c>
      <c r="D7602" t="s">
        <v>17360</v>
      </c>
      <c r="E7602" s="74">
        <v>43986</v>
      </c>
      <c r="F7602">
        <v>8.9999999999999993E-3</v>
      </c>
      <c r="G7602" t="s">
        <v>17</v>
      </c>
      <c r="H7602" t="s">
        <v>17324</v>
      </c>
      <c r="I7602" s="74">
        <v>44000</v>
      </c>
      <c r="J7602" t="s">
        <v>19</v>
      </c>
      <c r="K7602" t="s">
        <v>19</v>
      </c>
    </row>
    <row r="7603" spans="1:11" hidden="1" x14ac:dyDescent="0.3">
      <c r="A7603" t="s">
        <v>3136</v>
      </c>
      <c r="B7603" t="s">
        <v>10230</v>
      </c>
      <c r="C7603" t="s">
        <v>17352</v>
      </c>
      <c r="D7603" t="s">
        <v>17293</v>
      </c>
      <c r="E7603" s="74">
        <v>39813</v>
      </c>
      <c r="F7603">
        <v>99</v>
      </c>
      <c r="G7603" t="s">
        <v>6</v>
      </c>
      <c r="H7603" t="s">
        <v>17376</v>
      </c>
      <c r="I7603" s="74">
        <v>39863</v>
      </c>
      <c r="J7603" t="s">
        <v>19</v>
      </c>
      <c r="K7603" t="s">
        <v>19</v>
      </c>
    </row>
    <row r="7604" spans="1:11" hidden="1" x14ac:dyDescent="0.3">
      <c r="A7604" t="s">
        <v>3135</v>
      </c>
      <c r="B7604" t="s">
        <v>10227</v>
      </c>
      <c r="C7604" t="s">
        <v>17352</v>
      </c>
      <c r="D7604" t="s">
        <v>17293</v>
      </c>
      <c r="E7604" s="74">
        <v>39813</v>
      </c>
      <c r="F7604">
        <v>19.5</v>
      </c>
      <c r="G7604" t="s">
        <v>6</v>
      </c>
      <c r="H7604" t="s">
        <v>17376</v>
      </c>
      <c r="I7604" s="74">
        <v>39863</v>
      </c>
      <c r="J7604" t="s">
        <v>19</v>
      </c>
      <c r="K7604" t="s">
        <v>19</v>
      </c>
    </row>
    <row r="7605" spans="1:11" hidden="1" x14ac:dyDescent="0.3">
      <c r="A7605" t="s">
        <v>718</v>
      </c>
      <c r="B7605" t="s">
        <v>12041</v>
      </c>
      <c r="C7605" t="s">
        <v>17826</v>
      </c>
      <c r="D7605" t="s">
        <v>17827</v>
      </c>
      <c r="E7605" s="74">
        <v>42362</v>
      </c>
      <c r="F7605">
        <v>30</v>
      </c>
      <c r="G7605" t="s">
        <v>17</v>
      </c>
      <c r="H7605" t="s">
        <v>17315</v>
      </c>
      <c r="I7605" s="74">
        <v>42430</v>
      </c>
      <c r="J7605" t="s">
        <v>19</v>
      </c>
      <c r="K7605" t="s">
        <v>19</v>
      </c>
    </row>
    <row r="7606" spans="1:11" hidden="1" x14ac:dyDescent="0.3">
      <c r="A7606" t="s">
        <v>744</v>
      </c>
      <c r="B7606" t="s">
        <v>12055</v>
      </c>
      <c r="C7606" t="s">
        <v>17826</v>
      </c>
      <c r="D7606" t="s">
        <v>17827</v>
      </c>
      <c r="E7606" s="74">
        <v>42354</v>
      </c>
      <c r="F7606">
        <v>20</v>
      </c>
      <c r="G7606" t="s">
        <v>17</v>
      </c>
      <c r="H7606" t="s">
        <v>17315</v>
      </c>
      <c r="I7606" s="74">
        <v>42411</v>
      </c>
      <c r="J7606" t="s">
        <v>19</v>
      </c>
      <c r="K7606" t="s">
        <v>19</v>
      </c>
    </row>
    <row r="7607" spans="1:11" hidden="1" x14ac:dyDescent="0.3">
      <c r="A7607" t="s">
        <v>7677</v>
      </c>
      <c r="B7607" t="s">
        <v>10421</v>
      </c>
      <c r="C7607" t="s">
        <v>17514</v>
      </c>
      <c r="D7607" t="s">
        <v>17515</v>
      </c>
      <c r="E7607" s="74">
        <v>43819</v>
      </c>
      <c r="F7607">
        <v>6.33</v>
      </c>
      <c r="G7607" t="s">
        <v>17</v>
      </c>
      <c r="H7607" t="s">
        <v>17315</v>
      </c>
      <c r="I7607" s="74">
        <v>43902</v>
      </c>
      <c r="J7607" t="s">
        <v>19</v>
      </c>
      <c r="K7607" t="s">
        <v>19</v>
      </c>
    </row>
    <row r="7608" spans="1:11" hidden="1" x14ac:dyDescent="0.3">
      <c r="A7608" t="s">
        <v>4486</v>
      </c>
      <c r="B7608" t="s">
        <v>11355</v>
      </c>
      <c r="C7608" t="s">
        <v>22267</v>
      </c>
      <c r="D7608" t="s">
        <v>22268</v>
      </c>
      <c r="E7608" s="74">
        <v>31017</v>
      </c>
      <c r="F7608">
        <v>8.1999999999999993</v>
      </c>
      <c r="G7608" t="s">
        <v>17369</v>
      </c>
      <c r="H7608" t="s">
        <v>17458</v>
      </c>
      <c r="I7608" s="74">
        <v>43315</v>
      </c>
      <c r="J7608" t="s">
        <v>19</v>
      </c>
      <c r="K7608" t="s">
        <v>19</v>
      </c>
    </row>
    <row r="7609" spans="1:11" hidden="1" x14ac:dyDescent="0.3">
      <c r="A7609" t="s">
        <v>2290</v>
      </c>
      <c r="B7609" t="s">
        <v>13090</v>
      </c>
      <c r="C7609" t="s">
        <v>17557</v>
      </c>
      <c r="D7609" t="s">
        <v>17558</v>
      </c>
      <c r="E7609" s="74">
        <v>39519</v>
      </c>
      <c r="F7609">
        <v>7.9000000000000001E-2</v>
      </c>
      <c r="G7609" t="s">
        <v>17</v>
      </c>
      <c r="H7609" t="s">
        <v>17315</v>
      </c>
      <c r="I7609" s="74">
        <v>41175</v>
      </c>
      <c r="J7609" t="s">
        <v>19</v>
      </c>
      <c r="K7609" t="s">
        <v>19</v>
      </c>
    </row>
    <row r="7610" spans="1:11" hidden="1" x14ac:dyDescent="0.3">
      <c r="A7610" t="s">
        <v>2289</v>
      </c>
      <c r="B7610" t="s">
        <v>13090</v>
      </c>
      <c r="C7610" t="s">
        <v>17557</v>
      </c>
      <c r="D7610" t="s">
        <v>17558</v>
      </c>
      <c r="E7610" s="74">
        <v>39519</v>
      </c>
      <c r="F7610">
        <v>8.8999999999999996E-2</v>
      </c>
      <c r="G7610" t="s">
        <v>17</v>
      </c>
      <c r="H7610" t="s">
        <v>17315</v>
      </c>
      <c r="I7610" s="74">
        <v>41175</v>
      </c>
      <c r="J7610" t="s">
        <v>19</v>
      </c>
      <c r="K7610" t="s">
        <v>19</v>
      </c>
    </row>
    <row r="7611" spans="1:11" hidden="1" x14ac:dyDescent="0.3">
      <c r="A7611" t="s">
        <v>2288</v>
      </c>
      <c r="B7611" t="s">
        <v>13090</v>
      </c>
      <c r="C7611" t="s">
        <v>17557</v>
      </c>
      <c r="D7611" t="s">
        <v>17558</v>
      </c>
      <c r="E7611" s="74">
        <v>39519</v>
      </c>
      <c r="F7611">
        <v>0.104</v>
      </c>
      <c r="G7611" t="s">
        <v>17</v>
      </c>
      <c r="H7611" t="s">
        <v>17315</v>
      </c>
      <c r="I7611" s="74">
        <v>41175</v>
      </c>
      <c r="J7611" t="s">
        <v>19</v>
      </c>
      <c r="K7611" t="s">
        <v>19</v>
      </c>
    </row>
    <row r="7612" spans="1:11" hidden="1" x14ac:dyDescent="0.3">
      <c r="A7612" t="s">
        <v>2287</v>
      </c>
      <c r="B7612" t="s">
        <v>13090</v>
      </c>
      <c r="C7612" t="s">
        <v>17557</v>
      </c>
      <c r="D7612" t="s">
        <v>17558</v>
      </c>
      <c r="E7612" s="74">
        <v>39519</v>
      </c>
      <c r="F7612">
        <v>0.15</v>
      </c>
      <c r="G7612" t="s">
        <v>17</v>
      </c>
      <c r="H7612" t="s">
        <v>17315</v>
      </c>
      <c r="I7612" s="74">
        <v>41175</v>
      </c>
      <c r="J7612" t="s">
        <v>19</v>
      </c>
      <c r="K7612" t="s">
        <v>19</v>
      </c>
    </row>
    <row r="7613" spans="1:11" hidden="1" x14ac:dyDescent="0.3">
      <c r="A7613" t="s">
        <v>16705</v>
      </c>
      <c r="B7613" t="s">
        <v>16704</v>
      </c>
      <c r="C7613" t="s">
        <v>17557</v>
      </c>
      <c r="D7613" t="s">
        <v>17558</v>
      </c>
      <c r="E7613" s="74">
        <v>44182</v>
      </c>
      <c r="F7613">
        <v>0.28100000000000003</v>
      </c>
      <c r="G7613" t="s">
        <v>17</v>
      </c>
      <c r="H7613" t="s">
        <v>17315</v>
      </c>
      <c r="I7613" s="74">
        <v>44302</v>
      </c>
      <c r="J7613" t="s">
        <v>19</v>
      </c>
      <c r="K7613" t="s">
        <v>19</v>
      </c>
    </row>
    <row r="7614" spans="1:11" hidden="1" x14ac:dyDescent="0.3">
      <c r="A7614" t="s">
        <v>2291</v>
      </c>
      <c r="B7614" t="s">
        <v>13091</v>
      </c>
      <c r="C7614" t="s">
        <v>17557</v>
      </c>
      <c r="D7614" t="s">
        <v>17558</v>
      </c>
      <c r="E7614" s="74">
        <v>38631</v>
      </c>
      <c r="F7614">
        <v>0.22500000000000001</v>
      </c>
      <c r="G7614" t="s">
        <v>17</v>
      </c>
      <c r="H7614" t="s">
        <v>17315</v>
      </c>
      <c r="I7614" s="74">
        <v>41002</v>
      </c>
      <c r="J7614" t="s">
        <v>19</v>
      </c>
      <c r="K7614" t="s">
        <v>19</v>
      </c>
    </row>
    <row r="7615" spans="1:11" hidden="1" x14ac:dyDescent="0.3">
      <c r="A7615" t="s">
        <v>16320</v>
      </c>
      <c r="B7615" t="s">
        <v>16319</v>
      </c>
      <c r="C7615" t="s">
        <v>17557</v>
      </c>
      <c r="D7615" t="s">
        <v>17558</v>
      </c>
      <c r="E7615" s="74">
        <v>44133</v>
      </c>
      <c r="F7615">
        <v>0.05</v>
      </c>
      <c r="G7615" t="s">
        <v>17</v>
      </c>
      <c r="H7615" t="s">
        <v>17315</v>
      </c>
      <c r="I7615" s="74">
        <v>44343</v>
      </c>
      <c r="J7615" t="s">
        <v>19</v>
      </c>
      <c r="K7615" t="s">
        <v>19</v>
      </c>
    </row>
    <row r="7616" spans="1:11" hidden="1" x14ac:dyDescent="0.3">
      <c r="A7616" t="s">
        <v>14375</v>
      </c>
      <c r="B7616" t="s">
        <v>14374</v>
      </c>
      <c r="C7616" t="s">
        <v>17538</v>
      </c>
      <c r="D7616" t="s">
        <v>17539</v>
      </c>
      <c r="E7616" s="74">
        <v>43664</v>
      </c>
      <c r="F7616">
        <v>0.9</v>
      </c>
      <c r="G7616" t="s">
        <v>17</v>
      </c>
      <c r="H7616" t="s">
        <v>17315</v>
      </c>
      <c r="I7616" s="74">
        <v>44848</v>
      </c>
      <c r="J7616" t="s">
        <v>19</v>
      </c>
      <c r="K7616" t="s">
        <v>19</v>
      </c>
    </row>
    <row r="7617" spans="1:11" hidden="1" x14ac:dyDescent="0.3">
      <c r="A7617" t="s">
        <v>727</v>
      </c>
      <c r="B7617" t="s">
        <v>726</v>
      </c>
      <c r="C7617" t="s">
        <v>22077</v>
      </c>
      <c r="D7617" t="s">
        <v>726</v>
      </c>
      <c r="E7617" s="74">
        <v>42158</v>
      </c>
      <c r="F7617">
        <v>20</v>
      </c>
      <c r="G7617" t="s">
        <v>17</v>
      </c>
      <c r="H7617" t="s">
        <v>17315</v>
      </c>
      <c r="I7617" s="74">
        <v>42219</v>
      </c>
      <c r="J7617" t="s">
        <v>19</v>
      </c>
      <c r="K7617" t="s">
        <v>19</v>
      </c>
    </row>
    <row r="7618" spans="1:11" hidden="1" x14ac:dyDescent="0.3">
      <c r="A7618" t="s">
        <v>21591</v>
      </c>
      <c r="B7618" t="s">
        <v>21592</v>
      </c>
      <c r="C7618" t="s">
        <v>17673</v>
      </c>
      <c r="D7618" t="s">
        <v>17674</v>
      </c>
      <c r="E7618" s="74">
        <v>45243</v>
      </c>
      <c r="F7618">
        <v>0.08</v>
      </c>
      <c r="G7618" t="s">
        <v>17</v>
      </c>
      <c r="H7618" t="s">
        <v>17315</v>
      </c>
      <c r="I7618" s="74">
        <v>45337</v>
      </c>
      <c r="J7618" t="s">
        <v>19</v>
      </c>
      <c r="K7618" t="s">
        <v>19</v>
      </c>
    </row>
    <row r="7619" spans="1:11" hidden="1" x14ac:dyDescent="0.3">
      <c r="A7619" t="s">
        <v>3365</v>
      </c>
      <c r="B7619" t="s">
        <v>3366</v>
      </c>
      <c r="C7619" t="s">
        <v>22265</v>
      </c>
      <c r="D7619" t="s">
        <v>22266</v>
      </c>
      <c r="E7619" s="74">
        <v>31079</v>
      </c>
      <c r="F7619">
        <v>0.2</v>
      </c>
      <c r="G7619" t="s">
        <v>17369</v>
      </c>
      <c r="H7619" t="s">
        <v>17315</v>
      </c>
      <c r="I7619" s="74">
        <v>39671</v>
      </c>
      <c r="J7619" t="s">
        <v>19</v>
      </c>
      <c r="K7619" t="s">
        <v>19</v>
      </c>
    </row>
    <row r="7620" spans="1:11" hidden="1" x14ac:dyDescent="0.3">
      <c r="A7620" t="s">
        <v>14250</v>
      </c>
      <c r="B7620" t="s">
        <v>14249</v>
      </c>
      <c r="C7620" t="s">
        <v>18679</v>
      </c>
      <c r="D7620" t="s">
        <v>4940</v>
      </c>
      <c r="E7620" s="74">
        <v>44840</v>
      </c>
      <c r="F7620">
        <v>0.40799999999999997</v>
      </c>
      <c r="G7620" t="s">
        <v>17</v>
      </c>
      <c r="H7620" t="s">
        <v>17315</v>
      </c>
      <c r="I7620" s="74">
        <v>44917</v>
      </c>
      <c r="J7620" t="s">
        <v>19</v>
      </c>
      <c r="K7620" t="s">
        <v>19</v>
      </c>
    </row>
    <row r="7621" spans="1:11" hidden="1" x14ac:dyDescent="0.3">
      <c r="A7621" t="s">
        <v>3291</v>
      </c>
      <c r="B7621" t="s">
        <v>11062</v>
      </c>
      <c r="C7621" t="s">
        <v>22329</v>
      </c>
      <c r="D7621" t="s">
        <v>22330</v>
      </c>
      <c r="E7621" s="74">
        <v>32051</v>
      </c>
      <c r="F7621">
        <v>54.9</v>
      </c>
      <c r="G7621" t="s">
        <v>17479</v>
      </c>
      <c r="H7621" t="s">
        <v>17315</v>
      </c>
      <c r="I7621" s="74">
        <v>39679</v>
      </c>
      <c r="J7621" t="s">
        <v>19</v>
      </c>
      <c r="K7621" t="s">
        <v>19</v>
      </c>
    </row>
    <row r="7622" spans="1:11" hidden="1" x14ac:dyDescent="0.3">
      <c r="A7622" t="s">
        <v>3050</v>
      </c>
      <c r="B7622" t="s">
        <v>15841</v>
      </c>
      <c r="C7622" t="s">
        <v>17561</v>
      </c>
      <c r="D7622" t="s">
        <v>17562</v>
      </c>
      <c r="E7622" s="74">
        <v>17989</v>
      </c>
      <c r="F7622">
        <v>142</v>
      </c>
      <c r="G7622" t="s">
        <v>17369</v>
      </c>
      <c r="H7622" t="s">
        <v>17315</v>
      </c>
      <c r="I7622" s="74">
        <v>39927</v>
      </c>
      <c r="J7622" t="s">
        <v>19</v>
      </c>
      <c r="K7622" t="s">
        <v>19</v>
      </c>
    </row>
    <row r="7623" spans="1:11" hidden="1" x14ac:dyDescent="0.3">
      <c r="A7623" t="s">
        <v>3049</v>
      </c>
      <c r="B7623" t="s">
        <v>15841</v>
      </c>
      <c r="C7623" t="s">
        <v>17561</v>
      </c>
      <c r="D7623" t="s">
        <v>17562</v>
      </c>
      <c r="E7623" s="74">
        <v>17715</v>
      </c>
      <c r="F7623">
        <v>142</v>
      </c>
      <c r="G7623" t="s">
        <v>17369</v>
      </c>
      <c r="H7623" t="s">
        <v>17315</v>
      </c>
      <c r="I7623" s="74">
        <v>39927</v>
      </c>
      <c r="J7623" t="s">
        <v>19</v>
      </c>
      <c r="K7623" t="s">
        <v>19</v>
      </c>
    </row>
    <row r="7624" spans="1:11" hidden="1" x14ac:dyDescent="0.3">
      <c r="A7624" t="s">
        <v>3048</v>
      </c>
      <c r="B7624" t="s">
        <v>15841</v>
      </c>
      <c r="C7624" t="s">
        <v>17561</v>
      </c>
      <c r="D7624" t="s">
        <v>17562</v>
      </c>
      <c r="E7624" s="74">
        <v>16224</v>
      </c>
      <c r="F7624">
        <v>142</v>
      </c>
      <c r="G7624" t="s">
        <v>17369</v>
      </c>
      <c r="H7624" t="s">
        <v>17315</v>
      </c>
      <c r="I7624" s="74">
        <v>39927</v>
      </c>
      <c r="J7624" t="s">
        <v>19</v>
      </c>
      <c r="K7624" t="s">
        <v>19</v>
      </c>
    </row>
    <row r="7625" spans="1:11" hidden="1" x14ac:dyDescent="0.3">
      <c r="A7625" t="s">
        <v>20950</v>
      </c>
      <c r="B7625" t="s">
        <v>20951</v>
      </c>
      <c r="C7625" t="s">
        <v>20046</v>
      </c>
      <c r="D7625" t="s">
        <v>20047</v>
      </c>
      <c r="E7625" s="74">
        <v>42740</v>
      </c>
      <c r="F7625">
        <v>4.2999999999999997E-2</v>
      </c>
      <c r="G7625" t="s">
        <v>17</v>
      </c>
      <c r="H7625" t="s">
        <v>17315</v>
      </c>
      <c r="I7625" s="74">
        <v>45258</v>
      </c>
      <c r="J7625" t="s">
        <v>19</v>
      </c>
      <c r="K7625" t="s">
        <v>19</v>
      </c>
    </row>
    <row r="7626" spans="1:11" hidden="1" x14ac:dyDescent="0.3">
      <c r="A7626" t="s">
        <v>4415</v>
      </c>
      <c r="B7626" t="s">
        <v>11439</v>
      </c>
      <c r="C7626" t="s">
        <v>17453</v>
      </c>
      <c r="D7626" t="s">
        <v>17454</v>
      </c>
      <c r="E7626" s="74">
        <v>43084</v>
      </c>
      <c r="F7626">
        <v>2.2000000000000002</v>
      </c>
      <c r="G7626" t="s">
        <v>17</v>
      </c>
      <c r="H7626" t="s">
        <v>17339</v>
      </c>
      <c r="I7626" s="74">
        <v>43314</v>
      </c>
      <c r="J7626" t="s">
        <v>19</v>
      </c>
      <c r="K7626" t="s">
        <v>19</v>
      </c>
    </row>
    <row r="7627" spans="1:11" hidden="1" x14ac:dyDescent="0.3">
      <c r="A7627" t="s">
        <v>20475</v>
      </c>
      <c r="B7627" t="s">
        <v>20476</v>
      </c>
      <c r="C7627" t="s">
        <v>17372</v>
      </c>
      <c r="D7627" t="s">
        <v>17373</v>
      </c>
      <c r="E7627" s="74">
        <v>45135</v>
      </c>
      <c r="F7627">
        <v>3</v>
      </c>
      <c r="G7627" t="s">
        <v>17</v>
      </c>
      <c r="H7627" t="s">
        <v>17315</v>
      </c>
      <c r="I7627" s="74">
        <v>45176</v>
      </c>
      <c r="J7627" t="s">
        <v>19</v>
      </c>
      <c r="K7627" t="s">
        <v>19</v>
      </c>
    </row>
    <row r="7628" spans="1:11" hidden="1" x14ac:dyDescent="0.3">
      <c r="A7628" t="s">
        <v>7679</v>
      </c>
      <c r="B7628" t="s">
        <v>10419</v>
      </c>
      <c r="C7628" t="s">
        <v>22396</v>
      </c>
      <c r="D7628" t="s">
        <v>22397</v>
      </c>
      <c r="E7628" s="74">
        <v>31578</v>
      </c>
      <c r="F7628">
        <v>1.6</v>
      </c>
      <c r="G7628" t="s">
        <v>17369</v>
      </c>
      <c r="H7628" t="s">
        <v>17391</v>
      </c>
      <c r="I7628" s="74">
        <v>43886</v>
      </c>
      <c r="J7628" t="s">
        <v>19</v>
      </c>
      <c r="K7628" t="s">
        <v>19</v>
      </c>
    </row>
    <row r="7629" spans="1:11" hidden="1" x14ac:dyDescent="0.3">
      <c r="A7629" t="s">
        <v>1732</v>
      </c>
      <c r="B7629" t="s">
        <v>12672</v>
      </c>
      <c r="C7629" t="s">
        <v>21916</v>
      </c>
      <c r="D7629" t="s">
        <v>21917</v>
      </c>
      <c r="E7629" s="74">
        <v>40967</v>
      </c>
      <c r="F7629">
        <v>0.372</v>
      </c>
      <c r="G7629" t="s">
        <v>17</v>
      </c>
      <c r="H7629" t="s">
        <v>17315</v>
      </c>
      <c r="I7629" s="74">
        <v>41569</v>
      </c>
      <c r="J7629" t="s">
        <v>19</v>
      </c>
      <c r="K7629" t="s">
        <v>19</v>
      </c>
    </row>
    <row r="7630" spans="1:11" hidden="1" x14ac:dyDescent="0.3">
      <c r="A7630" t="s">
        <v>1731</v>
      </c>
      <c r="B7630" t="s">
        <v>12672</v>
      </c>
      <c r="C7630" t="s">
        <v>21916</v>
      </c>
      <c r="D7630" t="s">
        <v>21917</v>
      </c>
      <c r="E7630" s="74">
        <v>40967</v>
      </c>
      <c r="F7630">
        <v>0.55200000000000005</v>
      </c>
      <c r="G7630" t="s">
        <v>17</v>
      </c>
      <c r="H7630" t="s">
        <v>17315</v>
      </c>
      <c r="I7630" s="74">
        <v>41569</v>
      </c>
      <c r="J7630" t="s">
        <v>19</v>
      </c>
      <c r="K7630" t="s">
        <v>19</v>
      </c>
    </row>
    <row r="7631" spans="1:11" hidden="1" x14ac:dyDescent="0.3">
      <c r="A7631" t="s">
        <v>20030</v>
      </c>
      <c r="B7631" t="s">
        <v>20031</v>
      </c>
      <c r="C7631" t="s">
        <v>17673</v>
      </c>
      <c r="D7631" t="s">
        <v>17674</v>
      </c>
      <c r="E7631" s="74">
        <v>45012</v>
      </c>
      <c r="F7631">
        <v>0.6</v>
      </c>
      <c r="G7631" t="s">
        <v>17</v>
      </c>
      <c r="H7631" t="s">
        <v>17315</v>
      </c>
      <c r="I7631" s="74">
        <v>45113</v>
      </c>
      <c r="J7631" t="s">
        <v>19</v>
      </c>
      <c r="K7631" t="s">
        <v>19</v>
      </c>
    </row>
    <row r="7632" spans="1:11" hidden="1" x14ac:dyDescent="0.3">
      <c r="A7632" t="s">
        <v>20032</v>
      </c>
      <c r="B7632" t="s">
        <v>20033</v>
      </c>
      <c r="C7632" t="s">
        <v>17673</v>
      </c>
      <c r="D7632" t="s">
        <v>17674</v>
      </c>
      <c r="E7632" s="74">
        <v>45013</v>
      </c>
      <c r="F7632">
        <v>0.36</v>
      </c>
      <c r="G7632" t="s">
        <v>17</v>
      </c>
      <c r="H7632" t="s">
        <v>17315</v>
      </c>
      <c r="I7632" s="74">
        <v>45113</v>
      </c>
      <c r="J7632" t="s">
        <v>19</v>
      </c>
      <c r="K7632" t="s">
        <v>19</v>
      </c>
    </row>
    <row r="7633" spans="1:11" hidden="1" x14ac:dyDescent="0.3">
      <c r="A7633" t="s">
        <v>3653</v>
      </c>
      <c r="B7633" t="s">
        <v>13243</v>
      </c>
      <c r="C7633" t="s">
        <v>17529</v>
      </c>
      <c r="D7633" t="s">
        <v>17530</v>
      </c>
      <c r="E7633" s="74">
        <v>38838</v>
      </c>
      <c r="F7633">
        <v>150</v>
      </c>
      <c r="G7633" t="s">
        <v>6</v>
      </c>
      <c r="H7633" t="s">
        <v>17315</v>
      </c>
      <c r="I7633" s="74">
        <v>39549</v>
      </c>
      <c r="J7633" t="s">
        <v>19</v>
      </c>
      <c r="K7633" t="s">
        <v>19</v>
      </c>
    </row>
    <row r="7634" spans="1:11" hidden="1" x14ac:dyDescent="0.3">
      <c r="A7634" t="s">
        <v>2540</v>
      </c>
      <c r="B7634" t="s">
        <v>13291</v>
      </c>
      <c r="C7634" t="s">
        <v>17436</v>
      </c>
      <c r="D7634" t="s">
        <v>17437</v>
      </c>
      <c r="E7634" s="74">
        <v>40899</v>
      </c>
      <c r="F7634">
        <v>102.5</v>
      </c>
      <c r="G7634" t="s">
        <v>6</v>
      </c>
      <c r="H7634" t="s">
        <v>17315</v>
      </c>
      <c r="I7634" s="74">
        <v>40903</v>
      </c>
      <c r="J7634" t="s">
        <v>19</v>
      </c>
      <c r="K7634" t="s">
        <v>19</v>
      </c>
    </row>
    <row r="7635" spans="1:11" hidden="1" x14ac:dyDescent="0.3">
      <c r="A7635" t="s">
        <v>2238</v>
      </c>
      <c r="B7635" t="s">
        <v>13051</v>
      </c>
      <c r="C7635" t="s">
        <v>17436</v>
      </c>
      <c r="D7635" t="s">
        <v>17437</v>
      </c>
      <c r="E7635" s="74">
        <v>41264</v>
      </c>
      <c r="F7635">
        <v>102.5</v>
      </c>
      <c r="G7635" t="s">
        <v>6</v>
      </c>
      <c r="H7635" t="s">
        <v>17315</v>
      </c>
      <c r="I7635" s="74">
        <v>41291</v>
      </c>
      <c r="J7635" t="s">
        <v>19</v>
      </c>
      <c r="K7635" t="s">
        <v>19</v>
      </c>
    </row>
    <row r="7636" spans="1:11" hidden="1" x14ac:dyDescent="0.3">
      <c r="A7636" t="s">
        <v>3250</v>
      </c>
      <c r="B7636" t="s">
        <v>10970</v>
      </c>
      <c r="C7636" t="s">
        <v>17436</v>
      </c>
      <c r="D7636" t="s">
        <v>17437</v>
      </c>
      <c r="E7636" s="74">
        <v>39810</v>
      </c>
      <c r="F7636">
        <v>150</v>
      </c>
      <c r="G7636" t="s">
        <v>6</v>
      </c>
      <c r="H7636" t="s">
        <v>17315</v>
      </c>
      <c r="I7636" s="74">
        <v>39878</v>
      </c>
      <c r="J7636" t="s">
        <v>19</v>
      </c>
      <c r="K7636" t="s">
        <v>19</v>
      </c>
    </row>
    <row r="7637" spans="1:11" hidden="1" x14ac:dyDescent="0.3">
      <c r="A7637" t="s">
        <v>3947</v>
      </c>
      <c r="B7637" t="s">
        <v>11614</v>
      </c>
      <c r="C7637" t="s">
        <v>17626</v>
      </c>
      <c r="D7637" t="s">
        <v>17627</v>
      </c>
      <c r="E7637" s="74">
        <v>42802</v>
      </c>
      <c r="F7637">
        <v>15</v>
      </c>
      <c r="G7637" t="s">
        <v>6</v>
      </c>
      <c r="H7637" t="s">
        <v>17628</v>
      </c>
      <c r="I7637" s="74">
        <v>42842</v>
      </c>
      <c r="J7637" t="s">
        <v>19</v>
      </c>
      <c r="K7637" t="s">
        <v>19</v>
      </c>
    </row>
    <row r="7638" spans="1:11" hidden="1" x14ac:dyDescent="0.3">
      <c r="A7638" t="s">
        <v>20325</v>
      </c>
      <c r="B7638" t="s">
        <v>20326</v>
      </c>
      <c r="C7638" t="s">
        <v>17408</v>
      </c>
      <c r="D7638" t="s">
        <v>17409</v>
      </c>
      <c r="E7638" s="74">
        <v>43159</v>
      </c>
      <c r="F7638">
        <v>0.16600000000000001</v>
      </c>
      <c r="G7638" t="s">
        <v>17</v>
      </c>
      <c r="H7638" t="s">
        <v>17315</v>
      </c>
      <c r="I7638" s="74">
        <v>45128</v>
      </c>
      <c r="J7638" t="s">
        <v>19</v>
      </c>
      <c r="K7638" t="s">
        <v>19</v>
      </c>
    </row>
    <row r="7639" spans="1:11" hidden="1" x14ac:dyDescent="0.3">
      <c r="A7639" t="s">
        <v>21618</v>
      </c>
      <c r="B7639" t="s">
        <v>21619</v>
      </c>
      <c r="C7639" t="s">
        <v>17673</v>
      </c>
      <c r="D7639" t="s">
        <v>17674</v>
      </c>
      <c r="E7639" s="74">
        <v>45267</v>
      </c>
      <c r="F7639">
        <v>0.34</v>
      </c>
      <c r="G7639" t="s">
        <v>17</v>
      </c>
      <c r="H7639" t="s">
        <v>17315</v>
      </c>
      <c r="I7639" s="74">
        <v>45345</v>
      </c>
      <c r="J7639" t="s">
        <v>19</v>
      </c>
      <c r="K7639" t="s">
        <v>19</v>
      </c>
    </row>
    <row r="7640" spans="1:11" hidden="1" x14ac:dyDescent="0.3">
      <c r="A7640" t="s">
        <v>26386</v>
      </c>
      <c r="B7640" t="s">
        <v>26387</v>
      </c>
      <c r="C7640" t="s">
        <v>17673</v>
      </c>
      <c r="D7640" t="s">
        <v>17674</v>
      </c>
      <c r="E7640" s="74">
        <v>45448</v>
      </c>
      <c r="F7640">
        <v>0.152</v>
      </c>
      <c r="G7640" t="s">
        <v>17</v>
      </c>
      <c r="H7640" t="s">
        <v>17315</v>
      </c>
      <c r="I7640" s="74">
        <v>45526</v>
      </c>
      <c r="J7640" t="s">
        <v>19</v>
      </c>
      <c r="K7640" t="s">
        <v>19</v>
      </c>
    </row>
    <row r="7641" spans="1:11" hidden="1" x14ac:dyDescent="0.3">
      <c r="A7641" t="s">
        <v>2777</v>
      </c>
      <c r="B7641" t="s">
        <v>13494</v>
      </c>
      <c r="C7641" t="s">
        <v>20413</v>
      </c>
      <c r="D7641" t="s">
        <v>20414</v>
      </c>
      <c r="E7641" s="74">
        <v>33635</v>
      </c>
      <c r="F7641">
        <v>3.2</v>
      </c>
      <c r="G7641" t="s">
        <v>17334</v>
      </c>
      <c r="H7641" t="s">
        <v>17339</v>
      </c>
      <c r="I7641" s="74">
        <v>40438</v>
      </c>
      <c r="J7641" t="s">
        <v>19</v>
      </c>
      <c r="K7641" t="s">
        <v>19</v>
      </c>
    </row>
    <row r="7642" spans="1:11" hidden="1" x14ac:dyDescent="0.3">
      <c r="A7642" t="s">
        <v>15895</v>
      </c>
      <c r="B7642" t="s">
        <v>15894</v>
      </c>
      <c r="C7642" t="s">
        <v>17573</v>
      </c>
      <c r="D7642" t="s">
        <v>17574</v>
      </c>
      <c r="E7642" s="74">
        <v>7904</v>
      </c>
      <c r="F7642">
        <v>3.2</v>
      </c>
      <c r="G7642" t="s">
        <v>17369</v>
      </c>
      <c r="H7642" t="s">
        <v>17458</v>
      </c>
      <c r="I7642" s="74">
        <v>44477</v>
      </c>
      <c r="J7642" t="s">
        <v>17325</v>
      </c>
      <c r="K7642" t="s">
        <v>19</v>
      </c>
    </row>
    <row r="7643" spans="1:11" hidden="1" x14ac:dyDescent="0.3">
      <c r="A7643" t="s">
        <v>15895</v>
      </c>
      <c r="B7643" t="s">
        <v>15894</v>
      </c>
      <c r="C7643" t="s">
        <v>17573</v>
      </c>
      <c r="D7643" t="s">
        <v>17574</v>
      </c>
      <c r="E7643" s="74">
        <v>7904</v>
      </c>
      <c r="F7643">
        <v>3.2</v>
      </c>
      <c r="G7643" t="s">
        <v>17390</v>
      </c>
      <c r="H7643" t="s">
        <v>17458</v>
      </c>
      <c r="I7643" s="74">
        <v>44477</v>
      </c>
      <c r="J7643" t="s">
        <v>17325</v>
      </c>
      <c r="K7643" t="s">
        <v>19</v>
      </c>
    </row>
    <row r="7644" spans="1:11" hidden="1" x14ac:dyDescent="0.3">
      <c r="A7644" t="s">
        <v>15895</v>
      </c>
      <c r="B7644" t="s">
        <v>15894</v>
      </c>
      <c r="C7644" t="s">
        <v>17573</v>
      </c>
      <c r="D7644" t="s">
        <v>17574</v>
      </c>
      <c r="E7644" s="74">
        <v>7904</v>
      </c>
      <c r="F7644">
        <v>3.2</v>
      </c>
      <c r="G7644" t="s">
        <v>17392</v>
      </c>
      <c r="H7644" t="s">
        <v>17458</v>
      </c>
      <c r="I7644" s="74">
        <v>44477</v>
      </c>
      <c r="J7644" t="s">
        <v>17325</v>
      </c>
      <c r="K7644" t="s">
        <v>19</v>
      </c>
    </row>
    <row r="7645" spans="1:11" hidden="1" x14ac:dyDescent="0.3">
      <c r="A7645" t="s">
        <v>3075</v>
      </c>
      <c r="B7645" t="s">
        <v>16628</v>
      </c>
      <c r="C7645" t="s">
        <v>17442</v>
      </c>
      <c r="D7645" t="s">
        <v>17443</v>
      </c>
      <c r="E7645" s="74">
        <v>3409</v>
      </c>
      <c r="F7645">
        <v>7.2</v>
      </c>
      <c r="G7645" t="s">
        <v>17369</v>
      </c>
      <c r="H7645" t="s">
        <v>17441</v>
      </c>
      <c r="I7645" s="74">
        <v>39910</v>
      </c>
      <c r="J7645" t="s">
        <v>19</v>
      </c>
      <c r="K7645" t="s">
        <v>19</v>
      </c>
    </row>
    <row r="7646" spans="1:11" hidden="1" x14ac:dyDescent="0.3">
      <c r="A7646" t="s">
        <v>2901</v>
      </c>
      <c r="B7646" t="s">
        <v>14073</v>
      </c>
      <c r="C7646" t="s">
        <v>18713</v>
      </c>
      <c r="D7646" t="s">
        <v>18714</v>
      </c>
      <c r="E7646" s="74">
        <v>8188</v>
      </c>
      <c r="F7646">
        <v>3</v>
      </c>
      <c r="G7646" t="s">
        <v>17369</v>
      </c>
      <c r="H7646" t="s">
        <v>17376</v>
      </c>
      <c r="I7646" s="74">
        <v>40434</v>
      </c>
      <c r="J7646" t="s">
        <v>19</v>
      </c>
      <c r="K7646" t="s">
        <v>19</v>
      </c>
    </row>
    <row r="7647" spans="1:11" hidden="1" x14ac:dyDescent="0.3">
      <c r="A7647" t="s">
        <v>4222</v>
      </c>
      <c r="B7647" t="s">
        <v>11513</v>
      </c>
      <c r="C7647" t="s">
        <v>17370</v>
      </c>
      <c r="D7647" t="s">
        <v>17371</v>
      </c>
      <c r="E7647" s="74">
        <v>42942</v>
      </c>
      <c r="F7647">
        <v>0.34899999999999998</v>
      </c>
      <c r="G7647" t="s">
        <v>17</v>
      </c>
      <c r="H7647" t="s">
        <v>17315</v>
      </c>
      <c r="I7647" s="74">
        <v>43158</v>
      </c>
      <c r="J7647" t="s">
        <v>19</v>
      </c>
      <c r="K7647" t="s">
        <v>19</v>
      </c>
    </row>
    <row r="7648" spans="1:11" hidden="1" x14ac:dyDescent="0.3">
      <c r="A7648" t="s">
        <v>2576</v>
      </c>
      <c r="B7648" t="s">
        <v>13320</v>
      </c>
      <c r="C7648" t="s">
        <v>17428</v>
      </c>
      <c r="D7648" t="s">
        <v>17429</v>
      </c>
      <c r="E7648" s="74">
        <v>40371</v>
      </c>
      <c r="F7648">
        <v>0.92700000000000005</v>
      </c>
      <c r="G7648" t="s">
        <v>17</v>
      </c>
      <c r="H7648" t="s">
        <v>17315</v>
      </c>
      <c r="I7648" s="74">
        <v>41026</v>
      </c>
      <c r="J7648" t="s">
        <v>19</v>
      </c>
      <c r="K7648" t="s">
        <v>19</v>
      </c>
    </row>
    <row r="7649" spans="1:11" hidden="1" x14ac:dyDescent="0.3">
      <c r="A7649" t="s">
        <v>2735</v>
      </c>
      <c r="B7649" t="s">
        <v>13459</v>
      </c>
      <c r="C7649" t="s">
        <v>17428</v>
      </c>
      <c r="D7649" t="s">
        <v>17429</v>
      </c>
      <c r="E7649" s="74">
        <v>39783</v>
      </c>
      <c r="F7649">
        <v>0.59299999999999997</v>
      </c>
      <c r="G7649" t="s">
        <v>17</v>
      </c>
      <c r="H7649" t="s">
        <v>17315</v>
      </c>
      <c r="I7649" s="74">
        <v>40630</v>
      </c>
      <c r="J7649" t="s">
        <v>19</v>
      </c>
      <c r="K7649" t="s">
        <v>19</v>
      </c>
    </row>
    <row r="7650" spans="1:11" hidden="1" x14ac:dyDescent="0.3">
      <c r="A7650" t="s">
        <v>2734</v>
      </c>
      <c r="B7650" t="s">
        <v>13458</v>
      </c>
      <c r="C7650" t="s">
        <v>17428</v>
      </c>
      <c r="D7650" t="s">
        <v>17429</v>
      </c>
      <c r="E7650" s="74">
        <v>39783</v>
      </c>
      <c r="F7650">
        <v>0.374</v>
      </c>
      <c r="G7650" t="s">
        <v>17</v>
      </c>
      <c r="H7650" t="s">
        <v>17315</v>
      </c>
      <c r="I7650" s="74">
        <v>40630</v>
      </c>
      <c r="J7650" t="s">
        <v>19</v>
      </c>
      <c r="K7650" t="s">
        <v>19</v>
      </c>
    </row>
    <row r="7651" spans="1:11" hidden="1" x14ac:dyDescent="0.3">
      <c r="A7651" t="s">
        <v>3564</v>
      </c>
      <c r="B7651" t="s">
        <v>12431</v>
      </c>
      <c r="C7651" t="s">
        <v>17372</v>
      </c>
      <c r="D7651" t="s">
        <v>17373</v>
      </c>
      <c r="E7651" s="74">
        <v>8037</v>
      </c>
      <c r="F7651">
        <v>0.48</v>
      </c>
      <c r="G7651" t="s">
        <v>17369</v>
      </c>
      <c r="H7651" t="s">
        <v>17315</v>
      </c>
      <c r="I7651" s="74">
        <v>39651</v>
      </c>
      <c r="J7651" t="s">
        <v>19</v>
      </c>
      <c r="K7651" t="s">
        <v>19</v>
      </c>
    </row>
    <row r="7652" spans="1:11" hidden="1" x14ac:dyDescent="0.3">
      <c r="A7652" t="s">
        <v>2723</v>
      </c>
      <c r="B7652" t="s">
        <v>2724</v>
      </c>
      <c r="C7652" t="s">
        <v>20350</v>
      </c>
      <c r="D7652" t="s">
        <v>20351</v>
      </c>
      <c r="E7652" s="74">
        <v>39878</v>
      </c>
      <c r="F7652">
        <v>0.68300000000000005</v>
      </c>
      <c r="G7652" t="s">
        <v>17</v>
      </c>
      <c r="H7652" t="s">
        <v>17315</v>
      </c>
      <c r="I7652" s="74">
        <v>40505</v>
      </c>
      <c r="J7652" t="s">
        <v>19</v>
      </c>
      <c r="K7652" t="s">
        <v>19</v>
      </c>
    </row>
    <row r="7653" spans="1:11" hidden="1" x14ac:dyDescent="0.3">
      <c r="A7653" t="s">
        <v>8873</v>
      </c>
      <c r="B7653" t="s">
        <v>10597</v>
      </c>
      <c r="C7653" t="s">
        <v>17332</v>
      </c>
      <c r="D7653" t="s">
        <v>17333</v>
      </c>
      <c r="E7653" s="74">
        <v>43851</v>
      </c>
      <c r="F7653">
        <v>0.75</v>
      </c>
      <c r="G7653" t="s">
        <v>17334</v>
      </c>
      <c r="H7653" t="s">
        <v>17315</v>
      </c>
      <c r="I7653" s="74">
        <v>44048</v>
      </c>
      <c r="J7653" t="s">
        <v>19</v>
      </c>
      <c r="K7653" t="s">
        <v>19</v>
      </c>
    </row>
    <row r="7654" spans="1:11" hidden="1" x14ac:dyDescent="0.3">
      <c r="A7654" t="s">
        <v>7781</v>
      </c>
      <c r="B7654" t="s">
        <v>10597</v>
      </c>
      <c r="C7654" t="s">
        <v>17342</v>
      </c>
      <c r="D7654" t="s">
        <v>17343</v>
      </c>
      <c r="E7654" s="74">
        <v>43020</v>
      </c>
      <c r="F7654">
        <v>0.995</v>
      </c>
      <c r="G7654" t="s">
        <v>17</v>
      </c>
      <c r="H7654" t="s">
        <v>17315</v>
      </c>
      <c r="I7654" s="74">
        <v>43927</v>
      </c>
      <c r="J7654" t="s">
        <v>19</v>
      </c>
      <c r="K7654" t="s">
        <v>19</v>
      </c>
    </row>
    <row r="7655" spans="1:11" hidden="1" x14ac:dyDescent="0.3">
      <c r="A7655" t="s">
        <v>6073</v>
      </c>
      <c r="B7655" t="s">
        <v>10947</v>
      </c>
      <c r="C7655" t="s">
        <v>21823</v>
      </c>
      <c r="D7655" t="s">
        <v>21824</v>
      </c>
      <c r="E7655" s="74">
        <v>41045</v>
      </c>
      <c r="F7655">
        <v>0.25</v>
      </c>
      <c r="G7655" t="s">
        <v>17</v>
      </c>
      <c r="H7655" t="s">
        <v>17315</v>
      </c>
      <c r="I7655" s="74">
        <v>43789</v>
      </c>
      <c r="J7655" t="s">
        <v>19</v>
      </c>
      <c r="K7655" t="s">
        <v>19</v>
      </c>
    </row>
    <row r="7656" spans="1:11" hidden="1" x14ac:dyDescent="0.3">
      <c r="A7656" t="s">
        <v>6080</v>
      </c>
      <c r="B7656" t="s">
        <v>10947</v>
      </c>
      <c r="C7656" t="s">
        <v>21823</v>
      </c>
      <c r="D7656" t="s">
        <v>21824</v>
      </c>
      <c r="E7656" s="74">
        <v>40822</v>
      </c>
      <c r="F7656">
        <v>0.82499999999999996</v>
      </c>
      <c r="G7656" t="s">
        <v>17</v>
      </c>
      <c r="H7656" t="s">
        <v>17315</v>
      </c>
      <c r="I7656" s="74">
        <v>43789</v>
      </c>
      <c r="J7656" t="s">
        <v>19</v>
      </c>
      <c r="K7656" t="s">
        <v>19</v>
      </c>
    </row>
    <row r="7657" spans="1:11" hidden="1" x14ac:dyDescent="0.3">
      <c r="A7657" t="s">
        <v>2797</v>
      </c>
      <c r="B7657" t="s">
        <v>13509</v>
      </c>
      <c r="C7657" t="s">
        <v>19971</v>
      </c>
      <c r="D7657" t="s">
        <v>19972</v>
      </c>
      <c r="E7657" s="74">
        <v>40332</v>
      </c>
      <c r="F7657">
        <v>3.7999999999999999E-2</v>
      </c>
      <c r="G7657" t="s">
        <v>17369</v>
      </c>
      <c r="H7657" t="s">
        <v>17315</v>
      </c>
      <c r="I7657" s="74">
        <v>40472</v>
      </c>
      <c r="J7657" t="s">
        <v>19</v>
      </c>
      <c r="K7657" t="s">
        <v>19</v>
      </c>
    </row>
    <row r="7658" spans="1:11" hidden="1" x14ac:dyDescent="0.3">
      <c r="A7658" t="s">
        <v>28209</v>
      </c>
      <c r="B7658" t="s">
        <v>28210</v>
      </c>
      <c r="C7658" t="s">
        <v>28001</v>
      </c>
      <c r="D7658" t="s">
        <v>28002</v>
      </c>
      <c r="E7658" s="74">
        <v>45133</v>
      </c>
      <c r="F7658">
        <v>0.174816</v>
      </c>
      <c r="G7658" t="s">
        <v>17</v>
      </c>
      <c r="H7658" t="s">
        <v>17315</v>
      </c>
      <c r="I7658" s="74">
        <v>45666</v>
      </c>
      <c r="J7658" t="s">
        <v>19</v>
      </c>
      <c r="K7658" t="s">
        <v>19</v>
      </c>
    </row>
    <row r="7659" spans="1:11" hidden="1" x14ac:dyDescent="0.3">
      <c r="A7659" t="s">
        <v>6921</v>
      </c>
      <c r="B7659" t="s">
        <v>10544</v>
      </c>
      <c r="C7659" t="s">
        <v>17408</v>
      </c>
      <c r="D7659" t="s">
        <v>17409</v>
      </c>
      <c r="E7659" s="74">
        <v>42605</v>
      </c>
      <c r="F7659">
        <v>0.26100000000000001</v>
      </c>
      <c r="G7659" t="s">
        <v>17</v>
      </c>
      <c r="H7659" t="s">
        <v>17315</v>
      </c>
      <c r="I7659" s="74">
        <v>43818</v>
      </c>
      <c r="J7659" t="s">
        <v>19</v>
      </c>
      <c r="K7659" t="s">
        <v>19</v>
      </c>
    </row>
    <row r="7660" spans="1:11" hidden="1" x14ac:dyDescent="0.3">
      <c r="A7660" t="s">
        <v>2847</v>
      </c>
      <c r="B7660" t="s">
        <v>13331</v>
      </c>
      <c r="C7660" t="s">
        <v>17355</v>
      </c>
      <c r="D7660" t="s">
        <v>17356</v>
      </c>
      <c r="E7660" s="74">
        <v>39156</v>
      </c>
      <c r="F7660">
        <v>24</v>
      </c>
      <c r="G7660" t="s">
        <v>17479</v>
      </c>
      <c r="H7660" t="s">
        <v>17391</v>
      </c>
      <c r="I7660" s="74">
        <v>40248</v>
      </c>
      <c r="J7660" t="s">
        <v>19</v>
      </c>
      <c r="K7660" t="s">
        <v>19</v>
      </c>
    </row>
    <row r="7661" spans="1:11" hidden="1" x14ac:dyDescent="0.3">
      <c r="A7661" t="s">
        <v>2589</v>
      </c>
      <c r="B7661" t="s">
        <v>13331</v>
      </c>
      <c r="C7661" t="s">
        <v>17355</v>
      </c>
      <c r="D7661" t="s">
        <v>17356</v>
      </c>
      <c r="E7661" s="74">
        <v>39156</v>
      </c>
      <c r="F7661">
        <v>4</v>
      </c>
      <c r="G7661" t="s">
        <v>17479</v>
      </c>
      <c r="H7661" t="s">
        <v>17391</v>
      </c>
      <c r="I7661" s="74">
        <v>40639</v>
      </c>
      <c r="J7661" t="s">
        <v>19</v>
      </c>
      <c r="K7661" t="s">
        <v>19</v>
      </c>
    </row>
    <row r="7662" spans="1:11" hidden="1" x14ac:dyDescent="0.3">
      <c r="A7662" t="s">
        <v>2751</v>
      </c>
      <c r="B7662" t="s">
        <v>11390</v>
      </c>
      <c r="C7662" t="s">
        <v>17355</v>
      </c>
      <c r="D7662" t="s">
        <v>17356</v>
      </c>
      <c r="E7662" s="74">
        <v>31720</v>
      </c>
      <c r="F7662">
        <v>3.1</v>
      </c>
      <c r="G7662" t="s">
        <v>17479</v>
      </c>
      <c r="H7662" t="s">
        <v>17315</v>
      </c>
      <c r="I7662" s="74">
        <v>40466</v>
      </c>
      <c r="J7662" t="s">
        <v>19</v>
      </c>
      <c r="K7662" t="s">
        <v>19</v>
      </c>
    </row>
    <row r="7663" spans="1:11" hidden="1" x14ac:dyDescent="0.3">
      <c r="A7663" t="s">
        <v>3364</v>
      </c>
      <c r="B7663" t="s">
        <v>11390</v>
      </c>
      <c r="C7663" t="s">
        <v>17355</v>
      </c>
      <c r="D7663" t="s">
        <v>17356</v>
      </c>
      <c r="E7663" s="74">
        <v>31720</v>
      </c>
      <c r="F7663">
        <v>16.899999999999999</v>
      </c>
      <c r="G7663" t="s">
        <v>17479</v>
      </c>
      <c r="H7663" t="s">
        <v>17315</v>
      </c>
      <c r="I7663" s="74">
        <v>39673</v>
      </c>
      <c r="J7663" t="s">
        <v>19</v>
      </c>
      <c r="K7663" t="s">
        <v>19</v>
      </c>
    </row>
    <row r="7664" spans="1:11" hidden="1" x14ac:dyDescent="0.3">
      <c r="A7664" t="s">
        <v>14976</v>
      </c>
      <c r="B7664" t="s">
        <v>14975</v>
      </c>
      <c r="C7664" t="s">
        <v>17355</v>
      </c>
      <c r="D7664" t="s">
        <v>17356</v>
      </c>
      <c r="E7664" s="74">
        <v>44651</v>
      </c>
      <c r="F7664">
        <v>3.6</v>
      </c>
      <c r="G7664" t="s">
        <v>17</v>
      </c>
      <c r="H7664" t="s">
        <v>17315</v>
      </c>
      <c r="I7664" s="74">
        <v>44705</v>
      </c>
      <c r="J7664" t="s">
        <v>19</v>
      </c>
      <c r="K7664" t="s">
        <v>19</v>
      </c>
    </row>
    <row r="7665" spans="1:11" hidden="1" x14ac:dyDescent="0.3">
      <c r="A7665" t="s">
        <v>2750</v>
      </c>
      <c r="B7665" t="s">
        <v>11389</v>
      </c>
      <c r="C7665" t="s">
        <v>17355</v>
      </c>
      <c r="D7665" t="s">
        <v>17356</v>
      </c>
      <c r="E7665" s="74">
        <v>38047</v>
      </c>
      <c r="F7665">
        <v>5.9</v>
      </c>
      <c r="G7665" t="s">
        <v>17479</v>
      </c>
      <c r="H7665" t="s">
        <v>17315</v>
      </c>
      <c r="I7665" s="74">
        <v>40466</v>
      </c>
      <c r="J7665" t="s">
        <v>19</v>
      </c>
      <c r="K7665" t="s">
        <v>19</v>
      </c>
    </row>
    <row r="7666" spans="1:11" hidden="1" x14ac:dyDescent="0.3">
      <c r="A7666" t="s">
        <v>3363</v>
      </c>
      <c r="B7666" t="s">
        <v>11389</v>
      </c>
      <c r="C7666" t="s">
        <v>17355</v>
      </c>
      <c r="D7666" t="s">
        <v>17356</v>
      </c>
      <c r="E7666" s="74">
        <v>38047</v>
      </c>
      <c r="F7666">
        <v>13.3</v>
      </c>
      <c r="G7666" t="s">
        <v>17479</v>
      </c>
      <c r="H7666" t="s">
        <v>17315</v>
      </c>
      <c r="I7666" s="74">
        <v>39695</v>
      </c>
      <c r="J7666" t="s">
        <v>19</v>
      </c>
      <c r="K7666" t="s">
        <v>19</v>
      </c>
    </row>
    <row r="7667" spans="1:11" hidden="1" x14ac:dyDescent="0.3">
      <c r="A7667" t="s">
        <v>2749</v>
      </c>
      <c r="B7667" t="s">
        <v>11388</v>
      </c>
      <c r="C7667" t="s">
        <v>17355</v>
      </c>
      <c r="D7667" t="s">
        <v>17356</v>
      </c>
      <c r="E7667" s="74">
        <v>31760</v>
      </c>
      <c r="F7667">
        <v>6.27</v>
      </c>
      <c r="G7667" t="s">
        <v>17479</v>
      </c>
      <c r="H7667" t="s">
        <v>17315</v>
      </c>
      <c r="I7667" s="74">
        <v>40466</v>
      </c>
      <c r="J7667" t="s">
        <v>19</v>
      </c>
      <c r="K7667" t="s">
        <v>19</v>
      </c>
    </row>
    <row r="7668" spans="1:11" hidden="1" x14ac:dyDescent="0.3">
      <c r="A7668" t="s">
        <v>3362</v>
      </c>
      <c r="B7668" t="s">
        <v>11388</v>
      </c>
      <c r="C7668" t="s">
        <v>17355</v>
      </c>
      <c r="D7668" t="s">
        <v>17356</v>
      </c>
      <c r="E7668" s="74">
        <v>31760</v>
      </c>
      <c r="F7668">
        <v>29</v>
      </c>
      <c r="G7668" t="s">
        <v>17479</v>
      </c>
      <c r="H7668" t="s">
        <v>17315</v>
      </c>
      <c r="I7668" s="74">
        <v>39688</v>
      </c>
      <c r="J7668" t="s">
        <v>19</v>
      </c>
      <c r="K7668" t="s">
        <v>19</v>
      </c>
    </row>
    <row r="7669" spans="1:11" hidden="1" x14ac:dyDescent="0.3">
      <c r="A7669" t="s">
        <v>8901</v>
      </c>
      <c r="B7669" t="s">
        <v>17177</v>
      </c>
      <c r="C7669" t="s">
        <v>17355</v>
      </c>
      <c r="D7669" t="s">
        <v>17356</v>
      </c>
      <c r="E7669" s="74">
        <v>43963</v>
      </c>
      <c r="F7669">
        <v>8.4179999999999993</v>
      </c>
      <c r="G7669" t="s">
        <v>17</v>
      </c>
      <c r="H7669" t="s">
        <v>17315</v>
      </c>
      <c r="I7669" s="74">
        <v>43997</v>
      </c>
      <c r="J7669" t="s">
        <v>19</v>
      </c>
      <c r="K7669" t="s">
        <v>19</v>
      </c>
    </row>
    <row r="7670" spans="1:11" hidden="1" x14ac:dyDescent="0.3">
      <c r="A7670" t="s">
        <v>2183</v>
      </c>
      <c r="B7670" t="s">
        <v>10752</v>
      </c>
      <c r="C7670" t="s">
        <v>17355</v>
      </c>
      <c r="D7670" t="s">
        <v>17356</v>
      </c>
      <c r="E7670" s="74">
        <v>36923</v>
      </c>
      <c r="F7670">
        <v>3.5</v>
      </c>
      <c r="G7670" t="s">
        <v>17479</v>
      </c>
      <c r="H7670" t="s">
        <v>17315</v>
      </c>
      <c r="I7670" s="74">
        <v>41101</v>
      </c>
      <c r="J7670" t="s">
        <v>19</v>
      </c>
      <c r="K7670" t="s">
        <v>19</v>
      </c>
    </row>
    <row r="7671" spans="1:11" hidden="1" x14ac:dyDescent="0.3">
      <c r="A7671" t="s">
        <v>3230</v>
      </c>
      <c r="B7671" t="s">
        <v>10752</v>
      </c>
      <c r="C7671" t="s">
        <v>17355</v>
      </c>
      <c r="D7671" t="s">
        <v>17356</v>
      </c>
      <c r="E7671" s="74">
        <v>36923</v>
      </c>
      <c r="F7671">
        <v>7.4</v>
      </c>
      <c r="G7671" t="s">
        <v>17479</v>
      </c>
      <c r="H7671" t="s">
        <v>17315</v>
      </c>
      <c r="I7671" s="74">
        <v>39773</v>
      </c>
      <c r="J7671" t="s">
        <v>19</v>
      </c>
      <c r="K7671" t="s">
        <v>19</v>
      </c>
    </row>
    <row r="7672" spans="1:11" hidden="1" x14ac:dyDescent="0.3">
      <c r="A7672" t="s">
        <v>28207</v>
      </c>
      <c r="B7672" t="s">
        <v>28208</v>
      </c>
      <c r="C7672" t="s">
        <v>28001</v>
      </c>
      <c r="D7672" t="s">
        <v>28002</v>
      </c>
      <c r="E7672" s="74">
        <v>45132</v>
      </c>
      <c r="F7672">
        <v>0.1875</v>
      </c>
      <c r="G7672" t="s">
        <v>17</v>
      </c>
      <c r="H7672" t="s">
        <v>17315</v>
      </c>
      <c r="I7672" s="74">
        <v>45666</v>
      </c>
      <c r="J7672" t="s">
        <v>19</v>
      </c>
      <c r="K7672" t="s">
        <v>19</v>
      </c>
    </row>
    <row r="7673" spans="1:11" hidden="1" x14ac:dyDescent="0.3">
      <c r="A7673" t="s">
        <v>610</v>
      </c>
      <c r="B7673" t="s">
        <v>11977</v>
      </c>
      <c r="C7673" t="s">
        <v>17372</v>
      </c>
      <c r="D7673" t="s">
        <v>17373</v>
      </c>
      <c r="E7673" s="74">
        <v>42332</v>
      </c>
      <c r="F7673">
        <v>20</v>
      </c>
      <c r="G7673" t="s">
        <v>17</v>
      </c>
      <c r="H7673" t="s">
        <v>17315</v>
      </c>
      <c r="I7673" s="74">
        <v>42352</v>
      </c>
      <c r="J7673" t="s">
        <v>19</v>
      </c>
      <c r="K7673" t="s">
        <v>19</v>
      </c>
    </row>
    <row r="7674" spans="1:11" hidden="1" x14ac:dyDescent="0.3">
      <c r="A7674" t="s">
        <v>3909</v>
      </c>
      <c r="B7674" t="s">
        <v>3908</v>
      </c>
      <c r="C7674" t="s">
        <v>17410</v>
      </c>
      <c r="D7674" t="s">
        <v>17411</v>
      </c>
      <c r="E7674" s="74">
        <v>42717</v>
      </c>
      <c r="F7674">
        <v>0.27300000000000002</v>
      </c>
      <c r="G7674" t="s">
        <v>17</v>
      </c>
      <c r="H7674" t="s">
        <v>17315</v>
      </c>
      <c r="I7674" s="74">
        <v>42832</v>
      </c>
      <c r="J7674" t="s">
        <v>19</v>
      </c>
      <c r="K7674" t="s">
        <v>19</v>
      </c>
    </row>
    <row r="7675" spans="1:11" hidden="1" x14ac:dyDescent="0.3">
      <c r="A7675" t="s">
        <v>3955</v>
      </c>
      <c r="B7675" t="s">
        <v>3908</v>
      </c>
      <c r="C7675" t="s">
        <v>17410</v>
      </c>
      <c r="D7675" t="s">
        <v>17411</v>
      </c>
      <c r="E7675" s="74">
        <v>42803</v>
      </c>
      <c r="F7675">
        <v>0.57599999999999996</v>
      </c>
      <c r="G7675" t="s">
        <v>17</v>
      </c>
      <c r="H7675" t="s">
        <v>17315</v>
      </c>
      <c r="I7675" s="74">
        <v>42837</v>
      </c>
      <c r="J7675" t="s">
        <v>19</v>
      </c>
      <c r="K7675" t="s">
        <v>19</v>
      </c>
    </row>
    <row r="7676" spans="1:11" hidden="1" x14ac:dyDescent="0.3">
      <c r="A7676" t="s">
        <v>20321</v>
      </c>
      <c r="B7676" t="s">
        <v>20322</v>
      </c>
      <c r="C7676" t="s">
        <v>17361</v>
      </c>
      <c r="D7676" t="s">
        <v>17362</v>
      </c>
      <c r="E7676" s="74">
        <v>45002</v>
      </c>
      <c r="F7676">
        <v>0.45700000000000002</v>
      </c>
      <c r="G7676" t="s">
        <v>17</v>
      </c>
      <c r="H7676" t="s">
        <v>17315</v>
      </c>
      <c r="I7676" s="74">
        <v>45215</v>
      </c>
      <c r="J7676" t="s">
        <v>19</v>
      </c>
      <c r="K7676" t="s">
        <v>19</v>
      </c>
    </row>
    <row r="7677" spans="1:11" hidden="1" x14ac:dyDescent="0.3">
      <c r="A7677" t="s">
        <v>25909</v>
      </c>
      <c r="B7677" t="s">
        <v>25910</v>
      </c>
      <c r="C7677" t="s">
        <v>17361</v>
      </c>
      <c r="D7677" t="s">
        <v>17362</v>
      </c>
      <c r="E7677" s="74">
        <v>45203</v>
      </c>
      <c r="F7677">
        <v>0.80683800000000006</v>
      </c>
      <c r="G7677" t="s">
        <v>17</v>
      </c>
      <c r="H7677" t="s">
        <v>17315</v>
      </c>
      <c r="I7677" s="74">
        <v>45519</v>
      </c>
      <c r="J7677" t="s">
        <v>19</v>
      </c>
      <c r="K7677" t="s">
        <v>19</v>
      </c>
    </row>
    <row r="7678" spans="1:11" hidden="1" x14ac:dyDescent="0.3">
      <c r="A7678" t="s">
        <v>6614</v>
      </c>
      <c r="B7678" t="s">
        <v>10705</v>
      </c>
      <c r="C7678" t="s">
        <v>17318</v>
      </c>
      <c r="D7678" t="s">
        <v>17319</v>
      </c>
      <c r="E7678" s="74">
        <v>42424</v>
      </c>
      <c r="F7678">
        <v>0.98799999999999999</v>
      </c>
      <c r="G7678" t="s">
        <v>17</v>
      </c>
      <c r="H7678" t="s">
        <v>17315</v>
      </c>
      <c r="I7678" s="74">
        <v>43832</v>
      </c>
      <c r="J7678" t="s">
        <v>19</v>
      </c>
      <c r="K7678" t="s">
        <v>19</v>
      </c>
    </row>
    <row r="7679" spans="1:11" hidden="1" x14ac:dyDescent="0.3">
      <c r="A7679" t="s">
        <v>14943</v>
      </c>
      <c r="B7679" t="s">
        <v>14942</v>
      </c>
      <c r="C7679" t="s">
        <v>17766</v>
      </c>
      <c r="D7679" t="s">
        <v>17767</v>
      </c>
      <c r="E7679" s="74">
        <v>42193</v>
      </c>
      <c r="F7679">
        <v>0.22</v>
      </c>
      <c r="G7679" t="s">
        <v>17</v>
      </c>
      <c r="H7679" t="s">
        <v>17315</v>
      </c>
      <c r="I7679" s="74">
        <v>44720</v>
      </c>
      <c r="J7679" t="s">
        <v>19</v>
      </c>
      <c r="K7679" t="s">
        <v>19</v>
      </c>
    </row>
    <row r="7680" spans="1:11" hidden="1" x14ac:dyDescent="0.3">
      <c r="A7680" t="s">
        <v>14941</v>
      </c>
      <c r="B7680" t="s">
        <v>14940</v>
      </c>
      <c r="C7680" t="s">
        <v>17766</v>
      </c>
      <c r="D7680" t="s">
        <v>17767</v>
      </c>
      <c r="E7680" s="74">
        <v>42366</v>
      </c>
      <c r="F7680">
        <v>0.61299999999999999</v>
      </c>
      <c r="G7680" t="s">
        <v>17</v>
      </c>
      <c r="H7680" t="s">
        <v>17315</v>
      </c>
      <c r="I7680" s="74">
        <v>44741</v>
      </c>
      <c r="J7680" t="s">
        <v>19</v>
      </c>
      <c r="K7680" t="s">
        <v>19</v>
      </c>
    </row>
    <row r="7681" spans="1:11" hidden="1" x14ac:dyDescent="0.3">
      <c r="A7681" t="s">
        <v>21022</v>
      </c>
      <c r="B7681" t="s">
        <v>21023</v>
      </c>
      <c r="C7681" t="s">
        <v>18696</v>
      </c>
      <c r="D7681" t="s">
        <v>18697</v>
      </c>
      <c r="E7681" s="74">
        <v>45161</v>
      </c>
      <c r="F7681">
        <v>0.13500000000000001</v>
      </c>
      <c r="G7681" t="s">
        <v>17</v>
      </c>
      <c r="H7681" t="s">
        <v>17315</v>
      </c>
      <c r="I7681" s="74">
        <v>45209</v>
      </c>
      <c r="J7681" t="s">
        <v>19</v>
      </c>
      <c r="K7681" t="s">
        <v>19</v>
      </c>
    </row>
    <row r="7682" spans="1:11" hidden="1" x14ac:dyDescent="0.3">
      <c r="A7682" t="s">
        <v>28079</v>
      </c>
      <c r="B7682" t="s">
        <v>28080</v>
      </c>
      <c r="C7682" t="s">
        <v>17348</v>
      </c>
      <c r="D7682" t="s">
        <v>17349</v>
      </c>
      <c r="E7682" s="74">
        <v>43017</v>
      </c>
      <c r="F7682">
        <v>0.99993500000000002</v>
      </c>
      <c r="G7682" t="s">
        <v>17</v>
      </c>
      <c r="H7682" t="s">
        <v>17315</v>
      </c>
      <c r="I7682" s="74">
        <v>45618</v>
      </c>
      <c r="J7682" t="s">
        <v>19</v>
      </c>
      <c r="K7682" t="s">
        <v>19</v>
      </c>
    </row>
    <row r="7683" spans="1:11" hidden="1" x14ac:dyDescent="0.3">
      <c r="A7683" t="s">
        <v>20261</v>
      </c>
      <c r="B7683" t="s">
        <v>20262</v>
      </c>
      <c r="C7683" t="s">
        <v>17673</v>
      </c>
      <c r="D7683" t="s">
        <v>17674</v>
      </c>
      <c r="E7683" s="74">
        <v>45040</v>
      </c>
      <c r="F7683">
        <v>0.503</v>
      </c>
      <c r="G7683" t="s">
        <v>17</v>
      </c>
      <c r="H7683" t="s">
        <v>17315</v>
      </c>
      <c r="I7683" s="74">
        <v>45113</v>
      </c>
      <c r="J7683" t="s">
        <v>19</v>
      </c>
      <c r="K7683" t="s">
        <v>19</v>
      </c>
    </row>
    <row r="7684" spans="1:11" hidden="1" x14ac:dyDescent="0.3">
      <c r="A7684" t="s">
        <v>20263</v>
      </c>
      <c r="B7684" t="s">
        <v>20264</v>
      </c>
      <c r="C7684" t="s">
        <v>17673</v>
      </c>
      <c r="D7684" t="s">
        <v>17674</v>
      </c>
      <c r="E7684" s="74">
        <v>45043</v>
      </c>
      <c r="F7684">
        <v>0.57499999999999996</v>
      </c>
      <c r="G7684" t="s">
        <v>17</v>
      </c>
      <c r="H7684" t="s">
        <v>17315</v>
      </c>
      <c r="I7684" s="74">
        <v>45113</v>
      </c>
      <c r="J7684" t="s">
        <v>19</v>
      </c>
      <c r="K7684" t="s">
        <v>19</v>
      </c>
    </row>
    <row r="7685" spans="1:11" hidden="1" x14ac:dyDescent="0.3">
      <c r="A7685" t="s">
        <v>20266</v>
      </c>
      <c r="B7685" t="s">
        <v>20267</v>
      </c>
      <c r="C7685" t="s">
        <v>17673</v>
      </c>
      <c r="D7685" t="s">
        <v>17674</v>
      </c>
      <c r="E7685" s="74">
        <v>45040</v>
      </c>
      <c r="F7685">
        <v>0.57599999999999996</v>
      </c>
      <c r="G7685" t="s">
        <v>17</v>
      </c>
      <c r="H7685" t="s">
        <v>17315</v>
      </c>
      <c r="I7685" s="74">
        <v>45126</v>
      </c>
      <c r="J7685" t="s">
        <v>19</v>
      </c>
      <c r="K7685" t="s">
        <v>19</v>
      </c>
    </row>
    <row r="7686" spans="1:11" hidden="1" x14ac:dyDescent="0.3">
      <c r="A7686" t="s">
        <v>1286</v>
      </c>
      <c r="B7686" t="s">
        <v>12355</v>
      </c>
      <c r="C7686" t="s">
        <v>22014</v>
      </c>
      <c r="D7686" t="s">
        <v>22015</v>
      </c>
      <c r="E7686" s="74">
        <v>41185</v>
      </c>
      <c r="F7686">
        <v>19</v>
      </c>
      <c r="G7686" t="s">
        <v>17</v>
      </c>
      <c r="H7686" t="s">
        <v>17379</v>
      </c>
      <c r="I7686" s="74">
        <v>41771</v>
      </c>
      <c r="J7686" t="s">
        <v>19</v>
      </c>
      <c r="K7686" t="s">
        <v>19</v>
      </c>
    </row>
    <row r="7687" spans="1:11" hidden="1" x14ac:dyDescent="0.3">
      <c r="A7687" t="s">
        <v>16728</v>
      </c>
      <c r="B7687" t="s">
        <v>16727</v>
      </c>
      <c r="C7687" t="s">
        <v>17461</v>
      </c>
      <c r="D7687" t="s">
        <v>17462</v>
      </c>
      <c r="E7687" s="74">
        <v>44286</v>
      </c>
      <c r="F7687">
        <v>80</v>
      </c>
      <c r="G7687" t="s">
        <v>17</v>
      </c>
      <c r="H7687" t="s">
        <v>17397</v>
      </c>
      <c r="I7687" s="74">
        <v>44305</v>
      </c>
      <c r="J7687" t="s">
        <v>19</v>
      </c>
      <c r="K7687" t="s">
        <v>19</v>
      </c>
    </row>
    <row r="7688" spans="1:11" hidden="1" x14ac:dyDescent="0.3">
      <c r="A7688" t="s">
        <v>532</v>
      </c>
      <c r="B7688" t="s">
        <v>531</v>
      </c>
      <c r="C7688" t="s">
        <v>22106</v>
      </c>
      <c r="D7688" t="s">
        <v>531</v>
      </c>
      <c r="E7688" s="74">
        <v>42083</v>
      </c>
      <c r="F7688">
        <v>1.25</v>
      </c>
      <c r="G7688" t="s">
        <v>17334</v>
      </c>
      <c r="H7688" t="s">
        <v>17315</v>
      </c>
      <c r="I7688" s="74">
        <v>42471</v>
      </c>
      <c r="J7688" t="s">
        <v>17325</v>
      </c>
      <c r="K7688" t="s">
        <v>19</v>
      </c>
    </row>
    <row r="7689" spans="1:11" hidden="1" x14ac:dyDescent="0.3">
      <c r="A7689" t="s">
        <v>532</v>
      </c>
      <c r="B7689" t="s">
        <v>531</v>
      </c>
      <c r="C7689" t="s">
        <v>22106</v>
      </c>
      <c r="D7689" t="s">
        <v>531</v>
      </c>
      <c r="E7689" s="74">
        <v>42083</v>
      </c>
      <c r="F7689">
        <v>1.25</v>
      </c>
      <c r="G7689" t="s">
        <v>17430</v>
      </c>
      <c r="H7689" t="s">
        <v>17315</v>
      </c>
      <c r="I7689" s="74">
        <v>42471</v>
      </c>
      <c r="J7689" t="s">
        <v>17325</v>
      </c>
      <c r="K7689" t="s">
        <v>19</v>
      </c>
    </row>
    <row r="7690" spans="1:11" hidden="1" x14ac:dyDescent="0.3">
      <c r="A7690" t="s">
        <v>15674</v>
      </c>
      <c r="B7690" t="s">
        <v>15672</v>
      </c>
      <c r="C7690" t="s">
        <v>17361</v>
      </c>
      <c r="D7690" t="s">
        <v>17362</v>
      </c>
      <c r="E7690" s="74">
        <v>42724</v>
      </c>
      <c r="F7690">
        <v>0.97199999999999998</v>
      </c>
      <c r="G7690" t="s">
        <v>17</v>
      </c>
      <c r="H7690" t="s">
        <v>17315</v>
      </c>
      <c r="I7690" s="74">
        <v>44470</v>
      </c>
      <c r="J7690" t="s">
        <v>19</v>
      </c>
      <c r="K7690" t="s">
        <v>19</v>
      </c>
    </row>
    <row r="7691" spans="1:11" hidden="1" x14ac:dyDescent="0.3">
      <c r="A7691" t="s">
        <v>15673</v>
      </c>
      <c r="B7691" t="s">
        <v>15672</v>
      </c>
      <c r="C7691" t="s">
        <v>17361</v>
      </c>
      <c r="D7691" t="s">
        <v>17362</v>
      </c>
      <c r="E7691" s="74">
        <v>42649</v>
      </c>
      <c r="F7691">
        <v>0.97199999999999998</v>
      </c>
      <c r="G7691" t="s">
        <v>17</v>
      </c>
      <c r="H7691" t="s">
        <v>17315</v>
      </c>
      <c r="I7691" s="74">
        <v>44470</v>
      </c>
      <c r="J7691" t="s">
        <v>19</v>
      </c>
      <c r="K7691" t="s">
        <v>19</v>
      </c>
    </row>
    <row r="7692" spans="1:11" hidden="1" x14ac:dyDescent="0.3">
      <c r="A7692" t="s">
        <v>13841</v>
      </c>
      <c r="B7692" t="s">
        <v>13840</v>
      </c>
      <c r="C7692" t="s">
        <v>17538</v>
      </c>
      <c r="D7692" t="s">
        <v>17539</v>
      </c>
      <c r="E7692" s="74">
        <v>44869</v>
      </c>
      <c r="F7692">
        <v>0.15</v>
      </c>
      <c r="G7692" t="s">
        <v>17</v>
      </c>
      <c r="H7692" t="s">
        <v>17315</v>
      </c>
      <c r="I7692" s="74">
        <v>44914</v>
      </c>
      <c r="J7692" t="s">
        <v>19</v>
      </c>
      <c r="K7692" t="s">
        <v>19</v>
      </c>
    </row>
    <row r="7693" spans="1:11" hidden="1" x14ac:dyDescent="0.3">
      <c r="A7693" t="s">
        <v>14364</v>
      </c>
      <c r="B7693" t="s">
        <v>14363</v>
      </c>
      <c r="C7693" t="s">
        <v>17538</v>
      </c>
      <c r="D7693" t="s">
        <v>17539</v>
      </c>
      <c r="E7693" s="74">
        <v>44792</v>
      </c>
      <c r="F7693">
        <v>9.6000000000000002E-2</v>
      </c>
      <c r="G7693" t="s">
        <v>17</v>
      </c>
      <c r="H7693" t="s">
        <v>17315</v>
      </c>
      <c r="I7693" s="74">
        <v>44914</v>
      </c>
      <c r="J7693" t="s">
        <v>19</v>
      </c>
      <c r="K7693" t="s">
        <v>19</v>
      </c>
    </row>
    <row r="7694" spans="1:11" hidden="1" x14ac:dyDescent="0.3">
      <c r="A7694" t="s">
        <v>25670</v>
      </c>
      <c r="B7694" t="s">
        <v>25671</v>
      </c>
      <c r="C7694" t="s">
        <v>17361</v>
      </c>
      <c r="D7694" t="s">
        <v>17362</v>
      </c>
      <c r="E7694" s="74">
        <v>44560</v>
      </c>
      <c r="F7694">
        <v>0.81581599999999999</v>
      </c>
      <c r="G7694" t="s">
        <v>17</v>
      </c>
      <c r="H7694" t="s">
        <v>17315</v>
      </c>
      <c r="I7694" s="74">
        <v>45453</v>
      </c>
      <c r="J7694" t="s">
        <v>19</v>
      </c>
      <c r="K7694" t="s">
        <v>19</v>
      </c>
    </row>
    <row r="7695" spans="1:11" hidden="1" x14ac:dyDescent="0.3">
      <c r="A7695" t="s">
        <v>16113</v>
      </c>
      <c r="B7695" t="s">
        <v>16112</v>
      </c>
      <c r="C7695" t="s">
        <v>17466</v>
      </c>
      <c r="D7695" t="s">
        <v>17467</v>
      </c>
      <c r="E7695" s="74">
        <v>44285</v>
      </c>
      <c r="F7695">
        <v>0.99</v>
      </c>
      <c r="G7695" t="s">
        <v>17</v>
      </c>
      <c r="H7695" t="s">
        <v>17315</v>
      </c>
      <c r="I7695" s="74">
        <v>44309</v>
      </c>
      <c r="J7695" t="s">
        <v>19</v>
      </c>
      <c r="K7695" t="s">
        <v>19</v>
      </c>
    </row>
    <row r="7696" spans="1:11" hidden="1" x14ac:dyDescent="0.3">
      <c r="A7696" t="s">
        <v>16111</v>
      </c>
      <c r="B7696" t="s">
        <v>16110</v>
      </c>
      <c r="C7696" t="s">
        <v>17466</v>
      </c>
      <c r="D7696" t="s">
        <v>17467</v>
      </c>
      <c r="E7696" s="74">
        <v>44285</v>
      </c>
      <c r="F7696">
        <v>0.99</v>
      </c>
      <c r="G7696" t="s">
        <v>17</v>
      </c>
      <c r="H7696" t="s">
        <v>17315</v>
      </c>
      <c r="I7696" s="74">
        <v>44309</v>
      </c>
      <c r="J7696" t="s">
        <v>19</v>
      </c>
      <c r="K7696" t="s">
        <v>19</v>
      </c>
    </row>
    <row r="7697" spans="1:11" hidden="1" x14ac:dyDescent="0.3">
      <c r="A7697" t="s">
        <v>16107</v>
      </c>
      <c r="B7697" t="s">
        <v>16106</v>
      </c>
      <c r="C7697" t="s">
        <v>17466</v>
      </c>
      <c r="D7697" t="s">
        <v>17467</v>
      </c>
      <c r="E7697" s="74">
        <v>44285</v>
      </c>
      <c r="F7697">
        <v>0.99</v>
      </c>
      <c r="G7697" t="s">
        <v>17</v>
      </c>
      <c r="H7697" t="s">
        <v>17315</v>
      </c>
      <c r="I7697" s="74">
        <v>44309</v>
      </c>
      <c r="J7697" t="s">
        <v>19</v>
      </c>
      <c r="K7697" t="s">
        <v>19</v>
      </c>
    </row>
    <row r="7698" spans="1:11" hidden="1" x14ac:dyDescent="0.3">
      <c r="A7698" t="s">
        <v>1679</v>
      </c>
      <c r="B7698" t="s">
        <v>1680</v>
      </c>
      <c r="C7698" t="s">
        <v>17335</v>
      </c>
      <c r="D7698" t="s">
        <v>17336</v>
      </c>
      <c r="E7698" s="74">
        <v>41465</v>
      </c>
      <c r="F7698">
        <v>1.0049999999999999</v>
      </c>
      <c r="G7698" t="s">
        <v>17</v>
      </c>
      <c r="H7698" t="s">
        <v>17324</v>
      </c>
      <c r="I7698" s="74">
        <v>41554</v>
      </c>
      <c r="J7698" t="s">
        <v>19</v>
      </c>
      <c r="K7698" t="s">
        <v>19</v>
      </c>
    </row>
    <row r="7699" spans="1:11" hidden="1" x14ac:dyDescent="0.3">
      <c r="A7699" t="s">
        <v>4538</v>
      </c>
      <c r="B7699" t="s">
        <v>11327</v>
      </c>
      <c r="C7699" t="s">
        <v>17335</v>
      </c>
      <c r="D7699" t="s">
        <v>17336</v>
      </c>
      <c r="E7699" s="74">
        <v>43257</v>
      </c>
      <c r="F7699">
        <v>8.1000000000000003E-2</v>
      </c>
      <c r="G7699" t="s">
        <v>17</v>
      </c>
      <c r="H7699" t="s">
        <v>17324</v>
      </c>
      <c r="I7699" s="74">
        <v>43284</v>
      </c>
      <c r="J7699" t="s">
        <v>19</v>
      </c>
      <c r="K7699" t="s">
        <v>19</v>
      </c>
    </row>
    <row r="7700" spans="1:11" hidden="1" x14ac:dyDescent="0.3">
      <c r="A7700" t="s">
        <v>2957</v>
      </c>
      <c r="B7700" t="s">
        <v>14926</v>
      </c>
      <c r="C7700" t="s">
        <v>17826</v>
      </c>
      <c r="D7700" t="s">
        <v>17827</v>
      </c>
      <c r="E7700" s="74">
        <v>40087</v>
      </c>
      <c r="F7700">
        <v>42</v>
      </c>
      <c r="G7700" t="s">
        <v>6</v>
      </c>
      <c r="H7700" t="s">
        <v>17376</v>
      </c>
      <c r="I7700" s="74">
        <v>40128</v>
      </c>
      <c r="J7700" t="s">
        <v>19</v>
      </c>
      <c r="K7700" t="s">
        <v>19</v>
      </c>
    </row>
    <row r="7701" spans="1:11" hidden="1" x14ac:dyDescent="0.3">
      <c r="A7701" t="s">
        <v>1384</v>
      </c>
      <c r="B7701" t="s">
        <v>12400</v>
      </c>
      <c r="C7701" t="s">
        <v>17468</v>
      </c>
      <c r="D7701" t="s">
        <v>17469</v>
      </c>
      <c r="E7701" s="74">
        <v>41024</v>
      </c>
      <c r="F7701">
        <v>52</v>
      </c>
      <c r="G7701" t="s">
        <v>17</v>
      </c>
      <c r="H7701" t="s">
        <v>17465</v>
      </c>
      <c r="I7701" s="74">
        <v>41667</v>
      </c>
      <c r="J7701" t="s">
        <v>19</v>
      </c>
      <c r="K7701" t="s">
        <v>19</v>
      </c>
    </row>
    <row r="7702" spans="1:11" hidden="1" x14ac:dyDescent="0.3">
      <c r="A7702" t="s">
        <v>549</v>
      </c>
      <c r="B7702" t="s">
        <v>11939</v>
      </c>
      <c r="C7702" t="s">
        <v>17372</v>
      </c>
      <c r="D7702" t="s">
        <v>17373</v>
      </c>
      <c r="E7702" s="74">
        <v>42366</v>
      </c>
      <c r="F7702">
        <v>65.099999999999994</v>
      </c>
      <c r="G7702" t="s">
        <v>17</v>
      </c>
      <c r="H7702" t="s">
        <v>17465</v>
      </c>
      <c r="I7702" s="74">
        <v>42430</v>
      </c>
      <c r="J7702" t="s">
        <v>19</v>
      </c>
      <c r="K7702" t="s">
        <v>19</v>
      </c>
    </row>
    <row r="7703" spans="1:11" hidden="1" x14ac:dyDescent="0.3">
      <c r="A7703" t="s">
        <v>595</v>
      </c>
      <c r="B7703" t="s">
        <v>355</v>
      </c>
      <c r="C7703" t="s">
        <v>17372</v>
      </c>
      <c r="D7703" t="s">
        <v>17373</v>
      </c>
      <c r="E7703" s="74">
        <v>42332</v>
      </c>
      <c r="F7703">
        <v>26.35</v>
      </c>
      <c r="G7703" t="s">
        <v>17</v>
      </c>
      <c r="H7703" t="s">
        <v>17465</v>
      </c>
      <c r="I7703" s="74">
        <v>42381</v>
      </c>
      <c r="J7703" t="s">
        <v>19</v>
      </c>
      <c r="K7703" t="s">
        <v>19</v>
      </c>
    </row>
    <row r="7704" spans="1:11" hidden="1" x14ac:dyDescent="0.3">
      <c r="A7704" t="s">
        <v>548</v>
      </c>
      <c r="B7704" t="s">
        <v>355</v>
      </c>
      <c r="C7704" t="s">
        <v>17372</v>
      </c>
      <c r="D7704" t="s">
        <v>17373</v>
      </c>
      <c r="E7704" s="74">
        <v>42391</v>
      </c>
      <c r="F7704">
        <v>35.65</v>
      </c>
      <c r="G7704" t="s">
        <v>17</v>
      </c>
      <c r="H7704" t="s">
        <v>17465</v>
      </c>
      <c r="I7704" s="74">
        <v>42430</v>
      </c>
      <c r="J7704" t="s">
        <v>19</v>
      </c>
      <c r="K7704" t="s">
        <v>19</v>
      </c>
    </row>
    <row r="7705" spans="1:11" hidden="1" x14ac:dyDescent="0.3">
      <c r="A7705" t="s">
        <v>478</v>
      </c>
      <c r="B7705" t="s">
        <v>355</v>
      </c>
      <c r="C7705" t="s">
        <v>17372</v>
      </c>
      <c r="D7705" t="s">
        <v>17373</v>
      </c>
      <c r="E7705" s="74">
        <v>42460</v>
      </c>
      <c r="F7705">
        <v>35</v>
      </c>
      <c r="G7705" t="s">
        <v>17</v>
      </c>
      <c r="H7705" t="s">
        <v>17465</v>
      </c>
      <c r="I7705" s="74">
        <v>42494</v>
      </c>
      <c r="J7705" t="s">
        <v>19</v>
      </c>
      <c r="K7705" t="s">
        <v>19</v>
      </c>
    </row>
    <row r="7706" spans="1:11" hidden="1" x14ac:dyDescent="0.3">
      <c r="A7706" t="s">
        <v>460</v>
      </c>
      <c r="B7706" t="s">
        <v>355</v>
      </c>
      <c r="C7706" t="s">
        <v>17372</v>
      </c>
      <c r="D7706" t="s">
        <v>17373</v>
      </c>
      <c r="E7706" s="74">
        <v>42478</v>
      </c>
      <c r="F7706">
        <v>27.9</v>
      </c>
      <c r="G7706" t="s">
        <v>17</v>
      </c>
      <c r="H7706" t="s">
        <v>17465</v>
      </c>
      <c r="I7706" s="74">
        <v>42513</v>
      </c>
      <c r="J7706" t="s">
        <v>19</v>
      </c>
      <c r="K7706" t="s">
        <v>19</v>
      </c>
    </row>
    <row r="7707" spans="1:11" hidden="1" x14ac:dyDescent="0.3">
      <c r="A7707" t="s">
        <v>356</v>
      </c>
      <c r="B7707" t="s">
        <v>355</v>
      </c>
      <c r="C7707" t="s">
        <v>17372</v>
      </c>
      <c r="D7707" t="s">
        <v>17373</v>
      </c>
      <c r="E7707" s="74">
        <v>42572</v>
      </c>
      <c r="F7707">
        <v>59</v>
      </c>
      <c r="G7707" t="s">
        <v>17</v>
      </c>
      <c r="H7707" t="s">
        <v>17465</v>
      </c>
      <c r="I7707" s="74">
        <v>42619</v>
      </c>
      <c r="J7707" t="s">
        <v>19</v>
      </c>
      <c r="K7707" t="s">
        <v>19</v>
      </c>
    </row>
    <row r="7708" spans="1:11" hidden="1" x14ac:dyDescent="0.3">
      <c r="A7708" t="s">
        <v>354</v>
      </c>
      <c r="B7708" t="s">
        <v>355</v>
      </c>
      <c r="C7708" t="s">
        <v>17372</v>
      </c>
      <c r="D7708" t="s">
        <v>17373</v>
      </c>
      <c r="E7708" s="74">
        <v>42605</v>
      </c>
      <c r="F7708">
        <v>1</v>
      </c>
      <c r="G7708" t="s">
        <v>17</v>
      </c>
      <c r="H7708" t="s">
        <v>17465</v>
      </c>
      <c r="I7708" s="74">
        <v>42619</v>
      </c>
      <c r="J7708" t="s">
        <v>19</v>
      </c>
      <c r="K7708" t="s">
        <v>19</v>
      </c>
    </row>
    <row r="7709" spans="1:11" hidden="1" x14ac:dyDescent="0.3">
      <c r="A7709" t="s">
        <v>20034</v>
      </c>
      <c r="B7709" t="s">
        <v>20035</v>
      </c>
      <c r="C7709" t="s">
        <v>17658</v>
      </c>
      <c r="D7709" t="s">
        <v>17659</v>
      </c>
      <c r="E7709" s="74">
        <v>45043</v>
      </c>
      <c r="F7709">
        <v>0.98599999999999999</v>
      </c>
      <c r="G7709" t="s">
        <v>17</v>
      </c>
      <c r="H7709" t="s">
        <v>17315</v>
      </c>
      <c r="I7709" s="74">
        <v>45104</v>
      </c>
      <c r="J7709" t="s">
        <v>19</v>
      </c>
      <c r="K7709" t="s">
        <v>19</v>
      </c>
    </row>
    <row r="7710" spans="1:11" hidden="1" x14ac:dyDescent="0.3">
      <c r="A7710" t="s">
        <v>3067</v>
      </c>
      <c r="B7710" t="s">
        <v>16292</v>
      </c>
      <c r="C7710" t="s">
        <v>17442</v>
      </c>
      <c r="D7710" t="s">
        <v>17443</v>
      </c>
      <c r="E7710" s="74">
        <v>36649</v>
      </c>
      <c r="F7710">
        <v>3.3</v>
      </c>
      <c r="G7710" t="s">
        <v>17369</v>
      </c>
      <c r="H7710" t="s">
        <v>17441</v>
      </c>
      <c r="I7710" s="74">
        <v>39912</v>
      </c>
      <c r="J7710" t="s">
        <v>19</v>
      </c>
      <c r="K7710" t="s">
        <v>19</v>
      </c>
    </row>
    <row r="7711" spans="1:11" hidden="1" x14ac:dyDescent="0.3">
      <c r="A7711" t="s">
        <v>4416</v>
      </c>
      <c r="B7711" t="s">
        <v>11438</v>
      </c>
      <c r="C7711" t="s">
        <v>17453</v>
      </c>
      <c r="D7711" t="s">
        <v>17454</v>
      </c>
      <c r="E7711" s="74">
        <v>43073</v>
      </c>
      <c r="F7711">
        <v>2.2000000000000002</v>
      </c>
      <c r="G7711" t="s">
        <v>17</v>
      </c>
      <c r="H7711" t="s">
        <v>17339</v>
      </c>
      <c r="I7711" s="74">
        <v>43314</v>
      </c>
      <c r="J7711" t="s">
        <v>19</v>
      </c>
      <c r="K7711" t="s">
        <v>19</v>
      </c>
    </row>
    <row r="7712" spans="1:11" hidden="1" x14ac:dyDescent="0.3">
      <c r="A7712" t="s">
        <v>13648</v>
      </c>
      <c r="B7712" t="s">
        <v>13647</v>
      </c>
      <c r="C7712" t="s">
        <v>17538</v>
      </c>
      <c r="D7712" t="s">
        <v>17539</v>
      </c>
      <c r="E7712" s="74">
        <v>44946</v>
      </c>
      <c r="F7712">
        <v>0.33300000000000002</v>
      </c>
      <c r="G7712" t="s">
        <v>17</v>
      </c>
      <c r="H7712" t="s">
        <v>17315</v>
      </c>
      <c r="I7712" s="74">
        <v>44963</v>
      </c>
      <c r="J7712" t="s">
        <v>19</v>
      </c>
      <c r="K7712" t="s">
        <v>19</v>
      </c>
    </row>
    <row r="7713" spans="1:11" hidden="1" x14ac:dyDescent="0.3">
      <c r="A7713" t="s">
        <v>14370</v>
      </c>
      <c r="B7713" t="s">
        <v>14369</v>
      </c>
      <c r="C7713" t="s">
        <v>17538</v>
      </c>
      <c r="D7713" t="s">
        <v>17539</v>
      </c>
      <c r="E7713" s="74">
        <v>44833</v>
      </c>
      <c r="F7713">
        <v>0.17</v>
      </c>
      <c r="G7713" t="s">
        <v>17</v>
      </c>
      <c r="H7713" t="s">
        <v>17315</v>
      </c>
      <c r="I7713" s="74">
        <v>44914</v>
      </c>
      <c r="J7713" t="s">
        <v>19</v>
      </c>
      <c r="K7713" t="s">
        <v>19</v>
      </c>
    </row>
    <row r="7714" spans="1:11" hidden="1" x14ac:dyDescent="0.3">
      <c r="A7714" t="s">
        <v>3878</v>
      </c>
      <c r="B7714" t="s">
        <v>11655</v>
      </c>
      <c r="C7714" t="s">
        <v>22180</v>
      </c>
      <c r="D7714" t="s">
        <v>22181</v>
      </c>
      <c r="E7714" s="74">
        <v>42765</v>
      </c>
      <c r="F7714">
        <v>20</v>
      </c>
      <c r="G7714" t="s">
        <v>17</v>
      </c>
      <c r="H7714" t="s">
        <v>17458</v>
      </c>
      <c r="I7714" s="74">
        <v>42815</v>
      </c>
      <c r="J7714" t="s">
        <v>19</v>
      </c>
      <c r="K7714" t="s">
        <v>19</v>
      </c>
    </row>
    <row r="7715" spans="1:11" hidden="1" x14ac:dyDescent="0.3">
      <c r="A7715" t="s">
        <v>2865</v>
      </c>
      <c r="B7715" t="s">
        <v>13771</v>
      </c>
      <c r="C7715" t="s">
        <v>17393</v>
      </c>
      <c r="D7715" t="s">
        <v>17394</v>
      </c>
      <c r="E7715" s="74">
        <v>39426</v>
      </c>
      <c r="F7715">
        <v>0.48699999999999999</v>
      </c>
      <c r="G7715" t="s">
        <v>17</v>
      </c>
      <c r="H7715" t="s">
        <v>17315</v>
      </c>
      <c r="I7715" s="74">
        <v>40205</v>
      </c>
      <c r="J7715" t="s">
        <v>19</v>
      </c>
      <c r="K7715" t="s">
        <v>19</v>
      </c>
    </row>
    <row r="7716" spans="1:11" hidden="1" x14ac:dyDescent="0.3">
      <c r="A7716" t="s">
        <v>656</v>
      </c>
      <c r="B7716" t="s">
        <v>4426</v>
      </c>
      <c r="C7716" t="s">
        <v>17410</v>
      </c>
      <c r="D7716" t="s">
        <v>17411</v>
      </c>
      <c r="E7716" s="74">
        <v>41738</v>
      </c>
      <c r="F7716">
        <v>0.70199999999999996</v>
      </c>
      <c r="G7716" t="s">
        <v>17</v>
      </c>
      <c r="H7716" t="s">
        <v>17315</v>
      </c>
      <c r="I7716" s="74">
        <v>42297</v>
      </c>
      <c r="J7716" t="s">
        <v>19</v>
      </c>
      <c r="K7716" t="s">
        <v>19</v>
      </c>
    </row>
    <row r="7717" spans="1:11" hidden="1" x14ac:dyDescent="0.3">
      <c r="A7717" t="s">
        <v>654</v>
      </c>
      <c r="B7717" t="s">
        <v>4426</v>
      </c>
      <c r="C7717" t="s">
        <v>17410</v>
      </c>
      <c r="D7717" t="s">
        <v>17411</v>
      </c>
      <c r="E7717" s="74">
        <v>41646</v>
      </c>
      <c r="F7717">
        <v>0.39300000000000002</v>
      </c>
      <c r="G7717" t="s">
        <v>17</v>
      </c>
      <c r="H7717" t="s">
        <v>17315</v>
      </c>
      <c r="I7717" s="74">
        <v>42297</v>
      </c>
      <c r="J7717" t="s">
        <v>19</v>
      </c>
      <c r="K7717" t="s">
        <v>19</v>
      </c>
    </row>
    <row r="7718" spans="1:11" hidden="1" x14ac:dyDescent="0.3">
      <c r="A7718" t="s">
        <v>653</v>
      </c>
      <c r="B7718" t="s">
        <v>4426</v>
      </c>
      <c r="C7718" t="s">
        <v>17410</v>
      </c>
      <c r="D7718" t="s">
        <v>17411</v>
      </c>
      <c r="E7718" s="74">
        <v>41667</v>
      </c>
      <c r="F7718">
        <v>9.5000000000000001E-2</v>
      </c>
      <c r="G7718" t="s">
        <v>17</v>
      </c>
      <c r="H7718" t="s">
        <v>17315</v>
      </c>
      <c r="I7718" s="74">
        <v>42297</v>
      </c>
      <c r="J7718" t="s">
        <v>19</v>
      </c>
      <c r="K7718" t="s">
        <v>19</v>
      </c>
    </row>
    <row r="7719" spans="1:11" hidden="1" x14ac:dyDescent="0.3">
      <c r="A7719" t="s">
        <v>628</v>
      </c>
      <c r="B7719" t="s">
        <v>4426</v>
      </c>
      <c r="C7719" t="s">
        <v>17410</v>
      </c>
      <c r="D7719" t="s">
        <v>17411</v>
      </c>
      <c r="E7719" s="74">
        <v>41737</v>
      </c>
      <c r="F7719">
        <v>7.4999999999999997E-2</v>
      </c>
      <c r="G7719" t="s">
        <v>17</v>
      </c>
      <c r="H7719" t="s">
        <v>17315</v>
      </c>
      <c r="I7719" s="74">
        <v>42318</v>
      </c>
      <c r="J7719" t="s">
        <v>19</v>
      </c>
      <c r="K7719" t="s">
        <v>19</v>
      </c>
    </row>
    <row r="7720" spans="1:11" hidden="1" x14ac:dyDescent="0.3">
      <c r="A7720" t="s">
        <v>4348</v>
      </c>
      <c r="B7720" t="s">
        <v>4426</v>
      </c>
      <c r="C7720" t="s">
        <v>17410</v>
      </c>
      <c r="D7720" t="s">
        <v>17411</v>
      </c>
      <c r="E7720" s="74">
        <v>41739</v>
      </c>
      <c r="F7720">
        <v>9.7000000000000003E-2</v>
      </c>
      <c r="G7720" t="s">
        <v>17</v>
      </c>
      <c r="H7720" t="s">
        <v>17315</v>
      </c>
      <c r="I7720" s="74">
        <v>43167</v>
      </c>
      <c r="J7720" t="s">
        <v>19</v>
      </c>
      <c r="K7720" t="s">
        <v>19</v>
      </c>
    </row>
    <row r="7721" spans="1:11" hidden="1" x14ac:dyDescent="0.3">
      <c r="A7721" t="s">
        <v>4349</v>
      </c>
      <c r="B7721" t="s">
        <v>4426</v>
      </c>
      <c r="C7721" t="s">
        <v>17410</v>
      </c>
      <c r="D7721" t="s">
        <v>17411</v>
      </c>
      <c r="E7721" s="74">
        <v>41738</v>
      </c>
      <c r="F7721">
        <v>5.3999999999999999E-2</v>
      </c>
      <c r="G7721" t="s">
        <v>17</v>
      </c>
      <c r="H7721" t="s">
        <v>17315</v>
      </c>
      <c r="I7721" s="74">
        <v>43167</v>
      </c>
      <c r="J7721" t="s">
        <v>19</v>
      </c>
      <c r="K7721" t="s">
        <v>19</v>
      </c>
    </row>
    <row r="7722" spans="1:11" hidden="1" x14ac:dyDescent="0.3">
      <c r="A7722" t="s">
        <v>4351</v>
      </c>
      <c r="B7722" t="s">
        <v>4426</v>
      </c>
      <c r="C7722" t="s">
        <v>17410</v>
      </c>
      <c r="D7722" t="s">
        <v>17411</v>
      </c>
      <c r="E7722" s="74">
        <v>41860</v>
      </c>
      <c r="F7722">
        <v>6.2E-2</v>
      </c>
      <c r="G7722" t="s">
        <v>17</v>
      </c>
      <c r="H7722" t="s">
        <v>17315</v>
      </c>
      <c r="I7722" s="74">
        <v>43167</v>
      </c>
      <c r="J7722" t="s">
        <v>19</v>
      </c>
      <c r="K7722" t="s">
        <v>19</v>
      </c>
    </row>
    <row r="7723" spans="1:11" hidden="1" x14ac:dyDescent="0.3">
      <c r="A7723" t="s">
        <v>4352</v>
      </c>
      <c r="B7723" t="s">
        <v>4426</v>
      </c>
      <c r="C7723" t="s">
        <v>17410</v>
      </c>
      <c r="D7723" t="s">
        <v>17411</v>
      </c>
      <c r="E7723" s="74">
        <v>41838</v>
      </c>
      <c r="F7723">
        <v>6.8000000000000005E-2</v>
      </c>
      <c r="G7723" t="s">
        <v>17</v>
      </c>
      <c r="H7723" t="s">
        <v>17315</v>
      </c>
      <c r="I7723" s="74">
        <v>43167</v>
      </c>
      <c r="J7723" t="s">
        <v>19</v>
      </c>
      <c r="K7723" t="s">
        <v>19</v>
      </c>
    </row>
    <row r="7724" spans="1:11" hidden="1" x14ac:dyDescent="0.3">
      <c r="A7724" t="s">
        <v>4353</v>
      </c>
      <c r="B7724" t="s">
        <v>4426</v>
      </c>
      <c r="C7724" t="s">
        <v>17410</v>
      </c>
      <c r="D7724" t="s">
        <v>17411</v>
      </c>
      <c r="E7724" s="74">
        <v>41807</v>
      </c>
      <c r="F7724">
        <v>0.11700000000000001</v>
      </c>
      <c r="G7724" t="s">
        <v>17</v>
      </c>
      <c r="H7724" t="s">
        <v>17315</v>
      </c>
      <c r="I7724" s="74">
        <v>43167</v>
      </c>
      <c r="J7724" t="s">
        <v>19</v>
      </c>
      <c r="K7724" t="s">
        <v>19</v>
      </c>
    </row>
    <row r="7725" spans="1:11" hidden="1" x14ac:dyDescent="0.3">
      <c r="A7725" t="s">
        <v>4354</v>
      </c>
      <c r="B7725" t="s">
        <v>4426</v>
      </c>
      <c r="C7725" t="s">
        <v>17410</v>
      </c>
      <c r="D7725" t="s">
        <v>17411</v>
      </c>
      <c r="E7725" s="74">
        <v>41872</v>
      </c>
      <c r="F7725">
        <v>0.14499999999999999</v>
      </c>
      <c r="G7725" t="s">
        <v>17</v>
      </c>
      <c r="H7725" t="s">
        <v>17315</v>
      </c>
      <c r="I7725" s="74">
        <v>43167</v>
      </c>
      <c r="J7725" t="s">
        <v>19</v>
      </c>
      <c r="K7725" t="s">
        <v>19</v>
      </c>
    </row>
    <row r="7726" spans="1:11" hidden="1" x14ac:dyDescent="0.3">
      <c r="A7726" t="s">
        <v>4355</v>
      </c>
      <c r="B7726" t="s">
        <v>4426</v>
      </c>
      <c r="C7726" t="s">
        <v>17410</v>
      </c>
      <c r="D7726" t="s">
        <v>17411</v>
      </c>
      <c r="E7726" s="74">
        <v>41788</v>
      </c>
      <c r="F7726">
        <v>4.3999999999999997E-2</v>
      </c>
      <c r="G7726" t="s">
        <v>17</v>
      </c>
      <c r="H7726" t="s">
        <v>17315</v>
      </c>
      <c r="I7726" s="74">
        <v>43167</v>
      </c>
      <c r="J7726" t="s">
        <v>19</v>
      </c>
      <c r="K7726" t="s">
        <v>19</v>
      </c>
    </row>
    <row r="7727" spans="1:11" hidden="1" x14ac:dyDescent="0.3">
      <c r="A7727" t="s">
        <v>4356</v>
      </c>
      <c r="B7727" t="s">
        <v>4426</v>
      </c>
      <c r="C7727" t="s">
        <v>17410</v>
      </c>
      <c r="D7727" t="s">
        <v>17411</v>
      </c>
      <c r="E7727" s="74">
        <v>41737</v>
      </c>
      <c r="F7727">
        <v>9.0999999999999998E-2</v>
      </c>
      <c r="G7727" t="s">
        <v>17</v>
      </c>
      <c r="H7727" t="s">
        <v>17315</v>
      </c>
      <c r="I7727" s="74">
        <v>43167</v>
      </c>
      <c r="J7727" t="s">
        <v>19</v>
      </c>
      <c r="K7727" t="s">
        <v>19</v>
      </c>
    </row>
    <row r="7728" spans="1:11" hidden="1" x14ac:dyDescent="0.3">
      <c r="A7728" t="s">
        <v>4357</v>
      </c>
      <c r="B7728" t="s">
        <v>4426</v>
      </c>
      <c r="C7728" t="s">
        <v>17410</v>
      </c>
      <c r="D7728" t="s">
        <v>17411</v>
      </c>
      <c r="E7728" s="74">
        <v>41737</v>
      </c>
      <c r="F7728">
        <v>0.13700000000000001</v>
      </c>
      <c r="G7728" t="s">
        <v>17</v>
      </c>
      <c r="H7728" t="s">
        <v>17315</v>
      </c>
      <c r="I7728" s="74">
        <v>43167</v>
      </c>
      <c r="J7728" t="s">
        <v>19</v>
      </c>
      <c r="K7728" t="s">
        <v>19</v>
      </c>
    </row>
    <row r="7729" spans="1:11" hidden="1" x14ac:dyDescent="0.3">
      <c r="A7729" t="s">
        <v>4358</v>
      </c>
      <c r="B7729" t="s">
        <v>4426</v>
      </c>
      <c r="C7729" t="s">
        <v>17410</v>
      </c>
      <c r="D7729" t="s">
        <v>17411</v>
      </c>
      <c r="E7729" s="74">
        <v>41737</v>
      </c>
      <c r="F7729">
        <v>7.8E-2</v>
      </c>
      <c r="G7729" t="s">
        <v>17</v>
      </c>
      <c r="H7729" t="s">
        <v>17315</v>
      </c>
      <c r="I7729" s="74">
        <v>43167</v>
      </c>
      <c r="J7729" t="s">
        <v>19</v>
      </c>
      <c r="K7729" t="s">
        <v>19</v>
      </c>
    </row>
    <row r="7730" spans="1:11" hidden="1" x14ac:dyDescent="0.3">
      <c r="A7730" t="s">
        <v>4361</v>
      </c>
      <c r="B7730" t="s">
        <v>4426</v>
      </c>
      <c r="C7730" t="s">
        <v>17410</v>
      </c>
      <c r="D7730" t="s">
        <v>17411</v>
      </c>
      <c r="E7730" s="74">
        <v>41737</v>
      </c>
      <c r="F7730">
        <v>7.8E-2</v>
      </c>
      <c r="G7730" t="s">
        <v>17</v>
      </c>
      <c r="H7730" t="s">
        <v>17315</v>
      </c>
      <c r="I7730" s="74">
        <v>43167</v>
      </c>
      <c r="J7730" t="s">
        <v>19</v>
      </c>
      <c r="K7730" t="s">
        <v>19</v>
      </c>
    </row>
    <row r="7731" spans="1:11" hidden="1" x14ac:dyDescent="0.3">
      <c r="A7731" t="s">
        <v>4362</v>
      </c>
      <c r="B7731" t="s">
        <v>4426</v>
      </c>
      <c r="C7731" t="s">
        <v>17410</v>
      </c>
      <c r="D7731" t="s">
        <v>17411</v>
      </c>
      <c r="E7731" s="74">
        <v>41737</v>
      </c>
      <c r="F7731">
        <v>6.5000000000000002E-2</v>
      </c>
      <c r="G7731" t="s">
        <v>17</v>
      </c>
      <c r="H7731" t="s">
        <v>17315</v>
      </c>
      <c r="I7731" s="74">
        <v>43167</v>
      </c>
      <c r="J7731" t="s">
        <v>19</v>
      </c>
      <c r="K7731" t="s">
        <v>19</v>
      </c>
    </row>
    <row r="7732" spans="1:11" hidden="1" x14ac:dyDescent="0.3">
      <c r="A7732" t="s">
        <v>4363</v>
      </c>
      <c r="B7732" t="s">
        <v>4426</v>
      </c>
      <c r="C7732" t="s">
        <v>17410</v>
      </c>
      <c r="D7732" t="s">
        <v>17411</v>
      </c>
      <c r="E7732" s="74">
        <v>41668</v>
      </c>
      <c r="F7732">
        <v>6.7000000000000004E-2</v>
      </c>
      <c r="G7732" t="s">
        <v>17</v>
      </c>
      <c r="H7732" t="s">
        <v>17315</v>
      </c>
      <c r="I7732" s="74">
        <v>43167</v>
      </c>
      <c r="J7732" t="s">
        <v>19</v>
      </c>
      <c r="K7732" t="s">
        <v>19</v>
      </c>
    </row>
    <row r="7733" spans="1:11" hidden="1" x14ac:dyDescent="0.3">
      <c r="A7733" t="s">
        <v>4364</v>
      </c>
      <c r="B7733" t="s">
        <v>4426</v>
      </c>
      <c r="C7733" t="s">
        <v>17410</v>
      </c>
      <c r="D7733" t="s">
        <v>17411</v>
      </c>
      <c r="E7733" s="74">
        <v>41667</v>
      </c>
      <c r="F7733">
        <v>8.3000000000000004E-2</v>
      </c>
      <c r="G7733" t="s">
        <v>17</v>
      </c>
      <c r="H7733" t="s">
        <v>17315</v>
      </c>
      <c r="I7733" s="74">
        <v>43167</v>
      </c>
      <c r="J7733" t="s">
        <v>19</v>
      </c>
      <c r="K7733" t="s">
        <v>19</v>
      </c>
    </row>
    <row r="7734" spans="1:11" hidden="1" x14ac:dyDescent="0.3">
      <c r="A7734" t="s">
        <v>4365</v>
      </c>
      <c r="B7734" t="s">
        <v>4426</v>
      </c>
      <c r="C7734" t="s">
        <v>17410</v>
      </c>
      <c r="D7734" t="s">
        <v>17411</v>
      </c>
      <c r="E7734" s="74">
        <v>41663</v>
      </c>
      <c r="F7734">
        <v>9.0999999999999998E-2</v>
      </c>
      <c r="G7734" t="s">
        <v>17</v>
      </c>
      <c r="H7734" t="s">
        <v>17315</v>
      </c>
      <c r="I7734" s="74">
        <v>43167</v>
      </c>
      <c r="J7734" t="s">
        <v>19</v>
      </c>
      <c r="K7734" t="s">
        <v>19</v>
      </c>
    </row>
    <row r="7735" spans="1:11" hidden="1" x14ac:dyDescent="0.3">
      <c r="A7735" t="s">
        <v>4366</v>
      </c>
      <c r="B7735" t="s">
        <v>4426</v>
      </c>
      <c r="C7735" t="s">
        <v>17410</v>
      </c>
      <c r="D7735" t="s">
        <v>17411</v>
      </c>
      <c r="E7735" s="74">
        <v>41659</v>
      </c>
      <c r="F7735">
        <v>0.11600000000000001</v>
      </c>
      <c r="G7735" t="s">
        <v>17</v>
      </c>
      <c r="H7735" t="s">
        <v>17315</v>
      </c>
      <c r="I7735" s="74">
        <v>43167</v>
      </c>
      <c r="J7735" t="s">
        <v>19</v>
      </c>
      <c r="K7735" t="s">
        <v>19</v>
      </c>
    </row>
    <row r="7736" spans="1:11" hidden="1" x14ac:dyDescent="0.3">
      <c r="A7736" t="s">
        <v>4066</v>
      </c>
      <c r="B7736" t="s">
        <v>4065</v>
      </c>
      <c r="C7736" t="s">
        <v>17410</v>
      </c>
      <c r="D7736" t="s">
        <v>17411</v>
      </c>
      <c r="E7736" s="74">
        <v>41646</v>
      </c>
      <c r="F7736">
        <v>0.21299999999999999</v>
      </c>
      <c r="G7736" t="s">
        <v>17</v>
      </c>
      <c r="H7736" t="s">
        <v>17315</v>
      </c>
      <c r="I7736" s="74">
        <v>42907</v>
      </c>
      <c r="J7736" t="s">
        <v>19</v>
      </c>
      <c r="K7736" t="s">
        <v>19</v>
      </c>
    </row>
    <row r="7737" spans="1:11" hidden="1" x14ac:dyDescent="0.3">
      <c r="A7737" t="s">
        <v>4067</v>
      </c>
      <c r="B7737" t="s">
        <v>4065</v>
      </c>
      <c r="C7737" t="s">
        <v>17410</v>
      </c>
      <c r="D7737" t="s">
        <v>17411</v>
      </c>
      <c r="E7737" s="74">
        <v>41788</v>
      </c>
      <c r="F7737">
        <v>0.83899999999999997</v>
      </c>
      <c r="G7737" t="s">
        <v>17</v>
      </c>
      <c r="H7737" t="s">
        <v>17315</v>
      </c>
      <c r="I7737" s="74">
        <v>42907</v>
      </c>
      <c r="J7737" t="s">
        <v>19</v>
      </c>
      <c r="K7737" t="s">
        <v>19</v>
      </c>
    </row>
    <row r="7738" spans="1:11" hidden="1" x14ac:dyDescent="0.3">
      <c r="A7738" t="s">
        <v>4068</v>
      </c>
      <c r="B7738" t="s">
        <v>4065</v>
      </c>
      <c r="C7738" t="s">
        <v>17410</v>
      </c>
      <c r="D7738" t="s">
        <v>17411</v>
      </c>
      <c r="E7738" s="74">
        <v>41927</v>
      </c>
      <c r="F7738">
        <v>0.28699999999999998</v>
      </c>
      <c r="G7738" t="s">
        <v>17</v>
      </c>
      <c r="H7738" t="s">
        <v>17315</v>
      </c>
      <c r="I7738" s="74">
        <v>42913</v>
      </c>
      <c r="J7738" t="s">
        <v>19</v>
      </c>
      <c r="K7738" t="s">
        <v>19</v>
      </c>
    </row>
    <row r="7739" spans="1:11" hidden="1" x14ac:dyDescent="0.3">
      <c r="A7739" t="s">
        <v>4275</v>
      </c>
      <c r="B7739" t="s">
        <v>4065</v>
      </c>
      <c r="C7739" t="s">
        <v>17410</v>
      </c>
      <c r="D7739" t="s">
        <v>17411</v>
      </c>
      <c r="E7739" s="74">
        <v>41804</v>
      </c>
      <c r="F7739">
        <v>0.24399999999999999</v>
      </c>
      <c r="G7739" t="s">
        <v>17</v>
      </c>
      <c r="H7739" t="s">
        <v>17315</v>
      </c>
      <c r="I7739" s="74">
        <v>43103</v>
      </c>
      <c r="J7739" t="s">
        <v>19</v>
      </c>
      <c r="K7739" t="s">
        <v>19</v>
      </c>
    </row>
    <row r="7740" spans="1:11" hidden="1" x14ac:dyDescent="0.3">
      <c r="A7740" t="s">
        <v>4431</v>
      </c>
      <c r="B7740" t="s">
        <v>4065</v>
      </c>
      <c r="C7740" t="s">
        <v>17410</v>
      </c>
      <c r="D7740" t="s">
        <v>17411</v>
      </c>
      <c r="E7740" s="74">
        <v>41646</v>
      </c>
      <c r="F7740">
        <v>6.8000000000000005E-2</v>
      </c>
      <c r="G7740" t="s">
        <v>17</v>
      </c>
      <c r="H7740" t="s">
        <v>17315</v>
      </c>
      <c r="I7740" s="74">
        <v>43208</v>
      </c>
      <c r="J7740" t="s">
        <v>19</v>
      </c>
      <c r="K7740" t="s">
        <v>19</v>
      </c>
    </row>
    <row r="7741" spans="1:11" hidden="1" x14ac:dyDescent="0.3">
      <c r="A7741" t="s">
        <v>4432</v>
      </c>
      <c r="B7741" t="s">
        <v>4065</v>
      </c>
      <c r="C7741" t="s">
        <v>17410</v>
      </c>
      <c r="D7741" t="s">
        <v>17411</v>
      </c>
      <c r="E7741" s="74">
        <v>41646</v>
      </c>
      <c r="F7741">
        <v>8.3000000000000004E-2</v>
      </c>
      <c r="G7741" t="s">
        <v>17</v>
      </c>
      <c r="H7741" t="s">
        <v>17315</v>
      </c>
      <c r="I7741" s="74">
        <v>43208</v>
      </c>
      <c r="J7741" t="s">
        <v>19</v>
      </c>
      <c r="K7741" t="s">
        <v>19</v>
      </c>
    </row>
    <row r="7742" spans="1:11" hidden="1" x14ac:dyDescent="0.3">
      <c r="A7742" t="s">
        <v>4433</v>
      </c>
      <c r="B7742" t="s">
        <v>4065</v>
      </c>
      <c r="C7742" t="s">
        <v>17410</v>
      </c>
      <c r="D7742" t="s">
        <v>17411</v>
      </c>
      <c r="E7742" s="74">
        <v>41646</v>
      </c>
      <c r="F7742">
        <v>0.10199999999999999</v>
      </c>
      <c r="G7742" t="s">
        <v>17</v>
      </c>
      <c r="H7742" t="s">
        <v>17315</v>
      </c>
      <c r="I7742" s="74">
        <v>43208</v>
      </c>
      <c r="J7742" t="s">
        <v>19</v>
      </c>
      <c r="K7742" t="s">
        <v>19</v>
      </c>
    </row>
    <row r="7743" spans="1:11" hidden="1" x14ac:dyDescent="0.3">
      <c r="A7743" t="s">
        <v>4434</v>
      </c>
      <c r="B7743" t="s">
        <v>4065</v>
      </c>
      <c r="C7743" t="s">
        <v>17410</v>
      </c>
      <c r="D7743" t="s">
        <v>17411</v>
      </c>
      <c r="E7743" s="74">
        <v>41646</v>
      </c>
      <c r="F7743">
        <v>0.13100000000000001</v>
      </c>
      <c r="G7743" t="s">
        <v>17</v>
      </c>
      <c r="H7743" t="s">
        <v>17315</v>
      </c>
      <c r="I7743" s="74">
        <v>43208</v>
      </c>
      <c r="J7743" t="s">
        <v>19</v>
      </c>
      <c r="K7743" t="s">
        <v>19</v>
      </c>
    </row>
    <row r="7744" spans="1:11" hidden="1" x14ac:dyDescent="0.3">
      <c r="A7744" t="s">
        <v>4435</v>
      </c>
      <c r="B7744" t="s">
        <v>4065</v>
      </c>
      <c r="C7744" t="s">
        <v>17410</v>
      </c>
      <c r="D7744" t="s">
        <v>17411</v>
      </c>
      <c r="E7744" s="74">
        <v>41646</v>
      </c>
      <c r="F7744">
        <v>0.13400000000000001</v>
      </c>
      <c r="G7744" t="s">
        <v>17</v>
      </c>
      <c r="H7744" t="s">
        <v>17315</v>
      </c>
      <c r="I7744" s="74">
        <v>43208</v>
      </c>
      <c r="J7744" t="s">
        <v>19</v>
      </c>
      <c r="K7744" t="s">
        <v>19</v>
      </c>
    </row>
    <row r="7745" spans="1:11" hidden="1" x14ac:dyDescent="0.3">
      <c r="A7745" t="s">
        <v>2049</v>
      </c>
      <c r="B7745" t="s">
        <v>12902</v>
      </c>
      <c r="C7745" t="s">
        <v>21778</v>
      </c>
      <c r="D7745" t="s">
        <v>21779</v>
      </c>
      <c r="E7745" s="74">
        <v>40603</v>
      </c>
      <c r="F7745">
        <v>0.19400000000000001</v>
      </c>
      <c r="G7745" t="s">
        <v>17</v>
      </c>
      <c r="H7745" t="s">
        <v>17315</v>
      </c>
      <c r="I7745" s="74">
        <v>41189</v>
      </c>
      <c r="J7745" t="s">
        <v>19</v>
      </c>
      <c r="K7745" t="s">
        <v>19</v>
      </c>
    </row>
    <row r="7746" spans="1:11" hidden="1" x14ac:dyDescent="0.3">
      <c r="A7746" t="s">
        <v>28139</v>
      </c>
      <c r="B7746" t="s">
        <v>28140</v>
      </c>
      <c r="C7746" t="s">
        <v>28075</v>
      </c>
      <c r="D7746" t="s">
        <v>28076</v>
      </c>
      <c r="E7746" s="74">
        <v>42922</v>
      </c>
      <c r="F7746">
        <v>0.13552</v>
      </c>
      <c r="G7746" t="s">
        <v>17</v>
      </c>
      <c r="H7746" t="s">
        <v>17315</v>
      </c>
      <c r="I7746" s="74">
        <v>45644</v>
      </c>
      <c r="J7746" t="s">
        <v>19</v>
      </c>
      <c r="K7746" t="s">
        <v>19</v>
      </c>
    </row>
    <row r="7747" spans="1:11" hidden="1" x14ac:dyDescent="0.3">
      <c r="A7747" t="s">
        <v>4991</v>
      </c>
      <c r="B7747" t="s">
        <v>11110</v>
      </c>
      <c r="C7747" t="s">
        <v>17614</v>
      </c>
      <c r="D7747" t="s">
        <v>17615</v>
      </c>
      <c r="E7747" s="74">
        <v>37221</v>
      </c>
      <c r="F7747">
        <v>1.3</v>
      </c>
      <c r="G7747" t="s">
        <v>6</v>
      </c>
      <c r="H7747" t="s">
        <v>17386</v>
      </c>
      <c r="I7747" s="74">
        <v>43600</v>
      </c>
      <c r="J7747" t="s">
        <v>19</v>
      </c>
      <c r="K7747" t="s">
        <v>19</v>
      </c>
    </row>
    <row r="7748" spans="1:11" hidden="1" x14ac:dyDescent="0.3">
      <c r="A7748" t="s">
        <v>4992</v>
      </c>
      <c r="B7748" t="s">
        <v>11109</v>
      </c>
      <c r="C7748" t="s">
        <v>17614</v>
      </c>
      <c r="D7748" t="s">
        <v>17615</v>
      </c>
      <c r="E7748" s="74">
        <v>37242</v>
      </c>
      <c r="F7748">
        <v>1.3</v>
      </c>
      <c r="G7748" t="s">
        <v>6</v>
      </c>
      <c r="H7748" t="s">
        <v>17386</v>
      </c>
      <c r="I7748" s="74">
        <v>43600</v>
      </c>
      <c r="J7748" t="s">
        <v>19</v>
      </c>
      <c r="K7748" t="s">
        <v>19</v>
      </c>
    </row>
    <row r="7749" spans="1:11" hidden="1" x14ac:dyDescent="0.3">
      <c r="A7749" t="s">
        <v>4993</v>
      </c>
      <c r="B7749" t="s">
        <v>11108</v>
      </c>
      <c r="C7749" t="s">
        <v>17614</v>
      </c>
      <c r="D7749" t="s">
        <v>17615</v>
      </c>
      <c r="E7749" s="74">
        <v>37239</v>
      </c>
      <c r="F7749">
        <v>1.3</v>
      </c>
      <c r="G7749" t="s">
        <v>6</v>
      </c>
      <c r="H7749" t="s">
        <v>17386</v>
      </c>
      <c r="I7749" s="74">
        <v>43600</v>
      </c>
      <c r="J7749" t="s">
        <v>19</v>
      </c>
      <c r="K7749" t="s">
        <v>19</v>
      </c>
    </row>
    <row r="7750" spans="1:11" hidden="1" x14ac:dyDescent="0.3">
      <c r="A7750" t="s">
        <v>4994</v>
      </c>
      <c r="B7750" t="s">
        <v>11107</v>
      </c>
      <c r="C7750" t="s">
        <v>17614</v>
      </c>
      <c r="D7750" t="s">
        <v>17615</v>
      </c>
      <c r="E7750" s="74">
        <v>37221</v>
      </c>
      <c r="F7750">
        <v>1.3</v>
      </c>
      <c r="G7750" t="s">
        <v>6</v>
      </c>
      <c r="H7750" t="s">
        <v>17386</v>
      </c>
      <c r="I7750" s="74">
        <v>43600</v>
      </c>
      <c r="J7750" t="s">
        <v>19</v>
      </c>
      <c r="K7750" t="s">
        <v>19</v>
      </c>
    </row>
    <row r="7751" spans="1:11" hidden="1" x14ac:dyDescent="0.3">
      <c r="A7751" t="s">
        <v>4995</v>
      </c>
      <c r="B7751" t="s">
        <v>11106</v>
      </c>
      <c r="C7751" t="s">
        <v>17614</v>
      </c>
      <c r="D7751" t="s">
        <v>17615</v>
      </c>
      <c r="E7751" s="74">
        <v>37204</v>
      </c>
      <c r="F7751">
        <v>1.3</v>
      </c>
      <c r="G7751" t="s">
        <v>6</v>
      </c>
      <c r="H7751" t="s">
        <v>17386</v>
      </c>
      <c r="I7751" s="74">
        <v>43600</v>
      </c>
      <c r="J7751" t="s">
        <v>19</v>
      </c>
      <c r="K7751" t="s">
        <v>19</v>
      </c>
    </row>
    <row r="7752" spans="1:11" hidden="1" x14ac:dyDescent="0.3">
      <c r="A7752" t="s">
        <v>2696</v>
      </c>
      <c r="B7752" t="s">
        <v>13430</v>
      </c>
      <c r="C7752" t="s">
        <v>21762</v>
      </c>
      <c r="D7752" t="s">
        <v>21763</v>
      </c>
      <c r="E7752" s="74">
        <v>32051</v>
      </c>
      <c r="F7752">
        <v>2.2000000000000002</v>
      </c>
      <c r="G7752" t="s">
        <v>17369</v>
      </c>
      <c r="H7752" t="s">
        <v>17315</v>
      </c>
      <c r="I7752" s="74">
        <v>40521</v>
      </c>
      <c r="J7752" t="s">
        <v>19</v>
      </c>
      <c r="K7752" t="s">
        <v>19</v>
      </c>
    </row>
    <row r="7753" spans="1:11" hidden="1" x14ac:dyDescent="0.3">
      <c r="A7753" t="s">
        <v>2695</v>
      </c>
      <c r="B7753" t="s">
        <v>13430</v>
      </c>
      <c r="C7753" t="s">
        <v>21762</v>
      </c>
      <c r="D7753" t="s">
        <v>21763</v>
      </c>
      <c r="E7753" s="74">
        <v>32112</v>
      </c>
      <c r="F7753">
        <v>2.2000000000000002</v>
      </c>
      <c r="G7753" t="s">
        <v>17369</v>
      </c>
      <c r="H7753" t="s">
        <v>17315</v>
      </c>
      <c r="I7753" s="74">
        <v>40521</v>
      </c>
      <c r="J7753" t="s">
        <v>19</v>
      </c>
      <c r="K7753" t="s">
        <v>19</v>
      </c>
    </row>
    <row r="7754" spans="1:11" hidden="1" x14ac:dyDescent="0.3">
      <c r="A7754" t="s">
        <v>172</v>
      </c>
      <c r="B7754" t="s">
        <v>11723</v>
      </c>
      <c r="C7754" t="s">
        <v>17518</v>
      </c>
      <c r="D7754" t="s">
        <v>17519</v>
      </c>
      <c r="E7754" s="74">
        <v>42664</v>
      </c>
      <c r="F7754">
        <v>0.74</v>
      </c>
      <c r="G7754" t="s">
        <v>17</v>
      </c>
      <c r="H7754" t="s">
        <v>17315</v>
      </c>
      <c r="I7754" s="74">
        <v>42753</v>
      </c>
      <c r="J7754" t="s">
        <v>19</v>
      </c>
      <c r="K7754" t="s">
        <v>19</v>
      </c>
    </row>
    <row r="7755" spans="1:11" hidden="1" x14ac:dyDescent="0.3">
      <c r="A7755" t="s">
        <v>655</v>
      </c>
      <c r="B7755" t="s">
        <v>12000</v>
      </c>
      <c r="C7755" t="s">
        <v>17518</v>
      </c>
      <c r="D7755" t="s">
        <v>17519</v>
      </c>
      <c r="E7755" s="74">
        <v>42299</v>
      </c>
      <c r="F7755">
        <v>0.01</v>
      </c>
      <c r="G7755" t="s">
        <v>17</v>
      </c>
      <c r="H7755" t="s">
        <v>17315</v>
      </c>
      <c r="I7755" s="74">
        <v>42331</v>
      </c>
      <c r="J7755" t="s">
        <v>19</v>
      </c>
      <c r="K7755" t="s">
        <v>19</v>
      </c>
    </row>
    <row r="7756" spans="1:11" hidden="1" x14ac:dyDescent="0.3">
      <c r="A7756" t="s">
        <v>9956</v>
      </c>
      <c r="B7756" t="s">
        <v>16955</v>
      </c>
      <c r="C7756" t="s">
        <v>17446</v>
      </c>
      <c r="D7756" t="s">
        <v>17447</v>
      </c>
      <c r="E7756" s="74">
        <v>44148</v>
      </c>
      <c r="F7756">
        <v>136.80000000000001</v>
      </c>
      <c r="G7756" t="s">
        <v>6</v>
      </c>
      <c r="H7756" t="s">
        <v>17391</v>
      </c>
      <c r="I7756" s="74">
        <v>44167</v>
      </c>
      <c r="J7756" t="s">
        <v>19</v>
      </c>
      <c r="K7756" t="s">
        <v>19</v>
      </c>
    </row>
    <row r="7757" spans="1:11" hidden="1" x14ac:dyDescent="0.3">
      <c r="A7757" t="s">
        <v>25240</v>
      </c>
      <c r="B7757" t="s">
        <v>25241</v>
      </c>
      <c r="C7757" t="s">
        <v>17492</v>
      </c>
      <c r="D7757" t="s">
        <v>17493</v>
      </c>
      <c r="E7757" s="74">
        <v>45395</v>
      </c>
      <c r="F7757">
        <v>190</v>
      </c>
      <c r="G7757" t="s">
        <v>17</v>
      </c>
      <c r="H7757" t="s">
        <v>17324</v>
      </c>
      <c r="I7757" s="74">
        <v>45419</v>
      </c>
      <c r="J7757" t="s">
        <v>19</v>
      </c>
      <c r="K7757" t="s">
        <v>19</v>
      </c>
    </row>
    <row r="7758" spans="1:11" hidden="1" x14ac:dyDescent="0.3">
      <c r="A7758" t="s">
        <v>3475</v>
      </c>
      <c r="B7758" t="s">
        <v>11681</v>
      </c>
      <c r="C7758" t="s">
        <v>22170</v>
      </c>
      <c r="D7758" t="s">
        <v>22171</v>
      </c>
      <c r="E7758" s="74">
        <v>33441</v>
      </c>
      <c r="F7758">
        <v>30</v>
      </c>
      <c r="G7758" t="s">
        <v>6</v>
      </c>
      <c r="H7758" t="s">
        <v>17315</v>
      </c>
      <c r="I7758" s="74">
        <v>39666</v>
      </c>
      <c r="J7758" t="s">
        <v>19</v>
      </c>
      <c r="K7758" t="s">
        <v>19</v>
      </c>
    </row>
    <row r="7759" spans="1:11" hidden="1" x14ac:dyDescent="0.3">
      <c r="A7759" t="s">
        <v>3474</v>
      </c>
      <c r="B7759" t="s">
        <v>11687</v>
      </c>
      <c r="C7759" t="s">
        <v>22170</v>
      </c>
      <c r="D7759" t="s">
        <v>22171</v>
      </c>
      <c r="E7759" s="74">
        <v>33389</v>
      </c>
      <c r="F7759">
        <v>21</v>
      </c>
      <c r="G7759" t="s">
        <v>6</v>
      </c>
      <c r="H7759" t="s">
        <v>17315</v>
      </c>
      <c r="I7759" s="74">
        <v>39666</v>
      </c>
      <c r="J7759" t="s">
        <v>19</v>
      </c>
      <c r="K7759" t="s">
        <v>19</v>
      </c>
    </row>
    <row r="7760" spans="1:11" hidden="1" x14ac:dyDescent="0.3">
      <c r="A7760" t="s">
        <v>3473</v>
      </c>
      <c r="B7760" t="s">
        <v>11681</v>
      </c>
      <c r="C7760" t="s">
        <v>22170</v>
      </c>
      <c r="D7760" t="s">
        <v>22171</v>
      </c>
      <c r="E7760" s="74">
        <v>33283</v>
      </c>
      <c r="F7760">
        <v>9.1999999999999993</v>
      </c>
      <c r="G7760" t="s">
        <v>6</v>
      </c>
      <c r="H7760" t="s">
        <v>17315</v>
      </c>
      <c r="I7760" s="74">
        <v>39666</v>
      </c>
      <c r="J7760" t="s">
        <v>19</v>
      </c>
      <c r="K7760" t="s">
        <v>19</v>
      </c>
    </row>
    <row r="7761" spans="1:11" hidden="1" x14ac:dyDescent="0.3">
      <c r="A7761" t="s">
        <v>587</v>
      </c>
      <c r="B7761" t="s">
        <v>11962</v>
      </c>
      <c r="C7761" t="s">
        <v>17365</v>
      </c>
      <c r="D7761" t="s">
        <v>17366</v>
      </c>
      <c r="E7761" s="74">
        <v>42361</v>
      </c>
      <c r="F7761">
        <v>4</v>
      </c>
      <c r="G7761" t="s">
        <v>17</v>
      </c>
      <c r="H7761" t="s">
        <v>17441</v>
      </c>
      <c r="I7761" s="74">
        <v>42485</v>
      </c>
      <c r="J7761" t="s">
        <v>19</v>
      </c>
      <c r="K7761" t="s">
        <v>19</v>
      </c>
    </row>
    <row r="7762" spans="1:11" hidden="1" x14ac:dyDescent="0.3">
      <c r="A7762" t="s">
        <v>8250</v>
      </c>
      <c r="B7762" t="s">
        <v>10276</v>
      </c>
      <c r="C7762" t="s">
        <v>17365</v>
      </c>
      <c r="D7762" t="s">
        <v>17366</v>
      </c>
      <c r="E7762" s="74">
        <v>43853</v>
      </c>
      <c r="F7762">
        <v>1.05</v>
      </c>
      <c r="G7762" t="s">
        <v>17</v>
      </c>
      <c r="H7762" t="s">
        <v>17441</v>
      </c>
      <c r="I7762" s="74">
        <v>43948</v>
      </c>
      <c r="J7762" t="s">
        <v>19</v>
      </c>
      <c r="K7762" t="s">
        <v>19</v>
      </c>
    </row>
    <row r="7763" spans="1:11" hidden="1" x14ac:dyDescent="0.3">
      <c r="A7763" t="s">
        <v>308</v>
      </c>
      <c r="B7763" t="s">
        <v>11809</v>
      </c>
      <c r="C7763" t="s">
        <v>17365</v>
      </c>
      <c r="D7763" t="s">
        <v>17366</v>
      </c>
      <c r="E7763" s="74">
        <v>42639</v>
      </c>
      <c r="F7763">
        <v>2</v>
      </c>
      <c r="G7763" t="s">
        <v>17</v>
      </c>
      <c r="H7763" t="s">
        <v>17441</v>
      </c>
      <c r="I7763" s="74">
        <v>42667</v>
      </c>
      <c r="J7763" t="s">
        <v>19</v>
      </c>
      <c r="K7763" t="s">
        <v>19</v>
      </c>
    </row>
    <row r="7764" spans="1:11" hidden="1" x14ac:dyDescent="0.3">
      <c r="A7764" t="s">
        <v>25667</v>
      </c>
      <c r="B7764" t="s">
        <v>25668</v>
      </c>
      <c r="C7764" t="s">
        <v>25669</v>
      </c>
      <c r="D7764" t="s">
        <v>25668</v>
      </c>
      <c r="E7764" s="74">
        <v>45275</v>
      </c>
      <c r="F7764">
        <v>61.2</v>
      </c>
      <c r="G7764" t="s">
        <v>17</v>
      </c>
      <c r="H7764" t="s">
        <v>17339</v>
      </c>
      <c r="I7764" s="74">
        <v>45595</v>
      </c>
      <c r="J7764" t="s">
        <v>19</v>
      </c>
      <c r="K7764" t="s">
        <v>19</v>
      </c>
    </row>
    <row r="7765" spans="1:11" hidden="1" x14ac:dyDescent="0.3">
      <c r="A7765" t="s">
        <v>16010</v>
      </c>
      <c r="B7765" t="s">
        <v>16009</v>
      </c>
      <c r="C7765" t="s">
        <v>17361</v>
      </c>
      <c r="D7765" t="s">
        <v>17362</v>
      </c>
      <c r="E7765" s="74">
        <v>43424</v>
      </c>
      <c r="F7765">
        <v>0.9</v>
      </c>
      <c r="G7765" t="s">
        <v>17</v>
      </c>
      <c r="H7765" t="s">
        <v>17315</v>
      </c>
      <c r="I7765" s="74">
        <v>44330</v>
      </c>
      <c r="J7765" t="s">
        <v>19</v>
      </c>
      <c r="K7765" t="s">
        <v>19</v>
      </c>
    </row>
    <row r="7766" spans="1:11" hidden="1" x14ac:dyDescent="0.3">
      <c r="A7766" t="s">
        <v>2984</v>
      </c>
      <c r="B7766" t="s">
        <v>15207</v>
      </c>
      <c r="C7766" t="s">
        <v>17352</v>
      </c>
      <c r="D7766" t="s">
        <v>17293</v>
      </c>
      <c r="E7766" s="74">
        <v>32994</v>
      </c>
      <c r="F7766">
        <v>4.2</v>
      </c>
      <c r="G7766" t="s">
        <v>17369</v>
      </c>
      <c r="H7766" t="s">
        <v>17315</v>
      </c>
      <c r="I7766" s="74">
        <v>39972</v>
      </c>
      <c r="J7766" t="s">
        <v>19</v>
      </c>
      <c r="K7766" t="s">
        <v>19</v>
      </c>
    </row>
    <row r="7767" spans="1:11" hidden="1" x14ac:dyDescent="0.3">
      <c r="A7767" t="s">
        <v>16085</v>
      </c>
      <c r="B7767" t="s">
        <v>16084</v>
      </c>
      <c r="C7767" t="s">
        <v>17538</v>
      </c>
      <c r="D7767" t="s">
        <v>17539</v>
      </c>
      <c r="E7767" s="74">
        <v>43999</v>
      </c>
      <c r="F7767">
        <v>0.54</v>
      </c>
      <c r="G7767" t="s">
        <v>17</v>
      </c>
      <c r="H7767" t="s">
        <v>17315</v>
      </c>
      <c r="I7767" s="74">
        <v>44309</v>
      </c>
      <c r="J7767" t="s">
        <v>19</v>
      </c>
      <c r="K7767" t="s">
        <v>19</v>
      </c>
    </row>
    <row r="7768" spans="1:11" hidden="1" x14ac:dyDescent="0.3">
      <c r="A7768" t="s">
        <v>3695</v>
      </c>
      <c r="B7768" t="s">
        <v>13486</v>
      </c>
      <c r="C7768" t="s">
        <v>17352</v>
      </c>
      <c r="D7768" t="s">
        <v>17293</v>
      </c>
      <c r="E7768" s="74">
        <v>18810</v>
      </c>
      <c r="F7768">
        <v>18</v>
      </c>
      <c r="G7768" t="s">
        <v>17369</v>
      </c>
      <c r="H7768" t="s">
        <v>17339</v>
      </c>
      <c r="I7768" s="74">
        <v>39451</v>
      </c>
      <c r="J7768" t="s">
        <v>19</v>
      </c>
      <c r="K7768" t="s">
        <v>19</v>
      </c>
    </row>
    <row r="7769" spans="1:11" hidden="1" x14ac:dyDescent="0.3">
      <c r="A7769" t="s">
        <v>3182</v>
      </c>
      <c r="B7769" t="s">
        <v>10462</v>
      </c>
      <c r="C7769" t="s">
        <v>17313</v>
      </c>
      <c r="D7769" t="s">
        <v>17314</v>
      </c>
      <c r="E7769" s="74">
        <v>39800</v>
      </c>
      <c r="F7769">
        <v>0.432</v>
      </c>
      <c r="G7769" t="s">
        <v>17</v>
      </c>
      <c r="H7769" t="s">
        <v>17315</v>
      </c>
      <c r="I7769" s="74">
        <v>39946</v>
      </c>
      <c r="J7769" t="s">
        <v>19</v>
      </c>
      <c r="K7769" t="s">
        <v>19</v>
      </c>
    </row>
    <row r="7770" spans="1:11" hidden="1" x14ac:dyDescent="0.3">
      <c r="A7770" t="s">
        <v>3180</v>
      </c>
      <c r="B7770" t="s">
        <v>10458</v>
      </c>
      <c r="C7770" t="s">
        <v>17313</v>
      </c>
      <c r="D7770" t="s">
        <v>17314</v>
      </c>
      <c r="E7770" s="74">
        <v>39800</v>
      </c>
      <c r="F7770">
        <v>0.20399999999999999</v>
      </c>
      <c r="G7770" t="s">
        <v>17</v>
      </c>
      <c r="H7770" t="s">
        <v>17315</v>
      </c>
      <c r="I7770" s="74">
        <v>39946</v>
      </c>
      <c r="J7770" t="s">
        <v>19</v>
      </c>
      <c r="K7770" t="s">
        <v>19</v>
      </c>
    </row>
    <row r="7771" spans="1:11" hidden="1" x14ac:dyDescent="0.3">
      <c r="A7771" t="s">
        <v>3181</v>
      </c>
      <c r="B7771" t="s">
        <v>10461</v>
      </c>
      <c r="C7771" t="s">
        <v>17313</v>
      </c>
      <c r="D7771" t="s">
        <v>17314</v>
      </c>
      <c r="E7771" s="74">
        <v>39800</v>
      </c>
      <c r="F7771">
        <v>0.2</v>
      </c>
      <c r="G7771" t="s">
        <v>17</v>
      </c>
      <c r="H7771" t="s">
        <v>17315</v>
      </c>
      <c r="I7771" s="74">
        <v>39918</v>
      </c>
      <c r="J7771" t="s">
        <v>19</v>
      </c>
      <c r="K7771" t="s">
        <v>19</v>
      </c>
    </row>
    <row r="7772" spans="1:11" hidden="1" x14ac:dyDescent="0.3">
      <c r="A7772" t="s">
        <v>3328</v>
      </c>
      <c r="B7772" t="s">
        <v>11356</v>
      </c>
      <c r="C7772" t="s">
        <v>22284</v>
      </c>
      <c r="D7772" t="s">
        <v>22285</v>
      </c>
      <c r="E7772" s="74">
        <v>30507</v>
      </c>
      <c r="F7772">
        <v>12.15</v>
      </c>
      <c r="G7772" t="s">
        <v>17369</v>
      </c>
      <c r="H7772" t="s">
        <v>17315</v>
      </c>
      <c r="I7772" s="74">
        <v>40520</v>
      </c>
      <c r="J7772" t="s">
        <v>19</v>
      </c>
      <c r="K7772" t="s">
        <v>19</v>
      </c>
    </row>
    <row r="7773" spans="1:11" hidden="1" x14ac:dyDescent="0.3">
      <c r="A7773" t="s">
        <v>2737</v>
      </c>
      <c r="B7773" t="s">
        <v>13461</v>
      </c>
      <c r="C7773" t="s">
        <v>20413</v>
      </c>
      <c r="D7773" t="s">
        <v>20414</v>
      </c>
      <c r="E7773" s="74">
        <v>40337</v>
      </c>
      <c r="F7773">
        <v>0.63200000000000001</v>
      </c>
      <c r="G7773" t="s">
        <v>17</v>
      </c>
      <c r="H7773" t="s">
        <v>17339</v>
      </c>
      <c r="I7773" s="74">
        <v>40492</v>
      </c>
      <c r="J7773" t="s">
        <v>19</v>
      </c>
      <c r="K7773" t="s">
        <v>19</v>
      </c>
    </row>
    <row r="7774" spans="1:11" hidden="1" x14ac:dyDescent="0.3">
      <c r="A7774" t="s">
        <v>4670</v>
      </c>
      <c r="B7774" t="s">
        <v>4669</v>
      </c>
      <c r="C7774" t="s">
        <v>17466</v>
      </c>
      <c r="D7774" t="s">
        <v>17467</v>
      </c>
      <c r="E7774" s="74">
        <v>43396</v>
      </c>
      <c r="F7774">
        <v>5.6000000000000001E-2</v>
      </c>
      <c r="G7774" t="s">
        <v>17</v>
      </c>
      <c r="H7774" t="s">
        <v>17315</v>
      </c>
      <c r="I7774" s="74">
        <v>43444</v>
      </c>
      <c r="J7774" t="s">
        <v>19</v>
      </c>
      <c r="K7774" t="s">
        <v>19</v>
      </c>
    </row>
    <row r="7775" spans="1:11" hidden="1" x14ac:dyDescent="0.3">
      <c r="A7775" t="s">
        <v>6141</v>
      </c>
      <c r="B7775" t="s">
        <v>22364</v>
      </c>
      <c r="C7775" t="s">
        <v>22353</v>
      </c>
      <c r="D7775" t="s">
        <v>22354</v>
      </c>
      <c r="E7775" s="74">
        <v>43152</v>
      </c>
      <c r="F7775">
        <v>0.16400000000000001</v>
      </c>
      <c r="G7775" t="s">
        <v>17</v>
      </c>
      <c r="H7775" t="s">
        <v>17315</v>
      </c>
      <c r="I7775" s="74">
        <v>43790</v>
      </c>
      <c r="J7775" t="s">
        <v>19</v>
      </c>
      <c r="K7775" t="s">
        <v>19</v>
      </c>
    </row>
    <row r="7776" spans="1:11" hidden="1" x14ac:dyDescent="0.3">
      <c r="A7776" t="s">
        <v>1389</v>
      </c>
      <c r="B7776" t="s">
        <v>12404</v>
      </c>
      <c r="C7776" t="s">
        <v>17365</v>
      </c>
      <c r="D7776" t="s">
        <v>17366</v>
      </c>
      <c r="E7776" s="74">
        <v>41256</v>
      </c>
      <c r="F7776">
        <v>1</v>
      </c>
      <c r="G7776" t="s">
        <v>17</v>
      </c>
      <c r="H7776" t="s">
        <v>17441</v>
      </c>
      <c r="I7776" s="74">
        <v>41666</v>
      </c>
      <c r="J7776" t="s">
        <v>19</v>
      </c>
      <c r="K7776" t="s">
        <v>19</v>
      </c>
    </row>
    <row r="7777" spans="1:11" hidden="1" x14ac:dyDescent="0.3">
      <c r="A7777" t="s">
        <v>1211</v>
      </c>
      <c r="B7777" t="s">
        <v>12311</v>
      </c>
      <c r="C7777" t="s">
        <v>17428</v>
      </c>
      <c r="D7777" t="s">
        <v>17429</v>
      </c>
      <c r="E7777" s="74">
        <v>41352</v>
      </c>
      <c r="F7777">
        <v>0.997</v>
      </c>
      <c r="G7777" t="s">
        <v>17</v>
      </c>
      <c r="H7777" t="s">
        <v>17315</v>
      </c>
      <c r="I7777" s="74">
        <v>41815</v>
      </c>
      <c r="J7777" t="s">
        <v>19</v>
      </c>
      <c r="K7777" t="s">
        <v>19</v>
      </c>
    </row>
    <row r="7778" spans="1:11" hidden="1" x14ac:dyDescent="0.3">
      <c r="A7778" t="s">
        <v>3694</v>
      </c>
      <c r="B7778" t="s">
        <v>13479</v>
      </c>
      <c r="C7778" t="s">
        <v>17352</v>
      </c>
      <c r="D7778" t="s">
        <v>17293</v>
      </c>
      <c r="E7778" s="74">
        <v>3654</v>
      </c>
      <c r="F7778">
        <v>1.2</v>
      </c>
      <c r="G7778" t="s">
        <v>17369</v>
      </c>
      <c r="H7778" t="s">
        <v>17397</v>
      </c>
      <c r="I7778" s="74">
        <v>39451</v>
      </c>
      <c r="J7778" t="s">
        <v>19</v>
      </c>
      <c r="K7778" t="s">
        <v>19</v>
      </c>
    </row>
    <row r="7779" spans="1:11" hidden="1" x14ac:dyDescent="0.3">
      <c r="A7779" t="s">
        <v>558</v>
      </c>
      <c r="B7779" t="s">
        <v>11916</v>
      </c>
      <c r="C7779" t="s">
        <v>18548</v>
      </c>
      <c r="D7779" t="s">
        <v>18549</v>
      </c>
      <c r="E7779" t="s">
        <v>22100</v>
      </c>
      <c r="F7779">
        <v>6.3</v>
      </c>
      <c r="G7779" t="s">
        <v>17369</v>
      </c>
      <c r="H7779" t="s">
        <v>17391</v>
      </c>
      <c r="I7779" s="74">
        <v>42527</v>
      </c>
      <c r="J7779" t="s">
        <v>17325</v>
      </c>
      <c r="K7779" t="s">
        <v>19</v>
      </c>
    </row>
    <row r="7780" spans="1:11" hidden="1" x14ac:dyDescent="0.3">
      <c r="A7780" t="s">
        <v>558</v>
      </c>
      <c r="B7780" t="s">
        <v>11916</v>
      </c>
      <c r="C7780" t="s">
        <v>18548</v>
      </c>
      <c r="D7780" t="s">
        <v>18549</v>
      </c>
      <c r="E7780" t="s">
        <v>22100</v>
      </c>
      <c r="F7780">
        <v>6.3</v>
      </c>
      <c r="G7780" t="s">
        <v>17390</v>
      </c>
      <c r="H7780" t="s">
        <v>17391</v>
      </c>
      <c r="I7780" s="74">
        <v>42527</v>
      </c>
      <c r="J7780" t="s">
        <v>17325</v>
      </c>
      <c r="K7780" t="s">
        <v>19</v>
      </c>
    </row>
    <row r="7781" spans="1:11" hidden="1" x14ac:dyDescent="0.3">
      <c r="A7781" t="s">
        <v>558</v>
      </c>
      <c r="B7781" t="s">
        <v>11916</v>
      </c>
      <c r="C7781" t="s">
        <v>18548</v>
      </c>
      <c r="D7781" t="s">
        <v>18549</v>
      </c>
      <c r="E7781" t="s">
        <v>22100</v>
      </c>
      <c r="F7781">
        <v>6.3</v>
      </c>
      <c r="G7781" t="s">
        <v>17392</v>
      </c>
      <c r="H7781" t="s">
        <v>17391</v>
      </c>
      <c r="I7781" s="74">
        <v>42527</v>
      </c>
      <c r="J7781" t="s">
        <v>17325</v>
      </c>
      <c r="K7781" t="s">
        <v>19</v>
      </c>
    </row>
    <row r="7782" spans="1:11" hidden="1" x14ac:dyDescent="0.3">
      <c r="A7782" t="s">
        <v>514</v>
      </c>
      <c r="B7782" t="s">
        <v>11916</v>
      </c>
      <c r="C7782" t="s">
        <v>18548</v>
      </c>
      <c r="D7782" t="s">
        <v>18549</v>
      </c>
      <c r="E7782" s="74">
        <v>20821</v>
      </c>
      <c r="F7782">
        <v>24.3</v>
      </c>
      <c r="G7782" t="s">
        <v>17369</v>
      </c>
      <c r="H7782" t="s">
        <v>17391</v>
      </c>
      <c r="I7782" s="74">
        <v>42527</v>
      </c>
      <c r="J7782" t="s">
        <v>17325</v>
      </c>
      <c r="K7782" t="s">
        <v>19</v>
      </c>
    </row>
    <row r="7783" spans="1:11" hidden="1" x14ac:dyDescent="0.3">
      <c r="A7783" t="s">
        <v>514</v>
      </c>
      <c r="B7783" t="s">
        <v>11916</v>
      </c>
      <c r="C7783" t="s">
        <v>18548</v>
      </c>
      <c r="D7783" t="s">
        <v>18549</v>
      </c>
      <c r="E7783" s="74">
        <v>20821</v>
      </c>
      <c r="F7783">
        <v>24.3</v>
      </c>
      <c r="G7783" t="s">
        <v>17390</v>
      </c>
      <c r="H7783" t="s">
        <v>17391</v>
      </c>
      <c r="I7783" s="74">
        <v>42527</v>
      </c>
      <c r="J7783" t="s">
        <v>17325</v>
      </c>
      <c r="K7783" t="s">
        <v>19</v>
      </c>
    </row>
    <row r="7784" spans="1:11" hidden="1" x14ac:dyDescent="0.3">
      <c r="A7784" t="s">
        <v>514</v>
      </c>
      <c r="B7784" t="s">
        <v>11916</v>
      </c>
      <c r="C7784" t="s">
        <v>18548</v>
      </c>
      <c r="D7784" t="s">
        <v>18549</v>
      </c>
      <c r="E7784" s="74">
        <v>20821</v>
      </c>
      <c r="F7784">
        <v>24.3</v>
      </c>
      <c r="G7784" t="s">
        <v>17392</v>
      </c>
      <c r="H7784" t="s">
        <v>17391</v>
      </c>
      <c r="I7784" s="74">
        <v>42527</v>
      </c>
      <c r="J7784" t="s">
        <v>17325</v>
      </c>
      <c r="K7784" t="s">
        <v>19</v>
      </c>
    </row>
    <row r="7785" spans="1:11" hidden="1" x14ac:dyDescent="0.3">
      <c r="A7785" t="s">
        <v>513</v>
      </c>
      <c r="B7785" t="s">
        <v>11916</v>
      </c>
      <c r="C7785" t="s">
        <v>18548</v>
      </c>
      <c r="D7785" t="s">
        <v>18549</v>
      </c>
      <c r="E7785" s="74">
        <v>2162</v>
      </c>
      <c r="F7785">
        <v>6.8</v>
      </c>
      <c r="G7785" t="s">
        <v>17369</v>
      </c>
      <c r="H7785" t="s">
        <v>17391</v>
      </c>
      <c r="I7785" s="74">
        <v>42527</v>
      </c>
      <c r="J7785" t="s">
        <v>17325</v>
      </c>
      <c r="K7785" t="s">
        <v>19</v>
      </c>
    </row>
    <row r="7786" spans="1:11" hidden="1" x14ac:dyDescent="0.3">
      <c r="A7786" t="s">
        <v>513</v>
      </c>
      <c r="B7786" t="s">
        <v>11916</v>
      </c>
      <c r="C7786" t="s">
        <v>18548</v>
      </c>
      <c r="D7786" t="s">
        <v>18549</v>
      </c>
      <c r="E7786" s="74">
        <v>2162</v>
      </c>
      <c r="F7786">
        <v>6.8</v>
      </c>
      <c r="G7786" t="s">
        <v>17390</v>
      </c>
      <c r="H7786" t="s">
        <v>17391</v>
      </c>
      <c r="I7786" s="74">
        <v>42527</v>
      </c>
      <c r="J7786" t="s">
        <v>17325</v>
      </c>
      <c r="K7786" t="s">
        <v>19</v>
      </c>
    </row>
    <row r="7787" spans="1:11" hidden="1" x14ac:dyDescent="0.3">
      <c r="A7787" t="s">
        <v>513</v>
      </c>
      <c r="B7787" t="s">
        <v>11916</v>
      </c>
      <c r="C7787" t="s">
        <v>18548</v>
      </c>
      <c r="D7787" t="s">
        <v>18549</v>
      </c>
      <c r="E7787" s="74">
        <v>2162</v>
      </c>
      <c r="F7787">
        <v>6.8</v>
      </c>
      <c r="G7787" t="s">
        <v>17392</v>
      </c>
      <c r="H7787" t="s">
        <v>17391</v>
      </c>
      <c r="I7787" s="74">
        <v>42527</v>
      </c>
      <c r="J7787" t="s">
        <v>17325</v>
      </c>
      <c r="K7787" t="s">
        <v>19</v>
      </c>
    </row>
    <row r="7788" spans="1:11" hidden="1" x14ac:dyDescent="0.3">
      <c r="A7788" t="s">
        <v>512</v>
      </c>
      <c r="B7788" t="s">
        <v>11916</v>
      </c>
      <c r="C7788" t="s">
        <v>18548</v>
      </c>
      <c r="D7788" t="s">
        <v>18549</v>
      </c>
      <c r="E7788" s="74">
        <v>3654</v>
      </c>
      <c r="F7788">
        <v>14.4</v>
      </c>
      <c r="G7788" t="s">
        <v>17369</v>
      </c>
      <c r="H7788" t="s">
        <v>17391</v>
      </c>
      <c r="I7788" s="74">
        <v>42527</v>
      </c>
      <c r="J7788" t="s">
        <v>17325</v>
      </c>
      <c r="K7788" t="s">
        <v>19</v>
      </c>
    </row>
    <row r="7789" spans="1:11" hidden="1" x14ac:dyDescent="0.3">
      <c r="A7789" t="s">
        <v>512</v>
      </c>
      <c r="B7789" t="s">
        <v>11916</v>
      </c>
      <c r="C7789" t="s">
        <v>18548</v>
      </c>
      <c r="D7789" t="s">
        <v>18549</v>
      </c>
      <c r="E7789" s="74">
        <v>3654</v>
      </c>
      <c r="F7789">
        <v>14.4</v>
      </c>
      <c r="G7789" t="s">
        <v>17390</v>
      </c>
      <c r="H7789" t="s">
        <v>17391</v>
      </c>
      <c r="I7789" s="74">
        <v>42527</v>
      </c>
      <c r="J7789" t="s">
        <v>17325</v>
      </c>
      <c r="K7789" t="s">
        <v>19</v>
      </c>
    </row>
    <row r="7790" spans="1:11" hidden="1" x14ac:dyDescent="0.3">
      <c r="A7790" t="s">
        <v>512</v>
      </c>
      <c r="B7790" t="s">
        <v>11916</v>
      </c>
      <c r="C7790" t="s">
        <v>18548</v>
      </c>
      <c r="D7790" t="s">
        <v>18549</v>
      </c>
      <c r="E7790" s="74">
        <v>3654</v>
      </c>
      <c r="F7790">
        <v>14.4</v>
      </c>
      <c r="G7790" t="s">
        <v>17392</v>
      </c>
      <c r="H7790" t="s">
        <v>17391</v>
      </c>
      <c r="I7790" s="74">
        <v>42527</v>
      </c>
      <c r="J7790" t="s">
        <v>17325</v>
      </c>
      <c r="K7790" t="s">
        <v>19</v>
      </c>
    </row>
    <row r="7791" spans="1:11" hidden="1" x14ac:dyDescent="0.3">
      <c r="A7791" t="s">
        <v>3541</v>
      </c>
      <c r="B7791" t="s">
        <v>12227</v>
      </c>
      <c r="C7791" t="s">
        <v>17372</v>
      </c>
      <c r="D7791" t="s">
        <v>17373</v>
      </c>
      <c r="E7791" s="74">
        <v>32175</v>
      </c>
      <c r="F7791">
        <v>0.36099999999999999</v>
      </c>
      <c r="G7791" t="s">
        <v>17369</v>
      </c>
      <c r="H7791" t="s">
        <v>17315</v>
      </c>
      <c r="I7791" s="74">
        <v>39651</v>
      </c>
      <c r="J7791" t="s">
        <v>19</v>
      </c>
      <c r="K7791" t="s">
        <v>19</v>
      </c>
    </row>
    <row r="7792" spans="1:11" hidden="1" x14ac:dyDescent="0.3">
      <c r="A7792" t="s">
        <v>3358</v>
      </c>
      <c r="B7792" t="s">
        <v>11385</v>
      </c>
      <c r="C7792" t="s">
        <v>22267</v>
      </c>
      <c r="D7792" t="s">
        <v>22268</v>
      </c>
      <c r="E7792" s="74">
        <v>32960</v>
      </c>
      <c r="F7792">
        <v>3</v>
      </c>
      <c r="G7792" t="s">
        <v>17369</v>
      </c>
      <c r="H7792" t="s">
        <v>17315</v>
      </c>
      <c r="I7792" s="74">
        <v>39671</v>
      </c>
      <c r="J7792" t="s">
        <v>19</v>
      </c>
      <c r="K7792" t="s">
        <v>19</v>
      </c>
    </row>
    <row r="7793" spans="1:11" hidden="1" x14ac:dyDescent="0.3">
      <c r="A7793" t="s">
        <v>3357</v>
      </c>
      <c r="B7793" t="s">
        <v>11384</v>
      </c>
      <c r="C7793" t="s">
        <v>22267</v>
      </c>
      <c r="D7793" t="s">
        <v>22268</v>
      </c>
      <c r="E7793" s="74">
        <v>32924</v>
      </c>
      <c r="F7793">
        <v>5</v>
      </c>
      <c r="G7793" t="s">
        <v>17369</v>
      </c>
      <c r="H7793" t="s">
        <v>17315</v>
      </c>
      <c r="I7793" s="74">
        <v>39671</v>
      </c>
      <c r="J7793" t="s">
        <v>19</v>
      </c>
      <c r="K7793" t="s">
        <v>19</v>
      </c>
    </row>
    <row r="7794" spans="1:11" hidden="1" x14ac:dyDescent="0.3">
      <c r="A7794" t="s">
        <v>3359</v>
      </c>
      <c r="B7794" t="s">
        <v>11386</v>
      </c>
      <c r="C7794" t="s">
        <v>22267</v>
      </c>
      <c r="D7794" t="s">
        <v>22268</v>
      </c>
      <c r="E7794" s="74">
        <v>32929</v>
      </c>
      <c r="F7794">
        <v>1.1000000000000001</v>
      </c>
      <c r="G7794" t="s">
        <v>17369</v>
      </c>
      <c r="H7794" t="s">
        <v>17315</v>
      </c>
      <c r="I7794" s="74">
        <v>39671</v>
      </c>
      <c r="J7794" t="s">
        <v>19</v>
      </c>
      <c r="K7794" t="s">
        <v>19</v>
      </c>
    </row>
    <row r="7795" spans="1:11" hidden="1" x14ac:dyDescent="0.3">
      <c r="A7795" t="s">
        <v>3361</v>
      </c>
      <c r="B7795" t="s">
        <v>11387</v>
      </c>
      <c r="C7795" t="s">
        <v>22267</v>
      </c>
      <c r="D7795" t="s">
        <v>22268</v>
      </c>
      <c r="E7795" s="74">
        <v>32851</v>
      </c>
      <c r="F7795">
        <v>1.1000000000000001</v>
      </c>
      <c r="G7795" t="s">
        <v>17369</v>
      </c>
      <c r="H7795" t="s">
        <v>17315</v>
      </c>
      <c r="I7795" s="74">
        <v>40366</v>
      </c>
      <c r="J7795" t="s">
        <v>19</v>
      </c>
      <c r="K7795" t="s">
        <v>19</v>
      </c>
    </row>
    <row r="7796" spans="1:11" hidden="1" x14ac:dyDescent="0.3">
      <c r="A7796" t="s">
        <v>3360</v>
      </c>
      <c r="B7796" t="s">
        <v>11387</v>
      </c>
      <c r="C7796" t="s">
        <v>22267</v>
      </c>
      <c r="D7796" t="s">
        <v>22268</v>
      </c>
      <c r="E7796" s="74">
        <v>32674</v>
      </c>
      <c r="F7796">
        <v>0.5</v>
      </c>
      <c r="G7796" t="s">
        <v>17369</v>
      </c>
      <c r="H7796" t="s">
        <v>17315</v>
      </c>
      <c r="I7796" s="74">
        <v>40366</v>
      </c>
      <c r="J7796" t="s">
        <v>19</v>
      </c>
      <c r="K7796" t="s">
        <v>19</v>
      </c>
    </row>
    <row r="7797" spans="1:11" hidden="1" x14ac:dyDescent="0.3">
      <c r="A7797" t="s">
        <v>28153</v>
      </c>
      <c r="B7797" t="s">
        <v>28154</v>
      </c>
      <c r="C7797" t="s">
        <v>28155</v>
      </c>
      <c r="D7797" t="s">
        <v>28156</v>
      </c>
      <c r="E7797" s="74">
        <v>39609</v>
      </c>
      <c r="F7797">
        <v>24</v>
      </c>
      <c r="G7797" t="s">
        <v>17479</v>
      </c>
      <c r="H7797" t="s">
        <v>17379</v>
      </c>
      <c r="I7797" s="74">
        <v>40732</v>
      </c>
      <c r="J7797" t="s">
        <v>19</v>
      </c>
      <c r="K7797" t="s">
        <v>19</v>
      </c>
    </row>
    <row r="7798" spans="1:11" hidden="1" x14ac:dyDescent="0.3">
      <c r="A7798" t="s">
        <v>1615</v>
      </c>
      <c r="B7798" t="s">
        <v>12569</v>
      </c>
      <c r="C7798" t="s">
        <v>17370</v>
      </c>
      <c r="D7798" t="s">
        <v>17371</v>
      </c>
      <c r="E7798" s="74">
        <v>41614</v>
      </c>
      <c r="F7798">
        <v>0.12</v>
      </c>
      <c r="G7798" t="s">
        <v>17</v>
      </c>
      <c r="H7798" t="s">
        <v>17315</v>
      </c>
      <c r="I7798" s="74">
        <v>41642</v>
      </c>
      <c r="J7798" t="s">
        <v>19</v>
      </c>
      <c r="K7798" t="s">
        <v>19</v>
      </c>
    </row>
    <row r="7799" spans="1:11" hidden="1" x14ac:dyDescent="0.3">
      <c r="A7799" t="s">
        <v>250</v>
      </c>
      <c r="B7799" t="s">
        <v>251</v>
      </c>
      <c r="C7799" t="s">
        <v>17468</v>
      </c>
      <c r="D7799" t="s">
        <v>17469</v>
      </c>
      <c r="E7799" s="74">
        <v>41802</v>
      </c>
      <c r="F7799">
        <v>0.6</v>
      </c>
      <c r="G7799" t="s">
        <v>17</v>
      </c>
      <c r="H7799" t="s">
        <v>17465</v>
      </c>
      <c r="I7799" s="74">
        <v>42683</v>
      </c>
      <c r="J7799" t="s">
        <v>19</v>
      </c>
      <c r="K7799" t="s">
        <v>19</v>
      </c>
    </row>
    <row r="7800" spans="1:11" hidden="1" x14ac:dyDescent="0.3">
      <c r="A7800" t="s">
        <v>2617</v>
      </c>
      <c r="B7800" t="s">
        <v>13361</v>
      </c>
      <c r="C7800" t="s">
        <v>17365</v>
      </c>
      <c r="D7800" t="s">
        <v>17366</v>
      </c>
      <c r="E7800" s="74">
        <v>39513</v>
      </c>
      <c r="F7800">
        <v>0.24046799999999999</v>
      </c>
      <c r="G7800" t="s">
        <v>17</v>
      </c>
      <c r="H7800" t="s">
        <v>17324</v>
      </c>
      <c r="I7800" s="74">
        <v>40625</v>
      </c>
      <c r="J7800" t="s">
        <v>19</v>
      </c>
      <c r="K7800" t="s">
        <v>17325</v>
      </c>
    </row>
    <row r="7801" spans="1:11" hidden="1" x14ac:dyDescent="0.3">
      <c r="A7801" t="s">
        <v>401</v>
      </c>
      <c r="B7801" t="s">
        <v>11870</v>
      </c>
      <c r="C7801" t="s">
        <v>17365</v>
      </c>
      <c r="D7801" t="s">
        <v>17366</v>
      </c>
      <c r="E7801" s="74">
        <v>42543</v>
      </c>
      <c r="F7801">
        <v>5.1900000000000002E-2</v>
      </c>
      <c r="G7801" t="s">
        <v>17</v>
      </c>
      <c r="H7801" t="s">
        <v>17324</v>
      </c>
      <c r="I7801" s="74">
        <v>42571</v>
      </c>
      <c r="J7801" t="s">
        <v>19</v>
      </c>
      <c r="K7801" t="s">
        <v>17325</v>
      </c>
    </row>
    <row r="7802" spans="1:11" hidden="1" x14ac:dyDescent="0.3">
      <c r="A7802" t="s">
        <v>16363</v>
      </c>
      <c r="B7802" t="s">
        <v>16362</v>
      </c>
      <c r="C7802" t="s">
        <v>17404</v>
      </c>
      <c r="D7802" t="s">
        <v>17405</v>
      </c>
      <c r="E7802" s="74">
        <v>44308</v>
      </c>
      <c r="F7802">
        <v>1.98</v>
      </c>
      <c r="G7802" t="s">
        <v>17</v>
      </c>
      <c r="H7802" t="s">
        <v>17324</v>
      </c>
      <c r="I7802" s="74">
        <v>44403</v>
      </c>
      <c r="J7802" t="s">
        <v>19</v>
      </c>
      <c r="K7802" t="s">
        <v>19</v>
      </c>
    </row>
    <row r="7803" spans="1:11" hidden="1" x14ac:dyDescent="0.3">
      <c r="A7803" t="s">
        <v>3693</v>
      </c>
      <c r="B7803" t="s">
        <v>13476</v>
      </c>
      <c r="C7803" t="s">
        <v>17352</v>
      </c>
      <c r="D7803" t="s">
        <v>17293</v>
      </c>
      <c r="E7803" s="74">
        <v>8767</v>
      </c>
      <c r="F7803">
        <v>14</v>
      </c>
      <c r="G7803" t="s">
        <v>17369</v>
      </c>
      <c r="H7803" t="s">
        <v>17458</v>
      </c>
      <c r="I7803" s="74">
        <v>39451</v>
      </c>
      <c r="J7803" t="s">
        <v>19</v>
      </c>
      <c r="K7803" t="s">
        <v>19</v>
      </c>
    </row>
    <row r="7804" spans="1:11" hidden="1" x14ac:dyDescent="0.3">
      <c r="A7804" t="s">
        <v>6049</v>
      </c>
      <c r="B7804" t="s">
        <v>10957</v>
      </c>
      <c r="C7804" t="s">
        <v>17799</v>
      </c>
      <c r="D7804" t="s">
        <v>17800</v>
      </c>
      <c r="E7804" s="74">
        <v>43773</v>
      </c>
      <c r="F7804">
        <v>20.9</v>
      </c>
      <c r="G7804" t="s">
        <v>17623</v>
      </c>
      <c r="H7804" t="s">
        <v>17465</v>
      </c>
      <c r="I7804" s="74">
        <v>43836</v>
      </c>
      <c r="J7804" t="s">
        <v>19</v>
      </c>
      <c r="K7804" t="s">
        <v>19</v>
      </c>
    </row>
    <row r="7805" spans="1:11" hidden="1" x14ac:dyDescent="0.3">
      <c r="A7805" t="s">
        <v>3692</v>
      </c>
      <c r="B7805" t="s">
        <v>13475</v>
      </c>
      <c r="C7805" t="s">
        <v>17352</v>
      </c>
      <c r="D7805" t="s">
        <v>17293</v>
      </c>
      <c r="E7805" s="74">
        <v>19054</v>
      </c>
      <c r="F7805">
        <v>11</v>
      </c>
      <c r="G7805" t="s">
        <v>17369</v>
      </c>
      <c r="H7805" t="s">
        <v>17339</v>
      </c>
      <c r="I7805" s="74">
        <v>39451</v>
      </c>
      <c r="J7805" t="s">
        <v>19</v>
      </c>
      <c r="K7805" t="s">
        <v>19</v>
      </c>
    </row>
    <row r="7806" spans="1:11" hidden="1" x14ac:dyDescent="0.3">
      <c r="A7806" t="s">
        <v>6048</v>
      </c>
      <c r="B7806" t="s">
        <v>10959</v>
      </c>
      <c r="C7806" t="s">
        <v>22348</v>
      </c>
      <c r="D7806" t="s">
        <v>22349</v>
      </c>
      <c r="E7806" s="74">
        <v>38991</v>
      </c>
      <c r="F7806">
        <v>70.5</v>
      </c>
      <c r="G7806" t="s">
        <v>6</v>
      </c>
      <c r="H7806" t="s">
        <v>17386</v>
      </c>
      <c r="I7806" s="74">
        <v>43795</v>
      </c>
      <c r="J7806" t="s">
        <v>19</v>
      </c>
      <c r="K7806" t="s">
        <v>19</v>
      </c>
    </row>
    <row r="7807" spans="1:11" hidden="1" x14ac:dyDescent="0.3">
      <c r="A7807" t="s">
        <v>451</v>
      </c>
      <c r="B7807" t="s">
        <v>11897</v>
      </c>
      <c r="C7807" t="s">
        <v>17370</v>
      </c>
      <c r="D7807" t="s">
        <v>17371</v>
      </c>
      <c r="E7807" s="74">
        <v>42509</v>
      </c>
      <c r="F7807">
        <v>8.6999999999999994E-2</v>
      </c>
      <c r="G7807" t="s">
        <v>17</v>
      </c>
      <c r="H7807" t="s">
        <v>17315</v>
      </c>
      <c r="I7807" s="74">
        <v>42552</v>
      </c>
      <c r="J7807" t="s">
        <v>19</v>
      </c>
      <c r="K7807" t="s">
        <v>19</v>
      </c>
    </row>
    <row r="7808" spans="1:11" hidden="1" x14ac:dyDescent="0.3">
      <c r="A7808" t="s">
        <v>330</v>
      </c>
      <c r="B7808" t="s">
        <v>11822</v>
      </c>
      <c r="C7808" t="s">
        <v>17370</v>
      </c>
      <c r="D7808" t="s">
        <v>17371</v>
      </c>
      <c r="E7808" s="74">
        <v>42599</v>
      </c>
      <c r="F7808">
        <v>0.13800000000000001</v>
      </c>
      <c r="G7808" t="s">
        <v>17</v>
      </c>
      <c r="H7808" t="s">
        <v>17315</v>
      </c>
      <c r="I7808" s="74">
        <v>42646</v>
      </c>
      <c r="J7808" t="s">
        <v>19</v>
      </c>
      <c r="K7808" t="s">
        <v>19</v>
      </c>
    </row>
    <row r="7809" spans="1:11" hidden="1" x14ac:dyDescent="0.3">
      <c r="A7809" t="s">
        <v>1515</v>
      </c>
      <c r="B7809" t="s">
        <v>12487</v>
      </c>
      <c r="C7809" t="s">
        <v>21990</v>
      </c>
      <c r="D7809" t="s">
        <v>21991</v>
      </c>
      <c r="E7809" s="74">
        <v>41578</v>
      </c>
      <c r="F7809">
        <v>20</v>
      </c>
      <c r="G7809" t="s">
        <v>17</v>
      </c>
      <c r="H7809" t="s">
        <v>17315</v>
      </c>
      <c r="I7809" s="74">
        <v>41642</v>
      </c>
      <c r="J7809" t="s">
        <v>19</v>
      </c>
      <c r="K7809" t="s">
        <v>19</v>
      </c>
    </row>
    <row r="7810" spans="1:11" hidden="1" x14ac:dyDescent="0.3">
      <c r="A7810" t="s">
        <v>1261</v>
      </c>
      <c r="B7810" t="s">
        <v>12348</v>
      </c>
      <c r="C7810" t="s">
        <v>17486</v>
      </c>
      <c r="D7810" t="s">
        <v>17487</v>
      </c>
      <c r="E7810" s="74">
        <v>41817</v>
      </c>
      <c r="F7810">
        <v>5.72</v>
      </c>
      <c r="G7810" t="s">
        <v>17</v>
      </c>
      <c r="H7810" t="s">
        <v>17315</v>
      </c>
      <c r="I7810" s="74">
        <v>41857</v>
      </c>
      <c r="J7810" t="s">
        <v>19</v>
      </c>
      <c r="K7810" t="s">
        <v>19</v>
      </c>
    </row>
    <row r="7811" spans="1:11" hidden="1" x14ac:dyDescent="0.3">
      <c r="A7811" t="s">
        <v>4210</v>
      </c>
      <c r="B7811" t="s">
        <v>11514</v>
      </c>
      <c r="C7811" t="s">
        <v>22472</v>
      </c>
      <c r="D7811" t="s">
        <v>22473</v>
      </c>
      <c r="E7811" s="74">
        <v>39948</v>
      </c>
      <c r="F7811">
        <v>0.01</v>
      </c>
      <c r="G7811" t="s">
        <v>17</v>
      </c>
      <c r="H7811" t="s">
        <v>17441</v>
      </c>
      <c r="I7811" s="74">
        <v>43042</v>
      </c>
      <c r="J7811" t="s">
        <v>19</v>
      </c>
      <c r="K7811" t="s">
        <v>19</v>
      </c>
    </row>
    <row r="7812" spans="1:11" hidden="1" x14ac:dyDescent="0.3">
      <c r="A7812" t="s">
        <v>4221</v>
      </c>
      <c r="B7812" t="s">
        <v>11514</v>
      </c>
      <c r="C7812" t="s">
        <v>22472</v>
      </c>
      <c r="D7812" t="s">
        <v>22473</v>
      </c>
      <c r="E7812" s="74">
        <v>40410</v>
      </c>
      <c r="F7812">
        <v>0.01</v>
      </c>
      <c r="G7812" t="s">
        <v>17</v>
      </c>
      <c r="H7812" t="s">
        <v>17441</v>
      </c>
      <c r="I7812" s="74">
        <v>43042</v>
      </c>
      <c r="J7812" t="s">
        <v>19</v>
      </c>
      <c r="K7812" t="s">
        <v>19</v>
      </c>
    </row>
    <row r="7813" spans="1:11" hidden="1" x14ac:dyDescent="0.3">
      <c r="A7813" t="s">
        <v>1922</v>
      </c>
      <c r="B7813" t="s">
        <v>12807</v>
      </c>
      <c r="C7813" t="s">
        <v>21928</v>
      </c>
      <c r="D7813" t="s">
        <v>21929</v>
      </c>
      <c r="E7813" s="74">
        <v>41554</v>
      </c>
      <c r="F7813">
        <v>280</v>
      </c>
      <c r="G7813" t="s">
        <v>17</v>
      </c>
      <c r="H7813" t="s">
        <v>17379</v>
      </c>
      <c r="I7813" s="74">
        <v>41759</v>
      </c>
      <c r="J7813" t="s">
        <v>19</v>
      </c>
      <c r="K7813" t="s">
        <v>19</v>
      </c>
    </row>
    <row r="7814" spans="1:11" hidden="1" x14ac:dyDescent="0.3">
      <c r="A7814" t="s">
        <v>3663</v>
      </c>
      <c r="B7814" t="s">
        <v>13279</v>
      </c>
      <c r="C7814" t="s">
        <v>17428</v>
      </c>
      <c r="D7814" t="s">
        <v>17429</v>
      </c>
      <c r="E7814" s="74">
        <v>39417</v>
      </c>
      <c r="F7814">
        <v>87</v>
      </c>
      <c r="G7814" t="s">
        <v>6</v>
      </c>
      <c r="H7814" t="s">
        <v>17315</v>
      </c>
      <c r="I7814" s="74">
        <v>39493</v>
      </c>
      <c r="J7814" t="s">
        <v>19</v>
      </c>
      <c r="K7814" t="s">
        <v>19</v>
      </c>
    </row>
    <row r="7815" spans="1:11" hidden="1" x14ac:dyDescent="0.3">
      <c r="A7815" t="s">
        <v>2258</v>
      </c>
      <c r="B7815" t="s">
        <v>13071</v>
      </c>
      <c r="C7815" t="s">
        <v>17428</v>
      </c>
      <c r="D7815" t="s">
        <v>17429</v>
      </c>
      <c r="E7815" s="74">
        <v>41025</v>
      </c>
      <c r="F7815">
        <v>127.8</v>
      </c>
      <c r="G7815" t="s">
        <v>6</v>
      </c>
      <c r="H7815" t="s">
        <v>17315</v>
      </c>
      <c r="I7815" s="74">
        <v>41189</v>
      </c>
      <c r="J7815" t="s">
        <v>19</v>
      </c>
      <c r="K7815" t="s">
        <v>19</v>
      </c>
    </row>
    <row r="7816" spans="1:11" hidden="1" x14ac:dyDescent="0.3">
      <c r="A7816" t="s">
        <v>25875</v>
      </c>
      <c r="B7816" t="s">
        <v>25876</v>
      </c>
      <c r="C7816" t="s">
        <v>17428</v>
      </c>
      <c r="D7816" t="s">
        <v>17429</v>
      </c>
      <c r="E7816" s="74">
        <v>45432</v>
      </c>
      <c r="F7816">
        <v>85.5</v>
      </c>
      <c r="G7816" t="s">
        <v>6</v>
      </c>
      <c r="H7816" t="s">
        <v>17315</v>
      </c>
      <c r="I7816" s="74">
        <v>45533</v>
      </c>
      <c r="J7816" t="s">
        <v>19</v>
      </c>
      <c r="K7816" t="s">
        <v>19</v>
      </c>
    </row>
    <row r="7817" spans="1:11" hidden="1" x14ac:dyDescent="0.3">
      <c r="A7817" t="s">
        <v>2162</v>
      </c>
      <c r="B7817" t="s">
        <v>4370</v>
      </c>
      <c r="C7817" t="s">
        <v>17486</v>
      </c>
      <c r="D7817" t="s">
        <v>17487</v>
      </c>
      <c r="E7817" s="74">
        <v>41292</v>
      </c>
      <c r="F7817">
        <v>66</v>
      </c>
      <c r="G7817" t="s">
        <v>17</v>
      </c>
      <c r="H7817" t="s">
        <v>17315</v>
      </c>
      <c r="I7817" s="74">
        <v>41316</v>
      </c>
      <c r="J7817" t="s">
        <v>19</v>
      </c>
      <c r="K7817" t="s">
        <v>19</v>
      </c>
    </row>
    <row r="7818" spans="1:11" hidden="1" x14ac:dyDescent="0.3">
      <c r="A7818" t="s">
        <v>2922</v>
      </c>
      <c r="B7818" t="s">
        <v>4369</v>
      </c>
      <c r="C7818" t="s">
        <v>17372</v>
      </c>
      <c r="D7818" t="s">
        <v>17373</v>
      </c>
      <c r="E7818" s="74">
        <v>40165</v>
      </c>
      <c r="F7818">
        <v>21</v>
      </c>
      <c r="G7818" t="s">
        <v>17</v>
      </c>
      <c r="H7818" t="s">
        <v>17315</v>
      </c>
      <c r="I7818" s="74">
        <v>40214</v>
      </c>
      <c r="J7818" t="s">
        <v>19</v>
      </c>
      <c r="K7818" t="s">
        <v>19</v>
      </c>
    </row>
    <row r="7819" spans="1:11" hidden="1" x14ac:dyDescent="0.3">
      <c r="A7819" t="s">
        <v>1584</v>
      </c>
      <c r="B7819" t="s">
        <v>1583</v>
      </c>
      <c r="C7819" t="s">
        <v>17488</v>
      </c>
      <c r="D7819" t="s">
        <v>17489</v>
      </c>
      <c r="E7819" s="74">
        <v>39934</v>
      </c>
      <c r="F7819">
        <v>0.20649899999999999</v>
      </c>
      <c r="G7819" t="s">
        <v>17</v>
      </c>
      <c r="H7819" t="s">
        <v>17391</v>
      </c>
      <c r="I7819" s="74">
        <v>41528</v>
      </c>
      <c r="J7819" t="s">
        <v>19</v>
      </c>
      <c r="K7819" t="s">
        <v>17325</v>
      </c>
    </row>
    <row r="7820" spans="1:11" hidden="1" x14ac:dyDescent="0.3">
      <c r="A7820" t="s">
        <v>4025</v>
      </c>
      <c r="B7820" t="s">
        <v>4026</v>
      </c>
      <c r="C7820" t="s">
        <v>17488</v>
      </c>
      <c r="D7820" t="s">
        <v>17489</v>
      </c>
      <c r="E7820" s="74">
        <v>42676</v>
      </c>
      <c r="F7820">
        <v>0.26630500000000001</v>
      </c>
      <c r="G7820" t="s">
        <v>17</v>
      </c>
      <c r="H7820" t="s">
        <v>17391</v>
      </c>
      <c r="I7820" s="74">
        <v>42930</v>
      </c>
      <c r="J7820" t="s">
        <v>19</v>
      </c>
      <c r="K7820" t="s">
        <v>17325</v>
      </c>
    </row>
    <row r="7821" spans="1:11" hidden="1" x14ac:dyDescent="0.3">
      <c r="A7821" t="s">
        <v>4330</v>
      </c>
      <c r="B7821" t="s">
        <v>4331</v>
      </c>
      <c r="C7821" t="s">
        <v>17488</v>
      </c>
      <c r="D7821" t="s">
        <v>17489</v>
      </c>
      <c r="E7821" s="74">
        <v>42738</v>
      </c>
      <c r="F7821">
        <v>0.17255000000000001</v>
      </c>
      <c r="G7821" t="s">
        <v>17</v>
      </c>
      <c r="H7821" t="s">
        <v>17391</v>
      </c>
      <c r="I7821" s="74">
        <v>43140</v>
      </c>
      <c r="J7821" t="s">
        <v>19</v>
      </c>
      <c r="K7821" t="s">
        <v>17325</v>
      </c>
    </row>
    <row r="7822" spans="1:11" hidden="1" x14ac:dyDescent="0.3">
      <c r="A7822" t="s">
        <v>4332</v>
      </c>
      <c r="B7822" t="s">
        <v>4333</v>
      </c>
      <c r="C7822" t="s">
        <v>17488</v>
      </c>
      <c r="D7822" t="s">
        <v>17489</v>
      </c>
      <c r="E7822" s="74">
        <v>42796</v>
      </c>
      <c r="F7822">
        <v>0.17424999999999999</v>
      </c>
      <c r="G7822" t="s">
        <v>17</v>
      </c>
      <c r="H7822" t="s">
        <v>17391</v>
      </c>
      <c r="I7822" s="74">
        <v>43151</v>
      </c>
      <c r="J7822" t="s">
        <v>19</v>
      </c>
      <c r="K7822" t="s">
        <v>17325</v>
      </c>
    </row>
    <row r="7823" spans="1:11" hidden="1" x14ac:dyDescent="0.3">
      <c r="A7823" t="s">
        <v>4334</v>
      </c>
      <c r="B7823" t="s">
        <v>4335</v>
      </c>
      <c r="C7823" t="s">
        <v>17488</v>
      </c>
      <c r="D7823" t="s">
        <v>17489</v>
      </c>
      <c r="E7823" s="74">
        <v>42858</v>
      </c>
      <c r="F7823">
        <v>0.18054000000000001</v>
      </c>
      <c r="G7823" t="s">
        <v>17</v>
      </c>
      <c r="H7823" t="s">
        <v>17391</v>
      </c>
      <c r="I7823" s="74">
        <v>43151</v>
      </c>
      <c r="J7823" t="s">
        <v>19</v>
      </c>
      <c r="K7823" t="s">
        <v>17325</v>
      </c>
    </row>
    <row r="7824" spans="1:11" hidden="1" x14ac:dyDescent="0.3">
      <c r="A7824" t="s">
        <v>4336</v>
      </c>
      <c r="B7824" t="s">
        <v>4337</v>
      </c>
      <c r="C7824" t="s">
        <v>17488</v>
      </c>
      <c r="D7824" t="s">
        <v>17489</v>
      </c>
      <c r="E7824" s="74">
        <v>42888</v>
      </c>
      <c r="F7824">
        <v>0.19227</v>
      </c>
      <c r="G7824" t="s">
        <v>17</v>
      </c>
      <c r="H7824" t="s">
        <v>17391</v>
      </c>
      <c r="I7824" s="74">
        <v>43140</v>
      </c>
      <c r="J7824" t="s">
        <v>19</v>
      </c>
      <c r="K7824" t="s">
        <v>17325</v>
      </c>
    </row>
    <row r="7825" spans="1:11" hidden="1" x14ac:dyDescent="0.3">
      <c r="A7825" t="s">
        <v>4338</v>
      </c>
      <c r="B7825" t="s">
        <v>4339</v>
      </c>
      <c r="C7825" t="s">
        <v>17488</v>
      </c>
      <c r="D7825" t="s">
        <v>17489</v>
      </c>
      <c r="E7825" s="74">
        <v>42921</v>
      </c>
      <c r="F7825">
        <v>0.17025499999999999</v>
      </c>
      <c r="G7825" t="s">
        <v>17</v>
      </c>
      <c r="H7825" t="s">
        <v>17391</v>
      </c>
      <c r="I7825" s="74">
        <v>43140</v>
      </c>
      <c r="J7825" t="s">
        <v>19</v>
      </c>
      <c r="K7825" t="s">
        <v>17325</v>
      </c>
    </row>
    <row r="7826" spans="1:11" hidden="1" x14ac:dyDescent="0.3">
      <c r="A7826" t="s">
        <v>4340</v>
      </c>
      <c r="B7826" t="s">
        <v>4341</v>
      </c>
      <c r="C7826" t="s">
        <v>17488</v>
      </c>
      <c r="D7826" t="s">
        <v>17489</v>
      </c>
      <c r="E7826" s="74">
        <v>42936</v>
      </c>
      <c r="F7826">
        <v>0.166685</v>
      </c>
      <c r="G7826" t="s">
        <v>17</v>
      </c>
      <c r="H7826" t="s">
        <v>17391</v>
      </c>
      <c r="I7826" s="74">
        <v>43140</v>
      </c>
      <c r="J7826" t="s">
        <v>19</v>
      </c>
      <c r="K7826" t="s">
        <v>17325</v>
      </c>
    </row>
    <row r="7827" spans="1:11" hidden="1" x14ac:dyDescent="0.3">
      <c r="A7827" t="s">
        <v>4342</v>
      </c>
      <c r="B7827" t="s">
        <v>4343</v>
      </c>
      <c r="C7827" t="s">
        <v>17488</v>
      </c>
      <c r="D7827" t="s">
        <v>17489</v>
      </c>
      <c r="E7827" s="74">
        <v>42948</v>
      </c>
      <c r="F7827">
        <v>0.245225</v>
      </c>
      <c r="G7827" t="s">
        <v>17</v>
      </c>
      <c r="H7827" t="s">
        <v>17391</v>
      </c>
      <c r="I7827" s="74">
        <v>43151</v>
      </c>
      <c r="J7827" t="s">
        <v>19</v>
      </c>
      <c r="K7827" t="s">
        <v>17325</v>
      </c>
    </row>
    <row r="7828" spans="1:11" hidden="1" x14ac:dyDescent="0.3">
      <c r="A7828" t="s">
        <v>4344</v>
      </c>
      <c r="B7828" t="s">
        <v>4345</v>
      </c>
      <c r="C7828" t="s">
        <v>17488</v>
      </c>
      <c r="D7828" t="s">
        <v>17489</v>
      </c>
      <c r="E7828" s="74">
        <v>42963</v>
      </c>
      <c r="F7828">
        <v>0.244204</v>
      </c>
      <c r="G7828" t="s">
        <v>17</v>
      </c>
      <c r="H7828" t="s">
        <v>17391</v>
      </c>
      <c r="I7828" s="74">
        <v>43151</v>
      </c>
      <c r="J7828" t="s">
        <v>19</v>
      </c>
      <c r="K7828" t="s">
        <v>17325</v>
      </c>
    </row>
    <row r="7829" spans="1:11" hidden="1" x14ac:dyDescent="0.3">
      <c r="A7829" t="s">
        <v>4346</v>
      </c>
      <c r="B7829" t="s">
        <v>4347</v>
      </c>
      <c r="C7829" t="s">
        <v>17488</v>
      </c>
      <c r="D7829" t="s">
        <v>17489</v>
      </c>
      <c r="E7829" s="74">
        <v>42983</v>
      </c>
      <c r="F7829">
        <v>0.18784999999999999</v>
      </c>
      <c r="G7829" t="s">
        <v>17</v>
      </c>
      <c r="H7829" t="s">
        <v>17391</v>
      </c>
      <c r="I7829" s="74">
        <v>43140</v>
      </c>
      <c r="J7829" t="s">
        <v>19</v>
      </c>
      <c r="K7829" t="s">
        <v>17325</v>
      </c>
    </row>
    <row r="7830" spans="1:11" hidden="1" x14ac:dyDescent="0.3">
      <c r="A7830" t="s">
        <v>1581</v>
      </c>
      <c r="B7830" t="s">
        <v>1580</v>
      </c>
      <c r="C7830" t="s">
        <v>17488</v>
      </c>
      <c r="D7830" t="s">
        <v>17489</v>
      </c>
      <c r="E7830" s="74">
        <v>40379</v>
      </c>
      <c r="F7830">
        <v>0.23426</v>
      </c>
      <c r="G7830" t="s">
        <v>17</v>
      </c>
      <c r="H7830" t="s">
        <v>17391</v>
      </c>
      <c r="I7830" s="74">
        <v>41528</v>
      </c>
      <c r="J7830" t="s">
        <v>19</v>
      </c>
      <c r="K7830" t="s">
        <v>17325</v>
      </c>
    </row>
    <row r="7831" spans="1:11" hidden="1" x14ac:dyDescent="0.3">
      <c r="A7831" t="s">
        <v>1579</v>
      </c>
      <c r="B7831" t="s">
        <v>1578</v>
      </c>
      <c r="C7831" t="s">
        <v>17488</v>
      </c>
      <c r="D7831" t="s">
        <v>17489</v>
      </c>
      <c r="E7831" s="74">
        <v>40548</v>
      </c>
      <c r="F7831">
        <v>0.224442</v>
      </c>
      <c r="G7831" t="s">
        <v>17</v>
      </c>
      <c r="H7831" t="s">
        <v>17391</v>
      </c>
      <c r="I7831" s="74">
        <v>41528</v>
      </c>
      <c r="J7831" t="s">
        <v>19</v>
      </c>
      <c r="K7831" t="s">
        <v>17325</v>
      </c>
    </row>
    <row r="7832" spans="1:11" hidden="1" x14ac:dyDescent="0.3">
      <c r="A7832" t="s">
        <v>1577</v>
      </c>
      <c r="B7832" t="s">
        <v>1576</v>
      </c>
      <c r="C7832" t="s">
        <v>17488</v>
      </c>
      <c r="D7832" t="s">
        <v>17489</v>
      </c>
      <c r="E7832" s="74">
        <v>40919</v>
      </c>
      <c r="F7832">
        <v>0.221136</v>
      </c>
      <c r="G7832" t="s">
        <v>17</v>
      </c>
      <c r="H7832" t="s">
        <v>17391</v>
      </c>
      <c r="I7832" s="74">
        <v>41528</v>
      </c>
      <c r="J7832" t="s">
        <v>19</v>
      </c>
      <c r="K7832" t="s">
        <v>17325</v>
      </c>
    </row>
    <row r="7833" spans="1:11" hidden="1" x14ac:dyDescent="0.3">
      <c r="A7833" t="s">
        <v>1575</v>
      </c>
      <c r="B7833" t="s">
        <v>1574</v>
      </c>
      <c r="C7833" t="s">
        <v>17488</v>
      </c>
      <c r="D7833" t="s">
        <v>17489</v>
      </c>
      <c r="E7833" s="74">
        <v>41183</v>
      </c>
      <c r="F7833">
        <v>0.1241</v>
      </c>
      <c r="G7833" t="s">
        <v>17</v>
      </c>
      <c r="H7833" t="s">
        <v>17391</v>
      </c>
      <c r="I7833" s="74">
        <v>41528</v>
      </c>
      <c r="J7833" t="s">
        <v>19</v>
      </c>
      <c r="K7833" t="s">
        <v>17325</v>
      </c>
    </row>
    <row r="7834" spans="1:11" hidden="1" x14ac:dyDescent="0.3">
      <c r="A7834" t="s">
        <v>1276</v>
      </c>
      <c r="B7834" t="s">
        <v>1275</v>
      </c>
      <c r="C7834" t="s">
        <v>17488</v>
      </c>
      <c r="D7834" t="s">
        <v>17489</v>
      </c>
      <c r="E7834" s="74">
        <v>41276</v>
      </c>
      <c r="F7834">
        <v>0.240815</v>
      </c>
      <c r="G7834" t="s">
        <v>17</v>
      </c>
      <c r="H7834" t="s">
        <v>17391</v>
      </c>
      <c r="I7834" s="74">
        <v>41752</v>
      </c>
      <c r="J7834" t="s">
        <v>19</v>
      </c>
      <c r="K7834" t="s">
        <v>17325</v>
      </c>
    </row>
    <row r="7835" spans="1:11" hidden="1" x14ac:dyDescent="0.3">
      <c r="A7835" t="s">
        <v>1274</v>
      </c>
      <c r="B7835" t="s">
        <v>1273</v>
      </c>
      <c r="C7835" t="s">
        <v>17488</v>
      </c>
      <c r="D7835" t="s">
        <v>17489</v>
      </c>
      <c r="E7835" s="74">
        <v>41456</v>
      </c>
      <c r="F7835">
        <v>0.28772500000000001</v>
      </c>
      <c r="G7835" t="s">
        <v>17</v>
      </c>
      <c r="H7835" t="s">
        <v>17391</v>
      </c>
      <c r="I7835" s="74">
        <v>41752</v>
      </c>
      <c r="J7835" t="s">
        <v>19</v>
      </c>
      <c r="K7835" t="s">
        <v>17325</v>
      </c>
    </row>
    <row r="7836" spans="1:11" hidden="1" x14ac:dyDescent="0.3">
      <c r="A7836" t="s">
        <v>762</v>
      </c>
      <c r="B7836" t="s">
        <v>761</v>
      </c>
      <c r="C7836" t="s">
        <v>17488</v>
      </c>
      <c r="D7836" t="s">
        <v>17489</v>
      </c>
      <c r="E7836" s="74">
        <v>41645</v>
      </c>
      <c r="F7836">
        <v>0.19405500000000001</v>
      </c>
      <c r="G7836" t="s">
        <v>17</v>
      </c>
      <c r="H7836" t="s">
        <v>17391</v>
      </c>
      <c r="I7836" s="74">
        <v>42165</v>
      </c>
      <c r="J7836" t="s">
        <v>19</v>
      </c>
      <c r="K7836" t="s">
        <v>17325</v>
      </c>
    </row>
    <row r="7837" spans="1:11" hidden="1" x14ac:dyDescent="0.3">
      <c r="A7837" t="s">
        <v>760</v>
      </c>
      <c r="B7837" t="s">
        <v>759</v>
      </c>
      <c r="C7837" t="s">
        <v>17488</v>
      </c>
      <c r="D7837" t="s">
        <v>17489</v>
      </c>
      <c r="E7837" s="74">
        <v>41760</v>
      </c>
      <c r="F7837">
        <v>0.23933599999999999</v>
      </c>
      <c r="G7837" t="s">
        <v>17</v>
      </c>
      <c r="H7837" t="s">
        <v>17391</v>
      </c>
      <c r="I7837" s="74">
        <v>42165</v>
      </c>
      <c r="J7837" t="s">
        <v>19</v>
      </c>
      <c r="K7837" t="s">
        <v>17325</v>
      </c>
    </row>
    <row r="7838" spans="1:11" hidden="1" x14ac:dyDescent="0.3">
      <c r="A7838" t="s">
        <v>758</v>
      </c>
      <c r="B7838" t="s">
        <v>757</v>
      </c>
      <c r="C7838" t="s">
        <v>17488</v>
      </c>
      <c r="D7838" t="s">
        <v>17489</v>
      </c>
      <c r="E7838" s="74">
        <v>41856</v>
      </c>
      <c r="F7838">
        <v>0.214225</v>
      </c>
      <c r="G7838" t="s">
        <v>17</v>
      </c>
      <c r="H7838" t="s">
        <v>17391</v>
      </c>
      <c r="I7838" s="74">
        <v>42165</v>
      </c>
      <c r="J7838" t="s">
        <v>19</v>
      </c>
      <c r="K7838" t="s">
        <v>17325</v>
      </c>
    </row>
    <row r="7839" spans="1:11" hidden="1" x14ac:dyDescent="0.3">
      <c r="A7839" t="s">
        <v>756</v>
      </c>
      <c r="B7839" t="s">
        <v>755</v>
      </c>
      <c r="C7839" t="s">
        <v>17488</v>
      </c>
      <c r="D7839" t="s">
        <v>17489</v>
      </c>
      <c r="E7839" s="74">
        <v>41914</v>
      </c>
      <c r="F7839">
        <v>0.34587000000000001</v>
      </c>
      <c r="G7839" t="s">
        <v>17</v>
      </c>
      <c r="H7839" t="s">
        <v>17391</v>
      </c>
      <c r="I7839" s="74">
        <v>42208</v>
      </c>
      <c r="J7839" t="s">
        <v>19</v>
      </c>
      <c r="K7839" t="s">
        <v>17325</v>
      </c>
    </row>
    <row r="7840" spans="1:11" hidden="1" x14ac:dyDescent="0.3">
      <c r="A7840" t="s">
        <v>442</v>
      </c>
      <c r="B7840" t="s">
        <v>441</v>
      </c>
      <c r="C7840" t="s">
        <v>17488</v>
      </c>
      <c r="D7840" t="s">
        <v>17489</v>
      </c>
      <c r="E7840" s="74">
        <v>42006</v>
      </c>
      <c r="F7840">
        <v>0.20066800000000001</v>
      </c>
      <c r="G7840" t="s">
        <v>17</v>
      </c>
      <c r="H7840" t="s">
        <v>17391</v>
      </c>
      <c r="I7840" s="74">
        <v>42535</v>
      </c>
      <c r="J7840" t="s">
        <v>19</v>
      </c>
      <c r="K7840" t="s">
        <v>17325</v>
      </c>
    </row>
    <row r="7841" spans="1:11" hidden="1" x14ac:dyDescent="0.3">
      <c r="A7841" t="s">
        <v>440</v>
      </c>
      <c r="B7841" t="s">
        <v>439</v>
      </c>
      <c r="C7841" t="s">
        <v>17488</v>
      </c>
      <c r="D7841" t="s">
        <v>17489</v>
      </c>
      <c r="E7841" s="74">
        <v>42065</v>
      </c>
      <c r="F7841">
        <v>0.18648999999999999</v>
      </c>
      <c r="G7841" t="s">
        <v>17</v>
      </c>
      <c r="H7841" t="s">
        <v>17391</v>
      </c>
      <c r="I7841" s="74">
        <v>42534</v>
      </c>
      <c r="J7841" t="s">
        <v>19</v>
      </c>
      <c r="K7841" t="s">
        <v>17325</v>
      </c>
    </row>
    <row r="7842" spans="1:11" hidden="1" x14ac:dyDescent="0.3">
      <c r="A7842" t="s">
        <v>438</v>
      </c>
      <c r="B7842" t="s">
        <v>437</v>
      </c>
      <c r="C7842" t="s">
        <v>17488</v>
      </c>
      <c r="D7842" t="s">
        <v>17489</v>
      </c>
      <c r="E7842" s="74">
        <v>42129</v>
      </c>
      <c r="F7842">
        <v>0.12299499999999999</v>
      </c>
      <c r="G7842" t="s">
        <v>17</v>
      </c>
      <c r="H7842" t="s">
        <v>17391</v>
      </c>
      <c r="I7842" s="74">
        <v>42534</v>
      </c>
      <c r="J7842" t="s">
        <v>19</v>
      </c>
      <c r="K7842" t="s">
        <v>17325</v>
      </c>
    </row>
    <row r="7843" spans="1:11" hidden="1" x14ac:dyDescent="0.3">
      <c r="A7843" t="s">
        <v>436</v>
      </c>
      <c r="B7843" t="s">
        <v>435</v>
      </c>
      <c r="C7843" t="s">
        <v>17488</v>
      </c>
      <c r="D7843" t="s">
        <v>17489</v>
      </c>
      <c r="E7843" s="74">
        <v>42157</v>
      </c>
      <c r="F7843">
        <v>0.17476</v>
      </c>
      <c r="G7843" t="s">
        <v>17</v>
      </c>
      <c r="H7843" t="s">
        <v>17391</v>
      </c>
      <c r="I7843" s="74">
        <v>42534</v>
      </c>
      <c r="J7843" t="s">
        <v>19</v>
      </c>
      <c r="K7843" t="s">
        <v>17325</v>
      </c>
    </row>
    <row r="7844" spans="1:11" hidden="1" x14ac:dyDescent="0.3">
      <c r="A7844" t="s">
        <v>434</v>
      </c>
      <c r="B7844" t="s">
        <v>433</v>
      </c>
      <c r="C7844" t="s">
        <v>17488</v>
      </c>
      <c r="D7844" t="s">
        <v>17489</v>
      </c>
      <c r="E7844" s="74">
        <v>42187</v>
      </c>
      <c r="F7844">
        <v>0.19209999999999999</v>
      </c>
      <c r="G7844" t="s">
        <v>17</v>
      </c>
      <c r="H7844" t="s">
        <v>17391</v>
      </c>
      <c r="I7844" s="74">
        <v>42534</v>
      </c>
      <c r="J7844" t="s">
        <v>19</v>
      </c>
      <c r="K7844" t="s">
        <v>17325</v>
      </c>
    </row>
    <row r="7845" spans="1:11" hidden="1" x14ac:dyDescent="0.3">
      <c r="A7845" t="s">
        <v>432</v>
      </c>
      <c r="B7845" t="s">
        <v>431</v>
      </c>
      <c r="C7845" t="s">
        <v>17488</v>
      </c>
      <c r="D7845" t="s">
        <v>17489</v>
      </c>
      <c r="E7845" s="74">
        <v>42257</v>
      </c>
      <c r="F7845">
        <v>0.19328999999999999</v>
      </c>
      <c r="G7845" t="s">
        <v>17</v>
      </c>
      <c r="H7845" t="s">
        <v>17391</v>
      </c>
      <c r="I7845" s="74">
        <v>42534</v>
      </c>
      <c r="J7845" t="s">
        <v>19</v>
      </c>
      <c r="K7845" t="s">
        <v>17325</v>
      </c>
    </row>
    <row r="7846" spans="1:11" hidden="1" x14ac:dyDescent="0.3">
      <c r="A7846" t="s">
        <v>430</v>
      </c>
      <c r="B7846" t="s">
        <v>429</v>
      </c>
      <c r="C7846" t="s">
        <v>17488</v>
      </c>
      <c r="D7846" t="s">
        <v>17489</v>
      </c>
      <c r="E7846" s="74">
        <v>42279</v>
      </c>
      <c r="F7846">
        <v>0.23494000000000001</v>
      </c>
      <c r="G7846" t="s">
        <v>17</v>
      </c>
      <c r="H7846" t="s">
        <v>17391</v>
      </c>
      <c r="I7846" s="74">
        <v>42534</v>
      </c>
      <c r="J7846" t="s">
        <v>19</v>
      </c>
      <c r="K7846" t="s">
        <v>17325</v>
      </c>
    </row>
    <row r="7847" spans="1:11" hidden="1" x14ac:dyDescent="0.3">
      <c r="A7847" t="s">
        <v>428</v>
      </c>
      <c r="B7847" t="s">
        <v>427</v>
      </c>
      <c r="C7847" t="s">
        <v>17488</v>
      </c>
      <c r="D7847" t="s">
        <v>17489</v>
      </c>
      <c r="E7847" s="74">
        <v>42339</v>
      </c>
      <c r="F7847">
        <v>0.24854000000000001</v>
      </c>
      <c r="G7847" t="s">
        <v>17</v>
      </c>
      <c r="H7847" t="s">
        <v>17391</v>
      </c>
      <c r="I7847" s="74">
        <v>42534</v>
      </c>
      <c r="J7847" t="s">
        <v>19</v>
      </c>
      <c r="K7847" t="s">
        <v>17325</v>
      </c>
    </row>
    <row r="7848" spans="1:11" hidden="1" x14ac:dyDescent="0.3">
      <c r="A7848" t="s">
        <v>4011</v>
      </c>
      <c r="B7848" t="s">
        <v>4012</v>
      </c>
      <c r="C7848" t="s">
        <v>17488</v>
      </c>
      <c r="D7848" t="s">
        <v>17489</v>
      </c>
      <c r="E7848" s="74">
        <v>42373</v>
      </c>
      <c r="F7848">
        <v>0.22134000000000001</v>
      </c>
      <c r="G7848" t="s">
        <v>17</v>
      </c>
      <c r="H7848" t="s">
        <v>17391</v>
      </c>
      <c r="I7848" s="74">
        <v>42912</v>
      </c>
      <c r="J7848" t="s">
        <v>19</v>
      </c>
      <c r="K7848" t="s">
        <v>17325</v>
      </c>
    </row>
    <row r="7849" spans="1:11" hidden="1" x14ac:dyDescent="0.3">
      <c r="A7849" t="s">
        <v>4013</v>
      </c>
      <c r="B7849" t="s">
        <v>4014</v>
      </c>
      <c r="C7849" t="s">
        <v>17488</v>
      </c>
      <c r="D7849" t="s">
        <v>17489</v>
      </c>
      <c r="E7849" s="74">
        <v>42432</v>
      </c>
      <c r="F7849">
        <v>0.2074</v>
      </c>
      <c r="G7849" t="s">
        <v>17</v>
      </c>
      <c r="H7849" t="s">
        <v>17391</v>
      </c>
      <c r="I7849" s="74">
        <v>42930</v>
      </c>
      <c r="J7849" t="s">
        <v>19</v>
      </c>
      <c r="K7849" t="s">
        <v>17325</v>
      </c>
    </row>
    <row r="7850" spans="1:11" hidden="1" x14ac:dyDescent="0.3">
      <c r="A7850" t="s">
        <v>4015</v>
      </c>
      <c r="B7850" t="s">
        <v>4016</v>
      </c>
      <c r="C7850" t="s">
        <v>17488</v>
      </c>
      <c r="D7850" t="s">
        <v>17489</v>
      </c>
      <c r="E7850" s="74">
        <v>42493</v>
      </c>
      <c r="F7850">
        <v>9.9790000000000004E-2</v>
      </c>
      <c r="G7850" t="s">
        <v>17</v>
      </c>
      <c r="H7850" t="s">
        <v>17391</v>
      </c>
      <c r="I7850" s="74">
        <v>42912</v>
      </c>
      <c r="J7850" t="s">
        <v>19</v>
      </c>
      <c r="K7850" t="s">
        <v>17325</v>
      </c>
    </row>
    <row r="7851" spans="1:11" hidden="1" x14ac:dyDescent="0.3">
      <c r="A7851" t="s">
        <v>4017</v>
      </c>
      <c r="B7851" t="s">
        <v>4018</v>
      </c>
      <c r="C7851" t="s">
        <v>17488</v>
      </c>
      <c r="D7851" t="s">
        <v>17489</v>
      </c>
      <c r="E7851" s="74">
        <v>42523</v>
      </c>
      <c r="F7851">
        <v>0.16728000000000001</v>
      </c>
      <c r="G7851" t="s">
        <v>17</v>
      </c>
      <c r="H7851" t="s">
        <v>17391</v>
      </c>
      <c r="I7851" s="74">
        <v>42930</v>
      </c>
      <c r="J7851" t="s">
        <v>19</v>
      </c>
      <c r="K7851" t="s">
        <v>17325</v>
      </c>
    </row>
    <row r="7852" spans="1:11" hidden="1" x14ac:dyDescent="0.3">
      <c r="A7852" t="s">
        <v>4019</v>
      </c>
      <c r="B7852" t="s">
        <v>4020</v>
      </c>
      <c r="C7852" t="s">
        <v>17488</v>
      </c>
      <c r="D7852" t="s">
        <v>17489</v>
      </c>
      <c r="E7852" s="74">
        <v>42552</v>
      </c>
      <c r="F7852">
        <v>0.146455</v>
      </c>
      <c r="G7852" t="s">
        <v>17</v>
      </c>
      <c r="H7852" t="s">
        <v>17391</v>
      </c>
      <c r="I7852" s="74">
        <v>42913</v>
      </c>
      <c r="J7852" t="s">
        <v>19</v>
      </c>
      <c r="K7852" t="s">
        <v>17325</v>
      </c>
    </row>
    <row r="7853" spans="1:11" hidden="1" x14ac:dyDescent="0.3">
      <c r="A7853" t="s">
        <v>4021</v>
      </c>
      <c r="B7853" t="s">
        <v>4022</v>
      </c>
      <c r="C7853" t="s">
        <v>17488</v>
      </c>
      <c r="D7853" t="s">
        <v>17489</v>
      </c>
      <c r="E7853" s="74">
        <v>42584</v>
      </c>
      <c r="F7853">
        <v>0.19541500000000001</v>
      </c>
      <c r="G7853" t="s">
        <v>17</v>
      </c>
      <c r="H7853" t="s">
        <v>17391</v>
      </c>
      <c r="I7853" s="74">
        <v>42930</v>
      </c>
      <c r="J7853" t="s">
        <v>19</v>
      </c>
      <c r="K7853" t="s">
        <v>17325</v>
      </c>
    </row>
    <row r="7854" spans="1:11" hidden="1" x14ac:dyDescent="0.3">
      <c r="A7854" t="s">
        <v>4023</v>
      </c>
      <c r="B7854" t="s">
        <v>4024</v>
      </c>
      <c r="C7854" t="s">
        <v>17488</v>
      </c>
      <c r="D7854" t="s">
        <v>17489</v>
      </c>
      <c r="E7854" s="74">
        <v>42614</v>
      </c>
      <c r="F7854">
        <v>0.19303500000000001</v>
      </c>
      <c r="G7854" t="s">
        <v>17</v>
      </c>
      <c r="H7854" t="s">
        <v>17391</v>
      </c>
      <c r="I7854" s="74">
        <v>42913</v>
      </c>
      <c r="J7854" t="s">
        <v>19</v>
      </c>
      <c r="K7854" t="s">
        <v>17325</v>
      </c>
    </row>
    <row r="7855" spans="1:11" hidden="1" x14ac:dyDescent="0.3">
      <c r="A7855" t="s">
        <v>2245</v>
      </c>
      <c r="B7855" t="s">
        <v>13058</v>
      </c>
      <c r="C7855" t="s">
        <v>21869</v>
      </c>
      <c r="D7855" t="s">
        <v>21870</v>
      </c>
      <c r="E7855" s="74">
        <v>41000</v>
      </c>
      <c r="F7855">
        <v>30</v>
      </c>
      <c r="G7855" t="s">
        <v>17</v>
      </c>
      <c r="H7855" t="s">
        <v>17441</v>
      </c>
      <c r="I7855" s="74">
        <v>41011</v>
      </c>
      <c r="J7855" t="s">
        <v>19</v>
      </c>
      <c r="K7855" t="s">
        <v>19</v>
      </c>
    </row>
    <row r="7856" spans="1:11" hidden="1" x14ac:dyDescent="0.3">
      <c r="A7856" t="s">
        <v>1295</v>
      </c>
      <c r="B7856" t="s">
        <v>1296</v>
      </c>
      <c r="C7856" t="s">
        <v>17372</v>
      </c>
      <c r="D7856" t="s">
        <v>17373</v>
      </c>
      <c r="E7856" s="74">
        <v>41670</v>
      </c>
      <c r="F7856">
        <v>133.4</v>
      </c>
      <c r="G7856" t="s">
        <v>17711</v>
      </c>
      <c r="H7856" t="s">
        <v>17315</v>
      </c>
      <c r="I7856" s="74">
        <v>41745</v>
      </c>
      <c r="J7856" t="s">
        <v>17325</v>
      </c>
      <c r="K7856" t="s">
        <v>19</v>
      </c>
    </row>
    <row r="7857" spans="1:11" hidden="1" x14ac:dyDescent="0.3">
      <c r="A7857" t="s">
        <v>1295</v>
      </c>
      <c r="B7857" t="s">
        <v>1296</v>
      </c>
      <c r="C7857" t="s">
        <v>17372</v>
      </c>
      <c r="D7857" t="s">
        <v>17373</v>
      </c>
      <c r="E7857" s="74">
        <v>41670</v>
      </c>
      <c r="F7857">
        <v>133.4</v>
      </c>
      <c r="G7857" t="s">
        <v>17430</v>
      </c>
      <c r="H7857" t="s">
        <v>17315</v>
      </c>
      <c r="I7857" s="74">
        <v>41745</v>
      </c>
      <c r="J7857" t="s">
        <v>17325</v>
      </c>
      <c r="K7857" t="s">
        <v>19</v>
      </c>
    </row>
    <row r="7858" spans="1:11" hidden="1" x14ac:dyDescent="0.3">
      <c r="A7858" t="s">
        <v>1295</v>
      </c>
      <c r="B7858" t="s">
        <v>1296</v>
      </c>
      <c r="C7858" t="s">
        <v>17372</v>
      </c>
      <c r="D7858" t="s">
        <v>17373</v>
      </c>
      <c r="E7858" s="74">
        <v>41670</v>
      </c>
      <c r="F7858">
        <v>133.4</v>
      </c>
      <c r="G7858" t="s">
        <v>17</v>
      </c>
      <c r="H7858" t="s">
        <v>17315</v>
      </c>
      <c r="I7858" s="74">
        <v>41745</v>
      </c>
      <c r="J7858" t="s">
        <v>17325</v>
      </c>
      <c r="K7858" t="s">
        <v>19</v>
      </c>
    </row>
    <row r="7859" spans="1:11" hidden="1" x14ac:dyDescent="0.3">
      <c r="A7859" t="s">
        <v>15182</v>
      </c>
      <c r="B7859" t="s">
        <v>15181</v>
      </c>
      <c r="C7859" t="s">
        <v>17370</v>
      </c>
      <c r="D7859" t="s">
        <v>17371</v>
      </c>
      <c r="E7859" s="74">
        <v>44505</v>
      </c>
      <c r="F7859">
        <v>0.499</v>
      </c>
      <c r="G7859" t="s">
        <v>17</v>
      </c>
      <c r="H7859" t="s">
        <v>17315</v>
      </c>
      <c r="I7859" s="74">
        <v>44757</v>
      </c>
      <c r="J7859" t="s">
        <v>19</v>
      </c>
      <c r="K7859" t="s">
        <v>19</v>
      </c>
    </row>
    <row r="7860" spans="1:11" hidden="1" x14ac:dyDescent="0.3">
      <c r="A7860" t="s">
        <v>4386</v>
      </c>
      <c r="B7860" t="s">
        <v>4387</v>
      </c>
      <c r="C7860" t="s">
        <v>17370</v>
      </c>
      <c r="D7860" t="s">
        <v>17371</v>
      </c>
      <c r="E7860" s="74">
        <v>42622</v>
      </c>
      <c r="F7860">
        <v>0.11899999999999999</v>
      </c>
      <c r="G7860" t="s">
        <v>17</v>
      </c>
      <c r="H7860" t="s">
        <v>17315</v>
      </c>
      <c r="I7860" s="74">
        <v>42986</v>
      </c>
      <c r="J7860" t="s">
        <v>19</v>
      </c>
      <c r="K7860" t="s">
        <v>17325</v>
      </c>
    </row>
    <row r="7861" spans="1:11" hidden="1" x14ac:dyDescent="0.3">
      <c r="A7861" t="s">
        <v>599</v>
      </c>
      <c r="B7861" t="s">
        <v>600</v>
      </c>
      <c r="C7861" t="s">
        <v>17372</v>
      </c>
      <c r="D7861" t="s">
        <v>17373</v>
      </c>
      <c r="E7861" s="74">
        <v>42333</v>
      </c>
      <c r="F7861">
        <v>107.6</v>
      </c>
      <c r="G7861" t="s">
        <v>17</v>
      </c>
      <c r="H7861" t="s">
        <v>17315</v>
      </c>
      <c r="I7861" s="74">
        <v>42361</v>
      </c>
      <c r="J7861" t="s">
        <v>19</v>
      </c>
      <c r="K7861" t="s">
        <v>19</v>
      </c>
    </row>
    <row r="7862" spans="1:11" hidden="1" x14ac:dyDescent="0.3">
      <c r="A7862" t="s">
        <v>1255</v>
      </c>
      <c r="B7862" t="s">
        <v>731</v>
      </c>
      <c r="C7862" t="s">
        <v>17372</v>
      </c>
      <c r="D7862" t="s">
        <v>17373</v>
      </c>
      <c r="E7862" s="74">
        <v>41725</v>
      </c>
      <c r="F7862">
        <v>38</v>
      </c>
      <c r="G7862" t="s">
        <v>17</v>
      </c>
      <c r="H7862" t="s">
        <v>17315</v>
      </c>
      <c r="I7862" s="74">
        <v>41757</v>
      </c>
      <c r="J7862" t="s">
        <v>19</v>
      </c>
      <c r="K7862" t="s">
        <v>19</v>
      </c>
    </row>
    <row r="7863" spans="1:11" hidden="1" x14ac:dyDescent="0.3">
      <c r="A7863" t="s">
        <v>1232</v>
      </c>
      <c r="B7863" t="s">
        <v>731</v>
      </c>
      <c r="C7863" t="s">
        <v>17372</v>
      </c>
      <c r="D7863" t="s">
        <v>17373</v>
      </c>
      <c r="E7863" s="74">
        <v>41746</v>
      </c>
      <c r="F7863">
        <v>65.5</v>
      </c>
      <c r="G7863" t="s">
        <v>17</v>
      </c>
      <c r="H7863" t="s">
        <v>17315</v>
      </c>
      <c r="I7863" s="74">
        <v>41786</v>
      </c>
      <c r="J7863" t="s">
        <v>19</v>
      </c>
      <c r="K7863" t="s">
        <v>19</v>
      </c>
    </row>
    <row r="7864" spans="1:11" hidden="1" x14ac:dyDescent="0.3">
      <c r="A7864" t="s">
        <v>1001</v>
      </c>
      <c r="B7864" t="s">
        <v>731</v>
      </c>
      <c r="C7864" t="s">
        <v>17372</v>
      </c>
      <c r="D7864" t="s">
        <v>17373</v>
      </c>
      <c r="E7864" s="74">
        <v>41934</v>
      </c>
      <c r="F7864">
        <v>15</v>
      </c>
      <c r="G7864" t="s">
        <v>17</v>
      </c>
      <c r="H7864" t="s">
        <v>17315</v>
      </c>
      <c r="I7864" s="74">
        <v>41996</v>
      </c>
      <c r="J7864" t="s">
        <v>19</v>
      </c>
      <c r="K7864" t="s">
        <v>19</v>
      </c>
    </row>
    <row r="7865" spans="1:11" hidden="1" x14ac:dyDescent="0.3">
      <c r="A7865" t="s">
        <v>1000</v>
      </c>
      <c r="B7865" t="s">
        <v>731</v>
      </c>
      <c r="C7865" t="s">
        <v>17372</v>
      </c>
      <c r="D7865" t="s">
        <v>17373</v>
      </c>
      <c r="E7865" s="74">
        <v>41934</v>
      </c>
      <c r="F7865">
        <v>58.5</v>
      </c>
      <c r="G7865" t="s">
        <v>17</v>
      </c>
      <c r="H7865" t="s">
        <v>17315</v>
      </c>
      <c r="I7865" s="74">
        <v>41996</v>
      </c>
      <c r="J7865" t="s">
        <v>19</v>
      </c>
      <c r="K7865" t="s">
        <v>19</v>
      </c>
    </row>
    <row r="7866" spans="1:11" hidden="1" x14ac:dyDescent="0.3">
      <c r="A7866" t="s">
        <v>831</v>
      </c>
      <c r="B7866" t="s">
        <v>731</v>
      </c>
      <c r="C7866" t="s">
        <v>17372</v>
      </c>
      <c r="D7866" t="s">
        <v>17373</v>
      </c>
      <c r="E7866" s="74">
        <v>42060</v>
      </c>
      <c r="F7866">
        <v>54</v>
      </c>
      <c r="G7866" t="s">
        <v>17</v>
      </c>
      <c r="H7866" t="s">
        <v>17315</v>
      </c>
      <c r="I7866" s="74">
        <v>42128</v>
      </c>
      <c r="J7866" t="s">
        <v>19</v>
      </c>
      <c r="K7866" t="s">
        <v>19</v>
      </c>
    </row>
    <row r="7867" spans="1:11" hidden="1" x14ac:dyDescent="0.3">
      <c r="A7867" t="s">
        <v>750</v>
      </c>
      <c r="B7867" t="s">
        <v>731</v>
      </c>
      <c r="C7867" t="s">
        <v>17372</v>
      </c>
      <c r="D7867" t="s">
        <v>17373</v>
      </c>
      <c r="E7867" s="74">
        <v>42163</v>
      </c>
      <c r="F7867">
        <v>54</v>
      </c>
      <c r="G7867" t="s">
        <v>17</v>
      </c>
      <c r="H7867" t="s">
        <v>17315</v>
      </c>
      <c r="I7867" s="74">
        <v>42227</v>
      </c>
      <c r="J7867" t="s">
        <v>19</v>
      </c>
      <c r="K7867" t="s">
        <v>19</v>
      </c>
    </row>
    <row r="7868" spans="1:11" hidden="1" x14ac:dyDescent="0.3">
      <c r="A7868" t="s">
        <v>730</v>
      </c>
      <c r="B7868" t="s">
        <v>731</v>
      </c>
      <c r="C7868" t="s">
        <v>17372</v>
      </c>
      <c r="D7868" t="s">
        <v>17373</v>
      </c>
      <c r="E7868" s="74">
        <v>42180</v>
      </c>
      <c r="F7868">
        <v>25</v>
      </c>
      <c r="G7868" t="s">
        <v>17</v>
      </c>
      <c r="H7868" t="s">
        <v>17315</v>
      </c>
      <c r="I7868" s="74">
        <v>42227</v>
      </c>
      <c r="J7868" t="s">
        <v>19</v>
      </c>
      <c r="K7868" t="s">
        <v>19</v>
      </c>
    </row>
    <row r="7869" spans="1:11" hidden="1" x14ac:dyDescent="0.3">
      <c r="A7869" t="s">
        <v>1254</v>
      </c>
      <c r="B7869" t="s">
        <v>729</v>
      </c>
      <c r="C7869" t="s">
        <v>17372</v>
      </c>
      <c r="D7869" t="s">
        <v>17373</v>
      </c>
      <c r="E7869" s="74">
        <v>41725</v>
      </c>
      <c r="F7869">
        <v>38</v>
      </c>
      <c r="G7869" t="s">
        <v>17</v>
      </c>
      <c r="H7869" t="s">
        <v>17315</v>
      </c>
      <c r="I7869" s="74">
        <v>41757</v>
      </c>
      <c r="J7869" t="s">
        <v>19</v>
      </c>
      <c r="K7869" t="s">
        <v>19</v>
      </c>
    </row>
    <row r="7870" spans="1:11" hidden="1" x14ac:dyDescent="0.3">
      <c r="A7870" t="s">
        <v>1231</v>
      </c>
      <c r="B7870" t="s">
        <v>729</v>
      </c>
      <c r="C7870" t="s">
        <v>17372</v>
      </c>
      <c r="D7870" t="s">
        <v>17373</v>
      </c>
      <c r="E7870" s="74">
        <v>41746</v>
      </c>
      <c r="F7870">
        <v>34</v>
      </c>
      <c r="G7870" t="s">
        <v>17</v>
      </c>
      <c r="H7870" t="s">
        <v>17315</v>
      </c>
      <c r="I7870" s="74">
        <v>41786</v>
      </c>
      <c r="J7870" t="s">
        <v>19</v>
      </c>
      <c r="K7870" t="s">
        <v>19</v>
      </c>
    </row>
    <row r="7871" spans="1:11" hidden="1" x14ac:dyDescent="0.3">
      <c r="A7871" t="s">
        <v>1114</v>
      </c>
      <c r="B7871" t="s">
        <v>729</v>
      </c>
      <c r="C7871" t="s">
        <v>17372</v>
      </c>
      <c r="D7871" t="s">
        <v>17373</v>
      </c>
      <c r="E7871" s="74">
        <v>41851</v>
      </c>
      <c r="F7871">
        <v>60</v>
      </c>
      <c r="G7871" t="s">
        <v>17</v>
      </c>
      <c r="H7871" t="s">
        <v>17315</v>
      </c>
      <c r="I7871" s="74">
        <v>41899</v>
      </c>
      <c r="J7871" t="s">
        <v>19</v>
      </c>
      <c r="K7871" t="s">
        <v>19</v>
      </c>
    </row>
    <row r="7872" spans="1:11" hidden="1" x14ac:dyDescent="0.3">
      <c r="A7872" t="s">
        <v>929</v>
      </c>
      <c r="B7872" t="s">
        <v>729</v>
      </c>
      <c r="C7872" t="s">
        <v>17372</v>
      </c>
      <c r="D7872" t="s">
        <v>17373</v>
      </c>
      <c r="E7872" s="74">
        <v>41991</v>
      </c>
      <c r="F7872">
        <v>55.5</v>
      </c>
      <c r="G7872" t="s">
        <v>17</v>
      </c>
      <c r="H7872" t="s">
        <v>17315</v>
      </c>
      <c r="I7872" s="74">
        <v>42065</v>
      </c>
      <c r="J7872" t="s">
        <v>19</v>
      </c>
      <c r="K7872" t="s">
        <v>19</v>
      </c>
    </row>
    <row r="7873" spans="1:11" hidden="1" x14ac:dyDescent="0.3">
      <c r="A7873" t="s">
        <v>928</v>
      </c>
      <c r="B7873" t="s">
        <v>729</v>
      </c>
      <c r="C7873" t="s">
        <v>17372</v>
      </c>
      <c r="D7873" t="s">
        <v>17373</v>
      </c>
      <c r="E7873" s="74">
        <v>41991</v>
      </c>
      <c r="F7873">
        <v>48</v>
      </c>
      <c r="G7873" t="s">
        <v>17</v>
      </c>
      <c r="H7873" t="s">
        <v>17315</v>
      </c>
      <c r="I7873" s="74">
        <v>42065</v>
      </c>
      <c r="J7873" t="s">
        <v>19</v>
      </c>
      <c r="K7873" t="s">
        <v>19</v>
      </c>
    </row>
    <row r="7874" spans="1:11" hidden="1" x14ac:dyDescent="0.3">
      <c r="A7874" t="s">
        <v>728</v>
      </c>
      <c r="B7874" t="s">
        <v>729</v>
      </c>
      <c r="C7874" t="s">
        <v>17372</v>
      </c>
      <c r="D7874" t="s">
        <v>17373</v>
      </c>
      <c r="E7874" s="74">
        <v>42174</v>
      </c>
      <c r="F7874">
        <v>40.5</v>
      </c>
      <c r="G7874" t="s">
        <v>17</v>
      </c>
      <c r="H7874" t="s">
        <v>17315</v>
      </c>
      <c r="I7874" s="74">
        <v>42227</v>
      </c>
      <c r="J7874" t="s">
        <v>19</v>
      </c>
      <c r="K7874" t="s">
        <v>19</v>
      </c>
    </row>
    <row r="7875" spans="1:11" hidden="1" x14ac:dyDescent="0.3">
      <c r="A7875" t="s">
        <v>693</v>
      </c>
      <c r="B7875" t="s">
        <v>12016</v>
      </c>
      <c r="C7875" t="s">
        <v>17442</v>
      </c>
      <c r="D7875" t="s">
        <v>17443</v>
      </c>
      <c r="E7875" s="74">
        <v>42361</v>
      </c>
      <c r="F7875">
        <v>50</v>
      </c>
      <c r="G7875" t="s">
        <v>17</v>
      </c>
      <c r="H7875" t="s">
        <v>17441</v>
      </c>
      <c r="I7875" s="74">
        <v>42373</v>
      </c>
      <c r="J7875" t="s">
        <v>19</v>
      </c>
      <c r="K7875" t="s">
        <v>19</v>
      </c>
    </row>
    <row r="7876" spans="1:11" hidden="1" x14ac:dyDescent="0.3">
      <c r="A7876" t="s">
        <v>20419</v>
      </c>
      <c r="B7876" t="s">
        <v>20420</v>
      </c>
      <c r="C7876" t="s">
        <v>17714</v>
      </c>
      <c r="D7876" t="s">
        <v>17715</v>
      </c>
      <c r="E7876" s="74">
        <v>44326</v>
      </c>
      <c r="F7876">
        <v>0.249255</v>
      </c>
      <c r="G7876" t="s">
        <v>17</v>
      </c>
      <c r="H7876" t="s">
        <v>17315</v>
      </c>
      <c r="I7876" s="74">
        <v>45162</v>
      </c>
      <c r="J7876" t="s">
        <v>19</v>
      </c>
      <c r="K7876" t="s">
        <v>17325</v>
      </c>
    </row>
    <row r="7877" spans="1:11" hidden="1" x14ac:dyDescent="0.3">
      <c r="A7877" t="s">
        <v>20421</v>
      </c>
      <c r="B7877" t="s">
        <v>20422</v>
      </c>
      <c r="C7877" t="s">
        <v>17714</v>
      </c>
      <c r="D7877" t="s">
        <v>17715</v>
      </c>
      <c r="E7877" s="74">
        <v>44306</v>
      </c>
      <c r="F7877">
        <v>0.24451999999999999</v>
      </c>
      <c r="G7877" t="s">
        <v>17</v>
      </c>
      <c r="H7877" t="s">
        <v>17315</v>
      </c>
      <c r="I7877" s="74">
        <v>45162</v>
      </c>
      <c r="J7877" t="s">
        <v>19</v>
      </c>
      <c r="K7877" t="s">
        <v>17325</v>
      </c>
    </row>
    <row r="7878" spans="1:11" hidden="1" x14ac:dyDescent="0.3">
      <c r="A7878" t="s">
        <v>20423</v>
      </c>
      <c r="B7878" t="s">
        <v>20424</v>
      </c>
      <c r="C7878" t="s">
        <v>17714</v>
      </c>
      <c r="D7878" t="s">
        <v>17715</v>
      </c>
      <c r="E7878" s="74">
        <v>44305</v>
      </c>
      <c r="F7878">
        <v>0.23896000000000001</v>
      </c>
      <c r="G7878" t="s">
        <v>17</v>
      </c>
      <c r="H7878" t="s">
        <v>17315</v>
      </c>
      <c r="I7878" s="74">
        <v>45162</v>
      </c>
      <c r="J7878" t="s">
        <v>19</v>
      </c>
      <c r="K7878" t="s">
        <v>17325</v>
      </c>
    </row>
    <row r="7879" spans="1:11" hidden="1" x14ac:dyDescent="0.3">
      <c r="A7879" t="s">
        <v>20425</v>
      </c>
      <c r="B7879" t="s">
        <v>20426</v>
      </c>
      <c r="C7879" t="s">
        <v>17714</v>
      </c>
      <c r="D7879" t="s">
        <v>17715</v>
      </c>
      <c r="E7879" s="74">
        <v>44292</v>
      </c>
      <c r="F7879">
        <v>0.24828700000000001</v>
      </c>
      <c r="G7879" t="s">
        <v>17</v>
      </c>
      <c r="H7879" t="s">
        <v>17315</v>
      </c>
      <c r="I7879" s="74">
        <v>45162</v>
      </c>
      <c r="J7879" t="s">
        <v>19</v>
      </c>
      <c r="K7879" t="s">
        <v>17325</v>
      </c>
    </row>
    <row r="7880" spans="1:11" hidden="1" x14ac:dyDescent="0.3">
      <c r="A7880" t="s">
        <v>20427</v>
      </c>
      <c r="B7880" t="s">
        <v>20428</v>
      </c>
      <c r="C7880" t="s">
        <v>17714</v>
      </c>
      <c r="D7880" t="s">
        <v>17715</v>
      </c>
      <c r="E7880" s="74">
        <v>44271</v>
      </c>
      <c r="F7880">
        <v>2.0167999999999998E-2</v>
      </c>
      <c r="G7880" t="s">
        <v>17</v>
      </c>
      <c r="H7880" t="s">
        <v>17315</v>
      </c>
      <c r="I7880" s="74">
        <v>45162</v>
      </c>
      <c r="J7880" t="s">
        <v>19</v>
      </c>
      <c r="K7880" t="s">
        <v>17325</v>
      </c>
    </row>
    <row r="7881" spans="1:11" hidden="1" x14ac:dyDescent="0.3">
      <c r="A7881" t="s">
        <v>20429</v>
      </c>
      <c r="B7881" t="s">
        <v>20430</v>
      </c>
      <c r="C7881" t="s">
        <v>17714</v>
      </c>
      <c r="D7881" t="s">
        <v>17715</v>
      </c>
      <c r="E7881" s="74">
        <v>44207</v>
      </c>
      <c r="F7881">
        <v>0.22661500000000001</v>
      </c>
      <c r="G7881" t="s">
        <v>17</v>
      </c>
      <c r="H7881" t="s">
        <v>17315</v>
      </c>
      <c r="I7881" s="74">
        <v>45162</v>
      </c>
      <c r="J7881" t="s">
        <v>19</v>
      </c>
      <c r="K7881" t="s">
        <v>17325</v>
      </c>
    </row>
    <row r="7882" spans="1:11" hidden="1" x14ac:dyDescent="0.3">
      <c r="A7882" t="s">
        <v>20431</v>
      </c>
      <c r="B7882" t="s">
        <v>20432</v>
      </c>
      <c r="C7882" t="s">
        <v>17714</v>
      </c>
      <c r="D7882" t="s">
        <v>17715</v>
      </c>
      <c r="E7882" s="74">
        <v>44538</v>
      </c>
      <c r="F7882">
        <v>0.23413300000000001</v>
      </c>
      <c r="G7882" t="s">
        <v>17</v>
      </c>
      <c r="H7882" t="s">
        <v>17315</v>
      </c>
      <c r="I7882" s="74">
        <v>45162</v>
      </c>
      <c r="J7882" t="s">
        <v>19</v>
      </c>
      <c r="K7882" t="s">
        <v>17325</v>
      </c>
    </row>
    <row r="7883" spans="1:11" hidden="1" x14ac:dyDescent="0.3">
      <c r="A7883" t="s">
        <v>20433</v>
      </c>
      <c r="B7883" t="s">
        <v>20434</v>
      </c>
      <c r="C7883" t="s">
        <v>17714</v>
      </c>
      <c r="D7883" t="s">
        <v>17715</v>
      </c>
      <c r="E7883" s="74">
        <v>44533</v>
      </c>
      <c r="F7883">
        <v>9.7332000000000002E-2</v>
      </c>
      <c r="G7883" t="s">
        <v>17</v>
      </c>
      <c r="H7883" t="s">
        <v>17315</v>
      </c>
      <c r="I7883" s="74">
        <v>45162</v>
      </c>
      <c r="J7883" t="s">
        <v>19</v>
      </c>
      <c r="K7883" t="s">
        <v>17325</v>
      </c>
    </row>
    <row r="7884" spans="1:11" hidden="1" x14ac:dyDescent="0.3">
      <c r="A7884" t="s">
        <v>20435</v>
      </c>
      <c r="B7884" t="s">
        <v>20436</v>
      </c>
      <c r="C7884" t="s">
        <v>17714</v>
      </c>
      <c r="D7884" t="s">
        <v>17715</v>
      </c>
      <c r="E7884" s="74">
        <v>44539</v>
      </c>
      <c r="F7884">
        <v>6.7136000000000001E-2</v>
      </c>
      <c r="G7884" t="s">
        <v>17</v>
      </c>
      <c r="H7884" t="s">
        <v>17315</v>
      </c>
      <c r="I7884" s="74">
        <v>45167</v>
      </c>
      <c r="J7884" t="s">
        <v>19</v>
      </c>
      <c r="K7884" t="s">
        <v>17325</v>
      </c>
    </row>
    <row r="7885" spans="1:11" hidden="1" x14ac:dyDescent="0.3">
      <c r="A7885" t="s">
        <v>20437</v>
      </c>
      <c r="B7885" t="s">
        <v>20438</v>
      </c>
      <c r="C7885" t="s">
        <v>17714</v>
      </c>
      <c r="D7885" t="s">
        <v>17715</v>
      </c>
      <c r="E7885" s="74">
        <v>43837</v>
      </c>
      <c r="F7885">
        <v>0.24984100000000001</v>
      </c>
      <c r="G7885" t="s">
        <v>17</v>
      </c>
      <c r="H7885" t="s">
        <v>17315</v>
      </c>
      <c r="I7885" s="74">
        <v>45162</v>
      </c>
      <c r="J7885" t="s">
        <v>19</v>
      </c>
      <c r="K7885" t="s">
        <v>17325</v>
      </c>
    </row>
    <row r="7886" spans="1:11" hidden="1" x14ac:dyDescent="0.3">
      <c r="A7886" t="s">
        <v>20439</v>
      </c>
      <c r="B7886" t="s">
        <v>20440</v>
      </c>
      <c r="C7886" t="s">
        <v>17714</v>
      </c>
      <c r="D7886" t="s">
        <v>17715</v>
      </c>
      <c r="E7886" s="74">
        <v>43948</v>
      </c>
      <c r="F7886">
        <v>0.246117</v>
      </c>
      <c r="G7886" t="s">
        <v>17</v>
      </c>
      <c r="H7886" t="s">
        <v>17315</v>
      </c>
      <c r="I7886" s="74">
        <v>45162</v>
      </c>
      <c r="J7886" t="s">
        <v>19</v>
      </c>
      <c r="K7886" t="s">
        <v>17325</v>
      </c>
    </row>
    <row r="7887" spans="1:11" hidden="1" x14ac:dyDescent="0.3">
      <c r="A7887" t="s">
        <v>20441</v>
      </c>
      <c r="B7887" t="s">
        <v>20442</v>
      </c>
      <c r="C7887" t="s">
        <v>17714</v>
      </c>
      <c r="D7887" t="s">
        <v>17715</v>
      </c>
      <c r="E7887" s="74">
        <v>43834</v>
      </c>
      <c r="F7887">
        <v>0.24198</v>
      </c>
      <c r="G7887" t="s">
        <v>17</v>
      </c>
      <c r="H7887" t="s">
        <v>17315</v>
      </c>
      <c r="I7887" s="74">
        <v>45162</v>
      </c>
      <c r="J7887" t="s">
        <v>19</v>
      </c>
      <c r="K7887" t="s">
        <v>17325</v>
      </c>
    </row>
    <row r="7888" spans="1:11" hidden="1" x14ac:dyDescent="0.3">
      <c r="A7888" t="s">
        <v>20443</v>
      </c>
      <c r="B7888" t="s">
        <v>20444</v>
      </c>
      <c r="C7888" t="s">
        <v>17714</v>
      </c>
      <c r="D7888" t="s">
        <v>17715</v>
      </c>
      <c r="E7888" s="74">
        <v>43854</v>
      </c>
      <c r="F7888">
        <v>6.1686999999999999E-2</v>
      </c>
      <c r="G7888" t="s">
        <v>17</v>
      </c>
      <c r="H7888" t="s">
        <v>17315</v>
      </c>
      <c r="I7888" s="74">
        <v>45162</v>
      </c>
      <c r="J7888" t="s">
        <v>19</v>
      </c>
      <c r="K7888" t="s">
        <v>17325</v>
      </c>
    </row>
    <row r="7889" spans="1:11" hidden="1" x14ac:dyDescent="0.3">
      <c r="A7889" t="s">
        <v>20445</v>
      </c>
      <c r="B7889" t="s">
        <v>20446</v>
      </c>
      <c r="C7889" t="s">
        <v>17714</v>
      </c>
      <c r="D7889" t="s">
        <v>17715</v>
      </c>
      <c r="E7889" s="74">
        <v>43846</v>
      </c>
      <c r="F7889">
        <v>0.14236399999999999</v>
      </c>
      <c r="G7889" t="s">
        <v>17</v>
      </c>
      <c r="H7889" t="s">
        <v>17315</v>
      </c>
      <c r="I7889" s="74">
        <v>45162</v>
      </c>
      <c r="J7889" t="s">
        <v>19</v>
      </c>
      <c r="K7889" t="s">
        <v>17325</v>
      </c>
    </row>
    <row r="7890" spans="1:11" hidden="1" x14ac:dyDescent="0.3">
      <c r="A7890" t="s">
        <v>21287</v>
      </c>
      <c r="B7890" t="s">
        <v>21288</v>
      </c>
      <c r="C7890" t="s">
        <v>17714</v>
      </c>
      <c r="D7890" t="s">
        <v>17715</v>
      </c>
      <c r="E7890" s="74">
        <v>44235</v>
      </c>
      <c r="F7890">
        <v>3.0000000000000001E-3</v>
      </c>
      <c r="G7890" t="s">
        <v>17</v>
      </c>
      <c r="H7890" t="s">
        <v>17315</v>
      </c>
      <c r="I7890" s="74">
        <v>45314</v>
      </c>
      <c r="J7890" t="s">
        <v>19</v>
      </c>
      <c r="K7890" t="s">
        <v>19</v>
      </c>
    </row>
    <row r="7891" spans="1:11" hidden="1" x14ac:dyDescent="0.3">
      <c r="A7891" t="s">
        <v>15446</v>
      </c>
      <c r="B7891" t="s">
        <v>15445</v>
      </c>
      <c r="C7891" t="s">
        <v>17714</v>
      </c>
      <c r="D7891" t="s">
        <v>17715</v>
      </c>
      <c r="E7891" s="74">
        <v>43473</v>
      </c>
      <c r="F7891">
        <v>0.24293999999999999</v>
      </c>
      <c r="G7891" t="s">
        <v>17</v>
      </c>
      <c r="H7891" t="s">
        <v>17315</v>
      </c>
      <c r="I7891" s="74">
        <v>44704</v>
      </c>
      <c r="J7891" t="s">
        <v>19</v>
      </c>
      <c r="K7891" t="s">
        <v>17325</v>
      </c>
    </row>
    <row r="7892" spans="1:11" hidden="1" x14ac:dyDescent="0.3">
      <c r="A7892" t="s">
        <v>15276</v>
      </c>
      <c r="B7892" t="s">
        <v>15275</v>
      </c>
      <c r="C7892" t="s">
        <v>17714</v>
      </c>
      <c r="D7892" t="s">
        <v>17715</v>
      </c>
      <c r="E7892" s="74">
        <v>43497</v>
      </c>
      <c r="F7892">
        <v>9.1679999999999998E-2</v>
      </c>
      <c r="G7892" t="s">
        <v>17</v>
      </c>
      <c r="H7892" t="s">
        <v>17315</v>
      </c>
      <c r="I7892" s="74">
        <v>44704</v>
      </c>
      <c r="J7892" t="s">
        <v>19</v>
      </c>
      <c r="K7892" t="s">
        <v>17325</v>
      </c>
    </row>
    <row r="7893" spans="1:11" hidden="1" x14ac:dyDescent="0.3">
      <c r="A7893" t="s">
        <v>15328</v>
      </c>
      <c r="B7893" t="s">
        <v>15327</v>
      </c>
      <c r="C7893" t="s">
        <v>17714</v>
      </c>
      <c r="D7893" t="s">
        <v>17715</v>
      </c>
      <c r="E7893" s="74">
        <v>43473</v>
      </c>
      <c r="F7893">
        <v>2.5149999999999999E-2</v>
      </c>
      <c r="G7893" t="s">
        <v>17</v>
      </c>
      <c r="H7893" t="s">
        <v>17315</v>
      </c>
      <c r="I7893" s="74">
        <v>44704</v>
      </c>
      <c r="J7893" t="s">
        <v>19</v>
      </c>
      <c r="K7893" t="s">
        <v>17325</v>
      </c>
    </row>
    <row r="7894" spans="1:11" hidden="1" x14ac:dyDescent="0.3">
      <c r="A7894" t="s">
        <v>15326</v>
      </c>
      <c r="B7894" t="s">
        <v>15325</v>
      </c>
      <c r="C7894" t="s">
        <v>17714</v>
      </c>
      <c r="D7894" t="s">
        <v>17715</v>
      </c>
      <c r="E7894" s="74">
        <v>43623</v>
      </c>
      <c r="F7894">
        <v>7.6899999999999998E-3</v>
      </c>
      <c r="G7894" t="s">
        <v>17</v>
      </c>
      <c r="H7894" t="s">
        <v>17315</v>
      </c>
      <c r="I7894" s="74">
        <v>44704</v>
      </c>
      <c r="J7894" t="s">
        <v>19</v>
      </c>
      <c r="K7894" t="s">
        <v>17325</v>
      </c>
    </row>
    <row r="7895" spans="1:11" hidden="1" x14ac:dyDescent="0.3">
      <c r="A7895" t="s">
        <v>20447</v>
      </c>
      <c r="B7895" t="s">
        <v>20448</v>
      </c>
      <c r="C7895" t="s">
        <v>17714</v>
      </c>
      <c r="D7895" t="s">
        <v>17715</v>
      </c>
      <c r="E7895" s="74">
        <v>44628</v>
      </c>
      <c r="F7895">
        <v>0.129326</v>
      </c>
      <c r="G7895" t="s">
        <v>17</v>
      </c>
      <c r="H7895" t="s">
        <v>17315</v>
      </c>
      <c r="I7895" s="74">
        <v>45162</v>
      </c>
      <c r="J7895" t="s">
        <v>19</v>
      </c>
      <c r="K7895" t="s">
        <v>17325</v>
      </c>
    </row>
    <row r="7896" spans="1:11" hidden="1" x14ac:dyDescent="0.3">
      <c r="A7896" t="s">
        <v>21098</v>
      </c>
      <c r="B7896" t="s">
        <v>21099</v>
      </c>
      <c r="C7896" t="s">
        <v>17714</v>
      </c>
      <c r="D7896" t="s">
        <v>17715</v>
      </c>
      <c r="E7896" s="74">
        <v>44658</v>
      </c>
      <c r="F7896">
        <v>0.236128</v>
      </c>
      <c r="G7896" t="s">
        <v>17</v>
      </c>
      <c r="H7896" t="s">
        <v>17315</v>
      </c>
      <c r="I7896" s="74">
        <v>45257</v>
      </c>
      <c r="J7896" t="s">
        <v>19</v>
      </c>
      <c r="K7896" t="s">
        <v>17325</v>
      </c>
    </row>
    <row r="7897" spans="1:11" hidden="1" x14ac:dyDescent="0.3">
      <c r="A7897" t="s">
        <v>21100</v>
      </c>
      <c r="B7897" t="s">
        <v>21101</v>
      </c>
      <c r="C7897" t="s">
        <v>17714</v>
      </c>
      <c r="D7897" t="s">
        <v>17715</v>
      </c>
      <c r="E7897" s="74">
        <v>44621</v>
      </c>
      <c r="F7897">
        <v>0.249169</v>
      </c>
      <c r="G7897" t="s">
        <v>17</v>
      </c>
      <c r="H7897" t="s">
        <v>17315</v>
      </c>
      <c r="I7897" s="74">
        <v>45257</v>
      </c>
      <c r="J7897" t="s">
        <v>19</v>
      </c>
      <c r="K7897" t="s">
        <v>17325</v>
      </c>
    </row>
    <row r="7898" spans="1:11" hidden="1" x14ac:dyDescent="0.3">
      <c r="A7898" t="s">
        <v>21102</v>
      </c>
      <c r="B7898" t="s">
        <v>21103</v>
      </c>
      <c r="C7898" t="s">
        <v>17714</v>
      </c>
      <c r="D7898" t="s">
        <v>17715</v>
      </c>
      <c r="E7898" s="74">
        <v>44797</v>
      </c>
      <c r="F7898">
        <v>3.8247999999999997E-2</v>
      </c>
      <c r="G7898" t="s">
        <v>17</v>
      </c>
      <c r="H7898" t="s">
        <v>17315</v>
      </c>
      <c r="I7898" s="74">
        <v>45257</v>
      </c>
      <c r="J7898" t="s">
        <v>19</v>
      </c>
      <c r="K7898" t="s">
        <v>17325</v>
      </c>
    </row>
    <row r="7899" spans="1:11" hidden="1" x14ac:dyDescent="0.3">
      <c r="A7899" t="s">
        <v>21104</v>
      </c>
      <c r="B7899" t="s">
        <v>21105</v>
      </c>
      <c r="C7899" t="s">
        <v>17714</v>
      </c>
      <c r="D7899" t="s">
        <v>17715</v>
      </c>
      <c r="E7899" s="74">
        <v>44651</v>
      </c>
      <c r="F7899">
        <v>7.5604000000000005E-2</v>
      </c>
      <c r="G7899" t="s">
        <v>17</v>
      </c>
      <c r="H7899" t="s">
        <v>17315</v>
      </c>
      <c r="I7899" s="74">
        <v>45257</v>
      </c>
      <c r="J7899" t="s">
        <v>19</v>
      </c>
      <c r="K7899" t="s">
        <v>17325</v>
      </c>
    </row>
    <row r="7900" spans="1:11" hidden="1" x14ac:dyDescent="0.3">
      <c r="A7900" t="s">
        <v>21724</v>
      </c>
      <c r="B7900" t="s">
        <v>21725</v>
      </c>
      <c r="C7900" t="s">
        <v>17714</v>
      </c>
      <c r="D7900" t="s">
        <v>17715</v>
      </c>
      <c r="E7900" s="74">
        <v>45117</v>
      </c>
      <c r="F7900">
        <v>0.153</v>
      </c>
      <c r="G7900" t="s">
        <v>17</v>
      </c>
      <c r="H7900" t="s">
        <v>17315</v>
      </c>
      <c r="I7900" s="74">
        <v>45329</v>
      </c>
      <c r="J7900" t="s">
        <v>19</v>
      </c>
      <c r="K7900" t="s">
        <v>17325</v>
      </c>
    </row>
    <row r="7901" spans="1:11" hidden="1" x14ac:dyDescent="0.3">
      <c r="A7901" t="s">
        <v>25320</v>
      </c>
      <c r="B7901" t="s">
        <v>25321</v>
      </c>
      <c r="C7901" t="s">
        <v>17754</v>
      </c>
      <c r="D7901" t="s">
        <v>17755</v>
      </c>
      <c r="E7901" s="74">
        <v>43762</v>
      </c>
      <c r="F7901">
        <v>0.13700000000000001</v>
      </c>
      <c r="G7901" t="s">
        <v>17</v>
      </c>
      <c r="H7901" t="s">
        <v>17397</v>
      </c>
      <c r="I7901" s="74">
        <v>45390</v>
      </c>
      <c r="J7901" t="s">
        <v>19</v>
      </c>
      <c r="K7901" t="s">
        <v>17325</v>
      </c>
    </row>
    <row r="7902" spans="1:11" hidden="1" x14ac:dyDescent="0.3">
      <c r="A7902" t="s">
        <v>25328</v>
      </c>
      <c r="B7902" t="s">
        <v>25329</v>
      </c>
      <c r="C7902" t="s">
        <v>17754</v>
      </c>
      <c r="D7902" t="s">
        <v>17755</v>
      </c>
      <c r="E7902" s="74">
        <v>43777</v>
      </c>
      <c r="F7902">
        <v>0.14119999999999999</v>
      </c>
      <c r="G7902" t="s">
        <v>17</v>
      </c>
      <c r="H7902" t="s">
        <v>17397</v>
      </c>
      <c r="I7902" s="74">
        <v>45390</v>
      </c>
      <c r="J7902" t="s">
        <v>19</v>
      </c>
      <c r="K7902" t="s">
        <v>17325</v>
      </c>
    </row>
    <row r="7903" spans="1:11" hidden="1" x14ac:dyDescent="0.3">
      <c r="A7903" t="s">
        <v>25426</v>
      </c>
      <c r="B7903" t="s">
        <v>25427</v>
      </c>
      <c r="C7903" t="s">
        <v>17754</v>
      </c>
      <c r="D7903" t="s">
        <v>17755</v>
      </c>
      <c r="E7903" s="74">
        <v>43762</v>
      </c>
      <c r="F7903">
        <v>0.24729999999999999</v>
      </c>
      <c r="G7903" t="s">
        <v>17</v>
      </c>
      <c r="H7903" t="s">
        <v>17397</v>
      </c>
      <c r="I7903" s="74">
        <v>45390</v>
      </c>
      <c r="J7903" t="s">
        <v>19</v>
      </c>
      <c r="K7903" t="s">
        <v>17325</v>
      </c>
    </row>
    <row r="7904" spans="1:11" hidden="1" x14ac:dyDescent="0.3">
      <c r="A7904" t="s">
        <v>25430</v>
      </c>
      <c r="B7904" t="s">
        <v>25431</v>
      </c>
      <c r="C7904" t="s">
        <v>17754</v>
      </c>
      <c r="D7904" t="s">
        <v>17755</v>
      </c>
      <c r="E7904" s="74">
        <v>43874</v>
      </c>
      <c r="F7904">
        <v>9.2299999999999993E-2</v>
      </c>
      <c r="G7904" t="s">
        <v>17</v>
      </c>
      <c r="H7904" t="s">
        <v>17397</v>
      </c>
      <c r="I7904" s="74">
        <v>45390</v>
      </c>
      <c r="J7904" t="s">
        <v>19</v>
      </c>
      <c r="K7904" t="s">
        <v>17325</v>
      </c>
    </row>
    <row r="7905" spans="1:11" hidden="1" x14ac:dyDescent="0.3">
      <c r="A7905" t="s">
        <v>25432</v>
      </c>
      <c r="B7905" t="s">
        <v>25433</v>
      </c>
      <c r="C7905" t="s">
        <v>17754</v>
      </c>
      <c r="D7905" t="s">
        <v>17755</v>
      </c>
      <c r="E7905" s="74">
        <v>43991</v>
      </c>
      <c r="F7905">
        <v>0.24279999999999999</v>
      </c>
      <c r="G7905" t="s">
        <v>17</v>
      </c>
      <c r="H7905" t="s">
        <v>17397</v>
      </c>
      <c r="I7905" s="74">
        <v>45390</v>
      </c>
      <c r="J7905" t="s">
        <v>19</v>
      </c>
      <c r="K7905" t="s">
        <v>17325</v>
      </c>
    </row>
    <row r="7906" spans="1:11" hidden="1" x14ac:dyDescent="0.3">
      <c r="A7906" t="s">
        <v>25428</v>
      </c>
      <c r="B7906" t="s">
        <v>25429</v>
      </c>
      <c r="C7906" t="s">
        <v>17754</v>
      </c>
      <c r="D7906" t="s">
        <v>17755</v>
      </c>
      <c r="E7906" s="74">
        <v>44392</v>
      </c>
      <c r="F7906">
        <v>0.16800000000000001</v>
      </c>
      <c r="G7906" t="s">
        <v>17</v>
      </c>
      <c r="H7906" t="s">
        <v>17397</v>
      </c>
      <c r="I7906" s="74">
        <v>45390</v>
      </c>
      <c r="J7906" t="s">
        <v>19</v>
      </c>
      <c r="K7906" t="s">
        <v>17325</v>
      </c>
    </row>
    <row r="7907" spans="1:11" hidden="1" x14ac:dyDescent="0.3">
      <c r="A7907" t="s">
        <v>25338</v>
      </c>
      <c r="B7907" t="s">
        <v>25339</v>
      </c>
      <c r="C7907" t="s">
        <v>17754</v>
      </c>
      <c r="D7907" t="s">
        <v>17755</v>
      </c>
      <c r="E7907" s="74">
        <v>43819</v>
      </c>
      <c r="F7907">
        <v>0.1386</v>
      </c>
      <c r="G7907" t="s">
        <v>17</v>
      </c>
      <c r="H7907" t="s">
        <v>17397</v>
      </c>
      <c r="I7907" s="74">
        <v>45390</v>
      </c>
      <c r="J7907" t="s">
        <v>19</v>
      </c>
      <c r="K7907" t="s">
        <v>17325</v>
      </c>
    </row>
    <row r="7908" spans="1:11" hidden="1" x14ac:dyDescent="0.3">
      <c r="A7908" t="s">
        <v>25344</v>
      </c>
      <c r="B7908" t="s">
        <v>25345</v>
      </c>
      <c r="C7908" t="s">
        <v>17754</v>
      </c>
      <c r="D7908" t="s">
        <v>17755</v>
      </c>
      <c r="E7908" s="74">
        <v>43852</v>
      </c>
      <c r="F7908">
        <v>0.14779999999999999</v>
      </c>
      <c r="G7908" t="s">
        <v>17</v>
      </c>
      <c r="H7908" t="s">
        <v>17397</v>
      </c>
      <c r="I7908" s="74">
        <v>45390</v>
      </c>
      <c r="J7908" t="s">
        <v>19</v>
      </c>
      <c r="K7908" t="s">
        <v>17325</v>
      </c>
    </row>
    <row r="7909" spans="1:11" hidden="1" x14ac:dyDescent="0.3">
      <c r="A7909" t="s">
        <v>20600</v>
      </c>
      <c r="B7909" t="s">
        <v>20601</v>
      </c>
      <c r="C7909" t="s">
        <v>17673</v>
      </c>
      <c r="D7909" t="s">
        <v>17674</v>
      </c>
      <c r="E7909" s="74">
        <v>45098</v>
      </c>
      <c r="F7909">
        <v>0.2</v>
      </c>
      <c r="G7909" t="s">
        <v>17</v>
      </c>
      <c r="H7909" t="s">
        <v>17315</v>
      </c>
      <c r="I7909" s="74">
        <v>45229</v>
      </c>
      <c r="J7909" t="s">
        <v>19</v>
      </c>
      <c r="K7909" t="s">
        <v>19</v>
      </c>
    </row>
    <row r="7910" spans="1:11" hidden="1" x14ac:dyDescent="0.3">
      <c r="A7910" t="s">
        <v>21308</v>
      </c>
      <c r="B7910" t="s">
        <v>21309</v>
      </c>
      <c r="C7910" t="s">
        <v>17754</v>
      </c>
      <c r="D7910" t="s">
        <v>17755</v>
      </c>
      <c r="E7910" s="74">
        <v>44228</v>
      </c>
      <c r="F7910">
        <v>0.44700000000000001</v>
      </c>
      <c r="G7910" t="s">
        <v>17</v>
      </c>
      <c r="H7910" t="s">
        <v>17397</v>
      </c>
      <c r="I7910" s="74">
        <v>45296</v>
      </c>
      <c r="J7910" t="s">
        <v>19</v>
      </c>
      <c r="K7910" t="s">
        <v>19</v>
      </c>
    </row>
    <row r="7911" spans="1:11" hidden="1" x14ac:dyDescent="0.3">
      <c r="A7911" t="s">
        <v>21310</v>
      </c>
      <c r="B7911" t="s">
        <v>21311</v>
      </c>
      <c r="C7911" t="s">
        <v>17754</v>
      </c>
      <c r="D7911" t="s">
        <v>17755</v>
      </c>
      <c r="E7911" s="74">
        <v>44144</v>
      </c>
      <c r="F7911">
        <v>0.23400000000000001</v>
      </c>
      <c r="G7911" t="s">
        <v>17</v>
      </c>
      <c r="H7911" t="s">
        <v>17397</v>
      </c>
      <c r="I7911" s="74">
        <v>45295</v>
      </c>
      <c r="J7911" t="s">
        <v>19</v>
      </c>
      <c r="K7911" t="s">
        <v>19</v>
      </c>
    </row>
    <row r="7912" spans="1:11" hidden="1" x14ac:dyDescent="0.3">
      <c r="A7912" t="s">
        <v>14982</v>
      </c>
      <c r="B7912" t="s">
        <v>14456</v>
      </c>
      <c r="C7912" t="s">
        <v>17754</v>
      </c>
      <c r="D7912" t="s">
        <v>17755</v>
      </c>
      <c r="E7912" s="74">
        <v>44207</v>
      </c>
      <c r="F7912">
        <v>0.188</v>
      </c>
      <c r="G7912" t="s">
        <v>17</v>
      </c>
      <c r="H7912" t="s">
        <v>17397</v>
      </c>
      <c r="I7912" s="74">
        <v>44694</v>
      </c>
      <c r="J7912" t="s">
        <v>19</v>
      </c>
      <c r="K7912" t="s">
        <v>19</v>
      </c>
    </row>
    <row r="7913" spans="1:11" hidden="1" x14ac:dyDescent="0.3">
      <c r="A7913" t="s">
        <v>14457</v>
      </c>
      <c r="B7913" t="s">
        <v>14456</v>
      </c>
      <c r="C7913" t="s">
        <v>17754</v>
      </c>
      <c r="D7913" t="s">
        <v>17755</v>
      </c>
      <c r="E7913" s="74">
        <v>44595</v>
      </c>
      <c r="F7913">
        <v>0.35899999999999999</v>
      </c>
      <c r="G7913" t="s">
        <v>17</v>
      </c>
      <c r="H7913" t="s">
        <v>17397</v>
      </c>
      <c r="I7913" s="74">
        <v>44848</v>
      </c>
      <c r="J7913" t="s">
        <v>19</v>
      </c>
      <c r="K7913" t="s">
        <v>19</v>
      </c>
    </row>
    <row r="7914" spans="1:11" hidden="1" x14ac:dyDescent="0.3">
      <c r="A7914" t="s">
        <v>20610</v>
      </c>
      <c r="B7914" t="s">
        <v>14456</v>
      </c>
      <c r="C7914" t="s">
        <v>17754</v>
      </c>
      <c r="D7914" t="s">
        <v>17755</v>
      </c>
      <c r="E7914" s="74">
        <v>44943</v>
      </c>
      <c r="F7914">
        <v>0.5625</v>
      </c>
      <c r="G7914" t="s">
        <v>17</v>
      </c>
      <c r="H7914" t="s">
        <v>17397</v>
      </c>
      <c r="I7914" s="74">
        <v>45268</v>
      </c>
      <c r="J7914" t="s">
        <v>19</v>
      </c>
      <c r="K7914" t="s">
        <v>19</v>
      </c>
    </row>
    <row r="7915" spans="1:11" hidden="1" x14ac:dyDescent="0.3">
      <c r="A7915" t="s">
        <v>25370</v>
      </c>
      <c r="B7915" t="s">
        <v>25371</v>
      </c>
      <c r="C7915" t="s">
        <v>17754</v>
      </c>
      <c r="D7915" t="s">
        <v>17755</v>
      </c>
      <c r="E7915" s="74">
        <v>43927</v>
      </c>
      <c r="F7915">
        <v>0.15040000000000001</v>
      </c>
      <c r="G7915" t="s">
        <v>17</v>
      </c>
      <c r="H7915" t="s">
        <v>17397</v>
      </c>
      <c r="I7915" s="74">
        <v>45390</v>
      </c>
      <c r="J7915" t="s">
        <v>19</v>
      </c>
      <c r="K7915" t="s">
        <v>17325</v>
      </c>
    </row>
    <row r="7916" spans="1:11" hidden="1" x14ac:dyDescent="0.3">
      <c r="A7916" t="s">
        <v>25372</v>
      </c>
      <c r="B7916" t="s">
        <v>25373</v>
      </c>
      <c r="C7916" t="s">
        <v>17754</v>
      </c>
      <c r="D7916" t="s">
        <v>17755</v>
      </c>
      <c r="E7916" s="74">
        <v>43979</v>
      </c>
      <c r="F7916">
        <v>0.13</v>
      </c>
      <c r="G7916" t="s">
        <v>17</v>
      </c>
      <c r="H7916" t="s">
        <v>17397</v>
      </c>
      <c r="I7916" s="74">
        <v>45390</v>
      </c>
      <c r="J7916" t="s">
        <v>19</v>
      </c>
      <c r="K7916" t="s">
        <v>17325</v>
      </c>
    </row>
    <row r="7917" spans="1:11" hidden="1" x14ac:dyDescent="0.3">
      <c r="A7917" t="s">
        <v>25374</v>
      </c>
      <c r="B7917" t="s">
        <v>25375</v>
      </c>
      <c r="C7917" t="s">
        <v>17754</v>
      </c>
      <c r="D7917" t="s">
        <v>17755</v>
      </c>
      <c r="E7917" s="74">
        <v>43966</v>
      </c>
      <c r="F7917">
        <v>0.13639999999999999</v>
      </c>
      <c r="G7917" t="s">
        <v>17</v>
      </c>
      <c r="H7917" t="s">
        <v>17397</v>
      </c>
      <c r="I7917" s="74">
        <v>45390</v>
      </c>
      <c r="J7917" t="s">
        <v>19</v>
      </c>
      <c r="K7917" t="s">
        <v>17325</v>
      </c>
    </row>
    <row r="7918" spans="1:11" hidden="1" x14ac:dyDescent="0.3">
      <c r="A7918" t="s">
        <v>25376</v>
      </c>
      <c r="B7918" t="s">
        <v>25377</v>
      </c>
      <c r="C7918" t="s">
        <v>17754</v>
      </c>
      <c r="D7918" t="s">
        <v>17755</v>
      </c>
      <c r="E7918" s="74">
        <v>44094</v>
      </c>
      <c r="F7918">
        <v>0.2394</v>
      </c>
      <c r="G7918" t="s">
        <v>17</v>
      </c>
      <c r="H7918" t="s">
        <v>17397</v>
      </c>
      <c r="I7918" s="74">
        <v>45390</v>
      </c>
      <c r="J7918" t="s">
        <v>19</v>
      </c>
      <c r="K7918" t="s">
        <v>17325</v>
      </c>
    </row>
    <row r="7919" spans="1:11" hidden="1" x14ac:dyDescent="0.3">
      <c r="A7919" t="s">
        <v>25382</v>
      </c>
      <c r="B7919" t="s">
        <v>25383</v>
      </c>
      <c r="C7919" t="s">
        <v>17754</v>
      </c>
      <c r="D7919" t="s">
        <v>17755</v>
      </c>
      <c r="E7919" s="74">
        <v>44371</v>
      </c>
      <c r="F7919">
        <v>0.18909999999999999</v>
      </c>
      <c r="G7919" t="s">
        <v>17</v>
      </c>
      <c r="H7919" t="s">
        <v>17397</v>
      </c>
      <c r="I7919" s="74">
        <v>45390</v>
      </c>
      <c r="J7919" t="s">
        <v>19</v>
      </c>
      <c r="K7919" t="s">
        <v>17325</v>
      </c>
    </row>
    <row r="7920" spans="1:11" hidden="1" x14ac:dyDescent="0.3">
      <c r="A7920" t="s">
        <v>25394</v>
      </c>
      <c r="B7920" t="s">
        <v>25395</v>
      </c>
      <c r="C7920" t="s">
        <v>17754</v>
      </c>
      <c r="D7920" t="s">
        <v>17755</v>
      </c>
      <c r="E7920" s="74">
        <v>44041</v>
      </c>
      <c r="F7920">
        <v>0.15820000000000001</v>
      </c>
      <c r="G7920" t="s">
        <v>17</v>
      </c>
      <c r="H7920" t="s">
        <v>17397</v>
      </c>
      <c r="I7920" s="74">
        <v>45390</v>
      </c>
      <c r="J7920" t="s">
        <v>19</v>
      </c>
      <c r="K7920" t="s">
        <v>17325</v>
      </c>
    </row>
    <row r="7921" spans="1:11" hidden="1" x14ac:dyDescent="0.3">
      <c r="A7921" t="s">
        <v>25396</v>
      </c>
      <c r="B7921" t="s">
        <v>25397</v>
      </c>
      <c r="C7921" t="s">
        <v>17754</v>
      </c>
      <c r="D7921" t="s">
        <v>17755</v>
      </c>
      <c r="E7921" s="74">
        <v>43873</v>
      </c>
      <c r="F7921">
        <v>0.15820000000000001</v>
      </c>
      <c r="G7921" t="s">
        <v>17</v>
      </c>
      <c r="H7921" t="s">
        <v>17397</v>
      </c>
      <c r="I7921" s="74">
        <v>45390</v>
      </c>
      <c r="J7921" t="s">
        <v>19</v>
      </c>
      <c r="K7921" t="s">
        <v>17325</v>
      </c>
    </row>
    <row r="7922" spans="1:11" hidden="1" x14ac:dyDescent="0.3">
      <c r="A7922" t="s">
        <v>25398</v>
      </c>
      <c r="B7922" t="s">
        <v>25399</v>
      </c>
      <c r="C7922" t="s">
        <v>17754</v>
      </c>
      <c r="D7922" t="s">
        <v>17755</v>
      </c>
      <c r="E7922" s="74">
        <v>44066</v>
      </c>
      <c r="F7922">
        <v>0.12620000000000001</v>
      </c>
      <c r="G7922" t="s">
        <v>17</v>
      </c>
      <c r="H7922" t="s">
        <v>17397</v>
      </c>
      <c r="I7922" s="74">
        <v>45390</v>
      </c>
      <c r="J7922" t="s">
        <v>19</v>
      </c>
      <c r="K7922" t="s">
        <v>17325</v>
      </c>
    </row>
    <row r="7923" spans="1:11" hidden="1" x14ac:dyDescent="0.3">
      <c r="A7923" t="s">
        <v>25402</v>
      </c>
      <c r="B7923" t="s">
        <v>25403</v>
      </c>
      <c r="C7923" t="s">
        <v>17754</v>
      </c>
      <c r="D7923" t="s">
        <v>17755</v>
      </c>
      <c r="E7923" s="74">
        <v>44066</v>
      </c>
      <c r="F7923">
        <v>0.13320000000000001</v>
      </c>
      <c r="G7923" t="s">
        <v>17</v>
      </c>
      <c r="H7923" t="s">
        <v>17397</v>
      </c>
      <c r="I7923" s="74">
        <v>45390</v>
      </c>
      <c r="J7923" t="s">
        <v>19</v>
      </c>
      <c r="K7923" t="s">
        <v>17325</v>
      </c>
    </row>
    <row r="7924" spans="1:11" hidden="1" x14ac:dyDescent="0.3">
      <c r="A7924" t="s">
        <v>16091</v>
      </c>
      <c r="B7924" t="s">
        <v>16090</v>
      </c>
      <c r="C7924" t="s">
        <v>17361</v>
      </c>
      <c r="D7924" t="s">
        <v>17362</v>
      </c>
      <c r="E7924" s="74">
        <v>42998</v>
      </c>
      <c r="F7924">
        <v>0.80800000000000005</v>
      </c>
      <c r="G7924" t="s">
        <v>17</v>
      </c>
      <c r="H7924" t="s">
        <v>17315</v>
      </c>
      <c r="I7924" s="74">
        <v>44315</v>
      </c>
      <c r="J7924" t="s">
        <v>19</v>
      </c>
      <c r="K7924" t="s">
        <v>19</v>
      </c>
    </row>
    <row r="7925" spans="1:11" hidden="1" x14ac:dyDescent="0.3">
      <c r="A7925" t="s">
        <v>25404</v>
      </c>
      <c r="B7925" t="s">
        <v>25405</v>
      </c>
      <c r="C7925" t="s">
        <v>17754</v>
      </c>
      <c r="D7925" t="s">
        <v>17755</v>
      </c>
      <c r="E7925" s="74">
        <v>44204</v>
      </c>
      <c r="F7925">
        <v>0.16139999999999999</v>
      </c>
      <c r="G7925" t="s">
        <v>17</v>
      </c>
      <c r="H7925" t="s">
        <v>17397</v>
      </c>
      <c r="I7925" s="74">
        <v>45390</v>
      </c>
      <c r="J7925" t="s">
        <v>19</v>
      </c>
      <c r="K7925" t="s">
        <v>17325</v>
      </c>
    </row>
    <row r="7926" spans="1:11" hidden="1" x14ac:dyDescent="0.3">
      <c r="A7926" t="s">
        <v>25412</v>
      </c>
      <c r="B7926" t="s">
        <v>25413</v>
      </c>
      <c r="C7926" t="s">
        <v>17754</v>
      </c>
      <c r="D7926" t="s">
        <v>17755</v>
      </c>
      <c r="E7926" s="74">
        <v>44201</v>
      </c>
      <c r="F7926">
        <v>0.1593</v>
      </c>
      <c r="G7926" t="s">
        <v>17</v>
      </c>
      <c r="H7926" t="s">
        <v>17397</v>
      </c>
      <c r="I7926" s="74">
        <v>45390</v>
      </c>
      <c r="J7926" t="s">
        <v>19</v>
      </c>
      <c r="K7926" t="s">
        <v>17325</v>
      </c>
    </row>
    <row r="7927" spans="1:11" hidden="1" x14ac:dyDescent="0.3">
      <c r="A7927" t="s">
        <v>25414</v>
      </c>
      <c r="B7927" t="s">
        <v>25415</v>
      </c>
      <c r="C7927" t="s">
        <v>17754</v>
      </c>
      <c r="D7927" t="s">
        <v>17755</v>
      </c>
      <c r="E7927" s="74">
        <v>44138</v>
      </c>
      <c r="F7927">
        <v>0.15140000000000001</v>
      </c>
      <c r="G7927" t="s">
        <v>17</v>
      </c>
      <c r="H7927" t="s">
        <v>17397</v>
      </c>
      <c r="I7927" s="74">
        <v>45390</v>
      </c>
      <c r="J7927" t="s">
        <v>19</v>
      </c>
      <c r="K7927" t="s">
        <v>17325</v>
      </c>
    </row>
    <row r="7928" spans="1:11" hidden="1" x14ac:dyDescent="0.3">
      <c r="A7928" t="s">
        <v>25416</v>
      </c>
      <c r="B7928" t="s">
        <v>25417</v>
      </c>
      <c r="C7928" t="s">
        <v>17754</v>
      </c>
      <c r="D7928" t="s">
        <v>17755</v>
      </c>
      <c r="E7928" s="74">
        <v>43991</v>
      </c>
      <c r="F7928">
        <v>0.16200000000000001</v>
      </c>
      <c r="G7928" t="s">
        <v>17</v>
      </c>
      <c r="H7928" t="s">
        <v>17397</v>
      </c>
      <c r="I7928" s="74">
        <v>45390</v>
      </c>
      <c r="J7928" t="s">
        <v>19</v>
      </c>
      <c r="K7928" t="s">
        <v>17325</v>
      </c>
    </row>
    <row r="7929" spans="1:11" hidden="1" x14ac:dyDescent="0.3">
      <c r="A7929" t="s">
        <v>25418</v>
      </c>
      <c r="B7929" t="s">
        <v>25419</v>
      </c>
      <c r="C7929" t="s">
        <v>17754</v>
      </c>
      <c r="D7929" t="s">
        <v>17755</v>
      </c>
      <c r="E7929" s="74">
        <v>44025</v>
      </c>
      <c r="F7929">
        <v>0.1646</v>
      </c>
      <c r="G7929" t="s">
        <v>17</v>
      </c>
      <c r="H7929" t="s">
        <v>17397</v>
      </c>
      <c r="I7929" s="74">
        <v>45390</v>
      </c>
      <c r="J7929" t="s">
        <v>19</v>
      </c>
      <c r="K7929" t="s">
        <v>17325</v>
      </c>
    </row>
    <row r="7930" spans="1:11" hidden="1" x14ac:dyDescent="0.3">
      <c r="A7930" t="s">
        <v>25420</v>
      </c>
      <c r="B7930" t="s">
        <v>25421</v>
      </c>
      <c r="C7930" t="s">
        <v>17754</v>
      </c>
      <c r="D7930" t="s">
        <v>17755</v>
      </c>
      <c r="E7930" s="74">
        <v>44138</v>
      </c>
      <c r="F7930">
        <v>0.13439999999999999</v>
      </c>
      <c r="G7930" t="s">
        <v>17</v>
      </c>
      <c r="H7930" t="s">
        <v>17397</v>
      </c>
      <c r="I7930" s="74">
        <v>45400</v>
      </c>
      <c r="J7930" t="s">
        <v>19</v>
      </c>
      <c r="K7930" t="s">
        <v>17325</v>
      </c>
    </row>
    <row r="7931" spans="1:11" hidden="1" x14ac:dyDescent="0.3">
      <c r="A7931" t="s">
        <v>334</v>
      </c>
      <c r="B7931" t="s">
        <v>11825</v>
      </c>
      <c r="C7931" t="s">
        <v>17514</v>
      </c>
      <c r="D7931" t="s">
        <v>17515</v>
      </c>
      <c r="E7931" s="74">
        <v>42720</v>
      </c>
      <c r="F7931">
        <v>85</v>
      </c>
      <c r="G7931" t="s">
        <v>17</v>
      </c>
      <c r="H7931" t="s">
        <v>17315</v>
      </c>
      <c r="I7931" s="74">
        <v>42752</v>
      </c>
      <c r="J7931" t="s">
        <v>19</v>
      </c>
      <c r="K7931" t="s">
        <v>19</v>
      </c>
    </row>
    <row r="7932" spans="1:11" hidden="1" x14ac:dyDescent="0.3">
      <c r="A7932" t="s">
        <v>25422</v>
      </c>
      <c r="B7932" t="s">
        <v>25423</v>
      </c>
      <c r="C7932" t="s">
        <v>17754</v>
      </c>
      <c r="D7932" t="s">
        <v>17755</v>
      </c>
      <c r="E7932" s="74">
        <v>44405</v>
      </c>
      <c r="F7932">
        <v>0.19</v>
      </c>
      <c r="G7932" t="s">
        <v>17</v>
      </c>
      <c r="H7932" t="s">
        <v>17397</v>
      </c>
      <c r="I7932" s="74">
        <v>45390</v>
      </c>
      <c r="J7932" t="s">
        <v>19</v>
      </c>
      <c r="K7932" t="s">
        <v>17325</v>
      </c>
    </row>
    <row r="7933" spans="1:11" hidden="1" x14ac:dyDescent="0.3">
      <c r="A7933" t="s">
        <v>1081</v>
      </c>
      <c r="B7933" t="s">
        <v>12224</v>
      </c>
      <c r="C7933" t="s">
        <v>17352</v>
      </c>
      <c r="D7933" t="s">
        <v>17293</v>
      </c>
      <c r="E7933" s="74">
        <v>41773</v>
      </c>
      <c r="F7933">
        <v>0.16800000000000001</v>
      </c>
      <c r="G7933" t="s">
        <v>17</v>
      </c>
      <c r="H7933" t="s">
        <v>17339</v>
      </c>
      <c r="I7933" s="74">
        <v>41961</v>
      </c>
      <c r="J7933" t="s">
        <v>19</v>
      </c>
      <c r="K7933" t="s">
        <v>19</v>
      </c>
    </row>
    <row r="7934" spans="1:11" hidden="1" x14ac:dyDescent="0.3">
      <c r="A7934" t="s">
        <v>2103</v>
      </c>
      <c r="B7934" t="s">
        <v>1082</v>
      </c>
      <c r="C7934" t="s">
        <v>17352</v>
      </c>
      <c r="D7934" t="s">
        <v>17293</v>
      </c>
      <c r="E7934" s="74">
        <v>41065</v>
      </c>
      <c r="F7934">
        <v>0.307</v>
      </c>
      <c r="G7934" t="s">
        <v>17</v>
      </c>
      <c r="H7934" t="s">
        <v>17339</v>
      </c>
      <c r="I7934" s="74">
        <v>41211</v>
      </c>
      <c r="J7934" t="s">
        <v>19</v>
      </c>
      <c r="K7934" t="s">
        <v>19</v>
      </c>
    </row>
    <row r="7935" spans="1:11" hidden="1" x14ac:dyDescent="0.3">
      <c r="A7935" t="s">
        <v>25434</v>
      </c>
      <c r="B7935" t="s">
        <v>25435</v>
      </c>
      <c r="C7935" t="s">
        <v>17754</v>
      </c>
      <c r="D7935" t="s">
        <v>17755</v>
      </c>
      <c r="E7935" s="74">
        <v>44434</v>
      </c>
      <c r="F7935">
        <v>0.1696</v>
      </c>
      <c r="G7935" t="s">
        <v>17</v>
      </c>
      <c r="H7935" t="s">
        <v>17397</v>
      </c>
      <c r="I7935" s="74">
        <v>45390</v>
      </c>
      <c r="J7935" t="s">
        <v>19</v>
      </c>
      <c r="K7935" t="s">
        <v>17325</v>
      </c>
    </row>
    <row r="7936" spans="1:11" hidden="1" x14ac:dyDescent="0.3">
      <c r="A7936" t="s">
        <v>25424</v>
      </c>
      <c r="B7936" t="s">
        <v>25425</v>
      </c>
      <c r="C7936" t="s">
        <v>17754</v>
      </c>
      <c r="D7936" t="s">
        <v>17755</v>
      </c>
      <c r="E7936" s="74">
        <v>44434</v>
      </c>
      <c r="F7936">
        <v>0.18690000000000001</v>
      </c>
      <c r="G7936" t="s">
        <v>17</v>
      </c>
      <c r="H7936" t="s">
        <v>17397</v>
      </c>
      <c r="I7936" s="74">
        <v>45390</v>
      </c>
      <c r="J7936" t="s">
        <v>19</v>
      </c>
      <c r="K7936" t="s">
        <v>17325</v>
      </c>
    </row>
    <row r="7937" spans="1:11" hidden="1" x14ac:dyDescent="0.3">
      <c r="A7937" t="s">
        <v>8859</v>
      </c>
      <c r="B7937" t="s">
        <v>10523</v>
      </c>
      <c r="C7937" t="s">
        <v>17330</v>
      </c>
      <c r="D7937" t="s">
        <v>17331</v>
      </c>
      <c r="E7937" s="74">
        <v>43097</v>
      </c>
      <c r="F7937">
        <v>0.21</v>
      </c>
      <c r="G7937" t="s">
        <v>17</v>
      </c>
      <c r="H7937" t="s">
        <v>17315</v>
      </c>
      <c r="I7937" s="74">
        <v>43977</v>
      </c>
      <c r="J7937" t="s">
        <v>19</v>
      </c>
      <c r="K7937" t="s">
        <v>19</v>
      </c>
    </row>
    <row r="7938" spans="1:11" hidden="1" x14ac:dyDescent="0.3">
      <c r="A7938" t="s">
        <v>7800</v>
      </c>
      <c r="B7938" t="s">
        <v>10523</v>
      </c>
      <c r="C7938" t="s">
        <v>17330</v>
      </c>
      <c r="D7938" t="s">
        <v>17331</v>
      </c>
      <c r="E7938" s="74">
        <v>43097</v>
      </c>
      <c r="F7938">
        <v>0.56599999999999995</v>
      </c>
      <c r="G7938" t="s">
        <v>17</v>
      </c>
      <c r="H7938" t="s">
        <v>17315</v>
      </c>
      <c r="I7938" s="74">
        <v>43936</v>
      </c>
      <c r="J7938" t="s">
        <v>19</v>
      </c>
      <c r="K7938" t="s">
        <v>19</v>
      </c>
    </row>
    <row r="7939" spans="1:11" hidden="1" x14ac:dyDescent="0.3">
      <c r="A7939" t="s">
        <v>21242</v>
      </c>
      <c r="B7939" t="s">
        <v>21243</v>
      </c>
      <c r="C7939" t="s">
        <v>21244</v>
      </c>
      <c r="D7939" t="s">
        <v>21243</v>
      </c>
      <c r="E7939" s="74">
        <v>44614</v>
      </c>
      <c r="F7939">
        <v>0.32500000000000001</v>
      </c>
      <c r="G7939" t="s">
        <v>17</v>
      </c>
      <c r="H7939" t="s">
        <v>17315</v>
      </c>
      <c r="I7939" s="74">
        <v>45266</v>
      </c>
      <c r="J7939" t="s">
        <v>19</v>
      </c>
      <c r="K7939" t="s">
        <v>19</v>
      </c>
    </row>
    <row r="7940" spans="1:11" hidden="1" x14ac:dyDescent="0.3">
      <c r="A7940" t="s">
        <v>2145</v>
      </c>
      <c r="B7940" t="s">
        <v>12997</v>
      </c>
      <c r="C7940" t="s">
        <v>17372</v>
      </c>
      <c r="D7940" t="s">
        <v>17373</v>
      </c>
      <c r="E7940" s="74">
        <v>34151</v>
      </c>
      <c r="F7940">
        <v>3.2</v>
      </c>
      <c r="G7940" t="s">
        <v>17334</v>
      </c>
      <c r="H7940" t="s">
        <v>17315</v>
      </c>
      <c r="I7940" s="74">
        <v>41166</v>
      </c>
      <c r="J7940" t="s">
        <v>19</v>
      </c>
      <c r="K7940" t="s">
        <v>19</v>
      </c>
    </row>
    <row r="7941" spans="1:11" hidden="1" x14ac:dyDescent="0.3">
      <c r="A7941" t="s">
        <v>2106</v>
      </c>
      <c r="B7941" t="s">
        <v>12960</v>
      </c>
      <c r="C7941" t="s">
        <v>17372</v>
      </c>
      <c r="D7941" t="s">
        <v>17373</v>
      </c>
      <c r="E7941" s="74">
        <v>35217</v>
      </c>
      <c r="F7941">
        <v>3.2</v>
      </c>
      <c r="G7941" t="s">
        <v>17334</v>
      </c>
      <c r="H7941" t="s">
        <v>17315</v>
      </c>
      <c r="I7941" s="74">
        <v>41166</v>
      </c>
      <c r="J7941" t="s">
        <v>19</v>
      </c>
      <c r="K7941" t="s">
        <v>19</v>
      </c>
    </row>
    <row r="7942" spans="1:11" hidden="1" x14ac:dyDescent="0.3">
      <c r="A7942" t="s">
        <v>4505</v>
      </c>
      <c r="B7942" t="s">
        <v>11350</v>
      </c>
      <c r="C7942" t="s">
        <v>17372</v>
      </c>
      <c r="D7942" t="s">
        <v>17373</v>
      </c>
      <c r="E7942" s="74">
        <v>38169</v>
      </c>
      <c r="F7942">
        <v>0.8</v>
      </c>
      <c r="G7942" t="s">
        <v>17334</v>
      </c>
      <c r="H7942" t="s">
        <v>17315</v>
      </c>
      <c r="I7942" s="74">
        <v>43270</v>
      </c>
      <c r="J7942" t="s">
        <v>19</v>
      </c>
      <c r="K7942" t="s">
        <v>19</v>
      </c>
    </row>
    <row r="7943" spans="1:11" hidden="1" x14ac:dyDescent="0.3">
      <c r="A7943" t="s">
        <v>1877</v>
      </c>
      <c r="B7943" t="s">
        <v>12778</v>
      </c>
      <c r="C7943" t="s">
        <v>17410</v>
      </c>
      <c r="D7943" t="s">
        <v>17411</v>
      </c>
      <c r="E7943" s="74">
        <v>41248</v>
      </c>
      <c r="F7943">
        <v>0.20200000000000001</v>
      </c>
      <c r="G7943" t="s">
        <v>17</v>
      </c>
      <c r="H7943" t="s">
        <v>17315</v>
      </c>
      <c r="I7943" s="74">
        <v>41346</v>
      </c>
      <c r="J7943" t="s">
        <v>19</v>
      </c>
      <c r="K7943" t="s">
        <v>19</v>
      </c>
    </row>
    <row r="7944" spans="1:11" hidden="1" x14ac:dyDescent="0.3">
      <c r="A7944" t="s">
        <v>1882</v>
      </c>
      <c r="B7944" t="s">
        <v>12782</v>
      </c>
      <c r="C7944" t="s">
        <v>17410</v>
      </c>
      <c r="D7944" t="s">
        <v>17411</v>
      </c>
      <c r="E7944" s="74">
        <v>40619</v>
      </c>
      <c r="F7944">
        <v>0.23699999999999999</v>
      </c>
      <c r="G7944" t="s">
        <v>17</v>
      </c>
      <c r="H7944" t="s">
        <v>17315</v>
      </c>
      <c r="I7944" s="74">
        <v>41345</v>
      </c>
      <c r="J7944" t="s">
        <v>19</v>
      </c>
      <c r="K7944" t="s">
        <v>19</v>
      </c>
    </row>
    <row r="7945" spans="1:11" hidden="1" x14ac:dyDescent="0.3">
      <c r="A7945" t="s">
        <v>4467</v>
      </c>
      <c r="B7945" t="s">
        <v>11361</v>
      </c>
      <c r="C7945" t="s">
        <v>17760</v>
      </c>
      <c r="D7945" t="s">
        <v>17761</v>
      </c>
      <c r="E7945" s="74">
        <v>39211</v>
      </c>
      <c r="F7945">
        <v>0.9</v>
      </c>
      <c r="G7945" t="s">
        <v>17</v>
      </c>
      <c r="H7945" t="s">
        <v>17315</v>
      </c>
      <c r="I7945" s="74">
        <v>43257</v>
      </c>
      <c r="J7945" t="s">
        <v>19</v>
      </c>
      <c r="K7945" t="s">
        <v>19</v>
      </c>
    </row>
    <row r="7946" spans="1:11" hidden="1" x14ac:dyDescent="0.3">
      <c r="A7946" t="s">
        <v>1505</v>
      </c>
      <c r="B7946" t="s">
        <v>12483</v>
      </c>
      <c r="C7946" t="s">
        <v>21994</v>
      </c>
      <c r="D7946" t="s">
        <v>21995</v>
      </c>
      <c r="E7946" s="74">
        <v>41639</v>
      </c>
      <c r="F7946">
        <v>1.5</v>
      </c>
      <c r="G7946" t="s">
        <v>17</v>
      </c>
      <c r="H7946" t="s">
        <v>17315</v>
      </c>
      <c r="I7946" s="74">
        <v>41663</v>
      </c>
      <c r="J7946" t="s">
        <v>19</v>
      </c>
      <c r="K7946" t="s">
        <v>19</v>
      </c>
    </row>
    <row r="7947" spans="1:11" hidden="1" x14ac:dyDescent="0.3">
      <c r="A7947" t="s">
        <v>20973</v>
      </c>
      <c r="B7947" t="s">
        <v>20974</v>
      </c>
      <c r="C7947" t="s">
        <v>17410</v>
      </c>
      <c r="D7947" t="s">
        <v>17411</v>
      </c>
      <c r="E7947" s="74">
        <v>44897</v>
      </c>
      <c r="F7947">
        <v>6.7000000000000004E-2</v>
      </c>
      <c r="G7947" t="s">
        <v>17</v>
      </c>
      <c r="H7947" t="s">
        <v>17315</v>
      </c>
      <c r="I7947" s="74">
        <v>45210</v>
      </c>
      <c r="J7947" t="s">
        <v>19</v>
      </c>
      <c r="K7947" t="s">
        <v>19</v>
      </c>
    </row>
    <row r="7948" spans="1:11" hidden="1" x14ac:dyDescent="0.3">
      <c r="A7948" t="s">
        <v>904</v>
      </c>
      <c r="B7948" t="s">
        <v>12151</v>
      </c>
      <c r="C7948" t="s">
        <v>22047</v>
      </c>
      <c r="D7948" t="s">
        <v>22048</v>
      </c>
      <c r="E7948" s="74">
        <v>41968</v>
      </c>
      <c r="F7948">
        <v>50</v>
      </c>
      <c r="G7948" t="s">
        <v>17</v>
      </c>
      <c r="H7948" t="s">
        <v>17315</v>
      </c>
      <c r="I7948" s="74">
        <v>42081</v>
      </c>
      <c r="J7948" t="s">
        <v>19</v>
      </c>
      <c r="K7948" t="s">
        <v>19</v>
      </c>
    </row>
    <row r="7949" spans="1:11" hidden="1" x14ac:dyDescent="0.3">
      <c r="A7949" t="s">
        <v>24850</v>
      </c>
      <c r="B7949" t="s">
        <v>24851</v>
      </c>
      <c r="C7949" t="s">
        <v>17492</v>
      </c>
      <c r="D7949" t="s">
        <v>17493</v>
      </c>
      <c r="E7949" s="74">
        <v>45275</v>
      </c>
      <c r="F7949">
        <v>516.6</v>
      </c>
      <c r="G7949" t="s">
        <v>17</v>
      </c>
      <c r="H7949" t="s">
        <v>17379</v>
      </c>
      <c r="I7949" s="74">
        <v>45404</v>
      </c>
      <c r="J7949" t="s">
        <v>19</v>
      </c>
      <c r="K7949" t="s">
        <v>19</v>
      </c>
    </row>
    <row r="7950" spans="1:11" hidden="1" x14ac:dyDescent="0.3">
      <c r="A7950" t="s">
        <v>20038</v>
      </c>
      <c r="B7950" t="s">
        <v>20039</v>
      </c>
      <c r="C7950" t="s">
        <v>20040</v>
      </c>
      <c r="D7950" t="s">
        <v>20041</v>
      </c>
      <c r="E7950" s="74">
        <v>43989</v>
      </c>
      <c r="F7950">
        <v>0.1</v>
      </c>
      <c r="G7950" t="s">
        <v>17</v>
      </c>
      <c r="H7950" t="s">
        <v>17397</v>
      </c>
      <c r="I7950" s="74">
        <v>45104</v>
      </c>
      <c r="J7950" t="s">
        <v>19</v>
      </c>
      <c r="K7950" t="s">
        <v>19</v>
      </c>
    </row>
    <row r="7951" spans="1:11" hidden="1" x14ac:dyDescent="0.3">
      <c r="A7951" t="s">
        <v>10099</v>
      </c>
      <c r="B7951" t="s">
        <v>16784</v>
      </c>
      <c r="C7951" t="s">
        <v>17466</v>
      </c>
      <c r="D7951" t="s">
        <v>17467</v>
      </c>
      <c r="E7951" s="74">
        <v>44176</v>
      </c>
      <c r="F7951">
        <v>0.99</v>
      </c>
      <c r="G7951" t="s">
        <v>17</v>
      </c>
      <c r="H7951" t="s">
        <v>17315</v>
      </c>
      <c r="I7951" s="74">
        <v>44218</v>
      </c>
      <c r="J7951" t="s">
        <v>19</v>
      </c>
      <c r="K7951" t="s">
        <v>19</v>
      </c>
    </row>
    <row r="7952" spans="1:11" hidden="1" x14ac:dyDescent="0.3">
      <c r="A7952" t="s">
        <v>10100</v>
      </c>
      <c r="B7952" t="s">
        <v>16783</v>
      </c>
      <c r="C7952" t="s">
        <v>17466</v>
      </c>
      <c r="D7952" t="s">
        <v>17467</v>
      </c>
      <c r="E7952" s="74">
        <v>44176</v>
      </c>
      <c r="F7952">
        <v>0.99</v>
      </c>
      <c r="G7952" t="s">
        <v>17</v>
      </c>
      <c r="H7952" t="s">
        <v>17315</v>
      </c>
      <c r="I7952" s="74">
        <v>44218</v>
      </c>
      <c r="J7952" t="s">
        <v>19</v>
      </c>
      <c r="K7952" t="s">
        <v>19</v>
      </c>
    </row>
    <row r="7953" spans="1:11" hidden="1" x14ac:dyDescent="0.3">
      <c r="A7953" t="s">
        <v>4421</v>
      </c>
      <c r="B7953" t="s">
        <v>11430</v>
      </c>
      <c r="C7953" t="s">
        <v>28428</v>
      </c>
      <c r="D7953" t="s">
        <v>28429</v>
      </c>
      <c r="E7953" s="74">
        <v>43111</v>
      </c>
      <c r="F7953">
        <v>0.17699999999999999</v>
      </c>
      <c r="G7953" t="s">
        <v>17</v>
      </c>
      <c r="H7953" t="s">
        <v>17315</v>
      </c>
      <c r="I7953" s="74">
        <v>43185</v>
      </c>
      <c r="J7953" t="s">
        <v>19</v>
      </c>
      <c r="K7953" t="s">
        <v>19</v>
      </c>
    </row>
    <row r="7954" spans="1:11" hidden="1" x14ac:dyDescent="0.3">
      <c r="A7954" t="s">
        <v>1292</v>
      </c>
      <c r="B7954" t="s">
        <v>12361</v>
      </c>
      <c r="C7954" t="s">
        <v>17773</v>
      </c>
      <c r="D7954" t="s">
        <v>17774</v>
      </c>
      <c r="E7954" s="74">
        <v>41428</v>
      </c>
      <c r="F7954">
        <v>4</v>
      </c>
      <c r="G7954" t="s">
        <v>17369</v>
      </c>
      <c r="H7954" t="s">
        <v>17441</v>
      </c>
      <c r="I7954" s="74">
        <v>41953</v>
      </c>
      <c r="J7954" t="s">
        <v>19</v>
      </c>
      <c r="K7954" t="s">
        <v>19</v>
      </c>
    </row>
    <row r="7955" spans="1:11" hidden="1" x14ac:dyDescent="0.3">
      <c r="A7955" t="s">
        <v>1291</v>
      </c>
      <c r="B7955" t="s">
        <v>12360</v>
      </c>
      <c r="C7955" t="s">
        <v>17773</v>
      </c>
      <c r="D7955" t="s">
        <v>17774</v>
      </c>
      <c r="E7955" s="74">
        <v>41487</v>
      </c>
      <c r="F7955">
        <v>3.5</v>
      </c>
      <c r="G7955" t="s">
        <v>17369</v>
      </c>
      <c r="H7955" t="s">
        <v>17441</v>
      </c>
      <c r="I7955" s="74">
        <v>41953</v>
      </c>
      <c r="J7955" t="s">
        <v>19</v>
      </c>
      <c r="K7955" t="s">
        <v>19</v>
      </c>
    </row>
    <row r="7956" spans="1:11" hidden="1" x14ac:dyDescent="0.3">
      <c r="A7956" t="s">
        <v>25155</v>
      </c>
      <c r="B7956" t="s">
        <v>25156</v>
      </c>
      <c r="C7956" t="s">
        <v>25157</v>
      </c>
      <c r="D7956" t="s">
        <v>25156</v>
      </c>
      <c r="E7956" s="74">
        <v>45408</v>
      </c>
      <c r="F7956">
        <v>150</v>
      </c>
      <c r="G7956" t="s">
        <v>17</v>
      </c>
      <c r="H7956" t="s">
        <v>17376</v>
      </c>
      <c r="I7956" s="74">
        <v>45441</v>
      </c>
      <c r="J7956" t="s">
        <v>19</v>
      </c>
      <c r="K7956" t="s">
        <v>19</v>
      </c>
    </row>
    <row r="7957" spans="1:11" hidden="1" x14ac:dyDescent="0.3">
      <c r="A7957" t="s">
        <v>15188</v>
      </c>
      <c r="B7957" t="s">
        <v>15187</v>
      </c>
      <c r="C7957" t="s">
        <v>17342</v>
      </c>
      <c r="D7957" t="s">
        <v>17343</v>
      </c>
      <c r="E7957" s="74">
        <v>44579</v>
      </c>
      <c r="F7957">
        <v>0.99099999999999999</v>
      </c>
      <c r="G7957" t="s">
        <v>17</v>
      </c>
      <c r="H7957" t="s">
        <v>17315</v>
      </c>
      <c r="I7957" s="74">
        <v>44610</v>
      </c>
      <c r="J7957" t="s">
        <v>19</v>
      </c>
      <c r="K7957" t="s">
        <v>19</v>
      </c>
    </row>
    <row r="7958" spans="1:11" hidden="1" x14ac:dyDescent="0.3">
      <c r="A7958" t="s">
        <v>27096</v>
      </c>
      <c r="B7958" t="s">
        <v>27097</v>
      </c>
      <c r="C7958" t="s">
        <v>27084</v>
      </c>
      <c r="D7958" t="s">
        <v>27085</v>
      </c>
      <c r="E7958" s="74">
        <v>43784</v>
      </c>
      <c r="F7958">
        <v>1.045077</v>
      </c>
      <c r="G7958" t="s">
        <v>17</v>
      </c>
      <c r="H7958" t="s">
        <v>17315</v>
      </c>
      <c r="I7958" s="74">
        <v>45684</v>
      </c>
      <c r="J7958" t="s">
        <v>19</v>
      </c>
      <c r="K7958" t="s">
        <v>19</v>
      </c>
    </row>
    <row r="7959" spans="1:11" hidden="1" x14ac:dyDescent="0.3">
      <c r="A7959" t="s">
        <v>2574</v>
      </c>
      <c r="B7959" t="s">
        <v>13318</v>
      </c>
      <c r="C7959" t="s">
        <v>17372</v>
      </c>
      <c r="D7959" t="s">
        <v>17373</v>
      </c>
      <c r="E7959" s="74">
        <v>40990</v>
      </c>
      <c r="F7959">
        <v>290</v>
      </c>
      <c r="G7959" t="s">
        <v>6</v>
      </c>
      <c r="H7959" t="s">
        <v>17339</v>
      </c>
      <c r="I7959" s="74">
        <v>41011</v>
      </c>
      <c r="J7959" t="s">
        <v>19</v>
      </c>
      <c r="K7959" t="s">
        <v>19</v>
      </c>
    </row>
    <row r="7960" spans="1:11" hidden="1" x14ac:dyDescent="0.3">
      <c r="A7960" t="s">
        <v>19509</v>
      </c>
      <c r="B7960" t="s">
        <v>19510</v>
      </c>
      <c r="C7960" t="s">
        <v>19511</v>
      </c>
      <c r="D7960" t="s">
        <v>19512</v>
      </c>
      <c r="E7960" s="74">
        <v>43846</v>
      </c>
      <c r="F7960">
        <v>0.26</v>
      </c>
      <c r="G7960" t="s">
        <v>17</v>
      </c>
      <c r="H7960" t="s">
        <v>17315</v>
      </c>
      <c r="I7960" s="74">
        <v>45212</v>
      </c>
      <c r="J7960" t="s">
        <v>19</v>
      </c>
      <c r="K7960" t="s">
        <v>19</v>
      </c>
    </row>
    <row r="7961" spans="1:11" hidden="1" x14ac:dyDescent="0.3">
      <c r="A7961" t="s">
        <v>788</v>
      </c>
      <c r="B7961" t="s">
        <v>12076</v>
      </c>
      <c r="C7961" t="s">
        <v>17781</v>
      </c>
      <c r="D7961" t="s">
        <v>17782</v>
      </c>
      <c r="E7961" s="74">
        <v>42095</v>
      </c>
      <c r="F7961">
        <v>3</v>
      </c>
      <c r="G7961" t="s">
        <v>17</v>
      </c>
      <c r="H7961" t="s">
        <v>17397</v>
      </c>
      <c r="I7961" s="74">
        <v>42157</v>
      </c>
      <c r="J7961" t="s">
        <v>19</v>
      </c>
      <c r="K7961" t="s">
        <v>19</v>
      </c>
    </row>
    <row r="7962" spans="1:11" hidden="1" x14ac:dyDescent="0.3">
      <c r="A7962" t="s">
        <v>4145</v>
      </c>
      <c r="B7962" t="s">
        <v>11565</v>
      </c>
      <c r="C7962" t="s">
        <v>17363</v>
      </c>
      <c r="D7962" t="s">
        <v>17364</v>
      </c>
      <c r="E7962" s="74">
        <v>42825</v>
      </c>
      <c r="F7962">
        <v>3</v>
      </c>
      <c r="G7962" t="s">
        <v>17</v>
      </c>
      <c r="H7962" t="s">
        <v>17435</v>
      </c>
      <c r="I7962" s="74">
        <v>42979</v>
      </c>
      <c r="J7962" t="s">
        <v>19</v>
      </c>
      <c r="K7962" t="s">
        <v>19</v>
      </c>
    </row>
    <row r="7963" spans="1:11" hidden="1" x14ac:dyDescent="0.3">
      <c r="A7963" t="s">
        <v>8248</v>
      </c>
      <c r="B7963" t="s">
        <v>10278</v>
      </c>
      <c r="C7963" t="s">
        <v>22336</v>
      </c>
      <c r="D7963" t="s">
        <v>22337</v>
      </c>
      <c r="E7963" s="74">
        <v>43937</v>
      </c>
      <c r="F7963">
        <v>79.959999999999994</v>
      </c>
      <c r="G7963" t="s">
        <v>6</v>
      </c>
      <c r="H7963" t="s">
        <v>17435</v>
      </c>
      <c r="I7963" s="74">
        <v>43963</v>
      </c>
      <c r="J7963" t="s">
        <v>19</v>
      </c>
      <c r="K7963" t="s">
        <v>19</v>
      </c>
    </row>
    <row r="7964" spans="1:11" hidden="1" x14ac:dyDescent="0.3">
      <c r="A7964" t="s">
        <v>3354</v>
      </c>
      <c r="B7964" t="s">
        <v>3355</v>
      </c>
      <c r="C7964" t="s">
        <v>17406</v>
      </c>
      <c r="D7964" t="s">
        <v>17407</v>
      </c>
      <c r="E7964" s="74">
        <v>30359</v>
      </c>
      <c r="F7964">
        <v>5.0350000000000001</v>
      </c>
      <c r="G7964" t="s">
        <v>17369</v>
      </c>
      <c r="H7964" t="s">
        <v>17315</v>
      </c>
      <c r="I7964" s="74">
        <v>41463</v>
      </c>
      <c r="J7964" t="s">
        <v>19</v>
      </c>
      <c r="K7964" t="s">
        <v>19</v>
      </c>
    </row>
    <row r="7965" spans="1:11" hidden="1" x14ac:dyDescent="0.3">
      <c r="A7965" t="s">
        <v>3353</v>
      </c>
      <c r="B7965" t="s">
        <v>11382</v>
      </c>
      <c r="C7965" t="s">
        <v>17406</v>
      </c>
      <c r="D7965" t="s">
        <v>17407</v>
      </c>
      <c r="E7965" s="74">
        <v>30057</v>
      </c>
      <c r="F7965">
        <v>2.85</v>
      </c>
      <c r="G7965" t="s">
        <v>17369</v>
      </c>
      <c r="H7965" t="s">
        <v>17315</v>
      </c>
      <c r="I7965" s="74">
        <v>41463</v>
      </c>
      <c r="J7965" t="s">
        <v>19</v>
      </c>
      <c r="K7965" t="s">
        <v>19</v>
      </c>
    </row>
    <row r="7966" spans="1:11" hidden="1" x14ac:dyDescent="0.3">
      <c r="A7966" t="s">
        <v>8868</v>
      </c>
      <c r="B7966" t="s">
        <v>8867</v>
      </c>
      <c r="C7966" t="s">
        <v>17340</v>
      </c>
      <c r="D7966" t="s">
        <v>17341</v>
      </c>
      <c r="E7966" s="74">
        <v>43934</v>
      </c>
      <c r="F7966">
        <v>0.71</v>
      </c>
      <c r="G7966" t="s">
        <v>17</v>
      </c>
      <c r="H7966" t="s">
        <v>17339</v>
      </c>
      <c r="I7966" s="74">
        <v>44075</v>
      </c>
      <c r="J7966" t="s">
        <v>19</v>
      </c>
      <c r="K7966" t="s">
        <v>19</v>
      </c>
    </row>
    <row r="7967" spans="1:11" hidden="1" x14ac:dyDescent="0.3">
      <c r="A7967" t="s">
        <v>3351</v>
      </c>
      <c r="B7967" t="s">
        <v>3352</v>
      </c>
      <c r="C7967" t="s">
        <v>17418</v>
      </c>
      <c r="D7967" t="s">
        <v>17419</v>
      </c>
      <c r="E7967" s="74">
        <v>31245</v>
      </c>
      <c r="F7967">
        <v>0.39500000000000002</v>
      </c>
      <c r="G7967" t="s">
        <v>17369</v>
      </c>
      <c r="H7967" t="s">
        <v>17315</v>
      </c>
      <c r="I7967" s="74">
        <v>39671</v>
      </c>
      <c r="J7967" t="s">
        <v>19</v>
      </c>
      <c r="K7967" t="s">
        <v>19</v>
      </c>
    </row>
    <row r="7968" spans="1:11" hidden="1" x14ac:dyDescent="0.3">
      <c r="A7968" t="s">
        <v>534</v>
      </c>
      <c r="B7968" t="s">
        <v>11927</v>
      </c>
      <c r="C7968" t="s">
        <v>17335</v>
      </c>
      <c r="D7968" t="s">
        <v>17336</v>
      </c>
      <c r="E7968" s="74">
        <v>42352</v>
      </c>
      <c r="F7968">
        <v>10</v>
      </c>
      <c r="G7968" t="s">
        <v>17</v>
      </c>
      <c r="H7968" t="s">
        <v>17324</v>
      </c>
      <c r="I7968" s="74">
        <v>42447</v>
      </c>
      <c r="J7968" t="s">
        <v>19</v>
      </c>
      <c r="K7968" t="s">
        <v>19</v>
      </c>
    </row>
    <row r="7969" spans="1:11" hidden="1" x14ac:dyDescent="0.3">
      <c r="A7969" t="s">
        <v>25368</v>
      </c>
      <c r="B7969" t="s">
        <v>25369</v>
      </c>
      <c r="C7969" t="s">
        <v>20302</v>
      </c>
      <c r="D7969" t="s">
        <v>20303</v>
      </c>
      <c r="E7969" s="74">
        <v>43350</v>
      </c>
      <c r="F7969">
        <v>8.6599999999999993E-3</v>
      </c>
      <c r="G7969" t="s">
        <v>17</v>
      </c>
      <c r="H7969" t="s">
        <v>17315</v>
      </c>
      <c r="I7969" s="74">
        <v>45595</v>
      </c>
      <c r="J7969" t="s">
        <v>19</v>
      </c>
      <c r="K7969" t="s">
        <v>19</v>
      </c>
    </row>
    <row r="7970" spans="1:11" hidden="1" x14ac:dyDescent="0.3">
      <c r="A7970" t="s">
        <v>13775</v>
      </c>
      <c r="B7970" t="s">
        <v>13774</v>
      </c>
      <c r="C7970" t="s">
        <v>17557</v>
      </c>
      <c r="D7970" t="s">
        <v>17558</v>
      </c>
      <c r="E7970" s="74">
        <v>44895</v>
      </c>
      <c r="F7970">
        <v>6.3E-2</v>
      </c>
      <c r="G7970" t="s">
        <v>17</v>
      </c>
      <c r="H7970" t="s">
        <v>17315</v>
      </c>
      <c r="I7970" s="74">
        <v>44945</v>
      </c>
      <c r="J7970" t="s">
        <v>19</v>
      </c>
      <c r="K7970" t="s">
        <v>19</v>
      </c>
    </row>
    <row r="7971" spans="1:11" hidden="1" x14ac:dyDescent="0.3">
      <c r="A7971" t="s">
        <v>2275</v>
      </c>
      <c r="B7971" t="s">
        <v>13080</v>
      </c>
      <c r="C7971" t="s">
        <v>17557</v>
      </c>
      <c r="D7971" t="s">
        <v>17558</v>
      </c>
      <c r="E7971" s="74">
        <v>37433</v>
      </c>
      <c r="F7971">
        <v>2.1</v>
      </c>
      <c r="G7971" t="s">
        <v>17334</v>
      </c>
      <c r="H7971" t="s">
        <v>17315</v>
      </c>
      <c r="I7971" s="74">
        <v>41109</v>
      </c>
      <c r="J7971" t="s">
        <v>17325</v>
      </c>
      <c r="K7971" t="s">
        <v>19</v>
      </c>
    </row>
    <row r="7972" spans="1:11" hidden="1" x14ac:dyDescent="0.3">
      <c r="A7972" t="s">
        <v>2275</v>
      </c>
      <c r="B7972" t="s">
        <v>13080</v>
      </c>
      <c r="C7972" t="s">
        <v>17557</v>
      </c>
      <c r="D7972" t="s">
        <v>17558</v>
      </c>
      <c r="E7972" s="74">
        <v>37433</v>
      </c>
      <c r="F7972">
        <v>2.1</v>
      </c>
      <c r="G7972" t="s">
        <v>17711</v>
      </c>
      <c r="H7972" t="s">
        <v>17315</v>
      </c>
      <c r="I7972" s="74">
        <v>41109</v>
      </c>
      <c r="J7972" t="s">
        <v>17325</v>
      </c>
      <c r="K7972" t="s">
        <v>19</v>
      </c>
    </row>
    <row r="7973" spans="1:11" hidden="1" x14ac:dyDescent="0.3">
      <c r="A7973" t="s">
        <v>25158</v>
      </c>
      <c r="B7973" t="s">
        <v>25159</v>
      </c>
      <c r="C7973" t="s">
        <v>17318</v>
      </c>
      <c r="D7973" t="s">
        <v>17319</v>
      </c>
      <c r="E7973" s="74">
        <v>45264</v>
      </c>
      <c r="F7973">
        <v>0.99950000000000006</v>
      </c>
      <c r="G7973" t="s">
        <v>17334</v>
      </c>
      <c r="H7973" t="s">
        <v>17315</v>
      </c>
      <c r="I7973" s="74">
        <v>45419</v>
      </c>
      <c r="J7973" t="s">
        <v>19</v>
      </c>
      <c r="K7973" t="s">
        <v>19</v>
      </c>
    </row>
    <row r="7974" spans="1:11" hidden="1" x14ac:dyDescent="0.3">
      <c r="A7974" t="s">
        <v>15324</v>
      </c>
      <c r="B7974" t="s">
        <v>15323</v>
      </c>
      <c r="C7974" t="s">
        <v>17361</v>
      </c>
      <c r="D7974" t="s">
        <v>17362</v>
      </c>
      <c r="E7974" s="74">
        <v>44364</v>
      </c>
      <c r="F7974">
        <v>0.65200000000000002</v>
      </c>
      <c r="G7974" t="s">
        <v>17</v>
      </c>
      <c r="H7974" t="s">
        <v>17315</v>
      </c>
      <c r="I7974" s="74">
        <v>44575</v>
      </c>
      <c r="J7974" t="s">
        <v>19</v>
      </c>
      <c r="K7974" t="s">
        <v>19</v>
      </c>
    </row>
    <row r="7975" spans="1:11" hidden="1" x14ac:dyDescent="0.3">
      <c r="A7975" t="s">
        <v>14449</v>
      </c>
      <c r="B7975" t="s">
        <v>14448</v>
      </c>
      <c r="C7975" t="s">
        <v>17538</v>
      </c>
      <c r="D7975" t="s">
        <v>17539</v>
      </c>
      <c r="E7975" s="74">
        <v>44690</v>
      </c>
      <c r="F7975">
        <v>0.32500000000000001</v>
      </c>
      <c r="G7975" t="s">
        <v>17</v>
      </c>
      <c r="H7975" t="s">
        <v>17315</v>
      </c>
      <c r="I7975" s="74">
        <v>44848</v>
      </c>
      <c r="J7975" t="s">
        <v>19</v>
      </c>
      <c r="K7975" t="s">
        <v>19</v>
      </c>
    </row>
    <row r="7976" spans="1:11" hidden="1" x14ac:dyDescent="0.3">
      <c r="A7976" t="s">
        <v>15059</v>
      </c>
      <c r="B7976" t="s">
        <v>15058</v>
      </c>
      <c r="C7976" t="s">
        <v>17361</v>
      </c>
      <c r="D7976" t="s">
        <v>17362</v>
      </c>
      <c r="E7976" s="74">
        <v>44460</v>
      </c>
      <c r="F7976">
        <v>0.81599999999999995</v>
      </c>
      <c r="G7976" t="s">
        <v>17</v>
      </c>
      <c r="H7976" t="s">
        <v>17315</v>
      </c>
      <c r="I7976" s="74">
        <v>44641</v>
      </c>
      <c r="J7976" t="s">
        <v>19</v>
      </c>
      <c r="K7976" t="s">
        <v>19</v>
      </c>
    </row>
    <row r="7977" spans="1:11" hidden="1" x14ac:dyDescent="0.3">
      <c r="A7977" t="s">
        <v>3106</v>
      </c>
      <c r="B7977" t="s">
        <v>17101</v>
      </c>
      <c r="C7977" t="s">
        <v>17395</v>
      </c>
      <c r="D7977" t="s">
        <v>17396</v>
      </c>
      <c r="E7977" s="74">
        <v>39660</v>
      </c>
      <c r="F7977">
        <v>18.899999999999999</v>
      </c>
      <c r="G7977" t="s">
        <v>6</v>
      </c>
      <c r="H7977" t="s">
        <v>17397</v>
      </c>
      <c r="I7977" s="74">
        <v>39882</v>
      </c>
      <c r="J7977" t="s">
        <v>19</v>
      </c>
      <c r="K7977" t="s">
        <v>19</v>
      </c>
    </row>
    <row r="7978" spans="1:11" hidden="1" x14ac:dyDescent="0.3">
      <c r="A7978" t="s">
        <v>27483</v>
      </c>
      <c r="B7978" t="s">
        <v>27484</v>
      </c>
      <c r="C7978" t="s">
        <v>17826</v>
      </c>
      <c r="D7978" t="s">
        <v>17827</v>
      </c>
      <c r="E7978" s="74">
        <v>45647</v>
      </c>
      <c r="F7978">
        <v>140</v>
      </c>
      <c r="G7978" t="s">
        <v>17</v>
      </c>
      <c r="H7978" t="s">
        <v>17441</v>
      </c>
      <c r="I7978" s="74">
        <v>45708</v>
      </c>
      <c r="J7978" t="s">
        <v>19</v>
      </c>
      <c r="K7978" t="s">
        <v>19</v>
      </c>
    </row>
    <row r="7979" spans="1:11" hidden="1" x14ac:dyDescent="0.3">
      <c r="A7979" t="s">
        <v>3574</v>
      </c>
      <c r="B7979" t="s">
        <v>12542</v>
      </c>
      <c r="C7979" t="s">
        <v>17418</v>
      </c>
      <c r="D7979" t="s">
        <v>17419</v>
      </c>
      <c r="E7979" s="74">
        <v>10356</v>
      </c>
      <c r="F7979">
        <v>7</v>
      </c>
      <c r="G7979" t="s">
        <v>17369</v>
      </c>
      <c r="H7979" t="s">
        <v>17315</v>
      </c>
      <c r="I7979" s="74">
        <v>39609</v>
      </c>
      <c r="J7979" t="s">
        <v>19</v>
      </c>
      <c r="K7979" t="s">
        <v>19</v>
      </c>
    </row>
    <row r="7980" spans="1:11" hidden="1" x14ac:dyDescent="0.3">
      <c r="A7980" t="s">
        <v>3573</v>
      </c>
      <c r="B7980" t="s">
        <v>12535</v>
      </c>
      <c r="C7980" t="s">
        <v>17418</v>
      </c>
      <c r="D7980" t="s">
        <v>17419</v>
      </c>
      <c r="E7980" s="74">
        <v>10425</v>
      </c>
      <c r="F7980">
        <v>3.7</v>
      </c>
      <c r="G7980" t="s">
        <v>17369</v>
      </c>
      <c r="H7980" t="s">
        <v>17315</v>
      </c>
      <c r="I7980" s="74">
        <v>39609</v>
      </c>
      <c r="J7980" t="s">
        <v>19</v>
      </c>
      <c r="K7980" t="s">
        <v>19</v>
      </c>
    </row>
    <row r="7981" spans="1:11" hidden="1" x14ac:dyDescent="0.3">
      <c r="A7981" t="s">
        <v>3572</v>
      </c>
      <c r="B7981" t="s">
        <v>12532</v>
      </c>
      <c r="C7981" t="s">
        <v>17418</v>
      </c>
      <c r="D7981" t="s">
        <v>17419</v>
      </c>
      <c r="E7981" s="74">
        <v>10645</v>
      </c>
      <c r="F7981">
        <v>6.6</v>
      </c>
      <c r="G7981" t="s">
        <v>17369</v>
      </c>
      <c r="H7981" t="s">
        <v>17315</v>
      </c>
      <c r="I7981" s="74">
        <v>39609</v>
      </c>
      <c r="J7981" t="s">
        <v>19</v>
      </c>
      <c r="K7981" t="s">
        <v>19</v>
      </c>
    </row>
    <row r="7982" spans="1:11" hidden="1" x14ac:dyDescent="0.3">
      <c r="A7982" t="s">
        <v>1654</v>
      </c>
      <c r="B7982" t="s">
        <v>12606</v>
      </c>
      <c r="C7982" t="s">
        <v>20828</v>
      </c>
      <c r="D7982" t="s">
        <v>20829</v>
      </c>
      <c r="E7982" s="74">
        <v>41540</v>
      </c>
      <c r="F7982">
        <v>30</v>
      </c>
      <c r="G7982" t="s">
        <v>17</v>
      </c>
      <c r="H7982" t="s">
        <v>17465</v>
      </c>
      <c r="I7982" s="74">
        <v>41576</v>
      </c>
      <c r="J7982" t="s">
        <v>19</v>
      </c>
      <c r="K7982" t="s">
        <v>19</v>
      </c>
    </row>
    <row r="7983" spans="1:11" hidden="1" x14ac:dyDescent="0.3">
      <c r="A7983" t="s">
        <v>2778</v>
      </c>
      <c r="B7983" t="s">
        <v>13467</v>
      </c>
      <c r="C7983" t="s">
        <v>17355</v>
      </c>
      <c r="D7983" t="s">
        <v>17356</v>
      </c>
      <c r="E7983" s="74">
        <v>37695</v>
      </c>
      <c r="F7983">
        <v>14.2</v>
      </c>
      <c r="G7983" t="s">
        <v>17479</v>
      </c>
      <c r="H7983" t="s">
        <v>17391</v>
      </c>
      <c r="I7983" s="74">
        <v>40442</v>
      </c>
      <c r="J7983" t="s">
        <v>19</v>
      </c>
      <c r="K7983" t="s">
        <v>19</v>
      </c>
    </row>
    <row r="7984" spans="1:11" hidden="1" x14ac:dyDescent="0.3">
      <c r="A7984" t="s">
        <v>2741</v>
      </c>
      <c r="B7984" t="s">
        <v>13467</v>
      </c>
      <c r="C7984" t="s">
        <v>17355</v>
      </c>
      <c r="D7984" t="s">
        <v>17356</v>
      </c>
      <c r="E7984" s="74">
        <v>37695</v>
      </c>
      <c r="F7984">
        <v>3.8</v>
      </c>
      <c r="G7984" t="s">
        <v>17479</v>
      </c>
      <c r="H7984" t="s">
        <v>17391</v>
      </c>
      <c r="I7984" s="74">
        <v>40464</v>
      </c>
      <c r="J7984" t="s">
        <v>19</v>
      </c>
      <c r="K7984" t="s">
        <v>19</v>
      </c>
    </row>
    <row r="7985" spans="1:11" hidden="1" x14ac:dyDescent="0.3">
      <c r="A7985" t="s">
        <v>735</v>
      </c>
      <c r="B7985" t="s">
        <v>12048</v>
      </c>
      <c r="C7985" t="s">
        <v>17355</v>
      </c>
      <c r="D7985" t="s">
        <v>17356</v>
      </c>
      <c r="E7985" s="74">
        <v>42255</v>
      </c>
      <c r="F7985">
        <v>26.15</v>
      </c>
      <c r="G7985" t="s">
        <v>17479</v>
      </c>
      <c r="H7985" t="s">
        <v>17315</v>
      </c>
      <c r="I7985" s="74">
        <v>42258</v>
      </c>
      <c r="J7985" t="s">
        <v>19</v>
      </c>
      <c r="K7985" t="s">
        <v>19</v>
      </c>
    </row>
    <row r="7986" spans="1:11" hidden="1" x14ac:dyDescent="0.3">
      <c r="A7986" t="s">
        <v>734</v>
      </c>
      <c r="B7986" t="s">
        <v>12047</v>
      </c>
      <c r="C7986" t="s">
        <v>17355</v>
      </c>
      <c r="D7986" t="s">
        <v>17356</v>
      </c>
      <c r="E7986" s="74">
        <v>42255</v>
      </c>
      <c r="F7986">
        <v>4</v>
      </c>
      <c r="G7986" t="s">
        <v>17479</v>
      </c>
      <c r="H7986" t="s">
        <v>17315</v>
      </c>
      <c r="I7986" s="74">
        <v>42258</v>
      </c>
      <c r="J7986" t="s">
        <v>19</v>
      </c>
      <c r="K7986" t="s">
        <v>19</v>
      </c>
    </row>
    <row r="7987" spans="1:11" hidden="1" x14ac:dyDescent="0.3">
      <c r="A7987" t="s">
        <v>2986</v>
      </c>
      <c r="B7987" t="s">
        <v>15277</v>
      </c>
      <c r="C7987" t="s">
        <v>17728</v>
      </c>
      <c r="D7987" t="s">
        <v>17729</v>
      </c>
      <c r="E7987" s="74">
        <v>32842</v>
      </c>
      <c r="F7987">
        <v>5.9</v>
      </c>
      <c r="G7987" t="s">
        <v>17369</v>
      </c>
      <c r="H7987" t="s">
        <v>17315</v>
      </c>
      <c r="I7987" s="74">
        <v>39972</v>
      </c>
      <c r="J7987" t="s">
        <v>19</v>
      </c>
      <c r="K7987" t="s">
        <v>19</v>
      </c>
    </row>
    <row r="7988" spans="1:11" hidden="1" x14ac:dyDescent="0.3">
      <c r="A7988" t="s">
        <v>1948</v>
      </c>
      <c r="B7988" t="s">
        <v>12832</v>
      </c>
      <c r="C7988" t="s">
        <v>17433</v>
      </c>
      <c r="D7988" t="s">
        <v>17434</v>
      </c>
      <c r="E7988" s="74">
        <v>41244</v>
      </c>
      <c r="F7988">
        <v>40</v>
      </c>
      <c r="G7988" t="s">
        <v>6</v>
      </c>
      <c r="H7988" t="s">
        <v>17435</v>
      </c>
      <c r="I7988" s="74">
        <v>41302</v>
      </c>
      <c r="J7988" t="s">
        <v>19</v>
      </c>
      <c r="K7988" t="s">
        <v>19</v>
      </c>
    </row>
    <row r="7989" spans="1:11" hidden="1" x14ac:dyDescent="0.3">
      <c r="A7989" t="s">
        <v>2900</v>
      </c>
      <c r="B7989" t="s">
        <v>14054</v>
      </c>
      <c r="C7989" t="s">
        <v>18713</v>
      </c>
      <c r="D7989" t="s">
        <v>18714</v>
      </c>
      <c r="E7989" s="74">
        <v>34608</v>
      </c>
      <c r="F7989">
        <v>4.5</v>
      </c>
      <c r="G7989" t="s">
        <v>17369</v>
      </c>
      <c r="H7989" t="s">
        <v>17376</v>
      </c>
      <c r="I7989" s="74">
        <v>40434</v>
      </c>
      <c r="J7989" t="s">
        <v>19</v>
      </c>
      <c r="K7989" t="s">
        <v>19</v>
      </c>
    </row>
    <row r="7990" spans="1:11" hidden="1" x14ac:dyDescent="0.3">
      <c r="A7990" t="s">
        <v>95</v>
      </c>
      <c r="B7990" t="s">
        <v>94</v>
      </c>
      <c r="C7990" t="s">
        <v>17468</v>
      </c>
      <c r="D7990" t="s">
        <v>17469</v>
      </c>
      <c r="E7990" s="74">
        <v>40390</v>
      </c>
      <c r="F7990">
        <v>0.59499999999999997</v>
      </c>
      <c r="G7990" t="s">
        <v>17369</v>
      </c>
      <c r="H7990" t="s">
        <v>17465</v>
      </c>
      <c r="I7990" s="74">
        <v>42762</v>
      </c>
      <c r="J7990" t="s">
        <v>19</v>
      </c>
      <c r="K7990" t="s">
        <v>17325</v>
      </c>
    </row>
    <row r="7991" spans="1:11" hidden="1" x14ac:dyDescent="0.3">
      <c r="A7991" t="s">
        <v>101</v>
      </c>
      <c r="B7991" t="s">
        <v>100</v>
      </c>
      <c r="C7991" t="s">
        <v>17468</v>
      </c>
      <c r="D7991" t="s">
        <v>17469</v>
      </c>
      <c r="E7991" s="74">
        <v>42429</v>
      </c>
      <c r="F7991">
        <v>2.5721560000000001</v>
      </c>
      <c r="G7991" t="s">
        <v>17</v>
      </c>
      <c r="H7991" t="s">
        <v>17465</v>
      </c>
      <c r="I7991" s="74">
        <v>42762</v>
      </c>
      <c r="J7991" t="s">
        <v>19</v>
      </c>
      <c r="K7991" t="s">
        <v>17325</v>
      </c>
    </row>
    <row r="7992" spans="1:11" hidden="1" x14ac:dyDescent="0.3">
      <c r="A7992" t="s">
        <v>105</v>
      </c>
      <c r="B7992" t="s">
        <v>104</v>
      </c>
      <c r="C7992" t="s">
        <v>17468</v>
      </c>
      <c r="D7992" t="s">
        <v>17469</v>
      </c>
      <c r="E7992" s="74">
        <v>38595</v>
      </c>
      <c r="F7992">
        <v>16.164235000000001</v>
      </c>
      <c r="G7992" t="s">
        <v>17</v>
      </c>
      <c r="H7992" t="s">
        <v>17465</v>
      </c>
      <c r="I7992" s="74">
        <v>42762</v>
      </c>
      <c r="J7992" t="s">
        <v>19</v>
      </c>
      <c r="K7992" t="s">
        <v>17325</v>
      </c>
    </row>
    <row r="7993" spans="1:11" hidden="1" x14ac:dyDescent="0.3">
      <c r="A7993" t="s">
        <v>103</v>
      </c>
      <c r="B7993" t="s">
        <v>102</v>
      </c>
      <c r="C7993" t="s">
        <v>17468</v>
      </c>
      <c r="D7993" t="s">
        <v>17469</v>
      </c>
      <c r="E7993" s="74">
        <v>39202</v>
      </c>
      <c r="F7993">
        <v>8.3766090000000002</v>
      </c>
      <c r="G7993" t="s">
        <v>17</v>
      </c>
      <c r="H7993" t="s">
        <v>17465</v>
      </c>
      <c r="I7993" s="74">
        <v>42762</v>
      </c>
      <c r="J7993" t="s">
        <v>19</v>
      </c>
      <c r="K7993" t="s">
        <v>17325</v>
      </c>
    </row>
    <row r="7994" spans="1:11" hidden="1" x14ac:dyDescent="0.3">
      <c r="A7994" t="s">
        <v>107</v>
      </c>
      <c r="B7994" t="s">
        <v>106</v>
      </c>
      <c r="C7994" t="s">
        <v>17468</v>
      </c>
      <c r="D7994" t="s">
        <v>17469</v>
      </c>
      <c r="E7994" s="74">
        <v>38352</v>
      </c>
      <c r="F7994">
        <v>5.9725109999999999</v>
      </c>
      <c r="G7994" t="s">
        <v>17</v>
      </c>
      <c r="H7994" t="s">
        <v>17465</v>
      </c>
      <c r="I7994" s="74">
        <v>42765</v>
      </c>
      <c r="J7994" t="s">
        <v>19</v>
      </c>
      <c r="K7994" t="s">
        <v>17325</v>
      </c>
    </row>
    <row r="7995" spans="1:11" hidden="1" x14ac:dyDescent="0.3">
      <c r="A7995" t="s">
        <v>97</v>
      </c>
      <c r="B7995" t="s">
        <v>96</v>
      </c>
      <c r="C7995" t="s">
        <v>17468</v>
      </c>
      <c r="D7995" t="s">
        <v>17469</v>
      </c>
      <c r="E7995" s="74">
        <v>39141</v>
      </c>
      <c r="F7995">
        <v>9.759665</v>
      </c>
      <c r="G7995" t="s">
        <v>6</v>
      </c>
      <c r="H7995" t="s">
        <v>17465</v>
      </c>
      <c r="I7995" s="74">
        <v>42766</v>
      </c>
      <c r="J7995" t="s">
        <v>19</v>
      </c>
      <c r="K7995" t="s">
        <v>17325</v>
      </c>
    </row>
    <row r="7996" spans="1:11" hidden="1" x14ac:dyDescent="0.3">
      <c r="A7996" t="s">
        <v>99</v>
      </c>
      <c r="B7996" t="s">
        <v>98</v>
      </c>
      <c r="C7996" t="s">
        <v>17468</v>
      </c>
      <c r="D7996" t="s">
        <v>17469</v>
      </c>
      <c r="E7996" s="74">
        <v>39844</v>
      </c>
      <c r="F7996">
        <v>0.18301100000000001</v>
      </c>
      <c r="G7996" t="s">
        <v>6</v>
      </c>
      <c r="H7996" t="s">
        <v>17465</v>
      </c>
      <c r="I7996" s="74">
        <v>42762</v>
      </c>
      <c r="J7996" t="s">
        <v>19</v>
      </c>
      <c r="K7996" t="s">
        <v>17325</v>
      </c>
    </row>
    <row r="7997" spans="1:11" hidden="1" x14ac:dyDescent="0.3">
      <c r="A7997" t="s">
        <v>4931</v>
      </c>
      <c r="B7997" t="s">
        <v>11129</v>
      </c>
      <c r="C7997" t="s">
        <v>22312</v>
      </c>
      <c r="D7997" t="s">
        <v>22313</v>
      </c>
      <c r="E7997" s="74">
        <v>18629</v>
      </c>
      <c r="F7997">
        <v>56</v>
      </c>
      <c r="G7997" t="s">
        <v>17369</v>
      </c>
      <c r="H7997" t="s">
        <v>17386</v>
      </c>
      <c r="I7997" s="74">
        <v>43782</v>
      </c>
      <c r="J7997" t="s">
        <v>19</v>
      </c>
      <c r="K7997" t="s">
        <v>19</v>
      </c>
    </row>
    <row r="7998" spans="1:11" hidden="1" x14ac:dyDescent="0.3">
      <c r="A7998" t="s">
        <v>6871</v>
      </c>
      <c r="B7998" t="s">
        <v>10599</v>
      </c>
      <c r="C7998" t="s">
        <v>22312</v>
      </c>
      <c r="D7998" t="s">
        <v>22313</v>
      </c>
      <c r="E7998" s="74">
        <v>21916</v>
      </c>
      <c r="F7998">
        <v>56</v>
      </c>
      <c r="G7998" t="s">
        <v>17369</v>
      </c>
      <c r="H7998" t="s">
        <v>17386</v>
      </c>
      <c r="I7998" s="74">
        <v>43782</v>
      </c>
      <c r="J7998" t="s">
        <v>19</v>
      </c>
      <c r="K7998" t="s">
        <v>19</v>
      </c>
    </row>
    <row r="7999" spans="1:11" hidden="1" x14ac:dyDescent="0.3">
      <c r="A7999" t="s">
        <v>3199</v>
      </c>
      <c r="B7999" t="s">
        <v>10501</v>
      </c>
      <c r="C7999" t="s">
        <v>17442</v>
      </c>
      <c r="D7999" t="s">
        <v>17443</v>
      </c>
      <c r="E7999" s="74">
        <v>38758</v>
      </c>
      <c r="F7999">
        <v>60</v>
      </c>
      <c r="G7999" t="s">
        <v>6</v>
      </c>
      <c r="H7999" t="s">
        <v>17441</v>
      </c>
      <c r="I7999" s="74">
        <v>39826</v>
      </c>
      <c r="J7999" t="s">
        <v>19</v>
      </c>
      <c r="K7999" t="s">
        <v>19</v>
      </c>
    </row>
    <row r="8000" spans="1:11" hidden="1" x14ac:dyDescent="0.3">
      <c r="A8000" t="s">
        <v>1015</v>
      </c>
      <c r="B8000" t="s">
        <v>12198</v>
      </c>
      <c r="C8000" t="s">
        <v>17486</v>
      </c>
      <c r="D8000" t="s">
        <v>17487</v>
      </c>
      <c r="E8000" s="74">
        <v>41943</v>
      </c>
      <c r="F8000">
        <v>32.5</v>
      </c>
      <c r="G8000" t="s">
        <v>6</v>
      </c>
      <c r="H8000" t="s">
        <v>17441</v>
      </c>
      <c r="I8000" s="74">
        <v>42025</v>
      </c>
      <c r="J8000" t="s">
        <v>19</v>
      </c>
      <c r="K8000" t="s">
        <v>19</v>
      </c>
    </row>
    <row r="8001" spans="1:11" hidden="1" x14ac:dyDescent="0.3">
      <c r="A8001" t="s">
        <v>1014</v>
      </c>
      <c r="B8001" t="s">
        <v>12197</v>
      </c>
      <c r="C8001" t="s">
        <v>17486</v>
      </c>
      <c r="D8001" t="s">
        <v>17487</v>
      </c>
      <c r="E8001" s="74">
        <v>41983</v>
      </c>
      <c r="F8001">
        <v>27.5</v>
      </c>
      <c r="G8001" t="s">
        <v>6</v>
      </c>
      <c r="H8001" t="s">
        <v>17441</v>
      </c>
      <c r="I8001" s="74">
        <v>42072</v>
      </c>
      <c r="J8001" t="s">
        <v>19</v>
      </c>
      <c r="K8001" t="s">
        <v>19</v>
      </c>
    </row>
    <row r="8002" spans="1:11" hidden="1" x14ac:dyDescent="0.3">
      <c r="A8002" t="s">
        <v>24953</v>
      </c>
      <c r="B8002" t="s">
        <v>24954</v>
      </c>
      <c r="C8002" t="s">
        <v>18568</v>
      </c>
      <c r="D8002" t="s">
        <v>18569</v>
      </c>
      <c r="E8002" s="74">
        <v>45313</v>
      </c>
      <c r="F8002">
        <v>29.5</v>
      </c>
      <c r="G8002" t="s">
        <v>17</v>
      </c>
      <c r="H8002" t="s">
        <v>17386</v>
      </c>
      <c r="I8002" s="74">
        <v>45532</v>
      </c>
      <c r="J8002" t="s">
        <v>17325</v>
      </c>
      <c r="K8002" t="s">
        <v>19</v>
      </c>
    </row>
    <row r="8003" spans="1:11" hidden="1" x14ac:dyDescent="0.3">
      <c r="A8003" t="s">
        <v>24953</v>
      </c>
      <c r="B8003" t="s">
        <v>24954</v>
      </c>
      <c r="C8003" t="s">
        <v>18568</v>
      </c>
      <c r="D8003" t="s">
        <v>18569</v>
      </c>
      <c r="E8003" s="74">
        <v>45313</v>
      </c>
      <c r="F8003">
        <v>29.5</v>
      </c>
      <c r="G8003" t="s">
        <v>18641</v>
      </c>
      <c r="H8003" t="s">
        <v>17386</v>
      </c>
      <c r="I8003" s="74">
        <v>45532</v>
      </c>
      <c r="J8003" t="s">
        <v>17325</v>
      </c>
      <c r="K8003" t="s">
        <v>19</v>
      </c>
    </row>
    <row r="8004" spans="1:11" hidden="1" x14ac:dyDescent="0.3">
      <c r="A8004" t="s">
        <v>3047</v>
      </c>
      <c r="B8004" t="s">
        <v>15828</v>
      </c>
      <c r="C8004" t="s">
        <v>17561</v>
      </c>
      <c r="D8004" t="s">
        <v>17562</v>
      </c>
      <c r="E8004" s="74">
        <v>23437</v>
      </c>
      <c r="F8004">
        <v>90</v>
      </c>
      <c r="G8004" t="s">
        <v>17369</v>
      </c>
      <c r="H8004" t="s">
        <v>17315</v>
      </c>
      <c r="I8004" s="74">
        <v>39927</v>
      </c>
      <c r="J8004" t="s">
        <v>19</v>
      </c>
      <c r="K8004" t="s">
        <v>19</v>
      </c>
    </row>
    <row r="8005" spans="1:11" hidden="1" x14ac:dyDescent="0.3">
      <c r="A8005" t="s">
        <v>3571</v>
      </c>
      <c r="B8005" t="s">
        <v>12523</v>
      </c>
      <c r="C8005" t="s">
        <v>17418</v>
      </c>
      <c r="D8005" t="s">
        <v>17419</v>
      </c>
      <c r="E8005" s="74">
        <v>7930</v>
      </c>
      <c r="F8005">
        <v>6</v>
      </c>
      <c r="G8005" t="s">
        <v>17369</v>
      </c>
      <c r="H8005" t="s">
        <v>17315</v>
      </c>
      <c r="I8005" s="74">
        <v>39609</v>
      </c>
      <c r="J8005" t="s">
        <v>19</v>
      </c>
      <c r="K8005" t="s">
        <v>19</v>
      </c>
    </row>
    <row r="8006" spans="1:11" hidden="1" x14ac:dyDescent="0.3">
      <c r="A8006" t="s">
        <v>1484</v>
      </c>
      <c r="B8006" t="s">
        <v>12477</v>
      </c>
      <c r="C8006" t="s">
        <v>17468</v>
      </c>
      <c r="D8006" t="s">
        <v>17469</v>
      </c>
      <c r="E8006" s="74">
        <v>41137</v>
      </c>
      <c r="F8006">
        <v>151.80000000000001</v>
      </c>
      <c r="G8006" t="s">
        <v>6</v>
      </c>
      <c r="H8006" t="s">
        <v>17465</v>
      </c>
      <c r="I8006" s="74">
        <v>41667</v>
      </c>
      <c r="J8006" t="s">
        <v>19</v>
      </c>
      <c r="K8006" t="s">
        <v>19</v>
      </c>
    </row>
    <row r="8007" spans="1:11" hidden="1" x14ac:dyDescent="0.3">
      <c r="A8007" t="s">
        <v>397</v>
      </c>
      <c r="B8007" t="s">
        <v>11867</v>
      </c>
      <c r="C8007" t="s">
        <v>17461</v>
      </c>
      <c r="D8007" t="s">
        <v>17462</v>
      </c>
      <c r="E8007" s="74">
        <v>42562</v>
      </c>
      <c r="F8007">
        <v>105</v>
      </c>
      <c r="G8007" t="s">
        <v>17</v>
      </c>
      <c r="H8007" t="s">
        <v>17315</v>
      </c>
      <c r="I8007" s="74">
        <v>42747</v>
      </c>
      <c r="J8007" t="s">
        <v>19</v>
      </c>
      <c r="K8007" t="s">
        <v>19</v>
      </c>
    </row>
    <row r="8008" spans="1:11" hidden="1" x14ac:dyDescent="0.3">
      <c r="A8008" t="s">
        <v>345</v>
      </c>
      <c r="B8008" t="s">
        <v>11835</v>
      </c>
      <c r="C8008" t="s">
        <v>17461</v>
      </c>
      <c r="D8008" t="s">
        <v>17462</v>
      </c>
      <c r="E8008" s="74">
        <v>42619</v>
      </c>
      <c r="F8008">
        <v>155</v>
      </c>
      <c r="G8008" t="s">
        <v>17</v>
      </c>
      <c r="H8008" t="s">
        <v>17315</v>
      </c>
      <c r="I8008" s="74">
        <v>42747</v>
      </c>
      <c r="J8008" t="s">
        <v>19</v>
      </c>
      <c r="K8008" t="s">
        <v>19</v>
      </c>
    </row>
    <row r="8009" spans="1:11" hidden="1" x14ac:dyDescent="0.3">
      <c r="A8009" t="s">
        <v>5257</v>
      </c>
      <c r="B8009" t="s">
        <v>11043</v>
      </c>
      <c r="C8009" t="s">
        <v>17682</v>
      </c>
      <c r="D8009" t="s">
        <v>23110</v>
      </c>
      <c r="E8009" s="74">
        <v>43665</v>
      </c>
      <c r="F8009">
        <v>90</v>
      </c>
      <c r="G8009" t="s">
        <v>17</v>
      </c>
      <c r="H8009" t="s">
        <v>17315</v>
      </c>
      <c r="I8009" s="74">
        <v>43711</v>
      </c>
      <c r="J8009" t="s">
        <v>19</v>
      </c>
      <c r="K8009" t="s">
        <v>19</v>
      </c>
    </row>
    <row r="8010" spans="1:11" hidden="1" x14ac:dyDescent="0.3">
      <c r="A8010" t="s">
        <v>779</v>
      </c>
      <c r="B8010" t="s">
        <v>12071</v>
      </c>
      <c r="C8010" t="s">
        <v>17365</v>
      </c>
      <c r="D8010" t="s">
        <v>17366</v>
      </c>
      <c r="E8010" s="74">
        <v>42122</v>
      </c>
      <c r="F8010">
        <v>1</v>
      </c>
      <c r="G8010" t="s">
        <v>17</v>
      </c>
      <c r="H8010" t="s">
        <v>17324</v>
      </c>
      <c r="I8010" s="74">
        <v>42193</v>
      </c>
      <c r="J8010" t="s">
        <v>19</v>
      </c>
      <c r="K8010" t="s">
        <v>19</v>
      </c>
    </row>
    <row r="8011" spans="1:11" hidden="1" x14ac:dyDescent="0.3">
      <c r="A8011" t="s">
        <v>3617</v>
      </c>
      <c r="B8011" t="s">
        <v>12897</v>
      </c>
      <c r="C8011" t="s">
        <v>17372</v>
      </c>
      <c r="D8011" t="s">
        <v>17373</v>
      </c>
      <c r="E8011" s="74">
        <v>34410</v>
      </c>
      <c r="F8011">
        <v>1</v>
      </c>
      <c r="G8011" t="s">
        <v>17369</v>
      </c>
      <c r="H8011" t="s">
        <v>17315</v>
      </c>
      <c r="I8011" s="74">
        <v>39651</v>
      </c>
      <c r="J8011" t="s">
        <v>19</v>
      </c>
      <c r="K8011" t="s">
        <v>19</v>
      </c>
    </row>
    <row r="8012" spans="1:11" hidden="1" x14ac:dyDescent="0.3">
      <c r="A8012" t="s">
        <v>27409</v>
      </c>
      <c r="B8012" t="s">
        <v>27410</v>
      </c>
      <c r="C8012" t="s">
        <v>18722</v>
      </c>
      <c r="D8012" t="s">
        <v>18723</v>
      </c>
      <c r="E8012" s="74">
        <v>44637</v>
      </c>
      <c r="F8012">
        <v>0.1</v>
      </c>
      <c r="G8012" t="s">
        <v>17</v>
      </c>
      <c r="H8012" t="s">
        <v>17315</v>
      </c>
      <c r="I8012" s="74">
        <v>45643</v>
      </c>
      <c r="J8012" t="s">
        <v>19</v>
      </c>
      <c r="K8012" t="s">
        <v>19</v>
      </c>
    </row>
    <row r="8013" spans="1:11" hidden="1" x14ac:dyDescent="0.3">
      <c r="A8013" t="s">
        <v>25500</v>
      </c>
      <c r="B8013" t="s">
        <v>25501</v>
      </c>
      <c r="C8013" t="s">
        <v>18722</v>
      </c>
      <c r="D8013" t="s">
        <v>18723</v>
      </c>
      <c r="E8013" s="74">
        <v>45056</v>
      </c>
      <c r="F8013">
        <v>0.3</v>
      </c>
      <c r="G8013" t="s">
        <v>17</v>
      </c>
      <c r="H8013" t="s">
        <v>17315</v>
      </c>
      <c r="I8013" s="74">
        <v>45698</v>
      </c>
      <c r="J8013" t="s">
        <v>19</v>
      </c>
      <c r="K8013" t="s">
        <v>19</v>
      </c>
    </row>
    <row r="8014" spans="1:11" hidden="1" x14ac:dyDescent="0.3">
      <c r="A8014" t="s">
        <v>28063</v>
      </c>
      <c r="B8014" t="s">
        <v>28064</v>
      </c>
      <c r="C8014" t="s">
        <v>18722</v>
      </c>
      <c r="D8014" t="s">
        <v>18723</v>
      </c>
      <c r="E8014" s="74">
        <v>43460</v>
      </c>
      <c r="F8014">
        <v>0.12046800000000001</v>
      </c>
      <c r="G8014" t="s">
        <v>17</v>
      </c>
      <c r="H8014" t="s">
        <v>17315</v>
      </c>
      <c r="I8014" s="74">
        <v>45709</v>
      </c>
      <c r="J8014" t="s">
        <v>19</v>
      </c>
      <c r="K8014" t="s">
        <v>19</v>
      </c>
    </row>
    <row r="8015" spans="1:11" hidden="1" x14ac:dyDescent="0.3">
      <c r="A8015" t="s">
        <v>2201</v>
      </c>
      <c r="B8015" t="s">
        <v>13027</v>
      </c>
      <c r="C8015" t="s">
        <v>17550</v>
      </c>
      <c r="D8015" t="s">
        <v>17551</v>
      </c>
      <c r="E8015" s="74">
        <v>41334</v>
      </c>
      <c r="F8015">
        <v>50</v>
      </c>
      <c r="G8015" t="s">
        <v>17</v>
      </c>
      <c r="H8015" t="s">
        <v>17315</v>
      </c>
      <c r="I8015" s="74">
        <v>41382</v>
      </c>
      <c r="J8015" t="s">
        <v>19</v>
      </c>
      <c r="K8015" t="s">
        <v>19</v>
      </c>
    </row>
    <row r="8016" spans="1:11" hidden="1" x14ac:dyDescent="0.3">
      <c r="A8016" t="s">
        <v>2202</v>
      </c>
      <c r="B8016" t="s">
        <v>13028</v>
      </c>
      <c r="C8016" t="s">
        <v>17550</v>
      </c>
      <c r="D8016" t="s">
        <v>17551</v>
      </c>
      <c r="E8016" s="74">
        <v>41325</v>
      </c>
      <c r="F8016">
        <v>20</v>
      </c>
      <c r="G8016" t="s">
        <v>17</v>
      </c>
      <c r="H8016" t="s">
        <v>17315</v>
      </c>
      <c r="I8016" s="74">
        <v>41382</v>
      </c>
      <c r="J8016" t="s">
        <v>19</v>
      </c>
      <c r="K8016" t="s">
        <v>19</v>
      </c>
    </row>
    <row r="8017" spans="1:11" hidden="1" x14ac:dyDescent="0.3">
      <c r="A8017" t="s">
        <v>4010</v>
      </c>
      <c r="B8017" t="s">
        <v>11589</v>
      </c>
      <c r="C8017" t="s">
        <v>17335</v>
      </c>
      <c r="D8017" t="s">
        <v>17336</v>
      </c>
      <c r="E8017" s="74">
        <v>42817</v>
      </c>
      <c r="F8017">
        <v>0.24321899999999999</v>
      </c>
      <c r="G8017" t="s">
        <v>17</v>
      </c>
      <c r="H8017" t="s">
        <v>17324</v>
      </c>
      <c r="I8017" s="74">
        <v>42900</v>
      </c>
      <c r="J8017" t="s">
        <v>19</v>
      </c>
      <c r="K8017" t="s">
        <v>17325</v>
      </c>
    </row>
    <row r="8018" spans="1:11" hidden="1" x14ac:dyDescent="0.3">
      <c r="A8018" t="s">
        <v>4223</v>
      </c>
      <c r="B8018" t="s">
        <v>11512</v>
      </c>
      <c r="C8018" t="s">
        <v>17335</v>
      </c>
      <c r="D8018" t="s">
        <v>17336</v>
      </c>
      <c r="E8018" s="74">
        <v>38960</v>
      </c>
      <c r="F8018">
        <v>0.23930599999999999</v>
      </c>
      <c r="G8018" t="s">
        <v>17</v>
      </c>
      <c r="H8018" t="s">
        <v>17324</v>
      </c>
      <c r="I8018" s="74">
        <v>43068</v>
      </c>
      <c r="J8018" t="s">
        <v>19</v>
      </c>
      <c r="K8018" t="s">
        <v>17325</v>
      </c>
    </row>
    <row r="8019" spans="1:11" hidden="1" x14ac:dyDescent="0.3">
      <c r="A8019" t="s">
        <v>4305</v>
      </c>
      <c r="B8019" t="s">
        <v>11457</v>
      </c>
      <c r="C8019" t="s">
        <v>17335</v>
      </c>
      <c r="D8019" t="s">
        <v>17336</v>
      </c>
      <c r="E8019" s="74">
        <v>43087</v>
      </c>
      <c r="F8019">
        <v>0.246114</v>
      </c>
      <c r="G8019" t="s">
        <v>17</v>
      </c>
      <c r="H8019" t="s">
        <v>17324</v>
      </c>
      <c r="I8019" s="74">
        <v>43151</v>
      </c>
      <c r="J8019" t="s">
        <v>19</v>
      </c>
      <c r="K8019" t="s">
        <v>17325</v>
      </c>
    </row>
    <row r="8020" spans="1:11" hidden="1" x14ac:dyDescent="0.3">
      <c r="A8020" t="s">
        <v>4466</v>
      </c>
      <c r="B8020" t="s">
        <v>11362</v>
      </c>
      <c r="C8020" t="s">
        <v>17335</v>
      </c>
      <c r="D8020" t="s">
        <v>17336</v>
      </c>
      <c r="E8020" s="74">
        <v>43125</v>
      </c>
      <c r="F8020">
        <v>0.247666</v>
      </c>
      <c r="G8020" t="s">
        <v>17</v>
      </c>
      <c r="H8020" t="s">
        <v>17324</v>
      </c>
      <c r="I8020" s="74">
        <v>43192</v>
      </c>
      <c r="J8020" t="s">
        <v>19</v>
      </c>
      <c r="K8020" t="s">
        <v>17325</v>
      </c>
    </row>
    <row r="8021" spans="1:11" hidden="1" x14ac:dyDescent="0.3">
      <c r="A8021" t="s">
        <v>4543</v>
      </c>
      <c r="B8021" t="s">
        <v>11324</v>
      </c>
      <c r="C8021" t="s">
        <v>17335</v>
      </c>
      <c r="D8021" t="s">
        <v>17336</v>
      </c>
      <c r="E8021" s="74">
        <v>43267</v>
      </c>
      <c r="F8021">
        <v>0.24642600000000001</v>
      </c>
      <c r="G8021" t="s">
        <v>17</v>
      </c>
      <c r="H8021" t="s">
        <v>17324</v>
      </c>
      <c r="I8021" s="74">
        <v>43291</v>
      </c>
      <c r="J8021" t="s">
        <v>19</v>
      </c>
      <c r="K8021" t="s">
        <v>17325</v>
      </c>
    </row>
    <row r="8022" spans="1:11" hidden="1" x14ac:dyDescent="0.3">
      <c r="A8022" t="s">
        <v>4643</v>
      </c>
      <c r="B8022" t="s">
        <v>11248</v>
      </c>
      <c r="C8022" t="s">
        <v>17335</v>
      </c>
      <c r="D8022" t="s">
        <v>17336</v>
      </c>
      <c r="E8022" s="74">
        <v>43350</v>
      </c>
      <c r="F8022">
        <v>0.245478</v>
      </c>
      <c r="G8022" t="s">
        <v>17</v>
      </c>
      <c r="H8022" t="s">
        <v>17324</v>
      </c>
      <c r="I8022" s="74">
        <v>43406</v>
      </c>
      <c r="J8022" t="s">
        <v>19</v>
      </c>
      <c r="K8022" t="s">
        <v>17325</v>
      </c>
    </row>
    <row r="8023" spans="1:11" hidden="1" x14ac:dyDescent="0.3">
      <c r="A8023" t="s">
        <v>4818</v>
      </c>
      <c r="B8023" t="s">
        <v>11126</v>
      </c>
      <c r="C8023" t="s">
        <v>17335</v>
      </c>
      <c r="D8023" t="s">
        <v>17336</v>
      </c>
      <c r="E8023" s="74">
        <v>43496</v>
      </c>
      <c r="F8023">
        <v>0.24296999999999999</v>
      </c>
      <c r="G8023" t="s">
        <v>17</v>
      </c>
      <c r="H8023" t="s">
        <v>17324</v>
      </c>
      <c r="I8023" s="74">
        <v>43528</v>
      </c>
      <c r="J8023" t="s">
        <v>19</v>
      </c>
      <c r="K8023" t="s">
        <v>17325</v>
      </c>
    </row>
    <row r="8024" spans="1:11" hidden="1" x14ac:dyDescent="0.3">
      <c r="A8024" t="s">
        <v>5225</v>
      </c>
      <c r="B8024" t="s">
        <v>11053</v>
      </c>
      <c r="C8024" t="s">
        <v>17335</v>
      </c>
      <c r="D8024" t="s">
        <v>17336</v>
      </c>
      <c r="E8024" s="74">
        <v>43615</v>
      </c>
      <c r="F8024">
        <v>0.247582</v>
      </c>
      <c r="G8024" t="s">
        <v>17</v>
      </c>
      <c r="H8024" t="s">
        <v>17324</v>
      </c>
      <c r="I8024" s="74">
        <v>43651</v>
      </c>
      <c r="J8024" t="s">
        <v>19</v>
      </c>
      <c r="K8024" t="s">
        <v>17325</v>
      </c>
    </row>
    <row r="8025" spans="1:11" hidden="1" x14ac:dyDescent="0.3">
      <c r="A8025" t="s">
        <v>5371</v>
      </c>
      <c r="B8025" t="s">
        <v>11024</v>
      </c>
      <c r="C8025" t="s">
        <v>17335</v>
      </c>
      <c r="D8025" t="s">
        <v>17336</v>
      </c>
      <c r="E8025" s="74">
        <v>43686</v>
      </c>
      <c r="F8025">
        <v>0.238732</v>
      </c>
      <c r="G8025" t="s">
        <v>17</v>
      </c>
      <c r="H8025" t="s">
        <v>17324</v>
      </c>
      <c r="I8025" s="74">
        <v>43719</v>
      </c>
      <c r="J8025" t="s">
        <v>19</v>
      </c>
      <c r="K8025" t="s">
        <v>17325</v>
      </c>
    </row>
    <row r="8026" spans="1:11" hidden="1" x14ac:dyDescent="0.3">
      <c r="A8026" t="s">
        <v>6157</v>
      </c>
      <c r="B8026" t="s">
        <v>10932</v>
      </c>
      <c r="C8026" t="s">
        <v>17335</v>
      </c>
      <c r="D8026" t="s">
        <v>17336</v>
      </c>
      <c r="E8026" s="74">
        <v>43740</v>
      </c>
      <c r="F8026">
        <v>0.24898400000000001</v>
      </c>
      <c r="G8026" t="s">
        <v>17</v>
      </c>
      <c r="H8026" t="s">
        <v>17324</v>
      </c>
      <c r="I8026" s="74">
        <v>43777</v>
      </c>
      <c r="J8026" t="s">
        <v>19</v>
      </c>
      <c r="K8026" t="s">
        <v>17325</v>
      </c>
    </row>
    <row r="8027" spans="1:11" hidden="1" x14ac:dyDescent="0.3">
      <c r="A8027" t="s">
        <v>6945</v>
      </c>
      <c r="B8027" t="s">
        <v>10522</v>
      </c>
      <c r="C8027" t="s">
        <v>17335</v>
      </c>
      <c r="D8027" t="s">
        <v>17336</v>
      </c>
      <c r="E8027" s="74">
        <v>43817</v>
      </c>
      <c r="F8027">
        <v>0.24859400000000001</v>
      </c>
      <c r="G8027" t="s">
        <v>17</v>
      </c>
      <c r="H8027" t="s">
        <v>17324</v>
      </c>
      <c r="I8027" s="74">
        <v>43832</v>
      </c>
      <c r="J8027" t="s">
        <v>19</v>
      </c>
      <c r="K8027" t="s">
        <v>17325</v>
      </c>
    </row>
    <row r="8028" spans="1:11" hidden="1" x14ac:dyDescent="0.3">
      <c r="A8028" t="s">
        <v>7703</v>
      </c>
      <c r="B8028" t="s">
        <v>10376</v>
      </c>
      <c r="C8028" t="s">
        <v>17335</v>
      </c>
      <c r="D8028" t="s">
        <v>17336</v>
      </c>
      <c r="E8028" s="74">
        <v>43875</v>
      </c>
      <c r="F8028">
        <v>0.23836599999999999</v>
      </c>
      <c r="G8028" t="s">
        <v>17</v>
      </c>
      <c r="H8028" t="s">
        <v>17324</v>
      </c>
      <c r="I8028" s="74">
        <v>43902</v>
      </c>
      <c r="J8028" t="s">
        <v>19</v>
      </c>
      <c r="K8028" t="s">
        <v>17325</v>
      </c>
    </row>
    <row r="8029" spans="1:11" hidden="1" x14ac:dyDescent="0.3">
      <c r="A8029" t="s">
        <v>8869</v>
      </c>
      <c r="B8029" t="s">
        <v>8870</v>
      </c>
      <c r="C8029" t="s">
        <v>17335</v>
      </c>
      <c r="D8029" t="s">
        <v>17336</v>
      </c>
      <c r="E8029" s="74">
        <v>43943</v>
      </c>
      <c r="F8029">
        <v>0.24978700000000001</v>
      </c>
      <c r="G8029" t="s">
        <v>17</v>
      </c>
      <c r="H8029" t="s">
        <v>17324</v>
      </c>
      <c r="I8029" s="74">
        <v>43971</v>
      </c>
      <c r="J8029" t="s">
        <v>19</v>
      </c>
      <c r="K8029" t="s">
        <v>17325</v>
      </c>
    </row>
    <row r="8030" spans="1:11" hidden="1" x14ac:dyDescent="0.3">
      <c r="A8030" t="s">
        <v>9950</v>
      </c>
      <c r="B8030" t="s">
        <v>9951</v>
      </c>
      <c r="C8030" t="s">
        <v>17335</v>
      </c>
      <c r="D8030" t="s">
        <v>17336</v>
      </c>
      <c r="E8030" s="74">
        <v>44047</v>
      </c>
      <c r="F8030">
        <v>0.24709999999999999</v>
      </c>
      <c r="G8030" t="s">
        <v>17</v>
      </c>
      <c r="H8030" t="s">
        <v>17324</v>
      </c>
      <c r="I8030" s="74">
        <v>44146</v>
      </c>
      <c r="J8030" t="s">
        <v>19</v>
      </c>
      <c r="K8030" t="s">
        <v>17325</v>
      </c>
    </row>
    <row r="8031" spans="1:11" hidden="1" x14ac:dyDescent="0.3">
      <c r="A8031" t="s">
        <v>16844</v>
      </c>
      <c r="B8031" t="s">
        <v>16843</v>
      </c>
      <c r="C8031" t="s">
        <v>17335</v>
      </c>
      <c r="D8031" t="s">
        <v>17336</v>
      </c>
      <c r="E8031" s="74">
        <v>44130</v>
      </c>
      <c r="F8031">
        <v>0.2399</v>
      </c>
      <c r="G8031" t="s">
        <v>17</v>
      </c>
      <c r="H8031" t="s">
        <v>17324</v>
      </c>
      <c r="I8031" s="74">
        <v>44159</v>
      </c>
      <c r="J8031" t="s">
        <v>19</v>
      </c>
      <c r="K8031" t="s">
        <v>17325</v>
      </c>
    </row>
    <row r="8032" spans="1:11" hidden="1" x14ac:dyDescent="0.3">
      <c r="A8032" t="s">
        <v>16326</v>
      </c>
      <c r="B8032" t="s">
        <v>16325</v>
      </c>
      <c r="C8032" t="s">
        <v>17335</v>
      </c>
      <c r="D8032" t="s">
        <v>17336</v>
      </c>
      <c r="E8032" s="74">
        <v>44230</v>
      </c>
      <c r="F8032">
        <v>0.2392</v>
      </c>
      <c r="G8032" t="s">
        <v>17</v>
      </c>
      <c r="H8032" t="s">
        <v>17324</v>
      </c>
      <c r="I8032" s="74">
        <v>44271</v>
      </c>
      <c r="J8032" t="s">
        <v>19</v>
      </c>
      <c r="K8032" t="s">
        <v>17325</v>
      </c>
    </row>
    <row r="8033" spans="1:11" hidden="1" x14ac:dyDescent="0.3">
      <c r="A8033" t="s">
        <v>15886</v>
      </c>
      <c r="B8033" t="s">
        <v>15885</v>
      </c>
      <c r="C8033" t="s">
        <v>17335</v>
      </c>
      <c r="D8033" t="s">
        <v>17336</v>
      </c>
      <c r="E8033" s="74">
        <v>44351</v>
      </c>
      <c r="F8033">
        <v>0.23960000000000001</v>
      </c>
      <c r="G8033" t="s">
        <v>17</v>
      </c>
      <c r="H8033" t="s">
        <v>17324</v>
      </c>
      <c r="I8033" s="74">
        <v>44379</v>
      </c>
      <c r="J8033" t="s">
        <v>19</v>
      </c>
      <c r="K8033" t="s">
        <v>17325</v>
      </c>
    </row>
    <row r="8034" spans="1:11" hidden="1" x14ac:dyDescent="0.3">
      <c r="A8034" t="s">
        <v>15699</v>
      </c>
      <c r="B8034" t="s">
        <v>15698</v>
      </c>
      <c r="C8034" t="s">
        <v>17335</v>
      </c>
      <c r="D8034" t="s">
        <v>17336</v>
      </c>
      <c r="E8034" s="74">
        <v>44450</v>
      </c>
      <c r="F8034">
        <v>0.2399</v>
      </c>
      <c r="G8034" t="s">
        <v>17</v>
      </c>
      <c r="H8034" t="s">
        <v>17324</v>
      </c>
      <c r="I8034" s="74">
        <v>44456</v>
      </c>
      <c r="J8034" t="s">
        <v>19</v>
      </c>
      <c r="K8034" t="s">
        <v>17325</v>
      </c>
    </row>
    <row r="8035" spans="1:11" hidden="1" x14ac:dyDescent="0.3">
      <c r="A8035" t="s">
        <v>15437</v>
      </c>
      <c r="B8035" t="s">
        <v>15436</v>
      </c>
      <c r="C8035" t="s">
        <v>17335</v>
      </c>
      <c r="D8035" t="s">
        <v>17336</v>
      </c>
      <c r="E8035" s="74">
        <v>44518</v>
      </c>
      <c r="F8035">
        <v>0.23980000000000001</v>
      </c>
      <c r="G8035" t="s">
        <v>17</v>
      </c>
      <c r="H8035" t="s">
        <v>17324</v>
      </c>
      <c r="I8035" s="74">
        <v>44538</v>
      </c>
      <c r="J8035" t="s">
        <v>19</v>
      </c>
      <c r="K8035" t="s">
        <v>17325</v>
      </c>
    </row>
    <row r="8036" spans="1:11" hidden="1" x14ac:dyDescent="0.3">
      <c r="A8036" t="s">
        <v>15263</v>
      </c>
      <c r="B8036" t="s">
        <v>15262</v>
      </c>
      <c r="C8036" t="s">
        <v>17335</v>
      </c>
      <c r="D8036" t="s">
        <v>17336</v>
      </c>
      <c r="E8036" s="74">
        <v>44553</v>
      </c>
      <c r="F8036">
        <v>0.2399</v>
      </c>
      <c r="G8036" t="s">
        <v>17</v>
      </c>
      <c r="H8036" t="s">
        <v>17324</v>
      </c>
      <c r="I8036" s="74">
        <v>44572</v>
      </c>
      <c r="J8036" t="s">
        <v>19</v>
      </c>
      <c r="K8036" t="s">
        <v>17325</v>
      </c>
    </row>
    <row r="8037" spans="1:11" hidden="1" x14ac:dyDescent="0.3">
      <c r="A8037" t="s">
        <v>15092</v>
      </c>
      <c r="B8037" t="s">
        <v>15091</v>
      </c>
      <c r="C8037" t="s">
        <v>17335</v>
      </c>
      <c r="D8037" t="s">
        <v>17336</v>
      </c>
      <c r="E8037" s="74">
        <v>44613</v>
      </c>
      <c r="F8037">
        <v>0.23980000000000001</v>
      </c>
      <c r="G8037" t="s">
        <v>17</v>
      </c>
      <c r="H8037" t="s">
        <v>17324</v>
      </c>
      <c r="I8037" s="74">
        <v>44634</v>
      </c>
      <c r="J8037" t="s">
        <v>19</v>
      </c>
      <c r="K8037" t="s">
        <v>17325</v>
      </c>
    </row>
    <row r="8038" spans="1:11" hidden="1" x14ac:dyDescent="0.3">
      <c r="A8038" t="s">
        <v>14829</v>
      </c>
      <c r="B8038" t="s">
        <v>14828</v>
      </c>
      <c r="C8038" t="s">
        <v>17335</v>
      </c>
      <c r="D8038" t="s">
        <v>17336</v>
      </c>
      <c r="E8038" s="74">
        <v>44560</v>
      </c>
      <c r="F8038">
        <v>0.236844</v>
      </c>
      <c r="G8038" t="s">
        <v>17</v>
      </c>
      <c r="H8038" t="s">
        <v>17324</v>
      </c>
      <c r="I8038" s="74">
        <v>44732</v>
      </c>
      <c r="J8038" t="s">
        <v>19</v>
      </c>
      <c r="K8038" t="s">
        <v>17325</v>
      </c>
    </row>
    <row r="8039" spans="1:11" hidden="1" x14ac:dyDescent="0.3">
      <c r="A8039" t="s">
        <v>13728</v>
      </c>
      <c r="B8039" t="s">
        <v>13727</v>
      </c>
      <c r="C8039" t="s">
        <v>17335</v>
      </c>
      <c r="D8039" t="s">
        <v>17336</v>
      </c>
      <c r="E8039" s="74">
        <v>44593</v>
      </c>
      <c r="F8039">
        <v>0.24199999999999999</v>
      </c>
      <c r="G8039" t="s">
        <v>17</v>
      </c>
      <c r="H8039" t="s">
        <v>17324</v>
      </c>
      <c r="I8039" s="74">
        <v>44935</v>
      </c>
      <c r="J8039" t="s">
        <v>19</v>
      </c>
      <c r="K8039" t="s">
        <v>17325</v>
      </c>
    </row>
    <row r="8040" spans="1:11" hidden="1" x14ac:dyDescent="0.3">
      <c r="A8040" t="s">
        <v>13726</v>
      </c>
      <c r="B8040" t="s">
        <v>13725</v>
      </c>
      <c r="C8040" t="s">
        <v>17335</v>
      </c>
      <c r="D8040" t="s">
        <v>17336</v>
      </c>
      <c r="E8040" s="74">
        <v>44296</v>
      </c>
      <c r="F8040">
        <v>0.11219999999999999</v>
      </c>
      <c r="G8040" t="s">
        <v>17</v>
      </c>
      <c r="H8040" t="s">
        <v>17324</v>
      </c>
      <c r="I8040" s="74">
        <v>44935</v>
      </c>
      <c r="J8040" t="s">
        <v>19</v>
      </c>
      <c r="K8040" t="s">
        <v>17325</v>
      </c>
    </row>
    <row r="8041" spans="1:11" hidden="1" x14ac:dyDescent="0.3">
      <c r="A8041" t="s">
        <v>835</v>
      </c>
      <c r="B8041" t="s">
        <v>12113</v>
      </c>
      <c r="C8041" t="s">
        <v>17335</v>
      </c>
      <c r="D8041" t="s">
        <v>17336</v>
      </c>
      <c r="E8041" s="74">
        <v>42086</v>
      </c>
      <c r="F8041">
        <v>0.247472</v>
      </c>
      <c r="G8041" t="s">
        <v>17</v>
      </c>
      <c r="H8041" t="s">
        <v>17324</v>
      </c>
      <c r="I8041" s="74">
        <v>42097</v>
      </c>
      <c r="J8041" t="s">
        <v>19</v>
      </c>
      <c r="K8041" t="s">
        <v>17325</v>
      </c>
    </row>
    <row r="8042" spans="1:11" hidden="1" x14ac:dyDescent="0.3">
      <c r="A8042" t="s">
        <v>781</v>
      </c>
      <c r="B8042" t="s">
        <v>12073</v>
      </c>
      <c r="C8042" t="s">
        <v>17335</v>
      </c>
      <c r="D8042" t="s">
        <v>17336</v>
      </c>
      <c r="E8042" s="74">
        <v>42108</v>
      </c>
      <c r="F8042">
        <v>0.24964500000000001</v>
      </c>
      <c r="G8042" t="s">
        <v>17</v>
      </c>
      <c r="H8042" t="s">
        <v>17324</v>
      </c>
      <c r="I8042" s="74">
        <v>42129</v>
      </c>
      <c r="J8042" t="s">
        <v>19</v>
      </c>
      <c r="K8042" t="s">
        <v>17325</v>
      </c>
    </row>
    <row r="8043" spans="1:11" hidden="1" x14ac:dyDescent="0.3">
      <c r="A8043" t="s">
        <v>741</v>
      </c>
      <c r="B8043" t="s">
        <v>12054</v>
      </c>
      <c r="C8043" t="s">
        <v>17335</v>
      </c>
      <c r="D8043" t="s">
        <v>17336</v>
      </c>
      <c r="E8043" s="74">
        <v>42130</v>
      </c>
      <c r="F8043">
        <v>0.24136099999999999</v>
      </c>
      <c r="G8043" t="s">
        <v>17</v>
      </c>
      <c r="H8043" t="s">
        <v>17324</v>
      </c>
      <c r="I8043" s="74">
        <v>42187</v>
      </c>
      <c r="J8043" t="s">
        <v>19</v>
      </c>
      <c r="K8043" t="s">
        <v>17325</v>
      </c>
    </row>
    <row r="8044" spans="1:11" hidden="1" x14ac:dyDescent="0.3">
      <c r="A8044" t="s">
        <v>740</v>
      </c>
      <c r="B8044" t="s">
        <v>12053</v>
      </c>
      <c r="C8044" t="s">
        <v>17335</v>
      </c>
      <c r="D8044" t="s">
        <v>17336</v>
      </c>
      <c r="E8044" s="74">
        <v>42152</v>
      </c>
      <c r="F8044">
        <v>0.24907799999999999</v>
      </c>
      <c r="G8044" t="s">
        <v>17</v>
      </c>
      <c r="H8044" t="s">
        <v>17324</v>
      </c>
      <c r="I8044" s="74">
        <v>42187</v>
      </c>
      <c r="J8044" t="s">
        <v>19</v>
      </c>
      <c r="K8044" t="s">
        <v>17325</v>
      </c>
    </row>
    <row r="8045" spans="1:11" hidden="1" x14ac:dyDescent="0.3">
      <c r="A8045" t="s">
        <v>712</v>
      </c>
      <c r="B8045" t="s">
        <v>12036</v>
      </c>
      <c r="C8045" t="s">
        <v>17335</v>
      </c>
      <c r="D8045" t="s">
        <v>17336</v>
      </c>
      <c r="E8045" s="74">
        <v>42165</v>
      </c>
      <c r="F8045">
        <v>0.24558099999999999</v>
      </c>
      <c r="G8045" t="s">
        <v>17</v>
      </c>
      <c r="H8045" t="s">
        <v>17324</v>
      </c>
      <c r="I8045" s="74">
        <v>42230</v>
      </c>
      <c r="J8045" t="s">
        <v>19</v>
      </c>
      <c r="K8045" t="s">
        <v>17325</v>
      </c>
    </row>
    <row r="8046" spans="1:11" hidden="1" x14ac:dyDescent="0.3">
      <c r="A8046" t="s">
        <v>697</v>
      </c>
      <c r="B8046" t="s">
        <v>12021</v>
      </c>
      <c r="C8046" t="s">
        <v>17335</v>
      </c>
      <c r="D8046" t="s">
        <v>17336</v>
      </c>
      <c r="E8046" s="74">
        <v>41471</v>
      </c>
      <c r="F8046">
        <v>0.24884100000000001</v>
      </c>
      <c r="G8046" t="s">
        <v>17</v>
      </c>
      <c r="H8046" t="s">
        <v>17324</v>
      </c>
      <c r="I8046" s="74">
        <v>42249</v>
      </c>
      <c r="J8046" t="s">
        <v>19</v>
      </c>
      <c r="K8046" t="s">
        <v>17325</v>
      </c>
    </row>
    <row r="8047" spans="1:11" hidden="1" x14ac:dyDescent="0.3">
      <c r="A8047" t="s">
        <v>696</v>
      </c>
      <c r="B8047" t="s">
        <v>12020</v>
      </c>
      <c r="C8047" t="s">
        <v>17335</v>
      </c>
      <c r="D8047" t="s">
        <v>17336</v>
      </c>
      <c r="E8047" s="74">
        <v>39515</v>
      </c>
      <c r="F8047">
        <v>0.23932100000000001</v>
      </c>
      <c r="G8047" t="s">
        <v>17</v>
      </c>
      <c r="H8047" t="s">
        <v>17324</v>
      </c>
      <c r="I8047" s="74">
        <v>42249</v>
      </c>
      <c r="J8047" t="s">
        <v>19</v>
      </c>
      <c r="K8047" t="s">
        <v>17325</v>
      </c>
    </row>
    <row r="8048" spans="1:11" hidden="1" x14ac:dyDescent="0.3">
      <c r="A8048" t="s">
        <v>646</v>
      </c>
      <c r="B8048" t="s">
        <v>11996</v>
      </c>
      <c r="C8048" t="s">
        <v>17335</v>
      </c>
      <c r="D8048" t="s">
        <v>17336</v>
      </c>
      <c r="E8048" s="74">
        <v>41232</v>
      </c>
      <c r="F8048">
        <v>0.25020100000000001</v>
      </c>
      <c r="G8048" t="s">
        <v>17</v>
      </c>
      <c r="H8048" t="s">
        <v>17324</v>
      </c>
      <c r="I8048" s="74">
        <v>42321</v>
      </c>
      <c r="J8048" t="s">
        <v>19</v>
      </c>
      <c r="K8048" t="s">
        <v>17325</v>
      </c>
    </row>
    <row r="8049" spans="1:11" hidden="1" x14ac:dyDescent="0.3">
      <c r="A8049" t="s">
        <v>568</v>
      </c>
      <c r="B8049" t="s">
        <v>11946</v>
      </c>
      <c r="C8049" t="s">
        <v>17335</v>
      </c>
      <c r="D8049" t="s">
        <v>17336</v>
      </c>
      <c r="E8049" s="74">
        <v>42201</v>
      </c>
      <c r="F8049">
        <v>0.243341</v>
      </c>
      <c r="G8049" t="s">
        <v>17</v>
      </c>
      <c r="H8049" t="s">
        <v>17324</v>
      </c>
      <c r="I8049" s="74">
        <v>42402</v>
      </c>
      <c r="J8049" t="s">
        <v>19</v>
      </c>
      <c r="K8049" t="s">
        <v>17325</v>
      </c>
    </row>
    <row r="8050" spans="1:11" hidden="1" x14ac:dyDescent="0.3">
      <c r="A8050" t="s">
        <v>567</v>
      </c>
      <c r="B8050" t="s">
        <v>11945</v>
      </c>
      <c r="C8050" t="s">
        <v>17335</v>
      </c>
      <c r="D8050" t="s">
        <v>17336</v>
      </c>
      <c r="E8050" s="74">
        <v>42381</v>
      </c>
      <c r="F8050">
        <v>0.236599</v>
      </c>
      <c r="G8050" t="s">
        <v>17</v>
      </c>
      <c r="H8050" t="s">
        <v>17324</v>
      </c>
      <c r="I8050" s="74">
        <v>42402</v>
      </c>
      <c r="J8050" t="s">
        <v>19</v>
      </c>
      <c r="K8050" t="s">
        <v>17325</v>
      </c>
    </row>
    <row r="8051" spans="1:11" hidden="1" x14ac:dyDescent="0.3">
      <c r="A8051" t="s">
        <v>542</v>
      </c>
      <c r="B8051" t="s">
        <v>11936</v>
      </c>
      <c r="C8051" t="s">
        <v>17335</v>
      </c>
      <c r="D8051" t="s">
        <v>17336</v>
      </c>
      <c r="E8051" s="74">
        <v>41479</v>
      </c>
      <c r="F8051">
        <v>0.21101200000000001</v>
      </c>
      <c r="G8051" t="s">
        <v>17</v>
      </c>
      <c r="H8051" t="s">
        <v>17324</v>
      </c>
      <c r="I8051" s="74">
        <v>42437</v>
      </c>
      <c r="J8051" t="s">
        <v>19</v>
      </c>
      <c r="K8051" t="s">
        <v>17325</v>
      </c>
    </row>
    <row r="8052" spans="1:11" hidden="1" x14ac:dyDescent="0.3">
      <c r="A8052" t="s">
        <v>307</v>
      </c>
      <c r="B8052" t="s">
        <v>11808</v>
      </c>
      <c r="C8052" t="s">
        <v>17335</v>
      </c>
      <c r="D8052" t="s">
        <v>17336</v>
      </c>
      <c r="E8052" s="74">
        <v>42215</v>
      </c>
      <c r="F8052">
        <v>0.23123099999999999</v>
      </c>
      <c r="G8052" t="s">
        <v>17</v>
      </c>
      <c r="H8052" t="s">
        <v>17324</v>
      </c>
      <c r="I8052" s="74">
        <v>42696</v>
      </c>
      <c r="J8052" t="s">
        <v>19</v>
      </c>
      <c r="K8052" t="s">
        <v>17325</v>
      </c>
    </row>
    <row r="8053" spans="1:11" hidden="1" x14ac:dyDescent="0.3">
      <c r="A8053" t="s">
        <v>306</v>
      </c>
      <c r="B8053" t="s">
        <v>11806</v>
      </c>
      <c r="C8053" t="s">
        <v>17335</v>
      </c>
      <c r="D8053" t="s">
        <v>17336</v>
      </c>
      <c r="E8053" s="74">
        <v>42552</v>
      </c>
      <c r="F8053">
        <v>0.137577</v>
      </c>
      <c r="G8053" t="s">
        <v>17</v>
      </c>
      <c r="H8053" t="s">
        <v>17324</v>
      </c>
      <c r="I8053" s="74">
        <v>42696</v>
      </c>
      <c r="J8053" t="s">
        <v>19</v>
      </c>
      <c r="K8053" t="s">
        <v>17325</v>
      </c>
    </row>
    <row r="8054" spans="1:11" hidden="1" x14ac:dyDescent="0.3">
      <c r="A8054" t="s">
        <v>952</v>
      </c>
      <c r="B8054" t="s">
        <v>12175</v>
      </c>
      <c r="C8054" t="s">
        <v>17335</v>
      </c>
      <c r="D8054" t="s">
        <v>17336</v>
      </c>
      <c r="E8054" s="74">
        <v>41981</v>
      </c>
      <c r="F8054">
        <v>0.246</v>
      </c>
      <c r="G8054" t="s">
        <v>17</v>
      </c>
      <c r="H8054" t="s">
        <v>17324</v>
      </c>
      <c r="I8054" s="74">
        <v>42019</v>
      </c>
      <c r="J8054" t="s">
        <v>19</v>
      </c>
      <c r="K8054" t="s">
        <v>17325</v>
      </c>
    </row>
    <row r="8055" spans="1:11" hidden="1" x14ac:dyDescent="0.3">
      <c r="A8055" t="s">
        <v>925</v>
      </c>
      <c r="B8055" t="s">
        <v>12162</v>
      </c>
      <c r="C8055" t="s">
        <v>17335</v>
      </c>
      <c r="D8055" t="s">
        <v>17336</v>
      </c>
      <c r="E8055" s="74">
        <v>40655</v>
      </c>
      <c r="F8055">
        <v>0.24854599999999999</v>
      </c>
      <c r="G8055" t="s">
        <v>17</v>
      </c>
      <c r="H8055" t="s">
        <v>17324</v>
      </c>
      <c r="I8055" s="74">
        <v>42038</v>
      </c>
      <c r="J8055" t="s">
        <v>19</v>
      </c>
      <c r="K8055" t="s">
        <v>17325</v>
      </c>
    </row>
    <row r="8056" spans="1:11" hidden="1" x14ac:dyDescent="0.3">
      <c r="A8056" t="s">
        <v>836</v>
      </c>
      <c r="B8056" t="s">
        <v>12114</v>
      </c>
      <c r="C8056" t="s">
        <v>17335</v>
      </c>
      <c r="D8056" t="s">
        <v>17336</v>
      </c>
      <c r="E8056" s="74">
        <v>42059</v>
      </c>
      <c r="F8056">
        <v>0.242504</v>
      </c>
      <c r="G8056" t="s">
        <v>17</v>
      </c>
      <c r="H8056" t="s">
        <v>17324</v>
      </c>
      <c r="I8056" s="74">
        <v>42097</v>
      </c>
      <c r="J8056" t="s">
        <v>19</v>
      </c>
      <c r="K8056" t="s">
        <v>17325</v>
      </c>
    </row>
    <row r="8057" spans="1:11" hidden="1" x14ac:dyDescent="0.3">
      <c r="A8057" t="s">
        <v>763</v>
      </c>
      <c r="B8057" t="s">
        <v>12059</v>
      </c>
      <c r="C8057" t="s">
        <v>17335</v>
      </c>
      <c r="D8057" t="s">
        <v>17336</v>
      </c>
      <c r="E8057" s="74">
        <v>42111</v>
      </c>
      <c r="F8057">
        <v>8.2375000000000004E-2</v>
      </c>
      <c r="G8057" t="s">
        <v>17</v>
      </c>
      <c r="H8057" t="s">
        <v>17324</v>
      </c>
      <c r="I8057" s="74">
        <v>42166</v>
      </c>
      <c r="J8057" t="s">
        <v>19</v>
      </c>
      <c r="K8057" t="s">
        <v>17325</v>
      </c>
    </row>
    <row r="8058" spans="1:11" hidden="1" x14ac:dyDescent="0.3">
      <c r="A8058" t="s">
        <v>953</v>
      </c>
      <c r="B8058" t="s">
        <v>12176</v>
      </c>
      <c r="C8058" t="s">
        <v>17335</v>
      </c>
      <c r="D8058" t="s">
        <v>17336</v>
      </c>
      <c r="E8058" s="74">
        <v>41967</v>
      </c>
      <c r="F8058">
        <v>6.1970000000000003E-3</v>
      </c>
      <c r="G8058" t="s">
        <v>17</v>
      </c>
      <c r="H8058" t="s">
        <v>17324</v>
      </c>
      <c r="I8058" s="74">
        <v>42019</v>
      </c>
      <c r="J8058" t="s">
        <v>19</v>
      </c>
      <c r="K8058" t="s">
        <v>17325</v>
      </c>
    </row>
    <row r="8059" spans="1:11" hidden="1" x14ac:dyDescent="0.3">
      <c r="A8059" t="s">
        <v>1091</v>
      </c>
      <c r="B8059" t="s">
        <v>12230</v>
      </c>
      <c r="C8059" t="s">
        <v>17335</v>
      </c>
      <c r="D8059" t="s">
        <v>17336</v>
      </c>
      <c r="E8059" s="74">
        <v>41324</v>
      </c>
      <c r="F8059">
        <v>0.24760599999999999</v>
      </c>
      <c r="G8059" t="s">
        <v>17</v>
      </c>
      <c r="H8059" t="s">
        <v>17324</v>
      </c>
      <c r="I8059" s="74">
        <v>41906</v>
      </c>
      <c r="J8059" t="s">
        <v>19</v>
      </c>
      <c r="K8059" t="s">
        <v>17325</v>
      </c>
    </row>
    <row r="8060" spans="1:11" hidden="1" x14ac:dyDescent="0.3">
      <c r="A8060" t="s">
        <v>1067</v>
      </c>
      <c r="B8060" t="s">
        <v>12221</v>
      </c>
      <c r="C8060" t="s">
        <v>17335</v>
      </c>
      <c r="D8060" t="s">
        <v>17336</v>
      </c>
      <c r="E8060" s="74">
        <v>41836</v>
      </c>
      <c r="F8060">
        <v>0.24707799999999999</v>
      </c>
      <c r="G8060" t="s">
        <v>17</v>
      </c>
      <c r="H8060" t="s">
        <v>17324</v>
      </c>
      <c r="I8060" s="74">
        <v>41935</v>
      </c>
      <c r="J8060" t="s">
        <v>19</v>
      </c>
      <c r="K8060" t="s">
        <v>17325</v>
      </c>
    </row>
    <row r="8061" spans="1:11" hidden="1" x14ac:dyDescent="0.3">
      <c r="A8061" t="s">
        <v>1003</v>
      </c>
      <c r="B8061" t="s">
        <v>12191</v>
      </c>
      <c r="C8061" t="s">
        <v>17335</v>
      </c>
      <c r="D8061" t="s">
        <v>17336</v>
      </c>
      <c r="E8061" s="74">
        <v>41870</v>
      </c>
      <c r="F8061">
        <v>0.24466099999999999</v>
      </c>
      <c r="G8061" t="s">
        <v>17</v>
      </c>
      <c r="H8061" t="s">
        <v>17324</v>
      </c>
      <c r="I8061" s="74">
        <v>41984</v>
      </c>
      <c r="J8061" t="s">
        <v>19</v>
      </c>
      <c r="K8061" t="s">
        <v>17325</v>
      </c>
    </row>
    <row r="8062" spans="1:11" hidden="1" x14ac:dyDescent="0.3">
      <c r="A8062" t="s">
        <v>1002</v>
      </c>
      <c r="B8062" t="s">
        <v>12190</v>
      </c>
      <c r="C8062" t="s">
        <v>17335</v>
      </c>
      <c r="D8062" t="s">
        <v>17336</v>
      </c>
      <c r="E8062" s="74">
        <v>41871</v>
      </c>
      <c r="F8062">
        <v>0.24427099999999999</v>
      </c>
      <c r="G8062" t="s">
        <v>17</v>
      </c>
      <c r="H8062" t="s">
        <v>17324</v>
      </c>
      <c r="I8062" s="74">
        <v>41984</v>
      </c>
      <c r="J8062" t="s">
        <v>19</v>
      </c>
      <c r="K8062" t="s">
        <v>17325</v>
      </c>
    </row>
    <row r="8063" spans="1:11" hidden="1" x14ac:dyDescent="0.3">
      <c r="A8063" t="s">
        <v>926</v>
      </c>
      <c r="B8063" t="s">
        <v>12163</v>
      </c>
      <c r="C8063" t="s">
        <v>17335</v>
      </c>
      <c r="D8063" t="s">
        <v>17336</v>
      </c>
      <c r="E8063" s="74">
        <v>41655</v>
      </c>
      <c r="F8063">
        <v>0.24918000000000001</v>
      </c>
      <c r="G8063" t="s">
        <v>17</v>
      </c>
      <c r="H8063" t="s">
        <v>17324</v>
      </c>
      <c r="I8063" s="74">
        <v>42038</v>
      </c>
      <c r="J8063" t="s">
        <v>19</v>
      </c>
      <c r="K8063" t="s">
        <v>17325</v>
      </c>
    </row>
    <row r="8064" spans="1:11" hidden="1" x14ac:dyDescent="0.3">
      <c r="A8064" t="s">
        <v>641</v>
      </c>
      <c r="B8064" t="s">
        <v>11993</v>
      </c>
      <c r="C8064" t="s">
        <v>17335</v>
      </c>
      <c r="D8064" t="s">
        <v>17336</v>
      </c>
      <c r="E8064" s="74">
        <v>42318</v>
      </c>
      <c r="F8064">
        <v>1.3174999999999999E-2</v>
      </c>
      <c r="G8064" t="s">
        <v>17</v>
      </c>
      <c r="H8064" t="s">
        <v>17324</v>
      </c>
      <c r="I8064" s="74">
        <v>42348</v>
      </c>
      <c r="J8064" t="s">
        <v>19</v>
      </c>
      <c r="K8064" t="s">
        <v>17325</v>
      </c>
    </row>
    <row r="8065" spans="1:11" hidden="1" x14ac:dyDescent="0.3">
      <c r="A8065" t="s">
        <v>2029</v>
      </c>
      <c r="B8065" t="s">
        <v>12885</v>
      </c>
      <c r="C8065" t="s">
        <v>17335</v>
      </c>
      <c r="D8065" t="s">
        <v>17336</v>
      </c>
      <c r="E8065" s="74">
        <v>40034</v>
      </c>
      <c r="F8065">
        <v>0.242199</v>
      </c>
      <c r="G8065" t="s">
        <v>17</v>
      </c>
      <c r="H8065" t="s">
        <v>17324</v>
      </c>
      <c r="I8065" s="74">
        <v>41220</v>
      </c>
      <c r="J8065" t="s">
        <v>19</v>
      </c>
      <c r="K8065" t="s">
        <v>17325</v>
      </c>
    </row>
    <row r="8066" spans="1:11" hidden="1" x14ac:dyDescent="0.3">
      <c r="A8066" t="s">
        <v>1684</v>
      </c>
      <c r="B8066" t="s">
        <v>12635</v>
      </c>
      <c r="C8066" t="s">
        <v>17335</v>
      </c>
      <c r="D8066" t="s">
        <v>17336</v>
      </c>
      <c r="E8066" s="74">
        <v>41446</v>
      </c>
      <c r="F8066">
        <v>0.244339</v>
      </c>
      <c r="G8066" t="s">
        <v>17</v>
      </c>
      <c r="H8066" t="s">
        <v>17324</v>
      </c>
      <c r="I8066" s="74">
        <v>41502</v>
      </c>
      <c r="J8066" t="s">
        <v>19</v>
      </c>
      <c r="K8066" t="s">
        <v>17325</v>
      </c>
    </row>
    <row r="8067" spans="1:11" hidden="1" x14ac:dyDescent="0.3">
      <c r="A8067" t="s">
        <v>1507</v>
      </c>
      <c r="B8067" t="s">
        <v>12484</v>
      </c>
      <c r="C8067" t="s">
        <v>17335</v>
      </c>
      <c r="D8067" t="s">
        <v>17336</v>
      </c>
      <c r="E8067" s="74">
        <v>37817</v>
      </c>
      <c r="F8067">
        <v>0.247557</v>
      </c>
      <c r="G8067" t="s">
        <v>17</v>
      </c>
      <c r="H8067" t="s">
        <v>17324</v>
      </c>
      <c r="I8067" s="74">
        <v>41603</v>
      </c>
      <c r="J8067" t="s">
        <v>19</v>
      </c>
      <c r="K8067" t="s">
        <v>17325</v>
      </c>
    </row>
    <row r="8068" spans="1:11" hidden="1" x14ac:dyDescent="0.3">
      <c r="A8068" t="s">
        <v>1467</v>
      </c>
      <c r="B8068" t="s">
        <v>12463</v>
      </c>
      <c r="C8068" t="s">
        <v>17335</v>
      </c>
      <c r="D8068" t="s">
        <v>17336</v>
      </c>
      <c r="E8068" s="74">
        <v>41578</v>
      </c>
      <c r="F8068">
        <v>0.249332</v>
      </c>
      <c r="G8068" t="s">
        <v>17</v>
      </c>
      <c r="H8068" t="s">
        <v>17324</v>
      </c>
      <c r="I8068" s="74">
        <v>41604</v>
      </c>
      <c r="J8068" t="s">
        <v>19</v>
      </c>
      <c r="K8068" t="s">
        <v>17325</v>
      </c>
    </row>
    <row r="8069" spans="1:11" hidden="1" x14ac:dyDescent="0.3">
      <c r="A8069" t="s">
        <v>1375</v>
      </c>
      <c r="B8069" t="s">
        <v>12396</v>
      </c>
      <c r="C8069" t="s">
        <v>17335</v>
      </c>
      <c r="D8069" t="s">
        <v>17336</v>
      </c>
      <c r="E8069" s="74">
        <v>38827</v>
      </c>
      <c r="F8069">
        <v>0.24640799999999999</v>
      </c>
      <c r="G8069" t="s">
        <v>17</v>
      </c>
      <c r="H8069" t="s">
        <v>17324</v>
      </c>
      <c r="I8069" s="74">
        <v>41667</v>
      </c>
      <c r="J8069" t="s">
        <v>19</v>
      </c>
      <c r="K8069" t="s">
        <v>17325</v>
      </c>
    </row>
    <row r="8070" spans="1:11" hidden="1" x14ac:dyDescent="0.3">
      <c r="A8070" t="s">
        <v>1374</v>
      </c>
      <c r="B8070" t="s">
        <v>12395</v>
      </c>
      <c r="C8070" t="s">
        <v>17335</v>
      </c>
      <c r="D8070" t="s">
        <v>17336</v>
      </c>
      <c r="E8070" s="74">
        <v>39332</v>
      </c>
      <c r="F8070">
        <v>0.23341600000000001</v>
      </c>
      <c r="G8070" t="s">
        <v>17</v>
      </c>
      <c r="H8070" t="s">
        <v>17324</v>
      </c>
      <c r="I8070" s="74">
        <v>41667</v>
      </c>
      <c r="J8070" t="s">
        <v>19</v>
      </c>
      <c r="K8070" t="s">
        <v>17325</v>
      </c>
    </row>
    <row r="8071" spans="1:11" hidden="1" x14ac:dyDescent="0.3">
      <c r="A8071" t="s">
        <v>1339</v>
      </c>
      <c r="B8071" t="s">
        <v>12373</v>
      </c>
      <c r="C8071" t="s">
        <v>17335</v>
      </c>
      <c r="D8071" t="s">
        <v>17336</v>
      </c>
      <c r="E8071" s="74">
        <v>39423</v>
      </c>
      <c r="F8071">
        <v>0.22517100000000001</v>
      </c>
      <c r="G8071" t="s">
        <v>17</v>
      </c>
      <c r="H8071" t="s">
        <v>17324</v>
      </c>
      <c r="I8071" s="74">
        <v>41695</v>
      </c>
      <c r="J8071" t="s">
        <v>19</v>
      </c>
      <c r="K8071" t="s">
        <v>17325</v>
      </c>
    </row>
    <row r="8072" spans="1:11" hidden="1" x14ac:dyDescent="0.3">
      <c r="A8072" t="s">
        <v>1284</v>
      </c>
      <c r="B8072" t="s">
        <v>12353</v>
      </c>
      <c r="C8072" t="s">
        <v>17335</v>
      </c>
      <c r="D8072" t="s">
        <v>17336</v>
      </c>
      <c r="E8072" s="74">
        <v>40430</v>
      </c>
      <c r="F8072">
        <v>0.24548700000000001</v>
      </c>
      <c r="G8072" t="s">
        <v>17</v>
      </c>
      <c r="H8072" t="s">
        <v>17324</v>
      </c>
      <c r="I8072" s="74">
        <v>41726</v>
      </c>
      <c r="J8072" t="s">
        <v>19</v>
      </c>
      <c r="K8072" t="s">
        <v>17325</v>
      </c>
    </row>
    <row r="8073" spans="1:11" hidden="1" x14ac:dyDescent="0.3">
      <c r="A8073" t="s">
        <v>1066</v>
      </c>
      <c r="B8073" t="s">
        <v>12220</v>
      </c>
      <c r="C8073" t="s">
        <v>17335</v>
      </c>
      <c r="D8073" t="s">
        <v>17336</v>
      </c>
      <c r="E8073" s="74">
        <v>41887</v>
      </c>
      <c r="F8073">
        <v>9.7480999999999998E-2</v>
      </c>
      <c r="G8073" t="s">
        <v>17</v>
      </c>
      <c r="H8073" t="s">
        <v>17324</v>
      </c>
      <c r="I8073" s="74">
        <v>41935</v>
      </c>
      <c r="J8073" t="s">
        <v>19</v>
      </c>
      <c r="K8073" t="s">
        <v>17325</v>
      </c>
    </row>
    <row r="8074" spans="1:11" hidden="1" x14ac:dyDescent="0.3">
      <c r="A8074" t="s">
        <v>2070</v>
      </c>
      <c r="B8074" t="s">
        <v>12924</v>
      </c>
      <c r="C8074" t="s">
        <v>17335</v>
      </c>
      <c r="D8074" t="s">
        <v>17336</v>
      </c>
      <c r="E8074" s="74">
        <v>41143</v>
      </c>
      <c r="F8074">
        <v>0.228076</v>
      </c>
      <c r="G8074" t="s">
        <v>17</v>
      </c>
      <c r="H8074" t="s">
        <v>17324</v>
      </c>
      <c r="I8074" s="74">
        <v>41185</v>
      </c>
      <c r="J8074" t="s">
        <v>19</v>
      </c>
      <c r="K8074" t="s">
        <v>17325</v>
      </c>
    </row>
    <row r="8075" spans="1:11" hidden="1" x14ac:dyDescent="0.3">
      <c r="A8075" t="s">
        <v>1989</v>
      </c>
      <c r="B8075" t="s">
        <v>12859</v>
      </c>
      <c r="C8075" t="s">
        <v>17335</v>
      </c>
      <c r="D8075" t="s">
        <v>17336</v>
      </c>
      <c r="E8075" s="74">
        <v>40702</v>
      </c>
      <c r="F8075">
        <v>0.23728099999999999</v>
      </c>
      <c r="G8075" t="s">
        <v>17</v>
      </c>
      <c r="H8075" t="s">
        <v>17324</v>
      </c>
      <c r="I8075" s="74">
        <v>41285</v>
      </c>
      <c r="J8075" t="s">
        <v>19</v>
      </c>
      <c r="K8075" t="s">
        <v>17325</v>
      </c>
    </row>
    <row r="8076" spans="1:11" hidden="1" x14ac:dyDescent="0.3">
      <c r="A8076" t="s">
        <v>2174</v>
      </c>
      <c r="B8076" t="s">
        <v>13014</v>
      </c>
      <c r="C8076" t="s">
        <v>17335</v>
      </c>
      <c r="D8076" t="s">
        <v>17336</v>
      </c>
      <c r="E8076" s="74">
        <v>41051</v>
      </c>
      <c r="F8076">
        <v>0.22284499999999999</v>
      </c>
      <c r="G8076" t="s">
        <v>17</v>
      </c>
      <c r="H8076" t="s">
        <v>17324</v>
      </c>
      <c r="I8076" s="74">
        <v>41109</v>
      </c>
      <c r="J8076" t="s">
        <v>19</v>
      </c>
      <c r="K8076" t="s">
        <v>17325</v>
      </c>
    </row>
    <row r="8077" spans="1:11" hidden="1" x14ac:dyDescent="0.3">
      <c r="A8077" t="s">
        <v>2133</v>
      </c>
      <c r="B8077" t="s">
        <v>12988</v>
      </c>
      <c r="C8077" t="s">
        <v>17335</v>
      </c>
      <c r="D8077" t="s">
        <v>17336</v>
      </c>
      <c r="E8077" s="74">
        <v>40585</v>
      </c>
      <c r="F8077">
        <v>0.23469300000000001</v>
      </c>
      <c r="G8077" t="s">
        <v>17</v>
      </c>
      <c r="H8077" t="s">
        <v>17324</v>
      </c>
      <c r="I8077" s="74">
        <v>41148</v>
      </c>
      <c r="J8077" t="s">
        <v>19</v>
      </c>
      <c r="K8077" t="s">
        <v>17325</v>
      </c>
    </row>
    <row r="8078" spans="1:11" hidden="1" x14ac:dyDescent="0.3">
      <c r="A8078" t="s">
        <v>2341</v>
      </c>
      <c r="B8078" t="s">
        <v>13131</v>
      </c>
      <c r="C8078" t="s">
        <v>17335</v>
      </c>
      <c r="D8078" t="s">
        <v>17336</v>
      </c>
      <c r="E8078" s="74">
        <v>40890</v>
      </c>
      <c r="F8078">
        <v>0.25481399999999998</v>
      </c>
      <c r="G8078" t="s">
        <v>17</v>
      </c>
      <c r="H8078" t="s">
        <v>17324</v>
      </c>
      <c r="I8078" s="74">
        <v>40932</v>
      </c>
      <c r="J8078" t="s">
        <v>19</v>
      </c>
      <c r="K8078" t="s">
        <v>17325</v>
      </c>
    </row>
    <row r="8079" spans="1:11" hidden="1" x14ac:dyDescent="0.3">
      <c r="A8079" t="s">
        <v>2342</v>
      </c>
      <c r="B8079" t="s">
        <v>13132</v>
      </c>
      <c r="C8079" t="s">
        <v>17335</v>
      </c>
      <c r="D8079" t="s">
        <v>17336</v>
      </c>
      <c r="E8079" s="74">
        <v>40897</v>
      </c>
      <c r="F8079">
        <v>0.25314599999999998</v>
      </c>
      <c r="G8079" t="s">
        <v>17</v>
      </c>
      <c r="H8079" t="s">
        <v>17324</v>
      </c>
      <c r="I8079" s="74">
        <v>40932</v>
      </c>
      <c r="J8079" t="s">
        <v>19</v>
      </c>
      <c r="K8079" t="s">
        <v>17325</v>
      </c>
    </row>
    <row r="8080" spans="1:11" hidden="1" x14ac:dyDescent="0.3">
      <c r="A8080" t="s">
        <v>2385</v>
      </c>
      <c r="B8080" t="s">
        <v>13158</v>
      </c>
      <c r="C8080" t="s">
        <v>17335</v>
      </c>
      <c r="D8080" t="s">
        <v>17336</v>
      </c>
      <c r="E8080" s="74">
        <v>40749</v>
      </c>
      <c r="F8080">
        <v>0.24921099999999999</v>
      </c>
      <c r="G8080" t="s">
        <v>17</v>
      </c>
      <c r="H8080" t="s">
        <v>17324</v>
      </c>
      <c r="I8080" s="74">
        <v>40897</v>
      </c>
      <c r="J8080" t="s">
        <v>19</v>
      </c>
      <c r="K8080" t="s">
        <v>17325</v>
      </c>
    </row>
    <row r="8081" spans="1:11" hidden="1" x14ac:dyDescent="0.3">
      <c r="A8081" t="s">
        <v>2358</v>
      </c>
      <c r="B8081" t="s">
        <v>13141</v>
      </c>
      <c r="C8081" t="s">
        <v>17335</v>
      </c>
      <c r="D8081" t="s">
        <v>17336</v>
      </c>
      <c r="E8081" s="74">
        <v>40800</v>
      </c>
      <c r="F8081">
        <v>0.25789400000000001</v>
      </c>
      <c r="G8081" t="s">
        <v>17</v>
      </c>
      <c r="H8081" t="s">
        <v>17324</v>
      </c>
      <c r="I8081" s="74">
        <v>40905</v>
      </c>
      <c r="J8081" t="s">
        <v>19</v>
      </c>
      <c r="K8081" t="s">
        <v>17325</v>
      </c>
    </row>
    <row r="8082" spans="1:11" hidden="1" x14ac:dyDescent="0.3">
      <c r="A8082" t="s">
        <v>2320</v>
      </c>
      <c r="B8082" t="s">
        <v>13110</v>
      </c>
      <c r="C8082" t="s">
        <v>17335</v>
      </c>
      <c r="D8082" t="s">
        <v>17336</v>
      </c>
      <c r="E8082" s="74">
        <v>40118</v>
      </c>
      <c r="F8082">
        <v>0.16930999999999999</v>
      </c>
      <c r="G8082" t="s">
        <v>17</v>
      </c>
      <c r="H8082" t="s">
        <v>17324</v>
      </c>
      <c r="I8082" s="74">
        <v>40952</v>
      </c>
      <c r="J8082" t="s">
        <v>19</v>
      </c>
      <c r="K8082" t="s">
        <v>17325</v>
      </c>
    </row>
    <row r="8083" spans="1:11" hidden="1" x14ac:dyDescent="0.3">
      <c r="A8083" t="s">
        <v>2299</v>
      </c>
      <c r="B8083" t="s">
        <v>13098</v>
      </c>
      <c r="C8083" t="s">
        <v>17335</v>
      </c>
      <c r="D8083" t="s">
        <v>17336</v>
      </c>
      <c r="E8083" s="74">
        <v>40065</v>
      </c>
      <c r="F8083">
        <v>0.13580600000000001</v>
      </c>
      <c r="G8083" t="s">
        <v>17</v>
      </c>
      <c r="H8083" t="s">
        <v>17324</v>
      </c>
      <c r="I8083" s="74">
        <v>40976</v>
      </c>
      <c r="J8083" t="s">
        <v>19</v>
      </c>
      <c r="K8083" t="s">
        <v>17325</v>
      </c>
    </row>
    <row r="8084" spans="1:11" hidden="1" x14ac:dyDescent="0.3">
      <c r="A8084" t="s">
        <v>1973</v>
      </c>
      <c r="B8084" t="s">
        <v>12845</v>
      </c>
      <c r="C8084" t="s">
        <v>17335</v>
      </c>
      <c r="D8084" t="s">
        <v>17336</v>
      </c>
      <c r="E8084" s="74">
        <v>40034</v>
      </c>
      <c r="F8084">
        <v>6.8085999999999994E-2</v>
      </c>
      <c r="G8084" t="s">
        <v>17</v>
      </c>
      <c r="H8084" t="s">
        <v>17324</v>
      </c>
      <c r="I8084" s="74">
        <v>41304</v>
      </c>
      <c r="J8084" t="s">
        <v>19</v>
      </c>
      <c r="K8084" t="s">
        <v>17325</v>
      </c>
    </row>
    <row r="8085" spans="1:11" hidden="1" x14ac:dyDescent="0.3">
      <c r="A8085" t="s">
        <v>1508</v>
      </c>
      <c r="B8085" t="s">
        <v>12485</v>
      </c>
      <c r="C8085" t="s">
        <v>17335</v>
      </c>
      <c r="D8085" t="s">
        <v>17336</v>
      </c>
      <c r="E8085" s="74">
        <v>41544</v>
      </c>
      <c r="F8085">
        <v>8.4580000000000002E-3</v>
      </c>
      <c r="G8085" t="s">
        <v>17</v>
      </c>
      <c r="H8085" t="s">
        <v>17324</v>
      </c>
      <c r="I8085" s="74">
        <v>41603</v>
      </c>
      <c r="J8085" t="s">
        <v>19</v>
      </c>
      <c r="K8085" t="s">
        <v>17325</v>
      </c>
    </row>
    <row r="8086" spans="1:11" hidden="1" x14ac:dyDescent="0.3">
      <c r="A8086" t="s">
        <v>2424</v>
      </c>
      <c r="B8086" t="s">
        <v>13198</v>
      </c>
      <c r="C8086" t="s">
        <v>17335</v>
      </c>
      <c r="D8086" t="s">
        <v>17336</v>
      </c>
      <c r="E8086" s="74">
        <v>40674</v>
      </c>
      <c r="F8086">
        <v>0.26547599999999999</v>
      </c>
      <c r="G8086" t="s">
        <v>17</v>
      </c>
      <c r="H8086" t="s">
        <v>17324</v>
      </c>
      <c r="I8086" s="74">
        <v>40842</v>
      </c>
      <c r="J8086" t="s">
        <v>19</v>
      </c>
      <c r="K8086" t="s">
        <v>17325</v>
      </c>
    </row>
    <row r="8087" spans="1:11" hidden="1" x14ac:dyDescent="0.3">
      <c r="A8087" t="s">
        <v>2404</v>
      </c>
      <c r="B8087" t="s">
        <v>13178</v>
      </c>
      <c r="C8087" t="s">
        <v>17335</v>
      </c>
      <c r="D8087" t="s">
        <v>17336</v>
      </c>
      <c r="E8087" s="74">
        <v>40065</v>
      </c>
      <c r="F8087">
        <v>0.26088899999999998</v>
      </c>
      <c r="G8087" t="s">
        <v>17</v>
      </c>
      <c r="H8087" t="s">
        <v>17324</v>
      </c>
      <c r="I8087" s="74">
        <v>40875</v>
      </c>
      <c r="J8087" t="s">
        <v>19</v>
      </c>
      <c r="K8087" t="s">
        <v>17325</v>
      </c>
    </row>
    <row r="8088" spans="1:11" hidden="1" x14ac:dyDescent="0.3">
      <c r="A8088" t="s">
        <v>2427</v>
      </c>
      <c r="B8088" t="s">
        <v>13201</v>
      </c>
      <c r="C8088" t="s">
        <v>17335</v>
      </c>
      <c r="D8088" t="s">
        <v>17336</v>
      </c>
      <c r="E8088" s="74">
        <v>40533</v>
      </c>
      <c r="F8088">
        <v>0.265455</v>
      </c>
      <c r="G8088" t="s">
        <v>17</v>
      </c>
      <c r="H8088" t="s">
        <v>17324</v>
      </c>
      <c r="I8088" s="74">
        <v>40842</v>
      </c>
      <c r="J8088" t="s">
        <v>19</v>
      </c>
      <c r="K8088" t="s">
        <v>17325</v>
      </c>
    </row>
    <row r="8089" spans="1:11" hidden="1" x14ac:dyDescent="0.3">
      <c r="A8089" t="s">
        <v>2426</v>
      </c>
      <c r="B8089" t="s">
        <v>13200</v>
      </c>
      <c r="C8089" t="s">
        <v>17335</v>
      </c>
      <c r="D8089" t="s">
        <v>17336</v>
      </c>
      <c r="E8089" s="74">
        <v>40584</v>
      </c>
      <c r="F8089">
        <v>0.24656900000000001</v>
      </c>
      <c r="G8089" t="s">
        <v>17</v>
      </c>
      <c r="H8089" t="s">
        <v>17324</v>
      </c>
      <c r="I8089" s="74">
        <v>40842</v>
      </c>
      <c r="J8089" t="s">
        <v>19</v>
      </c>
      <c r="K8089" t="s">
        <v>17325</v>
      </c>
    </row>
    <row r="8090" spans="1:11" hidden="1" x14ac:dyDescent="0.3">
      <c r="A8090" t="s">
        <v>2425</v>
      </c>
      <c r="B8090" t="s">
        <v>13199</v>
      </c>
      <c r="C8090" t="s">
        <v>17335</v>
      </c>
      <c r="D8090" t="s">
        <v>17336</v>
      </c>
      <c r="E8090" s="74">
        <v>37348</v>
      </c>
      <c r="F8090">
        <v>0.13680400000000001</v>
      </c>
      <c r="G8090" t="s">
        <v>17</v>
      </c>
      <c r="H8090" t="s">
        <v>17324</v>
      </c>
      <c r="I8090" s="74">
        <v>40842</v>
      </c>
      <c r="J8090" t="s">
        <v>19</v>
      </c>
      <c r="K8090" t="s">
        <v>17325</v>
      </c>
    </row>
    <row r="8091" spans="1:11" hidden="1" x14ac:dyDescent="0.3">
      <c r="A8091" t="s">
        <v>2429</v>
      </c>
      <c r="B8091" t="s">
        <v>13203</v>
      </c>
      <c r="C8091" t="s">
        <v>17335</v>
      </c>
      <c r="D8091" t="s">
        <v>17336</v>
      </c>
      <c r="E8091" s="74">
        <v>40512</v>
      </c>
      <c r="F8091">
        <v>0.234184</v>
      </c>
      <c r="G8091" t="s">
        <v>17</v>
      </c>
      <c r="H8091" t="s">
        <v>17324</v>
      </c>
      <c r="I8091" s="74">
        <v>40842</v>
      </c>
      <c r="J8091" t="s">
        <v>19</v>
      </c>
      <c r="K8091" t="s">
        <v>17325</v>
      </c>
    </row>
    <row r="8092" spans="1:11" hidden="1" x14ac:dyDescent="0.3">
      <c r="A8092" t="s">
        <v>2428</v>
      </c>
      <c r="B8092" t="s">
        <v>13202</v>
      </c>
      <c r="C8092" t="s">
        <v>17335</v>
      </c>
      <c r="D8092" t="s">
        <v>17336</v>
      </c>
      <c r="E8092" s="74">
        <v>40521</v>
      </c>
      <c r="F8092">
        <v>0.14596799999999999</v>
      </c>
      <c r="G8092" t="s">
        <v>17</v>
      </c>
      <c r="H8092" t="s">
        <v>17324</v>
      </c>
      <c r="I8092" s="74">
        <v>40842</v>
      </c>
      <c r="J8092" t="s">
        <v>19</v>
      </c>
      <c r="K8092" t="s">
        <v>17325</v>
      </c>
    </row>
    <row r="8093" spans="1:11" hidden="1" x14ac:dyDescent="0.3">
      <c r="A8093" t="s">
        <v>1725</v>
      </c>
      <c r="B8093" t="s">
        <v>12670</v>
      </c>
      <c r="C8093" t="s">
        <v>17335</v>
      </c>
      <c r="D8093" t="s">
        <v>17336</v>
      </c>
      <c r="E8093" s="74">
        <v>39515</v>
      </c>
      <c r="F8093">
        <v>0.23480300000000001</v>
      </c>
      <c r="G8093" t="s">
        <v>17</v>
      </c>
      <c r="H8093" t="s">
        <v>17324</v>
      </c>
      <c r="I8093" s="74">
        <v>41458</v>
      </c>
      <c r="J8093" t="s">
        <v>19</v>
      </c>
      <c r="K8093" t="s">
        <v>17325</v>
      </c>
    </row>
    <row r="8094" spans="1:11" hidden="1" x14ac:dyDescent="0.3">
      <c r="A8094" t="s">
        <v>2173</v>
      </c>
      <c r="B8094" t="s">
        <v>13013</v>
      </c>
      <c r="C8094" t="s">
        <v>17335</v>
      </c>
      <c r="D8094" t="s">
        <v>17336</v>
      </c>
      <c r="E8094" s="74">
        <v>41072</v>
      </c>
      <c r="F8094">
        <v>0.24606500000000001</v>
      </c>
      <c r="G8094" t="s">
        <v>17</v>
      </c>
      <c r="H8094" t="s">
        <v>17324</v>
      </c>
      <c r="I8094" s="74">
        <v>41109</v>
      </c>
      <c r="J8094" t="s">
        <v>19</v>
      </c>
      <c r="K8094" t="s">
        <v>17325</v>
      </c>
    </row>
    <row r="8095" spans="1:11" hidden="1" x14ac:dyDescent="0.3">
      <c r="A8095" t="s">
        <v>2240</v>
      </c>
      <c r="B8095" t="s">
        <v>13053</v>
      </c>
      <c r="C8095" t="s">
        <v>17335</v>
      </c>
      <c r="D8095" t="s">
        <v>17336</v>
      </c>
      <c r="E8095" s="74">
        <v>39668</v>
      </c>
      <c r="F8095">
        <v>0.23762</v>
      </c>
      <c r="G8095" t="s">
        <v>17</v>
      </c>
      <c r="H8095" t="s">
        <v>17324</v>
      </c>
      <c r="I8095" s="74">
        <v>41016</v>
      </c>
      <c r="J8095" t="s">
        <v>19</v>
      </c>
      <c r="K8095" t="s">
        <v>17325</v>
      </c>
    </row>
    <row r="8096" spans="1:11" hidden="1" x14ac:dyDescent="0.3">
      <c r="A8096" t="s">
        <v>2297</v>
      </c>
      <c r="B8096" t="s">
        <v>13096</v>
      </c>
      <c r="C8096" t="s">
        <v>17335</v>
      </c>
      <c r="D8096" t="s">
        <v>17336</v>
      </c>
      <c r="E8096" s="74">
        <v>40932</v>
      </c>
      <c r="F8096">
        <v>0.247391</v>
      </c>
      <c r="G8096" t="s">
        <v>17</v>
      </c>
      <c r="H8096" t="s">
        <v>17324</v>
      </c>
      <c r="I8096" s="74">
        <v>40976</v>
      </c>
      <c r="J8096" t="s">
        <v>19</v>
      </c>
      <c r="K8096" t="s">
        <v>17325</v>
      </c>
    </row>
    <row r="8097" spans="1:11" hidden="1" x14ac:dyDescent="0.3">
      <c r="A8097" t="s">
        <v>2298</v>
      </c>
      <c r="B8097" t="s">
        <v>13097</v>
      </c>
      <c r="C8097" t="s">
        <v>17335</v>
      </c>
      <c r="D8097" t="s">
        <v>17336</v>
      </c>
      <c r="E8097" s="74">
        <v>40807</v>
      </c>
      <c r="F8097">
        <v>0.24324200000000001</v>
      </c>
      <c r="G8097" t="s">
        <v>17</v>
      </c>
      <c r="H8097" t="s">
        <v>17324</v>
      </c>
      <c r="I8097" s="74">
        <v>40976</v>
      </c>
      <c r="J8097" t="s">
        <v>19</v>
      </c>
      <c r="K8097" t="s">
        <v>17325</v>
      </c>
    </row>
    <row r="8098" spans="1:11" hidden="1" x14ac:dyDescent="0.3">
      <c r="A8098" t="s">
        <v>853</v>
      </c>
      <c r="B8098" t="s">
        <v>12123</v>
      </c>
      <c r="C8098" t="s">
        <v>17335</v>
      </c>
      <c r="D8098" t="s">
        <v>17336</v>
      </c>
      <c r="E8098" s="74">
        <v>42051</v>
      </c>
      <c r="F8098">
        <v>0.23791300000000001</v>
      </c>
      <c r="G8098" t="s">
        <v>17</v>
      </c>
      <c r="H8098" t="s">
        <v>17324</v>
      </c>
      <c r="I8098" s="74">
        <v>42079</v>
      </c>
      <c r="J8098" t="s">
        <v>19</v>
      </c>
      <c r="K8098" t="s">
        <v>17325</v>
      </c>
    </row>
    <row r="8099" spans="1:11" hidden="1" x14ac:dyDescent="0.3">
      <c r="A8099" t="s">
        <v>855</v>
      </c>
      <c r="B8099" t="s">
        <v>12125</v>
      </c>
      <c r="C8099" t="s">
        <v>17335</v>
      </c>
      <c r="D8099" t="s">
        <v>17336</v>
      </c>
      <c r="E8099" s="74">
        <v>39546</v>
      </c>
      <c r="F8099">
        <v>0.24846299999999999</v>
      </c>
      <c r="G8099" t="s">
        <v>17</v>
      </c>
      <c r="H8099" t="s">
        <v>17324</v>
      </c>
      <c r="I8099" s="74">
        <v>42079</v>
      </c>
      <c r="J8099" t="s">
        <v>19</v>
      </c>
      <c r="K8099" t="s">
        <v>17325</v>
      </c>
    </row>
    <row r="8100" spans="1:11" hidden="1" x14ac:dyDescent="0.3">
      <c r="A8100" t="s">
        <v>856</v>
      </c>
      <c r="B8100" t="s">
        <v>12126</v>
      </c>
      <c r="C8100" t="s">
        <v>17335</v>
      </c>
      <c r="D8100" t="s">
        <v>17336</v>
      </c>
      <c r="E8100" s="74">
        <v>39699</v>
      </c>
      <c r="F8100">
        <v>0.12848200000000001</v>
      </c>
      <c r="G8100" t="s">
        <v>17</v>
      </c>
      <c r="H8100" t="s">
        <v>17324</v>
      </c>
      <c r="I8100" s="74">
        <v>42079</v>
      </c>
      <c r="J8100" t="s">
        <v>19</v>
      </c>
      <c r="K8100" t="s">
        <v>17325</v>
      </c>
    </row>
    <row r="8101" spans="1:11" hidden="1" x14ac:dyDescent="0.3">
      <c r="A8101" t="s">
        <v>854</v>
      </c>
      <c r="B8101" t="s">
        <v>12124</v>
      </c>
      <c r="C8101" t="s">
        <v>17335</v>
      </c>
      <c r="D8101" t="s">
        <v>17336</v>
      </c>
      <c r="E8101" s="74">
        <v>42039</v>
      </c>
      <c r="F8101">
        <v>0.1298</v>
      </c>
      <c r="G8101" t="s">
        <v>17</v>
      </c>
      <c r="H8101" t="s">
        <v>17324</v>
      </c>
      <c r="I8101" s="74">
        <v>42079</v>
      </c>
      <c r="J8101" t="s">
        <v>19</v>
      </c>
      <c r="K8101" t="s">
        <v>17325</v>
      </c>
    </row>
    <row r="8102" spans="1:11" hidden="1" x14ac:dyDescent="0.3">
      <c r="A8102" t="s">
        <v>2418</v>
      </c>
      <c r="B8102" t="s">
        <v>13192</v>
      </c>
      <c r="C8102" t="s">
        <v>17335</v>
      </c>
      <c r="D8102" t="s">
        <v>17336</v>
      </c>
      <c r="E8102" s="74">
        <v>40188</v>
      </c>
      <c r="F8102">
        <v>0.203871</v>
      </c>
      <c r="G8102" t="s">
        <v>17</v>
      </c>
      <c r="H8102" t="s">
        <v>17324</v>
      </c>
      <c r="I8102" s="74">
        <v>40842</v>
      </c>
      <c r="J8102" t="s">
        <v>19</v>
      </c>
      <c r="K8102" t="s">
        <v>17325</v>
      </c>
    </row>
    <row r="8103" spans="1:11" hidden="1" x14ac:dyDescent="0.3">
      <c r="A8103" t="s">
        <v>2417</v>
      </c>
      <c r="B8103" t="s">
        <v>13191</v>
      </c>
      <c r="C8103" t="s">
        <v>17335</v>
      </c>
      <c r="D8103" t="s">
        <v>17336</v>
      </c>
      <c r="E8103" s="74">
        <v>40188</v>
      </c>
      <c r="F8103">
        <v>0.244757</v>
      </c>
      <c r="G8103" t="s">
        <v>17</v>
      </c>
      <c r="H8103" t="s">
        <v>17324</v>
      </c>
      <c r="I8103" s="74">
        <v>40842</v>
      </c>
      <c r="J8103" t="s">
        <v>19</v>
      </c>
      <c r="K8103" t="s">
        <v>17325</v>
      </c>
    </row>
    <row r="8104" spans="1:11" hidden="1" x14ac:dyDescent="0.3">
      <c r="A8104" t="s">
        <v>3086</v>
      </c>
      <c r="B8104" t="s">
        <v>16935</v>
      </c>
      <c r="C8104" t="s">
        <v>17335</v>
      </c>
      <c r="D8104" t="s">
        <v>17336</v>
      </c>
      <c r="E8104" s="74">
        <v>37900</v>
      </c>
      <c r="F8104">
        <v>1.1714E-2</v>
      </c>
      <c r="G8104" t="s">
        <v>17</v>
      </c>
      <c r="H8104" t="s">
        <v>17324</v>
      </c>
      <c r="I8104" s="74">
        <v>39910</v>
      </c>
      <c r="J8104" t="s">
        <v>19</v>
      </c>
      <c r="K8104" t="s">
        <v>17325</v>
      </c>
    </row>
    <row r="8105" spans="1:11" hidden="1" x14ac:dyDescent="0.3">
      <c r="A8105" t="s">
        <v>2776</v>
      </c>
      <c r="B8105" t="s">
        <v>13492</v>
      </c>
      <c r="C8105" t="s">
        <v>17335</v>
      </c>
      <c r="D8105" t="s">
        <v>17336</v>
      </c>
      <c r="E8105" s="74">
        <v>40220</v>
      </c>
      <c r="F8105">
        <v>0.26035199999999997</v>
      </c>
      <c r="G8105" t="s">
        <v>17</v>
      </c>
      <c r="H8105" t="s">
        <v>17324</v>
      </c>
      <c r="I8105" s="74">
        <v>40417</v>
      </c>
      <c r="J8105" t="s">
        <v>19</v>
      </c>
      <c r="K8105" t="s">
        <v>17325</v>
      </c>
    </row>
    <row r="8106" spans="1:11" hidden="1" x14ac:dyDescent="0.3">
      <c r="A8106" t="s">
        <v>2775</v>
      </c>
      <c r="B8106" t="s">
        <v>13491</v>
      </c>
      <c r="C8106" t="s">
        <v>17335</v>
      </c>
      <c r="D8106" t="s">
        <v>17336</v>
      </c>
      <c r="E8106" s="74">
        <v>40368</v>
      </c>
      <c r="F8106">
        <v>0.23767199999999999</v>
      </c>
      <c r="G8106" t="s">
        <v>17</v>
      </c>
      <c r="H8106" t="s">
        <v>17324</v>
      </c>
      <c r="I8106" s="74">
        <v>40417</v>
      </c>
      <c r="J8106" t="s">
        <v>19</v>
      </c>
      <c r="K8106" t="s">
        <v>17325</v>
      </c>
    </row>
    <row r="8107" spans="1:11" hidden="1" x14ac:dyDescent="0.3">
      <c r="A8107" t="s">
        <v>2557</v>
      </c>
      <c r="B8107" t="s">
        <v>13302</v>
      </c>
      <c r="C8107" t="s">
        <v>17335</v>
      </c>
      <c r="D8107" t="s">
        <v>17336</v>
      </c>
      <c r="E8107" s="74">
        <v>40332</v>
      </c>
      <c r="F8107">
        <v>0.25886599999999999</v>
      </c>
      <c r="G8107" t="s">
        <v>17</v>
      </c>
      <c r="H8107" t="s">
        <v>17324</v>
      </c>
      <c r="I8107" s="74">
        <v>40700</v>
      </c>
      <c r="J8107" t="s">
        <v>19</v>
      </c>
      <c r="K8107" t="s">
        <v>17325</v>
      </c>
    </row>
    <row r="8108" spans="1:11" hidden="1" x14ac:dyDescent="0.3">
      <c r="A8108" t="s">
        <v>3085</v>
      </c>
      <c r="B8108" t="s">
        <v>16922</v>
      </c>
      <c r="C8108" t="s">
        <v>17335</v>
      </c>
      <c r="D8108" t="s">
        <v>17336</v>
      </c>
      <c r="E8108" s="74">
        <v>39179</v>
      </c>
      <c r="F8108">
        <v>2.3137999999999999E-2</v>
      </c>
      <c r="G8108" t="s">
        <v>17</v>
      </c>
      <c r="H8108" t="s">
        <v>17324</v>
      </c>
      <c r="I8108" s="74">
        <v>39910</v>
      </c>
      <c r="J8108" t="s">
        <v>19</v>
      </c>
      <c r="K8108" t="s">
        <v>17325</v>
      </c>
    </row>
    <row r="8109" spans="1:11" hidden="1" x14ac:dyDescent="0.3">
      <c r="A8109" t="s">
        <v>3084</v>
      </c>
      <c r="B8109" t="s">
        <v>16914</v>
      </c>
      <c r="C8109" t="s">
        <v>17335</v>
      </c>
      <c r="D8109" t="s">
        <v>17336</v>
      </c>
      <c r="E8109" s="74">
        <v>39455</v>
      </c>
      <c r="F8109">
        <v>2.4896000000000001E-2</v>
      </c>
      <c r="G8109" t="s">
        <v>17</v>
      </c>
      <c r="H8109" t="s">
        <v>17324</v>
      </c>
      <c r="I8109" s="74">
        <v>39910</v>
      </c>
      <c r="J8109" t="s">
        <v>19</v>
      </c>
      <c r="K8109" t="s">
        <v>17325</v>
      </c>
    </row>
    <row r="8110" spans="1:11" hidden="1" x14ac:dyDescent="0.3">
      <c r="A8110" t="s">
        <v>3083</v>
      </c>
      <c r="B8110" t="s">
        <v>16904</v>
      </c>
      <c r="C8110" t="s">
        <v>17335</v>
      </c>
      <c r="D8110" t="s">
        <v>17336</v>
      </c>
      <c r="E8110" s="74">
        <v>39729</v>
      </c>
      <c r="F8110">
        <v>2.6605E-2</v>
      </c>
      <c r="G8110" t="s">
        <v>17</v>
      </c>
      <c r="H8110" t="s">
        <v>17324</v>
      </c>
      <c r="I8110" s="74">
        <v>39910</v>
      </c>
      <c r="J8110" t="s">
        <v>19</v>
      </c>
      <c r="K8110" t="s">
        <v>17325</v>
      </c>
    </row>
    <row r="8111" spans="1:11" hidden="1" x14ac:dyDescent="0.3">
      <c r="A8111" t="s">
        <v>2936</v>
      </c>
      <c r="B8111" t="s">
        <v>14846</v>
      </c>
      <c r="C8111" t="s">
        <v>17335</v>
      </c>
      <c r="D8111" t="s">
        <v>17336</v>
      </c>
      <c r="E8111" s="74">
        <v>39853</v>
      </c>
      <c r="F8111">
        <v>0.154918</v>
      </c>
      <c r="G8111" t="s">
        <v>17</v>
      </c>
      <c r="H8111" t="s">
        <v>17324</v>
      </c>
      <c r="I8111" s="74">
        <v>40128</v>
      </c>
      <c r="J8111" t="s">
        <v>19</v>
      </c>
      <c r="K8111" t="s">
        <v>17325</v>
      </c>
    </row>
    <row r="8112" spans="1:11" hidden="1" x14ac:dyDescent="0.3">
      <c r="A8112" t="s">
        <v>2937</v>
      </c>
      <c r="B8112" t="s">
        <v>14847</v>
      </c>
      <c r="C8112" t="s">
        <v>17335</v>
      </c>
      <c r="D8112" t="s">
        <v>17336</v>
      </c>
      <c r="E8112" s="74">
        <v>40026</v>
      </c>
      <c r="F8112">
        <v>0.25495899999999999</v>
      </c>
      <c r="G8112" t="s">
        <v>17</v>
      </c>
      <c r="H8112" t="s">
        <v>17324</v>
      </c>
      <c r="I8112" s="74">
        <v>40128</v>
      </c>
      <c r="J8112" t="s">
        <v>19</v>
      </c>
      <c r="K8112" t="s">
        <v>17325</v>
      </c>
    </row>
    <row r="8113" spans="1:11" hidden="1" x14ac:dyDescent="0.3">
      <c r="A8113" t="s">
        <v>2923</v>
      </c>
      <c r="B8113" t="s">
        <v>14657</v>
      </c>
      <c r="C8113" t="s">
        <v>17335</v>
      </c>
      <c r="D8113" t="s">
        <v>17336</v>
      </c>
      <c r="E8113" s="74">
        <v>39455</v>
      </c>
      <c r="F8113">
        <v>0.26377699999999998</v>
      </c>
      <c r="G8113" t="s">
        <v>17</v>
      </c>
      <c r="H8113" t="s">
        <v>17324</v>
      </c>
      <c r="I8113" s="74">
        <v>40157</v>
      </c>
      <c r="J8113" t="s">
        <v>19</v>
      </c>
      <c r="K8113" t="s">
        <v>17325</v>
      </c>
    </row>
    <row r="8114" spans="1:11" hidden="1" x14ac:dyDescent="0.3">
      <c r="A8114" t="s">
        <v>2873</v>
      </c>
      <c r="B8114" t="s">
        <v>13788</v>
      </c>
      <c r="C8114" t="s">
        <v>17335</v>
      </c>
      <c r="D8114" t="s">
        <v>17336</v>
      </c>
      <c r="E8114" s="74">
        <v>40003</v>
      </c>
      <c r="F8114">
        <v>9.9705000000000002E-2</v>
      </c>
      <c r="G8114" t="s">
        <v>17</v>
      </c>
      <c r="H8114" t="s">
        <v>17324</v>
      </c>
      <c r="I8114" s="74">
        <v>40218</v>
      </c>
      <c r="J8114" t="s">
        <v>19</v>
      </c>
      <c r="K8114" t="s">
        <v>17325</v>
      </c>
    </row>
    <row r="8115" spans="1:11" hidden="1" x14ac:dyDescent="0.3">
      <c r="A8115" t="s">
        <v>2811</v>
      </c>
      <c r="B8115" t="s">
        <v>13536</v>
      </c>
      <c r="C8115" t="s">
        <v>17335</v>
      </c>
      <c r="D8115" t="s">
        <v>17336</v>
      </c>
      <c r="E8115" s="74">
        <v>40221</v>
      </c>
      <c r="F8115">
        <v>0.24958</v>
      </c>
      <c r="G8115" t="s">
        <v>17</v>
      </c>
      <c r="H8115" t="s">
        <v>17324</v>
      </c>
      <c r="I8115" s="74">
        <v>40323</v>
      </c>
      <c r="J8115" t="s">
        <v>19</v>
      </c>
      <c r="K8115" t="s">
        <v>17325</v>
      </c>
    </row>
    <row r="8116" spans="1:11" hidden="1" x14ac:dyDescent="0.3">
      <c r="A8116" t="s">
        <v>2401</v>
      </c>
      <c r="B8116" t="s">
        <v>13175</v>
      </c>
      <c r="C8116" t="s">
        <v>17428</v>
      </c>
      <c r="D8116" t="s">
        <v>17429</v>
      </c>
      <c r="E8116" s="74">
        <v>40886</v>
      </c>
      <c r="F8116">
        <v>2</v>
      </c>
      <c r="G8116" t="s">
        <v>17</v>
      </c>
      <c r="H8116" t="s">
        <v>17315</v>
      </c>
      <c r="I8116" s="74">
        <v>40906</v>
      </c>
      <c r="J8116" t="s">
        <v>19</v>
      </c>
      <c r="K8116" t="s">
        <v>19</v>
      </c>
    </row>
    <row r="8117" spans="1:11" hidden="1" x14ac:dyDescent="0.3">
      <c r="A8117" t="s">
        <v>2397</v>
      </c>
      <c r="B8117" t="s">
        <v>13171</v>
      </c>
      <c r="C8117" t="s">
        <v>17428</v>
      </c>
      <c r="D8117" t="s">
        <v>17429</v>
      </c>
      <c r="E8117" s="74">
        <v>40886</v>
      </c>
      <c r="F8117">
        <v>1</v>
      </c>
      <c r="G8117" t="s">
        <v>17</v>
      </c>
      <c r="H8117" t="s">
        <v>17315</v>
      </c>
      <c r="I8117" s="74">
        <v>40906</v>
      </c>
      <c r="J8117" t="s">
        <v>19</v>
      </c>
      <c r="K8117" t="s">
        <v>19</v>
      </c>
    </row>
    <row r="8118" spans="1:11" hidden="1" x14ac:dyDescent="0.3">
      <c r="A8118" t="s">
        <v>2384</v>
      </c>
      <c r="B8118" t="s">
        <v>13157</v>
      </c>
      <c r="C8118" t="s">
        <v>17428</v>
      </c>
      <c r="D8118" t="s">
        <v>17429</v>
      </c>
      <c r="E8118" s="74">
        <v>40897</v>
      </c>
      <c r="F8118">
        <v>3</v>
      </c>
      <c r="G8118" t="s">
        <v>17</v>
      </c>
      <c r="H8118" t="s">
        <v>17315</v>
      </c>
      <c r="I8118" s="74">
        <v>40913</v>
      </c>
      <c r="J8118" t="s">
        <v>19</v>
      </c>
      <c r="K8118" t="s">
        <v>19</v>
      </c>
    </row>
    <row r="8119" spans="1:11" hidden="1" x14ac:dyDescent="0.3">
      <c r="A8119" t="s">
        <v>2382</v>
      </c>
      <c r="B8119" t="s">
        <v>13155</v>
      </c>
      <c r="C8119" t="s">
        <v>17428</v>
      </c>
      <c r="D8119" t="s">
        <v>17429</v>
      </c>
      <c r="E8119" s="74">
        <v>40897</v>
      </c>
      <c r="F8119">
        <v>3</v>
      </c>
      <c r="G8119" t="s">
        <v>17</v>
      </c>
      <c r="H8119" t="s">
        <v>17315</v>
      </c>
      <c r="I8119" s="74">
        <v>40913</v>
      </c>
      <c r="J8119" t="s">
        <v>19</v>
      </c>
      <c r="K8119" t="s">
        <v>19</v>
      </c>
    </row>
    <row r="8120" spans="1:11" hidden="1" x14ac:dyDescent="0.3">
      <c r="A8120" t="s">
        <v>2381</v>
      </c>
      <c r="B8120" t="s">
        <v>13154</v>
      </c>
      <c r="C8120" t="s">
        <v>17428</v>
      </c>
      <c r="D8120" t="s">
        <v>17429</v>
      </c>
      <c r="E8120" s="74">
        <v>40897</v>
      </c>
      <c r="F8120">
        <v>3</v>
      </c>
      <c r="G8120" t="s">
        <v>17</v>
      </c>
      <c r="H8120" t="s">
        <v>17315</v>
      </c>
      <c r="I8120" s="74">
        <v>40913</v>
      </c>
      <c r="J8120" t="s">
        <v>19</v>
      </c>
      <c r="K8120" t="s">
        <v>19</v>
      </c>
    </row>
    <row r="8121" spans="1:11" hidden="1" x14ac:dyDescent="0.3">
      <c r="A8121" t="s">
        <v>2380</v>
      </c>
      <c r="B8121" t="s">
        <v>13153</v>
      </c>
      <c r="C8121" t="s">
        <v>17428</v>
      </c>
      <c r="D8121" t="s">
        <v>17429</v>
      </c>
      <c r="E8121" s="74">
        <v>40897</v>
      </c>
      <c r="F8121">
        <v>3</v>
      </c>
      <c r="G8121" t="s">
        <v>17</v>
      </c>
      <c r="H8121" t="s">
        <v>17315</v>
      </c>
      <c r="I8121" s="74">
        <v>40913</v>
      </c>
      <c r="J8121" t="s">
        <v>19</v>
      </c>
      <c r="K8121" t="s">
        <v>19</v>
      </c>
    </row>
    <row r="8122" spans="1:11" hidden="1" x14ac:dyDescent="0.3">
      <c r="A8122" t="s">
        <v>2379</v>
      </c>
      <c r="B8122" t="s">
        <v>13152</v>
      </c>
      <c r="C8122" t="s">
        <v>17428</v>
      </c>
      <c r="D8122" t="s">
        <v>17429</v>
      </c>
      <c r="E8122" s="74">
        <v>40897</v>
      </c>
      <c r="F8122">
        <v>3</v>
      </c>
      <c r="G8122" t="s">
        <v>17</v>
      </c>
      <c r="H8122" t="s">
        <v>17315</v>
      </c>
      <c r="I8122" s="74">
        <v>40913</v>
      </c>
      <c r="J8122" t="s">
        <v>19</v>
      </c>
      <c r="K8122" t="s">
        <v>19</v>
      </c>
    </row>
    <row r="8123" spans="1:11" hidden="1" x14ac:dyDescent="0.3">
      <c r="A8123" t="s">
        <v>2378</v>
      </c>
      <c r="B8123" t="s">
        <v>13151</v>
      </c>
      <c r="C8123" t="s">
        <v>17428</v>
      </c>
      <c r="D8123" t="s">
        <v>17429</v>
      </c>
      <c r="E8123" s="74">
        <v>40897</v>
      </c>
      <c r="F8123">
        <v>3</v>
      </c>
      <c r="G8123" t="s">
        <v>17</v>
      </c>
      <c r="H8123" t="s">
        <v>17315</v>
      </c>
      <c r="I8123" s="74">
        <v>40913</v>
      </c>
      <c r="J8123" t="s">
        <v>19</v>
      </c>
      <c r="K8123" t="s">
        <v>19</v>
      </c>
    </row>
    <row r="8124" spans="1:11" hidden="1" x14ac:dyDescent="0.3">
      <c r="A8124" t="s">
        <v>2410</v>
      </c>
      <c r="B8124" t="s">
        <v>13183</v>
      </c>
      <c r="C8124" t="s">
        <v>17428</v>
      </c>
      <c r="D8124" t="s">
        <v>17429</v>
      </c>
      <c r="E8124" s="74">
        <v>40886</v>
      </c>
      <c r="F8124">
        <v>3</v>
      </c>
      <c r="G8124" t="s">
        <v>17</v>
      </c>
      <c r="H8124" t="s">
        <v>17315</v>
      </c>
      <c r="I8124" s="74">
        <v>40904</v>
      </c>
      <c r="J8124" t="s">
        <v>19</v>
      </c>
      <c r="K8124" t="s">
        <v>19</v>
      </c>
    </row>
    <row r="8125" spans="1:11" hidden="1" x14ac:dyDescent="0.3">
      <c r="A8125" t="s">
        <v>2377</v>
      </c>
      <c r="B8125" t="s">
        <v>13150</v>
      </c>
      <c r="C8125" t="s">
        <v>17428</v>
      </c>
      <c r="D8125" t="s">
        <v>17429</v>
      </c>
      <c r="E8125" s="74">
        <v>40907</v>
      </c>
      <c r="F8125">
        <v>1</v>
      </c>
      <c r="G8125" t="s">
        <v>17</v>
      </c>
      <c r="H8125" t="s">
        <v>17315</v>
      </c>
      <c r="I8125" s="74">
        <v>40913</v>
      </c>
      <c r="J8125" t="s">
        <v>19</v>
      </c>
      <c r="K8125" t="s">
        <v>19</v>
      </c>
    </row>
    <row r="8126" spans="1:11" hidden="1" x14ac:dyDescent="0.3">
      <c r="A8126" t="s">
        <v>2637</v>
      </c>
      <c r="B8126" t="s">
        <v>13376</v>
      </c>
      <c r="C8126" t="s">
        <v>17372</v>
      </c>
      <c r="D8126" t="s">
        <v>17373</v>
      </c>
      <c r="E8126" s="74">
        <v>40625</v>
      </c>
      <c r="F8126">
        <v>2</v>
      </c>
      <c r="G8126" t="s">
        <v>17</v>
      </c>
      <c r="H8126" t="s">
        <v>17315</v>
      </c>
      <c r="I8126" s="74">
        <v>40674</v>
      </c>
      <c r="J8126" t="s">
        <v>19</v>
      </c>
      <c r="K8126" t="s">
        <v>19</v>
      </c>
    </row>
    <row r="8127" spans="1:11" hidden="1" x14ac:dyDescent="0.3">
      <c r="A8127" t="s">
        <v>4259</v>
      </c>
      <c r="B8127" t="s">
        <v>11483</v>
      </c>
      <c r="C8127" t="s">
        <v>22472</v>
      </c>
      <c r="D8127" t="s">
        <v>22473</v>
      </c>
      <c r="E8127" s="74">
        <v>43059</v>
      </c>
      <c r="F8127">
        <v>16</v>
      </c>
      <c r="G8127" t="s">
        <v>17</v>
      </c>
      <c r="H8127" t="s">
        <v>17441</v>
      </c>
      <c r="I8127" s="74">
        <v>43104</v>
      </c>
      <c r="J8127" t="s">
        <v>19</v>
      </c>
      <c r="K8127" t="s">
        <v>19</v>
      </c>
    </row>
    <row r="8128" spans="1:11" hidden="1" x14ac:dyDescent="0.3">
      <c r="A8128" t="s">
        <v>2596</v>
      </c>
      <c r="B8128" t="s">
        <v>13340</v>
      </c>
      <c r="C8128" t="s">
        <v>17365</v>
      </c>
      <c r="D8128" t="s">
        <v>17366</v>
      </c>
      <c r="E8128" s="74">
        <v>39539</v>
      </c>
      <c r="F8128">
        <v>0.21868499999999999</v>
      </c>
      <c r="G8128" t="s">
        <v>17</v>
      </c>
      <c r="H8128" t="s">
        <v>17324</v>
      </c>
      <c r="I8128" s="74">
        <v>40626</v>
      </c>
      <c r="J8128" t="s">
        <v>19</v>
      </c>
      <c r="K8128" t="s">
        <v>17325</v>
      </c>
    </row>
    <row r="8129" spans="1:11" hidden="1" x14ac:dyDescent="0.3">
      <c r="A8129" t="s">
        <v>4753</v>
      </c>
      <c r="B8129" t="s">
        <v>11169</v>
      </c>
      <c r="C8129" t="s">
        <v>17365</v>
      </c>
      <c r="D8129" t="s">
        <v>17366</v>
      </c>
      <c r="E8129" s="74">
        <v>41059</v>
      </c>
      <c r="F8129">
        <v>0.23947399999999999</v>
      </c>
      <c r="G8129" t="s">
        <v>17</v>
      </c>
      <c r="H8129" t="s">
        <v>17324</v>
      </c>
      <c r="I8129" s="74">
        <v>43455</v>
      </c>
      <c r="J8129" t="s">
        <v>19</v>
      </c>
      <c r="K8129" t="s">
        <v>17325</v>
      </c>
    </row>
    <row r="8130" spans="1:11" hidden="1" x14ac:dyDescent="0.3">
      <c r="A8130" t="s">
        <v>16041</v>
      </c>
      <c r="B8130" t="s">
        <v>16040</v>
      </c>
      <c r="C8130" t="s">
        <v>17365</v>
      </c>
      <c r="D8130" t="s">
        <v>17366</v>
      </c>
      <c r="E8130" s="74">
        <v>44265</v>
      </c>
      <c r="F8130">
        <v>0.19677</v>
      </c>
      <c r="G8130" t="s">
        <v>17</v>
      </c>
      <c r="H8130" t="s">
        <v>17324</v>
      </c>
      <c r="I8130" s="74">
        <v>44327</v>
      </c>
      <c r="J8130" t="s">
        <v>19</v>
      </c>
      <c r="K8130" t="s">
        <v>17325</v>
      </c>
    </row>
    <row r="8131" spans="1:11" hidden="1" x14ac:dyDescent="0.3">
      <c r="A8131" t="s">
        <v>14525</v>
      </c>
      <c r="B8131" t="s">
        <v>14524</v>
      </c>
      <c r="C8131" t="s">
        <v>17365</v>
      </c>
      <c r="D8131" t="s">
        <v>17366</v>
      </c>
      <c r="E8131" s="74">
        <v>44718</v>
      </c>
      <c r="F8131">
        <v>0.22684000000000001</v>
      </c>
      <c r="G8131" t="s">
        <v>17</v>
      </c>
      <c r="H8131" t="s">
        <v>17324</v>
      </c>
      <c r="I8131" s="74">
        <v>44791</v>
      </c>
      <c r="J8131" t="s">
        <v>19</v>
      </c>
      <c r="K8131" t="s">
        <v>17325</v>
      </c>
    </row>
    <row r="8132" spans="1:11" hidden="1" x14ac:dyDescent="0.3">
      <c r="A8132" t="s">
        <v>25218</v>
      </c>
      <c r="B8132" t="s">
        <v>25219</v>
      </c>
      <c r="C8132" t="s">
        <v>17365</v>
      </c>
      <c r="D8132" t="s">
        <v>17366</v>
      </c>
      <c r="E8132" s="74">
        <v>45267</v>
      </c>
      <c r="F8132">
        <v>7.8229999999999994E-2</v>
      </c>
      <c r="G8132" t="s">
        <v>17</v>
      </c>
      <c r="H8132" t="s">
        <v>17324</v>
      </c>
      <c r="I8132" s="74">
        <v>45376</v>
      </c>
      <c r="J8132" t="s">
        <v>19</v>
      </c>
      <c r="K8132" t="s">
        <v>17325</v>
      </c>
    </row>
    <row r="8133" spans="1:11" hidden="1" x14ac:dyDescent="0.3">
      <c r="A8133" t="s">
        <v>20449</v>
      </c>
      <c r="B8133" t="s">
        <v>20450</v>
      </c>
      <c r="C8133" t="s">
        <v>17714</v>
      </c>
      <c r="D8133" t="s">
        <v>17715</v>
      </c>
      <c r="E8133" s="74">
        <v>44595</v>
      </c>
      <c r="F8133">
        <v>0.24457200000000001</v>
      </c>
      <c r="G8133" t="s">
        <v>17</v>
      </c>
      <c r="H8133" t="s">
        <v>17315</v>
      </c>
      <c r="I8133" s="74">
        <v>45162</v>
      </c>
      <c r="J8133" t="s">
        <v>19</v>
      </c>
      <c r="K8133" t="s">
        <v>17325</v>
      </c>
    </row>
    <row r="8134" spans="1:11" hidden="1" x14ac:dyDescent="0.3">
      <c r="A8134" t="s">
        <v>28319</v>
      </c>
      <c r="B8134" t="s">
        <v>28320</v>
      </c>
      <c r="C8134" t="s">
        <v>17714</v>
      </c>
      <c r="D8134" t="s">
        <v>17715</v>
      </c>
      <c r="E8134" s="74">
        <v>45205</v>
      </c>
      <c r="F8134">
        <v>0.243392</v>
      </c>
      <c r="G8134" t="s">
        <v>17</v>
      </c>
      <c r="H8134" t="s">
        <v>17315</v>
      </c>
      <c r="I8134" s="74">
        <v>45700</v>
      </c>
      <c r="J8134" t="s">
        <v>19</v>
      </c>
      <c r="K8134" t="s">
        <v>17325</v>
      </c>
    </row>
    <row r="8135" spans="1:11" hidden="1" x14ac:dyDescent="0.3">
      <c r="A8135" t="s">
        <v>28321</v>
      </c>
      <c r="B8135" t="s">
        <v>28322</v>
      </c>
      <c r="C8135" t="s">
        <v>17714</v>
      </c>
      <c r="D8135" t="s">
        <v>17715</v>
      </c>
      <c r="E8135" s="74">
        <v>45377</v>
      </c>
      <c r="F8135">
        <v>0.24917400000000001</v>
      </c>
      <c r="G8135" t="s">
        <v>17</v>
      </c>
      <c r="H8135" t="s">
        <v>17315</v>
      </c>
      <c r="I8135" s="74">
        <v>45700</v>
      </c>
      <c r="J8135" t="s">
        <v>19</v>
      </c>
      <c r="K8135" t="s">
        <v>17325</v>
      </c>
    </row>
    <row r="8136" spans="1:11" hidden="1" x14ac:dyDescent="0.3">
      <c r="A8136" t="s">
        <v>28323</v>
      </c>
      <c r="B8136" t="s">
        <v>28324</v>
      </c>
      <c r="C8136" t="s">
        <v>17714</v>
      </c>
      <c r="D8136" t="s">
        <v>17715</v>
      </c>
      <c r="E8136" s="74">
        <v>45124</v>
      </c>
      <c r="F8136">
        <v>0.24742800000000001</v>
      </c>
      <c r="G8136" t="s">
        <v>17</v>
      </c>
      <c r="H8136" t="s">
        <v>17315</v>
      </c>
      <c r="I8136" s="74">
        <v>45686</v>
      </c>
      <c r="J8136" t="s">
        <v>19</v>
      </c>
      <c r="K8136" t="s">
        <v>17325</v>
      </c>
    </row>
    <row r="8137" spans="1:11" hidden="1" x14ac:dyDescent="0.3">
      <c r="A8137" t="s">
        <v>28325</v>
      </c>
      <c r="B8137" t="s">
        <v>28326</v>
      </c>
      <c r="C8137" t="s">
        <v>17714</v>
      </c>
      <c r="D8137" t="s">
        <v>17715</v>
      </c>
      <c r="E8137" s="74">
        <v>45391</v>
      </c>
      <c r="F8137">
        <v>9.3434000000000003E-2</v>
      </c>
      <c r="G8137" t="s">
        <v>17</v>
      </c>
      <c r="H8137" t="s">
        <v>17315</v>
      </c>
      <c r="I8137" s="74">
        <v>45686</v>
      </c>
      <c r="J8137" t="s">
        <v>19</v>
      </c>
      <c r="K8137" t="s">
        <v>17325</v>
      </c>
    </row>
    <row r="8138" spans="1:11" hidden="1" x14ac:dyDescent="0.3">
      <c r="A8138" t="s">
        <v>20451</v>
      </c>
      <c r="B8138" t="s">
        <v>20452</v>
      </c>
      <c r="C8138" t="s">
        <v>17714</v>
      </c>
      <c r="D8138" t="s">
        <v>17715</v>
      </c>
      <c r="E8138" s="74">
        <v>44616</v>
      </c>
      <c r="F8138">
        <v>0.22727600000000001</v>
      </c>
      <c r="G8138" t="s">
        <v>17</v>
      </c>
      <c r="H8138" t="s">
        <v>17315</v>
      </c>
      <c r="I8138" s="74">
        <v>45162</v>
      </c>
      <c r="J8138" t="s">
        <v>19</v>
      </c>
      <c r="K8138" t="s">
        <v>17325</v>
      </c>
    </row>
    <row r="8139" spans="1:11" hidden="1" x14ac:dyDescent="0.3">
      <c r="A8139" t="s">
        <v>20453</v>
      </c>
      <c r="B8139" t="s">
        <v>20454</v>
      </c>
      <c r="C8139" t="s">
        <v>17714</v>
      </c>
      <c r="D8139" t="s">
        <v>17715</v>
      </c>
      <c r="E8139" s="74">
        <v>44601</v>
      </c>
      <c r="F8139">
        <v>7.2776999999999994E-2</v>
      </c>
      <c r="G8139" t="s">
        <v>17</v>
      </c>
      <c r="H8139" t="s">
        <v>17315</v>
      </c>
      <c r="I8139" s="74">
        <v>45162</v>
      </c>
      <c r="J8139" t="s">
        <v>19</v>
      </c>
      <c r="K8139" t="s">
        <v>17325</v>
      </c>
    </row>
    <row r="8140" spans="1:11" hidden="1" x14ac:dyDescent="0.3">
      <c r="A8140" t="s">
        <v>21106</v>
      </c>
      <c r="B8140" t="s">
        <v>21107</v>
      </c>
      <c r="C8140" t="s">
        <v>17714</v>
      </c>
      <c r="D8140" t="s">
        <v>17715</v>
      </c>
      <c r="E8140" s="74">
        <v>44991</v>
      </c>
      <c r="F8140">
        <v>0.24840499999999999</v>
      </c>
      <c r="G8140" t="s">
        <v>17</v>
      </c>
      <c r="H8140" t="s">
        <v>17315</v>
      </c>
      <c r="I8140" s="74">
        <v>45257</v>
      </c>
      <c r="J8140" t="s">
        <v>19</v>
      </c>
      <c r="K8140" t="s">
        <v>17325</v>
      </c>
    </row>
    <row r="8141" spans="1:11" hidden="1" x14ac:dyDescent="0.3">
      <c r="A8141" t="s">
        <v>21108</v>
      </c>
      <c r="B8141" t="s">
        <v>21109</v>
      </c>
      <c r="C8141" t="s">
        <v>17714</v>
      </c>
      <c r="D8141" t="s">
        <v>17715</v>
      </c>
      <c r="E8141" s="74">
        <v>44991</v>
      </c>
      <c r="F8141">
        <v>0.24615600000000001</v>
      </c>
      <c r="G8141" t="s">
        <v>17</v>
      </c>
      <c r="H8141" t="s">
        <v>17315</v>
      </c>
      <c r="I8141" s="74">
        <v>45257</v>
      </c>
      <c r="J8141" t="s">
        <v>19</v>
      </c>
      <c r="K8141" t="s">
        <v>17325</v>
      </c>
    </row>
    <row r="8142" spans="1:11" hidden="1" x14ac:dyDescent="0.3">
      <c r="A8142" t="s">
        <v>21110</v>
      </c>
      <c r="B8142" t="s">
        <v>21111</v>
      </c>
      <c r="C8142" t="s">
        <v>17714</v>
      </c>
      <c r="D8142" t="s">
        <v>17715</v>
      </c>
      <c r="E8142" s="74">
        <v>44992</v>
      </c>
      <c r="F8142">
        <v>0.248977</v>
      </c>
      <c r="G8142" t="s">
        <v>17</v>
      </c>
      <c r="H8142" t="s">
        <v>17315</v>
      </c>
      <c r="I8142" s="74">
        <v>45257</v>
      </c>
      <c r="J8142" t="s">
        <v>19</v>
      </c>
      <c r="K8142" t="s">
        <v>17325</v>
      </c>
    </row>
    <row r="8143" spans="1:11" hidden="1" x14ac:dyDescent="0.3">
      <c r="A8143" t="s">
        <v>21112</v>
      </c>
      <c r="B8143" t="s">
        <v>21113</v>
      </c>
      <c r="C8143" t="s">
        <v>17714</v>
      </c>
      <c r="D8143" t="s">
        <v>17715</v>
      </c>
      <c r="E8143" s="74">
        <v>44998</v>
      </c>
      <c r="F8143">
        <v>0.24987899999999999</v>
      </c>
      <c r="G8143" t="s">
        <v>17</v>
      </c>
      <c r="H8143" t="s">
        <v>17315</v>
      </c>
      <c r="I8143" s="74">
        <v>45257</v>
      </c>
      <c r="J8143" t="s">
        <v>19</v>
      </c>
      <c r="K8143" t="s">
        <v>17325</v>
      </c>
    </row>
    <row r="8144" spans="1:11" hidden="1" x14ac:dyDescent="0.3">
      <c r="A8144" t="s">
        <v>21114</v>
      </c>
      <c r="B8144" t="s">
        <v>21115</v>
      </c>
      <c r="C8144" t="s">
        <v>17714</v>
      </c>
      <c r="D8144" t="s">
        <v>17715</v>
      </c>
      <c r="E8144" s="74">
        <v>44991</v>
      </c>
      <c r="F8144">
        <v>0.231937</v>
      </c>
      <c r="G8144" t="s">
        <v>17</v>
      </c>
      <c r="H8144" t="s">
        <v>17315</v>
      </c>
      <c r="I8144" s="74">
        <v>45257</v>
      </c>
      <c r="J8144" t="s">
        <v>19</v>
      </c>
      <c r="K8144" t="s">
        <v>17325</v>
      </c>
    </row>
    <row r="8145" spans="1:11" hidden="1" x14ac:dyDescent="0.3">
      <c r="A8145" t="s">
        <v>25446</v>
      </c>
      <c r="B8145" t="s">
        <v>25447</v>
      </c>
      <c r="C8145" t="s">
        <v>17714</v>
      </c>
      <c r="D8145" t="s">
        <v>17715</v>
      </c>
      <c r="E8145" s="74">
        <v>45170</v>
      </c>
      <c r="F8145">
        <v>0.139708</v>
      </c>
      <c r="G8145" t="s">
        <v>17</v>
      </c>
      <c r="H8145" t="s">
        <v>17315</v>
      </c>
      <c r="I8145" s="74">
        <v>45408</v>
      </c>
      <c r="J8145" t="s">
        <v>19</v>
      </c>
      <c r="K8145" t="s">
        <v>17325</v>
      </c>
    </row>
    <row r="8146" spans="1:11" hidden="1" x14ac:dyDescent="0.3">
      <c r="A8146" t="s">
        <v>20455</v>
      </c>
      <c r="B8146" t="s">
        <v>20456</v>
      </c>
      <c r="C8146" t="s">
        <v>17714</v>
      </c>
      <c r="D8146" t="s">
        <v>17715</v>
      </c>
      <c r="E8146" s="74">
        <v>44587</v>
      </c>
      <c r="F8146">
        <v>0.114402</v>
      </c>
      <c r="G8146" t="s">
        <v>17</v>
      </c>
      <c r="H8146" t="s">
        <v>17315</v>
      </c>
      <c r="I8146" s="74">
        <v>45162</v>
      </c>
      <c r="J8146" t="s">
        <v>19</v>
      </c>
      <c r="K8146" t="s">
        <v>17325</v>
      </c>
    </row>
    <row r="8147" spans="1:11" hidden="1" x14ac:dyDescent="0.3">
      <c r="A8147" t="s">
        <v>21116</v>
      </c>
      <c r="B8147" t="s">
        <v>21117</v>
      </c>
      <c r="C8147" t="s">
        <v>17714</v>
      </c>
      <c r="D8147" t="s">
        <v>17715</v>
      </c>
      <c r="E8147" s="74">
        <v>45038</v>
      </c>
      <c r="F8147">
        <v>0.114978</v>
      </c>
      <c r="G8147" t="s">
        <v>17</v>
      </c>
      <c r="H8147" t="s">
        <v>17315</v>
      </c>
      <c r="I8147" s="74">
        <v>45257</v>
      </c>
      <c r="J8147" t="s">
        <v>19</v>
      </c>
      <c r="K8147" t="s">
        <v>17325</v>
      </c>
    </row>
    <row r="8148" spans="1:11" hidden="1" x14ac:dyDescent="0.3">
      <c r="A8148" t="s">
        <v>28317</v>
      </c>
      <c r="B8148" t="s">
        <v>28318</v>
      </c>
      <c r="C8148" t="s">
        <v>17714</v>
      </c>
      <c r="D8148" t="s">
        <v>17715</v>
      </c>
      <c r="E8148" s="74">
        <v>45223</v>
      </c>
      <c r="F8148">
        <v>2.3595000000000001E-2</v>
      </c>
      <c r="G8148" t="s">
        <v>17</v>
      </c>
      <c r="H8148" t="s">
        <v>17315</v>
      </c>
      <c r="I8148" s="74">
        <v>45686</v>
      </c>
      <c r="J8148" t="s">
        <v>19</v>
      </c>
      <c r="K8148" t="s">
        <v>17325</v>
      </c>
    </row>
    <row r="8149" spans="1:11" hidden="1" x14ac:dyDescent="0.3">
      <c r="A8149" t="s">
        <v>21285</v>
      </c>
      <c r="B8149" t="s">
        <v>21286</v>
      </c>
      <c r="C8149" t="s">
        <v>17714</v>
      </c>
      <c r="D8149" t="s">
        <v>17715</v>
      </c>
      <c r="E8149" s="74">
        <v>45065</v>
      </c>
      <c r="F8149">
        <v>3.3E-3</v>
      </c>
      <c r="G8149" t="s">
        <v>17</v>
      </c>
      <c r="H8149" t="s">
        <v>17315</v>
      </c>
      <c r="I8149" s="74">
        <v>45295</v>
      </c>
      <c r="J8149" t="s">
        <v>19</v>
      </c>
      <c r="K8149" t="s">
        <v>19</v>
      </c>
    </row>
    <row r="8150" spans="1:11" hidden="1" x14ac:dyDescent="0.3">
      <c r="A8150" t="s">
        <v>15241</v>
      </c>
      <c r="B8150" t="s">
        <v>15240</v>
      </c>
      <c r="C8150" t="s">
        <v>17387</v>
      </c>
      <c r="D8150" t="s">
        <v>17388</v>
      </c>
      <c r="E8150" s="74">
        <v>44502</v>
      </c>
      <c r="F8150">
        <v>0.13900000000000001</v>
      </c>
      <c r="G8150" t="s">
        <v>17</v>
      </c>
      <c r="H8150" t="s">
        <v>17315</v>
      </c>
      <c r="I8150" s="74">
        <v>44588</v>
      </c>
      <c r="J8150" t="s">
        <v>19</v>
      </c>
      <c r="K8150" t="s">
        <v>19</v>
      </c>
    </row>
    <row r="8151" spans="1:11" hidden="1" x14ac:dyDescent="0.3">
      <c r="A8151" t="s">
        <v>15923</v>
      </c>
      <c r="B8151" t="s">
        <v>15922</v>
      </c>
      <c r="C8151" t="s">
        <v>17387</v>
      </c>
      <c r="D8151" t="s">
        <v>17388</v>
      </c>
      <c r="E8151" s="74">
        <v>44342</v>
      </c>
      <c r="F8151">
        <v>0.11899999999999999</v>
      </c>
      <c r="G8151" t="s">
        <v>17</v>
      </c>
      <c r="H8151" t="s">
        <v>17315</v>
      </c>
      <c r="I8151" s="74">
        <v>44362</v>
      </c>
      <c r="J8151" t="s">
        <v>19</v>
      </c>
      <c r="K8151" t="s">
        <v>19</v>
      </c>
    </row>
    <row r="8152" spans="1:11" hidden="1" x14ac:dyDescent="0.3">
      <c r="A8152" t="s">
        <v>15919</v>
      </c>
      <c r="B8152" t="s">
        <v>15918</v>
      </c>
      <c r="C8152" t="s">
        <v>17387</v>
      </c>
      <c r="D8152" t="s">
        <v>17388</v>
      </c>
      <c r="E8152" s="74">
        <v>44336</v>
      </c>
      <c r="F8152">
        <v>6.9000000000000006E-2</v>
      </c>
      <c r="G8152" t="s">
        <v>17</v>
      </c>
      <c r="H8152" t="s">
        <v>17315</v>
      </c>
      <c r="I8152" s="74">
        <v>44362</v>
      </c>
      <c r="J8152" t="s">
        <v>19</v>
      </c>
      <c r="K8152" t="s">
        <v>19</v>
      </c>
    </row>
    <row r="8153" spans="1:11" hidden="1" x14ac:dyDescent="0.3">
      <c r="A8153" t="s">
        <v>15766</v>
      </c>
      <c r="B8153" t="s">
        <v>15765</v>
      </c>
      <c r="C8153" t="s">
        <v>17387</v>
      </c>
      <c r="D8153" t="s">
        <v>17388</v>
      </c>
      <c r="E8153" s="74">
        <v>44321</v>
      </c>
      <c r="F8153">
        <v>0.185</v>
      </c>
      <c r="G8153" t="s">
        <v>17</v>
      </c>
      <c r="H8153" t="s">
        <v>17315</v>
      </c>
      <c r="I8153" s="74">
        <v>44427</v>
      </c>
      <c r="J8153" t="s">
        <v>19</v>
      </c>
      <c r="K8153" t="s">
        <v>19</v>
      </c>
    </row>
    <row r="8154" spans="1:11" hidden="1" x14ac:dyDescent="0.3">
      <c r="A8154" t="s">
        <v>14417</v>
      </c>
      <c r="B8154" t="s">
        <v>14416</v>
      </c>
      <c r="C8154" t="s">
        <v>17387</v>
      </c>
      <c r="D8154" t="s">
        <v>17388</v>
      </c>
      <c r="E8154" s="74">
        <v>44798</v>
      </c>
      <c r="F8154">
        <v>8.7999999999999995E-2</v>
      </c>
      <c r="G8154" t="s">
        <v>17</v>
      </c>
      <c r="H8154" t="s">
        <v>17315</v>
      </c>
      <c r="I8154" s="74">
        <v>44904</v>
      </c>
      <c r="J8154" t="s">
        <v>19</v>
      </c>
      <c r="K8154" t="s">
        <v>19</v>
      </c>
    </row>
    <row r="8155" spans="1:11" hidden="1" x14ac:dyDescent="0.3">
      <c r="A8155" t="s">
        <v>15257</v>
      </c>
      <c r="B8155" t="s">
        <v>15256</v>
      </c>
      <c r="C8155" t="s">
        <v>17387</v>
      </c>
      <c r="D8155" t="s">
        <v>17388</v>
      </c>
      <c r="E8155" s="74">
        <v>44488</v>
      </c>
      <c r="F8155">
        <v>0.27400000000000002</v>
      </c>
      <c r="G8155" t="s">
        <v>17</v>
      </c>
      <c r="H8155" t="s">
        <v>17315</v>
      </c>
      <c r="I8155" s="74">
        <v>44577</v>
      </c>
      <c r="J8155" t="s">
        <v>19</v>
      </c>
      <c r="K8155" t="s">
        <v>19</v>
      </c>
    </row>
    <row r="8156" spans="1:11" hidden="1" x14ac:dyDescent="0.3">
      <c r="A8156" t="s">
        <v>15261</v>
      </c>
      <c r="B8156" t="s">
        <v>15260</v>
      </c>
      <c r="C8156" t="s">
        <v>17387</v>
      </c>
      <c r="D8156" t="s">
        <v>17388</v>
      </c>
      <c r="E8156" s="74">
        <v>44512</v>
      </c>
      <c r="F8156">
        <v>8.4000000000000005E-2</v>
      </c>
      <c r="G8156" t="s">
        <v>17</v>
      </c>
      <c r="H8156" t="s">
        <v>17315</v>
      </c>
      <c r="I8156" s="74">
        <v>44588</v>
      </c>
      <c r="J8156" t="s">
        <v>19</v>
      </c>
      <c r="K8156" t="s">
        <v>19</v>
      </c>
    </row>
    <row r="8157" spans="1:11" hidden="1" x14ac:dyDescent="0.3">
      <c r="A8157" t="s">
        <v>15949</v>
      </c>
      <c r="B8157" t="s">
        <v>15911</v>
      </c>
      <c r="C8157" t="s">
        <v>17387</v>
      </c>
      <c r="D8157" t="s">
        <v>17388</v>
      </c>
      <c r="E8157" s="74">
        <v>44259</v>
      </c>
      <c r="F8157">
        <v>6.0999999999999999E-2</v>
      </c>
      <c r="G8157" t="s">
        <v>17</v>
      </c>
      <c r="H8157" t="s">
        <v>17315</v>
      </c>
      <c r="I8157" s="74">
        <v>44362</v>
      </c>
      <c r="J8157" t="s">
        <v>19</v>
      </c>
      <c r="K8157" t="s">
        <v>19</v>
      </c>
    </row>
    <row r="8158" spans="1:11" hidden="1" x14ac:dyDescent="0.3">
      <c r="A8158" t="s">
        <v>15912</v>
      </c>
      <c r="B8158" t="s">
        <v>15911</v>
      </c>
      <c r="C8158" t="s">
        <v>17387</v>
      </c>
      <c r="D8158" t="s">
        <v>17388</v>
      </c>
      <c r="E8158" s="74">
        <v>44315</v>
      </c>
      <c r="F8158">
        <v>6.0999999999999999E-2</v>
      </c>
      <c r="G8158" t="s">
        <v>17</v>
      </c>
      <c r="H8158" t="s">
        <v>17315</v>
      </c>
      <c r="I8158" s="74">
        <v>44362</v>
      </c>
      <c r="J8158" t="s">
        <v>19</v>
      </c>
      <c r="K8158" t="s">
        <v>19</v>
      </c>
    </row>
    <row r="8159" spans="1:11" hidden="1" x14ac:dyDescent="0.3">
      <c r="A8159" t="s">
        <v>15168</v>
      </c>
      <c r="B8159" t="s">
        <v>15167</v>
      </c>
      <c r="C8159" t="s">
        <v>17387</v>
      </c>
      <c r="D8159" t="s">
        <v>17388</v>
      </c>
      <c r="E8159" s="74">
        <v>44480</v>
      </c>
      <c r="F8159">
        <v>0.14138000000000001</v>
      </c>
      <c r="G8159" t="s">
        <v>17</v>
      </c>
      <c r="H8159" t="s">
        <v>17315</v>
      </c>
      <c r="I8159" s="74">
        <v>44916</v>
      </c>
      <c r="J8159" t="s">
        <v>19</v>
      </c>
      <c r="K8159" t="s">
        <v>19</v>
      </c>
    </row>
    <row r="8160" spans="1:11" hidden="1" x14ac:dyDescent="0.3">
      <c r="A8160" t="s">
        <v>13809</v>
      </c>
      <c r="B8160" t="s">
        <v>13808</v>
      </c>
      <c r="C8160" t="s">
        <v>17387</v>
      </c>
      <c r="D8160" t="s">
        <v>17388</v>
      </c>
      <c r="E8160" s="74">
        <v>44454</v>
      </c>
      <c r="F8160">
        <v>0.14899999999999999</v>
      </c>
      <c r="G8160" t="s">
        <v>17</v>
      </c>
      <c r="H8160" t="s">
        <v>17315</v>
      </c>
      <c r="I8160" s="74">
        <v>44916</v>
      </c>
      <c r="J8160" t="s">
        <v>19</v>
      </c>
      <c r="K8160" t="s">
        <v>19</v>
      </c>
    </row>
    <row r="8161" spans="1:11" hidden="1" x14ac:dyDescent="0.3">
      <c r="A8161" t="s">
        <v>13805</v>
      </c>
      <c r="B8161" t="s">
        <v>13804</v>
      </c>
      <c r="C8161" t="s">
        <v>17387</v>
      </c>
      <c r="D8161" t="s">
        <v>17388</v>
      </c>
      <c r="E8161" s="74">
        <v>44455</v>
      </c>
      <c r="F8161">
        <v>8.4652000000000005E-2</v>
      </c>
      <c r="G8161" t="s">
        <v>17</v>
      </c>
      <c r="H8161" t="s">
        <v>17315</v>
      </c>
      <c r="I8161" s="74">
        <v>44916</v>
      </c>
      <c r="J8161" t="s">
        <v>19</v>
      </c>
      <c r="K8161" t="s">
        <v>19</v>
      </c>
    </row>
    <row r="8162" spans="1:11" hidden="1" x14ac:dyDescent="0.3">
      <c r="A8162" t="s">
        <v>14514</v>
      </c>
      <c r="B8162" t="s">
        <v>14513</v>
      </c>
      <c r="C8162" t="s">
        <v>17387</v>
      </c>
      <c r="D8162" t="s">
        <v>17388</v>
      </c>
      <c r="E8162" s="74">
        <v>44691</v>
      </c>
      <c r="F8162">
        <v>0.53769500000000003</v>
      </c>
      <c r="G8162" t="s">
        <v>17</v>
      </c>
      <c r="H8162" t="s">
        <v>17315</v>
      </c>
      <c r="I8162" s="74">
        <v>44914</v>
      </c>
      <c r="J8162" t="s">
        <v>19</v>
      </c>
      <c r="K8162" t="s">
        <v>19</v>
      </c>
    </row>
    <row r="8163" spans="1:11" hidden="1" x14ac:dyDescent="0.3">
      <c r="A8163" t="s">
        <v>14427</v>
      </c>
      <c r="B8163" t="s">
        <v>14426</v>
      </c>
      <c r="C8163" t="s">
        <v>17387</v>
      </c>
      <c r="D8163" t="s">
        <v>17388</v>
      </c>
      <c r="E8163" s="74">
        <v>44754</v>
      </c>
      <c r="F8163">
        <v>0.10299999999999999</v>
      </c>
      <c r="G8163" t="s">
        <v>17</v>
      </c>
      <c r="H8163" t="s">
        <v>17315</v>
      </c>
      <c r="I8163" s="74">
        <v>44904</v>
      </c>
      <c r="J8163" t="s">
        <v>19</v>
      </c>
      <c r="K8163" t="s">
        <v>19</v>
      </c>
    </row>
    <row r="8164" spans="1:11" hidden="1" x14ac:dyDescent="0.3">
      <c r="A8164" t="s">
        <v>14419</v>
      </c>
      <c r="B8164" t="s">
        <v>14418</v>
      </c>
      <c r="C8164" t="s">
        <v>17387</v>
      </c>
      <c r="D8164" t="s">
        <v>17388</v>
      </c>
      <c r="E8164" s="74">
        <v>44797</v>
      </c>
      <c r="F8164">
        <v>9.0999999999999998E-2</v>
      </c>
      <c r="G8164" t="s">
        <v>17</v>
      </c>
      <c r="H8164" t="s">
        <v>17315</v>
      </c>
      <c r="I8164" s="74">
        <v>44904</v>
      </c>
      <c r="J8164" t="s">
        <v>19</v>
      </c>
      <c r="K8164" t="s">
        <v>19</v>
      </c>
    </row>
    <row r="8165" spans="1:11" hidden="1" x14ac:dyDescent="0.3">
      <c r="A8165" t="s">
        <v>14413</v>
      </c>
      <c r="B8165" t="s">
        <v>14412</v>
      </c>
      <c r="C8165" t="s">
        <v>17387</v>
      </c>
      <c r="D8165" t="s">
        <v>17388</v>
      </c>
      <c r="E8165" s="74">
        <v>44813</v>
      </c>
      <c r="F8165">
        <v>9.5000000000000001E-2</v>
      </c>
      <c r="G8165" t="s">
        <v>17</v>
      </c>
      <c r="H8165" t="s">
        <v>17315</v>
      </c>
      <c r="I8165" s="74">
        <v>44904</v>
      </c>
      <c r="J8165" t="s">
        <v>19</v>
      </c>
      <c r="K8165" t="s">
        <v>19</v>
      </c>
    </row>
    <row r="8166" spans="1:11" hidden="1" x14ac:dyDescent="0.3">
      <c r="A8166" t="s">
        <v>15251</v>
      </c>
      <c r="B8166" t="s">
        <v>15250</v>
      </c>
      <c r="C8166" t="s">
        <v>17387</v>
      </c>
      <c r="D8166" t="s">
        <v>17388</v>
      </c>
      <c r="E8166" s="74">
        <v>44421</v>
      </c>
      <c r="F8166">
        <v>0.20799999999999999</v>
      </c>
      <c r="G8166" t="s">
        <v>17</v>
      </c>
      <c r="H8166" t="s">
        <v>17315</v>
      </c>
      <c r="I8166" s="74">
        <v>44851</v>
      </c>
      <c r="J8166" t="s">
        <v>19</v>
      </c>
      <c r="K8166" t="s">
        <v>19</v>
      </c>
    </row>
    <row r="8167" spans="1:11" hidden="1" x14ac:dyDescent="0.3">
      <c r="A8167" t="s">
        <v>13822</v>
      </c>
      <c r="B8167" t="s">
        <v>13821</v>
      </c>
      <c r="C8167" t="s">
        <v>17387</v>
      </c>
      <c r="D8167" t="s">
        <v>17388</v>
      </c>
      <c r="E8167" s="74">
        <v>44503</v>
      </c>
      <c r="F8167">
        <v>0.31041200000000002</v>
      </c>
      <c r="G8167" t="s">
        <v>17</v>
      </c>
      <c r="H8167" t="s">
        <v>17315</v>
      </c>
      <c r="I8167" s="74">
        <v>44914</v>
      </c>
      <c r="J8167" t="s">
        <v>19</v>
      </c>
      <c r="K8167" t="s">
        <v>19</v>
      </c>
    </row>
    <row r="8168" spans="1:11" hidden="1" x14ac:dyDescent="0.3">
      <c r="A8168" t="s">
        <v>13816</v>
      </c>
      <c r="B8168" t="s">
        <v>13815</v>
      </c>
      <c r="C8168" t="s">
        <v>17387</v>
      </c>
      <c r="D8168" t="s">
        <v>17388</v>
      </c>
      <c r="E8168" s="74">
        <v>44498</v>
      </c>
      <c r="F8168">
        <v>0.10299999999999999</v>
      </c>
      <c r="G8168" t="s">
        <v>17</v>
      </c>
      <c r="H8168" t="s">
        <v>17315</v>
      </c>
      <c r="I8168" s="74">
        <v>44914</v>
      </c>
      <c r="J8168" t="s">
        <v>19</v>
      </c>
      <c r="K8168" t="s">
        <v>19</v>
      </c>
    </row>
    <row r="8169" spans="1:11" hidden="1" x14ac:dyDescent="0.3">
      <c r="A8169" t="s">
        <v>15253</v>
      </c>
      <c r="B8169" t="s">
        <v>15252</v>
      </c>
      <c r="C8169" t="s">
        <v>17387</v>
      </c>
      <c r="D8169" t="s">
        <v>17388</v>
      </c>
      <c r="E8169" s="74">
        <v>44529</v>
      </c>
      <c r="F8169">
        <v>0.09</v>
      </c>
      <c r="G8169" t="s">
        <v>17</v>
      </c>
      <c r="H8169" t="s">
        <v>17315</v>
      </c>
      <c r="I8169" s="74">
        <v>44645</v>
      </c>
      <c r="J8169" t="s">
        <v>19</v>
      </c>
      <c r="K8169" t="s">
        <v>19</v>
      </c>
    </row>
    <row r="8170" spans="1:11" hidden="1" x14ac:dyDescent="0.3">
      <c r="A8170" t="s">
        <v>15255</v>
      </c>
      <c r="B8170" t="s">
        <v>15254</v>
      </c>
      <c r="C8170" t="s">
        <v>17387</v>
      </c>
      <c r="D8170" t="s">
        <v>17388</v>
      </c>
      <c r="E8170" s="74">
        <v>44529</v>
      </c>
      <c r="F8170">
        <v>0.09</v>
      </c>
      <c r="G8170" t="s">
        <v>17</v>
      </c>
      <c r="H8170" t="s">
        <v>17315</v>
      </c>
      <c r="I8170" s="74">
        <v>44769</v>
      </c>
      <c r="J8170" t="s">
        <v>19</v>
      </c>
      <c r="K8170" t="s">
        <v>19</v>
      </c>
    </row>
    <row r="8171" spans="1:11" hidden="1" x14ac:dyDescent="0.3">
      <c r="A8171" t="s">
        <v>15249</v>
      </c>
      <c r="B8171" t="s">
        <v>15248</v>
      </c>
      <c r="C8171" t="s">
        <v>17387</v>
      </c>
      <c r="D8171" t="s">
        <v>17388</v>
      </c>
      <c r="E8171" s="74">
        <v>44442</v>
      </c>
      <c r="F8171">
        <v>0.17899999999999999</v>
      </c>
      <c r="G8171" t="s">
        <v>17</v>
      </c>
      <c r="H8171" t="s">
        <v>17315</v>
      </c>
      <c r="I8171" s="74">
        <v>44851</v>
      </c>
      <c r="J8171" t="s">
        <v>19</v>
      </c>
      <c r="K8171" t="s">
        <v>19</v>
      </c>
    </row>
    <row r="8172" spans="1:11" hidden="1" x14ac:dyDescent="0.3">
      <c r="A8172" t="s">
        <v>16089</v>
      </c>
      <c r="B8172" t="s">
        <v>16088</v>
      </c>
      <c r="C8172" t="s">
        <v>17387</v>
      </c>
      <c r="D8172" t="s">
        <v>17388</v>
      </c>
      <c r="E8172" s="74">
        <v>44266</v>
      </c>
      <c r="F8172">
        <v>0.24099999999999999</v>
      </c>
      <c r="G8172" t="s">
        <v>17</v>
      </c>
      <c r="H8172" t="s">
        <v>17315</v>
      </c>
      <c r="I8172" s="74">
        <v>44340</v>
      </c>
      <c r="J8172" t="s">
        <v>19</v>
      </c>
      <c r="K8172" t="s">
        <v>19</v>
      </c>
    </row>
    <row r="8173" spans="1:11" hidden="1" x14ac:dyDescent="0.3">
      <c r="A8173" t="s">
        <v>15237</v>
      </c>
      <c r="B8173" t="s">
        <v>15236</v>
      </c>
      <c r="C8173" t="s">
        <v>17387</v>
      </c>
      <c r="D8173" t="s">
        <v>17388</v>
      </c>
      <c r="E8173" s="74">
        <v>44546</v>
      </c>
      <c r="F8173">
        <v>0.189</v>
      </c>
      <c r="G8173" t="s">
        <v>17</v>
      </c>
      <c r="H8173" t="s">
        <v>17315</v>
      </c>
      <c r="I8173" s="74">
        <v>44692</v>
      </c>
      <c r="J8173" t="s">
        <v>19</v>
      </c>
      <c r="K8173" t="s">
        <v>19</v>
      </c>
    </row>
    <row r="8174" spans="1:11" hidden="1" x14ac:dyDescent="0.3">
      <c r="A8174" t="s">
        <v>13785</v>
      </c>
      <c r="B8174" t="s">
        <v>13784</v>
      </c>
      <c r="C8174" t="s">
        <v>17387</v>
      </c>
      <c r="D8174" t="s">
        <v>17388</v>
      </c>
      <c r="E8174" s="74">
        <v>44698</v>
      </c>
      <c r="F8174">
        <v>0.26500000000000001</v>
      </c>
      <c r="G8174" t="s">
        <v>17</v>
      </c>
      <c r="H8174" t="s">
        <v>17315</v>
      </c>
      <c r="I8174" s="74">
        <v>44914</v>
      </c>
      <c r="J8174" t="s">
        <v>19</v>
      </c>
      <c r="K8174" t="s">
        <v>19</v>
      </c>
    </row>
    <row r="8175" spans="1:11" hidden="1" x14ac:dyDescent="0.3">
      <c r="A8175" t="s">
        <v>13781</v>
      </c>
      <c r="B8175" t="s">
        <v>13780</v>
      </c>
      <c r="C8175" t="s">
        <v>17387</v>
      </c>
      <c r="D8175" t="s">
        <v>17388</v>
      </c>
      <c r="E8175" s="74">
        <v>44678</v>
      </c>
      <c r="F8175">
        <v>7.9000000000000001E-2</v>
      </c>
      <c r="G8175" t="s">
        <v>17</v>
      </c>
      <c r="H8175" t="s">
        <v>17315</v>
      </c>
      <c r="I8175" s="74">
        <v>44914</v>
      </c>
      <c r="J8175" t="s">
        <v>19</v>
      </c>
      <c r="K8175" t="s">
        <v>19</v>
      </c>
    </row>
    <row r="8176" spans="1:11" hidden="1" x14ac:dyDescent="0.3">
      <c r="A8176" t="s">
        <v>13783</v>
      </c>
      <c r="B8176" t="s">
        <v>13782</v>
      </c>
      <c r="C8176" t="s">
        <v>17387</v>
      </c>
      <c r="D8176" t="s">
        <v>17388</v>
      </c>
      <c r="E8176" s="74">
        <v>44684</v>
      </c>
      <c r="F8176">
        <v>9.4E-2</v>
      </c>
      <c r="G8176" t="s">
        <v>17</v>
      </c>
      <c r="H8176" t="s">
        <v>17315</v>
      </c>
      <c r="I8176" s="74">
        <v>44914</v>
      </c>
      <c r="J8176" t="s">
        <v>19</v>
      </c>
      <c r="K8176" t="s">
        <v>19</v>
      </c>
    </row>
    <row r="8177" spans="1:11" hidden="1" x14ac:dyDescent="0.3">
      <c r="A8177" t="s">
        <v>15678</v>
      </c>
      <c r="B8177" t="s">
        <v>15677</v>
      </c>
      <c r="C8177" t="s">
        <v>17387</v>
      </c>
      <c r="D8177" t="s">
        <v>17388</v>
      </c>
      <c r="E8177" s="74">
        <v>44398</v>
      </c>
      <c r="F8177">
        <v>0.27200000000000002</v>
      </c>
      <c r="G8177" t="s">
        <v>17</v>
      </c>
      <c r="H8177" t="s">
        <v>17315</v>
      </c>
      <c r="I8177" s="74">
        <v>44470</v>
      </c>
      <c r="J8177" t="s">
        <v>19</v>
      </c>
      <c r="K8177" t="s">
        <v>19</v>
      </c>
    </row>
    <row r="8178" spans="1:11" hidden="1" x14ac:dyDescent="0.3">
      <c r="A8178" t="s">
        <v>15768</v>
      </c>
      <c r="B8178" t="s">
        <v>15767</v>
      </c>
      <c r="C8178" t="s">
        <v>17387</v>
      </c>
      <c r="D8178" t="s">
        <v>17388</v>
      </c>
      <c r="E8178" s="74">
        <v>44378</v>
      </c>
      <c r="F8178">
        <v>4.2999999999999997E-2</v>
      </c>
      <c r="G8178" t="s">
        <v>17</v>
      </c>
      <c r="H8178" t="s">
        <v>17315</v>
      </c>
      <c r="I8178" s="74">
        <v>44427</v>
      </c>
      <c r="J8178" t="s">
        <v>19</v>
      </c>
      <c r="K8178" t="s">
        <v>19</v>
      </c>
    </row>
    <row r="8179" spans="1:11" hidden="1" x14ac:dyDescent="0.3">
      <c r="A8179" t="s">
        <v>14429</v>
      </c>
      <c r="B8179" t="s">
        <v>14428</v>
      </c>
      <c r="C8179" t="s">
        <v>17387</v>
      </c>
      <c r="D8179" t="s">
        <v>17388</v>
      </c>
      <c r="E8179" s="74">
        <v>44740</v>
      </c>
      <c r="F8179">
        <v>0.06</v>
      </c>
      <c r="G8179" t="s">
        <v>17</v>
      </c>
      <c r="H8179" t="s">
        <v>17315</v>
      </c>
      <c r="I8179" s="74">
        <v>44904</v>
      </c>
      <c r="J8179" t="s">
        <v>19</v>
      </c>
      <c r="K8179" t="s">
        <v>19</v>
      </c>
    </row>
    <row r="8180" spans="1:11" hidden="1" x14ac:dyDescent="0.3">
      <c r="A8180" t="s">
        <v>14411</v>
      </c>
      <c r="B8180" t="s">
        <v>14410</v>
      </c>
      <c r="C8180" t="s">
        <v>17387</v>
      </c>
      <c r="D8180" t="s">
        <v>17388</v>
      </c>
      <c r="E8180" s="74">
        <v>44817</v>
      </c>
      <c r="F8180">
        <v>0.14799999999999999</v>
      </c>
      <c r="G8180" t="s">
        <v>17</v>
      </c>
      <c r="H8180" t="s">
        <v>17315</v>
      </c>
      <c r="I8180" s="74">
        <v>44904</v>
      </c>
      <c r="J8180" t="s">
        <v>19</v>
      </c>
      <c r="K8180" t="s">
        <v>19</v>
      </c>
    </row>
    <row r="8181" spans="1:11" hidden="1" x14ac:dyDescent="0.3">
      <c r="A8181" t="s">
        <v>24307</v>
      </c>
      <c r="B8181" t="s">
        <v>24308</v>
      </c>
      <c r="C8181" t="s">
        <v>17387</v>
      </c>
      <c r="D8181" t="s">
        <v>17388</v>
      </c>
      <c r="E8181" s="74">
        <v>44593</v>
      </c>
      <c r="F8181">
        <v>0.16710700000000001</v>
      </c>
      <c r="G8181" t="s">
        <v>17</v>
      </c>
      <c r="H8181" t="s">
        <v>17315</v>
      </c>
      <c r="I8181" s="74">
        <v>45607</v>
      </c>
      <c r="J8181" t="s">
        <v>19</v>
      </c>
      <c r="K8181" t="s">
        <v>19</v>
      </c>
    </row>
    <row r="8182" spans="1:11" hidden="1" x14ac:dyDescent="0.3">
      <c r="A8182" t="s">
        <v>15247</v>
      </c>
      <c r="B8182" t="s">
        <v>15246</v>
      </c>
      <c r="C8182" t="s">
        <v>17387</v>
      </c>
      <c r="D8182" t="s">
        <v>17388</v>
      </c>
      <c r="E8182" s="74">
        <v>44449</v>
      </c>
      <c r="F8182">
        <v>0.23599999999999999</v>
      </c>
      <c r="G8182" t="s">
        <v>17</v>
      </c>
      <c r="H8182" t="s">
        <v>17315</v>
      </c>
      <c r="I8182" s="74">
        <v>44769</v>
      </c>
      <c r="J8182" t="s">
        <v>19</v>
      </c>
      <c r="K8182" t="s">
        <v>19</v>
      </c>
    </row>
    <row r="8183" spans="1:11" hidden="1" x14ac:dyDescent="0.3">
      <c r="A8183" t="s">
        <v>14643</v>
      </c>
      <c r="B8183" t="s">
        <v>14641</v>
      </c>
      <c r="C8183" t="s">
        <v>17387</v>
      </c>
      <c r="D8183" t="s">
        <v>17388</v>
      </c>
      <c r="E8183" s="74">
        <v>44405</v>
      </c>
      <c r="F8183">
        <v>0.1</v>
      </c>
      <c r="G8183" t="s">
        <v>17</v>
      </c>
      <c r="H8183" t="s">
        <v>17315</v>
      </c>
      <c r="I8183" s="74">
        <v>44855</v>
      </c>
      <c r="J8183" t="s">
        <v>19</v>
      </c>
      <c r="K8183" t="s">
        <v>19</v>
      </c>
    </row>
    <row r="8184" spans="1:11" hidden="1" x14ac:dyDescent="0.3">
      <c r="A8184" t="s">
        <v>14642</v>
      </c>
      <c r="B8184" t="s">
        <v>14641</v>
      </c>
      <c r="C8184" t="s">
        <v>17387</v>
      </c>
      <c r="D8184" t="s">
        <v>17388</v>
      </c>
      <c r="E8184" s="74">
        <v>44385</v>
      </c>
      <c r="F8184">
        <v>6.7000000000000004E-2</v>
      </c>
      <c r="G8184" t="s">
        <v>17</v>
      </c>
      <c r="H8184" t="s">
        <v>17315</v>
      </c>
      <c r="I8184" s="74">
        <v>44879</v>
      </c>
      <c r="J8184" t="s">
        <v>19</v>
      </c>
      <c r="K8184" t="s">
        <v>19</v>
      </c>
    </row>
    <row r="8185" spans="1:11" hidden="1" x14ac:dyDescent="0.3">
      <c r="A8185" t="s">
        <v>14425</v>
      </c>
      <c r="B8185" t="s">
        <v>14424</v>
      </c>
      <c r="C8185" t="s">
        <v>17387</v>
      </c>
      <c r="D8185" t="s">
        <v>17388</v>
      </c>
      <c r="E8185" s="74">
        <v>44762</v>
      </c>
      <c r="F8185">
        <v>5.8999999999999997E-2</v>
      </c>
      <c r="G8185" t="s">
        <v>17</v>
      </c>
      <c r="H8185" t="s">
        <v>17315</v>
      </c>
      <c r="I8185" s="74">
        <v>44904</v>
      </c>
      <c r="J8185" t="s">
        <v>19</v>
      </c>
      <c r="K8185" t="s">
        <v>19</v>
      </c>
    </row>
    <row r="8186" spans="1:11" hidden="1" x14ac:dyDescent="0.3">
      <c r="A8186" t="s">
        <v>15651</v>
      </c>
      <c r="B8186" t="s">
        <v>15650</v>
      </c>
      <c r="C8186" t="s">
        <v>17387</v>
      </c>
      <c r="D8186" t="s">
        <v>17388</v>
      </c>
      <c r="E8186" s="74">
        <v>44356</v>
      </c>
      <c r="F8186">
        <v>0.22500000000000001</v>
      </c>
      <c r="G8186" t="s">
        <v>17</v>
      </c>
      <c r="H8186" t="s">
        <v>17315</v>
      </c>
      <c r="I8186" s="74">
        <v>44484</v>
      </c>
      <c r="J8186" t="s">
        <v>19</v>
      </c>
      <c r="K8186" t="s">
        <v>19</v>
      </c>
    </row>
    <row r="8187" spans="1:11" hidden="1" x14ac:dyDescent="0.3">
      <c r="A8187" t="s">
        <v>14415</v>
      </c>
      <c r="B8187" t="s">
        <v>14414</v>
      </c>
      <c r="C8187" t="s">
        <v>17387</v>
      </c>
      <c r="D8187" t="s">
        <v>17388</v>
      </c>
      <c r="E8187" s="74">
        <v>44805</v>
      </c>
      <c r="F8187">
        <v>0.186</v>
      </c>
      <c r="G8187" t="s">
        <v>17</v>
      </c>
      <c r="H8187" t="s">
        <v>17315</v>
      </c>
      <c r="I8187" s="74">
        <v>44904</v>
      </c>
      <c r="J8187" t="s">
        <v>19</v>
      </c>
      <c r="K8187" t="s">
        <v>19</v>
      </c>
    </row>
    <row r="8188" spans="1:11" hidden="1" x14ac:dyDescent="0.3">
      <c r="A8188" t="s">
        <v>15239</v>
      </c>
      <c r="B8188" t="s">
        <v>15238</v>
      </c>
      <c r="C8188" t="s">
        <v>17387</v>
      </c>
      <c r="D8188" t="s">
        <v>17388</v>
      </c>
      <c r="E8188" s="74">
        <v>44474</v>
      </c>
      <c r="F8188">
        <v>0.188</v>
      </c>
      <c r="G8188" t="s">
        <v>17</v>
      </c>
      <c r="H8188" t="s">
        <v>17315</v>
      </c>
      <c r="I8188" s="74">
        <v>44945</v>
      </c>
      <c r="J8188" t="s">
        <v>19</v>
      </c>
      <c r="K8188" t="s">
        <v>19</v>
      </c>
    </row>
    <row r="8189" spans="1:11" hidden="1" x14ac:dyDescent="0.3">
      <c r="A8189" t="s">
        <v>14421</v>
      </c>
      <c r="B8189" t="s">
        <v>14420</v>
      </c>
      <c r="C8189" t="s">
        <v>17387</v>
      </c>
      <c r="D8189" t="s">
        <v>17388</v>
      </c>
      <c r="E8189" s="74">
        <v>44789</v>
      </c>
      <c r="F8189">
        <v>9.2999999999999999E-2</v>
      </c>
      <c r="G8189" t="s">
        <v>17</v>
      </c>
      <c r="H8189" t="s">
        <v>17315</v>
      </c>
      <c r="I8189" s="74">
        <v>44904</v>
      </c>
      <c r="J8189" t="s">
        <v>19</v>
      </c>
      <c r="K8189" t="s">
        <v>19</v>
      </c>
    </row>
    <row r="8190" spans="1:11" hidden="1" x14ac:dyDescent="0.3">
      <c r="A8190" t="s">
        <v>14423</v>
      </c>
      <c r="B8190" t="s">
        <v>14422</v>
      </c>
      <c r="C8190" t="s">
        <v>17387</v>
      </c>
      <c r="D8190" t="s">
        <v>17388</v>
      </c>
      <c r="E8190" s="74">
        <v>44781</v>
      </c>
      <c r="F8190">
        <v>7.0999999999999994E-2</v>
      </c>
      <c r="G8190" t="s">
        <v>17</v>
      </c>
      <c r="H8190" t="s">
        <v>17315</v>
      </c>
      <c r="I8190" s="74">
        <v>44904</v>
      </c>
      <c r="J8190" t="s">
        <v>19</v>
      </c>
      <c r="K8190" t="s">
        <v>19</v>
      </c>
    </row>
    <row r="8191" spans="1:11" hidden="1" x14ac:dyDescent="0.3">
      <c r="A8191" t="s">
        <v>15259</v>
      </c>
      <c r="B8191" t="s">
        <v>15258</v>
      </c>
      <c r="C8191" t="s">
        <v>17387</v>
      </c>
      <c r="D8191" t="s">
        <v>17388</v>
      </c>
      <c r="E8191" s="74">
        <v>44533</v>
      </c>
      <c r="F8191">
        <v>7.5999999999999998E-2</v>
      </c>
      <c r="G8191" t="s">
        <v>17</v>
      </c>
      <c r="H8191" t="s">
        <v>17315</v>
      </c>
      <c r="I8191" s="74">
        <v>44577</v>
      </c>
      <c r="J8191" t="s">
        <v>19</v>
      </c>
      <c r="K8191" t="s">
        <v>19</v>
      </c>
    </row>
    <row r="8192" spans="1:11" hidden="1" x14ac:dyDescent="0.3">
      <c r="A8192" t="s">
        <v>18631</v>
      </c>
      <c r="B8192" t="s">
        <v>18632</v>
      </c>
      <c r="C8192" t="s">
        <v>17387</v>
      </c>
      <c r="D8192" t="s">
        <v>17388</v>
      </c>
      <c r="E8192" s="74">
        <v>44656</v>
      </c>
      <c r="F8192">
        <v>0.26400000000000001</v>
      </c>
      <c r="G8192" t="s">
        <v>17</v>
      </c>
      <c r="H8192" t="s">
        <v>17315</v>
      </c>
      <c r="I8192" s="74">
        <v>45049</v>
      </c>
      <c r="J8192" t="s">
        <v>19</v>
      </c>
      <c r="K8192" t="s">
        <v>19</v>
      </c>
    </row>
    <row r="8193" spans="1:11" hidden="1" x14ac:dyDescent="0.3">
      <c r="A8193" t="s">
        <v>2593</v>
      </c>
      <c r="B8193" t="s">
        <v>13336</v>
      </c>
      <c r="C8193" t="s">
        <v>17404</v>
      </c>
      <c r="D8193" t="s">
        <v>17405</v>
      </c>
      <c r="E8193" s="74">
        <v>40533</v>
      </c>
      <c r="F8193">
        <v>0.28000000000000003</v>
      </c>
      <c r="G8193" t="s">
        <v>17</v>
      </c>
      <c r="H8193" t="s">
        <v>17324</v>
      </c>
      <c r="I8193" s="74">
        <v>40631</v>
      </c>
      <c r="J8193" t="s">
        <v>19</v>
      </c>
      <c r="K8193" t="s">
        <v>19</v>
      </c>
    </row>
    <row r="8194" spans="1:11" hidden="1" x14ac:dyDescent="0.3">
      <c r="A8194" t="s">
        <v>2827</v>
      </c>
      <c r="B8194" t="s">
        <v>13603</v>
      </c>
      <c r="C8194" t="s">
        <v>17404</v>
      </c>
      <c r="D8194" t="s">
        <v>17405</v>
      </c>
      <c r="E8194" s="74">
        <v>40148</v>
      </c>
      <c r="F8194">
        <v>5.0800000000000003E-3</v>
      </c>
      <c r="G8194" t="s">
        <v>17</v>
      </c>
      <c r="H8194" t="s">
        <v>17324</v>
      </c>
      <c r="I8194" s="74">
        <v>40263</v>
      </c>
      <c r="J8194" t="s">
        <v>19</v>
      </c>
      <c r="K8194" t="s">
        <v>17325</v>
      </c>
    </row>
    <row r="8195" spans="1:11" hidden="1" x14ac:dyDescent="0.3">
      <c r="A8195" t="s">
        <v>2805</v>
      </c>
      <c r="B8195" t="s">
        <v>13516</v>
      </c>
      <c r="C8195" t="s">
        <v>17404</v>
      </c>
      <c r="D8195" t="s">
        <v>17405</v>
      </c>
      <c r="E8195" s="74">
        <v>40189</v>
      </c>
      <c r="F8195">
        <v>0.35460999999999998</v>
      </c>
      <c r="G8195" t="s">
        <v>17</v>
      </c>
      <c r="H8195" t="s">
        <v>17324</v>
      </c>
      <c r="I8195" s="74">
        <v>40290</v>
      </c>
      <c r="J8195" t="s">
        <v>19</v>
      </c>
      <c r="K8195" t="s">
        <v>17325</v>
      </c>
    </row>
    <row r="8196" spans="1:11" hidden="1" x14ac:dyDescent="0.3">
      <c r="A8196" t="s">
        <v>2606</v>
      </c>
      <c r="B8196" t="s">
        <v>13350</v>
      </c>
      <c r="C8196" t="s">
        <v>17404</v>
      </c>
      <c r="D8196" t="s">
        <v>17405</v>
      </c>
      <c r="E8196" s="74">
        <v>40519</v>
      </c>
      <c r="F8196">
        <v>0.30492000000000002</v>
      </c>
      <c r="G8196" t="s">
        <v>17</v>
      </c>
      <c r="H8196" t="s">
        <v>17324</v>
      </c>
      <c r="I8196" s="74">
        <v>40626</v>
      </c>
      <c r="J8196" t="s">
        <v>19</v>
      </c>
      <c r="K8196" t="s">
        <v>17325</v>
      </c>
    </row>
    <row r="8197" spans="1:11" hidden="1" x14ac:dyDescent="0.3">
      <c r="A8197" t="s">
        <v>2605</v>
      </c>
      <c r="B8197" t="s">
        <v>13349</v>
      </c>
      <c r="C8197" t="s">
        <v>17404</v>
      </c>
      <c r="D8197" t="s">
        <v>17405</v>
      </c>
      <c r="E8197" s="74">
        <v>40519</v>
      </c>
      <c r="F8197">
        <v>0.30492000000000002</v>
      </c>
      <c r="G8197" t="s">
        <v>17</v>
      </c>
      <c r="H8197" t="s">
        <v>17324</v>
      </c>
      <c r="I8197" s="74">
        <v>40626</v>
      </c>
      <c r="J8197" t="s">
        <v>19</v>
      </c>
      <c r="K8197" t="s">
        <v>17325</v>
      </c>
    </row>
    <row r="8198" spans="1:11" hidden="1" x14ac:dyDescent="0.3">
      <c r="A8198" t="s">
        <v>2604</v>
      </c>
      <c r="B8198" t="s">
        <v>13348</v>
      </c>
      <c r="C8198" t="s">
        <v>17404</v>
      </c>
      <c r="D8198" t="s">
        <v>17405</v>
      </c>
      <c r="E8198" s="74">
        <v>40519</v>
      </c>
      <c r="F8198">
        <v>0.30492000000000002</v>
      </c>
      <c r="G8198" t="s">
        <v>17</v>
      </c>
      <c r="H8198" t="s">
        <v>17324</v>
      </c>
      <c r="I8198" s="74">
        <v>40626</v>
      </c>
      <c r="J8198" t="s">
        <v>19</v>
      </c>
      <c r="K8198" t="s">
        <v>17325</v>
      </c>
    </row>
    <row r="8199" spans="1:11" hidden="1" x14ac:dyDescent="0.3">
      <c r="A8199" t="s">
        <v>2603</v>
      </c>
      <c r="B8199" t="s">
        <v>13347</v>
      </c>
      <c r="C8199" t="s">
        <v>17404</v>
      </c>
      <c r="D8199" t="s">
        <v>17405</v>
      </c>
      <c r="E8199" s="74">
        <v>40519</v>
      </c>
      <c r="F8199">
        <v>0.30492000000000002</v>
      </c>
      <c r="G8199" t="s">
        <v>17</v>
      </c>
      <c r="H8199" t="s">
        <v>17324</v>
      </c>
      <c r="I8199" s="74">
        <v>40626</v>
      </c>
      <c r="J8199" t="s">
        <v>19</v>
      </c>
      <c r="K8199" t="s">
        <v>17325</v>
      </c>
    </row>
    <row r="8200" spans="1:11" hidden="1" x14ac:dyDescent="0.3">
      <c r="A8200" t="s">
        <v>2602</v>
      </c>
      <c r="B8200" t="s">
        <v>13346</v>
      </c>
      <c r="C8200" t="s">
        <v>17404</v>
      </c>
      <c r="D8200" t="s">
        <v>17405</v>
      </c>
      <c r="E8200" s="74">
        <v>40519</v>
      </c>
      <c r="F8200">
        <v>0.30492000000000002</v>
      </c>
      <c r="G8200" t="s">
        <v>17</v>
      </c>
      <c r="H8200" t="s">
        <v>17324</v>
      </c>
      <c r="I8200" s="74">
        <v>40626</v>
      </c>
      <c r="J8200" t="s">
        <v>19</v>
      </c>
      <c r="K8200" t="s">
        <v>17325</v>
      </c>
    </row>
    <row r="8201" spans="1:11" hidden="1" x14ac:dyDescent="0.3">
      <c r="A8201" t="s">
        <v>2601</v>
      </c>
      <c r="B8201" t="s">
        <v>13345</v>
      </c>
      <c r="C8201" t="s">
        <v>17404</v>
      </c>
      <c r="D8201" t="s">
        <v>17405</v>
      </c>
      <c r="E8201" s="74">
        <v>40519</v>
      </c>
      <c r="F8201">
        <v>0.30492000000000002</v>
      </c>
      <c r="G8201" t="s">
        <v>17</v>
      </c>
      <c r="H8201" t="s">
        <v>17324</v>
      </c>
      <c r="I8201" s="74">
        <v>40626</v>
      </c>
      <c r="J8201" t="s">
        <v>19</v>
      </c>
      <c r="K8201" t="s">
        <v>17325</v>
      </c>
    </row>
    <row r="8202" spans="1:11" hidden="1" x14ac:dyDescent="0.3">
      <c r="A8202" t="s">
        <v>2600</v>
      </c>
      <c r="B8202" t="s">
        <v>13344</v>
      </c>
      <c r="C8202" t="s">
        <v>17404</v>
      </c>
      <c r="D8202" t="s">
        <v>17405</v>
      </c>
      <c r="E8202" s="74">
        <v>40520</v>
      </c>
      <c r="F8202">
        <v>0.30492000000000002</v>
      </c>
      <c r="G8202" t="s">
        <v>17</v>
      </c>
      <c r="H8202" t="s">
        <v>17324</v>
      </c>
      <c r="I8202" s="74">
        <v>40626</v>
      </c>
      <c r="J8202" t="s">
        <v>19</v>
      </c>
      <c r="K8202" t="s">
        <v>17325</v>
      </c>
    </row>
    <row r="8203" spans="1:11" hidden="1" x14ac:dyDescent="0.3">
      <c r="A8203" t="s">
        <v>2599</v>
      </c>
      <c r="B8203" t="s">
        <v>13343</v>
      </c>
      <c r="C8203" t="s">
        <v>17404</v>
      </c>
      <c r="D8203" t="s">
        <v>17405</v>
      </c>
      <c r="E8203" s="74">
        <v>40532</v>
      </c>
      <c r="F8203">
        <v>3.8809999999999997E-2</v>
      </c>
      <c r="G8203" t="s">
        <v>17</v>
      </c>
      <c r="H8203" t="s">
        <v>17324</v>
      </c>
      <c r="I8203" s="74">
        <v>40626</v>
      </c>
      <c r="J8203" t="s">
        <v>19</v>
      </c>
      <c r="K8203" t="s">
        <v>17325</v>
      </c>
    </row>
    <row r="8204" spans="1:11" hidden="1" x14ac:dyDescent="0.3">
      <c r="A8204" t="s">
        <v>2804</v>
      </c>
      <c r="B8204" t="s">
        <v>13515</v>
      </c>
      <c r="C8204" t="s">
        <v>17404</v>
      </c>
      <c r="D8204" t="s">
        <v>17405</v>
      </c>
      <c r="E8204" s="74">
        <v>40225</v>
      </c>
      <c r="F8204">
        <v>5.246E-2</v>
      </c>
      <c r="G8204" t="s">
        <v>17</v>
      </c>
      <c r="H8204" t="s">
        <v>17324</v>
      </c>
      <c r="I8204" s="74">
        <v>40290</v>
      </c>
      <c r="J8204" t="s">
        <v>19</v>
      </c>
      <c r="K8204" t="s">
        <v>17325</v>
      </c>
    </row>
    <row r="8205" spans="1:11" hidden="1" x14ac:dyDescent="0.3">
      <c r="A8205" t="s">
        <v>2598</v>
      </c>
      <c r="B8205" t="s">
        <v>13342</v>
      </c>
      <c r="C8205" t="s">
        <v>17404</v>
      </c>
      <c r="D8205" t="s">
        <v>17405</v>
      </c>
      <c r="E8205" s="74">
        <v>40595</v>
      </c>
      <c r="F8205">
        <v>0.17871000000000001</v>
      </c>
      <c r="G8205" t="s">
        <v>17</v>
      </c>
      <c r="H8205" t="s">
        <v>17324</v>
      </c>
      <c r="I8205" s="74">
        <v>40626</v>
      </c>
      <c r="J8205" t="s">
        <v>19</v>
      </c>
      <c r="K8205" t="s">
        <v>17325</v>
      </c>
    </row>
    <row r="8206" spans="1:11" hidden="1" x14ac:dyDescent="0.3">
      <c r="A8206" t="s">
        <v>2361</v>
      </c>
      <c r="B8206" t="s">
        <v>13143</v>
      </c>
      <c r="C8206" t="s">
        <v>17404</v>
      </c>
      <c r="D8206" t="s">
        <v>17405</v>
      </c>
      <c r="E8206" s="74">
        <v>40808</v>
      </c>
      <c r="F8206">
        <v>0.22953000000000001</v>
      </c>
      <c r="G8206" t="s">
        <v>17</v>
      </c>
      <c r="H8206" t="s">
        <v>17324</v>
      </c>
      <c r="I8206" s="74">
        <v>40903</v>
      </c>
      <c r="J8206" t="s">
        <v>19</v>
      </c>
      <c r="K8206" t="s">
        <v>17325</v>
      </c>
    </row>
    <row r="8207" spans="1:11" hidden="1" x14ac:dyDescent="0.3">
      <c r="A8207" t="s">
        <v>2597</v>
      </c>
      <c r="B8207" t="s">
        <v>13341</v>
      </c>
      <c r="C8207" t="s">
        <v>17404</v>
      </c>
      <c r="D8207" t="s">
        <v>17405</v>
      </c>
      <c r="E8207" s="74">
        <v>40580</v>
      </c>
      <c r="F8207">
        <v>0.1119</v>
      </c>
      <c r="G8207" t="s">
        <v>17</v>
      </c>
      <c r="H8207" t="s">
        <v>17324</v>
      </c>
      <c r="I8207" s="74">
        <v>40626</v>
      </c>
      <c r="J8207" t="s">
        <v>19</v>
      </c>
      <c r="K8207" t="s">
        <v>17325</v>
      </c>
    </row>
    <row r="8208" spans="1:11" hidden="1" x14ac:dyDescent="0.3">
      <c r="A8208" t="s">
        <v>2107</v>
      </c>
      <c r="B8208" t="s">
        <v>12963</v>
      </c>
      <c r="C8208" t="s">
        <v>17404</v>
      </c>
      <c r="D8208" t="s">
        <v>17405</v>
      </c>
      <c r="E8208" s="74">
        <v>41096</v>
      </c>
      <c r="F8208">
        <v>0.15376000000000001</v>
      </c>
      <c r="G8208" t="s">
        <v>17</v>
      </c>
      <c r="H8208" t="s">
        <v>17324</v>
      </c>
      <c r="I8208" s="74">
        <v>41206</v>
      </c>
      <c r="J8208" t="s">
        <v>19</v>
      </c>
      <c r="K8208" t="s">
        <v>17325</v>
      </c>
    </row>
    <row r="8209" spans="1:11" hidden="1" x14ac:dyDescent="0.3">
      <c r="A8209" t="s">
        <v>2267</v>
      </c>
      <c r="B8209" t="s">
        <v>13077</v>
      </c>
      <c r="C8209" t="s">
        <v>17404</v>
      </c>
      <c r="D8209" t="s">
        <v>17405</v>
      </c>
      <c r="E8209" s="74">
        <v>40942</v>
      </c>
      <c r="F8209">
        <v>6.8699999999999997E-2</v>
      </c>
      <c r="G8209" t="s">
        <v>17</v>
      </c>
      <c r="H8209" t="s">
        <v>17324</v>
      </c>
      <c r="I8209" s="74">
        <v>41206</v>
      </c>
      <c r="J8209" t="s">
        <v>19</v>
      </c>
      <c r="K8209" t="s">
        <v>17325</v>
      </c>
    </row>
    <row r="8210" spans="1:11" hidden="1" x14ac:dyDescent="0.3">
      <c r="A8210" t="s">
        <v>1764</v>
      </c>
      <c r="B8210" t="s">
        <v>12700</v>
      </c>
      <c r="C8210" t="s">
        <v>17404</v>
      </c>
      <c r="D8210" t="s">
        <v>17405</v>
      </c>
      <c r="E8210" s="74">
        <v>41255</v>
      </c>
      <c r="F8210">
        <v>0.16822000000000001</v>
      </c>
      <c r="G8210" t="s">
        <v>17</v>
      </c>
      <c r="H8210" t="s">
        <v>17324</v>
      </c>
      <c r="I8210" s="74">
        <v>41381</v>
      </c>
      <c r="J8210" t="s">
        <v>19</v>
      </c>
      <c r="K8210" t="s">
        <v>17325</v>
      </c>
    </row>
    <row r="8211" spans="1:11" hidden="1" x14ac:dyDescent="0.3">
      <c r="A8211" t="s">
        <v>1677</v>
      </c>
      <c r="B8211" t="s">
        <v>12629</v>
      </c>
      <c r="C8211" t="s">
        <v>17404</v>
      </c>
      <c r="D8211" t="s">
        <v>17405</v>
      </c>
      <c r="E8211" s="74">
        <v>41443</v>
      </c>
      <c r="F8211">
        <v>0.15196000000000001</v>
      </c>
      <c r="G8211" t="s">
        <v>17</v>
      </c>
      <c r="H8211" t="s">
        <v>17324</v>
      </c>
      <c r="I8211" s="74">
        <v>41540</v>
      </c>
      <c r="J8211" t="s">
        <v>19</v>
      </c>
      <c r="K8211" t="s">
        <v>17325</v>
      </c>
    </row>
    <row r="8212" spans="1:11" hidden="1" x14ac:dyDescent="0.3">
      <c r="A8212" t="s">
        <v>1676</v>
      </c>
      <c r="B8212" t="s">
        <v>12628</v>
      </c>
      <c r="C8212" t="s">
        <v>17404</v>
      </c>
      <c r="D8212" t="s">
        <v>17405</v>
      </c>
      <c r="E8212" s="74">
        <v>41443</v>
      </c>
      <c r="F8212">
        <v>0.15196000000000001</v>
      </c>
      <c r="G8212" t="s">
        <v>17</v>
      </c>
      <c r="H8212" t="s">
        <v>17324</v>
      </c>
      <c r="I8212" s="74">
        <v>41540</v>
      </c>
      <c r="J8212" t="s">
        <v>19</v>
      </c>
      <c r="K8212" t="s">
        <v>17325</v>
      </c>
    </row>
    <row r="8213" spans="1:11" hidden="1" x14ac:dyDescent="0.3">
      <c r="A8213" t="s">
        <v>1675</v>
      </c>
      <c r="B8213" t="s">
        <v>12627</v>
      </c>
      <c r="C8213" t="s">
        <v>17404</v>
      </c>
      <c r="D8213" t="s">
        <v>17405</v>
      </c>
      <c r="E8213" s="74">
        <v>41443</v>
      </c>
      <c r="F8213">
        <v>0.15196000000000001</v>
      </c>
      <c r="G8213" t="s">
        <v>17</v>
      </c>
      <c r="H8213" t="s">
        <v>17324</v>
      </c>
      <c r="I8213" s="74">
        <v>41540</v>
      </c>
      <c r="J8213" t="s">
        <v>19</v>
      </c>
      <c r="K8213" t="s">
        <v>17325</v>
      </c>
    </row>
    <row r="8214" spans="1:11" hidden="1" x14ac:dyDescent="0.3">
      <c r="A8214" t="s">
        <v>1674</v>
      </c>
      <c r="B8214" t="s">
        <v>12626</v>
      </c>
      <c r="C8214" t="s">
        <v>17404</v>
      </c>
      <c r="D8214" t="s">
        <v>17405</v>
      </c>
      <c r="E8214" s="74">
        <v>41443</v>
      </c>
      <c r="F8214">
        <v>0.15196000000000001</v>
      </c>
      <c r="G8214" t="s">
        <v>17</v>
      </c>
      <c r="H8214" t="s">
        <v>17324</v>
      </c>
      <c r="I8214" s="74">
        <v>41540</v>
      </c>
      <c r="J8214" t="s">
        <v>19</v>
      </c>
      <c r="K8214" t="s">
        <v>17325</v>
      </c>
    </row>
    <row r="8215" spans="1:11" hidden="1" x14ac:dyDescent="0.3">
      <c r="A8215" t="s">
        <v>1673</v>
      </c>
      <c r="B8215" t="s">
        <v>12625</v>
      </c>
      <c r="C8215" t="s">
        <v>17404</v>
      </c>
      <c r="D8215" t="s">
        <v>17405</v>
      </c>
      <c r="E8215" s="74">
        <v>41443</v>
      </c>
      <c r="F8215">
        <v>0.15196000000000001</v>
      </c>
      <c r="G8215" t="s">
        <v>17</v>
      </c>
      <c r="H8215" t="s">
        <v>17324</v>
      </c>
      <c r="I8215" s="74">
        <v>41540</v>
      </c>
      <c r="J8215" t="s">
        <v>19</v>
      </c>
      <c r="K8215" t="s">
        <v>17325</v>
      </c>
    </row>
    <row r="8216" spans="1:11" hidden="1" x14ac:dyDescent="0.3">
      <c r="A8216" t="s">
        <v>1672</v>
      </c>
      <c r="B8216" t="s">
        <v>12624</v>
      </c>
      <c r="C8216" t="s">
        <v>17404</v>
      </c>
      <c r="D8216" t="s">
        <v>17405</v>
      </c>
      <c r="E8216" s="74">
        <v>41443</v>
      </c>
      <c r="F8216">
        <v>0.15196000000000001</v>
      </c>
      <c r="G8216" t="s">
        <v>17</v>
      </c>
      <c r="H8216" t="s">
        <v>17324</v>
      </c>
      <c r="I8216" s="74">
        <v>41540</v>
      </c>
      <c r="J8216" t="s">
        <v>19</v>
      </c>
      <c r="K8216" t="s">
        <v>17325</v>
      </c>
    </row>
    <row r="8217" spans="1:11" hidden="1" x14ac:dyDescent="0.3">
      <c r="A8217" t="s">
        <v>1671</v>
      </c>
      <c r="B8217" t="s">
        <v>12623</v>
      </c>
      <c r="C8217" t="s">
        <v>17404</v>
      </c>
      <c r="D8217" t="s">
        <v>17405</v>
      </c>
      <c r="E8217" s="74">
        <v>41443</v>
      </c>
      <c r="F8217">
        <v>0.15196000000000001</v>
      </c>
      <c r="G8217" t="s">
        <v>17</v>
      </c>
      <c r="H8217" t="s">
        <v>17324</v>
      </c>
      <c r="I8217" s="74">
        <v>41540</v>
      </c>
      <c r="J8217" t="s">
        <v>19</v>
      </c>
      <c r="K8217" t="s">
        <v>17325</v>
      </c>
    </row>
    <row r="8218" spans="1:11" hidden="1" x14ac:dyDescent="0.3">
      <c r="A8218" t="s">
        <v>1670</v>
      </c>
      <c r="B8218" t="s">
        <v>12622</v>
      </c>
      <c r="C8218" t="s">
        <v>17404</v>
      </c>
      <c r="D8218" t="s">
        <v>17405</v>
      </c>
      <c r="E8218" s="74">
        <v>41443</v>
      </c>
      <c r="F8218">
        <v>0.15196000000000001</v>
      </c>
      <c r="G8218" t="s">
        <v>17</v>
      </c>
      <c r="H8218" t="s">
        <v>17324</v>
      </c>
      <c r="I8218" s="74">
        <v>41540</v>
      </c>
      <c r="J8218" t="s">
        <v>19</v>
      </c>
      <c r="K8218" t="s">
        <v>17325</v>
      </c>
    </row>
    <row r="8219" spans="1:11" hidden="1" x14ac:dyDescent="0.3">
      <c r="A8219" t="s">
        <v>1669</v>
      </c>
      <c r="B8219" t="s">
        <v>12621</v>
      </c>
      <c r="C8219" t="s">
        <v>17404</v>
      </c>
      <c r="D8219" t="s">
        <v>17405</v>
      </c>
      <c r="E8219" s="74">
        <v>41443</v>
      </c>
      <c r="F8219">
        <v>0.15196000000000001</v>
      </c>
      <c r="G8219" t="s">
        <v>17</v>
      </c>
      <c r="H8219" t="s">
        <v>17324</v>
      </c>
      <c r="I8219" s="74">
        <v>41540</v>
      </c>
      <c r="J8219" t="s">
        <v>19</v>
      </c>
      <c r="K8219" t="s">
        <v>17325</v>
      </c>
    </row>
    <row r="8220" spans="1:11" hidden="1" x14ac:dyDescent="0.3">
      <c r="A8220" t="s">
        <v>1668</v>
      </c>
      <c r="B8220" t="s">
        <v>12620</v>
      </c>
      <c r="C8220" t="s">
        <v>17404</v>
      </c>
      <c r="D8220" t="s">
        <v>17405</v>
      </c>
      <c r="E8220" s="74">
        <v>41443</v>
      </c>
      <c r="F8220">
        <v>0.15196000000000001</v>
      </c>
      <c r="G8220" t="s">
        <v>17</v>
      </c>
      <c r="H8220" t="s">
        <v>17324</v>
      </c>
      <c r="I8220" s="74">
        <v>41540</v>
      </c>
      <c r="J8220" t="s">
        <v>19</v>
      </c>
      <c r="K8220" t="s">
        <v>17325</v>
      </c>
    </row>
    <row r="8221" spans="1:11" hidden="1" x14ac:dyDescent="0.3">
      <c r="A8221" t="s">
        <v>1667</v>
      </c>
      <c r="B8221" t="s">
        <v>12619</v>
      </c>
      <c r="C8221" t="s">
        <v>17404</v>
      </c>
      <c r="D8221" t="s">
        <v>17405</v>
      </c>
      <c r="E8221" s="74">
        <v>41443</v>
      </c>
      <c r="F8221">
        <v>0.15196000000000001</v>
      </c>
      <c r="G8221" t="s">
        <v>17</v>
      </c>
      <c r="H8221" t="s">
        <v>17324</v>
      </c>
      <c r="I8221" s="74">
        <v>41540</v>
      </c>
      <c r="J8221" t="s">
        <v>19</v>
      </c>
      <c r="K8221" t="s">
        <v>17325</v>
      </c>
    </row>
    <row r="8222" spans="1:11" hidden="1" x14ac:dyDescent="0.3">
      <c r="A8222" t="s">
        <v>1666</v>
      </c>
      <c r="B8222" t="s">
        <v>12618</v>
      </c>
      <c r="C8222" t="s">
        <v>17404</v>
      </c>
      <c r="D8222" t="s">
        <v>17405</v>
      </c>
      <c r="E8222" s="74">
        <v>41443</v>
      </c>
      <c r="F8222">
        <v>0.15243999999999999</v>
      </c>
      <c r="G8222" t="s">
        <v>17</v>
      </c>
      <c r="H8222" t="s">
        <v>17324</v>
      </c>
      <c r="I8222" s="74">
        <v>41542</v>
      </c>
      <c r="J8222" t="s">
        <v>19</v>
      </c>
      <c r="K8222" t="s">
        <v>17325</v>
      </c>
    </row>
    <row r="8223" spans="1:11" hidden="1" x14ac:dyDescent="0.3">
      <c r="A8223" t="s">
        <v>1665</v>
      </c>
      <c r="B8223" t="s">
        <v>12617</v>
      </c>
      <c r="C8223" t="s">
        <v>17404</v>
      </c>
      <c r="D8223" t="s">
        <v>17405</v>
      </c>
      <c r="E8223" s="74">
        <v>41463</v>
      </c>
      <c r="F8223">
        <v>0.15079999999999999</v>
      </c>
      <c r="G8223" t="s">
        <v>17</v>
      </c>
      <c r="H8223" t="s">
        <v>17324</v>
      </c>
      <c r="I8223" s="74">
        <v>41540</v>
      </c>
      <c r="J8223" t="s">
        <v>19</v>
      </c>
      <c r="K8223" t="s">
        <v>17325</v>
      </c>
    </row>
    <row r="8224" spans="1:11" hidden="1" x14ac:dyDescent="0.3">
      <c r="A8224" t="s">
        <v>1664</v>
      </c>
      <c r="B8224" t="s">
        <v>12616</v>
      </c>
      <c r="C8224" t="s">
        <v>17404</v>
      </c>
      <c r="D8224" t="s">
        <v>17405</v>
      </c>
      <c r="E8224" s="74">
        <v>41463</v>
      </c>
      <c r="F8224">
        <v>0.15079999999999999</v>
      </c>
      <c r="G8224" t="s">
        <v>17</v>
      </c>
      <c r="H8224" t="s">
        <v>17324</v>
      </c>
      <c r="I8224" s="74">
        <v>41540</v>
      </c>
      <c r="J8224" t="s">
        <v>19</v>
      </c>
      <c r="K8224" t="s">
        <v>17325</v>
      </c>
    </row>
    <row r="8225" spans="1:11" hidden="1" x14ac:dyDescent="0.3">
      <c r="A8225" t="s">
        <v>1663</v>
      </c>
      <c r="B8225" t="s">
        <v>12615</v>
      </c>
      <c r="C8225" t="s">
        <v>17404</v>
      </c>
      <c r="D8225" t="s">
        <v>17405</v>
      </c>
      <c r="E8225" s="74">
        <v>41463</v>
      </c>
      <c r="F8225">
        <v>7.5399999999999995E-2</v>
      </c>
      <c r="G8225" t="s">
        <v>17</v>
      </c>
      <c r="H8225" t="s">
        <v>17324</v>
      </c>
      <c r="I8225" s="74">
        <v>41540</v>
      </c>
      <c r="J8225" t="s">
        <v>19</v>
      </c>
      <c r="K8225" t="s">
        <v>17325</v>
      </c>
    </row>
    <row r="8226" spans="1:11" hidden="1" x14ac:dyDescent="0.3">
      <c r="A8226" t="s">
        <v>1004</v>
      </c>
      <c r="B8226" t="s">
        <v>12193</v>
      </c>
      <c r="C8226" t="s">
        <v>17404</v>
      </c>
      <c r="D8226" t="s">
        <v>17405</v>
      </c>
      <c r="E8226" s="74">
        <v>40745</v>
      </c>
      <c r="F8226">
        <v>9.2367000000000005E-2</v>
      </c>
      <c r="G8226" t="s">
        <v>17</v>
      </c>
      <c r="H8226" t="s">
        <v>17324</v>
      </c>
      <c r="I8226" s="74">
        <v>41988</v>
      </c>
      <c r="J8226" t="s">
        <v>19</v>
      </c>
      <c r="K8226" t="s">
        <v>17325</v>
      </c>
    </row>
    <row r="8227" spans="1:11" hidden="1" x14ac:dyDescent="0.3">
      <c r="A8227" t="s">
        <v>1243</v>
      </c>
      <c r="B8227" t="s">
        <v>12333</v>
      </c>
      <c r="C8227" t="s">
        <v>17404</v>
      </c>
      <c r="D8227" t="s">
        <v>17405</v>
      </c>
      <c r="E8227" s="74">
        <v>41648</v>
      </c>
      <c r="F8227">
        <v>0.106723</v>
      </c>
      <c r="G8227" t="s">
        <v>17</v>
      </c>
      <c r="H8227" t="s">
        <v>17324</v>
      </c>
      <c r="I8227" s="74">
        <v>41752</v>
      </c>
      <c r="J8227" t="s">
        <v>19</v>
      </c>
      <c r="K8227" t="s">
        <v>17325</v>
      </c>
    </row>
    <row r="8228" spans="1:11" hidden="1" x14ac:dyDescent="0.3">
      <c r="A8228" t="s">
        <v>14259</v>
      </c>
      <c r="B8228" t="s">
        <v>14258</v>
      </c>
      <c r="C8228" t="s">
        <v>18715</v>
      </c>
      <c r="D8228" t="s">
        <v>18716</v>
      </c>
      <c r="E8228" s="74">
        <v>44679</v>
      </c>
      <c r="F8228">
        <v>1.46E-2</v>
      </c>
      <c r="G8228" t="s">
        <v>17</v>
      </c>
      <c r="H8228" t="s">
        <v>17315</v>
      </c>
      <c r="I8228" s="74">
        <v>45007</v>
      </c>
      <c r="J8228" t="s">
        <v>19</v>
      </c>
      <c r="K8228" t="s">
        <v>19</v>
      </c>
    </row>
    <row r="8229" spans="1:11" hidden="1" x14ac:dyDescent="0.3">
      <c r="A8229" t="s">
        <v>15348</v>
      </c>
      <c r="B8229" t="s">
        <v>15347</v>
      </c>
      <c r="C8229" t="s">
        <v>17736</v>
      </c>
      <c r="D8229" t="s">
        <v>17737</v>
      </c>
      <c r="E8229" s="74">
        <v>43756</v>
      </c>
      <c r="F8229">
        <v>0.13900000000000001</v>
      </c>
      <c r="G8229" t="s">
        <v>17</v>
      </c>
      <c r="H8229" t="s">
        <v>17315</v>
      </c>
      <c r="I8229" s="74">
        <v>44588</v>
      </c>
      <c r="J8229" t="s">
        <v>19</v>
      </c>
      <c r="K8229" t="s">
        <v>19</v>
      </c>
    </row>
    <row r="8230" spans="1:11" hidden="1" x14ac:dyDescent="0.3">
      <c r="A8230" t="s">
        <v>15339</v>
      </c>
      <c r="B8230" t="s">
        <v>15338</v>
      </c>
      <c r="C8230" t="s">
        <v>17736</v>
      </c>
      <c r="D8230" t="s">
        <v>17737</v>
      </c>
      <c r="E8230" s="74">
        <v>43775</v>
      </c>
      <c r="F8230">
        <v>3.4000000000000002E-2</v>
      </c>
      <c r="G8230" t="s">
        <v>17</v>
      </c>
      <c r="H8230" t="s">
        <v>17315</v>
      </c>
      <c r="I8230" s="74">
        <v>44602</v>
      </c>
      <c r="J8230" t="s">
        <v>19</v>
      </c>
      <c r="K8230" t="s">
        <v>19</v>
      </c>
    </row>
    <row r="8231" spans="1:11" hidden="1" x14ac:dyDescent="0.3">
      <c r="A8231" t="s">
        <v>15337</v>
      </c>
      <c r="B8231" t="s">
        <v>15336</v>
      </c>
      <c r="C8231" t="s">
        <v>17736</v>
      </c>
      <c r="D8231" t="s">
        <v>17737</v>
      </c>
      <c r="E8231" s="74">
        <v>43787</v>
      </c>
      <c r="F8231">
        <v>4.9000000000000002E-2</v>
      </c>
      <c r="G8231" t="s">
        <v>17</v>
      </c>
      <c r="H8231" t="s">
        <v>17315</v>
      </c>
      <c r="I8231" s="74">
        <v>44602</v>
      </c>
      <c r="J8231" t="s">
        <v>19</v>
      </c>
      <c r="K8231" t="s">
        <v>19</v>
      </c>
    </row>
    <row r="8232" spans="1:11" hidden="1" x14ac:dyDescent="0.3">
      <c r="A8232" t="s">
        <v>7812</v>
      </c>
      <c r="B8232" t="s">
        <v>10409</v>
      </c>
      <c r="C8232" t="s">
        <v>17337</v>
      </c>
      <c r="D8232" t="s">
        <v>17338</v>
      </c>
      <c r="E8232" s="74">
        <v>43921</v>
      </c>
      <c r="F8232">
        <v>2.2000000000000002</v>
      </c>
      <c r="G8232" t="s">
        <v>17</v>
      </c>
      <c r="H8232" t="s">
        <v>17339</v>
      </c>
      <c r="I8232" s="74">
        <v>43970</v>
      </c>
      <c r="J8232" t="s">
        <v>19</v>
      </c>
      <c r="K8232" t="s">
        <v>19</v>
      </c>
    </row>
    <row r="8233" spans="1:11" hidden="1" x14ac:dyDescent="0.3">
      <c r="A8233" t="s">
        <v>15350</v>
      </c>
      <c r="B8233" t="s">
        <v>15349</v>
      </c>
      <c r="C8233" t="s">
        <v>17736</v>
      </c>
      <c r="D8233" t="s">
        <v>17737</v>
      </c>
      <c r="E8233" s="74">
        <v>43857</v>
      </c>
      <c r="F8233">
        <v>8.5999999999999993E-2</v>
      </c>
      <c r="G8233" t="s">
        <v>17</v>
      </c>
      <c r="H8233" t="s">
        <v>17315</v>
      </c>
      <c r="I8233" s="74">
        <v>44610</v>
      </c>
      <c r="J8233" t="s">
        <v>19</v>
      </c>
      <c r="K8233" t="s">
        <v>19</v>
      </c>
    </row>
    <row r="8234" spans="1:11" hidden="1" x14ac:dyDescent="0.3">
      <c r="A8234" t="s">
        <v>25857</v>
      </c>
      <c r="B8234" t="s">
        <v>25858</v>
      </c>
      <c r="C8234" t="s">
        <v>18715</v>
      </c>
      <c r="D8234" t="s">
        <v>18716</v>
      </c>
      <c r="E8234" s="74">
        <v>45433</v>
      </c>
      <c r="F8234">
        <v>5.9719000000000001E-2</v>
      </c>
      <c r="G8234" t="s">
        <v>17</v>
      </c>
      <c r="H8234" t="s">
        <v>17315</v>
      </c>
      <c r="I8234" s="74">
        <v>45490</v>
      </c>
      <c r="J8234" t="s">
        <v>19</v>
      </c>
      <c r="K8234" t="s">
        <v>19</v>
      </c>
    </row>
    <row r="8235" spans="1:11" hidden="1" x14ac:dyDescent="0.3">
      <c r="A8235" t="s">
        <v>25498</v>
      </c>
      <c r="B8235" t="s">
        <v>25499</v>
      </c>
      <c r="C8235" t="s">
        <v>17316</v>
      </c>
      <c r="D8235" t="s">
        <v>17317</v>
      </c>
      <c r="E8235" s="74">
        <v>45510</v>
      </c>
      <c r="F8235">
        <v>0.23200000000000001</v>
      </c>
      <c r="G8235" t="s">
        <v>17</v>
      </c>
      <c r="H8235" t="s">
        <v>17379</v>
      </c>
      <c r="I8235" s="74">
        <v>45545</v>
      </c>
      <c r="J8235" t="s">
        <v>19</v>
      </c>
      <c r="K8235" t="s">
        <v>19</v>
      </c>
    </row>
    <row r="8236" spans="1:11" hidden="1" x14ac:dyDescent="0.3">
      <c r="A8236" t="s">
        <v>19825</v>
      </c>
      <c r="B8236" t="s">
        <v>19826</v>
      </c>
      <c r="C8236" t="s">
        <v>18715</v>
      </c>
      <c r="D8236" t="s">
        <v>18716</v>
      </c>
      <c r="E8236" s="74">
        <v>44937</v>
      </c>
      <c r="F8236">
        <v>2.4E-2</v>
      </c>
      <c r="G8236" t="s">
        <v>17</v>
      </c>
      <c r="H8236" t="s">
        <v>17315</v>
      </c>
      <c r="I8236" s="74">
        <v>45050</v>
      </c>
      <c r="J8236" t="s">
        <v>19</v>
      </c>
      <c r="K8236" t="s">
        <v>19</v>
      </c>
    </row>
    <row r="8237" spans="1:11" hidden="1" x14ac:dyDescent="0.3">
      <c r="A8237" t="s">
        <v>26662</v>
      </c>
      <c r="B8237" t="s">
        <v>26663</v>
      </c>
      <c r="C8237" t="s">
        <v>18715</v>
      </c>
      <c r="D8237" t="s">
        <v>18716</v>
      </c>
      <c r="E8237" s="74">
        <v>45293</v>
      </c>
      <c r="F8237">
        <v>2.5658E-2</v>
      </c>
      <c r="G8237" t="s">
        <v>17</v>
      </c>
      <c r="H8237" t="s">
        <v>17315</v>
      </c>
      <c r="I8237" s="74">
        <v>45559</v>
      </c>
      <c r="J8237" t="s">
        <v>19</v>
      </c>
      <c r="K8237" t="s">
        <v>19</v>
      </c>
    </row>
    <row r="8238" spans="1:11" hidden="1" x14ac:dyDescent="0.3">
      <c r="A8238" t="s">
        <v>21682</v>
      </c>
      <c r="B8238" t="s">
        <v>21683</v>
      </c>
      <c r="C8238" t="s">
        <v>17316</v>
      </c>
      <c r="D8238" t="s">
        <v>17317</v>
      </c>
      <c r="E8238" s="74">
        <v>45267</v>
      </c>
      <c r="F8238">
        <v>0.37</v>
      </c>
      <c r="G8238" t="s">
        <v>17</v>
      </c>
      <c r="H8238" t="s">
        <v>17379</v>
      </c>
      <c r="I8238" s="74">
        <v>45345</v>
      </c>
      <c r="J8238" t="s">
        <v>19</v>
      </c>
      <c r="K8238" t="s">
        <v>19</v>
      </c>
    </row>
    <row r="8239" spans="1:11" hidden="1" x14ac:dyDescent="0.3">
      <c r="A8239" t="s">
        <v>2109</v>
      </c>
      <c r="B8239" t="s">
        <v>12964</v>
      </c>
      <c r="C8239" t="s">
        <v>17428</v>
      </c>
      <c r="D8239" t="s">
        <v>17429</v>
      </c>
      <c r="E8239" s="74">
        <v>41019</v>
      </c>
      <c r="F8239">
        <v>0.27200000000000002</v>
      </c>
      <c r="G8239" t="s">
        <v>17</v>
      </c>
      <c r="H8239" t="s">
        <v>17315</v>
      </c>
      <c r="I8239" s="74">
        <v>41177</v>
      </c>
      <c r="J8239" t="s">
        <v>19</v>
      </c>
      <c r="K8239" t="s">
        <v>19</v>
      </c>
    </row>
    <row r="8240" spans="1:11" hidden="1" x14ac:dyDescent="0.3">
      <c r="A8240" t="s">
        <v>25275</v>
      </c>
      <c r="B8240" t="s">
        <v>25276</v>
      </c>
      <c r="C8240" t="s">
        <v>18715</v>
      </c>
      <c r="D8240" t="s">
        <v>18716</v>
      </c>
      <c r="E8240" s="74">
        <v>45259</v>
      </c>
      <c r="F8240">
        <v>0.15</v>
      </c>
      <c r="G8240" t="s">
        <v>17</v>
      </c>
      <c r="H8240" t="s">
        <v>17315</v>
      </c>
      <c r="I8240" s="74">
        <v>45380</v>
      </c>
      <c r="J8240" t="s">
        <v>19</v>
      </c>
      <c r="K8240" t="s">
        <v>19</v>
      </c>
    </row>
    <row r="8241" spans="1:11" hidden="1" x14ac:dyDescent="0.3">
      <c r="A8241" t="s">
        <v>25266</v>
      </c>
      <c r="B8241" t="s">
        <v>25267</v>
      </c>
      <c r="C8241" t="s">
        <v>18715</v>
      </c>
      <c r="D8241" t="s">
        <v>18716</v>
      </c>
      <c r="E8241" s="74">
        <v>45233</v>
      </c>
      <c r="F8241">
        <v>7.4999999999999997E-2</v>
      </c>
      <c r="G8241" t="s">
        <v>17</v>
      </c>
      <c r="H8241" t="s">
        <v>17315</v>
      </c>
      <c r="I8241" s="74">
        <v>45378</v>
      </c>
      <c r="J8241" t="s">
        <v>19</v>
      </c>
      <c r="K8241" t="s">
        <v>19</v>
      </c>
    </row>
    <row r="8242" spans="1:11" hidden="1" x14ac:dyDescent="0.3">
      <c r="A8242" t="s">
        <v>14263</v>
      </c>
      <c r="B8242" t="s">
        <v>14262</v>
      </c>
      <c r="C8242" t="s">
        <v>18715</v>
      </c>
      <c r="D8242" t="s">
        <v>18716</v>
      </c>
      <c r="E8242" s="74">
        <v>44778</v>
      </c>
      <c r="F8242">
        <v>8.6400000000000005E-2</v>
      </c>
      <c r="G8242" t="s">
        <v>17</v>
      </c>
      <c r="H8242" t="s">
        <v>17315</v>
      </c>
      <c r="I8242" s="74">
        <v>45001</v>
      </c>
      <c r="J8242" t="s">
        <v>19</v>
      </c>
      <c r="K8242" t="s">
        <v>19</v>
      </c>
    </row>
    <row r="8243" spans="1:11" hidden="1" x14ac:dyDescent="0.3">
      <c r="A8243" t="s">
        <v>14261</v>
      </c>
      <c r="B8243" t="s">
        <v>14260</v>
      </c>
      <c r="C8243" t="s">
        <v>18715</v>
      </c>
      <c r="D8243" t="s">
        <v>18716</v>
      </c>
      <c r="E8243" s="74">
        <v>44649</v>
      </c>
      <c r="F8243">
        <v>1.6E-2</v>
      </c>
      <c r="G8243" t="s">
        <v>17</v>
      </c>
      <c r="H8243" t="s">
        <v>17315</v>
      </c>
      <c r="I8243" s="74">
        <v>44987</v>
      </c>
      <c r="J8243" t="s">
        <v>19</v>
      </c>
      <c r="K8243" t="s">
        <v>19</v>
      </c>
    </row>
    <row r="8244" spans="1:11" hidden="1" x14ac:dyDescent="0.3">
      <c r="A8244" t="s">
        <v>25279</v>
      </c>
      <c r="B8244" t="s">
        <v>25280</v>
      </c>
      <c r="C8244" t="s">
        <v>18715</v>
      </c>
      <c r="D8244" t="s">
        <v>18716</v>
      </c>
      <c r="E8244" s="74">
        <v>45293</v>
      </c>
      <c r="F8244">
        <v>0.05</v>
      </c>
      <c r="G8244" t="s">
        <v>17</v>
      </c>
      <c r="H8244" t="s">
        <v>17315</v>
      </c>
      <c r="I8244" s="74">
        <v>45422</v>
      </c>
      <c r="J8244" t="s">
        <v>19</v>
      </c>
      <c r="K8244" t="s">
        <v>19</v>
      </c>
    </row>
    <row r="8245" spans="1:11" hidden="1" x14ac:dyDescent="0.3">
      <c r="A8245" t="s">
        <v>8849</v>
      </c>
      <c r="B8245" t="s">
        <v>17215</v>
      </c>
      <c r="C8245" t="s">
        <v>17320</v>
      </c>
      <c r="D8245" t="s">
        <v>17321</v>
      </c>
      <c r="E8245" s="74">
        <v>43760</v>
      </c>
      <c r="F8245">
        <v>0.45700000000000002</v>
      </c>
      <c r="G8245" t="s">
        <v>17</v>
      </c>
      <c r="H8245" t="s">
        <v>17315</v>
      </c>
      <c r="I8245" s="74">
        <v>43986</v>
      </c>
      <c r="J8245" t="s">
        <v>19</v>
      </c>
      <c r="K8245" t="s">
        <v>19</v>
      </c>
    </row>
    <row r="8246" spans="1:11" hidden="1" x14ac:dyDescent="0.3">
      <c r="A8246" t="s">
        <v>3156</v>
      </c>
      <c r="B8246" t="s">
        <v>10321</v>
      </c>
      <c r="C8246" t="s">
        <v>17486</v>
      </c>
      <c r="D8246" t="s">
        <v>17487</v>
      </c>
      <c r="E8246" s="74">
        <v>39813</v>
      </c>
      <c r="F8246">
        <v>3.5999999999999997E-2</v>
      </c>
      <c r="G8246" t="s">
        <v>17</v>
      </c>
      <c r="H8246" t="s">
        <v>17315</v>
      </c>
      <c r="I8246" s="74">
        <v>39884</v>
      </c>
      <c r="J8246" t="s">
        <v>19</v>
      </c>
      <c r="K8246" t="s">
        <v>19</v>
      </c>
    </row>
    <row r="8247" spans="1:11" hidden="1" x14ac:dyDescent="0.3">
      <c r="A8247" t="s">
        <v>3155</v>
      </c>
      <c r="B8247" t="s">
        <v>10321</v>
      </c>
      <c r="C8247" t="s">
        <v>17486</v>
      </c>
      <c r="D8247" t="s">
        <v>17487</v>
      </c>
      <c r="E8247" s="74">
        <v>39813</v>
      </c>
      <c r="F8247">
        <v>1.2E-2</v>
      </c>
      <c r="G8247" t="s">
        <v>17</v>
      </c>
      <c r="H8247" t="s">
        <v>17315</v>
      </c>
      <c r="I8247" s="74">
        <v>39884</v>
      </c>
      <c r="J8247" t="s">
        <v>19</v>
      </c>
      <c r="K8247" t="s">
        <v>19</v>
      </c>
    </row>
    <row r="8248" spans="1:11" hidden="1" x14ac:dyDescent="0.3">
      <c r="A8248" t="s">
        <v>3154</v>
      </c>
      <c r="B8248" t="s">
        <v>10321</v>
      </c>
      <c r="C8248" t="s">
        <v>17486</v>
      </c>
      <c r="D8248" t="s">
        <v>17487</v>
      </c>
      <c r="E8248" s="74">
        <v>39813</v>
      </c>
      <c r="F8248">
        <v>6.4000000000000001E-2</v>
      </c>
      <c r="G8248" t="s">
        <v>17</v>
      </c>
      <c r="H8248" t="s">
        <v>17315</v>
      </c>
      <c r="I8248" s="74">
        <v>39884</v>
      </c>
      <c r="J8248" t="s">
        <v>19</v>
      </c>
      <c r="K8248" t="s">
        <v>19</v>
      </c>
    </row>
    <row r="8249" spans="1:11" hidden="1" x14ac:dyDescent="0.3">
      <c r="A8249" t="s">
        <v>3153</v>
      </c>
      <c r="B8249" t="s">
        <v>10321</v>
      </c>
      <c r="C8249" t="s">
        <v>17486</v>
      </c>
      <c r="D8249" t="s">
        <v>17487</v>
      </c>
      <c r="E8249" s="74">
        <v>39813</v>
      </c>
      <c r="F8249">
        <v>2.7E-2</v>
      </c>
      <c r="G8249" t="s">
        <v>17</v>
      </c>
      <c r="H8249" t="s">
        <v>17315</v>
      </c>
      <c r="I8249" s="74">
        <v>39884</v>
      </c>
      <c r="J8249" t="s">
        <v>19</v>
      </c>
      <c r="K8249" t="s">
        <v>19</v>
      </c>
    </row>
    <row r="8250" spans="1:11" hidden="1" x14ac:dyDescent="0.3">
      <c r="A8250" t="s">
        <v>3152</v>
      </c>
      <c r="B8250" t="s">
        <v>10321</v>
      </c>
      <c r="C8250" t="s">
        <v>17486</v>
      </c>
      <c r="D8250" t="s">
        <v>17487</v>
      </c>
      <c r="E8250" s="74">
        <v>39813</v>
      </c>
      <c r="F8250">
        <v>2.7E-2</v>
      </c>
      <c r="G8250" t="s">
        <v>17</v>
      </c>
      <c r="H8250" t="s">
        <v>17315</v>
      </c>
      <c r="I8250" s="74">
        <v>39884</v>
      </c>
      <c r="J8250" t="s">
        <v>19</v>
      </c>
      <c r="K8250" t="s">
        <v>19</v>
      </c>
    </row>
    <row r="8251" spans="1:11" hidden="1" x14ac:dyDescent="0.3">
      <c r="A8251" t="s">
        <v>3151</v>
      </c>
      <c r="B8251" t="s">
        <v>10321</v>
      </c>
      <c r="C8251" t="s">
        <v>17486</v>
      </c>
      <c r="D8251" t="s">
        <v>17487</v>
      </c>
      <c r="E8251" s="74">
        <v>39813</v>
      </c>
      <c r="F8251">
        <v>0.03</v>
      </c>
      <c r="G8251" t="s">
        <v>17</v>
      </c>
      <c r="H8251" t="s">
        <v>17315</v>
      </c>
      <c r="I8251" s="74">
        <v>39884</v>
      </c>
      <c r="J8251" t="s">
        <v>19</v>
      </c>
      <c r="K8251" t="s">
        <v>19</v>
      </c>
    </row>
    <row r="8252" spans="1:11" hidden="1" x14ac:dyDescent="0.3">
      <c r="A8252" t="s">
        <v>19488</v>
      </c>
      <c r="B8252" t="s">
        <v>19489</v>
      </c>
      <c r="C8252" t="s">
        <v>18715</v>
      </c>
      <c r="D8252" t="s">
        <v>18716</v>
      </c>
      <c r="E8252" s="74">
        <v>44849</v>
      </c>
      <c r="F8252">
        <v>0.01</v>
      </c>
      <c r="G8252" t="s">
        <v>17</v>
      </c>
      <c r="H8252" t="s">
        <v>17315</v>
      </c>
      <c r="I8252" s="74">
        <v>45048</v>
      </c>
      <c r="J8252" t="s">
        <v>19</v>
      </c>
      <c r="K8252" t="s">
        <v>19</v>
      </c>
    </row>
    <row r="8253" spans="1:11" hidden="1" x14ac:dyDescent="0.3">
      <c r="A8253" t="s">
        <v>21006</v>
      </c>
      <c r="B8253" t="s">
        <v>21007</v>
      </c>
      <c r="C8253" t="s">
        <v>18715</v>
      </c>
      <c r="D8253" t="s">
        <v>18716</v>
      </c>
      <c r="E8253" s="74">
        <v>45135</v>
      </c>
      <c r="F8253">
        <v>8.6999999999999994E-2</v>
      </c>
      <c r="G8253" t="s">
        <v>17</v>
      </c>
      <c r="H8253" t="s">
        <v>17315</v>
      </c>
      <c r="I8253" s="74">
        <v>45303</v>
      </c>
      <c r="J8253" t="s">
        <v>19</v>
      </c>
      <c r="K8253" t="s">
        <v>19</v>
      </c>
    </row>
    <row r="8254" spans="1:11" hidden="1" x14ac:dyDescent="0.3">
      <c r="A8254" t="s">
        <v>25310</v>
      </c>
      <c r="B8254" t="s">
        <v>25311</v>
      </c>
      <c r="C8254" t="s">
        <v>18715</v>
      </c>
      <c r="D8254" t="s">
        <v>18716</v>
      </c>
      <c r="E8254" s="74">
        <v>45237</v>
      </c>
      <c r="F8254">
        <v>8.1730999999999998E-2</v>
      </c>
      <c r="G8254" t="s">
        <v>17</v>
      </c>
      <c r="H8254" t="s">
        <v>17315</v>
      </c>
      <c r="I8254" s="74">
        <v>45559</v>
      </c>
      <c r="J8254" t="s">
        <v>19</v>
      </c>
      <c r="K8254" t="s">
        <v>19</v>
      </c>
    </row>
    <row r="8255" spans="1:11" hidden="1" x14ac:dyDescent="0.3">
      <c r="A8255" t="s">
        <v>13757</v>
      </c>
      <c r="B8255" t="s">
        <v>13756</v>
      </c>
      <c r="C8255" t="s">
        <v>18715</v>
      </c>
      <c r="D8255" t="s">
        <v>18716</v>
      </c>
      <c r="E8255" s="74">
        <v>44848</v>
      </c>
      <c r="F8255">
        <v>2.1000000000000001E-2</v>
      </c>
      <c r="G8255" t="s">
        <v>17</v>
      </c>
      <c r="H8255" t="s">
        <v>17315</v>
      </c>
      <c r="I8255" s="74">
        <v>44917</v>
      </c>
      <c r="J8255" t="s">
        <v>19</v>
      </c>
      <c r="K8255" t="s">
        <v>19</v>
      </c>
    </row>
    <row r="8256" spans="1:11" hidden="1" x14ac:dyDescent="0.3">
      <c r="A8256" t="s">
        <v>15306</v>
      </c>
      <c r="B8256" t="s">
        <v>15305</v>
      </c>
      <c r="C8256" t="s">
        <v>17410</v>
      </c>
      <c r="D8256" t="s">
        <v>17411</v>
      </c>
      <c r="E8256" s="74">
        <v>44174</v>
      </c>
      <c r="F8256">
        <v>9.8000000000000004E-2</v>
      </c>
      <c r="G8256" t="s">
        <v>17</v>
      </c>
      <c r="H8256" t="s">
        <v>17315</v>
      </c>
      <c r="I8256" s="74">
        <v>44698</v>
      </c>
      <c r="J8256" t="s">
        <v>19</v>
      </c>
      <c r="K8256" t="s">
        <v>19</v>
      </c>
    </row>
    <row r="8257" spans="1:11" hidden="1" x14ac:dyDescent="0.3">
      <c r="A8257" t="s">
        <v>26366</v>
      </c>
      <c r="B8257" t="s">
        <v>26367</v>
      </c>
      <c r="C8257" t="s">
        <v>17673</v>
      </c>
      <c r="D8257" t="s">
        <v>17674</v>
      </c>
      <c r="E8257" s="74">
        <v>45419</v>
      </c>
      <c r="F8257">
        <v>0.30385000000000001</v>
      </c>
      <c r="G8257" t="s">
        <v>17</v>
      </c>
      <c r="H8257" t="s">
        <v>17315</v>
      </c>
      <c r="I8257" s="74">
        <v>45610</v>
      </c>
      <c r="J8257" t="s">
        <v>19</v>
      </c>
      <c r="K8257" t="s">
        <v>19</v>
      </c>
    </row>
    <row r="8258" spans="1:11" hidden="1" x14ac:dyDescent="0.3">
      <c r="A8258" t="s">
        <v>4504</v>
      </c>
      <c r="B8258" t="s">
        <v>4503</v>
      </c>
      <c r="C8258" t="s">
        <v>17480</v>
      </c>
      <c r="D8258" t="s">
        <v>17481</v>
      </c>
      <c r="E8258" s="74">
        <v>43214</v>
      </c>
      <c r="F8258">
        <v>1</v>
      </c>
      <c r="G8258" t="s">
        <v>17</v>
      </c>
      <c r="H8258" t="s">
        <v>17315</v>
      </c>
      <c r="I8258" s="74">
        <v>43242</v>
      </c>
      <c r="J8258" t="s">
        <v>19</v>
      </c>
      <c r="K8258" t="s">
        <v>19</v>
      </c>
    </row>
    <row r="8259" spans="1:11" hidden="1" x14ac:dyDescent="0.3">
      <c r="A8259" t="s">
        <v>3059</v>
      </c>
      <c r="B8259" t="s">
        <v>16079</v>
      </c>
      <c r="C8259" t="s">
        <v>17597</v>
      </c>
      <c r="D8259" t="s">
        <v>17598</v>
      </c>
      <c r="E8259" s="74">
        <v>32812</v>
      </c>
      <c r="F8259">
        <v>0.8</v>
      </c>
      <c r="G8259" t="s">
        <v>17369</v>
      </c>
      <c r="H8259" t="s">
        <v>17441</v>
      </c>
      <c r="I8259" s="74">
        <v>39917</v>
      </c>
      <c r="J8259" t="s">
        <v>19</v>
      </c>
      <c r="K8259" t="s">
        <v>19</v>
      </c>
    </row>
    <row r="8260" spans="1:11" hidden="1" x14ac:dyDescent="0.3">
      <c r="A8260" t="s">
        <v>3691</v>
      </c>
      <c r="B8260" t="s">
        <v>13473</v>
      </c>
      <c r="C8260" t="s">
        <v>17352</v>
      </c>
      <c r="D8260" t="s">
        <v>17293</v>
      </c>
      <c r="E8260" s="74">
        <v>5115</v>
      </c>
      <c r="F8260">
        <v>1</v>
      </c>
      <c r="G8260" t="s">
        <v>17369</v>
      </c>
      <c r="H8260" t="s">
        <v>17397</v>
      </c>
      <c r="I8260" s="74">
        <v>39451</v>
      </c>
      <c r="J8260" t="s">
        <v>19</v>
      </c>
      <c r="K8260" t="s">
        <v>19</v>
      </c>
    </row>
    <row r="8261" spans="1:11" hidden="1" x14ac:dyDescent="0.3">
      <c r="A8261" t="s">
        <v>3045</v>
      </c>
      <c r="B8261" t="s">
        <v>15822</v>
      </c>
      <c r="C8261" t="s">
        <v>17561</v>
      </c>
      <c r="D8261" t="s">
        <v>17562</v>
      </c>
      <c r="E8261" s="74">
        <v>32143</v>
      </c>
      <c r="F8261">
        <v>3.6</v>
      </c>
      <c r="G8261" t="s">
        <v>17369</v>
      </c>
      <c r="H8261" t="s">
        <v>17315</v>
      </c>
      <c r="I8261" s="74">
        <v>39927</v>
      </c>
      <c r="J8261" t="s">
        <v>19</v>
      </c>
      <c r="K8261" t="s">
        <v>19</v>
      </c>
    </row>
    <row r="8262" spans="1:11" hidden="1" x14ac:dyDescent="0.3">
      <c r="A8262" t="s">
        <v>3227</v>
      </c>
      <c r="B8262" t="s">
        <v>10730</v>
      </c>
      <c r="C8262" t="s">
        <v>17313</v>
      </c>
      <c r="D8262" t="s">
        <v>17314</v>
      </c>
      <c r="E8262" s="74">
        <v>39767</v>
      </c>
      <c r="F8262">
        <v>6.2E-2</v>
      </c>
      <c r="G8262" t="s">
        <v>17</v>
      </c>
      <c r="H8262" t="s">
        <v>17315</v>
      </c>
      <c r="I8262" s="74">
        <v>39776</v>
      </c>
      <c r="J8262" t="s">
        <v>19</v>
      </c>
      <c r="K8262" t="s">
        <v>19</v>
      </c>
    </row>
    <row r="8263" spans="1:11" hidden="1" x14ac:dyDescent="0.3">
      <c r="A8263" t="s">
        <v>3768</v>
      </c>
      <c r="B8263" t="s">
        <v>11637</v>
      </c>
      <c r="C8263" t="s">
        <v>17313</v>
      </c>
      <c r="D8263" t="s">
        <v>17314</v>
      </c>
      <c r="E8263" s="74">
        <v>39696</v>
      </c>
      <c r="F8263">
        <v>4.7E-2</v>
      </c>
      <c r="G8263" t="s">
        <v>17</v>
      </c>
      <c r="H8263" t="s">
        <v>17315</v>
      </c>
      <c r="I8263" s="74">
        <v>39762</v>
      </c>
      <c r="J8263" t="s">
        <v>19</v>
      </c>
      <c r="K8263" t="s">
        <v>19</v>
      </c>
    </row>
    <row r="8264" spans="1:11" hidden="1" x14ac:dyDescent="0.3">
      <c r="A8264" t="s">
        <v>3229</v>
      </c>
      <c r="B8264" t="s">
        <v>10743</v>
      </c>
      <c r="C8264" t="s">
        <v>17313</v>
      </c>
      <c r="D8264" t="s">
        <v>17314</v>
      </c>
      <c r="E8264" s="74">
        <v>39763</v>
      </c>
      <c r="F8264">
        <v>4.9000000000000002E-2</v>
      </c>
      <c r="G8264" t="s">
        <v>17</v>
      </c>
      <c r="H8264" t="s">
        <v>17315</v>
      </c>
      <c r="I8264" s="74">
        <v>39776</v>
      </c>
      <c r="J8264" t="s">
        <v>19</v>
      </c>
      <c r="K8264" t="s">
        <v>19</v>
      </c>
    </row>
    <row r="8265" spans="1:11" hidden="1" x14ac:dyDescent="0.3">
      <c r="A8265" t="s">
        <v>3767</v>
      </c>
      <c r="B8265" t="s">
        <v>11557</v>
      </c>
      <c r="C8265" t="s">
        <v>17313</v>
      </c>
      <c r="D8265" t="s">
        <v>17314</v>
      </c>
      <c r="E8265" s="74">
        <v>39701</v>
      </c>
      <c r="F8265">
        <v>7.3999999999999996E-2</v>
      </c>
      <c r="G8265" t="s">
        <v>17</v>
      </c>
      <c r="H8265" t="s">
        <v>17315</v>
      </c>
      <c r="I8265" s="74">
        <v>39738</v>
      </c>
      <c r="J8265" t="s">
        <v>19</v>
      </c>
      <c r="K8265" t="s">
        <v>19</v>
      </c>
    </row>
    <row r="8266" spans="1:11" hidden="1" x14ac:dyDescent="0.3">
      <c r="A8266" t="s">
        <v>3179</v>
      </c>
      <c r="B8266" t="s">
        <v>10456</v>
      </c>
      <c r="C8266" t="s">
        <v>17313</v>
      </c>
      <c r="D8266" t="s">
        <v>17314</v>
      </c>
      <c r="E8266" s="74">
        <v>39812</v>
      </c>
      <c r="F8266">
        <v>0.371</v>
      </c>
      <c r="G8266" t="s">
        <v>17</v>
      </c>
      <c r="H8266" t="s">
        <v>17315</v>
      </c>
      <c r="I8266" s="74">
        <v>39846</v>
      </c>
      <c r="J8266" t="s">
        <v>19</v>
      </c>
      <c r="K8266" t="s">
        <v>19</v>
      </c>
    </row>
    <row r="8267" spans="1:11" hidden="1" x14ac:dyDescent="0.3">
      <c r="A8267" t="s">
        <v>3228</v>
      </c>
      <c r="B8267" t="s">
        <v>10738</v>
      </c>
      <c r="C8267" t="s">
        <v>17414</v>
      </c>
      <c r="D8267" t="s">
        <v>17415</v>
      </c>
      <c r="E8267" s="74">
        <v>39764</v>
      </c>
      <c r="F8267">
        <v>4.5999999999999999E-2</v>
      </c>
      <c r="G8267" t="s">
        <v>17</v>
      </c>
      <c r="H8267" t="s">
        <v>17315</v>
      </c>
      <c r="I8267" s="74">
        <v>39776</v>
      </c>
      <c r="J8267" t="s">
        <v>19</v>
      </c>
      <c r="K8267" t="s">
        <v>19</v>
      </c>
    </row>
    <row r="8268" spans="1:11" hidden="1" x14ac:dyDescent="0.3">
      <c r="A8268" t="s">
        <v>3742</v>
      </c>
      <c r="B8268" t="s">
        <v>16153</v>
      </c>
      <c r="C8268" t="s">
        <v>17313</v>
      </c>
      <c r="D8268" t="s">
        <v>17314</v>
      </c>
      <c r="E8268" s="74">
        <v>39590</v>
      </c>
      <c r="F8268">
        <v>7.6999999999999999E-2</v>
      </c>
      <c r="G8268" t="s">
        <v>17</v>
      </c>
      <c r="H8268" t="s">
        <v>17315</v>
      </c>
      <c r="I8268" s="74">
        <v>39657</v>
      </c>
      <c r="J8268" t="s">
        <v>19</v>
      </c>
      <c r="K8268" t="s">
        <v>19</v>
      </c>
    </row>
    <row r="8269" spans="1:11" hidden="1" x14ac:dyDescent="0.3">
      <c r="A8269" t="s">
        <v>3766</v>
      </c>
      <c r="B8269" t="s">
        <v>11411</v>
      </c>
      <c r="C8269" t="s">
        <v>17313</v>
      </c>
      <c r="D8269" t="s">
        <v>17314</v>
      </c>
      <c r="E8269" s="74">
        <v>39679</v>
      </c>
      <c r="F8269">
        <v>5.0999999999999997E-2</v>
      </c>
      <c r="G8269" t="s">
        <v>17</v>
      </c>
      <c r="H8269" t="s">
        <v>17315</v>
      </c>
      <c r="I8269" s="74">
        <v>39741</v>
      </c>
      <c r="J8269" t="s">
        <v>19</v>
      </c>
      <c r="K8269" t="s">
        <v>19</v>
      </c>
    </row>
    <row r="8270" spans="1:11" hidden="1" x14ac:dyDescent="0.3">
      <c r="A8270" t="s">
        <v>3321</v>
      </c>
      <c r="B8270" t="s">
        <v>11304</v>
      </c>
      <c r="C8270" t="s">
        <v>17414</v>
      </c>
      <c r="D8270" t="s">
        <v>17415</v>
      </c>
      <c r="E8270" s="74">
        <v>38591</v>
      </c>
      <c r="F8270">
        <v>0.23200000000000001</v>
      </c>
      <c r="G8270" t="s">
        <v>17</v>
      </c>
      <c r="H8270" t="s">
        <v>17315</v>
      </c>
      <c r="I8270" s="74">
        <v>39651</v>
      </c>
      <c r="J8270" t="s">
        <v>19</v>
      </c>
      <c r="K8270" t="s">
        <v>19</v>
      </c>
    </row>
    <row r="8271" spans="1:11" hidden="1" x14ac:dyDescent="0.3">
      <c r="A8271" t="s">
        <v>3239</v>
      </c>
      <c r="B8271" t="s">
        <v>10853</v>
      </c>
      <c r="C8271" t="s">
        <v>17414</v>
      </c>
      <c r="D8271" t="s">
        <v>17415</v>
      </c>
      <c r="E8271" s="74">
        <v>39741</v>
      </c>
      <c r="F8271">
        <v>4.2999999999999997E-2</v>
      </c>
      <c r="G8271" t="s">
        <v>17</v>
      </c>
      <c r="H8271" t="s">
        <v>17315</v>
      </c>
      <c r="I8271" s="74">
        <v>39764</v>
      </c>
      <c r="J8271" t="s">
        <v>19</v>
      </c>
      <c r="K8271" t="s">
        <v>19</v>
      </c>
    </row>
    <row r="8272" spans="1:11" hidden="1" x14ac:dyDescent="0.3">
      <c r="A8272" t="s">
        <v>3315</v>
      </c>
      <c r="B8272" t="s">
        <v>11258</v>
      </c>
      <c r="C8272" t="s">
        <v>17313</v>
      </c>
      <c r="D8272" t="s">
        <v>17314</v>
      </c>
      <c r="E8272" s="74">
        <v>39276</v>
      </c>
      <c r="F8272">
        <v>0.433</v>
      </c>
      <c r="G8272" t="s">
        <v>17</v>
      </c>
      <c r="H8272" t="s">
        <v>17315</v>
      </c>
      <c r="I8272" s="74">
        <v>39664</v>
      </c>
      <c r="J8272" t="s">
        <v>19</v>
      </c>
      <c r="K8272" t="s">
        <v>19</v>
      </c>
    </row>
    <row r="8273" spans="1:11" hidden="1" x14ac:dyDescent="0.3">
      <c r="A8273" t="s">
        <v>14562</v>
      </c>
      <c r="B8273" t="s">
        <v>14561</v>
      </c>
      <c r="C8273" t="s">
        <v>18654</v>
      </c>
      <c r="D8273" t="s">
        <v>18655</v>
      </c>
      <c r="E8273" s="74">
        <v>44832</v>
      </c>
      <c r="F8273">
        <v>14</v>
      </c>
      <c r="G8273" t="s">
        <v>17623</v>
      </c>
      <c r="H8273" t="s">
        <v>17465</v>
      </c>
      <c r="I8273" s="74">
        <v>44838</v>
      </c>
      <c r="J8273" t="s">
        <v>19</v>
      </c>
      <c r="K8273" t="s">
        <v>19</v>
      </c>
    </row>
    <row r="8274" spans="1:11" hidden="1" x14ac:dyDescent="0.3">
      <c r="A8274" t="s">
        <v>2920</v>
      </c>
      <c r="B8274" t="s">
        <v>14517</v>
      </c>
      <c r="C8274" t="s">
        <v>17529</v>
      </c>
      <c r="D8274" t="s">
        <v>17530</v>
      </c>
      <c r="E8274" s="74">
        <v>40233</v>
      </c>
      <c r="F8274">
        <v>98.7</v>
      </c>
      <c r="G8274" t="s">
        <v>6</v>
      </c>
      <c r="H8274" t="s">
        <v>17339</v>
      </c>
      <c r="I8274" s="74">
        <v>40262</v>
      </c>
      <c r="J8274" t="s">
        <v>19</v>
      </c>
      <c r="K8274" t="s">
        <v>19</v>
      </c>
    </row>
    <row r="8275" spans="1:11" hidden="1" x14ac:dyDescent="0.3">
      <c r="A8275" t="s">
        <v>20314</v>
      </c>
      <c r="B8275" t="s">
        <v>20315</v>
      </c>
      <c r="C8275" t="s">
        <v>17408</v>
      </c>
      <c r="D8275" t="s">
        <v>17409</v>
      </c>
      <c r="E8275" s="74">
        <v>42977</v>
      </c>
      <c r="F8275">
        <v>0.193</v>
      </c>
      <c r="G8275" t="s">
        <v>17</v>
      </c>
      <c r="H8275" t="s">
        <v>17315</v>
      </c>
      <c r="I8275" s="74">
        <v>45126</v>
      </c>
      <c r="J8275" t="s">
        <v>19</v>
      </c>
      <c r="K8275" t="s">
        <v>19</v>
      </c>
    </row>
    <row r="8276" spans="1:11" hidden="1" x14ac:dyDescent="0.3">
      <c r="A8276" t="s">
        <v>6948</v>
      </c>
      <c r="B8276" t="s">
        <v>10519</v>
      </c>
      <c r="C8276" t="s">
        <v>17459</v>
      </c>
      <c r="D8276" t="s">
        <v>17460</v>
      </c>
      <c r="E8276" s="74">
        <v>43819</v>
      </c>
      <c r="F8276">
        <v>10</v>
      </c>
      <c r="G8276" t="s">
        <v>17</v>
      </c>
      <c r="H8276" t="s">
        <v>17339</v>
      </c>
      <c r="I8276" s="74">
        <v>43887</v>
      </c>
      <c r="J8276" t="s">
        <v>19</v>
      </c>
      <c r="K8276" t="s">
        <v>19</v>
      </c>
    </row>
    <row r="8277" spans="1:11" hidden="1" x14ac:dyDescent="0.3">
      <c r="A8277" t="s">
        <v>245</v>
      </c>
      <c r="B8277" t="s">
        <v>11770</v>
      </c>
      <c r="C8277" t="s">
        <v>17468</v>
      </c>
      <c r="D8277" t="s">
        <v>17469</v>
      </c>
      <c r="E8277" s="74">
        <v>41780</v>
      </c>
      <c r="F8277">
        <v>0.29899999999999999</v>
      </c>
      <c r="G8277" t="s">
        <v>17</v>
      </c>
      <c r="H8277" t="s">
        <v>17465</v>
      </c>
      <c r="I8277" s="74">
        <v>42683</v>
      </c>
      <c r="J8277" t="s">
        <v>19</v>
      </c>
      <c r="K8277" t="s">
        <v>19</v>
      </c>
    </row>
    <row r="8278" spans="1:11" hidden="1" x14ac:dyDescent="0.3">
      <c r="A8278" t="s">
        <v>3637</v>
      </c>
      <c r="B8278" t="s">
        <v>13165</v>
      </c>
      <c r="C8278" t="s">
        <v>17668</v>
      </c>
      <c r="D8278" t="s">
        <v>17669</v>
      </c>
      <c r="E8278" s="74">
        <v>37239</v>
      </c>
      <c r="F8278">
        <v>122.8</v>
      </c>
      <c r="G8278" t="s">
        <v>6</v>
      </c>
      <c r="H8278" t="s">
        <v>17339</v>
      </c>
      <c r="I8278" s="74">
        <v>40590</v>
      </c>
      <c r="J8278" t="s">
        <v>19</v>
      </c>
      <c r="K8278" t="s">
        <v>19</v>
      </c>
    </row>
    <row r="8279" spans="1:11" hidden="1" x14ac:dyDescent="0.3">
      <c r="A8279" t="s">
        <v>3638</v>
      </c>
      <c r="B8279" t="s">
        <v>13173</v>
      </c>
      <c r="C8279" t="s">
        <v>17668</v>
      </c>
      <c r="D8279" t="s">
        <v>17669</v>
      </c>
      <c r="E8279" s="74">
        <v>37239</v>
      </c>
      <c r="F8279">
        <v>176.9</v>
      </c>
      <c r="G8279" t="s">
        <v>6</v>
      </c>
      <c r="H8279" t="s">
        <v>17391</v>
      </c>
      <c r="I8279" s="74">
        <v>40590</v>
      </c>
      <c r="J8279" t="s">
        <v>19</v>
      </c>
      <c r="K8279" t="s">
        <v>19</v>
      </c>
    </row>
    <row r="8280" spans="1:11" hidden="1" x14ac:dyDescent="0.3">
      <c r="A8280" t="s">
        <v>7688</v>
      </c>
      <c r="B8280" t="s">
        <v>10408</v>
      </c>
      <c r="C8280" t="s">
        <v>19519</v>
      </c>
      <c r="D8280" t="s">
        <v>19520</v>
      </c>
      <c r="E8280" s="74">
        <v>43861</v>
      </c>
      <c r="F8280">
        <v>0.255</v>
      </c>
      <c r="G8280" t="s">
        <v>17</v>
      </c>
      <c r="H8280" t="s">
        <v>17315</v>
      </c>
      <c r="I8280" s="74">
        <v>43901</v>
      </c>
      <c r="J8280" t="s">
        <v>19</v>
      </c>
      <c r="K8280" t="s">
        <v>19</v>
      </c>
    </row>
    <row r="8281" spans="1:11" hidden="1" x14ac:dyDescent="0.3">
      <c r="A8281" t="s">
        <v>3015</v>
      </c>
      <c r="B8281" t="s">
        <v>15561</v>
      </c>
      <c r="C8281" t="s">
        <v>17621</v>
      </c>
      <c r="D8281" t="s">
        <v>17622</v>
      </c>
      <c r="E8281" s="74">
        <v>33817</v>
      </c>
      <c r="F8281">
        <v>22.6</v>
      </c>
      <c r="G8281" t="s">
        <v>17623</v>
      </c>
      <c r="H8281" t="s">
        <v>17465</v>
      </c>
      <c r="I8281" s="74">
        <v>39989</v>
      </c>
      <c r="J8281" t="s">
        <v>19</v>
      </c>
      <c r="K8281" t="s">
        <v>19</v>
      </c>
    </row>
    <row r="8282" spans="1:11" hidden="1" x14ac:dyDescent="0.3">
      <c r="A8282" t="s">
        <v>3014</v>
      </c>
      <c r="B8282" t="s">
        <v>15561</v>
      </c>
      <c r="C8282" t="s">
        <v>17621</v>
      </c>
      <c r="D8282" t="s">
        <v>17622</v>
      </c>
      <c r="E8282" s="74">
        <v>33878</v>
      </c>
      <c r="F8282">
        <v>22.6</v>
      </c>
      <c r="G8282" t="s">
        <v>17623</v>
      </c>
      <c r="H8282" t="s">
        <v>17465</v>
      </c>
      <c r="I8282" s="74">
        <v>39989</v>
      </c>
      <c r="J8282" t="s">
        <v>19</v>
      </c>
      <c r="K8282" t="s">
        <v>19</v>
      </c>
    </row>
    <row r="8283" spans="1:11" hidden="1" x14ac:dyDescent="0.3">
      <c r="A8283" t="s">
        <v>3011</v>
      </c>
      <c r="B8283" t="s">
        <v>15510</v>
      </c>
      <c r="C8283" t="s">
        <v>17621</v>
      </c>
      <c r="D8283" t="s">
        <v>17622</v>
      </c>
      <c r="E8283" s="74">
        <v>32196</v>
      </c>
      <c r="F8283">
        <v>31.56</v>
      </c>
      <c r="G8283" t="s">
        <v>17623</v>
      </c>
      <c r="H8283" t="s">
        <v>17465</v>
      </c>
      <c r="I8283" s="74">
        <v>39989</v>
      </c>
      <c r="J8283" t="s">
        <v>19</v>
      </c>
      <c r="K8283" t="s">
        <v>19</v>
      </c>
    </row>
    <row r="8284" spans="1:11" hidden="1" x14ac:dyDescent="0.3">
      <c r="A8284" t="s">
        <v>625</v>
      </c>
      <c r="B8284" t="s">
        <v>11987</v>
      </c>
      <c r="C8284" t="s">
        <v>17486</v>
      </c>
      <c r="D8284" t="s">
        <v>17487</v>
      </c>
      <c r="E8284" s="74">
        <v>42338</v>
      </c>
      <c r="F8284">
        <v>2.3759999999999999</v>
      </c>
      <c r="G8284" t="s">
        <v>17</v>
      </c>
      <c r="H8284" t="s">
        <v>17339</v>
      </c>
      <c r="I8284" s="74">
        <v>42440</v>
      </c>
      <c r="J8284" t="s">
        <v>19</v>
      </c>
      <c r="K8284" t="s">
        <v>19</v>
      </c>
    </row>
    <row r="8285" spans="1:11" hidden="1" x14ac:dyDescent="0.3">
      <c r="A8285" t="s">
        <v>26554</v>
      </c>
      <c r="B8285" t="s">
        <v>26555</v>
      </c>
      <c r="C8285" t="s">
        <v>17461</v>
      </c>
      <c r="D8285" t="s">
        <v>17462</v>
      </c>
      <c r="E8285" s="74">
        <v>45442</v>
      </c>
      <c r="F8285">
        <v>80</v>
      </c>
      <c r="G8285" t="s">
        <v>17</v>
      </c>
      <c r="H8285" t="s">
        <v>17397</v>
      </c>
      <c r="I8285" s="74">
        <v>45583</v>
      </c>
      <c r="J8285" t="s">
        <v>19</v>
      </c>
      <c r="K8285" t="s">
        <v>19</v>
      </c>
    </row>
    <row r="8286" spans="1:11" hidden="1" x14ac:dyDescent="0.3">
      <c r="A8286" t="s">
        <v>14896</v>
      </c>
      <c r="B8286" t="s">
        <v>14895</v>
      </c>
      <c r="C8286" t="s">
        <v>17766</v>
      </c>
      <c r="D8286" t="s">
        <v>17767</v>
      </c>
      <c r="E8286" s="74">
        <v>44446</v>
      </c>
      <c r="F8286">
        <v>0.17499999999999999</v>
      </c>
      <c r="G8286" t="s">
        <v>17</v>
      </c>
      <c r="H8286" t="s">
        <v>17315</v>
      </c>
      <c r="I8286" s="74">
        <v>44720</v>
      </c>
      <c r="J8286" t="s">
        <v>19</v>
      </c>
      <c r="K8286" t="s">
        <v>19</v>
      </c>
    </row>
    <row r="8287" spans="1:11" hidden="1" x14ac:dyDescent="0.3">
      <c r="A8287" t="s">
        <v>14956</v>
      </c>
      <c r="B8287" t="s">
        <v>14955</v>
      </c>
      <c r="C8287" t="s">
        <v>17766</v>
      </c>
      <c r="D8287" t="s">
        <v>17767</v>
      </c>
      <c r="E8287" s="74">
        <v>42718</v>
      </c>
      <c r="F8287">
        <v>0.99</v>
      </c>
      <c r="G8287" t="s">
        <v>17</v>
      </c>
      <c r="H8287" t="s">
        <v>17315</v>
      </c>
      <c r="I8287" s="74">
        <v>44720</v>
      </c>
      <c r="J8287" t="s">
        <v>19</v>
      </c>
      <c r="K8287" t="s">
        <v>19</v>
      </c>
    </row>
    <row r="8288" spans="1:11" hidden="1" x14ac:dyDescent="0.3">
      <c r="A8288" t="s">
        <v>24562</v>
      </c>
      <c r="B8288" t="s">
        <v>24563</v>
      </c>
      <c r="C8288" t="s">
        <v>17766</v>
      </c>
      <c r="D8288" t="s">
        <v>17767</v>
      </c>
      <c r="E8288" s="74">
        <v>44860</v>
      </c>
      <c r="F8288">
        <v>0.19254099999999999</v>
      </c>
      <c r="G8288" t="s">
        <v>17</v>
      </c>
      <c r="H8288" t="s">
        <v>17315</v>
      </c>
      <c r="I8288" s="74">
        <v>45471</v>
      </c>
      <c r="J8288" t="s">
        <v>19</v>
      </c>
      <c r="K8288" t="s">
        <v>19</v>
      </c>
    </row>
    <row r="8289" spans="1:11" hidden="1" x14ac:dyDescent="0.3">
      <c r="A8289" t="s">
        <v>25120</v>
      </c>
      <c r="B8289" t="s">
        <v>25121</v>
      </c>
      <c r="C8289" t="s">
        <v>17348</v>
      </c>
      <c r="D8289" t="s">
        <v>17349</v>
      </c>
      <c r="E8289" s="74">
        <v>44853</v>
      </c>
      <c r="F8289">
        <v>3.3000000000000002E-2</v>
      </c>
      <c r="G8289" t="s">
        <v>17</v>
      </c>
      <c r="H8289" t="s">
        <v>17315</v>
      </c>
      <c r="I8289" s="74">
        <v>45378</v>
      </c>
      <c r="J8289" t="s">
        <v>19</v>
      </c>
      <c r="K8289" t="s">
        <v>19</v>
      </c>
    </row>
    <row r="8290" spans="1:11" hidden="1" x14ac:dyDescent="0.3">
      <c r="A8290" t="s">
        <v>3349</v>
      </c>
      <c r="B8290" t="s">
        <v>3350</v>
      </c>
      <c r="C8290" t="s">
        <v>17418</v>
      </c>
      <c r="D8290" t="s">
        <v>17419</v>
      </c>
      <c r="E8290" s="74">
        <v>30593</v>
      </c>
      <c r="F8290">
        <v>0.1</v>
      </c>
      <c r="G8290" t="s">
        <v>17369</v>
      </c>
      <c r="H8290" t="s">
        <v>17315</v>
      </c>
      <c r="I8290" s="74">
        <v>39671</v>
      </c>
      <c r="J8290" t="s">
        <v>19</v>
      </c>
      <c r="K8290" t="s">
        <v>19</v>
      </c>
    </row>
    <row r="8291" spans="1:11" hidden="1" x14ac:dyDescent="0.3">
      <c r="A8291" t="s">
        <v>4807</v>
      </c>
      <c r="B8291" t="s">
        <v>4806</v>
      </c>
      <c r="C8291" t="s">
        <v>17359</v>
      </c>
      <c r="D8291" t="s">
        <v>17360</v>
      </c>
      <c r="E8291" s="74">
        <v>43488</v>
      </c>
      <c r="F8291">
        <v>5.0000000000000001E-3</v>
      </c>
      <c r="G8291" t="s">
        <v>17</v>
      </c>
      <c r="H8291" t="s">
        <v>17324</v>
      </c>
      <c r="I8291" s="74">
        <v>43546</v>
      </c>
      <c r="J8291" t="s">
        <v>19</v>
      </c>
      <c r="K8291" t="s">
        <v>19</v>
      </c>
    </row>
    <row r="8292" spans="1:11" hidden="1" x14ac:dyDescent="0.3">
      <c r="A8292" t="s">
        <v>27371</v>
      </c>
      <c r="B8292" t="s">
        <v>27372</v>
      </c>
      <c r="C8292" t="s">
        <v>17342</v>
      </c>
      <c r="D8292" t="s">
        <v>17343</v>
      </c>
      <c r="E8292" s="74">
        <v>45559</v>
      </c>
      <c r="F8292">
        <v>0.998</v>
      </c>
      <c r="G8292" t="s">
        <v>17</v>
      </c>
      <c r="H8292" t="s">
        <v>17315</v>
      </c>
      <c r="I8292" s="74">
        <v>45604</v>
      </c>
      <c r="J8292" t="s">
        <v>19</v>
      </c>
      <c r="K8292" t="s">
        <v>19</v>
      </c>
    </row>
    <row r="8293" spans="1:11" hidden="1" x14ac:dyDescent="0.3">
      <c r="A8293" t="s">
        <v>8226</v>
      </c>
      <c r="B8293" t="s">
        <v>10301</v>
      </c>
      <c r="C8293" t="s">
        <v>17332</v>
      </c>
      <c r="D8293" t="s">
        <v>17333</v>
      </c>
      <c r="E8293" s="74">
        <v>44158</v>
      </c>
      <c r="F8293">
        <v>1</v>
      </c>
      <c r="G8293" t="s">
        <v>17334</v>
      </c>
      <c r="H8293" t="s">
        <v>17315</v>
      </c>
      <c r="I8293" s="74">
        <v>44175</v>
      </c>
      <c r="J8293" t="s">
        <v>19</v>
      </c>
      <c r="K8293" t="s">
        <v>19</v>
      </c>
    </row>
    <row r="8294" spans="1:11" hidden="1" x14ac:dyDescent="0.3">
      <c r="A8294" t="s">
        <v>4441</v>
      </c>
      <c r="B8294" t="s">
        <v>22282</v>
      </c>
      <c r="C8294" t="s">
        <v>17621</v>
      </c>
      <c r="D8294" t="s">
        <v>17622</v>
      </c>
      <c r="E8294" s="74">
        <v>43252</v>
      </c>
      <c r="F8294">
        <v>20</v>
      </c>
      <c r="G8294" t="s">
        <v>17</v>
      </c>
      <c r="H8294" t="s">
        <v>17465</v>
      </c>
      <c r="I8294" s="74">
        <v>43269</v>
      </c>
      <c r="J8294" t="s">
        <v>19</v>
      </c>
      <c r="K8294" t="s">
        <v>19</v>
      </c>
    </row>
    <row r="8295" spans="1:11" hidden="1" x14ac:dyDescent="0.3">
      <c r="A8295" t="s">
        <v>4646</v>
      </c>
      <c r="B8295" t="s">
        <v>11245</v>
      </c>
      <c r="C8295" t="s">
        <v>17433</v>
      </c>
      <c r="D8295" t="s">
        <v>17434</v>
      </c>
      <c r="E8295" s="74">
        <v>43399</v>
      </c>
      <c r="F8295">
        <v>79.75</v>
      </c>
      <c r="G8295" t="s">
        <v>6</v>
      </c>
      <c r="H8295" t="s">
        <v>17435</v>
      </c>
      <c r="I8295" s="74">
        <v>43444</v>
      </c>
      <c r="J8295" t="s">
        <v>19</v>
      </c>
      <c r="K8295" t="s">
        <v>19</v>
      </c>
    </row>
    <row r="8296" spans="1:11" hidden="1" x14ac:dyDescent="0.3">
      <c r="A8296" t="s">
        <v>3249</v>
      </c>
      <c r="B8296" t="s">
        <v>10958</v>
      </c>
      <c r="C8296" t="s">
        <v>22350</v>
      </c>
      <c r="D8296" t="s">
        <v>22351</v>
      </c>
      <c r="E8296" s="74">
        <v>37257</v>
      </c>
      <c r="F8296">
        <v>6.5</v>
      </c>
      <c r="G8296" t="s">
        <v>17479</v>
      </c>
      <c r="H8296" t="s">
        <v>17458</v>
      </c>
      <c r="I8296" s="74">
        <v>39744</v>
      </c>
      <c r="J8296" t="s">
        <v>19</v>
      </c>
      <c r="K8296" t="s">
        <v>19</v>
      </c>
    </row>
    <row r="8297" spans="1:11" hidden="1" x14ac:dyDescent="0.3">
      <c r="A8297" t="s">
        <v>21062</v>
      </c>
      <c r="B8297" t="s">
        <v>21063</v>
      </c>
      <c r="C8297" t="s">
        <v>21064</v>
      </c>
      <c r="D8297" t="s">
        <v>21065</v>
      </c>
      <c r="E8297" s="74">
        <v>45209</v>
      </c>
      <c r="F8297">
        <v>113</v>
      </c>
      <c r="G8297" t="s">
        <v>6</v>
      </c>
      <c r="H8297" t="s">
        <v>17386</v>
      </c>
      <c r="I8297" s="74">
        <v>45259</v>
      </c>
      <c r="J8297" t="s">
        <v>19</v>
      </c>
      <c r="K8297" t="s">
        <v>19</v>
      </c>
    </row>
    <row r="8298" spans="1:11" hidden="1" x14ac:dyDescent="0.3">
      <c r="A8298" t="s">
        <v>20988</v>
      </c>
      <c r="B8298" t="s">
        <v>20989</v>
      </c>
      <c r="C8298" t="s">
        <v>20990</v>
      </c>
      <c r="D8298" t="s">
        <v>20991</v>
      </c>
      <c r="E8298" s="74">
        <v>43497</v>
      </c>
      <c r="F8298">
        <v>0.96</v>
      </c>
      <c r="G8298" t="s">
        <v>17</v>
      </c>
      <c r="H8298" t="s">
        <v>17315</v>
      </c>
      <c r="I8298" s="74">
        <v>45309</v>
      </c>
      <c r="J8298" t="s">
        <v>19</v>
      </c>
      <c r="K8298" t="s">
        <v>19</v>
      </c>
    </row>
    <row r="8299" spans="1:11" hidden="1" x14ac:dyDescent="0.3">
      <c r="A8299" t="s">
        <v>27993</v>
      </c>
      <c r="B8299" t="s">
        <v>27994</v>
      </c>
      <c r="C8299" t="s">
        <v>17408</v>
      </c>
      <c r="D8299" t="s">
        <v>17409</v>
      </c>
      <c r="E8299" s="74">
        <v>43978</v>
      </c>
      <c r="F8299">
        <v>0.14748</v>
      </c>
      <c r="G8299" t="s">
        <v>17</v>
      </c>
      <c r="H8299" t="s">
        <v>17315</v>
      </c>
      <c r="I8299" s="74">
        <v>45622</v>
      </c>
      <c r="J8299" t="s">
        <v>19</v>
      </c>
      <c r="K8299" t="s">
        <v>19</v>
      </c>
    </row>
    <row r="8300" spans="1:11" hidden="1" x14ac:dyDescent="0.3">
      <c r="A8300" t="s">
        <v>1724</v>
      </c>
      <c r="B8300" t="s">
        <v>12669</v>
      </c>
      <c r="C8300" t="s">
        <v>21949</v>
      </c>
      <c r="D8300" t="s">
        <v>21950</v>
      </c>
      <c r="E8300" s="74">
        <v>32118</v>
      </c>
      <c r="F8300">
        <v>50</v>
      </c>
      <c r="G8300" t="s">
        <v>17655</v>
      </c>
      <c r="H8300" t="s">
        <v>17315</v>
      </c>
      <c r="I8300" s="74">
        <v>41829</v>
      </c>
      <c r="J8300" t="s">
        <v>19</v>
      </c>
      <c r="K8300" t="s">
        <v>19</v>
      </c>
    </row>
    <row r="8301" spans="1:11" hidden="1" x14ac:dyDescent="0.3">
      <c r="A8301" t="s">
        <v>15291</v>
      </c>
      <c r="B8301" t="s">
        <v>15290</v>
      </c>
      <c r="C8301" t="s">
        <v>17348</v>
      </c>
      <c r="D8301" t="s">
        <v>17349</v>
      </c>
      <c r="E8301" s="74">
        <v>44488</v>
      </c>
      <c r="F8301">
        <v>1.4319999999999999</v>
      </c>
      <c r="G8301" t="s">
        <v>17</v>
      </c>
      <c r="H8301" t="s">
        <v>17315</v>
      </c>
      <c r="I8301" s="74">
        <v>44582</v>
      </c>
      <c r="J8301" t="s">
        <v>19</v>
      </c>
      <c r="K8301" t="s">
        <v>19</v>
      </c>
    </row>
    <row r="8302" spans="1:11" hidden="1" x14ac:dyDescent="0.3">
      <c r="A8302" t="s">
        <v>8208</v>
      </c>
      <c r="B8302" t="s">
        <v>10319</v>
      </c>
      <c r="C8302" t="s">
        <v>17316</v>
      </c>
      <c r="D8302" t="s">
        <v>17317</v>
      </c>
      <c r="E8302" s="74">
        <v>43448</v>
      </c>
      <c r="F8302">
        <v>0.99099999999999999</v>
      </c>
      <c r="G8302" t="s">
        <v>17</v>
      </c>
      <c r="H8302" t="s">
        <v>17315</v>
      </c>
      <c r="I8302" s="74">
        <v>44006</v>
      </c>
      <c r="J8302" t="s">
        <v>19</v>
      </c>
      <c r="K8302" t="s">
        <v>19</v>
      </c>
    </row>
    <row r="8303" spans="1:11" hidden="1" x14ac:dyDescent="0.3">
      <c r="A8303" t="s">
        <v>8209</v>
      </c>
      <c r="B8303" t="s">
        <v>10318</v>
      </c>
      <c r="C8303" t="s">
        <v>17316</v>
      </c>
      <c r="D8303" t="s">
        <v>17317</v>
      </c>
      <c r="E8303" s="74">
        <v>43452</v>
      </c>
      <c r="F8303">
        <v>0.99</v>
      </c>
      <c r="G8303" t="s">
        <v>17</v>
      </c>
      <c r="H8303" t="s">
        <v>17315</v>
      </c>
      <c r="I8303" s="74">
        <v>44006</v>
      </c>
      <c r="J8303" t="s">
        <v>19</v>
      </c>
      <c r="K8303" t="s">
        <v>19</v>
      </c>
    </row>
    <row r="8304" spans="1:11" hidden="1" x14ac:dyDescent="0.3">
      <c r="A8304" t="s">
        <v>1620</v>
      </c>
      <c r="B8304" t="s">
        <v>12570</v>
      </c>
      <c r="C8304" t="s">
        <v>21964</v>
      </c>
      <c r="D8304" t="s">
        <v>21965</v>
      </c>
      <c r="E8304" s="74">
        <v>41548</v>
      </c>
      <c r="F8304">
        <v>2.8130000000000002</v>
      </c>
      <c r="G8304" t="s">
        <v>17479</v>
      </c>
      <c r="H8304" t="s">
        <v>17435</v>
      </c>
      <c r="I8304" s="74">
        <v>41575</v>
      </c>
      <c r="J8304" t="s">
        <v>19</v>
      </c>
      <c r="K8304" t="s">
        <v>19</v>
      </c>
    </row>
    <row r="8305" spans="1:11" hidden="1" x14ac:dyDescent="0.3">
      <c r="A8305" t="s">
        <v>3672</v>
      </c>
      <c r="B8305" t="s">
        <v>13339</v>
      </c>
      <c r="C8305" t="s">
        <v>21778</v>
      </c>
      <c r="D8305" t="s">
        <v>21779</v>
      </c>
      <c r="E8305" s="74">
        <v>30787</v>
      </c>
      <c r="F8305">
        <v>0.25</v>
      </c>
      <c r="G8305" t="s">
        <v>17369</v>
      </c>
      <c r="H8305" t="s">
        <v>17315</v>
      </c>
      <c r="I8305" s="74">
        <v>39511</v>
      </c>
      <c r="J8305" t="s">
        <v>19</v>
      </c>
      <c r="K8305" t="s">
        <v>19</v>
      </c>
    </row>
    <row r="8306" spans="1:11" hidden="1" x14ac:dyDescent="0.3">
      <c r="A8306" t="s">
        <v>3115</v>
      </c>
      <c r="B8306" t="s">
        <v>17157</v>
      </c>
      <c r="C8306" t="s">
        <v>17367</v>
      </c>
      <c r="D8306" t="s">
        <v>17368</v>
      </c>
      <c r="E8306" s="74">
        <v>31503</v>
      </c>
      <c r="F8306">
        <v>5</v>
      </c>
      <c r="G8306" t="s">
        <v>17369</v>
      </c>
      <c r="H8306" t="s">
        <v>17315</v>
      </c>
      <c r="I8306" s="74">
        <v>39912</v>
      </c>
      <c r="J8306" t="s">
        <v>19</v>
      </c>
      <c r="K8306" t="s">
        <v>19</v>
      </c>
    </row>
    <row r="8307" spans="1:11" hidden="1" x14ac:dyDescent="0.3">
      <c r="A8307" t="s">
        <v>20223</v>
      </c>
      <c r="B8307" t="s">
        <v>20224</v>
      </c>
      <c r="C8307" t="s">
        <v>17492</v>
      </c>
      <c r="D8307" t="s">
        <v>17493</v>
      </c>
      <c r="E8307" s="74">
        <v>45262</v>
      </c>
      <c r="F8307">
        <v>122</v>
      </c>
      <c r="G8307" t="s">
        <v>17</v>
      </c>
      <c r="H8307" t="s">
        <v>17379</v>
      </c>
      <c r="I8307" s="74">
        <v>45358</v>
      </c>
      <c r="J8307" t="s">
        <v>19</v>
      </c>
      <c r="K8307" t="s">
        <v>19</v>
      </c>
    </row>
    <row r="8308" spans="1:11" hidden="1" x14ac:dyDescent="0.3">
      <c r="A8308" t="s">
        <v>1262</v>
      </c>
      <c r="B8308" t="s">
        <v>12349</v>
      </c>
      <c r="C8308" t="s">
        <v>17365</v>
      </c>
      <c r="D8308" t="s">
        <v>17366</v>
      </c>
      <c r="E8308" s="74">
        <v>41775</v>
      </c>
      <c r="F8308">
        <v>1.5</v>
      </c>
      <c r="G8308" t="s">
        <v>17</v>
      </c>
      <c r="H8308" t="s">
        <v>17324</v>
      </c>
      <c r="I8308" s="74">
        <v>42058</v>
      </c>
      <c r="J8308" t="s">
        <v>19</v>
      </c>
      <c r="K8308" t="s">
        <v>19</v>
      </c>
    </row>
    <row r="8309" spans="1:11" hidden="1" x14ac:dyDescent="0.3">
      <c r="A8309" t="s">
        <v>1524</v>
      </c>
      <c r="B8309" t="s">
        <v>12491</v>
      </c>
      <c r="C8309" t="s">
        <v>17332</v>
      </c>
      <c r="D8309" t="s">
        <v>17333</v>
      </c>
      <c r="E8309" s="74">
        <v>41578</v>
      </c>
      <c r="F8309">
        <v>0.6</v>
      </c>
      <c r="G8309" t="s">
        <v>17334</v>
      </c>
      <c r="H8309" t="s">
        <v>17379</v>
      </c>
      <c r="I8309" s="74">
        <v>41842</v>
      </c>
      <c r="J8309" t="s">
        <v>19</v>
      </c>
      <c r="K8309" t="s">
        <v>19</v>
      </c>
    </row>
    <row r="8310" spans="1:11" hidden="1" x14ac:dyDescent="0.3">
      <c r="A8310" t="s">
        <v>10097</v>
      </c>
      <c r="B8310" t="s">
        <v>16793</v>
      </c>
      <c r="C8310" t="s">
        <v>17348</v>
      </c>
      <c r="D8310" t="s">
        <v>17349</v>
      </c>
      <c r="E8310" s="74">
        <v>42787</v>
      </c>
      <c r="F8310">
        <v>0.98799999999999999</v>
      </c>
      <c r="G8310" t="s">
        <v>17</v>
      </c>
      <c r="H8310" t="s">
        <v>17315</v>
      </c>
      <c r="I8310" s="74">
        <v>44207</v>
      </c>
      <c r="J8310" t="s">
        <v>19</v>
      </c>
      <c r="K8310" t="s">
        <v>19</v>
      </c>
    </row>
    <row r="8311" spans="1:11" hidden="1" x14ac:dyDescent="0.3">
      <c r="A8311" t="s">
        <v>14861</v>
      </c>
      <c r="B8311" t="s">
        <v>14860</v>
      </c>
      <c r="C8311" t="s">
        <v>18546</v>
      </c>
      <c r="D8311" t="s">
        <v>18547</v>
      </c>
      <c r="E8311" s="74">
        <v>44637</v>
      </c>
      <c r="F8311">
        <v>18</v>
      </c>
      <c r="G8311" t="s">
        <v>17</v>
      </c>
      <c r="H8311" t="s">
        <v>17386</v>
      </c>
      <c r="I8311" s="74">
        <v>44712</v>
      </c>
      <c r="J8311" t="s">
        <v>19</v>
      </c>
      <c r="K8311" t="s">
        <v>19</v>
      </c>
    </row>
    <row r="8312" spans="1:11" hidden="1" x14ac:dyDescent="0.3">
      <c r="A8312" t="s">
        <v>14859</v>
      </c>
      <c r="B8312" t="s">
        <v>14858</v>
      </c>
      <c r="C8312" t="s">
        <v>18546</v>
      </c>
      <c r="D8312" t="s">
        <v>18547</v>
      </c>
      <c r="E8312" s="74">
        <v>44637</v>
      </c>
      <c r="F8312">
        <v>22.5</v>
      </c>
      <c r="G8312" t="s">
        <v>17</v>
      </c>
      <c r="H8312" t="s">
        <v>17386</v>
      </c>
      <c r="I8312" s="74">
        <v>44712</v>
      </c>
      <c r="J8312" t="s">
        <v>19</v>
      </c>
      <c r="K8312" t="s">
        <v>19</v>
      </c>
    </row>
    <row r="8313" spans="1:11" hidden="1" x14ac:dyDescent="0.3">
      <c r="A8313" t="s">
        <v>19763</v>
      </c>
      <c r="B8313" t="s">
        <v>19764</v>
      </c>
      <c r="C8313" t="s">
        <v>18650</v>
      </c>
      <c r="D8313" t="s">
        <v>18651</v>
      </c>
      <c r="E8313" s="74">
        <v>45280</v>
      </c>
      <c r="F8313">
        <v>95.25</v>
      </c>
      <c r="G8313" t="s">
        <v>6</v>
      </c>
      <c r="H8313" t="s">
        <v>17315</v>
      </c>
      <c r="I8313" s="74">
        <v>45309</v>
      </c>
      <c r="J8313" t="s">
        <v>19</v>
      </c>
      <c r="K8313" t="s">
        <v>19</v>
      </c>
    </row>
    <row r="8314" spans="1:11" hidden="1" x14ac:dyDescent="0.3">
      <c r="A8314" t="s">
        <v>21094</v>
      </c>
      <c r="B8314" t="s">
        <v>21095</v>
      </c>
      <c r="C8314" t="s">
        <v>17673</v>
      </c>
      <c r="D8314" t="s">
        <v>17674</v>
      </c>
      <c r="E8314" s="74">
        <v>45128</v>
      </c>
      <c r="F8314">
        <v>0.05</v>
      </c>
      <c r="G8314" t="s">
        <v>17</v>
      </c>
      <c r="H8314" t="s">
        <v>17315</v>
      </c>
      <c r="I8314" s="74">
        <v>45240</v>
      </c>
      <c r="J8314" t="s">
        <v>19</v>
      </c>
      <c r="K8314" t="s">
        <v>19</v>
      </c>
    </row>
    <row r="8315" spans="1:11" hidden="1" x14ac:dyDescent="0.3">
      <c r="A8315" t="s">
        <v>20602</v>
      </c>
      <c r="B8315" t="s">
        <v>20603</v>
      </c>
      <c r="C8315" t="s">
        <v>17673</v>
      </c>
      <c r="D8315" t="s">
        <v>17674</v>
      </c>
      <c r="E8315" s="74">
        <v>45128</v>
      </c>
      <c r="F8315">
        <v>0.12</v>
      </c>
      <c r="G8315" t="s">
        <v>17</v>
      </c>
      <c r="H8315" t="s">
        <v>17315</v>
      </c>
      <c r="I8315" s="74">
        <v>45279</v>
      </c>
      <c r="J8315" t="s">
        <v>19</v>
      </c>
      <c r="K8315" t="s">
        <v>19</v>
      </c>
    </row>
    <row r="8316" spans="1:11" hidden="1" x14ac:dyDescent="0.3">
      <c r="A8316" t="s">
        <v>3062</v>
      </c>
      <c r="B8316" t="s">
        <v>16201</v>
      </c>
      <c r="C8316" t="s">
        <v>17442</v>
      </c>
      <c r="D8316" t="s">
        <v>17443</v>
      </c>
      <c r="E8316" s="74">
        <v>31594</v>
      </c>
      <c r="F8316">
        <v>1</v>
      </c>
      <c r="G8316" t="s">
        <v>17369</v>
      </c>
      <c r="H8316" t="s">
        <v>17441</v>
      </c>
      <c r="I8316" s="74">
        <v>39916</v>
      </c>
      <c r="J8316" t="s">
        <v>19</v>
      </c>
      <c r="K8316" t="s">
        <v>19</v>
      </c>
    </row>
    <row r="8317" spans="1:11" hidden="1" x14ac:dyDescent="0.3">
      <c r="A8317" t="s">
        <v>2527</v>
      </c>
      <c r="B8317" t="s">
        <v>13274</v>
      </c>
      <c r="C8317" t="s">
        <v>17418</v>
      </c>
      <c r="D8317" t="s">
        <v>17419</v>
      </c>
      <c r="E8317" s="74">
        <v>40812</v>
      </c>
      <c r="F8317">
        <v>20</v>
      </c>
      <c r="G8317" t="s">
        <v>17</v>
      </c>
      <c r="H8317" t="s">
        <v>17315</v>
      </c>
      <c r="I8317" s="74">
        <v>40826</v>
      </c>
      <c r="J8317" t="s">
        <v>19</v>
      </c>
      <c r="K8317" t="s">
        <v>19</v>
      </c>
    </row>
    <row r="8318" spans="1:11" hidden="1" x14ac:dyDescent="0.3">
      <c r="A8318" t="s">
        <v>4826</v>
      </c>
      <c r="B8318" t="s">
        <v>16062</v>
      </c>
      <c r="C8318" t="s">
        <v>17442</v>
      </c>
      <c r="D8318" t="s">
        <v>17443</v>
      </c>
      <c r="E8318" s="74">
        <v>31352</v>
      </c>
      <c r="F8318">
        <v>2.5</v>
      </c>
      <c r="G8318" t="s">
        <v>17369</v>
      </c>
      <c r="H8318" t="s">
        <v>17441</v>
      </c>
      <c r="I8318" s="74">
        <v>39917</v>
      </c>
      <c r="J8318" t="s">
        <v>19</v>
      </c>
      <c r="K8318" t="s">
        <v>19</v>
      </c>
    </row>
    <row r="8319" spans="1:11" hidden="1" x14ac:dyDescent="0.3">
      <c r="A8319" t="s">
        <v>3347</v>
      </c>
      <c r="B8319" t="s">
        <v>3348</v>
      </c>
      <c r="C8319" t="s">
        <v>22269</v>
      </c>
      <c r="D8319" t="s">
        <v>22270</v>
      </c>
      <c r="E8319" s="74">
        <v>32869</v>
      </c>
      <c r="F8319">
        <v>4.95</v>
      </c>
      <c r="G8319" t="s">
        <v>17369</v>
      </c>
      <c r="H8319" t="s">
        <v>17315</v>
      </c>
      <c r="I8319" s="74">
        <v>39671</v>
      </c>
      <c r="J8319" t="s">
        <v>19</v>
      </c>
      <c r="K8319" t="s">
        <v>19</v>
      </c>
    </row>
    <row r="8320" spans="1:11" hidden="1" x14ac:dyDescent="0.3">
      <c r="A8320" t="s">
        <v>15917</v>
      </c>
      <c r="B8320" t="s">
        <v>15916</v>
      </c>
      <c r="C8320" t="s">
        <v>17626</v>
      </c>
      <c r="D8320" t="s">
        <v>17627</v>
      </c>
      <c r="E8320" s="74">
        <v>44267</v>
      </c>
      <c r="F8320">
        <v>15</v>
      </c>
      <c r="G8320" t="s">
        <v>6</v>
      </c>
      <c r="H8320" t="s">
        <v>17628</v>
      </c>
      <c r="I8320" s="74">
        <v>44539</v>
      </c>
      <c r="J8320" t="s">
        <v>19</v>
      </c>
      <c r="K8320" t="s">
        <v>19</v>
      </c>
    </row>
    <row r="8321" spans="1:11" hidden="1" x14ac:dyDescent="0.3">
      <c r="A8321" t="s">
        <v>21082</v>
      </c>
      <c r="B8321" t="s">
        <v>21083</v>
      </c>
      <c r="C8321" t="s">
        <v>17408</v>
      </c>
      <c r="D8321" t="s">
        <v>17409</v>
      </c>
      <c r="E8321" s="74">
        <v>43035</v>
      </c>
      <c r="F8321">
        <v>7.0999999999999994E-2</v>
      </c>
      <c r="G8321" t="s">
        <v>17</v>
      </c>
      <c r="H8321" t="s">
        <v>17315</v>
      </c>
      <c r="I8321" s="74">
        <v>45240</v>
      </c>
      <c r="J8321" t="s">
        <v>19</v>
      </c>
      <c r="K8321" t="s">
        <v>19</v>
      </c>
    </row>
    <row r="8322" spans="1:11" hidden="1" x14ac:dyDescent="0.3">
      <c r="A8322" t="s">
        <v>207</v>
      </c>
      <c r="B8322" t="s">
        <v>199</v>
      </c>
      <c r="C8322" t="s">
        <v>17328</v>
      </c>
      <c r="D8322" t="s">
        <v>17329</v>
      </c>
      <c r="E8322" s="74">
        <v>42613</v>
      </c>
      <c r="F8322">
        <v>0.193</v>
      </c>
      <c r="G8322" t="s">
        <v>17</v>
      </c>
      <c r="H8322" t="s">
        <v>17315</v>
      </c>
      <c r="I8322" s="74">
        <v>42772</v>
      </c>
      <c r="J8322" t="s">
        <v>19</v>
      </c>
      <c r="K8322" t="s">
        <v>19</v>
      </c>
    </row>
    <row r="8323" spans="1:11" hidden="1" x14ac:dyDescent="0.3">
      <c r="A8323" t="s">
        <v>206</v>
      </c>
      <c r="B8323" t="s">
        <v>199</v>
      </c>
      <c r="C8323" t="s">
        <v>17328</v>
      </c>
      <c r="D8323" t="s">
        <v>17329</v>
      </c>
      <c r="E8323" s="74">
        <v>42616</v>
      </c>
      <c r="F8323">
        <v>0.11899999999999999</v>
      </c>
      <c r="G8323" t="s">
        <v>17</v>
      </c>
      <c r="H8323" t="s">
        <v>17315</v>
      </c>
      <c r="I8323" s="74">
        <v>42772</v>
      </c>
      <c r="J8323" t="s">
        <v>19</v>
      </c>
      <c r="K8323" t="s">
        <v>19</v>
      </c>
    </row>
    <row r="8324" spans="1:11" hidden="1" x14ac:dyDescent="0.3">
      <c r="A8324" t="s">
        <v>3835</v>
      </c>
      <c r="B8324" t="s">
        <v>199</v>
      </c>
      <c r="C8324" t="s">
        <v>17328</v>
      </c>
      <c r="D8324" t="s">
        <v>17329</v>
      </c>
      <c r="E8324" s="74">
        <v>42615</v>
      </c>
      <c r="F8324">
        <v>0.13300000000000001</v>
      </c>
      <c r="G8324" t="s">
        <v>17</v>
      </c>
      <c r="H8324" t="s">
        <v>17315</v>
      </c>
      <c r="I8324" s="74">
        <v>42815</v>
      </c>
      <c r="J8324" t="s">
        <v>19</v>
      </c>
      <c r="K8324" t="s">
        <v>19</v>
      </c>
    </row>
    <row r="8325" spans="1:11" hidden="1" x14ac:dyDescent="0.3">
      <c r="A8325" t="s">
        <v>205</v>
      </c>
      <c r="B8325" t="s">
        <v>199</v>
      </c>
      <c r="C8325" t="s">
        <v>17328</v>
      </c>
      <c r="D8325" t="s">
        <v>17329</v>
      </c>
      <c r="E8325" s="74">
        <v>42612</v>
      </c>
      <c r="F8325">
        <v>0.14399999999999999</v>
      </c>
      <c r="G8325" t="s">
        <v>17</v>
      </c>
      <c r="H8325" t="s">
        <v>17315</v>
      </c>
      <c r="I8325" s="74">
        <v>42772</v>
      </c>
      <c r="J8325" t="s">
        <v>19</v>
      </c>
      <c r="K8325" t="s">
        <v>19</v>
      </c>
    </row>
    <row r="8326" spans="1:11" hidden="1" x14ac:dyDescent="0.3">
      <c r="A8326" t="s">
        <v>204</v>
      </c>
      <c r="B8326" t="s">
        <v>199</v>
      </c>
      <c r="C8326" t="s">
        <v>17328</v>
      </c>
      <c r="D8326" t="s">
        <v>17329</v>
      </c>
      <c r="E8326" s="74">
        <v>42639</v>
      </c>
      <c r="F8326">
        <v>0.11899999999999999</v>
      </c>
      <c r="G8326" t="s">
        <v>17</v>
      </c>
      <c r="H8326" t="s">
        <v>17315</v>
      </c>
      <c r="I8326" s="74">
        <v>42772</v>
      </c>
      <c r="J8326" t="s">
        <v>19</v>
      </c>
      <c r="K8326" t="s">
        <v>19</v>
      </c>
    </row>
    <row r="8327" spans="1:11" hidden="1" x14ac:dyDescent="0.3">
      <c r="A8327" t="s">
        <v>203</v>
      </c>
      <c r="B8327" t="s">
        <v>199</v>
      </c>
      <c r="C8327" t="s">
        <v>17328</v>
      </c>
      <c r="D8327" t="s">
        <v>17329</v>
      </c>
      <c r="E8327" s="74">
        <v>42639</v>
      </c>
      <c r="F8327">
        <v>0.151</v>
      </c>
      <c r="G8327" t="s">
        <v>17</v>
      </c>
      <c r="H8327" t="s">
        <v>17315</v>
      </c>
      <c r="I8327" s="74">
        <v>42772</v>
      </c>
      <c r="J8327" t="s">
        <v>19</v>
      </c>
      <c r="K8327" t="s">
        <v>19</v>
      </c>
    </row>
    <row r="8328" spans="1:11" hidden="1" x14ac:dyDescent="0.3">
      <c r="A8328" t="s">
        <v>202</v>
      </c>
      <c r="B8328" t="s">
        <v>199</v>
      </c>
      <c r="C8328" t="s">
        <v>17328</v>
      </c>
      <c r="D8328" t="s">
        <v>17329</v>
      </c>
      <c r="E8328" s="74">
        <v>42619</v>
      </c>
      <c r="F8328">
        <v>0.153</v>
      </c>
      <c r="G8328" t="s">
        <v>17</v>
      </c>
      <c r="H8328" t="s">
        <v>17315</v>
      </c>
      <c r="I8328" s="74">
        <v>42772</v>
      </c>
      <c r="J8328" t="s">
        <v>19</v>
      </c>
      <c r="K8328" t="s">
        <v>19</v>
      </c>
    </row>
    <row r="8329" spans="1:11" hidden="1" x14ac:dyDescent="0.3">
      <c r="A8329" t="s">
        <v>201</v>
      </c>
      <c r="B8329" t="s">
        <v>199</v>
      </c>
      <c r="C8329" t="s">
        <v>17328</v>
      </c>
      <c r="D8329" t="s">
        <v>17329</v>
      </c>
      <c r="E8329" s="74">
        <v>42639</v>
      </c>
      <c r="F8329">
        <v>0.13800000000000001</v>
      </c>
      <c r="G8329" t="s">
        <v>17</v>
      </c>
      <c r="H8329" t="s">
        <v>17315</v>
      </c>
      <c r="I8329" s="74">
        <v>42772</v>
      </c>
      <c r="J8329" t="s">
        <v>19</v>
      </c>
      <c r="K8329" t="s">
        <v>19</v>
      </c>
    </row>
    <row r="8330" spans="1:11" hidden="1" x14ac:dyDescent="0.3">
      <c r="A8330" t="s">
        <v>200</v>
      </c>
      <c r="B8330" t="s">
        <v>199</v>
      </c>
      <c r="C8330" t="s">
        <v>17328</v>
      </c>
      <c r="D8330" t="s">
        <v>17329</v>
      </c>
      <c r="E8330" s="74">
        <v>42619</v>
      </c>
      <c r="F8330">
        <v>0.17399999999999999</v>
      </c>
      <c r="G8330" t="s">
        <v>17</v>
      </c>
      <c r="H8330" t="s">
        <v>17315</v>
      </c>
      <c r="I8330" s="74">
        <v>42772</v>
      </c>
      <c r="J8330" t="s">
        <v>19</v>
      </c>
      <c r="K8330" t="s">
        <v>19</v>
      </c>
    </row>
    <row r="8331" spans="1:11" hidden="1" x14ac:dyDescent="0.3">
      <c r="A8331" t="s">
        <v>198</v>
      </c>
      <c r="B8331" t="s">
        <v>199</v>
      </c>
      <c r="C8331" t="s">
        <v>17328</v>
      </c>
      <c r="D8331" t="s">
        <v>17329</v>
      </c>
      <c r="E8331" s="74">
        <v>42614</v>
      </c>
      <c r="F8331">
        <v>0.189</v>
      </c>
      <c r="G8331" t="s">
        <v>17</v>
      </c>
      <c r="H8331" t="s">
        <v>17315</v>
      </c>
      <c r="I8331" s="74">
        <v>42772</v>
      </c>
      <c r="J8331" t="s">
        <v>19</v>
      </c>
      <c r="K8331" t="s">
        <v>19</v>
      </c>
    </row>
    <row r="8332" spans="1:11" hidden="1" x14ac:dyDescent="0.3">
      <c r="A8332" t="s">
        <v>8910</v>
      </c>
      <c r="B8332" t="s">
        <v>17167</v>
      </c>
      <c r="C8332" t="s">
        <v>17363</v>
      </c>
      <c r="D8332" t="s">
        <v>17364</v>
      </c>
      <c r="E8332" s="74">
        <v>44008</v>
      </c>
      <c r="F8332">
        <v>2.79</v>
      </c>
      <c r="G8332" t="s">
        <v>17</v>
      </c>
      <c r="H8332" t="s">
        <v>17339</v>
      </c>
      <c r="I8332" s="74">
        <v>44091</v>
      </c>
      <c r="J8332" t="s">
        <v>19</v>
      </c>
      <c r="K8332" t="s">
        <v>19</v>
      </c>
    </row>
    <row r="8333" spans="1:11" hidden="1" x14ac:dyDescent="0.3">
      <c r="A8333" t="s">
        <v>17145</v>
      </c>
      <c r="B8333" t="s">
        <v>17144</v>
      </c>
      <c r="C8333" t="s">
        <v>17363</v>
      </c>
      <c r="D8333" t="s">
        <v>17364</v>
      </c>
      <c r="E8333" s="74">
        <v>44231</v>
      </c>
      <c r="F8333">
        <v>2.97</v>
      </c>
      <c r="G8333" t="s">
        <v>17</v>
      </c>
      <c r="H8333" t="s">
        <v>17339</v>
      </c>
      <c r="I8333" s="74">
        <v>44330</v>
      </c>
      <c r="J8333" t="s">
        <v>19</v>
      </c>
      <c r="K8333" t="s">
        <v>19</v>
      </c>
    </row>
    <row r="8334" spans="1:11" hidden="1" x14ac:dyDescent="0.3">
      <c r="A8334" t="s">
        <v>8946</v>
      </c>
      <c r="B8334" t="s">
        <v>17148</v>
      </c>
      <c r="C8334" t="s">
        <v>17363</v>
      </c>
      <c r="D8334" t="s">
        <v>17364</v>
      </c>
      <c r="E8334" s="74">
        <v>44104</v>
      </c>
      <c r="F8334">
        <v>2.16</v>
      </c>
      <c r="G8334" t="s">
        <v>17</v>
      </c>
      <c r="H8334" t="s">
        <v>17339</v>
      </c>
      <c r="I8334" s="74">
        <v>44175</v>
      </c>
      <c r="J8334" t="s">
        <v>19</v>
      </c>
      <c r="K8334" t="s">
        <v>19</v>
      </c>
    </row>
    <row r="8335" spans="1:11" hidden="1" x14ac:dyDescent="0.3">
      <c r="A8335" t="s">
        <v>8945</v>
      </c>
      <c r="B8335" t="s">
        <v>17151</v>
      </c>
      <c r="C8335" t="s">
        <v>17363</v>
      </c>
      <c r="D8335" t="s">
        <v>17364</v>
      </c>
      <c r="E8335" s="74">
        <v>44104</v>
      </c>
      <c r="F8335">
        <v>2.97</v>
      </c>
      <c r="G8335" t="s">
        <v>17</v>
      </c>
      <c r="H8335" t="s">
        <v>17339</v>
      </c>
      <c r="I8335" s="74">
        <v>44159</v>
      </c>
      <c r="J8335" t="s">
        <v>19</v>
      </c>
      <c r="K8335" t="s">
        <v>19</v>
      </c>
    </row>
    <row r="8336" spans="1:11" hidden="1" x14ac:dyDescent="0.3">
      <c r="A8336" t="s">
        <v>8947</v>
      </c>
      <c r="B8336" t="s">
        <v>17141</v>
      </c>
      <c r="C8336" t="s">
        <v>17363</v>
      </c>
      <c r="D8336" t="s">
        <v>17364</v>
      </c>
      <c r="E8336" s="74">
        <v>44144</v>
      </c>
      <c r="F8336">
        <v>2.56</v>
      </c>
      <c r="G8336" t="s">
        <v>17</v>
      </c>
      <c r="H8336" t="s">
        <v>17339</v>
      </c>
      <c r="I8336" s="74">
        <v>44223</v>
      </c>
      <c r="J8336" t="s">
        <v>19</v>
      </c>
      <c r="K8336" t="s">
        <v>19</v>
      </c>
    </row>
    <row r="8337" spans="1:11" hidden="1" x14ac:dyDescent="0.3">
      <c r="A8337" t="s">
        <v>17147</v>
      </c>
      <c r="B8337" t="s">
        <v>17146</v>
      </c>
      <c r="C8337" t="s">
        <v>17363</v>
      </c>
      <c r="D8337" t="s">
        <v>17364</v>
      </c>
      <c r="E8337" s="74">
        <v>44182</v>
      </c>
      <c r="F8337">
        <v>3</v>
      </c>
      <c r="G8337" t="s">
        <v>17</v>
      </c>
      <c r="H8337" t="s">
        <v>17339</v>
      </c>
      <c r="I8337" s="74">
        <v>44274</v>
      </c>
      <c r="J8337" t="s">
        <v>19</v>
      </c>
      <c r="K8337" t="s">
        <v>19</v>
      </c>
    </row>
    <row r="8338" spans="1:11" hidden="1" x14ac:dyDescent="0.3">
      <c r="A8338" t="s">
        <v>8944</v>
      </c>
      <c r="B8338" t="s">
        <v>17152</v>
      </c>
      <c r="C8338" t="s">
        <v>17363</v>
      </c>
      <c r="D8338" t="s">
        <v>17364</v>
      </c>
      <c r="E8338" s="74">
        <v>43937</v>
      </c>
      <c r="F8338">
        <v>2.97</v>
      </c>
      <c r="G8338" t="s">
        <v>17</v>
      </c>
      <c r="H8338" t="s">
        <v>17339</v>
      </c>
      <c r="I8338" s="74">
        <v>44144</v>
      </c>
      <c r="J8338" t="s">
        <v>19</v>
      </c>
      <c r="K8338" t="s">
        <v>19</v>
      </c>
    </row>
    <row r="8339" spans="1:11" hidden="1" x14ac:dyDescent="0.3">
      <c r="A8339" t="s">
        <v>27719</v>
      </c>
      <c r="B8339" t="s">
        <v>27720</v>
      </c>
      <c r="C8339" t="s">
        <v>19891</v>
      </c>
      <c r="D8339" t="s">
        <v>19892</v>
      </c>
      <c r="E8339" s="74">
        <v>31048</v>
      </c>
      <c r="F8339">
        <v>92</v>
      </c>
      <c r="G8339" t="s">
        <v>17369</v>
      </c>
      <c r="H8339" t="s">
        <v>17391</v>
      </c>
      <c r="I8339" s="74">
        <v>45713</v>
      </c>
      <c r="J8339" t="s">
        <v>19</v>
      </c>
      <c r="K8339" t="s">
        <v>19</v>
      </c>
    </row>
    <row r="8340" spans="1:11" hidden="1" x14ac:dyDescent="0.3">
      <c r="A8340" t="s">
        <v>469</v>
      </c>
      <c r="B8340" t="s">
        <v>11902</v>
      </c>
      <c r="C8340" t="s">
        <v>17514</v>
      </c>
      <c r="D8340" t="s">
        <v>17515</v>
      </c>
      <c r="E8340" s="74">
        <v>42576</v>
      </c>
      <c r="F8340">
        <v>20</v>
      </c>
      <c r="G8340" t="s">
        <v>17</v>
      </c>
      <c r="H8340" t="s">
        <v>17315</v>
      </c>
      <c r="I8340" s="74">
        <v>42587</v>
      </c>
      <c r="J8340" t="s">
        <v>19</v>
      </c>
      <c r="K8340" t="s">
        <v>19</v>
      </c>
    </row>
    <row r="8341" spans="1:11" hidden="1" x14ac:dyDescent="0.3">
      <c r="A8341" t="s">
        <v>1108</v>
      </c>
      <c r="B8341" t="s">
        <v>1109</v>
      </c>
      <c r="C8341" t="s">
        <v>17372</v>
      </c>
      <c r="D8341" t="s">
        <v>17373</v>
      </c>
      <c r="E8341" s="74">
        <v>41816</v>
      </c>
      <c r="F8341">
        <v>1.5</v>
      </c>
      <c r="G8341" t="s">
        <v>17</v>
      </c>
      <c r="H8341" t="s">
        <v>17315</v>
      </c>
      <c r="I8341" s="74">
        <v>41907</v>
      </c>
      <c r="J8341" t="s">
        <v>19</v>
      </c>
      <c r="K8341" t="s">
        <v>19</v>
      </c>
    </row>
    <row r="8342" spans="1:11" hidden="1" x14ac:dyDescent="0.3">
      <c r="A8342" t="s">
        <v>1106</v>
      </c>
      <c r="B8342" t="s">
        <v>1107</v>
      </c>
      <c r="C8342" t="s">
        <v>17372</v>
      </c>
      <c r="D8342" t="s">
        <v>17373</v>
      </c>
      <c r="E8342" s="74">
        <v>41816</v>
      </c>
      <c r="F8342">
        <v>1.5</v>
      </c>
      <c r="G8342" t="s">
        <v>17</v>
      </c>
      <c r="H8342" t="s">
        <v>17315</v>
      </c>
      <c r="I8342" s="74">
        <v>41907</v>
      </c>
      <c r="J8342" t="s">
        <v>19</v>
      </c>
      <c r="K8342" t="s">
        <v>19</v>
      </c>
    </row>
    <row r="8343" spans="1:11" hidden="1" x14ac:dyDescent="0.3">
      <c r="A8343" t="s">
        <v>1104</v>
      </c>
      <c r="B8343" t="s">
        <v>1105</v>
      </c>
      <c r="C8343" t="s">
        <v>17372</v>
      </c>
      <c r="D8343" t="s">
        <v>17373</v>
      </c>
      <c r="E8343" s="74">
        <v>41816</v>
      </c>
      <c r="F8343">
        <v>1.5</v>
      </c>
      <c r="G8343" t="s">
        <v>17</v>
      </c>
      <c r="H8343" t="s">
        <v>17315</v>
      </c>
      <c r="I8343" s="74">
        <v>41907</v>
      </c>
      <c r="J8343" t="s">
        <v>19</v>
      </c>
      <c r="K8343" t="s">
        <v>19</v>
      </c>
    </row>
    <row r="8344" spans="1:11" hidden="1" x14ac:dyDescent="0.3">
      <c r="A8344" t="s">
        <v>1058</v>
      </c>
      <c r="B8344" t="s">
        <v>1059</v>
      </c>
      <c r="C8344" t="s">
        <v>17372</v>
      </c>
      <c r="D8344" t="s">
        <v>17373</v>
      </c>
      <c r="E8344" s="74">
        <v>41864</v>
      </c>
      <c r="F8344">
        <v>1</v>
      </c>
      <c r="G8344" t="s">
        <v>17</v>
      </c>
      <c r="H8344" t="s">
        <v>17315</v>
      </c>
      <c r="I8344" s="74">
        <v>41961</v>
      </c>
      <c r="J8344" t="s">
        <v>19</v>
      </c>
      <c r="K8344" t="s">
        <v>19</v>
      </c>
    </row>
    <row r="8345" spans="1:11" hidden="1" x14ac:dyDescent="0.3">
      <c r="A8345" t="s">
        <v>28430</v>
      </c>
      <c r="B8345" t="s">
        <v>28431</v>
      </c>
      <c r="C8345" t="s">
        <v>28432</v>
      </c>
      <c r="D8345" t="s">
        <v>28433</v>
      </c>
      <c r="E8345" s="74">
        <v>43384</v>
      </c>
      <c r="F8345">
        <v>18.5</v>
      </c>
      <c r="G8345" t="s">
        <v>17</v>
      </c>
      <c r="H8345" t="s">
        <v>17315</v>
      </c>
      <c r="I8345" s="74">
        <v>43405</v>
      </c>
      <c r="J8345" t="s">
        <v>19</v>
      </c>
      <c r="K8345" t="s">
        <v>19</v>
      </c>
    </row>
    <row r="8346" spans="1:11" hidden="1" x14ac:dyDescent="0.3">
      <c r="A8346" t="s">
        <v>25710</v>
      </c>
      <c r="B8346" t="s">
        <v>25711</v>
      </c>
      <c r="C8346" t="s">
        <v>17538</v>
      </c>
      <c r="D8346" t="s">
        <v>17539</v>
      </c>
      <c r="E8346" s="74">
        <v>45446</v>
      </c>
      <c r="F8346">
        <v>0.66</v>
      </c>
      <c r="G8346" t="s">
        <v>17</v>
      </c>
      <c r="H8346" t="s">
        <v>17315</v>
      </c>
      <c r="I8346" s="74">
        <v>45540</v>
      </c>
      <c r="J8346" t="s">
        <v>19</v>
      </c>
      <c r="K8346" t="s">
        <v>19</v>
      </c>
    </row>
    <row r="8347" spans="1:11" hidden="1" x14ac:dyDescent="0.3">
      <c r="A8347" t="s">
        <v>25712</v>
      </c>
      <c r="B8347" t="s">
        <v>25713</v>
      </c>
      <c r="C8347" t="s">
        <v>17538</v>
      </c>
      <c r="D8347" t="s">
        <v>17539</v>
      </c>
      <c r="E8347" s="74">
        <v>45436</v>
      </c>
      <c r="F8347">
        <v>0.1201</v>
      </c>
      <c r="G8347" t="s">
        <v>17</v>
      </c>
      <c r="H8347" t="s">
        <v>17315</v>
      </c>
      <c r="I8347" s="74">
        <v>45559</v>
      </c>
      <c r="J8347" t="s">
        <v>19</v>
      </c>
      <c r="K8347" t="s">
        <v>19</v>
      </c>
    </row>
    <row r="8348" spans="1:11" hidden="1" x14ac:dyDescent="0.3">
      <c r="A8348" t="s">
        <v>15311</v>
      </c>
      <c r="B8348" t="s">
        <v>15310</v>
      </c>
      <c r="C8348" t="s">
        <v>17538</v>
      </c>
      <c r="D8348" t="s">
        <v>17539</v>
      </c>
      <c r="E8348" s="74">
        <v>42646</v>
      </c>
      <c r="F8348">
        <v>0.35599999999999998</v>
      </c>
      <c r="G8348" t="s">
        <v>17</v>
      </c>
      <c r="H8348" t="s">
        <v>17315</v>
      </c>
      <c r="I8348" s="74">
        <v>44568</v>
      </c>
      <c r="J8348" t="s">
        <v>19</v>
      </c>
      <c r="K8348" t="s">
        <v>19</v>
      </c>
    </row>
    <row r="8349" spans="1:11" hidden="1" x14ac:dyDescent="0.3">
      <c r="A8349" t="s">
        <v>4936</v>
      </c>
      <c r="B8349" t="s">
        <v>11124</v>
      </c>
      <c r="C8349" t="s">
        <v>17614</v>
      </c>
      <c r="D8349" t="s">
        <v>17615</v>
      </c>
      <c r="E8349" s="74">
        <v>40232</v>
      </c>
      <c r="F8349">
        <v>68.400000000000006</v>
      </c>
      <c r="G8349" t="s">
        <v>6</v>
      </c>
      <c r="H8349" t="s">
        <v>17386</v>
      </c>
      <c r="I8349" s="74">
        <v>43570</v>
      </c>
      <c r="J8349" t="s">
        <v>19</v>
      </c>
      <c r="K8349" t="s">
        <v>19</v>
      </c>
    </row>
    <row r="8350" spans="1:11" hidden="1" x14ac:dyDescent="0.3">
      <c r="A8350" t="s">
        <v>4996</v>
      </c>
      <c r="B8350" t="s">
        <v>11105</v>
      </c>
      <c r="C8350" t="s">
        <v>17614</v>
      </c>
      <c r="D8350" t="s">
        <v>17615</v>
      </c>
      <c r="E8350" s="74">
        <v>37370</v>
      </c>
      <c r="F8350">
        <v>1.8</v>
      </c>
      <c r="G8350" t="s">
        <v>6</v>
      </c>
      <c r="H8350" t="s">
        <v>17386</v>
      </c>
      <c r="I8350" s="74">
        <v>43606</v>
      </c>
      <c r="J8350" t="s">
        <v>19</v>
      </c>
      <c r="K8350" t="s">
        <v>19</v>
      </c>
    </row>
    <row r="8351" spans="1:11" hidden="1" x14ac:dyDescent="0.3">
      <c r="A8351" t="s">
        <v>13575</v>
      </c>
      <c r="B8351" t="s">
        <v>13574</v>
      </c>
      <c r="C8351" t="s">
        <v>17614</v>
      </c>
      <c r="D8351" t="s">
        <v>17615</v>
      </c>
      <c r="E8351" s="74">
        <v>40232</v>
      </c>
      <c r="F8351">
        <v>66</v>
      </c>
      <c r="G8351" t="s">
        <v>6</v>
      </c>
      <c r="H8351" t="s">
        <v>17386</v>
      </c>
      <c r="I8351" s="74">
        <v>40284</v>
      </c>
      <c r="J8351" t="s">
        <v>19</v>
      </c>
      <c r="K8351" t="s">
        <v>19</v>
      </c>
    </row>
    <row r="8352" spans="1:11" hidden="1" x14ac:dyDescent="0.3">
      <c r="A8352" t="s">
        <v>16752</v>
      </c>
      <c r="B8352" t="s">
        <v>16750</v>
      </c>
      <c r="C8352" t="s">
        <v>17541</v>
      </c>
      <c r="D8352" t="s">
        <v>17542</v>
      </c>
      <c r="E8352" s="74">
        <v>44379</v>
      </c>
      <c r="F8352">
        <v>10</v>
      </c>
      <c r="G8352" t="s">
        <v>6</v>
      </c>
      <c r="H8352" t="s">
        <v>17315</v>
      </c>
      <c r="I8352" s="74">
        <v>44434</v>
      </c>
      <c r="J8352" t="s">
        <v>19</v>
      </c>
      <c r="K8352" t="s">
        <v>19</v>
      </c>
    </row>
    <row r="8353" spans="1:11" hidden="1" x14ac:dyDescent="0.3">
      <c r="A8353" t="s">
        <v>16751</v>
      </c>
      <c r="B8353" t="s">
        <v>16750</v>
      </c>
      <c r="C8353" t="s">
        <v>17541</v>
      </c>
      <c r="D8353" t="s">
        <v>17542</v>
      </c>
      <c r="E8353" s="74">
        <v>44379</v>
      </c>
      <c r="F8353">
        <v>47.5</v>
      </c>
      <c r="G8353" t="s">
        <v>6</v>
      </c>
      <c r="H8353" t="s">
        <v>17315</v>
      </c>
      <c r="I8353" s="74">
        <v>44434</v>
      </c>
      <c r="J8353" t="s">
        <v>19</v>
      </c>
      <c r="K8353" t="s">
        <v>19</v>
      </c>
    </row>
    <row r="8354" spans="1:11" hidden="1" x14ac:dyDescent="0.3">
      <c r="A8354" t="s">
        <v>2567</v>
      </c>
      <c r="B8354" t="s">
        <v>2568</v>
      </c>
      <c r="C8354" t="s">
        <v>21802</v>
      </c>
      <c r="D8354" t="s">
        <v>21803</v>
      </c>
      <c r="E8354" s="74">
        <v>40760</v>
      </c>
      <c r="F8354">
        <v>20</v>
      </c>
      <c r="G8354" t="s">
        <v>17</v>
      </c>
      <c r="H8354" t="s">
        <v>17315</v>
      </c>
      <c r="I8354" s="74">
        <v>40770</v>
      </c>
      <c r="J8354" t="s">
        <v>19</v>
      </c>
      <c r="K8354" t="s">
        <v>19</v>
      </c>
    </row>
    <row r="8355" spans="1:11" hidden="1" x14ac:dyDescent="0.3">
      <c r="A8355" t="s">
        <v>839</v>
      </c>
      <c r="B8355" t="s">
        <v>12116</v>
      </c>
      <c r="C8355" t="s">
        <v>17365</v>
      </c>
      <c r="D8355" t="s">
        <v>17366</v>
      </c>
      <c r="E8355" s="74">
        <v>42026</v>
      </c>
      <c r="F8355">
        <v>5.3999999999999999E-2</v>
      </c>
      <c r="G8355" t="s">
        <v>17</v>
      </c>
      <c r="H8355" t="s">
        <v>17441</v>
      </c>
      <c r="I8355" s="74">
        <v>42172</v>
      </c>
      <c r="J8355" t="s">
        <v>19</v>
      </c>
      <c r="K8355" t="s">
        <v>19</v>
      </c>
    </row>
    <row r="8356" spans="1:11" hidden="1" x14ac:dyDescent="0.3">
      <c r="A8356" t="s">
        <v>14265</v>
      </c>
      <c r="B8356" t="s">
        <v>14264</v>
      </c>
      <c r="C8356" t="s">
        <v>17442</v>
      </c>
      <c r="D8356" t="s">
        <v>17443</v>
      </c>
      <c r="E8356" s="74">
        <v>44902</v>
      </c>
      <c r="F8356">
        <v>200</v>
      </c>
      <c r="G8356" t="s">
        <v>17</v>
      </c>
      <c r="H8356" t="s">
        <v>17441</v>
      </c>
      <c r="I8356" s="74">
        <v>45014</v>
      </c>
      <c r="J8356" t="s">
        <v>19</v>
      </c>
      <c r="K8356" t="s">
        <v>19</v>
      </c>
    </row>
    <row r="8357" spans="1:11" hidden="1" x14ac:dyDescent="0.3">
      <c r="A8357" t="s">
        <v>15910</v>
      </c>
      <c r="B8357" t="s">
        <v>15909</v>
      </c>
      <c r="C8357" t="s">
        <v>17630</v>
      </c>
      <c r="D8357" t="s">
        <v>15909</v>
      </c>
      <c r="E8357" s="74">
        <v>44372</v>
      </c>
      <c r="F8357">
        <v>150</v>
      </c>
      <c r="G8357" t="s">
        <v>17</v>
      </c>
      <c r="H8357" t="s">
        <v>17379</v>
      </c>
      <c r="I8357" s="74">
        <v>44403</v>
      </c>
      <c r="J8357" t="s">
        <v>19</v>
      </c>
      <c r="K8357" t="s">
        <v>19</v>
      </c>
    </row>
    <row r="8358" spans="1:11" hidden="1" x14ac:dyDescent="0.3">
      <c r="A8358" t="s">
        <v>6929</v>
      </c>
      <c r="B8358" t="s">
        <v>6928</v>
      </c>
      <c r="C8358" t="s">
        <v>22387</v>
      </c>
      <c r="D8358" t="s">
        <v>6928</v>
      </c>
      <c r="E8358" s="74">
        <v>43831</v>
      </c>
      <c r="F8358">
        <v>154.27199999999999</v>
      </c>
      <c r="G8358" t="s">
        <v>17</v>
      </c>
      <c r="H8358" t="s">
        <v>17379</v>
      </c>
      <c r="I8358" s="74">
        <v>43902</v>
      </c>
      <c r="J8358" t="s">
        <v>19</v>
      </c>
      <c r="K8358" t="s">
        <v>19</v>
      </c>
    </row>
    <row r="8359" spans="1:11" hidden="1" x14ac:dyDescent="0.3">
      <c r="A8359" t="s">
        <v>4634</v>
      </c>
      <c r="B8359" t="s">
        <v>11260</v>
      </c>
      <c r="C8359" t="s">
        <v>17370</v>
      </c>
      <c r="D8359" t="s">
        <v>17371</v>
      </c>
      <c r="E8359" s="74">
        <v>43454</v>
      </c>
      <c r="F8359">
        <v>1.9239999999999999</v>
      </c>
      <c r="G8359" t="s">
        <v>17</v>
      </c>
      <c r="H8359" t="s">
        <v>17315</v>
      </c>
      <c r="I8359" s="74">
        <v>43479</v>
      </c>
      <c r="J8359" t="s">
        <v>19</v>
      </c>
      <c r="K8359" t="s">
        <v>19</v>
      </c>
    </row>
    <row r="8360" spans="1:11" hidden="1" x14ac:dyDescent="0.3">
      <c r="A8360" t="s">
        <v>4635</v>
      </c>
      <c r="B8360" t="s">
        <v>11259</v>
      </c>
      <c r="C8360" t="s">
        <v>17370</v>
      </c>
      <c r="D8360" t="s">
        <v>17371</v>
      </c>
      <c r="E8360" s="74">
        <v>43432</v>
      </c>
      <c r="F8360">
        <v>0.66200000000000003</v>
      </c>
      <c r="G8360" t="s">
        <v>17</v>
      </c>
      <c r="H8360" t="s">
        <v>17315</v>
      </c>
      <c r="I8360" s="74">
        <v>43445</v>
      </c>
      <c r="J8360" t="s">
        <v>19</v>
      </c>
      <c r="K8360" t="s">
        <v>19</v>
      </c>
    </row>
    <row r="8361" spans="1:11" hidden="1" x14ac:dyDescent="0.3">
      <c r="A8361" t="s">
        <v>15156</v>
      </c>
      <c r="B8361" t="s">
        <v>15155</v>
      </c>
      <c r="C8361" t="s">
        <v>17348</v>
      </c>
      <c r="D8361" t="s">
        <v>17349</v>
      </c>
      <c r="E8361" s="74">
        <v>42691</v>
      </c>
      <c r="F8361">
        <v>0.996</v>
      </c>
      <c r="G8361" t="s">
        <v>17</v>
      </c>
      <c r="H8361" t="s">
        <v>17315</v>
      </c>
      <c r="I8361" s="74">
        <v>44628</v>
      </c>
      <c r="J8361" t="s">
        <v>19</v>
      </c>
      <c r="K8361" t="s">
        <v>19</v>
      </c>
    </row>
    <row r="8362" spans="1:11" hidden="1" x14ac:dyDescent="0.3">
      <c r="A8362" t="s">
        <v>25714</v>
      </c>
      <c r="B8362" t="s">
        <v>25715</v>
      </c>
      <c r="C8362" t="s">
        <v>17538</v>
      </c>
      <c r="D8362" t="s">
        <v>17539</v>
      </c>
      <c r="E8362" s="74">
        <v>45509</v>
      </c>
      <c r="F8362">
        <v>2.9718000000000001E-2</v>
      </c>
      <c r="G8362" t="s">
        <v>17</v>
      </c>
      <c r="H8362" t="s">
        <v>17315</v>
      </c>
      <c r="I8362" s="74">
        <v>45698</v>
      </c>
      <c r="J8362" t="s">
        <v>19</v>
      </c>
      <c r="K8362" t="s">
        <v>19</v>
      </c>
    </row>
    <row r="8363" spans="1:11" hidden="1" x14ac:dyDescent="0.3">
      <c r="A8363" t="s">
        <v>25734</v>
      </c>
      <c r="B8363" t="s">
        <v>25735</v>
      </c>
      <c r="C8363" t="s">
        <v>17538</v>
      </c>
      <c r="D8363" t="s">
        <v>17539</v>
      </c>
      <c r="E8363" s="74">
        <v>45364</v>
      </c>
      <c r="F8363">
        <v>0.06</v>
      </c>
      <c r="G8363" t="s">
        <v>17</v>
      </c>
      <c r="H8363" t="s">
        <v>17315</v>
      </c>
      <c r="I8363" s="74">
        <v>45471</v>
      </c>
      <c r="J8363" t="s">
        <v>19</v>
      </c>
      <c r="K8363" t="s">
        <v>19</v>
      </c>
    </row>
    <row r="8364" spans="1:11" hidden="1" x14ac:dyDescent="0.3">
      <c r="A8364" t="s">
        <v>25780</v>
      </c>
      <c r="B8364" t="s">
        <v>25781</v>
      </c>
      <c r="C8364" t="s">
        <v>17538</v>
      </c>
      <c r="D8364" t="s">
        <v>17539</v>
      </c>
      <c r="E8364" s="74">
        <v>45390</v>
      </c>
      <c r="F8364">
        <v>0.05</v>
      </c>
      <c r="G8364" t="s">
        <v>17</v>
      </c>
      <c r="H8364" t="s">
        <v>17315</v>
      </c>
      <c r="I8364" s="74">
        <v>45471</v>
      </c>
      <c r="J8364" t="s">
        <v>19</v>
      </c>
      <c r="K8364" t="s">
        <v>19</v>
      </c>
    </row>
    <row r="8365" spans="1:11" hidden="1" x14ac:dyDescent="0.3">
      <c r="A8365" t="s">
        <v>25708</v>
      </c>
      <c r="B8365" t="s">
        <v>25709</v>
      </c>
      <c r="C8365" t="s">
        <v>17538</v>
      </c>
      <c r="D8365" t="s">
        <v>17539</v>
      </c>
      <c r="E8365" s="74">
        <v>45436</v>
      </c>
      <c r="F8365">
        <v>0.1</v>
      </c>
      <c r="G8365" t="s">
        <v>17</v>
      </c>
      <c r="H8365" t="s">
        <v>17315</v>
      </c>
      <c r="I8365" s="74">
        <v>45471</v>
      </c>
      <c r="J8365" t="s">
        <v>19</v>
      </c>
      <c r="K8365" t="s">
        <v>19</v>
      </c>
    </row>
    <row r="8366" spans="1:11" hidden="1" x14ac:dyDescent="0.3">
      <c r="A8366" t="s">
        <v>3883</v>
      </c>
      <c r="B8366" t="s">
        <v>11650</v>
      </c>
      <c r="C8366" t="s">
        <v>17565</v>
      </c>
      <c r="D8366" t="s">
        <v>17566</v>
      </c>
      <c r="E8366" s="74">
        <v>43004</v>
      </c>
      <c r="F8366">
        <v>2</v>
      </c>
      <c r="G8366" t="s">
        <v>17</v>
      </c>
      <c r="H8366" t="s">
        <v>17315</v>
      </c>
      <c r="I8366" s="74">
        <v>43031</v>
      </c>
      <c r="J8366" t="s">
        <v>19</v>
      </c>
      <c r="K8366" t="s">
        <v>19</v>
      </c>
    </row>
    <row r="8367" spans="1:11" hidden="1" x14ac:dyDescent="0.3">
      <c r="A8367" t="s">
        <v>10165</v>
      </c>
      <c r="B8367" t="s">
        <v>16597</v>
      </c>
      <c r="C8367" t="s">
        <v>17565</v>
      </c>
      <c r="D8367" t="s">
        <v>17566</v>
      </c>
      <c r="E8367" s="74">
        <v>44168</v>
      </c>
      <c r="F8367">
        <v>1.35</v>
      </c>
      <c r="G8367" t="s">
        <v>17</v>
      </c>
      <c r="H8367" t="s">
        <v>17315</v>
      </c>
      <c r="I8367" s="74">
        <v>44249</v>
      </c>
      <c r="J8367" t="s">
        <v>19</v>
      </c>
      <c r="K8367" t="s">
        <v>19</v>
      </c>
    </row>
    <row r="8368" spans="1:11" hidden="1" x14ac:dyDescent="0.3">
      <c r="A8368" t="s">
        <v>6710</v>
      </c>
      <c r="B8368" t="s">
        <v>6709</v>
      </c>
      <c r="C8368" t="s">
        <v>17412</v>
      </c>
      <c r="D8368" t="s">
        <v>17413</v>
      </c>
      <c r="E8368" s="74">
        <v>42583</v>
      </c>
      <c r="F8368">
        <v>0.26</v>
      </c>
      <c r="G8368" t="s">
        <v>17</v>
      </c>
      <c r="H8368" t="s">
        <v>17315</v>
      </c>
      <c r="I8368" s="74">
        <v>43795</v>
      </c>
      <c r="J8368" t="s">
        <v>19</v>
      </c>
      <c r="K8368" t="s">
        <v>19</v>
      </c>
    </row>
    <row r="8369" spans="1:11" hidden="1" x14ac:dyDescent="0.3">
      <c r="A8369" t="s">
        <v>6731</v>
      </c>
      <c r="B8369" t="s">
        <v>6709</v>
      </c>
      <c r="C8369" t="s">
        <v>17412</v>
      </c>
      <c r="D8369" t="s">
        <v>17413</v>
      </c>
      <c r="E8369" s="74">
        <v>41758</v>
      </c>
      <c r="F8369">
        <v>0.98899999999999999</v>
      </c>
      <c r="G8369" t="s">
        <v>17</v>
      </c>
      <c r="H8369" t="s">
        <v>17315</v>
      </c>
      <c r="I8369" s="74">
        <v>43840</v>
      </c>
      <c r="J8369" t="s">
        <v>19</v>
      </c>
      <c r="K8369" t="s">
        <v>19</v>
      </c>
    </row>
    <row r="8370" spans="1:11" hidden="1" x14ac:dyDescent="0.3">
      <c r="A8370" t="s">
        <v>3074</v>
      </c>
      <c r="B8370" t="s">
        <v>16568</v>
      </c>
      <c r="C8370" t="s">
        <v>17442</v>
      </c>
      <c r="D8370" t="s">
        <v>17443</v>
      </c>
      <c r="E8370" s="74">
        <v>39433</v>
      </c>
      <c r="F8370">
        <v>6.2</v>
      </c>
      <c r="G8370" t="s">
        <v>17</v>
      </c>
      <c r="H8370" t="s">
        <v>17441</v>
      </c>
      <c r="I8370" s="74">
        <v>39910</v>
      </c>
      <c r="J8370" t="s">
        <v>19</v>
      </c>
      <c r="K8370" t="s">
        <v>19</v>
      </c>
    </row>
    <row r="8371" spans="1:11" hidden="1" x14ac:dyDescent="0.3">
      <c r="A8371" t="s">
        <v>4388</v>
      </c>
      <c r="B8371" t="s">
        <v>11567</v>
      </c>
      <c r="C8371" t="s">
        <v>22207</v>
      </c>
      <c r="D8371" t="s">
        <v>22208</v>
      </c>
      <c r="E8371" s="74">
        <v>43084</v>
      </c>
      <c r="F8371">
        <v>47.25</v>
      </c>
      <c r="G8371" t="s">
        <v>17</v>
      </c>
      <c r="H8371" t="s">
        <v>17315</v>
      </c>
      <c r="I8371" s="74">
        <v>43185</v>
      </c>
      <c r="J8371" t="s">
        <v>19</v>
      </c>
      <c r="K8371" t="s">
        <v>19</v>
      </c>
    </row>
    <row r="8372" spans="1:11" hidden="1" x14ac:dyDescent="0.3">
      <c r="A8372" t="s">
        <v>4389</v>
      </c>
      <c r="B8372" t="s">
        <v>11566</v>
      </c>
      <c r="C8372" t="s">
        <v>22207</v>
      </c>
      <c r="D8372" t="s">
        <v>22208</v>
      </c>
      <c r="E8372" s="74">
        <v>43084</v>
      </c>
      <c r="F8372">
        <v>37.799999999999997</v>
      </c>
      <c r="G8372" t="s">
        <v>17</v>
      </c>
      <c r="H8372" t="s">
        <v>17315</v>
      </c>
      <c r="I8372" s="74">
        <v>43185</v>
      </c>
      <c r="J8372" t="s">
        <v>19</v>
      </c>
      <c r="K8372" t="s">
        <v>19</v>
      </c>
    </row>
    <row r="8373" spans="1:11" hidden="1" x14ac:dyDescent="0.3">
      <c r="A8373" t="s">
        <v>2311</v>
      </c>
      <c r="B8373" t="s">
        <v>2312</v>
      </c>
      <c r="C8373" t="s">
        <v>21863</v>
      </c>
      <c r="D8373" t="s">
        <v>21864</v>
      </c>
      <c r="E8373" s="74">
        <v>41031</v>
      </c>
      <c r="F8373">
        <v>12</v>
      </c>
      <c r="G8373" t="s">
        <v>17</v>
      </c>
      <c r="H8373" t="s">
        <v>17324</v>
      </c>
      <c r="I8373" s="74">
        <v>41046</v>
      </c>
      <c r="J8373" t="s">
        <v>19</v>
      </c>
      <c r="K8373" t="s">
        <v>19</v>
      </c>
    </row>
    <row r="8374" spans="1:11" hidden="1" x14ac:dyDescent="0.3">
      <c r="A8374" t="s">
        <v>1092</v>
      </c>
      <c r="B8374" t="s">
        <v>920</v>
      </c>
      <c r="C8374" t="s">
        <v>17372</v>
      </c>
      <c r="D8374" t="s">
        <v>17373</v>
      </c>
      <c r="E8374" s="74">
        <v>41864</v>
      </c>
      <c r="F8374">
        <v>1.5</v>
      </c>
      <c r="G8374" t="s">
        <v>17</v>
      </c>
      <c r="H8374" t="s">
        <v>17315</v>
      </c>
      <c r="I8374" s="74">
        <v>41967</v>
      </c>
      <c r="J8374" t="s">
        <v>19</v>
      </c>
      <c r="K8374" t="s">
        <v>19</v>
      </c>
    </row>
    <row r="8375" spans="1:11" hidden="1" x14ac:dyDescent="0.3">
      <c r="A8375" t="s">
        <v>1008</v>
      </c>
      <c r="B8375" t="s">
        <v>920</v>
      </c>
      <c r="C8375" t="s">
        <v>17372</v>
      </c>
      <c r="D8375" t="s">
        <v>17373</v>
      </c>
      <c r="E8375" s="74">
        <v>41914</v>
      </c>
      <c r="F8375">
        <v>1.5</v>
      </c>
      <c r="G8375" t="s">
        <v>17</v>
      </c>
      <c r="H8375" t="s">
        <v>17315</v>
      </c>
      <c r="I8375" s="74">
        <v>41995</v>
      </c>
      <c r="J8375" t="s">
        <v>19</v>
      </c>
      <c r="K8375" t="s">
        <v>19</v>
      </c>
    </row>
    <row r="8376" spans="1:11" hidden="1" x14ac:dyDescent="0.3">
      <c r="A8376" t="s">
        <v>1007</v>
      </c>
      <c r="B8376" t="s">
        <v>920</v>
      </c>
      <c r="C8376" t="s">
        <v>17372</v>
      </c>
      <c r="D8376" t="s">
        <v>17373</v>
      </c>
      <c r="E8376" s="74">
        <v>41914</v>
      </c>
      <c r="F8376">
        <v>1</v>
      </c>
      <c r="G8376" t="s">
        <v>17</v>
      </c>
      <c r="H8376" t="s">
        <v>17315</v>
      </c>
      <c r="I8376" s="74">
        <v>41996</v>
      </c>
      <c r="J8376" t="s">
        <v>19</v>
      </c>
      <c r="K8376" t="s">
        <v>19</v>
      </c>
    </row>
    <row r="8377" spans="1:11" hidden="1" x14ac:dyDescent="0.3">
      <c r="A8377" t="s">
        <v>921</v>
      </c>
      <c r="B8377" t="s">
        <v>922</v>
      </c>
      <c r="C8377" t="s">
        <v>17372</v>
      </c>
      <c r="D8377" t="s">
        <v>17373</v>
      </c>
      <c r="E8377" s="74">
        <v>41969</v>
      </c>
      <c r="F8377">
        <v>1.5</v>
      </c>
      <c r="G8377" t="s">
        <v>17</v>
      </c>
      <c r="H8377" t="s">
        <v>17315</v>
      </c>
      <c r="I8377" s="74">
        <v>42058</v>
      </c>
      <c r="J8377" t="s">
        <v>19</v>
      </c>
      <c r="K8377" t="s">
        <v>19</v>
      </c>
    </row>
    <row r="8378" spans="1:11" hidden="1" x14ac:dyDescent="0.3">
      <c r="A8378" t="s">
        <v>613</v>
      </c>
      <c r="B8378" t="s">
        <v>189</v>
      </c>
      <c r="C8378" t="s">
        <v>17372</v>
      </c>
      <c r="D8378" t="s">
        <v>17373</v>
      </c>
      <c r="E8378" s="74">
        <v>42328</v>
      </c>
      <c r="F8378">
        <v>0.9</v>
      </c>
      <c r="G8378" t="s">
        <v>17</v>
      </c>
      <c r="H8378" t="s">
        <v>17315</v>
      </c>
      <c r="I8378" s="74">
        <v>42356</v>
      </c>
      <c r="J8378" t="s">
        <v>19</v>
      </c>
      <c r="K8378" t="s">
        <v>19</v>
      </c>
    </row>
    <row r="8379" spans="1:11" hidden="1" x14ac:dyDescent="0.3">
      <c r="A8379" t="s">
        <v>188</v>
      </c>
      <c r="B8379" t="s">
        <v>189</v>
      </c>
      <c r="C8379" t="s">
        <v>17372</v>
      </c>
      <c r="D8379" t="s">
        <v>17373</v>
      </c>
      <c r="E8379" s="74">
        <v>42611</v>
      </c>
      <c r="F8379">
        <v>1</v>
      </c>
      <c r="G8379" t="s">
        <v>17</v>
      </c>
      <c r="H8379" t="s">
        <v>17315</v>
      </c>
      <c r="I8379" s="74">
        <v>42683</v>
      </c>
      <c r="J8379" t="s">
        <v>19</v>
      </c>
      <c r="K8379" t="s">
        <v>19</v>
      </c>
    </row>
    <row r="8380" spans="1:11" hidden="1" x14ac:dyDescent="0.3">
      <c r="A8380" t="s">
        <v>2485</v>
      </c>
      <c r="B8380" t="s">
        <v>13250</v>
      </c>
      <c r="C8380" t="s">
        <v>17404</v>
      </c>
      <c r="D8380" t="s">
        <v>17405</v>
      </c>
      <c r="E8380" s="74">
        <v>40808</v>
      </c>
      <c r="F8380">
        <v>9.9</v>
      </c>
      <c r="G8380" t="s">
        <v>17</v>
      </c>
      <c r="H8380" t="s">
        <v>17324</v>
      </c>
      <c r="I8380" s="74">
        <v>40813</v>
      </c>
      <c r="J8380" t="s">
        <v>19</v>
      </c>
      <c r="K8380" t="s">
        <v>19</v>
      </c>
    </row>
    <row r="8381" spans="1:11" hidden="1" x14ac:dyDescent="0.3">
      <c r="A8381" t="s">
        <v>2484</v>
      </c>
      <c r="B8381" t="s">
        <v>13249</v>
      </c>
      <c r="C8381" t="s">
        <v>17404</v>
      </c>
      <c r="D8381" t="s">
        <v>17405</v>
      </c>
      <c r="E8381" s="74">
        <v>40808</v>
      </c>
      <c r="F8381">
        <v>9.9</v>
      </c>
      <c r="G8381" t="s">
        <v>17</v>
      </c>
      <c r="H8381" t="s">
        <v>17324</v>
      </c>
      <c r="I8381" s="74">
        <v>40813</v>
      </c>
      <c r="J8381" t="s">
        <v>19</v>
      </c>
      <c r="K8381" t="s">
        <v>19</v>
      </c>
    </row>
    <row r="8382" spans="1:11" hidden="1" x14ac:dyDescent="0.3">
      <c r="A8382" t="s">
        <v>2483</v>
      </c>
      <c r="B8382" t="s">
        <v>13248</v>
      </c>
      <c r="C8382" t="s">
        <v>17404</v>
      </c>
      <c r="D8382" t="s">
        <v>17405</v>
      </c>
      <c r="E8382" s="74">
        <v>40877</v>
      </c>
      <c r="F8382">
        <v>9.9</v>
      </c>
      <c r="G8382" t="s">
        <v>17</v>
      </c>
      <c r="H8382" t="s">
        <v>17324</v>
      </c>
      <c r="I8382" s="74">
        <v>40892</v>
      </c>
      <c r="J8382" t="s">
        <v>19</v>
      </c>
      <c r="K8382" t="s">
        <v>19</v>
      </c>
    </row>
    <row r="8383" spans="1:11" hidden="1" x14ac:dyDescent="0.3">
      <c r="A8383" t="s">
        <v>2482</v>
      </c>
      <c r="B8383" t="s">
        <v>13247</v>
      </c>
      <c r="C8383" t="s">
        <v>17404</v>
      </c>
      <c r="D8383" t="s">
        <v>17405</v>
      </c>
      <c r="E8383" s="74">
        <v>40878</v>
      </c>
      <c r="F8383">
        <v>9.9</v>
      </c>
      <c r="G8383" t="s">
        <v>17</v>
      </c>
      <c r="H8383" t="s">
        <v>17324</v>
      </c>
      <c r="I8383" s="74">
        <v>40892</v>
      </c>
      <c r="J8383" t="s">
        <v>19</v>
      </c>
      <c r="K8383" t="s">
        <v>19</v>
      </c>
    </row>
    <row r="8384" spans="1:11" hidden="1" x14ac:dyDescent="0.3">
      <c r="A8384" t="s">
        <v>2481</v>
      </c>
      <c r="B8384" t="s">
        <v>13246</v>
      </c>
      <c r="C8384" t="s">
        <v>17404</v>
      </c>
      <c r="D8384" t="s">
        <v>17405</v>
      </c>
      <c r="E8384" s="74">
        <v>40808</v>
      </c>
      <c r="F8384">
        <v>9.9</v>
      </c>
      <c r="G8384" t="s">
        <v>17</v>
      </c>
      <c r="H8384" t="s">
        <v>17324</v>
      </c>
      <c r="I8384" s="74">
        <v>40813</v>
      </c>
      <c r="J8384" t="s">
        <v>19</v>
      </c>
      <c r="K8384" t="s">
        <v>19</v>
      </c>
    </row>
    <row r="8385" spans="1:11" hidden="1" x14ac:dyDescent="0.3">
      <c r="A8385" t="s">
        <v>3043</v>
      </c>
      <c r="B8385" t="s">
        <v>3044</v>
      </c>
      <c r="C8385" t="s">
        <v>17313</v>
      </c>
      <c r="D8385" t="s">
        <v>17314</v>
      </c>
      <c r="E8385" s="74">
        <v>39903</v>
      </c>
      <c r="F8385">
        <v>2.1999999999999999E-2</v>
      </c>
      <c r="G8385" t="s">
        <v>17</v>
      </c>
      <c r="H8385" t="s">
        <v>17339</v>
      </c>
      <c r="I8385" s="74">
        <v>39946</v>
      </c>
      <c r="J8385" t="s">
        <v>19</v>
      </c>
      <c r="K8385" t="s">
        <v>19</v>
      </c>
    </row>
    <row r="8386" spans="1:11" hidden="1" x14ac:dyDescent="0.3">
      <c r="A8386" t="s">
        <v>1739</v>
      </c>
      <c r="B8386" t="s">
        <v>1740</v>
      </c>
      <c r="C8386" t="s">
        <v>17335</v>
      </c>
      <c r="D8386" t="s">
        <v>17336</v>
      </c>
      <c r="E8386" s="74">
        <v>41262</v>
      </c>
      <c r="F8386">
        <v>0.93799999999999994</v>
      </c>
      <c r="G8386" t="s">
        <v>17</v>
      </c>
      <c r="H8386" t="s">
        <v>17324</v>
      </c>
      <c r="I8386" s="74">
        <v>41423</v>
      </c>
      <c r="J8386" t="s">
        <v>19</v>
      </c>
      <c r="K8386" t="s">
        <v>19</v>
      </c>
    </row>
    <row r="8387" spans="1:11" hidden="1" x14ac:dyDescent="0.3">
      <c r="A8387" t="s">
        <v>16405</v>
      </c>
      <c r="B8387" t="s">
        <v>16404</v>
      </c>
      <c r="C8387" t="s">
        <v>17520</v>
      </c>
      <c r="D8387" t="s">
        <v>17521</v>
      </c>
      <c r="E8387" s="74">
        <v>42165</v>
      </c>
      <c r="F8387">
        <v>0.24149599999999999</v>
      </c>
      <c r="G8387" t="s">
        <v>17</v>
      </c>
      <c r="H8387" t="s">
        <v>17315</v>
      </c>
      <c r="I8387" s="74">
        <v>44284</v>
      </c>
      <c r="J8387" t="s">
        <v>19</v>
      </c>
      <c r="K8387" t="s">
        <v>17325</v>
      </c>
    </row>
    <row r="8388" spans="1:11" hidden="1" x14ac:dyDescent="0.3">
      <c r="A8388" t="s">
        <v>16403</v>
      </c>
      <c r="B8388" t="s">
        <v>16402</v>
      </c>
      <c r="C8388" t="s">
        <v>17520</v>
      </c>
      <c r="D8388" t="s">
        <v>17521</v>
      </c>
      <c r="E8388" s="74">
        <v>42262</v>
      </c>
      <c r="F8388">
        <v>3.7841E-2</v>
      </c>
      <c r="G8388" t="s">
        <v>17</v>
      </c>
      <c r="H8388" t="s">
        <v>17315</v>
      </c>
      <c r="I8388" s="74">
        <v>44343</v>
      </c>
      <c r="J8388" t="s">
        <v>19</v>
      </c>
      <c r="K8388" t="s">
        <v>17325</v>
      </c>
    </row>
    <row r="8389" spans="1:11" hidden="1" x14ac:dyDescent="0.3">
      <c r="A8389" t="s">
        <v>16522</v>
      </c>
      <c r="B8389" t="s">
        <v>16521</v>
      </c>
      <c r="C8389" t="s">
        <v>17520</v>
      </c>
      <c r="D8389" t="s">
        <v>17521</v>
      </c>
      <c r="E8389" s="74">
        <v>42375</v>
      </c>
      <c r="F8389">
        <v>0.23532700000000001</v>
      </c>
      <c r="G8389" t="s">
        <v>17</v>
      </c>
      <c r="H8389" t="s">
        <v>17315</v>
      </c>
      <c r="I8389" s="74">
        <v>44343</v>
      </c>
      <c r="J8389" t="s">
        <v>19</v>
      </c>
      <c r="K8389" t="s">
        <v>17325</v>
      </c>
    </row>
    <row r="8390" spans="1:11" hidden="1" x14ac:dyDescent="0.3">
      <c r="A8390" t="s">
        <v>16520</v>
      </c>
      <c r="B8390" t="s">
        <v>16519</v>
      </c>
      <c r="C8390" t="s">
        <v>17520</v>
      </c>
      <c r="D8390" t="s">
        <v>17521</v>
      </c>
      <c r="E8390" s="74">
        <v>42377</v>
      </c>
      <c r="F8390">
        <v>6.6982E-2</v>
      </c>
      <c r="G8390" t="s">
        <v>17</v>
      </c>
      <c r="H8390" t="s">
        <v>17315</v>
      </c>
      <c r="I8390" s="74">
        <v>44284</v>
      </c>
      <c r="J8390" t="s">
        <v>19</v>
      </c>
      <c r="K8390" t="s">
        <v>17325</v>
      </c>
    </row>
    <row r="8391" spans="1:11" hidden="1" x14ac:dyDescent="0.3">
      <c r="A8391" t="s">
        <v>16570</v>
      </c>
      <c r="B8391" t="s">
        <v>16569</v>
      </c>
      <c r="C8391" t="s">
        <v>17520</v>
      </c>
      <c r="D8391" t="s">
        <v>17521</v>
      </c>
      <c r="E8391" s="74">
        <v>42762</v>
      </c>
      <c r="F8391">
        <v>1.7274999999999999E-2</v>
      </c>
      <c r="G8391" t="s">
        <v>17</v>
      </c>
      <c r="H8391" t="s">
        <v>17315</v>
      </c>
      <c r="I8391" s="74">
        <v>44284</v>
      </c>
      <c r="J8391" t="s">
        <v>19</v>
      </c>
      <c r="K8391" t="s">
        <v>17325</v>
      </c>
    </row>
    <row r="8392" spans="1:11" hidden="1" x14ac:dyDescent="0.3">
      <c r="A8392" t="s">
        <v>16401</v>
      </c>
      <c r="B8392" t="s">
        <v>16400</v>
      </c>
      <c r="C8392" t="s">
        <v>17520</v>
      </c>
      <c r="D8392" t="s">
        <v>17521</v>
      </c>
      <c r="E8392" s="74">
        <v>42009</v>
      </c>
      <c r="F8392">
        <v>0.15933700000000001</v>
      </c>
      <c r="G8392" t="s">
        <v>17</v>
      </c>
      <c r="H8392" t="s">
        <v>17315</v>
      </c>
      <c r="I8392" s="74">
        <v>44364</v>
      </c>
      <c r="J8392" t="s">
        <v>19</v>
      </c>
      <c r="K8392" t="s">
        <v>17325</v>
      </c>
    </row>
    <row r="8393" spans="1:11" hidden="1" x14ac:dyDescent="0.3">
      <c r="A8393" t="s">
        <v>16518</v>
      </c>
      <c r="B8393" t="s">
        <v>16517</v>
      </c>
      <c r="C8393" t="s">
        <v>17520</v>
      </c>
      <c r="D8393" t="s">
        <v>17521</v>
      </c>
      <c r="E8393" s="74">
        <v>42395</v>
      </c>
      <c r="F8393">
        <v>0.15173600000000001</v>
      </c>
      <c r="G8393" t="s">
        <v>17</v>
      </c>
      <c r="H8393" t="s">
        <v>17315</v>
      </c>
      <c r="I8393" s="74">
        <v>44284</v>
      </c>
      <c r="J8393" t="s">
        <v>19</v>
      </c>
      <c r="K8393" t="s">
        <v>17325</v>
      </c>
    </row>
    <row r="8394" spans="1:11" hidden="1" x14ac:dyDescent="0.3">
      <c r="A8394" t="s">
        <v>16567</v>
      </c>
      <c r="B8394" t="s">
        <v>16566</v>
      </c>
      <c r="C8394" t="s">
        <v>17520</v>
      </c>
      <c r="D8394" t="s">
        <v>17521</v>
      </c>
      <c r="E8394" s="74">
        <v>42772</v>
      </c>
      <c r="F8394">
        <v>2.6446999999999998E-2</v>
      </c>
      <c r="G8394" t="s">
        <v>17</v>
      </c>
      <c r="H8394" t="s">
        <v>17315</v>
      </c>
      <c r="I8394" s="74">
        <v>44284</v>
      </c>
      <c r="J8394" t="s">
        <v>19</v>
      </c>
      <c r="K8394" t="s">
        <v>17325</v>
      </c>
    </row>
    <row r="8395" spans="1:11" hidden="1" x14ac:dyDescent="0.3">
      <c r="A8395" t="s">
        <v>16653</v>
      </c>
      <c r="B8395" t="s">
        <v>16652</v>
      </c>
      <c r="C8395" t="s">
        <v>17520</v>
      </c>
      <c r="D8395" t="s">
        <v>17521</v>
      </c>
      <c r="E8395" s="74">
        <v>43192</v>
      </c>
      <c r="F8395">
        <v>4.2269999999999999E-3</v>
      </c>
      <c r="G8395" t="s">
        <v>17</v>
      </c>
      <c r="H8395" t="s">
        <v>17315</v>
      </c>
      <c r="I8395" s="74">
        <v>44343</v>
      </c>
      <c r="J8395" t="s">
        <v>19</v>
      </c>
      <c r="K8395" t="s">
        <v>17325</v>
      </c>
    </row>
    <row r="8396" spans="1:11" hidden="1" x14ac:dyDescent="0.3">
      <c r="A8396" t="s">
        <v>16655</v>
      </c>
      <c r="B8396" t="s">
        <v>16654</v>
      </c>
      <c r="C8396" t="s">
        <v>17520</v>
      </c>
      <c r="D8396" t="s">
        <v>17521</v>
      </c>
      <c r="E8396" s="74">
        <v>43537</v>
      </c>
      <c r="F8396">
        <v>1.2671999999999999E-2</v>
      </c>
      <c r="G8396" t="s">
        <v>17</v>
      </c>
      <c r="H8396" t="s">
        <v>17315</v>
      </c>
      <c r="I8396" s="74">
        <v>44284</v>
      </c>
      <c r="J8396" t="s">
        <v>19</v>
      </c>
      <c r="K8396" t="s">
        <v>17325</v>
      </c>
    </row>
    <row r="8397" spans="1:11" hidden="1" x14ac:dyDescent="0.3">
      <c r="A8397" t="s">
        <v>24687</v>
      </c>
      <c r="B8397" t="s">
        <v>24688</v>
      </c>
      <c r="C8397" t="s">
        <v>17520</v>
      </c>
      <c r="D8397" t="s">
        <v>17521</v>
      </c>
      <c r="E8397" s="74">
        <v>44371</v>
      </c>
      <c r="F8397">
        <v>6.7195000000000005E-2</v>
      </c>
      <c r="G8397" t="s">
        <v>17</v>
      </c>
      <c r="H8397" t="s">
        <v>17315</v>
      </c>
      <c r="I8397" s="74">
        <v>45380</v>
      </c>
      <c r="J8397" t="s">
        <v>19</v>
      </c>
      <c r="K8397" t="s">
        <v>17325</v>
      </c>
    </row>
    <row r="8398" spans="1:11" hidden="1" x14ac:dyDescent="0.3">
      <c r="A8398" t="s">
        <v>24689</v>
      </c>
      <c r="B8398" t="s">
        <v>24690</v>
      </c>
      <c r="C8398" t="s">
        <v>17520</v>
      </c>
      <c r="D8398" t="s">
        <v>17521</v>
      </c>
      <c r="E8398" s="74">
        <v>44565</v>
      </c>
      <c r="F8398">
        <v>0.107811</v>
      </c>
      <c r="G8398" t="s">
        <v>17</v>
      </c>
      <c r="H8398" t="s">
        <v>17315</v>
      </c>
      <c r="I8398" s="74">
        <v>45380</v>
      </c>
      <c r="J8398" t="s">
        <v>19</v>
      </c>
      <c r="K8398" t="s">
        <v>17325</v>
      </c>
    </row>
    <row r="8399" spans="1:11" hidden="1" x14ac:dyDescent="0.3">
      <c r="A8399" t="s">
        <v>16467</v>
      </c>
      <c r="B8399" t="s">
        <v>16466</v>
      </c>
      <c r="C8399" t="s">
        <v>17520</v>
      </c>
      <c r="D8399" t="s">
        <v>17521</v>
      </c>
      <c r="E8399" s="74">
        <v>42129</v>
      </c>
      <c r="F8399">
        <v>0.21390100000000001</v>
      </c>
      <c r="G8399" t="s">
        <v>17</v>
      </c>
      <c r="H8399" t="s">
        <v>17315</v>
      </c>
      <c r="I8399" s="74">
        <v>44343</v>
      </c>
      <c r="J8399" t="s">
        <v>19</v>
      </c>
      <c r="K8399" t="s">
        <v>17325</v>
      </c>
    </row>
    <row r="8400" spans="1:11" hidden="1" x14ac:dyDescent="0.3">
      <c r="A8400" t="s">
        <v>16449</v>
      </c>
      <c r="B8400" t="s">
        <v>16448</v>
      </c>
      <c r="C8400" t="s">
        <v>17520</v>
      </c>
      <c r="D8400" t="s">
        <v>17521</v>
      </c>
      <c r="E8400" s="74">
        <v>42191</v>
      </c>
      <c r="F8400">
        <v>0.24161299999999999</v>
      </c>
      <c r="G8400" t="s">
        <v>17</v>
      </c>
      <c r="H8400" t="s">
        <v>17315</v>
      </c>
      <c r="I8400" s="74">
        <v>44343</v>
      </c>
      <c r="J8400" t="s">
        <v>19</v>
      </c>
      <c r="K8400" t="s">
        <v>17325</v>
      </c>
    </row>
    <row r="8401" spans="1:11" hidden="1" x14ac:dyDescent="0.3">
      <c r="A8401" t="s">
        <v>16447</v>
      </c>
      <c r="B8401" t="s">
        <v>16446</v>
      </c>
      <c r="C8401" t="s">
        <v>17520</v>
      </c>
      <c r="D8401" t="s">
        <v>17521</v>
      </c>
      <c r="E8401" s="74">
        <v>42121</v>
      </c>
      <c r="F8401">
        <v>0.221578</v>
      </c>
      <c r="G8401" t="s">
        <v>17</v>
      </c>
      <c r="H8401" t="s">
        <v>17315</v>
      </c>
      <c r="I8401" s="74">
        <v>44343</v>
      </c>
      <c r="J8401" t="s">
        <v>19</v>
      </c>
      <c r="K8401" t="s">
        <v>17325</v>
      </c>
    </row>
    <row r="8402" spans="1:11" hidden="1" x14ac:dyDescent="0.3">
      <c r="A8402" t="s">
        <v>16445</v>
      </c>
      <c r="B8402" t="s">
        <v>16444</v>
      </c>
      <c r="C8402" t="s">
        <v>17520</v>
      </c>
      <c r="D8402" t="s">
        <v>17521</v>
      </c>
      <c r="E8402" s="74">
        <v>42129</v>
      </c>
      <c r="F8402">
        <v>0.22017</v>
      </c>
      <c r="G8402" t="s">
        <v>17</v>
      </c>
      <c r="H8402" t="s">
        <v>17315</v>
      </c>
      <c r="I8402" s="74">
        <v>44953</v>
      </c>
      <c r="J8402" t="s">
        <v>19</v>
      </c>
      <c r="K8402" t="s">
        <v>17325</v>
      </c>
    </row>
    <row r="8403" spans="1:11" hidden="1" x14ac:dyDescent="0.3">
      <c r="A8403" t="s">
        <v>16443</v>
      </c>
      <c r="B8403" t="s">
        <v>16442</v>
      </c>
      <c r="C8403" t="s">
        <v>17520</v>
      </c>
      <c r="D8403" t="s">
        <v>17521</v>
      </c>
      <c r="E8403" s="74">
        <v>42106</v>
      </c>
      <c r="F8403">
        <v>0.205627</v>
      </c>
      <c r="G8403" t="s">
        <v>17</v>
      </c>
      <c r="H8403" t="s">
        <v>17315</v>
      </c>
      <c r="I8403" s="74">
        <v>44343</v>
      </c>
      <c r="J8403" t="s">
        <v>19</v>
      </c>
      <c r="K8403" t="s">
        <v>17325</v>
      </c>
    </row>
    <row r="8404" spans="1:11" hidden="1" x14ac:dyDescent="0.3">
      <c r="A8404" t="s">
        <v>16441</v>
      </c>
      <c r="B8404" t="s">
        <v>16440</v>
      </c>
      <c r="C8404" t="s">
        <v>17520</v>
      </c>
      <c r="D8404" t="s">
        <v>17521</v>
      </c>
      <c r="E8404" s="74">
        <v>42024</v>
      </c>
      <c r="F8404">
        <v>0.18561900000000001</v>
      </c>
      <c r="G8404" t="s">
        <v>17</v>
      </c>
      <c r="H8404" t="s">
        <v>17315</v>
      </c>
      <c r="I8404" s="74">
        <v>44343</v>
      </c>
      <c r="J8404" t="s">
        <v>19</v>
      </c>
      <c r="K8404" t="s">
        <v>17325</v>
      </c>
    </row>
    <row r="8405" spans="1:11" hidden="1" x14ac:dyDescent="0.3">
      <c r="A8405" t="s">
        <v>16439</v>
      </c>
      <c r="B8405" t="s">
        <v>16438</v>
      </c>
      <c r="C8405" t="s">
        <v>17520</v>
      </c>
      <c r="D8405" t="s">
        <v>17521</v>
      </c>
      <c r="E8405" s="74">
        <v>42133</v>
      </c>
      <c r="F8405">
        <v>0.152221</v>
      </c>
      <c r="G8405" t="s">
        <v>17</v>
      </c>
      <c r="H8405" t="s">
        <v>17315</v>
      </c>
      <c r="I8405" s="74">
        <v>44284</v>
      </c>
      <c r="J8405" t="s">
        <v>19</v>
      </c>
      <c r="K8405" t="s">
        <v>17325</v>
      </c>
    </row>
    <row r="8406" spans="1:11" hidden="1" x14ac:dyDescent="0.3">
      <c r="A8406" t="s">
        <v>16437</v>
      </c>
      <c r="B8406" t="s">
        <v>16436</v>
      </c>
      <c r="C8406" t="s">
        <v>17520</v>
      </c>
      <c r="D8406" t="s">
        <v>17521</v>
      </c>
      <c r="E8406" s="74">
        <v>42091</v>
      </c>
      <c r="F8406">
        <v>0.13212599999999999</v>
      </c>
      <c r="G8406" t="s">
        <v>17</v>
      </c>
      <c r="H8406" t="s">
        <v>17315</v>
      </c>
      <c r="I8406" s="74">
        <v>44343</v>
      </c>
      <c r="J8406" t="s">
        <v>19</v>
      </c>
      <c r="K8406" t="s">
        <v>17325</v>
      </c>
    </row>
    <row r="8407" spans="1:11" hidden="1" x14ac:dyDescent="0.3">
      <c r="A8407" t="s">
        <v>16435</v>
      </c>
      <c r="B8407" t="s">
        <v>16434</v>
      </c>
      <c r="C8407" t="s">
        <v>17520</v>
      </c>
      <c r="D8407" t="s">
        <v>17521</v>
      </c>
      <c r="E8407" s="74">
        <v>42072</v>
      </c>
      <c r="F8407">
        <v>0.16509799999999999</v>
      </c>
      <c r="G8407" t="s">
        <v>17</v>
      </c>
      <c r="H8407" t="s">
        <v>17315</v>
      </c>
      <c r="I8407" s="74">
        <v>44343</v>
      </c>
      <c r="J8407" t="s">
        <v>19</v>
      </c>
      <c r="K8407" t="s">
        <v>17325</v>
      </c>
    </row>
    <row r="8408" spans="1:11" hidden="1" x14ac:dyDescent="0.3">
      <c r="A8408" t="s">
        <v>16433</v>
      </c>
      <c r="B8408" t="s">
        <v>16432</v>
      </c>
      <c r="C8408" t="s">
        <v>17520</v>
      </c>
      <c r="D8408" t="s">
        <v>17521</v>
      </c>
      <c r="E8408" s="74">
        <v>42081</v>
      </c>
      <c r="F8408">
        <v>0.15463099999999999</v>
      </c>
      <c r="G8408" t="s">
        <v>17</v>
      </c>
      <c r="H8408" t="s">
        <v>17315</v>
      </c>
      <c r="I8408" s="74">
        <v>44343</v>
      </c>
      <c r="J8408" t="s">
        <v>19</v>
      </c>
      <c r="K8408" t="s">
        <v>17325</v>
      </c>
    </row>
    <row r="8409" spans="1:11" hidden="1" x14ac:dyDescent="0.3">
      <c r="A8409" t="s">
        <v>16431</v>
      </c>
      <c r="B8409" t="s">
        <v>16430</v>
      </c>
      <c r="C8409" t="s">
        <v>17520</v>
      </c>
      <c r="D8409" t="s">
        <v>17521</v>
      </c>
      <c r="E8409" s="74">
        <v>42055</v>
      </c>
      <c r="F8409">
        <v>0.16154199999999999</v>
      </c>
      <c r="G8409" t="s">
        <v>17</v>
      </c>
      <c r="H8409" t="s">
        <v>17315</v>
      </c>
      <c r="I8409" s="74">
        <v>44953</v>
      </c>
      <c r="J8409" t="s">
        <v>19</v>
      </c>
      <c r="K8409" t="s">
        <v>17325</v>
      </c>
    </row>
    <row r="8410" spans="1:11" hidden="1" x14ac:dyDescent="0.3">
      <c r="A8410" t="s">
        <v>16465</v>
      </c>
      <c r="B8410" t="s">
        <v>16464</v>
      </c>
      <c r="C8410" t="s">
        <v>17520</v>
      </c>
      <c r="D8410" t="s">
        <v>17521</v>
      </c>
      <c r="E8410" s="74">
        <v>42110</v>
      </c>
      <c r="F8410">
        <v>0.153058</v>
      </c>
      <c r="G8410" t="s">
        <v>17</v>
      </c>
      <c r="H8410" t="s">
        <v>17315</v>
      </c>
      <c r="I8410" s="74">
        <v>44284</v>
      </c>
      <c r="J8410" t="s">
        <v>19</v>
      </c>
      <c r="K8410" t="s">
        <v>17325</v>
      </c>
    </row>
    <row r="8411" spans="1:11" hidden="1" x14ac:dyDescent="0.3">
      <c r="A8411" t="s">
        <v>16429</v>
      </c>
      <c r="B8411" t="s">
        <v>16428</v>
      </c>
      <c r="C8411" t="s">
        <v>17520</v>
      </c>
      <c r="D8411" t="s">
        <v>17521</v>
      </c>
      <c r="E8411" s="74">
        <v>42053</v>
      </c>
      <c r="F8411">
        <v>0.142488</v>
      </c>
      <c r="G8411" t="s">
        <v>17</v>
      </c>
      <c r="H8411" t="s">
        <v>17315</v>
      </c>
      <c r="I8411" s="74">
        <v>44343</v>
      </c>
      <c r="J8411" t="s">
        <v>19</v>
      </c>
      <c r="K8411" t="s">
        <v>17325</v>
      </c>
    </row>
    <row r="8412" spans="1:11" hidden="1" x14ac:dyDescent="0.3">
      <c r="A8412" t="s">
        <v>16427</v>
      </c>
      <c r="B8412" t="s">
        <v>16426</v>
      </c>
      <c r="C8412" t="s">
        <v>17520</v>
      </c>
      <c r="D8412" t="s">
        <v>17521</v>
      </c>
      <c r="E8412" s="74">
        <v>42067</v>
      </c>
      <c r="F8412">
        <v>0.12038</v>
      </c>
      <c r="G8412" t="s">
        <v>17</v>
      </c>
      <c r="H8412" t="s">
        <v>17315</v>
      </c>
      <c r="I8412" s="74">
        <v>44343</v>
      </c>
      <c r="J8412" t="s">
        <v>19</v>
      </c>
      <c r="K8412" t="s">
        <v>17325</v>
      </c>
    </row>
    <row r="8413" spans="1:11" hidden="1" x14ac:dyDescent="0.3">
      <c r="A8413" t="s">
        <v>16425</v>
      </c>
      <c r="B8413" t="s">
        <v>16424</v>
      </c>
      <c r="C8413" t="s">
        <v>17520</v>
      </c>
      <c r="D8413" t="s">
        <v>17521</v>
      </c>
      <c r="E8413" s="74">
        <v>42042</v>
      </c>
      <c r="F8413">
        <v>0.15701799999999999</v>
      </c>
      <c r="G8413" t="s">
        <v>17</v>
      </c>
      <c r="H8413" t="s">
        <v>17315</v>
      </c>
      <c r="I8413" s="74">
        <v>44284</v>
      </c>
      <c r="J8413" t="s">
        <v>19</v>
      </c>
      <c r="K8413" t="s">
        <v>17325</v>
      </c>
    </row>
    <row r="8414" spans="1:11" hidden="1" x14ac:dyDescent="0.3">
      <c r="A8414" t="s">
        <v>16423</v>
      </c>
      <c r="B8414" t="s">
        <v>16422</v>
      </c>
      <c r="C8414" t="s">
        <v>17520</v>
      </c>
      <c r="D8414" t="s">
        <v>17521</v>
      </c>
      <c r="E8414" s="74">
        <v>42039</v>
      </c>
      <c r="F8414">
        <v>0.171124</v>
      </c>
      <c r="G8414" t="s">
        <v>17</v>
      </c>
      <c r="H8414" t="s">
        <v>17315</v>
      </c>
      <c r="I8414" s="74">
        <v>44343</v>
      </c>
      <c r="J8414" t="s">
        <v>19</v>
      </c>
      <c r="K8414" t="s">
        <v>17325</v>
      </c>
    </row>
    <row r="8415" spans="1:11" hidden="1" x14ac:dyDescent="0.3">
      <c r="A8415" t="s">
        <v>16421</v>
      </c>
      <c r="B8415" t="s">
        <v>16420</v>
      </c>
      <c r="C8415" t="s">
        <v>17520</v>
      </c>
      <c r="D8415" t="s">
        <v>17521</v>
      </c>
      <c r="E8415" s="74">
        <v>42039</v>
      </c>
      <c r="F8415">
        <v>0.210151</v>
      </c>
      <c r="G8415" t="s">
        <v>17</v>
      </c>
      <c r="H8415" t="s">
        <v>17315</v>
      </c>
      <c r="I8415" s="74">
        <v>44343</v>
      </c>
      <c r="J8415" t="s">
        <v>19</v>
      </c>
      <c r="K8415" t="s">
        <v>17325</v>
      </c>
    </row>
    <row r="8416" spans="1:11" hidden="1" x14ac:dyDescent="0.3">
      <c r="A8416" t="s">
        <v>16419</v>
      </c>
      <c r="B8416" t="s">
        <v>16418</v>
      </c>
      <c r="C8416" t="s">
        <v>17520</v>
      </c>
      <c r="D8416" t="s">
        <v>17521</v>
      </c>
      <c r="E8416" s="74">
        <v>42035</v>
      </c>
      <c r="F8416">
        <v>0.171046</v>
      </c>
      <c r="G8416" t="s">
        <v>17</v>
      </c>
      <c r="H8416" t="s">
        <v>17315</v>
      </c>
      <c r="I8416" s="74">
        <v>44343</v>
      </c>
      <c r="J8416" t="s">
        <v>19</v>
      </c>
      <c r="K8416" t="s">
        <v>17325</v>
      </c>
    </row>
    <row r="8417" spans="1:11" hidden="1" x14ac:dyDescent="0.3">
      <c r="A8417" t="s">
        <v>16417</v>
      </c>
      <c r="B8417" t="s">
        <v>16416</v>
      </c>
      <c r="C8417" t="s">
        <v>17520</v>
      </c>
      <c r="D8417" t="s">
        <v>17521</v>
      </c>
      <c r="E8417" s="74">
        <v>42021</v>
      </c>
      <c r="F8417">
        <v>0.162354</v>
      </c>
      <c r="G8417" t="s">
        <v>17</v>
      </c>
      <c r="H8417" t="s">
        <v>17315</v>
      </c>
      <c r="I8417" s="74">
        <v>44343</v>
      </c>
      <c r="J8417" t="s">
        <v>19</v>
      </c>
      <c r="K8417" t="s">
        <v>17325</v>
      </c>
    </row>
    <row r="8418" spans="1:11" hidden="1" x14ac:dyDescent="0.3">
      <c r="A8418" t="s">
        <v>16415</v>
      </c>
      <c r="B8418" t="s">
        <v>16414</v>
      </c>
      <c r="C8418" t="s">
        <v>17520</v>
      </c>
      <c r="D8418" t="s">
        <v>17521</v>
      </c>
      <c r="E8418" s="74">
        <v>42018</v>
      </c>
      <c r="F8418">
        <v>0.148147</v>
      </c>
      <c r="G8418" t="s">
        <v>17</v>
      </c>
      <c r="H8418" t="s">
        <v>17315</v>
      </c>
      <c r="I8418" s="74">
        <v>44364</v>
      </c>
      <c r="J8418" t="s">
        <v>19</v>
      </c>
      <c r="K8418" t="s">
        <v>17325</v>
      </c>
    </row>
    <row r="8419" spans="1:11" hidden="1" x14ac:dyDescent="0.3">
      <c r="A8419" t="s">
        <v>16413</v>
      </c>
      <c r="B8419" t="s">
        <v>16412</v>
      </c>
      <c r="C8419" t="s">
        <v>17520</v>
      </c>
      <c r="D8419" t="s">
        <v>17521</v>
      </c>
      <c r="E8419" s="74">
        <v>42023</v>
      </c>
      <c r="F8419">
        <v>0.160469</v>
      </c>
      <c r="G8419" t="s">
        <v>17</v>
      </c>
      <c r="H8419" t="s">
        <v>17315</v>
      </c>
      <c r="I8419" s="74">
        <v>44343</v>
      </c>
      <c r="J8419" t="s">
        <v>19</v>
      </c>
      <c r="K8419" t="s">
        <v>17325</v>
      </c>
    </row>
    <row r="8420" spans="1:11" hidden="1" x14ac:dyDescent="0.3">
      <c r="A8420" t="s">
        <v>16411</v>
      </c>
      <c r="B8420" t="s">
        <v>16410</v>
      </c>
      <c r="C8420" t="s">
        <v>17520</v>
      </c>
      <c r="D8420" t="s">
        <v>17521</v>
      </c>
      <c r="E8420" s="74">
        <v>42010</v>
      </c>
      <c r="F8420">
        <v>0.198132</v>
      </c>
      <c r="G8420" t="s">
        <v>17</v>
      </c>
      <c r="H8420" t="s">
        <v>17315</v>
      </c>
      <c r="I8420" s="74">
        <v>44343</v>
      </c>
      <c r="J8420" t="s">
        <v>19</v>
      </c>
      <c r="K8420" t="s">
        <v>17325</v>
      </c>
    </row>
    <row r="8421" spans="1:11" hidden="1" x14ac:dyDescent="0.3">
      <c r="A8421" t="s">
        <v>16463</v>
      </c>
      <c r="B8421" t="s">
        <v>16462</v>
      </c>
      <c r="C8421" t="s">
        <v>17520</v>
      </c>
      <c r="D8421" t="s">
        <v>17521</v>
      </c>
      <c r="E8421" s="74">
        <v>42073</v>
      </c>
      <c r="F8421">
        <v>0.24573200000000001</v>
      </c>
      <c r="G8421" t="s">
        <v>17</v>
      </c>
      <c r="H8421" t="s">
        <v>17315</v>
      </c>
      <c r="I8421" s="74">
        <v>44284</v>
      </c>
      <c r="J8421" t="s">
        <v>19</v>
      </c>
      <c r="K8421" t="s">
        <v>17325</v>
      </c>
    </row>
    <row r="8422" spans="1:11" hidden="1" x14ac:dyDescent="0.3">
      <c r="A8422" t="s">
        <v>16409</v>
      </c>
      <c r="B8422" t="s">
        <v>16408</v>
      </c>
      <c r="C8422" t="s">
        <v>17520</v>
      </c>
      <c r="D8422" t="s">
        <v>17521</v>
      </c>
      <c r="E8422" s="74">
        <v>42021</v>
      </c>
      <c r="F8422">
        <v>0.17773700000000001</v>
      </c>
      <c r="G8422" t="s">
        <v>17</v>
      </c>
      <c r="H8422" t="s">
        <v>17315</v>
      </c>
      <c r="I8422" s="74">
        <v>44343</v>
      </c>
      <c r="J8422" t="s">
        <v>19</v>
      </c>
      <c r="K8422" t="s">
        <v>17325</v>
      </c>
    </row>
    <row r="8423" spans="1:11" hidden="1" x14ac:dyDescent="0.3">
      <c r="A8423" t="s">
        <v>16407</v>
      </c>
      <c r="B8423" t="s">
        <v>16406</v>
      </c>
      <c r="C8423" t="s">
        <v>17520</v>
      </c>
      <c r="D8423" t="s">
        <v>17521</v>
      </c>
      <c r="E8423" s="74">
        <v>42040</v>
      </c>
      <c r="F8423">
        <v>0.21112700000000001</v>
      </c>
      <c r="G8423" t="s">
        <v>17</v>
      </c>
      <c r="H8423" t="s">
        <v>17315</v>
      </c>
      <c r="I8423" s="74">
        <v>44343</v>
      </c>
      <c r="J8423" t="s">
        <v>19</v>
      </c>
      <c r="K8423" t="s">
        <v>17325</v>
      </c>
    </row>
    <row r="8424" spans="1:11" hidden="1" x14ac:dyDescent="0.3">
      <c r="A8424" t="s">
        <v>16461</v>
      </c>
      <c r="B8424" t="s">
        <v>16460</v>
      </c>
      <c r="C8424" t="s">
        <v>17520</v>
      </c>
      <c r="D8424" t="s">
        <v>17521</v>
      </c>
      <c r="E8424" s="74">
        <v>42100</v>
      </c>
      <c r="F8424">
        <v>0.23130000000000001</v>
      </c>
      <c r="G8424" t="s">
        <v>17</v>
      </c>
      <c r="H8424" t="s">
        <v>17315</v>
      </c>
      <c r="I8424" s="74">
        <v>44343</v>
      </c>
      <c r="J8424" t="s">
        <v>19</v>
      </c>
      <c r="K8424" t="s">
        <v>17325</v>
      </c>
    </row>
    <row r="8425" spans="1:11" hidden="1" x14ac:dyDescent="0.3">
      <c r="A8425" t="s">
        <v>16459</v>
      </c>
      <c r="B8425" t="s">
        <v>16458</v>
      </c>
      <c r="C8425" t="s">
        <v>17520</v>
      </c>
      <c r="D8425" t="s">
        <v>17521</v>
      </c>
      <c r="E8425" s="74">
        <v>42107</v>
      </c>
      <c r="F8425">
        <v>0.246173</v>
      </c>
      <c r="G8425" t="s">
        <v>17</v>
      </c>
      <c r="H8425" t="s">
        <v>17315</v>
      </c>
      <c r="I8425" s="74">
        <v>44343</v>
      </c>
      <c r="J8425" t="s">
        <v>19</v>
      </c>
      <c r="K8425" t="s">
        <v>17325</v>
      </c>
    </row>
    <row r="8426" spans="1:11" hidden="1" x14ac:dyDescent="0.3">
      <c r="A8426" t="s">
        <v>16457</v>
      </c>
      <c r="B8426" t="s">
        <v>16456</v>
      </c>
      <c r="C8426" t="s">
        <v>17520</v>
      </c>
      <c r="D8426" t="s">
        <v>17521</v>
      </c>
      <c r="E8426" s="74">
        <v>42219</v>
      </c>
      <c r="F8426">
        <v>0.24415700000000001</v>
      </c>
      <c r="G8426" t="s">
        <v>17</v>
      </c>
      <c r="H8426" t="s">
        <v>17315</v>
      </c>
      <c r="I8426" s="74">
        <v>44284</v>
      </c>
      <c r="J8426" t="s">
        <v>19</v>
      </c>
      <c r="K8426" t="s">
        <v>17325</v>
      </c>
    </row>
    <row r="8427" spans="1:11" hidden="1" x14ac:dyDescent="0.3">
      <c r="A8427" t="s">
        <v>16455</v>
      </c>
      <c r="B8427" t="s">
        <v>16454</v>
      </c>
      <c r="C8427" t="s">
        <v>17520</v>
      </c>
      <c r="D8427" t="s">
        <v>17521</v>
      </c>
      <c r="E8427" s="74">
        <v>42222</v>
      </c>
      <c r="F8427">
        <v>0.24881900000000001</v>
      </c>
      <c r="G8427" t="s">
        <v>17</v>
      </c>
      <c r="H8427" t="s">
        <v>17315</v>
      </c>
      <c r="I8427" s="74">
        <v>44343</v>
      </c>
      <c r="J8427" t="s">
        <v>19</v>
      </c>
      <c r="K8427" t="s">
        <v>17325</v>
      </c>
    </row>
    <row r="8428" spans="1:11" hidden="1" x14ac:dyDescent="0.3">
      <c r="A8428" t="s">
        <v>16453</v>
      </c>
      <c r="B8428" t="s">
        <v>16452</v>
      </c>
      <c r="C8428" t="s">
        <v>17520</v>
      </c>
      <c r="D8428" t="s">
        <v>17521</v>
      </c>
      <c r="E8428" s="74">
        <v>42219</v>
      </c>
      <c r="F8428">
        <v>0.244812</v>
      </c>
      <c r="G8428" t="s">
        <v>17</v>
      </c>
      <c r="H8428" t="s">
        <v>17315</v>
      </c>
      <c r="I8428" s="74">
        <v>44343</v>
      </c>
      <c r="J8428" t="s">
        <v>19</v>
      </c>
      <c r="K8428" t="s">
        <v>17325</v>
      </c>
    </row>
    <row r="8429" spans="1:11" hidden="1" x14ac:dyDescent="0.3">
      <c r="A8429" t="s">
        <v>16451</v>
      </c>
      <c r="B8429" t="s">
        <v>16450</v>
      </c>
      <c r="C8429" t="s">
        <v>17520</v>
      </c>
      <c r="D8429" t="s">
        <v>17521</v>
      </c>
      <c r="E8429" s="74">
        <v>42207</v>
      </c>
      <c r="F8429">
        <v>0.24559400000000001</v>
      </c>
      <c r="G8429" t="s">
        <v>17</v>
      </c>
      <c r="H8429" t="s">
        <v>17315</v>
      </c>
      <c r="I8429" s="74">
        <v>44343</v>
      </c>
      <c r="J8429" t="s">
        <v>19</v>
      </c>
      <c r="K8429" t="s">
        <v>17325</v>
      </c>
    </row>
    <row r="8430" spans="1:11" hidden="1" x14ac:dyDescent="0.3">
      <c r="A8430" t="s">
        <v>16530</v>
      </c>
      <c r="B8430" t="s">
        <v>16529</v>
      </c>
      <c r="C8430" t="s">
        <v>17520</v>
      </c>
      <c r="D8430" t="s">
        <v>17521</v>
      </c>
      <c r="E8430" s="74">
        <v>42373</v>
      </c>
      <c r="F8430">
        <v>0.23960400000000001</v>
      </c>
      <c r="G8430" t="s">
        <v>17</v>
      </c>
      <c r="H8430" t="s">
        <v>17315</v>
      </c>
      <c r="I8430" s="74">
        <v>44953</v>
      </c>
      <c r="J8430" t="s">
        <v>19</v>
      </c>
      <c r="K8430" t="s">
        <v>17325</v>
      </c>
    </row>
    <row r="8431" spans="1:11" hidden="1" x14ac:dyDescent="0.3">
      <c r="A8431" t="s">
        <v>16528</v>
      </c>
      <c r="B8431" t="s">
        <v>16527</v>
      </c>
      <c r="C8431" t="s">
        <v>17520</v>
      </c>
      <c r="D8431" t="s">
        <v>17521</v>
      </c>
      <c r="E8431" s="74">
        <v>42373</v>
      </c>
      <c r="F8431">
        <v>0.24374999999999999</v>
      </c>
      <c r="G8431" t="s">
        <v>17</v>
      </c>
      <c r="H8431" t="s">
        <v>17315</v>
      </c>
      <c r="I8431" s="74">
        <v>44364</v>
      </c>
      <c r="J8431" t="s">
        <v>19</v>
      </c>
      <c r="K8431" t="s">
        <v>17325</v>
      </c>
    </row>
    <row r="8432" spans="1:11" hidden="1" x14ac:dyDescent="0.3">
      <c r="A8432" t="s">
        <v>16526</v>
      </c>
      <c r="B8432" t="s">
        <v>16525</v>
      </c>
      <c r="C8432" t="s">
        <v>17520</v>
      </c>
      <c r="D8432" t="s">
        <v>17521</v>
      </c>
      <c r="E8432" s="74">
        <v>42374</v>
      </c>
      <c r="F8432">
        <v>0.244864</v>
      </c>
      <c r="G8432" t="s">
        <v>17</v>
      </c>
      <c r="H8432" t="s">
        <v>17315</v>
      </c>
      <c r="I8432" s="74">
        <v>44343</v>
      </c>
      <c r="J8432" t="s">
        <v>19</v>
      </c>
      <c r="K8432" t="s">
        <v>17325</v>
      </c>
    </row>
    <row r="8433" spans="1:11" hidden="1" x14ac:dyDescent="0.3">
      <c r="A8433" t="s">
        <v>16524</v>
      </c>
      <c r="B8433" t="s">
        <v>16523</v>
      </c>
      <c r="C8433" t="s">
        <v>17520</v>
      </c>
      <c r="D8433" t="s">
        <v>17521</v>
      </c>
      <c r="E8433" s="74">
        <v>42374</v>
      </c>
      <c r="F8433">
        <v>0.12180199999999999</v>
      </c>
      <c r="G8433" t="s">
        <v>17</v>
      </c>
      <c r="H8433" t="s">
        <v>17315</v>
      </c>
      <c r="I8433" s="74">
        <v>44343</v>
      </c>
      <c r="J8433" t="s">
        <v>19</v>
      </c>
      <c r="K8433" t="s">
        <v>17325</v>
      </c>
    </row>
    <row r="8434" spans="1:11" hidden="1" x14ac:dyDescent="0.3">
      <c r="A8434" t="s">
        <v>16399</v>
      </c>
      <c r="B8434" t="s">
        <v>16398</v>
      </c>
      <c r="C8434" t="s">
        <v>17520</v>
      </c>
      <c r="D8434" t="s">
        <v>17521</v>
      </c>
      <c r="E8434" s="74">
        <v>42006</v>
      </c>
      <c r="F8434">
        <v>0.14377300000000001</v>
      </c>
      <c r="G8434" t="s">
        <v>17</v>
      </c>
      <c r="H8434" t="s">
        <v>17315</v>
      </c>
      <c r="I8434" s="74">
        <v>44343</v>
      </c>
      <c r="J8434" t="s">
        <v>19</v>
      </c>
      <c r="K8434" t="s">
        <v>17325</v>
      </c>
    </row>
    <row r="8435" spans="1:11" hidden="1" x14ac:dyDescent="0.3">
      <c r="A8435" t="s">
        <v>16514</v>
      </c>
      <c r="B8435" t="s">
        <v>16513</v>
      </c>
      <c r="C8435" t="s">
        <v>17520</v>
      </c>
      <c r="D8435" t="s">
        <v>17521</v>
      </c>
      <c r="E8435" s="74">
        <v>42412</v>
      </c>
      <c r="F8435">
        <v>0.238368</v>
      </c>
      <c r="G8435" t="s">
        <v>17</v>
      </c>
      <c r="H8435" t="s">
        <v>17315</v>
      </c>
      <c r="I8435" s="74">
        <v>44343</v>
      </c>
      <c r="J8435" t="s">
        <v>19</v>
      </c>
      <c r="K8435" t="s">
        <v>17325</v>
      </c>
    </row>
    <row r="8436" spans="1:11" hidden="1" x14ac:dyDescent="0.3">
      <c r="A8436" t="s">
        <v>16496</v>
      </c>
      <c r="B8436" t="s">
        <v>16495</v>
      </c>
      <c r="C8436" t="s">
        <v>17520</v>
      </c>
      <c r="D8436" t="s">
        <v>17521</v>
      </c>
      <c r="E8436" s="74">
        <v>42424</v>
      </c>
      <c r="F8436">
        <v>0.248588</v>
      </c>
      <c r="G8436" t="s">
        <v>17</v>
      </c>
      <c r="H8436" t="s">
        <v>17315</v>
      </c>
      <c r="I8436" s="74">
        <v>44953</v>
      </c>
      <c r="J8436" t="s">
        <v>19</v>
      </c>
      <c r="K8436" t="s">
        <v>17325</v>
      </c>
    </row>
    <row r="8437" spans="1:11" hidden="1" x14ac:dyDescent="0.3">
      <c r="A8437" t="s">
        <v>16494</v>
      </c>
      <c r="B8437" t="s">
        <v>16493</v>
      </c>
      <c r="C8437" t="s">
        <v>17520</v>
      </c>
      <c r="D8437" t="s">
        <v>17521</v>
      </c>
      <c r="E8437" s="74">
        <v>42408</v>
      </c>
      <c r="F8437">
        <v>0.243976</v>
      </c>
      <c r="G8437" t="s">
        <v>17</v>
      </c>
      <c r="H8437" t="s">
        <v>17315</v>
      </c>
      <c r="I8437" s="74">
        <v>44953</v>
      </c>
      <c r="J8437" t="s">
        <v>19</v>
      </c>
      <c r="K8437" t="s">
        <v>17325</v>
      </c>
    </row>
    <row r="8438" spans="1:11" hidden="1" x14ac:dyDescent="0.3">
      <c r="A8438" t="s">
        <v>16492</v>
      </c>
      <c r="B8438" t="s">
        <v>16491</v>
      </c>
      <c r="C8438" t="s">
        <v>17520</v>
      </c>
      <c r="D8438" t="s">
        <v>17521</v>
      </c>
      <c r="E8438" s="74">
        <v>42422</v>
      </c>
      <c r="F8438">
        <v>0.23811599999999999</v>
      </c>
      <c r="G8438" t="s">
        <v>17</v>
      </c>
      <c r="H8438" t="s">
        <v>17315</v>
      </c>
      <c r="I8438" s="74">
        <v>44343</v>
      </c>
      <c r="J8438" t="s">
        <v>19</v>
      </c>
      <c r="K8438" t="s">
        <v>17325</v>
      </c>
    </row>
    <row r="8439" spans="1:11" hidden="1" x14ac:dyDescent="0.3">
      <c r="A8439" t="s">
        <v>16490</v>
      </c>
      <c r="B8439" t="s">
        <v>16489</v>
      </c>
      <c r="C8439" t="s">
        <v>17520</v>
      </c>
      <c r="D8439" t="s">
        <v>17521</v>
      </c>
      <c r="E8439" s="74">
        <v>42402</v>
      </c>
      <c r="F8439">
        <v>0.236785</v>
      </c>
      <c r="G8439" t="s">
        <v>17</v>
      </c>
      <c r="H8439" t="s">
        <v>17315</v>
      </c>
      <c r="I8439" s="74">
        <v>44364</v>
      </c>
      <c r="J8439" t="s">
        <v>19</v>
      </c>
      <c r="K8439" t="s">
        <v>17325</v>
      </c>
    </row>
    <row r="8440" spans="1:11" hidden="1" x14ac:dyDescent="0.3">
      <c r="A8440" t="s">
        <v>16488</v>
      </c>
      <c r="B8440" t="s">
        <v>16487</v>
      </c>
      <c r="C8440" t="s">
        <v>17520</v>
      </c>
      <c r="D8440" t="s">
        <v>17521</v>
      </c>
      <c r="E8440" s="74">
        <v>42432</v>
      </c>
      <c r="F8440">
        <v>0.24671100000000001</v>
      </c>
      <c r="G8440" t="s">
        <v>17</v>
      </c>
      <c r="H8440" t="s">
        <v>17315</v>
      </c>
      <c r="I8440" s="74">
        <v>44343</v>
      </c>
      <c r="J8440" t="s">
        <v>19</v>
      </c>
      <c r="K8440" t="s">
        <v>17325</v>
      </c>
    </row>
    <row r="8441" spans="1:11" hidden="1" x14ac:dyDescent="0.3">
      <c r="A8441" t="s">
        <v>16486</v>
      </c>
      <c r="B8441" t="s">
        <v>16485</v>
      </c>
      <c r="C8441" t="s">
        <v>17520</v>
      </c>
      <c r="D8441" t="s">
        <v>17521</v>
      </c>
      <c r="E8441" s="74">
        <v>42396</v>
      </c>
      <c r="F8441">
        <v>0.19086800000000001</v>
      </c>
      <c r="G8441" t="s">
        <v>17</v>
      </c>
      <c r="H8441" t="s">
        <v>17315</v>
      </c>
      <c r="I8441" s="74">
        <v>44343</v>
      </c>
      <c r="J8441" t="s">
        <v>19</v>
      </c>
      <c r="K8441" t="s">
        <v>17325</v>
      </c>
    </row>
    <row r="8442" spans="1:11" hidden="1" x14ac:dyDescent="0.3">
      <c r="A8442" t="s">
        <v>16512</v>
      </c>
      <c r="B8442" t="s">
        <v>16511</v>
      </c>
      <c r="C8442" t="s">
        <v>17520</v>
      </c>
      <c r="D8442" t="s">
        <v>17521</v>
      </c>
      <c r="E8442" s="74">
        <v>42452</v>
      </c>
      <c r="F8442">
        <v>0.23457600000000001</v>
      </c>
      <c r="G8442" t="s">
        <v>17</v>
      </c>
      <c r="H8442" t="s">
        <v>17315</v>
      </c>
      <c r="I8442" s="74">
        <v>44343</v>
      </c>
      <c r="J8442" t="s">
        <v>19</v>
      </c>
      <c r="K8442" t="s">
        <v>17325</v>
      </c>
    </row>
    <row r="8443" spans="1:11" hidden="1" x14ac:dyDescent="0.3">
      <c r="A8443" t="s">
        <v>16510</v>
      </c>
      <c r="B8443" t="s">
        <v>16509</v>
      </c>
      <c r="C8443" t="s">
        <v>17520</v>
      </c>
      <c r="D8443" t="s">
        <v>17521</v>
      </c>
      <c r="E8443" s="74">
        <v>42381</v>
      </c>
      <c r="F8443">
        <v>0.24046300000000001</v>
      </c>
      <c r="G8443" t="s">
        <v>17</v>
      </c>
      <c r="H8443" t="s">
        <v>17315</v>
      </c>
      <c r="I8443" s="74">
        <v>44364</v>
      </c>
      <c r="J8443" t="s">
        <v>19</v>
      </c>
      <c r="K8443" t="s">
        <v>17325</v>
      </c>
    </row>
    <row r="8444" spans="1:11" hidden="1" x14ac:dyDescent="0.3">
      <c r="A8444" t="s">
        <v>16508</v>
      </c>
      <c r="B8444" t="s">
        <v>16507</v>
      </c>
      <c r="C8444" t="s">
        <v>17520</v>
      </c>
      <c r="D8444" t="s">
        <v>17521</v>
      </c>
      <c r="E8444" s="74">
        <v>42433</v>
      </c>
      <c r="F8444">
        <v>0.248138</v>
      </c>
      <c r="G8444" t="s">
        <v>17</v>
      </c>
      <c r="H8444" t="s">
        <v>17315</v>
      </c>
      <c r="I8444" s="74">
        <v>44343</v>
      </c>
      <c r="J8444" t="s">
        <v>19</v>
      </c>
      <c r="K8444" t="s">
        <v>17325</v>
      </c>
    </row>
    <row r="8445" spans="1:11" hidden="1" x14ac:dyDescent="0.3">
      <c r="A8445" t="s">
        <v>16506</v>
      </c>
      <c r="B8445" t="s">
        <v>16505</v>
      </c>
      <c r="C8445" t="s">
        <v>17520</v>
      </c>
      <c r="D8445" t="s">
        <v>17521</v>
      </c>
      <c r="E8445" s="74">
        <v>42439</v>
      </c>
      <c r="F8445">
        <v>0.24687600000000001</v>
      </c>
      <c r="G8445" t="s">
        <v>17</v>
      </c>
      <c r="H8445" t="s">
        <v>17315</v>
      </c>
      <c r="I8445" s="74">
        <v>44284</v>
      </c>
      <c r="J8445" t="s">
        <v>19</v>
      </c>
      <c r="K8445" t="s">
        <v>17325</v>
      </c>
    </row>
    <row r="8446" spans="1:11" hidden="1" x14ac:dyDescent="0.3">
      <c r="A8446" t="s">
        <v>16504</v>
      </c>
      <c r="B8446" t="s">
        <v>16503</v>
      </c>
      <c r="C8446" t="s">
        <v>17520</v>
      </c>
      <c r="D8446" t="s">
        <v>17521</v>
      </c>
      <c r="E8446" s="74">
        <v>42418</v>
      </c>
      <c r="F8446">
        <v>0.245669</v>
      </c>
      <c r="G8446" t="s">
        <v>17</v>
      </c>
      <c r="H8446" t="s">
        <v>17315</v>
      </c>
      <c r="I8446" s="74">
        <v>44284</v>
      </c>
      <c r="J8446" t="s">
        <v>19</v>
      </c>
      <c r="K8446" t="s">
        <v>17325</v>
      </c>
    </row>
    <row r="8447" spans="1:11" hidden="1" x14ac:dyDescent="0.3">
      <c r="A8447" t="s">
        <v>16502</v>
      </c>
      <c r="B8447" t="s">
        <v>16501</v>
      </c>
      <c r="C8447" t="s">
        <v>17520</v>
      </c>
      <c r="D8447" t="s">
        <v>17521</v>
      </c>
      <c r="E8447" s="74">
        <v>42402</v>
      </c>
      <c r="F8447">
        <v>0.24290200000000001</v>
      </c>
      <c r="G8447" t="s">
        <v>17</v>
      </c>
      <c r="H8447" t="s">
        <v>17315</v>
      </c>
      <c r="I8447" s="74">
        <v>44343</v>
      </c>
      <c r="J8447" t="s">
        <v>19</v>
      </c>
      <c r="K8447" t="s">
        <v>17325</v>
      </c>
    </row>
    <row r="8448" spans="1:11" hidden="1" x14ac:dyDescent="0.3">
      <c r="A8448" t="s">
        <v>16500</v>
      </c>
      <c r="B8448" t="s">
        <v>16499</v>
      </c>
      <c r="C8448" t="s">
        <v>17520</v>
      </c>
      <c r="D8448" t="s">
        <v>17521</v>
      </c>
      <c r="E8448" s="74">
        <v>42426</v>
      </c>
      <c r="F8448">
        <v>0.23742099999999999</v>
      </c>
      <c r="G8448" t="s">
        <v>17</v>
      </c>
      <c r="H8448" t="s">
        <v>17315</v>
      </c>
      <c r="I8448" s="74">
        <v>44343</v>
      </c>
      <c r="J8448" t="s">
        <v>19</v>
      </c>
      <c r="K8448" t="s">
        <v>17325</v>
      </c>
    </row>
    <row r="8449" spans="1:11" hidden="1" x14ac:dyDescent="0.3">
      <c r="A8449" t="s">
        <v>16498</v>
      </c>
      <c r="B8449" t="s">
        <v>16497</v>
      </c>
      <c r="C8449" t="s">
        <v>17520</v>
      </c>
      <c r="D8449" t="s">
        <v>17521</v>
      </c>
      <c r="E8449" s="74">
        <v>42416</v>
      </c>
      <c r="F8449">
        <v>0.24899099999999999</v>
      </c>
      <c r="G8449" t="s">
        <v>17</v>
      </c>
      <c r="H8449" t="s">
        <v>17315</v>
      </c>
      <c r="I8449" s="74">
        <v>44343</v>
      </c>
      <c r="J8449" t="s">
        <v>19</v>
      </c>
      <c r="K8449" t="s">
        <v>17325</v>
      </c>
    </row>
    <row r="8450" spans="1:11" hidden="1" x14ac:dyDescent="0.3">
      <c r="A8450" t="s">
        <v>16565</v>
      </c>
      <c r="B8450" t="s">
        <v>16564</v>
      </c>
      <c r="C8450" t="s">
        <v>17520</v>
      </c>
      <c r="D8450" t="s">
        <v>17521</v>
      </c>
      <c r="E8450" s="74">
        <v>42740</v>
      </c>
      <c r="F8450">
        <v>0.190885</v>
      </c>
      <c r="G8450" t="s">
        <v>17</v>
      </c>
      <c r="H8450" t="s">
        <v>17315</v>
      </c>
      <c r="I8450" s="74">
        <v>44343</v>
      </c>
      <c r="J8450" t="s">
        <v>19</v>
      </c>
      <c r="K8450" t="s">
        <v>17325</v>
      </c>
    </row>
    <row r="8451" spans="1:11" hidden="1" x14ac:dyDescent="0.3">
      <c r="A8451" t="s">
        <v>16563</v>
      </c>
      <c r="B8451" t="s">
        <v>16562</v>
      </c>
      <c r="C8451" t="s">
        <v>17520</v>
      </c>
      <c r="D8451" t="s">
        <v>17521</v>
      </c>
      <c r="E8451" s="74">
        <v>42748</v>
      </c>
      <c r="F8451">
        <v>0.203627</v>
      </c>
      <c r="G8451" t="s">
        <v>17</v>
      </c>
      <c r="H8451" t="s">
        <v>17315</v>
      </c>
      <c r="I8451" s="74">
        <v>44343</v>
      </c>
      <c r="J8451" t="s">
        <v>19</v>
      </c>
      <c r="K8451" t="s">
        <v>17325</v>
      </c>
    </row>
    <row r="8452" spans="1:11" hidden="1" x14ac:dyDescent="0.3">
      <c r="A8452" t="s">
        <v>16561</v>
      </c>
      <c r="B8452" t="s">
        <v>16560</v>
      </c>
      <c r="C8452" t="s">
        <v>17520</v>
      </c>
      <c r="D8452" t="s">
        <v>17521</v>
      </c>
      <c r="E8452" s="74">
        <v>42740</v>
      </c>
      <c r="F8452">
        <v>0.197297</v>
      </c>
      <c r="G8452" t="s">
        <v>17</v>
      </c>
      <c r="H8452" t="s">
        <v>17315</v>
      </c>
      <c r="I8452" s="74">
        <v>44364</v>
      </c>
      <c r="J8452" t="s">
        <v>19</v>
      </c>
      <c r="K8452" t="s">
        <v>17325</v>
      </c>
    </row>
    <row r="8453" spans="1:11" hidden="1" x14ac:dyDescent="0.3">
      <c r="A8453" t="s">
        <v>16559</v>
      </c>
      <c r="B8453" t="s">
        <v>16558</v>
      </c>
      <c r="C8453" t="s">
        <v>17520</v>
      </c>
      <c r="D8453" t="s">
        <v>17521</v>
      </c>
      <c r="E8453" s="74">
        <v>42744</v>
      </c>
      <c r="F8453">
        <v>0.207395</v>
      </c>
      <c r="G8453" t="s">
        <v>17</v>
      </c>
      <c r="H8453" t="s">
        <v>17315</v>
      </c>
      <c r="I8453" s="74">
        <v>44343</v>
      </c>
      <c r="J8453" t="s">
        <v>19</v>
      </c>
      <c r="K8453" t="s">
        <v>17325</v>
      </c>
    </row>
    <row r="8454" spans="1:11" hidden="1" x14ac:dyDescent="0.3">
      <c r="A8454" t="s">
        <v>16557</v>
      </c>
      <c r="B8454" t="s">
        <v>16556</v>
      </c>
      <c r="C8454" t="s">
        <v>17520</v>
      </c>
      <c r="D8454" t="s">
        <v>17521</v>
      </c>
      <c r="E8454" s="74">
        <v>42740</v>
      </c>
      <c r="F8454">
        <v>0.12857399999999999</v>
      </c>
      <c r="G8454" t="s">
        <v>17</v>
      </c>
      <c r="H8454" t="s">
        <v>17315</v>
      </c>
      <c r="I8454" s="74">
        <v>44953</v>
      </c>
      <c r="J8454" t="s">
        <v>19</v>
      </c>
      <c r="K8454" t="s">
        <v>17325</v>
      </c>
    </row>
    <row r="8455" spans="1:11" hidden="1" x14ac:dyDescent="0.3">
      <c r="A8455" t="s">
        <v>16651</v>
      </c>
      <c r="B8455" t="s">
        <v>16650</v>
      </c>
      <c r="C8455" t="s">
        <v>17520</v>
      </c>
      <c r="D8455" t="s">
        <v>17521</v>
      </c>
      <c r="E8455" s="74">
        <v>43122</v>
      </c>
      <c r="F8455">
        <v>0.247806</v>
      </c>
      <c r="G8455" t="s">
        <v>17</v>
      </c>
      <c r="H8455" t="s">
        <v>17315</v>
      </c>
      <c r="I8455" s="74">
        <v>44343</v>
      </c>
      <c r="J8455" t="s">
        <v>19</v>
      </c>
      <c r="K8455" t="s">
        <v>17325</v>
      </c>
    </row>
    <row r="8456" spans="1:11" hidden="1" x14ac:dyDescent="0.3">
      <c r="A8456" t="s">
        <v>16649</v>
      </c>
      <c r="B8456" t="s">
        <v>16648</v>
      </c>
      <c r="C8456" t="s">
        <v>17520</v>
      </c>
      <c r="D8456" t="s">
        <v>17521</v>
      </c>
      <c r="E8456" s="74">
        <v>43129</v>
      </c>
      <c r="F8456">
        <v>0.24085899999999999</v>
      </c>
      <c r="G8456" t="s">
        <v>17</v>
      </c>
      <c r="H8456" t="s">
        <v>17315</v>
      </c>
      <c r="I8456" s="74">
        <v>44284</v>
      </c>
      <c r="J8456" t="s">
        <v>19</v>
      </c>
      <c r="K8456" t="s">
        <v>17325</v>
      </c>
    </row>
    <row r="8457" spans="1:11" hidden="1" x14ac:dyDescent="0.3">
      <c r="A8457" t="s">
        <v>16647</v>
      </c>
      <c r="B8457" t="s">
        <v>16646</v>
      </c>
      <c r="C8457" t="s">
        <v>17520</v>
      </c>
      <c r="D8457" t="s">
        <v>17521</v>
      </c>
      <c r="E8457" s="74">
        <v>43103</v>
      </c>
      <c r="F8457">
        <v>0.248892</v>
      </c>
      <c r="G8457" t="s">
        <v>17</v>
      </c>
      <c r="H8457" t="s">
        <v>17315</v>
      </c>
      <c r="I8457" s="74">
        <v>44343</v>
      </c>
      <c r="J8457" t="s">
        <v>19</v>
      </c>
      <c r="K8457" t="s">
        <v>17325</v>
      </c>
    </row>
    <row r="8458" spans="1:11" hidden="1" x14ac:dyDescent="0.3">
      <c r="A8458" t="s">
        <v>16644</v>
      </c>
      <c r="B8458" t="s">
        <v>16643</v>
      </c>
      <c r="C8458" t="s">
        <v>17520</v>
      </c>
      <c r="D8458" t="s">
        <v>17521</v>
      </c>
      <c r="E8458" s="74">
        <v>43108</v>
      </c>
      <c r="F8458">
        <v>0.247334</v>
      </c>
      <c r="G8458" t="s">
        <v>17</v>
      </c>
      <c r="H8458" t="s">
        <v>17315</v>
      </c>
      <c r="I8458" s="74">
        <v>44284</v>
      </c>
      <c r="J8458" t="s">
        <v>19</v>
      </c>
      <c r="K8458" t="s">
        <v>17325</v>
      </c>
    </row>
    <row r="8459" spans="1:11" hidden="1" x14ac:dyDescent="0.3">
      <c r="A8459" t="s">
        <v>16642</v>
      </c>
      <c r="B8459" t="s">
        <v>16641</v>
      </c>
      <c r="C8459" t="s">
        <v>17520</v>
      </c>
      <c r="D8459" t="s">
        <v>17521</v>
      </c>
      <c r="E8459" s="74">
        <v>43108</v>
      </c>
      <c r="F8459">
        <v>0.164608</v>
      </c>
      <c r="G8459" t="s">
        <v>17</v>
      </c>
      <c r="H8459" t="s">
        <v>17315</v>
      </c>
      <c r="I8459" s="74">
        <v>44953</v>
      </c>
      <c r="J8459" t="s">
        <v>19</v>
      </c>
      <c r="K8459" t="s">
        <v>17325</v>
      </c>
    </row>
    <row r="8460" spans="1:11" hidden="1" x14ac:dyDescent="0.3">
      <c r="A8460" t="s">
        <v>16397</v>
      </c>
      <c r="B8460" t="s">
        <v>16396</v>
      </c>
      <c r="C8460" t="s">
        <v>17520</v>
      </c>
      <c r="D8460" t="s">
        <v>17521</v>
      </c>
      <c r="E8460" s="74">
        <v>42227</v>
      </c>
      <c r="F8460">
        <v>0.24801599999999999</v>
      </c>
      <c r="G8460" t="s">
        <v>17</v>
      </c>
      <c r="H8460" t="s">
        <v>17315</v>
      </c>
      <c r="I8460" s="74">
        <v>44343</v>
      </c>
      <c r="J8460" t="s">
        <v>19</v>
      </c>
      <c r="K8460" t="s">
        <v>17325</v>
      </c>
    </row>
    <row r="8461" spans="1:11" hidden="1" x14ac:dyDescent="0.3">
      <c r="A8461" t="s">
        <v>16395</v>
      </c>
      <c r="B8461" t="s">
        <v>16394</v>
      </c>
      <c r="C8461" t="s">
        <v>17520</v>
      </c>
      <c r="D8461" t="s">
        <v>17521</v>
      </c>
      <c r="E8461" s="74">
        <v>42182</v>
      </c>
      <c r="F8461">
        <v>0.23441899999999999</v>
      </c>
      <c r="G8461" t="s">
        <v>17</v>
      </c>
      <c r="H8461" t="s">
        <v>17315</v>
      </c>
      <c r="I8461" s="74">
        <v>44343</v>
      </c>
      <c r="J8461" t="s">
        <v>19</v>
      </c>
      <c r="K8461" t="s">
        <v>17325</v>
      </c>
    </row>
    <row r="8462" spans="1:11" hidden="1" x14ac:dyDescent="0.3">
      <c r="A8462" t="s">
        <v>16393</v>
      </c>
      <c r="B8462" t="s">
        <v>16392</v>
      </c>
      <c r="C8462" t="s">
        <v>17520</v>
      </c>
      <c r="D8462" t="s">
        <v>17521</v>
      </c>
      <c r="E8462" s="74">
        <v>42159</v>
      </c>
      <c r="F8462">
        <v>0.240676</v>
      </c>
      <c r="G8462" t="s">
        <v>17</v>
      </c>
      <c r="H8462" t="s">
        <v>17315</v>
      </c>
      <c r="I8462" s="74">
        <v>44284</v>
      </c>
      <c r="J8462" t="s">
        <v>19</v>
      </c>
      <c r="K8462" t="s">
        <v>17325</v>
      </c>
    </row>
    <row r="8463" spans="1:11" hidden="1" x14ac:dyDescent="0.3">
      <c r="A8463" t="s">
        <v>16391</v>
      </c>
      <c r="B8463" t="s">
        <v>16390</v>
      </c>
      <c r="C8463" t="s">
        <v>17520</v>
      </c>
      <c r="D8463" t="s">
        <v>17521</v>
      </c>
      <c r="E8463" s="74">
        <v>42235</v>
      </c>
      <c r="F8463">
        <v>0.18260999999999999</v>
      </c>
      <c r="G8463" t="s">
        <v>17</v>
      </c>
      <c r="H8463" t="s">
        <v>17315</v>
      </c>
      <c r="I8463" s="74">
        <v>44343</v>
      </c>
      <c r="J8463" t="s">
        <v>19</v>
      </c>
      <c r="K8463" t="s">
        <v>17325</v>
      </c>
    </row>
    <row r="8464" spans="1:11" hidden="1" x14ac:dyDescent="0.3">
      <c r="A8464" t="s">
        <v>16484</v>
      </c>
      <c r="B8464" t="s">
        <v>16483</v>
      </c>
      <c r="C8464" t="s">
        <v>17520</v>
      </c>
      <c r="D8464" t="s">
        <v>17521</v>
      </c>
      <c r="E8464" s="74">
        <v>42373</v>
      </c>
      <c r="F8464">
        <v>0.24187600000000001</v>
      </c>
      <c r="G8464" t="s">
        <v>17</v>
      </c>
      <c r="H8464" t="s">
        <v>17315</v>
      </c>
      <c r="I8464" s="74">
        <v>44343</v>
      </c>
      <c r="J8464" t="s">
        <v>19</v>
      </c>
      <c r="K8464" t="s">
        <v>17325</v>
      </c>
    </row>
    <row r="8465" spans="1:11" hidden="1" x14ac:dyDescent="0.3">
      <c r="A8465" t="s">
        <v>16482</v>
      </c>
      <c r="B8465" t="s">
        <v>16481</v>
      </c>
      <c r="C8465" t="s">
        <v>17520</v>
      </c>
      <c r="D8465" t="s">
        <v>17521</v>
      </c>
      <c r="E8465" s="74">
        <v>42375</v>
      </c>
      <c r="F8465">
        <v>0.228321</v>
      </c>
      <c r="G8465" t="s">
        <v>17</v>
      </c>
      <c r="H8465" t="s">
        <v>17315</v>
      </c>
      <c r="I8465" s="74">
        <v>44284</v>
      </c>
      <c r="J8465" t="s">
        <v>19</v>
      </c>
      <c r="K8465" t="s">
        <v>17325</v>
      </c>
    </row>
    <row r="8466" spans="1:11" hidden="1" x14ac:dyDescent="0.3">
      <c r="A8466" t="s">
        <v>16480</v>
      </c>
      <c r="B8466" t="s">
        <v>16479</v>
      </c>
      <c r="C8466" t="s">
        <v>17520</v>
      </c>
      <c r="D8466" t="s">
        <v>17521</v>
      </c>
      <c r="E8466" s="74">
        <v>42381</v>
      </c>
      <c r="F8466">
        <v>0.238176</v>
      </c>
      <c r="G8466" t="s">
        <v>17</v>
      </c>
      <c r="H8466" t="s">
        <v>17315</v>
      </c>
      <c r="I8466" s="74">
        <v>44284</v>
      </c>
      <c r="J8466" t="s">
        <v>19</v>
      </c>
      <c r="K8466" t="s">
        <v>17325</v>
      </c>
    </row>
    <row r="8467" spans="1:11" hidden="1" x14ac:dyDescent="0.3">
      <c r="A8467" t="s">
        <v>16478</v>
      </c>
      <c r="B8467" t="s">
        <v>16477</v>
      </c>
      <c r="C8467" t="s">
        <v>17520</v>
      </c>
      <c r="D8467" t="s">
        <v>17521</v>
      </c>
      <c r="E8467" s="74">
        <v>42373</v>
      </c>
      <c r="F8467">
        <v>0.231573</v>
      </c>
      <c r="G8467" t="s">
        <v>17</v>
      </c>
      <c r="H8467" t="s">
        <v>17315</v>
      </c>
      <c r="I8467" s="74">
        <v>44284</v>
      </c>
      <c r="J8467" t="s">
        <v>19</v>
      </c>
      <c r="K8467" t="s">
        <v>17325</v>
      </c>
    </row>
    <row r="8468" spans="1:11" hidden="1" x14ac:dyDescent="0.3">
      <c r="A8468" t="s">
        <v>16476</v>
      </c>
      <c r="B8468" t="s">
        <v>16475</v>
      </c>
      <c r="C8468" t="s">
        <v>17520</v>
      </c>
      <c r="D8468" t="s">
        <v>17521</v>
      </c>
      <c r="E8468" s="74">
        <v>42377</v>
      </c>
      <c r="F8468">
        <v>0.24077399999999999</v>
      </c>
      <c r="G8468" t="s">
        <v>17</v>
      </c>
      <c r="H8468" t="s">
        <v>17315</v>
      </c>
      <c r="I8468" s="74">
        <v>44284</v>
      </c>
      <c r="J8468" t="s">
        <v>19</v>
      </c>
      <c r="K8468" t="s">
        <v>17325</v>
      </c>
    </row>
    <row r="8469" spans="1:11" hidden="1" x14ac:dyDescent="0.3">
      <c r="A8469" t="s">
        <v>16474</v>
      </c>
      <c r="B8469" t="s">
        <v>16473</v>
      </c>
      <c r="C8469" t="s">
        <v>17520</v>
      </c>
      <c r="D8469" t="s">
        <v>17521</v>
      </c>
      <c r="E8469" s="74">
        <v>42373</v>
      </c>
      <c r="F8469">
        <v>0.17992</v>
      </c>
      <c r="G8469" t="s">
        <v>17</v>
      </c>
      <c r="H8469" t="s">
        <v>17315</v>
      </c>
      <c r="I8469" s="74">
        <v>44284</v>
      </c>
      <c r="J8469" t="s">
        <v>19</v>
      </c>
      <c r="K8469" t="s">
        <v>17325</v>
      </c>
    </row>
    <row r="8470" spans="1:11" hidden="1" x14ac:dyDescent="0.3">
      <c r="A8470" t="s">
        <v>16555</v>
      </c>
      <c r="B8470" t="s">
        <v>16554</v>
      </c>
      <c r="C8470" t="s">
        <v>17520</v>
      </c>
      <c r="D8470" t="s">
        <v>17521</v>
      </c>
      <c r="E8470" s="74">
        <v>42755</v>
      </c>
      <c r="F8470">
        <v>0.197766</v>
      </c>
      <c r="G8470" t="s">
        <v>17</v>
      </c>
      <c r="H8470" t="s">
        <v>17315</v>
      </c>
      <c r="I8470" s="74">
        <v>44284</v>
      </c>
      <c r="J8470" t="s">
        <v>19</v>
      </c>
      <c r="K8470" t="s">
        <v>17325</v>
      </c>
    </row>
    <row r="8471" spans="1:11" hidden="1" x14ac:dyDescent="0.3">
      <c r="A8471" t="s">
        <v>16553</v>
      </c>
      <c r="B8471" t="s">
        <v>16552</v>
      </c>
      <c r="C8471" t="s">
        <v>17520</v>
      </c>
      <c r="D8471" t="s">
        <v>17521</v>
      </c>
      <c r="E8471" s="74">
        <v>42767</v>
      </c>
      <c r="F8471">
        <v>0.110251</v>
      </c>
      <c r="G8471" t="s">
        <v>17</v>
      </c>
      <c r="H8471" t="s">
        <v>17315</v>
      </c>
      <c r="I8471" s="74">
        <v>44284</v>
      </c>
      <c r="J8471" t="s">
        <v>19</v>
      </c>
      <c r="K8471" t="s">
        <v>17325</v>
      </c>
    </row>
    <row r="8472" spans="1:11" hidden="1" x14ac:dyDescent="0.3">
      <c r="A8472" t="s">
        <v>24986</v>
      </c>
      <c r="B8472" t="s">
        <v>24987</v>
      </c>
      <c r="C8472" t="s">
        <v>17520</v>
      </c>
      <c r="D8472" t="s">
        <v>17521</v>
      </c>
      <c r="E8472" s="74">
        <v>44148</v>
      </c>
      <c r="F8472">
        <v>2.9699E-2</v>
      </c>
      <c r="G8472" t="s">
        <v>17</v>
      </c>
      <c r="H8472" t="s">
        <v>17315</v>
      </c>
      <c r="I8472" s="74">
        <v>45380</v>
      </c>
      <c r="J8472" t="s">
        <v>19</v>
      </c>
      <c r="K8472" t="s">
        <v>17325</v>
      </c>
    </row>
    <row r="8473" spans="1:11" hidden="1" x14ac:dyDescent="0.3">
      <c r="A8473" t="s">
        <v>24641</v>
      </c>
      <c r="B8473" t="s">
        <v>24642</v>
      </c>
      <c r="C8473" t="s">
        <v>17520</v>
      </c>
      <c r="D8473" t="s">
        <v>17521</v>
      </c>
      <c r="E8473" s="74">
        <v>44784</v>
      </c>
      <c r="F8473">
        <v>0.163909</v>
      </c>
      <c r="G8473" t="s">
        <v>17</v>
      </c>
      <c r="H8473" t="s">
        <v>17315</v>
      </c>
      <c r="I8473" s="74">
        <v>45380</v>
      </c>
      <c r="J8473" t="s">
        <v>19</v>
      </c>
      <c r="K8473" t="s">
        <v>17325</v>
      </c>
    </row>
    <row r="8474" spans="1:11" hidden="1" x14ac:dyDescent="0.3">
      <c r="A8474" t="s">
        <v>24661</v>
      </c>
      <c r="B8474" t="s">
        <v>24662</v>
      </c>
      <c r="C8474" t="s">
        <v>17520</v>
      </c>
      <c r="D8474" t="s">
        <v>17521</v>
      </c>
      <c r="E8474" s="74">
        <v>44727</v>
      </c>
      <c r="F8474">
        <v>0.24743399999999999</v>
      </c>
      <c r="G8474" t="s">
        <v>17</v>
      </c>
      <c r="H8474" t="s">
        <v>17315</v>
      </c>
      <c r="I8474" s="74">
        <v>45380</v>
      </c>
      <c r="J8474" t="s">
        <v>19</v>
      </c>
      <c r="K8474" t="s">
        <v>17325</v>
      </c>
    </row>
    <row r="8475" spans="1:11" hidden="1" x14ac:dyDescent="0.3">
      <c r="A8475" t="s">
        <v>24663</v>
      </c>
      <c r="B8475" t="s">
        <v>24664</v>
      </c>
      <c r="C8475" t="s">
        <v>17520</v>
      </c>
      <c r="D8475" t="s">
        <v>17521</v>
      </c>
      <c r="E8475" s="74">
        <v>44676</v>
      </c>
      <c r="F8475">
        <v>0.23700599999999999</v>
      </c>
      <c r="G8475" t="s">
        <v>17</v>
      </c>
      <c r="H8475" t="s">
        <v>17315</v>
      </c>
      <c r="I8475" s="74">
        <v>45380</v>
      </c>
      <c r="J8475" t="s">
        <v>19</v>
      </c>
      <c r="K8475" t="s">
        <v>17325</v>
      </c>
    </row>
    <row r="8476" spans="1:11" hidden="1" x14ac:dyDescent="0.3">
      <c r="A8476" t="s">
        <v>24665</v>
      </c>
      <c r="B8476" t="s">
        <v>24666</v>
      </c>
      <c r="C8476" t="s">
        <v>17520</v>
      </c>
      <c r="D8476" t="s">
        <v>17521</v>
      </c>
      <c r="E8476" s="74">
        <v>44810</v>
      </c>
      <c r="F8476">
        <v>0.19148000000000001</v>
      </c>
      <c r="G8476" t="s">
        <v>17</v>
      </c>
      <c r="H8476" t="s">
        <v>17315</v>
      </c>
      <c r="I8476" s="74">
        <v>45380</v>
      </c>
      <c r="J8476" t="s">
        <v>19</v>
      </c>
      <c r="K8476" t="s">
        <v>17325</v>
      </c>
    </row>
    <row r="8477" spans="1:11" hidden="1" x14ac:dyDescent="0.3">
      <c r="A8477" t="s">
        <v>24667</v>
      </c>
      <c r="B8477" t="s">
        <v>24668</v>
      </c>
      <c r="C8477" t="s">
        <v>17520</v>
      </c>
      <c r="D8477" t="s">
        <v>17521</v>
      </c>
      <c r="E8477" s="74">
        <v>44777</v>
      </c>
      <c r="F8477">
        <v>0.17644899999999999</v>
      </c>
      <c r="G8477" t="s">
        <v>17</v>
      </c>
      <c r="H8477" t="s">
        <v>17315</v>
      </c>
      <c r="I8477" s="74">
        <v>45380</v>
      </c>
      <c r="J8477" t="s">
        <v>19</v>
      </c>
      <c r="K8477" t="s">
        <v>17325</v>
      </c>
    </row>
    <row r="8478" spans="1:11" hidden="1" x14ac:dyDescent="0.3">
      <c r="A8478" t="s">
        <v>24669</v>
      </c>
      <c r="B8478" t="s">
        <v>24670</v>
      </c>
      <c r="C8478" t="s">
        <v>17520</v>
      </c>
      <c r="D8478" t="s">
        <v>17521</v>
      </c>
      <c r="E8478" s="74">
        <v>44812</v>
      </c>
      <c r="F8478">
        <v>0.16453200000000001</v>
      </c>
      <c r="G8478" t="s">
        <v>17</v>
      </c>
      <c r="H8478" t="s">
        <v>17315</v>
      </c>
      <c r="I8478" s="74">
        <v>45380</v>
      </c>
      <c r="J8478" t="s">
        <v>19</v>
      </c>
      <c r="K8478" t="s">
        <v>17325</v>
      </c>
    </row>
    <row r="8479" spans="1:11" hidden="1" x14ac:dyDescent="0.3">
      <c r="A8479" t="s">
        <v>24671</v>
      </c>
      <c r="B8479" t="s">
        <v>24672</v>
      </c>
      <c r="C8479" t="s">
        <v>17520</v>
      </c>
      <c r="D8479" t="s">
        <v>17521</v>
      </c>
      <c r="E8479" s="74">
        <v>44802</v>
      </c>
      <c r="F8479">
        <v>0.20877799999999999</v>
      </c>
      <c r="G8479" t="s">
        <v>17</v>
      </c>
      <c r="H8479" t="s">
        <v>17315</v>
      </c>
      <c r="I8479" s="74">
        <v>45380</v>
      </c>
      <c r="J8479" t="s">
        <v>19</v>
      </c>
      <c r="K8479" t="s">
        <v>17325</v>
      </c>
    </row>
    <row r="8480" spans="1:11" hidden="1" x14ac:dyDescent="0.3">
      <c r="A8480" t="s">
        <v>24673</v>
      </c>
      <c r="B8480" t="s">
        <v>24674</v>
      </c>
      <c r="C8480" t="s">
        <v>17520</v>
      </c>
      <c r="D8480" t="s">
        <v>17521</v>
      </c>
      <c r="E8480" s="74">
        <v>44680</v>
      </c>
      <c r="F8480">
        <v>0.19001899999999999</v>
      </c>
      <c r="G8480" t="s">
        <v>17</v>
      </c>
      <c r="H8480" t="s">
        <v>17315</v>
      </c>
      <c r="I8480" s="74">
        <v>45380</v>
      </c>
      <c r="J8480" t="s">
        <v>19</v>
      </c>
      <c r="K8480" t="s">
        <v>17325</v>
      </c>
    </row>
    <row r="8481" spans="1:11" hidden="1" x14ac:dyDescent="0.3">
      <c r="A8481" t="s">
        <v>24675</v>
      </c>
      <c r="B8481" t="s">
        <v>24676</v>
      </c>
      <c r="C8481" t="s">
        <v>17520</v>
      </c>
      <c r="D8481" t="s">
        <v>17521</v>
      </c>
      <c r="E8481" s="74">
        <v>44802</v>
      </c>
      <c r="F8481">
        <v>0.20025599999999999</v>
      </c>
      <c r="G8481" t="s">
        <v>17</v>
      </c>
      <c r="H8481" t="s">
        <v>17315</v>
      </c>
      <c r="I8481" s="74">
        <v>45380</v>
      </c>
      <c r="J8481" t="s">
        <v>19</v>
      </c>
      <c r="K8481" t="s">
        <v>17325</v>
      </c>
    </row>
    <row r="8482" spans="1:11" hidden="1" x14ac:dyDescent="0.3">
      <c r="A8482" t="s">
        <v>24677</v>
      </c>
      <c r="B8482" t="s">
        <v>24678</v>
      </c>
      <c r="C8482" t="s">
        <v>17520</v>
      </c>
      <c r="D8482" t="s">
        <v>17521</v>
      </c>
      <c r="E8482" s="74">
        <v>44792</v>
      </c>
      <c r="F8482">
        <v>0.20275899999999999</v>
      </c>
      <c r="G8482" t="s">
        <v>17</v>
      </c>
      <c r="H8482" t="s">
        <v>17315</v>
      </c>
      <c r="I8482" s="74">
        <v>45380</v>
      </c>
      <c r="J8482" t="s">
        <v>19</v>
      </c>
      <c r="K8482" t="s">
        <v>17325</v>
      </c>
    </row>
    <row r="8483" spans="1:11" hidden="1" x14ac:dyDescent="0.3">
      <c r="A8483" t="s">
        <v>24679</v>
      </c>
      <c r="B8483" t="s">
        <v>24680</v>
      </c>
      <c r="C8483" t="s">
        <v>17520</v>
      </c>
      <c r="D8483" t="s">
        <v>17521</v>
      </c>
      <c r="E8483" s="74">
        <v>44792</v>
      </c>
      <c r="F8483">
        <v>0.18024699999999999</v>
      </c>
      <c r="G8483" t="s">
        <v>17</v>
      </c>
      <c r="H8483" t="s">
        <v>17315</v>
      </c>
      <c r="I8483" s="74">
        <v>45380</v>
      </c>
      <c r="J8483" t="s">
        <v>19</v>
      </c>
      <c r="K8483" t="s">
        <v>17325</v>
      </c>
    </row>
    <row r="8484" spans="1:11" hidden="1" x14ac:dyDescent="0.3">
      <c r="A8484" t="s">
        <v>24645</v>
      </c>
      <c r="B8484" t="s">
        <v>24646</v>
      </c>
      <c r="C8484" t="s">
        <v>17520</v>
      </c>
      <c r="D8484" t="s">
        <v>17521</v>
      </c>
      <c r="E8484" s="74">
        <v>44785</v>
      </c>
      <c r="F8484">
        <v>0.179144</v>
      </c>
      <c r="G8484" t="s">
        <v>17</v>
      </c>
      <c r="H8484" t="s">
        <v>17315</v>
      </c>
      <c r="I8484" s="74">
        <v>45380</v>
      </c>
      <c r="J8484" t="s">
        <v>19</v>
      </c>
      <c r="K8484" t="s">
        <v>17325</v>
      </c>
    </row>
    <row r="8485" spans="1:11" hidden="1" x14ac:dyDescent="0.3">
      <c r="A8485" t="s">
        <v>24988</v>
      </c>
      <c r="B8485" t="s">
        <v>24989</v>
      </c>
      <c r="C8485" t="s">
        <v>17520</v>
      </c>
      <c r="D8485" t="s">
        <v>17521</v>
      </c>
      <c r="E8485" s="74">
        <v>44790</v>
      </c>
      <c r="F8485">
        <v>0.139208</v>
      </c>
      <c r="G8485" t="s">
        <v>17</v>
      </c>
      <c r="H8485" t="s">
        <v>17315</v>
      </c>
      <c r="I8485" s="74">
        <v>45380</v>
      </c>
      <c r="J8485" t="s">
        <v>19</v>
      </c>
      <c r="K8485" t="s">
        <v>17325</v>
      </c>
    </row>
    <row r="8486" spans="1:11" hidden="1" x14ac:dyDescent="0.3">
      <c r="A8486" t="s">
        <v>24647</v>
      </c>
      <c r="B8486" t="s">
        <v>24648</v>
      </c>
      <c r="C8486" t="s">
        <v>17520</v>
      </c>
      <c r="D8486" t="s">
        <v>17521</v>
      </c>
      <c r="E8486" s="74">
        <v>44754</v>
      </c>
      <c r="F8486">
        <v>0.23013</v>
      </c>
      <c r="G8486" t="s">
        <v>17</v>
      </c>
      <c r="H8486" t="s">
        <v>17315</v>
      </c>
      <c r="I8486" s="74">
        <v>45380</v>
      </c>
      <c r="J8486" t="s">
        <v>19</v>
      </c>
      <c r="K8486" t="s">
        <v>17325</v>
      </c>
    </row>
    <row r="8487" spans="1:11" hidden="1" x14ac:dyDescent="0.3">
      <c r="A8487" t="s">
        <v>24649</v>
      </c>
      <c r="B8487" t="s">
        <v>24650</v>
      </c>
      <c r="C8487" t="s">
        <v>17520</v>
      </c>
      <c r="D8487" t="s">
        <v>17521</v>
      </c>
      <c r="E8487" s="74">
        <v>44769</v>
      </c>
      <c r="F8487">
        <v>0.21279699999999999</v>
      </c>
      <c r="G8487" t="s">
        <v>17</v>
      </c>
      <c r="H8487" t="s">
        <v>17315</v>
      </c>
      <c r="I8487" s="74">
        <v>45380</v>
      </c>
      <c r="J8487" t="s">
        <v>19</v>
      </c>
      <c r="K8487" t="s">
        <v>17325</v>
      </c>
    </row>
    <row r="8488" spans="1:11" hidden="1" x14ac:dyDescent="0.3">
      <c r="A8488" t="s">
        <v>24651</v>
      </c>
      <c r="B8488" t="s">
        <v>24652</v>
      </c>
      <c r="C8488" t="s">
        <v>17520</v>
      </c>
      <c r="D8488" t="s">
        <v>17521</v>
      </c>
      <c r="E8488" s="74">
        <v>44777</v>
      </c>
      <c r="F8488">
        <v>0.212454</v>
      </c>
      <c r="G8488" t="s">
        <v>17</v>
      </c>
      <c r="H8488" t="s">
        <v>17315</v>
      </c>
      <c r="I8488" s="74">
        <v>45380</v>
      </c>
      <c r="J8488" t="s">
        <v>19</v>
      </c>
      <c r="K8488" t="s">
        <v>17325</v>
      </c>
    </row>
    <row r="8489" spans="1:11" hidden="1" x14ac:dyDescent="0.3">
      <c r="A8489" t="s">
        <v>24653</v>
      </c>
      <c r="B8489" t="s">
        <v>24654</v>
      </c>
      <c r="C8489" t="s">
        <v>17520</v>
      </c>
      <c r="D8489" t="s">
        <v>17521</v>
      </c>
      <c r="E8489" s="74">
        <v>44756</v>
      </c>
      <c r="F8489">
        <v>0.22652600000000001</v>
      </c>
      <c r="G8489" t="s">
        <v>17</v>
      </c>
      <c r="H8489" t="s">
        <v>17315</v>
      </c>
      <c r="I8489" s="74">
        <v>45380</v>
      </c>
      <c r="J8489" t="s">
        <v>19</v>
      </c>
      <c r="K8489" t="s">
        <v>17325</v>
      </c>
    </row>
    <row r="8490" spans="1:11" hidden="1" x14ac:dyDescent="0.3">
      <c r="A8490" t="s">
        <v>24655</v>
      </c>
      <c r="B8490" t="s">
        <v>24656</v>
      </c>
      <c r="C8490" t="s">
        <v>17520</v>
      </c>
      <c r="D8490" t="s">
        <v>17521</v>
      </c>
      <c r="E8490" s="74">
        <v>44764</v>
      </c>
      <c r="F8490">
        <v>0.21229899999999999</v>
      </c>
      <c r="G8490" t="s">
        <v>17</v>
      </c>
      <c r="H8490" t="s">
        <v>17315</v>
      </c>
      <c r="I8490" s="74">
        <v>45380</v>
      </c>
      <c r="J8490" t="s">
        <v>19</v>
      </c>
      <c r="K8490" t="s">
        <v>17325</v>
      </c>
    </row>
    <row r="8491" spans="1:11" hidden="1" x14ac:dyDescent="0.3">
      <c r="A8491" t="s">
        <v>24657</v>
      </c>
      <c r="B8491" t="s">
        <v>24658</v>
      </c>
      <c r="C8491" t="s">
        <v>17520</v>
      </c>
      <c r="D8491" t="s">
        <v>17521</v>
      </c>
      <c r="E8491" s="74">
        <v>44763</v>
      </c>
      <c r="F8491">
        <v>0.23379900000000001</v>
      </c>
      <c r="G8491" t="s">
        <v>17</v>
      </c>
      <c r="H8491" t="s">
        <v>17315</v>
      </c>
      <c r="I8491" s="74">
        <v>45380</v>
      </c>
      <c r="J8491" t="s">
        <v>19</v>
      </c>
      <c r="K8491" t="s">
        <v>17325</v>
      </c>
    </row>
    <row r="8492" spans="1:11" hidden="1" x14ac:dyDescent="0.3">
      <c r="A8492" t="s">
        <v>24659</v>
      </c>
      <c r="B8492" t="s">
        <v>24660</v>
      </c>
      <c r="C8492" t="s">
        <v>17520</v>
      </c>
      <c r="D8492" t="s">
        <v>17521</v>
      </c>
      <c r="E8492" s="74">
        <v>44734</v>
      </c>
      <c r="F8492">
        <v>0.23607300000000001</v>
      </c>
      <c r="G8492" t="s">
        <v>17</v>
      </c>
      <c r="H8492" t="s">
        <v>17315</v>
      </c>
      <c r="I8492" s="74">
        <v>45380</v>
      </c>
      <c r="J8492" t="s">
        <v>19</v>
      </c>
      <c r="K8492" t="s">
        <v>17325</v>
      </c>
    </row>
    <row r="8493" spans="1:11" hidden="1" x14ac:dyDescent="0.3">
      <c r="A8493" t="s">
        <v>24681</v>
      </c>
      <c r="B8493" t="s">
        <v>24682</v>
      </c>
      <c r="C8493" t="s">
        <v>17520</v>
      </c>
      <c r="D8493" t="s">
        <v>17521</v>
      </c>
      <c r="E8493" s="74">
        <v>44930</v>
      </c>
      <c r="F8493">
        <v>0.20278499999999999</v>
      </c>
      <c r="G8493" t="s">
        <v>17</v>
      </c>
      <c r="H8493" t="s">
        <v>17315</v>
      </c>
      <c r="I8493" s="74">
        <v>45380</v>
      </c>
      <c r="J8493" t="s">
        <v>19</v>
      </c>
      <c r="K8493" t="s">
        <v>17325</v>
      </c>
    </row>
    <row r="8494" spans="1:11" hidden="1" x14ac:dyDescent="0.3">
      <c r="A8494" t="s">
        <v>24683</v>
      </c>
      <c r="B8494" t="s">
        <v>24684</v>
      </c>
      <c r="C8494" t="s">
        <v>17520</v>
      </c>
      <c r="D8494" t="s">
        <v>17521</v>
      </c>
      <c r="E8494" s="74">
        <v>44929</v>
      </c>
      <c r="F8494">
        <v>0.17940300000000001</v>
      </c>
      <c r="G8494" t="s">
        <v>17</v>
      </c>
      <c r="H8494" t="s">
        <v>17315</v>
      </c>
      <c r="I8494" s="74">
        <v>45380</v>
      </c>
      <c r="J8494" t="s">
        <v>19</v>
      </c>
      <c r="K8494" t="s">
        <v>17325</v>
      </c>
    </row>
    <row r="8495" spans="1:11" hidden="1" x14ac:dyDescent="0.3">
      <c r="A8495" t="s">
        <v>24685</v>
      </c>
      <c r="B8495" t="s">
        <v>24686</v>
      </c>
      <c r="C8495" t="s">
        <v>17520</v>
      </c>
      <c r="D8495" t="s">
        <v>17521</v>
      </c>
      <c r="E8495" s="74">
        <v>44929</v>
      </c>
      <c r="F8495">
        <v>0.13561000000000001</v>
      </c>
      <c r="G8495" t="s">
        <v>17</v>
      </c>
      <c r="H8495" t="s">
        <v>17315</v>
      </c>
      <c r="I8495" s="74">
        <v>45380</v>
      </c>
      <c r="J8495" t="s">
        <v>19</v>
      </c>
      <c r="K8495" t="s">
        <v>17325</v>
      </c>
    </row>
    <row r="8496" spans="1:11" hidden="1" x14ac:dyDescent="0.3">
      <c r="A8496" t="s">
        <v>16516</v>
      </c>
      <c r="B8496" t="s">
        <v>16515</v>
      </c>
      <c r="C8496" t="s">
        <v>17520</v>
      </c>
      <c r="D8496" t="s">
        <v>17521</v>
      </c>
      <c r="E8496" s="74">
        <v>42670</v>
      </c>
      <c r="F8496">
        <v>5.1520000000000003E-3</v>
      </c>
      <c r="G8496" t="s">
        <v>17</v>
      </c>
      <c r="H8496" t="s">
        <v>17315</v>
      </c>
      <c r="I8496" s="74">
        <v>44343</v>
      </c>
      <c r="J8496" t="s">
        <v>19</v>
      </c>
      <c r="K8496" t="s">
        <v>17325</v>
      </c>
    </row>
    <row r="8497" spans="1:11" hidden="1" x14ac:dyDescent="0.3">
      <c r="A8497" t="s">
        <v>16388</v>
      </c>
      <c r="B8497" t="s">
        <v>16387</v>
      </c>
      <c r="C8497" t="s">
        <v>17520</v>
      </c>
      <c r="D8497" t="s">
        <v>17521</v>
      </c>
      <c r="E8497" s="74">
        <v>42215</v>
      </c>
      <c r="F8497">
        <v>1.0134000000000001E-2</v>
      </c>
      <c r="G8497" t="s">
        <v>17</v>
      </c>
      <c r="H8497" t="s">
        <v>17315</v>
      </c>
      <c r="I8497" s="74">
        <v>44284</v>
      </c>
      <c r="J8497" t="s">
        <v>19</v>
      </c>
      <c r="K8497" t="s">
        <v>17325</v>
      </c>
    </row>
    <row r="8498" spans="1:11" hidden="1" x14ac:dyDescent="0.3">
      <c r="A8498" t="s">
        <v>16551</v>
      </c>
      <c r="B8498" t="s">
        <v>16550</v>
      </c>
      <c r="C8498" t="s">
        <v>17520</v>
      </c>
      <c r="D8498" t="s">
        <v>17521</v>
      </c>
      <c r="E8498" s="74">
        <v>42993</v>
      </c>
      <c r="F8498">
        <v>0.24449599999999999</v>
      </c>
      <c r="G8498" t="s">
        <v>17</v>
      </c>
      <c r="H8498" t="s">
        <v>17315</v>
      </c>
      <c r="I8498" s="74">
        <v>44284</v>
      </c>
      <c r="J8498" t="s">
        <v>19</v>
      </c>
      <c r="K8498" t="s">
        <v>17325</v>
      </c>
    </row>
    <row r="8499" spans="1:11" hidden="1" x14ac:dyDescent="0.3">
      <c r="A8499" t="s">
        <v>16549</v>
      </c>
      <c r="B8499" t="s">
        <v>16548</v>
      </c>
      <c r="C8499" t="s">
        <v>17520</v>
      </c>
      <c r="D8499" t="s">
        <v>17521</v>
      </c>
      <c r="E8499" s="74">
        <v>42983</v>
      </c>
      <c r="F8499">
        <v>0.16117699999999999</v>
      </c>
      <c r="G8499" t="s">
        <v>17</v>
      </c>
      <c r="H8499" t="s">
        <v>17315</v>
      </c>
      <c r="I8499" s="74">
        <v>44953</v>
      </c>
      <c r="J8499" t="s">
        <v>19</v>
      </c>
      <c r="K8499" t="s">
        <v>17325</v>
      </c>
    </row>
    <row r="8500" spans="1:11" hidden="1" x14ac:dyDescent="0.3">
      <c r="A8500" t="s">
        <v>16640</v>
      </c>
      <c r="B8500" t="s">
        <v>16639</v>
      </c>
      <c r="C8500" t="s">
        <v>17520</v>
      </c>
      <c r="D8500" t="s">
        <v>17521</v>
      </c>
      <c r="E8500" s="74">
        <v>43243</v>
      </c>
      <c r="F8500">
        <v>0.247392</v>
      </c>
      <c r="G8500" t="s">
        <v>17</v>
      </c>
      <c r="H8500" t="s">
        <v>17315</v>
      </c>
      <c r="I8500" s="74">
        <v>44284</v>
      </c>
      <c r="J8500" t="s">
        <v>19</v>
      </c>
      <c r="K8500" t="s">
        <v>17325</v>
      </c>
    </row>
    <row r="8501" spans="1:11" hidden="1" x14ac:dyDescent="0.3">
      <c r="A8501" t="s">
        <v>16638</v>
      </c>
      <c r="B8501" t="s">
        <v>16637</v>
      </c>
      <c r="C8501" t="s">
        <v>17520</v>
      </c>
      <c r="D8501" t="s">
        <v>17521</v>
      </c>
      <c r="E8501" s="74">
        <v>43136</v>
      </c>
      <c r="F8501">
        <v>0.24449899999999999</v>
      </c>
      <c r="G8501" t="s">
        <v>17</v>
      </c>
      <c r="H8501" t="s">
        <v>17315</v>
      </c>
      <c r="I8501" s="74">
        <v>44284</v>
      </c>
      <c r="J8501" t="s">
        <v>19</v>
      </c>
      <c r="K8501" t="s">
        <v>17325</v>
      </c>
    </row>
    <row r="8502" spans="1:11" hidden="1" x14ac:dyDescent="0.3">
      <c r="A8502" t="s">
        <v>16636</v>
      </c>
      <c r="B8502" t="s">
        <v>16635</v>
      </c>
      <c r="C8502" t="s">
        <v>17520</v>
      </c>
      <c r="D8502" t="s">
        <v>17521</v>
      </c>
      <c r="E8502" s="74">
        <v>43202</v>
      </c>
      <c r="F8502">
        <v>0.24515100000000001</v>
      </c>
      <c r="G8502" t="s">
        <v>17</v>
      </c>
      <c r="H8502" t="s">
        <v>17315</v>
      </c>
      <c r="I8502" s="74">
        <v>44284</v>
      </c>
      <c r="J8502" t="s">
        <v>19</v>
      </c>
      <c r="K8502" t="s">
        <v>17325</v>
      </c>
    </row>
    <row r="8503" spans="1:11" hidden="1" x14ac:dyDescent="0.3">
      <c r="A8503" t="s">
        <v>24990</v>
      </c>
      <c r="B8503" t="s">
        <v>24991</v>
      </c>
      <c r="C8503" t="s">
        <v>17520</v>
      </c>
      <c r="D8503" t="s">
        <v>17521</v>
      </c>
      <c r="E8503" s="74">
        <v>44131</v>
      </c>
      <c r="F8503">
        <v>2.4313999999999999E-2</v>
      </c>
      <c r="G8503" t="s">
        <v>17</v>
      </c>
      <c r="H8503" t="s">
        <v>17315</v>
      </c>
      <c r="I8503" s="74">
        <v>45380</v>
      </c>
      <c r="J8503" t="s">
        <v>19</v>
      </c>
      <c r="K8503" t="s">
        <v>17325</v>
      </c>
    </row>
    <row r="8504" spans="1:11" hidden="1" x14ac:dyDescent="0.3">
      <c r="A8504" t="s">
        <v>16386</v>
      </c>
      <c r="B8504" t="s">
        <v>16385</v>
      </c>
      <c r="C8504" t="s">
        <v>17520</v>
      </c>
      <c r="D8504" t="s">
        <v>17521</v>
      </c>
      <c r="E8504" s="74">
        <v>42026</v>
      </c>
      <c r="F8504">
        <v>6.1069999999999996E-3</v>
      </c>
      <c r="G8504" t="s">
        <v>17</v>
      </c>
      <c r="H8504" t="s">
        <v>17315</v>
      </c>
      <c r="I8504" s="74">
        <v>44284</v>
      </c>
      <c r="J8504" t="s">
        <v>19</v>
      </c>
      <c r="K8504" t="s">
        <v>17325</v>
      </c>
    </row>
    <row r="8505" spans="1:11" hidden="1" x14ac:dyDescent="0.3">
      <c r="A8505" t="s">
        <v>16472</v>
      </c>
      <c r="B8505" t="s">
        <v>16471</v>
      </c>
      <c r="C8505" t="s">
        <v>17520</v>
      </c>
      <c r="D8505" t="s">
        <v>17521</v>
      </c>
      <c r="E8505" s="74">
        <v>42408</v>
      </c>
      <c r="F8505">
        <v>5.0489999999999997E-3</v>
      </c>
      <c r="G8505" t="s">
        <v>17</v>
      </c>
      <c r="H8505" t="s">
        <v>17315</v>
      </c>
      <c r="I8505" s="74">
        <v>44343</v>
      </c>
      <c r="J8505" t="s">
        <v>19</v>
      </c>
      <c r="K8505" t="s">
        <v>17325</v>
      </c>
    </row>
    <row r="8506" spans="1:11" hidden="1" x14ac:dyDescent="0.3">
      <c r="A8506" t="s">
        <v>16599</v>
      </c>
      <c r="B8506" t="s">
        <v>16598</v>
      </c>
      <c r="C8506" t="s">
        <v>17520</v>
      </c>
      <c r="D8506" t="s">
        <v>17521</v>
      </c>
      <c r="E8506" s="74">
        <v>43348</v>
      </c>
      <c r="F8506">
        <v>3.4320000000000002E-3</v>
      </c>
      <c r="G8506" t="s">
        <v>17</v>
      </c>
      <c r="H8506" t="s">
        <v>17315</v>
      </c>
      <c r="I8506" s="74">
        <v>44343</v>
      </c>
      <c r="J8506" t="s">
        <v>19</v>
      </c>
      <c r="K8506" t="s">
        <v>17325</v>
      </c>
    </row>
    <row r="8507" spans="1:11" hidden="1" x14ac:dyDescent="0.3">
      <c r="A8507" t="s">
        <v>16659</v>
      </c>
      <c r="B8507" t="s">
        <v>16658</v>
      </c>
      <c r="C8507" t="s">
        <v>17520</v>
      </c>
      <c r="D8507" t="s">
        <v>17521</v>
      </c>
      <c r="E8507" s="74">
        <v>43518</v>
      </c>
      <c r="F8507">
        <v>0.18031</v>
      </c>
      <c r="G8507" t="s">
        <v>17</v>
      </c>
      <c r="H8507" t="s">
        <v>17315</v>
      </c>
      <c r="I8507" s="74">
        <v>44343</v>
      </c>
      <c r="J8507" t="s">
        <v>19</v>
      </c>
      <c r="K8507" t="s">
        <v>17325</v>
      </c>
    </row>
    <row r="8508" spans="1:11" hidden="1" x14ac:dyDescent="0.3">
      <c r="A8508" t="s">
        <v>16657</v>
      </c>
      <c r="B8508" t="s">
        <v>16656</v>
      </c>
      <c r="C8508" t="s">
        <v>17520</v>
      </c>
      <c r="D8508" t="s">
        <v>17521</v>
      </c>
      <c r="E8508" s="74">
        <v>43476</v>
      </c>
      <c r="F8508">
        <v>0.16781499999999999</v>
      </c>
      <c r="G8508" t="s">
        <v>17</v>
      </c>
      <c r="H8508" t="s">
        <v>17315</v>
      </c>
      <c r="I8508" s="74">
        <v>44284</v>
      </c>
      <c r="J8508" t="s">
        <v>19</v>
      </c>
      <c r="K8508" t="s">
        <v>17325</v>
      </c>
    </row>
    <row r="8509" spans="1:11" hidden="1" x14ac:dyDescent="0.3">
      <c r="A8509" t="s">
        <v>16596</v>
      </c>
      <c r="B8509" t="s">
        <v>16595</v>
      </c>
      <c r="C8509" t="s">
        <v>17520</v>
      </c>
      <c r="D8509" t="s">
        <v>17521</v>
      </c>
      <c r="E8509" s="74">
        <v>43838</v>
      </c>
      <c r="F8509">
        <v>0.242866</v>
      </c>
      <c r="G8509" t="s">
        <v>17</v>
      </c>
      <c r="H8509" t="s">
        <v>17315</v>
      </c>
      <c r="I8509" s="74">
        <v>44343</v>
      </c>
      <c r="J8509" t="s">
        <v>19</v>
      </c>
      <c r="K8509" t="s">
        <v>17325</v>
      </c>
    </row>
    <row r="8510" spans="1:11" hidden="1" x14ac:dyDescent="0.3">
      <c r="A8510" t="s">
        <v>16594</v>
      </c>
      <c r="B8510" t="s">
        <v>16593</v>
      </c>
      <c r="C8510" t="s">
        <v>17520</v>
      </c>
      <c r="D8510" t="s">
        <v>17521</v>
      </c>
      <c r="E8510" s="74">
        <v>43861</v>
      </c>
      <c r="F8510">
        <v>3.8947000000000002E-2</v>
      </c>
      <c r="G8510" t="s">
        <v>17</v>
      </c>
      <c r="H8510" t="s">
        <v>17315</v>
      </c>
      <c r="I8510" s="74">
        <v>44284</v>
      </c>
      <c r="J8510" t="s">
        <v>19</v>
      </c>
      <c r="K8510" t="s">
        <v>17325</v>
      </c>
    </row>
    <row r="8511" spans="1:11" hidden="1" x14ac:dyDescent="0.3">
      <c r="A8511" t="s">
        <v>24691</v>
      </c>
      <c r="B8511" t="s">
        <v>24692</v>
      </c>
      <c r="C8511" t="s">
        <v>17520</v>
      </c>
      <c r="D8511" t="s">
        <v>17521</v>
      </c>
      <c r="E8511" s="74">
        <v>44715</v>
      </c>
      <c r="F8511">
        <v>0.215498</v>
      </c>
      <c r="G8511" t="s">
        <v>17</v>
      </c>
      <c r="H8511" t="s">
        <v>17315</v>
      </c>
      <c r="I8511" s="74">
        <v>45380</v>
      </c>
      <c r="J8511" t="s">
        <v>19</v>
      </c>
      <c r="K8511" t="s">
        <v>17325</v>
      </c>
    </row>
    <row r="8512" spans="1:11" hidden="1" x14ac:dyDescent="0.3">
      <c r="A8512" t="s">
        <v>24693</v>
      </c>
      <c r="B8512" t="s">
        <v>24694</v>
      </c>
      <c r="C8512" t="s">
        <v>17520</v>
      </c>
      <c r="D8512" t="s">
        <v>17521</v>
      </c>
      <c r="E8512" s="74">
        <v>44700</v>
      </c>
      <c r="F8512">
        <v>0.231933</v>
      </c>
      <c r="G8512" t="s">
        <v>17</v>
      </c>
      <c r="H8512" t="s">
        <v>17315</v>
      </c>
      <c r="I8512" s="74">
        <v>45380</v>
      </c>
      <c r="J8512" t="s">
        <v>19</v>
      </c>
      <c r="K8512" t="s">
        <v>17325</v>
      </c>
    </row>
    <row r="8513" spans="1:11" hidden="1" x14ac:dyDescent="0.3">
      <c r="A8513" t="s">
        <v>24695</v>
      </c>
      <c r="B8513" t="s">
        <v>24696</v>
      </c>
      <c r="C8513" t="s">
        <v>17520</v>
      </c>
      <c r="D8513" t="s">
        <v>17521</v>
      </c>
      <c r="E8513" s="74">
        <v>44671</v>
      </c>
      <c r="F8513">
        <v>0.140241</v>
      </c>
      <c r="G8513" t="s">
        <v>17</v>
      </c>
      <c r="H8513" t="s">
        <v>17315</v>
      </c>
      <c r="I8513" s="74">
        <v>45380</v>
      </c>
      <c r="J8513" t="s">
        <v>19</v>
      </c>
      <c r="K8513" t="s">
        <v>17325</v>
      </c>
    </row>
    <row r="8514" spans="1:11" hidden="1" x14ac:dyDescent="0.3">
      <c r="A8514" t="s">
        <v>24992</v>
      </c>
      <c r="B8514" t="s">
        <v>24993</v>
      </c>
      <c r="C8514" t="s">
        <v>17520</v>
      </c>
      <c r="D8514" t="s">
        <v>17521</v>
      </c>
      <c r="E8514" s="74">
        <v>44930</v>
      </c>
      <c r="F8514">
        <v>4.2705E-2</v>
      </c>
      <c r="G8514" t="s">
        <v>17</v>
      </c>
      <c r="H8514" t="s">
        <v>17315</v>
      </c>
      <c r="I8514" s="74">
        <v>45380</v>
      </c>
      <c r="J8514" t="s">
        <v>19</v>
      </c>
      <c r="K8514" t="s">
        <v>17325</v>
      </c>
    </row>
    <row r="8515" spans="1:11" hidden="1" x14ac:dyDescent="0.3">
      <c r="A8515" t="s">
        <v>24994</v>
      </c>
      <c r="B8515" t="s">
        <v>24995</v>
      </c>
      <c r="C8515" t="s">
        <v>17520</v>
      </c>
      <c r="D8515" t="s">
        <v>17521</v>
      </c>
      <c r="E8515" s="74">
        <v>43616</v>
      </c>
      <c r="F8515">
        <v>1.0683E-2</v>
      </c>
      <c r="G8515" t="s">
        <v>17</v>
      </c>
      <c r="H8515" t="s">
        <v>17315</v>
      </c>
      <c r="I8515" s="74">
        <v>45568</v>
      </c>
      <c r="J8515" t="s">
        <v>19</v>
      </c>
      <c r="K8515" t="s">
        <v>17325</v>
      </c>
    </row>
    <row r="8516" spans="1:11" hidden="1" x14ac:dyDescent="0.3">
      <c r="A8516" t="s">
        <v>24697</v>
      </c>
      <c r="B8516" t="s">
        <v>24698</v>
      </c>
      <c r="C8516" t="s">
        <v>17520</v>
      </c>
      <c r="D8516" t="s">
        <v>17521</v>
      </c>
      <c r="E8516" s="74">
        <v>44005</v>
      </c>
      <c r="F8516">
        <v>3.4567000000000001E-2</v>
      </c>
      <c r="G8516" t="s">
        <v>17</v>
      </c>
      <c r="H8516" t="s">
        <v>17315</v>
      </c>
      <c r="I8516" s="74">
        <v>45380</v>
      </c>
      <c r="J8516" t="s">
        <v>19</v>
      </c>
      <c r="K8516" t="s">
        <v>17325</v>
      </c>
    </row>
    <row r="8517" spans="1:11" hidden="1" x14ac:dyDescent="0.3">
      <c r="A8517" t="s">
        <v>24699</v>
      </c>
      <c r="B8517" t="s">
        <v>24700</v>
      </c>
      <c r="C8517" t="s">
        <v>17520</v>
      </c>
      <c r="D8517" t="s">
        <v>17521</v>
      </c>
      <c r="E8517" s="74">
        <v>44105</v>
      </c>
      <c r="F8517">
        <v>4.5643999999999997E-2</v>
      </c>
      <c r="G8517" t="s">
        <v>17</v>
      </c>
      <c r="H8517" t="s">
        <v>17315</v>
      </c>
      <c r="I8517" s="74">
        <v>45380</v>
      </c>
      <c r="J8517" t="s">
        <v>19</v>
      </c>
      <c r="K8517" t="s">
        <v>17325</v>
      </c>
    </row>
    <row r="8518" spans="1:11" hidden="1" x14ac:dyDescent="0.3">
      <c r="A8518" t="s">
        <v>24996</v>
      </c>
      <c r="B8518" t="s">
        <v>24997</v>
      </c>
      <c r="C8518" t="s">
        <v>17520</v>
      </c>
      <c r="D8518" t="s">
        <v>17521</v>
      </c>
      <c r="E8518" s="74">
        <v>42403</v>
      </c>
      <c r="F8518">
        <v>1.2204E-2</v>
      </c>
      <c r="G8518" t="s">
        <v>17</v>
      </c>
      <c r="H8518" t="s">
        <v>17315</v>
      </c>
      <c r="I8518" s="74">
        <v>45380</v>
      </c>
      <c r="J8518" t="s">
        <v>19</v>
      </c>
      <c r="K8518" t="s">
        <v>17325</v>
      </c>
    </row>
    <row r="8519" spans="1:11" hidden="1" x14ac:dyDescent="0.3">
      <c r="A8519" t="s">
        <v>24998</v>
      </c>
      <c r="B8519" t="s">
        <v>24999</v>
      </c>
      <c r="C8519" t="s">
        <v>17520</v>
      </c>
      <c r="D8519" t="s">
        <v>17521</v>
      </c>
      <c r="E8519" s="74">
        <v>44330</v>
      </c>
      <c r="F8519">
        <v>5.858E-2</v>
      </c>
      <c r="G8519" t="s">
        <v>17</v>
      </c>
      <c r="H8519" t="s">
        <v>17315</v>
      </c>
      <c r="I8519" s="74">
        <v>45380</v>
      </c>
      <c r="J8519" t="s">
        <v>19</v>
      </c>
      <c r="K8519" t="s">
        <v>17325</v>
      </c>
    </row>
    <row r="8520" spans="1:11" hidden="1" x14ac:dyDescent="0.3">
      <c r="A8520" t="s">
        <v>16384</v>
      </c>
      <c r="B8520" t="s">
        <v>16383</v>
      </c>
      <c r="C8520" t="s">
        <v>17520</v>
      </c>
      <c r="D8520" t="s">
        <v>17521</v>
      </c>
      <c r="E8520" s="74">
        <v>42012</v>
      </c>
      <c r="F8520">
        <v>0.188717</v>
      </c>
      <c r="G8520" t="s">
        <v>17</v>
      </c>
      <c r="H8520" t="s">
        <v>17315</v>
      </c>
      <c r="I8520" s="74">
        <v>44953</v>
      </c>
      <c r="J8520" t="s">
        <v>19</v>
      </c>
      <c r="K8520" t="s">
        <v>17325</v>
      </c>
    </row>
    <row r="8521" spans="1:11" hidden="1" x14ac:dyDescent="0.3">
      <c r="A8521" t="s">
        <v>16382</v>
      </c>
      <c r="B8521" t="s">
        <v>16381</v>
      </c>
      <c r="C8521" t="s">
        <v>17520</v>
      </c>
      <c r="D8521" t="s">
        <v>17521</v>
      </c>
      <c r="E8521" s="74">
        <v>42009</v>
      </c>
      <c r="F8521">
        <v>0.17982500000000001</v>
      </c>
      <c r="G8521" t="s">
        <v>17</v>
      </c>
      <c r="H8521" t="s">
        <v>17315</v>
      </c>
      <c r="I8521" s="74">
        <v>44343</v>
      </c>
      <c r="J8521" t="s">
        <v>19</v>
      </c>
      <c r="K8521" t="s">
        <v>17325</v>
      </c>
    </row>
    <row r="8522" spans="1:11" hidden="1" x14ac:dyDescent="0.3">
      <c r="A8522" t="s">
        <v>16380</v>
      </c>
      <c r="B8522" t="s">
        <v>16379</v>
      </c>
      <c r="C8522" t="s">
        <v>17520</v>
      </c>
      <c r="D8522" t="s">
        <v>17521</v>
      </c>
      <c r="E8522" s="74">
        <v>42012</v>
      </c>
      <c r="F8522">
        <v>0.19856699999999999</v>
      </c>
      <c r="G8522" t="s">
        <v>17</v>
      </c>
      <c r="H8522" t="s">
        <v>17315</v>
      </c>
      <c r="I8522" s="74">
        <v>44343</v>
      </c>
      <c r="J8522" t="s">
        <v>19</v>
      </c>
      <c r="K8522" t="s">
        <v>17325</v>
      </c>
    </row>
    <row r="8523" spans="1:11" hidden="1" x14ac:dyDescent="0.3">
      <c r="A8523" t="s">
        <v>16378</v>
      </c>
      <c r="B8523" t="s">
        <v>16377</v>
      </c>
      <c r="C8523" t="s">
        <v>17520</v>
      </c>
      <c r="D8523" t="s">
        <v>17521</v>
      </c>
      <c r="E8523" s="74">
        <v>42010</v>
      </c>
      <c r="F8523">
        <v>6.3173000000000007E-2</v>
      </c>
      <c r="G8523" t="s">
        <v>17</v>
      </c>
      <c r="H8523" t="s">
        <v>17315</v>
      </c>
      <c r="I8523" s="74">
        <v>44953</v>
      </c>
      <c r="J8523" t="s">
        <v>19</v>
      </c>
      <c r="K8523" t="s">
        <v>17325</v>
      </c>
    </row>
    <row r="8524" spans="1:11" hidden="1" x14ac:dyDescent="0.3">
      <c r="A8524" t="s">
        <v>16376</v>
      </c>
      <c r="B8524" t="s">
        <v>16375</v>
      </c>
      <c r="C8524" t="s">
        <v>17520</v>
      </c>
      <c r="D8524" t="s">
        <v>17521</v>
      </c>
      <c r="E8524" s="74">
        <v>42019</v>
      </c>
      <c r="F8524">
        <v>0.18464700000000001</v>
      </c>
      <c r="G8524" t="s">
        <v>17</v>
      </c>
      <c r="H8524" t="s">
        <v>17315</v>
      </c>
      <c r="I8524" s="74">
        <v>44343</v>
      </c>
      <c r="J8524" t="s">
        <v>19</v>
      </c>
      <c r="K8524" t="s">
        <v>17325</v>
      </c>
    </row>
    <row r="8525" spans="1:11" hidden="1" x14ac:dyDescent="0.3">
      <c r="A8525" t="s">
        <v>16374</v>
      </c>
      <c r="B8525" t="s">
        <v>16373</v>
      </c>
      <c r="C8525" t="s">
        <v>17520</v>
      </c>
      <c r="D8525" t="s">
        <v>17521</v>
      </c>
      <c r="E8525" s="74">
        <v>42009</v>
      </c>
      <c r="F8525">
        <v>0.160665</v>
      </c>
      <c r="G8525" t="s">
        <v>17</v>
      </c>
      <c r="H8525" t="s">
        <v>17315</v>
      </c>
      <c r="I8525" s="74">
        <v>44284</v>
      </c>
      <c r="J8525" t="s">
        <v>19</v>
      </c>
      <c r="K8525" t="s">
        <v>17325</v>
      </c>
    </row>
    <row r="8526" spans="1:11" hidden="1" x14ac:dyDescent="0.3">
      <c r="A8526" t="s">
        <v>16372</v>
      </c>
      <c r="B8526" t="s">
        <v>16371</v>
      </c>
      <c r="C8526" t="s">
        <v>17520</v>
      </c>
      <c r="D8526" t="s">
        <v>17521</v>
      </c>
      <c r="E8526" s="74">
        <v>42340</v>
      </c>
      <c r="F8526">
        <v>1.8232999999999999E-2</v>
      </c>
      <c r="G8526" t="s">
        <v>17</v>
      </c>
      <c r="H8526" t="s">
        <v>17315</v>
      </c>
      <c r="I8526" s="74">
        <v>44284</v>
      </c>
      <c r="J8526" t="s">
        <v>19</v>
      </c>
      <c r="K8526" t="s">
        <v>17325</v>
      </c>
    </row>
    <row r="8527" spans="1:11" hidden="1" x14ac:dyDescent="0.3">
      <c r="A8527" t="s">
        <v>16470</v>
      </c>
      <c r="B8527" t="s">
        <v>16469</v>
      </c>
      <c r="C8527" t="s">
        <v>17520</v>
      </c>
      <c r="D8527" t="s">
        <v>17521</v>
      </c>
      <c r="E8527" s="74">
        <v>42375</v>
      </c>
      <c r="F8527">
        <v>0.20389399999999999</v>
      </c>
      <c r="G8527" t="s">
        <v>17</v>
      </c>
      <c r="H8527" t="s">
        <v>17315</v>
      </c>
      <c r="I8527" s="74">
        <v>44284</v>
      </c>
      <c r="J8527" t="s">
        <v>19</v>
      </c>
      <c r="K8527" t="s">
        <v>17325</v>
      </c>
    </row>
    <row r="8528" spans="1:11" hidden="1" x14ac:dyDescent="0.3">
      <c r="A8528" t="s">
        <v>22474</v>
      </c>
      <c r="B8528" t="s">
        <v>22475</v>
      </c>
      <c r="C8528" t="s">
        <v>17520</v>
      </c>
      <c r="D8528" t="s">
        <v>17521</v>
      </c>
      <c r="E8528" s="74">
        <v>43208</v>
      </c>
      <c r="F8528">
        <v>0.11318499999999999</v>
      </c>
      <c r="G8528" t="s">
        <v>17</v>
      </c>
      <c r="H8528" t="s">
        <v>17315</v>
      </c>
      <c r="I8528" s="74">
        <v>44284</v>
      </c>
      <c r="J8528" t="s">
        <v>19</v>
      </c>
      <c r="K8528" t="s">
        <v>17325</v>
      </c>
    </row>
    <row r="8529" spans="1:11" hidden="1" x14ac:dyDescent="0.3">
      <c r="A8529" t="s">
        <v>10058</v>
      </c>
      <c r="B8529" t="s">
        <v>10059</v>
      </c>
      <c r="C8529" t="s">
        <v>17520</v>
      </c>
      <c r="D8529" t="s">
        <v>17521</v>
      </c>
      <c r="E8529" s="74">
        <v>43468</v>
      </c>
      <c r="F8529">
        <v>0.24849199999999999</v>
      </c>
      <c r="G8529" t="s">
        <v>17</v>
      </c>
      <c r="H8529" t="s">
        <v>17315</v>
      </c>
      <c r="I8529" s="74">
        <v>44229</v>
      </c>
      <c r="J8529" t="s">
        <v>19</v>
      </c>
      <c r="K8529" t="s">
        <v>17325</v>
      </c>
    </row>
    <row r="8530" spans="1:11" hidden="1" x14ac:dyDescent="0.3">
      <c r="A8530" t="s">
        <v>10060</v>
      </c>
      <c r="B8530" t="s">
        <v>10061</v>
      </c>
      <c r="C8530" t="s">
        <v>17520</v>
      </c>
      <c r="D8530" t="s">
        <v>17521</v>
      </c>
      <c r="E8530" s="74">
        <v>43497</v>
      </c>
      <c r="F8530">
        <v>0.238311</v>
      </c>
      <c r="G8530" t="s">
        <v>17</v>
      </c>
      <c r="H8530" t="s">
        <v>17315</v>
      </c>
      <c r="I8530" s="74">
        <v>44229</v>
      </c>
      <c r="J8530" t="s">
        <v>19</v>
      </c>
      <c r="K8530" t="s">
        <v>17325</v>
      </c>
    </row>
    <row r="8531" spans="1:11" hidden="1" x14ac:dyDescent="0.3">
      <c r="A8531" t="s">
        <v>10062</v>
      </c>
      <c r="B8531" t="s">
        <v>10063</v>
      </c>
      <c r="C8531" t="s">
        <v>17520</v>
      </c>
      <c r="D8531" t="s">
        <v>17521</v>
      </c>
      <c r="E8531" s="74">
        <v>43490</v>
      </c>
      <c r="F8531">
        <v>0.23973</v>
      </c>
      <c r="G8531" t="s">
        <v>17</v>
      </c>
      <c r="H8531" t="s">
        <v>17315</v>
      </c>
      <c r="I8531" s="74">
        <v>44229</v>
      </c>
      <c r="J8531" t="s">
        <v>19</v>
      </c>
      <c r="K8531" t="s">
        <v>17325</v>
      </c>
    </row>
    <row r="8532" spans="1:11" hidden="1" x14ac:dyDescent="0.3">
      <c r="A8532" t="s">
        <v>10064</v>
      </c>
      <c r="B8532" t="s">
        <v>10065</v>
      </c>
      <c r="C8532" t="s">
        <v>17520</v>
      </c>
      <c r="D8532" t="s">
        <v>17521</v>
      </c>
      <c r="E8532" s="74">
        <v>43481</v>
      </c>
      <c r="F8532">
        <v>0.24118700000000001</v>
      </c>
      <c r="G8532" t="s">
        <v>17</v>
      </c>
      <c r="H8532" t="s">
        <v>17315</v>
      </c>
      <c r="I8532" s="74">
        <v>44229</v>
      </c>
      <c r="J8532" t="s">
        <v>19</v>
      </c>
      <c r="K8532" t="s">
        <v>17325</v>
      </c>
    </row>
    <row r="8533" spans="1:11" hidden="1" x14ac:dyDescent="0.3">
      <c r="A8533" t="s">
        <v>10066</v>
      </c>
      <c r="B8533" t="s">
        <v>10067</v>
      </c>
      <c r="C8533" t="s">
        <v>17520</v>
      </c>
      <c r="D8533" t="s">
        <v>17521</v>
      </c>
      <c r="E8533" s="74">
        <v>43476</v>
      </c>
      <c r="F8533">
        <v>0.24474799999999999</v>
      </c>
      <c r="G8533" t="s">
        <v>17</v>
      </c>
      <c r="H8533" t="s">
        <v>17315</v>
      </c>
      <c r="I8533" s="74">
        <v>44229</v>
      </c>
      <c r="J8533" t="s">
        <v>19</v>
      </c>
      <c r="K8533" t="s">
        <v>17325</v>
      </c>
    </row>
    <row r="8534" spans="1:11" hidden="1" x14ac:dyDescent="0.3">
      <c r="A8534" t="s">
        <v>16699</v>
      </c>
      <c r="B8534" t="s">
        <v>16698</v>
      </c>
      <c r="C8534" t="s">
        <v>17520</v>
      </c>
      <c r="D8534" t="s">
        <v>17521</v>
      </c>
      <c r="E8534" s="74">
        <v>43493</v>
      </c>
      <c r="F8534">
        <v>0.249496</v>
      </c>
      <c r="G8534" t="s">
        <v>17</v>
      </c>
      <c r="H8534" t="s">
        <v>17315</v>
      </c>
      <c r="I8534" s="74">
        <v>44284</v>
      </c>
      <c r="J8534" t="s">
        <v>19</v>
      </c>
      <c r="K8534" t="s">
        <v>17325</v>
      </c>
    </row>
    <row r="8535" spans="1:11" hidden="1" x14ac:dyDescent="0.3">
      <c r="A8535" t="s">
        <v>16697</v>
      </c>
      <c r="B8535" t="s">
        <v>16696</v>
      </c>
      <c r="C8535" t="s">
        <v>17520</v>
      </c>
      <c r="D8535" t="s">
        <v>17521</v>
      </c>
      <c r="E8535" s="74">
        <v>43496</v>
      </c>
      <c r="F8535">
        <v>0.24926300000000001</v>
      </c>
      <c r="G8535" t="s">
        <v>17</v>
      </c>
      <c r="H8535" t="s">
        <v>17315</v>
      </c>
      <c r="I8535" s="74">
        <v>44284</v>
      </c>
      <c r="J8535" t="s">
        <v>19</v>
      </c>
      <c r="K8535" t="s">
        <v>17325</v>
      </c>
    </row>
    <row r="8536" spans="1:11" hidden="1" x14ac:dyDescent="0.3">
      <c r="A8536" t="s">
        <v>16695</v>
      </c>
      <c r="B8536" t="s">
        <v>16694</v>
      </c>
      <c r="C8536" t="s">
        <v>17520</v>
      </c>
      <c r="D8536" t="s">
        <v>17521</v>
      </c>
      <c r="E8536" s="74">
        <v>43488</v>
      </c>
      <c r="F8536">
        <v>0.150002</v>
      </c>
      <c r="G8536" t="s">
        <v>17</v>
      </c>
      <c r="H8536" t="s">
        <v>17315</v>
      </c>
      <c r="I8536" s="74">
        <v>44284</v>
      </c>
      <c r="J8536" t="s">
        <v>19</v>
      </c>
      <c r="K8536" t="s">
        <v>17325</v>
      </c>
    </row>
    <row r="8537" spans="1:11" hidden="1" x14ac:dyDescent="0.3">
      <c r="A8537" t="s">
        <v>16693</v>
      </c>
      <c r="B8537" t="s">
        <v>16692</v>
      </c>
      <c r="C8537" t="s">
        <v>17520</v>
      </c>
      <c r="D8537" t="s">
        <v>17521</v>
      </c>
      <c r="E8537" s="74">
        <v>43473</v>
      </c>
      <c r="F8537">
        <v>0.15321000000000001</v>
      </c>
      <c r="G8537" t="s">
        <v>17</v>
      </c>
      <c r="H8537" t="s">
        <v>17315</v>
      </c>
      <c r="I8537" s="74">
        <v>44284</v>
      </c>
      <c r="J8537" t="s">
        <v>19</v>
      </c>
      <c r="K8537" t="s">
        <v>17325</v>
      </c>
    </row>
    <row r="8538" spans="1:11" hidden="1" x14ac:dyDescent="0.3">
      <c r="A8538" t="s">
        <v>25000</v>
      </c>
      <c r="B8538" t="s">
        <v>25001</v>
      </c>
      <c r="C8538" t="s">
        <v>17520</v>
      </c>
      <c r="D8538" t="s">
        <v>17521</v>
      </c>
      <c r="E8538" s="74">
        <v>44531</v>
      </c>
      <c r="F8538">
        <v>0.220003</v>
      </c>
      <c r="G8538" t="s">
        <v>17</v>
      </c>
      <c r="H8538" t="s">
        <v>17315</v>
      </c>
      <c r="I8538" s="74">
        <v>45380</v>
      </c>
      <c r="J8538" t="s">
        <v>19</v>
      </c>
      <c r="K8538" t="s">
        <v>17325</v>
      </c>
    </row>
    <row r="8539" spans="1:11" hidden="1" x14ac:dyDescent="0.3">
      <c r="A8539" t="s">
        <v>24701</v>
      </c>
      <c r="B8539" t="s">
        <v>24702</v>
      </c>
      <c r="C8539" t="s">
        <v>17520</v>
      </c>
      <c r="D8539" t="s">
        <v>17521</v>
      </c>
      <c r="E8539" s="74">
        <v>44874</v>
      </c>
      <c r="F8539">
        <v>0.21713399999999999</v>
      </c>
      <c r="G8539" t="s">
        <v>17</v>
      </c>
      <c r="H8539" t="s">
        <v>17315</v>
      </c>
      <c r="I8539" s="74">
        <v>45380</v>
      </c>
      <c r="J8539" t="s">
        <v>19</v>
      </c>
      <c r="K8539" t="s">
        <v>17325</v>
      </c>
    </row>
    <row r="8540" spans="1:11" hidden="1" x14ac:dyDescent="0.3">
      <c r="A8540" t="s">
        <v>24703</v>
      </c>
      <c r="B8540" t="s">
        <v>24704</v>
      </c>
      <c r="C8540" t="s">
        <v>17520</v>
      </c>
      <c r="D8540" t="s">
        <v>17521</v>
      </c>
      <c r="E8540" s="74">
        <v>44820</v>
      </c>
      <c r="F8540">
        <v>0.17313899999999999</v>
      </c>
      <c r="G8540" t="s">
        <v>17</v>
      </c>
      <c r="H8540" t="s">
        <v>17315</v>
      </c>
      <c r="I8540" s="74">
        <v>45380</v>
      </c>
      <c r="J8540" t="s">
        <v>19</v>
      </c>
      <c r="K8540" t="s">
        <v>17325</v>
      </c>
    </row>
    <row r="8541" spans="1:11" hidden="1" x14ac:dyDescent="0.3">
      <c r="A8541" t="s">
        <v>24705</v>
      </c>
      <c r="B8541" t="s">
        <v>24706</v>
      </c>
      <c r="C8541" t="s">
        <v>17520</v>
      </c>
      <c r="D8541" t="s">
        <v>17521</v>
      </c>
      <c r="E8541" s="74">
        <v>44944</v>
      </c>
      <c r="F8541">
        <v>0.21149899999999999</v>
      </c>
      <c r="G8541" t="s">
        <v>17</v>
      </c>
      <c r="H8541" t="s">
        <v>17315</v>
      </c>
      <c r="I8541" s="74">
        <v>45380</v>
      </c>
      <c r="J8541" t="s">
        <v>19</v>
      </c>
      <c r="K8541" t="s">
        <v>17325</v>
      </c>
    </row>
    <row r="8542" spans="1:11" hidden="1" x14ac:dyDescent="0.3">
      <c r="A8542" t="s">
        <v>24707</v>
      </c>
      <c r="B8542" t="s">
        <v>24708</v>
      </c>
      <c r="C8542" t="s">
        <v>17520</v>
      </c>
      <c r="D8542" t="s">
        <v>17521</v>
      </c>
      <c r="E8542" s="74">
        <v>44929</v>
      </c>
      <c r="F8542">
        <v>0.236346</v>
      </c>
      <c r="G8542" t="s">
        <v>17</v>
      </c>
      <c r="H8542" t="s">
        <v>17315</v>
      </c>
      <c r="I8542" s="74">
        <v>45380</v>
      </c>
      <c r="J8542" t="s">
        <v>19</v>
      </c>
      <c r="K8542" t="s">
        <v>17325</v>
      </c>
    </row>
    <row r="8543" spans="1:11" hidden="1" x14ac:dyDescent="0.3">
      <c r="A8543" t="s">
        <v>24709</v>
      </c>
      <c r="B8543" t="s">
        <v>24710</v>
      </c>
      <c r="C8543" t="s">
        <v>17520</v>
      </c>
      <c r="D8543" t="s">
        <v>17521</v>
      </c>
      <c r="E8543" s="74">
        <v>44930</v>
      </c>
      <c r="F8543">
        <v>0.205265</v>
      </c>
      <c r="G8543" t="s">
        <v>17</v>
      </c>
      <c r="H8543" t="s">
        <v>17315</v>
      </c>
      <c r="I8543" s="74">
        <v>45380</v>
      </c>
      <c r="J8543" t="s">
        <v>19</v>
      </c>
      <c r="K8543" t="s">
        <v>17325</v>
      </c>
    </row>
    <row r="8544" spans="1:11" hidden="1" x14ac:dyDescent="0.3">
      <c r="A8544" t="s">
        <v>24711</v>
      </c>
      <c r="B8544" t="s">
        <v>24712</v>
      </c>
      <c r="C8544" t="s">
        <v>17520</v>
      </c>
      <c r="D8544" t="s">
        <v>17521</v>
      </c>
      <c r="E8544" s="74">
        <v>44813</v>
      </c>
      <c r="F8544">
        <v>3.3987000000000003E-2</v>
      </c>
      <c r="G8544" t="s">
        <v>17</v>
      </c>
      <c r="H8544" t="s">
        <v>17315</v>
      </c>
      <c r="I8544" s="74">
        <v>45380</v>
      </c>
      <c r="J8544" t="s">
        <v>19</v>
      </c>
      <c r="K8544" t="s">
        <v>17325</v>
      </c>
    </row>
    <row r="8545" spans="1:11" hidden="1" x14ac:dyDescent="0.3">
      <c r="A8545" t="s">
        <v>25002</v>
      </c>
      <c r="B8545" t="s">
        <v>25003</v>
      </c>
      <c r="C8545" t="s">
        <v>17520</v>
      </c>
      <c r="D8545" t="s">
        <v>17521</v>
      </c>
      <c r="E8545" s="74">
        <v>44936</v>
      </c>
      <c r="F8545">
        <v>2.7852999999999999E-2</v>
      </c>
      <c r="G8545" t="s">
        <v>17</v>
      </c>
      <c r="H8545" t="s">
        <v>17315</v>
      </c>
      <c r="I8545" s="74">
        <v>45380</v>
      </c>
      <c r="J8545" t="s">
        <v>19</v>
      </c>
      <c r="K8545" t="s">
        <v>17325</v>
      </c>
    </row>
    <row r="8546" spans="1:11" hidden="1" x14ac:dyDescent="0.3">
      <c r="A8546" t="s">
        <v>24713</v>
      </c>
      <c r="B8546" t="s">
        <v>24714</v>
      </c>
      <c r="C8546" t="s">
        <v>17520</v>
      </c>
      <c r="D8546" t="s">
        <v>17521</v>
      </c>
      <c r="E8546" s="74">
        <v>44951</v>
      </c>
      <c r="F8546">
        <v>6.0329000000000001E-2</v>
      </c>
      <c r="G8546" t="s">
        <v>17</v>
      </c>
      <c r="H8546" t="s">
        <v>17315</v>
      </c>
      <c r="I8546" s="74">
        <v>45380</v>
      </c>
      <c r="J8546" t="s">
        <v>19</v>
      </c>
      <c r="K8546" t="s">
        <v>17325</v>
      </c>
    </row>
    <row r="8547" spans="1:11" hidden="1" x14ac:dyDescent="0.3">
      <c r="A8547" t="s">
        <v>24715</v>
      </c>
      <c r="B8547" t="s">
        <v>24716</v>
      </c>
      <c r="C8547" t="s">
        <v>17520</v>
      </c>
      <c r="D8547" t="s">
        <v>17521</v>
      </c>
      <c r="E8547" s="74">
        <v>44968</v>
      </c>
      <c r="F8547">
        <v>0.20297299999999999</v>
      </c>
      <c r="G8547" t="s">
        <v>17</v>
      </c>
      <c r="H8547" t="s">
        <v>17315</v>
      </c>
      <c r="I8547" s="74">
        <v>45380</v>
      </c>
      <c r="J8547" t="s">
        <v>19</v>
      </c>
      <c r="K8547" t="s">
        <v>17325</v>
      </c>
    </row>
    <row r="8548" spans="1:11" hidden="1" x14ac:dyDescent="0.3">
      <c r="A8548" t="s">
        <v>24717</v>
      </c>
      <c r="B8548" t="s">
        <v>24718</v>
      </c>
      <c r="C8548" t="s">
        <v>17520</v>
      </c>
      <c r="D8548" t="s">
        <v>17521</v>
      </c>
      <c r="E8548" s="74">
        <v>44929</v>
      </c>
      <c r="F8548">
        <v>0.20811399999999999</v>
      </c>
      <c r="G8548" t="s">
        <v>17</v>
      </c>
      <c r="H8548" t="s">
        <v>17315</v>
      </c>
      <c r="I8548" s="74">
        <v>45380</v>
      </c>
      <c r="J8548" t="s">
        <v>19</v>
      </c>
      <c r="K8548" t="s">
        <v>17325</v>
      </c>
    </row>
    <row r="8549" spans="1:11" hidden="1" x14ac:dyDescent="0.3">
      <c r="A8549" t="s">
        <v>24719</v>
      </c>
      <c r="B8549" t="s">
        <v>24720</v>
      </c>
      <c r="C8549" t="s">
        <v>17520</v>
      </c>
      <c r="D8549" t="s">
        <v>17521</v>
      </c>
      <c r="E8549" s="74">
        <v>44929</v>
      </c>
      <c r="F8549">
        <v>0.16427600000000001</v>
      </c>
      <c r="G8549" t="s">
        <v>17</v>
      </c>
      <c r="H8549" t="s">
        <v>17315</v>
      </c>
      <c r="I8549" s="74">
        <v>45380</v>
      </c>
      <c r="J8549" t="s">
        <v>19</v>
      </c>
      <c r="K8549" t="s">
        <v>17325</v>
      </c>
    </row>
    <row r="8550" spans="1:11" hidden="1" x14ac:dyDescent="0.3">
      <c r="A8550" t="s">
        <v>16546</v>
      </c>
      <c r="B8550" t="s">
        <v>16545</v>
      </c>
      <c r="C8550" t="s">
        <v>17520</v>
      </c>
      <c r="D8550" t="s">
        <v>17521</v>
      </c>
      <c r="E8550" s="74">
        <v>42823</v>
      </c>
      <c r="F8550">
        <v>0.219053</v>
      </c>
      <c r="G8550" t="s">
        <v>17</v>
      </c>
      <c r="H8550" t="s">
        <v>17315</v>
      </c>
      <c r="I8550" s="74">
        <v>44364</v>
      </c>
      <c r="J8550" t="s">
        <v>19</v>
      </c>
      <c r="K8550" t="s">
        <v>17325</v>
      </c>
    </row>
    <row r="8551" spans="1:11" hidden="1" x14ac:dyDescent="0.3">
      <c r="A8551" t="s">
        <v>16544</v>
      </c>
      <c r="B8551" t="s">
        <v>16543</v>
      </c>
      <c r="C8551" t="s">
        <v>17520</v>
      </c>
      <c r="D8551" t="s">
        <v>17521</v>
      </c>
      <c r="E8551" s="74">
        <v>42828</v>
      </c>
      <c r="F8551">
        <v>0.22215599999999999</v>
      </c>
      <c r="G8551" t="s">
        <v>17</v>
      </c>
      <c r="H8551" t="s">
        <v>17315</v>
      </c>
      <c r="I8551" s="74">
        <v>44343</v>
      </c>
      <c r="J8551" t="s">
        <v>19</v>
      </c>
      <c r="K8551" t="s">
        <v>17325</v>
      </c>
    </row>
    <row r="8552" spans="1:11" hidden="1" x14ac:dyDescent="0.3">
      <c r="A8552" t="s">
        <v>16542</v>
      </c>
      <c r="B8552" t="s">
        <v>16541</v>
      </c>
      <c r="C8552" t="s">
        <v>17520</v>
      </c>
      <c r="D8552" t="s">
        <v>17521</v>
      </c>
      <c r="E8552" s="74">
        <v>42830</v>
      </c>
      <c r="F8552">
        <v>0.238015</v>
      </c>
      <c r="G8552" t="s">
        <v>17</v>
      </c>
      <c r="H8552" t="s">
        <v>17315</v>
      </c>
      <c r="I8552" s="74">
        <v>44953</v>
      </c>
      <c r="J8552" t="s">
        <v>19</v>
      </c>
      <c r="K8552" t="s">
        <v>17325</v>
      </c>
    </row>
    <row r="8553" spans="1:11" hidden="1" x14ac:dyDescent="0.3">
      <c r="A8553" t="s">
        <v>16540</v>
      </c>
      <c r="B8553" t="s">
        <v>16539</v>
      </c>
      <c r="C8553" t="s">
        <v>17520</v>
      </c>
      <c r="D8553" t="s">
        <v>17521</v>
      </c>
      <c r="E8553" s="74">
        <v>42829</v>
      </c>
      <c r="F8553">
        <v>0.226294</v>
      </c>
      <c r="G8553" t="s">
        <v>17</v>
      </c>
      <c r="H8553" t="s">
        <v>17315</v>
      </c>
      <c r="I8553" s="74">
        <v>44284</v>
      </c>
      <c r="J8553" t="s">
        <v>19</v>
      </c>
      <c r="K8553" t="s">
        <v>17325</v>
      </c>
    </row>
    <row r="8554" spans="1:11" hidden="1" x14ac:dyDescent="0.3">
      <c r="A8554" t="s">
        <v>16538</v>
      </c>
      <c r="B8554" t="s">
        <v>16537</v>
      </c>
      <c r="C8554" t="s">
        <v>17520</v>
      </c>
      <c r="D8554" t="s">
        <v>17521</v>
      </c>
      <c r="E8554" s="74">
        <v>42830</v>
      </c>
      <c r="F8554">
        <v>0.22165899999999999</v>
      </c>
      <c r="G8554" t="s">
        <v>17</v>
      </c>
      <c r="H8554" t="s">
        <v>17315</v>
      </c>
      <c r="I8554" s="74">
        <v>44343</v>
      </c>
      <c r="J8554" t="s">
        <v>19</v>
      </c>
      <c r="K8554" t="s">
        <v>17325</v>
      </c>
    </row>
    <row r="8555" spans="1:11" hidden="1" x14ac:dyDescent="0.3">
      <c r="A8555" t="s">
        <v>16536</v>
      </c>
      <c r="B8555" t="s">
        <v>16535</v>
      </c>
      <c r="C8555" t="s">
        <v>17520</v>
      </c>
      <c r="D8555" t="s">
        <v>17521</v>
      </c>
      <c r="E8555" s="74">
        <v>42853</v>
      </c>
      <c r="F8555">
        <v>0.23855999999999999</v>
      </c>
      <c r="G8555" t="s">
        <v>17</v>
      </c>
      <c r="H8555" t="s">
        <v>17315</v>
      </c>
      <c r="I8555" s="74">
        <v>44343</v>
      </c>
      <c r="J8555" t="s">
        <v>19</v>
      </c>
      <c r="K8555" t="s">
        <v>17325</v>
      </c>
    </row>
    <row r="8556" spans="1:11" hidden="1" x14ac:dyDescent="0.3">
      <c r="A8556" t="s">
        <v>16534</v>
      </c>
      <c r="B8556" t="s">
        <v>16533</v>
      </c>
      <c r="C8556" t="s">
        <v>17520</v>
      </c>
      <c r="D8556" t="s">
        <v>17521</v>
      </c>
      <c r="E8556" s="74">
        <v>42852</v>
      </c>
      <c r="F8556">
        <v>0.22914000000000001</v>
      </c>
      <c r="G8556" t="s">
        <v>17</v>
      </c>
      <c r="H8556" t="s">
        <v>17315</v>
      </c>
      <c r="I8556" s="74">
        <v>44284</v>
      </c>
      <c r="J8556" t="s">
        <v>19</v>
      </c>
      <c r="K8556" t="s">
        <v>17325</v>
      </c>
    </row>
    <row r="8557" spans="1:11" hidden="1" x14ac:dyDescent="0.3">
      <c r="A8557" t="s">
        <v>16532</v>
      </c>
      <c r="B8557" t="s">
        <v>16531</v>
      </c>
      <c r="C8557" t="s">
        <v>17520</v>
      </c>
      <c r="D8557" t="s">
        <v>17521</v>
      </c>
      <c r="E8557" s="74">
        <v>42867</v>
      </c>
      <c r="F8557">
        <v>4.6077E-2</v>
      </c>
      <c r="G8557" t="s">
        <v>17</v>
      </c>
      <c r="H8557" t="s">
        <v>17315</v>
      </c>
      <c r="I8557" s="74">
        <v>44284</v>
      </c>
      <c r="J8557" t="s">
        <v>19</v>
      </c>
      <c r="K8557" t="s">
        <v>17325</v>
      </c>
    </row>
    <row r="8558" spans="1:11" hidden="1" x14ac:dyDescent="0.3">
      <c r="A8558" t="s">
        <v>16634</v>
      </c>
      <c r="B8558" t="s">
        <v>16633</v>
      </c>
      <c r="C8558" t="s">
        <v>17520</v>
      </c>
      <c r="D8558" t="s">
        <v>17521</v>
      </c>
      <c r="E8558" s="74">
        <v>43102</v>
      </c>
      <c r="F8558">
        <v>0.245702</v>
      </c>
      <c r="G8558" t="s">
        <v>17</v>
      </c>
      <c r="H8558" t="s">
        <v>17315</v>
      </c>
      <c r="I8558" s="74">
        <v>44343</v>
      </c>
      <c r="J8558" t="s">
        <v>19</v>
      </c>
      <c r="K8558" t="s">
        <v>17325</v>
      </c>
    </row>
    <row r="8559" spans="1:11" hidden="1" x14ac:dyDescent="0.3">
      <c r="A8559" t="s">
        <v>16632</v>
      </c>
      <c r="B8559" t="s">
        <v>16631</v>
      </c>
      <c r="C8559" t="s">
        <v>17520</v>
      </c>
      <c r="D8559" t="s">
        <v>17521</v>
      </c>
      <c r="E8559" s="74">
        <v>43103</v>
      </c>
      <c r="F8559">
        <v>0.24271300000000001</v>
      </c>
      <c r="G8559" t="s">
        <v>17</v>
      </c>
      <c r="H8559" t="s">
        <v>17315</v>
      </c>
      <c r="I8559" s="74">
        <v>44953</v>
      </c>
      <c r="J8559" t="s">
        <v>19</v>
      </c>
      <c r="K8559" t="s">
        <v>17325</v>
      </c>
    </row>
    <row r="8560" spans="1:11" hidden="1" x14ac:dyDescent="0.3">
      <c r="A8560" t="s">
        <v>16630</v>
      </c>
      <c r="B8560" t="s">
        <v>16629</v>
      </c>
      <c r="C8560" t="s">
        <v>17520</v>
      </c>
      <c r="D8560" t="s">
        <v>17521</v>
      </c>
      <c r="E8560" s="74">
        <v>43103</v>
      </c>
      <c r="F8560">
        <v>0.24779899999999999</v>
      </c>
      <c r="G8560" t="s">
        <v>17</v>
      </c>
      <c r="H8560" t="s">
        <v>17315</v>
      </c>
      <c r="I8560" s="74">
        <v>44343</v>
      </c>
      <c r="J8560" t="s">
        <v>19</v>
      </c>
      <c r="K8560" t="s">
        <v>17325</v>
      </c>
    </row>
    <row r="8561" spans="1:11" hidden="1" x14ac:dyDescent="0.3">
      <c r="A8561" t="s">
        <v>16627</v>
      </c>
      <c r="B8561" t="s">
        <v>16626</v>
      </c>
      <c r="C8561" t="s">
        <v>17520</v>
      </c>
      <c r="D8561" t="s">
        <v>17521</v>
      </c>
      <c r="E8561" s="74">
        <v>43102</v>
      </c>
      <c r="F8561">
        <v>0.23613999999999999</v>
      </c>
      <c r="G8561" t="s">
        <v>17</v>
      </c>
      <c r="H8561" t="s">
        <v>17315</v>
      </c>
      <c r="I8561" s="74">
        <v>44364</v>
      </c>
      <c r="J8561" t="s">
        <v>19</v>
      </c>
      <c r="K8561" t="s">
        <v>17325</v>
      </c>
    </row>
    <row r="8562" spans="1:11" hidden="1" x14ac:dyDescent="0.3">
      <c r="A8562" t="s">
        <v>16625</v>
      </c>
      <c r="B8562" t="s">
        <v>16624</v>
      </c>
      <c r="C8562" t="s">
        <v>17520</v>
      </c>
      <c r="D8562" t="s">
        <v>17521</v>
      </c>
      <c r="E8562" s="74">
        <v>43104</v>
      </c>
      <c r="F8562">
        <v>0.17610899999999999</v>
      </c>
      <c r="G8562" t="s">
        <v>17</v>
      </c>
      <c r="H8562" t="s">
        <v>17315</v>
      </c>
      <c r="I8562" s="74">
        <v>44343</v>
      </c>
      <c r="J8562" t="s">
        <v>19</v>
      </c>
      <c r="K8562" t="s">
        <v>17325</v>
      </c>
    </row>
    <row r="8563" spans="1:11" hidden="1" x14ac:dyDescent="0.3">
      <c r="A8563" t="s">
        <v>16623</v>
      </c>
      <c r="B8563" t="s">
        <v>16622</v>
      </c>
      <c r="C8563" t="s">
        <v>17520</v>
      </c>
      <c r="D8563" t="s">
        <v>17521</v>
      </c>
      <c r="E8563" s="74">
        <v>43144</v>
      </c>
      <c r="F8563">
        <v>0.24900700000000001</v>
      </c>
      <c r="G8563" t="s">
        <v>17</v>
      </c>
      <c r="H8563" t="s">
        <v>17315</v>
      </c>
      <c r="I8563" s="74">
        <v>44953</v>
      </c>
      <c r="J8563" t="s">
        <v>19</v>
      </c>
      <c r="K8563" t="s">
        <v>17325</v>
      </c>
    </row>
    <row r="8564" spans="1:11" hidden="1" x14ac:dyDescent="0.3">
      <c r="A8564" t="s">
        <v>16621</v>
      </c>
      <c r="B8564" t="s">
        <v>16620</v>
      </c>
      <c r="C8564" t="s">
        <v>17520</v>
      </c>
      <c r="D8564" t="s">
        <v>17521</v>
      </c>
      <c r="E8564" s="74">
        <v>43140</v>
      </c>
      <c r="F8564">
        <v>0.247057</v>
      </c>
      <c r="G8564" t="s">
        <v>17</v>
      </c>
      <c r="H8564" t="s">
        <v>17315</v>
      </c>
      <c r="I8564" s="74">
        <v>44284</v>
      </c>
      <c r="J8564" t="s">
        <v>19</v>
      </c>
      <c r="K8564" t="s">
        <v>17325</v>
      </c>
    </row>
    <row r="8565" spans="1:11" hidden="1" x14ac:dyDescent="0.3">
      <c r="A8565" t="s">
        <v>16619</v>
      </c>
      <c r="B8565" t="s">
        <v>16618</v>
      </c>
      <c r="C8565" t="s">
        <v>17520</v>
      </c>
      <c r="D8565" t="s">
        <v>17521</v>
      </c>
      <c r="E8565" s="74">
        <v>43143</v>
      </c>
      <c r="F8565">
        <v>0.24760199999999999</v>
      </c>
      <c r="G8565" t="s">
        <v>17</v>
      </c>
      <c r="H8565" t="s">
        <v>17315</v>
      </c>
      <c r="I8565" s="74">
        <v>44953</v>
      </c>
      <c r="J8565" t="s">
        <v>19</v>
      </c>
      <c r="K8565" t="s">
        <v>17325</v>
      </c>
    </row>
    <row r="8566" spans="1:11" hidden="1" x14ac:dyDescent="0.3">
      <c r="A8566" t="s">
        <v>16617</v>
      </c>
      <c r="B8566" t="s">
        <v>16616</v>
      </c>
      <c r="C8566" t="s">
        <v>17520</v>
      </c>
      <c r="D8566" t="s">
        <v>17521</v>
      </c>
      <c r="E8566" s="74">
        <v>43145</v>
      </c>
      <c r="F8566">
        <v>3.8658999999999999E-2</v>
      </c>
      <c r="G8566" t="s">
        <v>17</v>
      </c>
      <c r="H8566" t="s">
        <v>17315</v>
      </c>
      <c r="I8566" s="74">
        <v>44284</v>
      </c>
      <c r="J8566" t="s">
        <v>19</v>
      </c>
      <c r="K8566" t="s">
        <v>17325</v>
      </c>
    </row>
    <row r="8567" spans="1:11" hidden="1" x14ac:dyDescent="0.3">
      <c r="A8567" t="s">
        <v>16691</v>
      </c>
      <c r="B8567" t="s">
        <v>16690</v>
      </c>
      <c r="C8567" t="s">
        <v>17520</v>
      </c>
      <c r="D8567" t="s">
        <v>17521</v>
      </c>
      <c r="E8567" s="74">
        <v>43480</v>
      </c>
      <c r="F8567">
        <v>0.237538</v>
      </c>
      <c r="G8567" t="s">
        <v>17</v>
      </c>
      <c r="H8567" t="s">
        <v>17315</v>
      </c>
      <c r="I8567" s="74">
        <v>44343</v>
      </c>
      <c r="J8567" t="s">
        <v>19</v>
      </c>
      <c r="K8567" t="s">
        <v>17325</v>
      </c>
    </row>
    <row r="8568" spans="1:11" hidden="1" x14ac:dyDescent="0.3">
      <c r="A8568" t="s">
        <v>16689</v>
      </c>
      <c r="B8568" t="s">
        <v>16688</v>
      </c>
      <c r="C8568" t="s">
        <v>17520</v>
      </c>
      <c r="D8568" t="s">
        <v>17521</v>
      </c>
      <c r="E8568" s="74">
        <v>43467</v>
      </c>
      <c r="F8568">
        <v>0.20346</v>
      </c>
      <c r="G8568" t="s">
        <v>17</v>
      </c>
      <c r="H8568" t="s">
        <v>17315</v>
      </c>
      <c r="I8568" s="74">
        <v>44284</v>
      </c>
      <c r="J8568" t="s">
        <v>19</v>
      </c>
      <c r="K8568" t="s">
        <v>17325</v>
      </c>
    </row>
    <row r="8569" spans="1:11" hidden="1" x14ac:dyDescent="0.3">
      <c r="A8569" t="s">
        <v>16615</v>
      </c>
      <c r="B8569" t="s">
        <v>16614</v>
      </c>
      <c r="C8569" t="s">
        <v>17520</v>
      </c>
      <c r="D8569" t="s">
        <v>17521</v>
      </c>
      <c r="E8569" s="74">
        <v>43305</v>
      </c>
      <c r="F8569">
        <v>0.246616</v>
      </c>
      <c r="G8569" t="s">
        <v>17</v>
      </c>
      <c r="H8569" t="s">
        <v>17315</v>
      </c>
      <c r="I8569" s="74">
        <v>44284</v>
      </c>
      <c r="J8569" t="s">
        <v>19</v>
      </c>
      <c r="K8569" t="s">
        <v>17325</v>
      </c>
    </row>
    <row r="8570" spans="1:11" hidden="1" x14ac:dyDescent="0.3">
      <c r="A8570" t="s">
        <v>16613</v>
      </c>
      <c r="B8570" t="s">
        <v>16612</v>
      </c>
      <c r="C8570" t="s">
        <v>17520</v>
      </c>
      <c r="D8570" t="s">
        <v>17521</v>
      </c>
      <c r="E8570" s="74">
        <v>43278</v>
      </c>
      <c r="F8570">
        <v>0.24136299999999999</v>
      </c>
      <c r="G8570" t="s">
        <v>17</v>
      </c>
      <c r="H8570" t="s">
        <v>17315</v>
      </c>
      <c r="I8570" s="74">
        <v>44953</v>
      </c>
      <c r="J8570" t="s">
        <v>19</v>
      </c>
      <c r="K8570" t="s">
        <v>17325</v>
      </c>
    </row>
    <row r="8571" spans="1:11" hidden="1" x14ac:dyDescent="0.3">
      <c r="A8571" t="s">
        <v>16611</v>
      </c>
      <c r="B8571" t="s">
        <v>16610</v>
      </c>
      <c r="C8571" t="s">
        <v>17520</v>
      </c>
      <c r="D8571" t="s">
        <v>17521</v>
      </c>
      <c r="E8571" s="74">
        <v>43269</v>
      </c>
      <c r="F8571">
        <v>0.245583</v>
      </c>
      <c r="G8571" t="s">
        <v>17</v>
      </c>
      <c r="H8571" t="s">
        <v>17315</v>
      </c>
      <c r="I8571" s="74">
        <v>44284</v>
      </c>
      <c r="J8571" t="s">
        <v>19</v>
      </c>
      <c r="K8571" t="s">
        <v>17325</v>
      </c>
    </row>
    <row r="8572" spans="1:11" hidden="1" x14ac:dyDescent="0.3">
      <c r="A8572" t="s">
        <v>16609</v>
      </c>
      <c r="B8572" t="s">
        <v>16608</v>
      </c>
      <c r="C8572" t="s">
        <v>17520</v>
      </c>
      <c r="D8572" t="s">
        <v>17521</v>
      </c>
      <c r="E8572" s="74">
        <v>43281</v>
      </c>
      <c r="F8572">
        <v>0.244419</v>
      </c>
      <c r="G8572" t="s">
        <v>17</v>
      </c>
      <c r="H8572" t="s">
        <v>17315</v>
      </c>
      <c r="I8572" s="74">
        <v>44343</v>
      </c>
      <c r="J8572" t="s">
        <v>19</v>
      </c>
      <c r="K8572" t="s">
        <v>17325</v>
      </c>
    </row>
    <row r="8573" spans="1:11" hidden="1" x14ac:dyDescent="0.3">
      <c r="A8573" t="s">
        <v>16607</v>
      </c>
      <c r="B8573" t="s">
        <v>16606</v>
      </c>
      <c r="C8573" t="s">
        <v>17520</v>
      </c>
      <c r="D8573" t="s">
        <v>17521</v>
      </c>
      <c r="E8573" s="74">
        <v>43269</v>
      </c>
      <c r="F8573">
        <v>0.24704100000000001</v>
      </c>
      <c r="G8573" t="s">
        <v>17</v>
      </c>
      <c r="H8573" t="s">
        <v>17315</v>
      </c>
      <c r="I8573" s="74">
        <v>44343</v>
      </c>
      <c r="J8573" t="s">
        <v>19</v>
      </c>
      <c r="K8573" t="s">
        <v>17325</v>
      </c>
    </row>
    <row r="8574" spans="1:11" hidden="1" x14ac:dyDescent="0.3">
      <c r="A8574" t="s">
        <v>16605</v>
      </c>
      <c r="B8574" t="s">
        <v>16604</v>
      </c>
      <c r="C8574" t="s">
        <v>17520</v>
      </c>
      <c r="D8574" t="s">
        <v>17521</v>
      </c>
      <c r="E8574" s="74">
        <v>43273</v>
      </c>
      <c r="F8574">
        <v>0.24923400000000001</v>
      </c>
      <c r="G8574" t="s">
        <v>17</v>
      </c>
      <c r="H8574" t="s">
        <v>17315</v>
      </c>
      <c r="I8574" s="74">
        <v>44953</v>
      </c>
      <c r="J8574" t="s">
        <v>19</v>
      </c>
      <c r="K8574" t="s">
        <v>17325</v>
      </c>
    </row>
    <row r="8575" spans="1:11" hidden="1" x14ac:dyDescent="0.3">
      <c r="A8575" t="s">
        <v>16603</v>
      </c>
      <c r="B8575" t="s">
        <v>16602</v>
      </c>
      <c r="C8575" t="s">
        <v>17520</v>
      </c>
      <c r="D8575" t="s">
        <v>17521</v>
      </c>
      <c r="E8575" s="74">
        <v>43269</v>
      </c>
      <c r="F8575">
        <v>0.24601899999999999</v>
      </c>
      <c r="G8575" t="s">
        <v>17</v>
      </c>
      <c r="H8575" t="s">
        <v>17315</v>
      </c>
      <c r="I8575" s="74">
        <v>44284</v>
      </c>
      <c r="J8575" t="s">
        <v>19</v>
      </c>
      <c r="K8575" t="s">
        <v>17325</v>
      </c>
    </row>
    <row r="8576" spans="1:11" hidden="1" x14ac:dyDescent="0.3">
      <c r="A8576" t="s">
        <v>16601</v>
      </c>
      <c r="B8576" t="s">
        <v>16600</v>
      </c>
      <c r="C8576" t="s">
        <v>17520</v>
      </c>
      <c r="D8576" t="s">
        <v>17521</v>
      </c>
      <c r="E8576" s="74">
        <v>43269</v>
      </c>
      <c r="F8576">
        <v>2.2366E-2</v>
      </c>
      <c r="G8576" t="s">
        <v>17</v>
      </c>
      <c r="H8576" t="s">
        <v>17315</v>
      </c>
      <c r="I8576" s="74">
        <v>44284</v>
      </c>
      <c r="J8576" t="s">
        <v>19</v>
      </c>
      <c r="K8576" t="s">
        <v>17325</v>
      </c>
    </row>
    <row r="8577" spans="1:11" hidden="1" x14ac:dyDescent="0.3">
      <c r="A8577" t="s">
        <v>16686</v>
      </c>
      <c r="B8577" t="s">
        <v>16685</v>
      </c>
      <c r="C8577" t="s">
        <v>17520</v>
      </c>
      <c r="D8577" t="s">
        <v>17521</v>
      </c>
      <c r="E8577" s="74">
        <v>43488</v>
      </c>
      <c r="F8577">
        <v>0.19789599999999999</v>
      </c>
      <c r="G8577" t="s">
        <v>17</v>
      </c>
      <c r="H8577" t="s">
        <v>17315</v>
      </c>
      <c r="I8577" s="74">
        <v>44343</v>
      </c>
      <c r="J8577" t="s">
        <v>19</v>
      </c>
      <c r="K8577" t="s">
        <v>17325</v>
      </c>
    </row>
    <row r="8578" spans="1:11" hidden="1" x14ac:dyDescent="0.3">
      <c r="A8578" t="s">
        <v>16684</v>
      </c>
      <c r="B8578" t="s">
        <v>16683</v>
      </c>
      <c r="C8578" t="s">
        <v>17520</v>
      </c>
      <c r="D8578" t="s">
        <v>17521</v>
      </c>
      <c r="E8578" s="74">
        <v>43467</v>
      </c>
      <c r="F8578">
        <v>0.20147100000000001</v>
      </c>
      <c r="G8578" t="s">
        <v>17</v>
      </c>
      <c r="H8578" t="s">
        <v>17315</v>
      </c>
      <c r="I8578" s="74">
        <v>44343</v>
      </c>
      <c r="J8578" t="s">
        <v>19</v>
      </c>
      <c r="K8578" t="s">
        <v>17325</v>
      </c>
    </row>
    <row r="8579" spans="1:11" hidden="1" x14ac:dyDescent="0.3">
      <c r="A8579" t="s">
        <v>16682</v>
      </c>
      <c r="B8579" t="s">
        <v>16681</v>
      </c>
      <c r="C8579" t="s">
        <v>17520</v>
      </c>
      <c r="D8579" t="s">
        <v>17521</v>
      </c>
      <c r="E8579" s="74">
        <v>43469</v>
      </c>
      <c r="F8579">
        <v>0.18343799999999999</v>
      </c>
      <c r="G8579" t="s">
        <v>17</v>
      </c>
      <c r="H8579" t="s">
        <v>17315</v>
      </c>
      <c r="I8579" s="74">
        <v>44343</v>
      </c>
      <c r="J8579" t="s">
        <v>19</v>
      </c>
      <c r="K8579" t="s">
        <v>17325</v>
      </c>
    </row>
    <row r="8580" spans="1:11" hidden="1" x14ac:dyDescent="0.3">
      <c r="A8580" t="s">
        <v>16680</v>
      </c>
      <c r="B8580" t="s">
        <v>16679</v>
      </c>
      <c r="C8580" t="s">
        <v>17520</v>
      </c>
      <c r="D8580" t="s">
        <v>17521</v>
      </c>
      <c r="E8580" s="74">
        <v>43496</v>
      </c>
      <c r="F8580">
        <v>0.24845500000000001</v>
      </c>
      <c r="G8580" t="s">
        <v>17</v>
      </c>
      <c r="H8580" t="s">
        <v>17315</v>
      </c>
      <c r="I8580" s="74">
        <v>44284</v>
      </c>
      <c r="J8580" t="s">
        <v>19</v>
      </c>
      <c r="K8580" t="s">
        <v>17325</v>
      </c>
    </row>
    <row r="8581" spans="1:11" hidden="1" x14ac:dyDescent="0.3">
      <c r="A8581" t="s">
        <v>16678</v>
      </c>
      <c r="B8581" t="s">
        <v>16677</v>
      </c>
      <c r="C8581" t="s">
        <v>17520</v>
      </c>
      <c r="D8581" t="s">
        <v>17521</v>
      </c>
      <c r="E8581" s="74">
        <v>43494</v>
      </c>
      <c r="F8581">
        <v>0.24368999999999999</v>
      </c>
      <c r="G8581" t="s">
        <v>17</v>
      </c>
      <c r="H8581" t="s">
        <v>17315</v>
      </c>
      <c r="I8581" s="74">
        <v>44284</v>
      </c>
      <c r="J8581" t="s">
        <v>19</v>
      </c>
      <c r="K8581" t="s">
        <v>17325</v>
      </c>
    </row>
    <row r="8582" spans="1:11" hidden="1" x14ac:dyDescent="0.3">
      <c r="A8582" t="s">
        <v>16676</v>
      </c>
      <c r="B8582" t="s">
        <v>16675</v>
      </c>
      <c r="C8582" t="s">
        <v>17520</v>
      </c>
      <c r="D8582" t="s">
        <v>17521</v>
      </c>
      <c r="E8582" s="74">
        <v>43549</v>
      </c>
      <c r="F8582">
        <v>0.241036</v>
      </c>
      <c r="G8582" t="s">
        <v>17</v>
      </c>
      <c r="H8582" t="s">
        <v>17315</v>
      </c>
      <c r="I8582" s="74">
        <v>44343</v>
      </c>
      <c r="J8582" t="s">
        <v>19</v>
      </c>
      <c r="K8582" t="s">
        <v>17325</v>
      </c>
    </row>
    <row r="8583" spans="1:11" hidden="1" x14ac:dyDescent="0.3">
      <c r="A8583" t="s">
        <v>16674</v>
      </c>
      <c r="B8583" t="s">
        <v>16673</v>
      </c>
      <c r="C8583" t="s">
        <v>17520</v>
      </c>
      <c r="D8583" t="s">
        <v>17521</v>
      </c>
      <c r="E8583" s="74">
        <v>43529</v>
      </c>
      <c r="F8583">
        <v>0.24848500000000001</v>
      </c>
      <c r="G8583" t="s">
        <v>17</v>
      </c>
      <c r="H8583" t="s">
        <v>17315</v>
      </c>
      <c r="I8583" s="74">
        <v>44284</v>
      </c>
      <c r="J8583" t="s">
        <v>19</v>
      </c>
      <c r="K8583" t="s">
        <v>17325</v>
      </c>
    </row>
    <row r="8584" spans="1:11" hidden="1" x14ac:dyDescent="0.3">
      <c r="A8584" t="s">
        <v>16672</v>
      </c>
      <c r="B8584" t="s">
        <v>16671</v>
      </c>
      <c r="C8584" t="s">
        <v>17520</v>
      </c>
      <c r="D8584" t="s">
        <v>17521</v>
      </c>
      <c r="E8584" s="74">
        <v>43508</v>
      </c>
      <c r="F8584">
        <v>0.246086</v>
      </c>
      <c r="G8584" t="s">
        <v>17</v>
      </c>
      <c r="H8584" t="s">
        <v>17315</v>
      </c>
      <c r="I8584" s="74">
        <v>44284</v>
      </c>
      <c r="J8584" t="s">
        <v>19</v>
      </c>
      <c r="K8584" t="s">
        <v>17325</v>
      </c>
    </row>
    <row r="8585" spans="1:11" hidden="1" x14ac:dyDescent="0.3">
      <c r="A8585" t="s">
        <v>16670</v>
      </c>
      <c r="B8585" t="s">
        <v>16669</v>
      </c>
      <c r="C8585" t="s">
        <v>17520</v>
      </c>
      <c r="D8585" t="s">
        <v>17521</v>
      </c>
      <c r="E8585" s="74">
        <v>43502</v>
      </c>
      <c r="F8585">
        <v>9.1516E-2</v>
      </c>
      <c r="G8585" t="s">
        <v>17</v>
      </c>
      <c r="H8585" t="s">
        <v>17315</v>
      </c>
      <c r="I8585" s="74">
        <v>44343</v>
      </c>
      <c r="J8585" t="s">
        <v>19</v>
      </c>
      <c r="K8585" t="s">
        <v>17325</v>
      </c>
    </row>
    <row r="8586" spans="1:11" hidden="1" x14ac:dyDescent="0.3">
      <c r="A8586" t="s">
        <v>16592</v>
      </c>
      <c r="B8586" t="s">
        <v>16591</v>
      </c>
      <c r="C8586" t="s">
        <v>17520</v>
      </c>
      <c r="D8586" t="s">
        <v>17521</v>
      </c>
      <c r="E8586" s="74">
        <v>43840</v>
      </c>
      <c r="F8586">
        <v>2.9760000000000002E-2</v>
      </c>
      <c r="G8586" t="s">
        <v>17</v>
      </c>
      <c r="H8586" t="s">
        <v>17315</v>
      </c>
      <c r="I8586" s="74">
        <v>44284</v>
      </c>
      <c r="J8586" t="s">
        <v>19</v>
      </c>
      <c r="K8586" t="s">
        <v>17325</v>
      </c>
    </row>
    <row r="8587" spans="1:11" hidden="1" x14ac:dyDescent="0.3">
      <c r="A8587" t="s">
        <v>16668</v>
      </c>
      <c r="B8587" t="s">
        <v>16667</v>
      </c>
      <c r="C8587" t="s">
        <v>17520</v>
      </c>
      <c r="D8587" t="s">
        <v>17521</v>
      </c>
      <c r="E8587" s="74">
        <v>43713</v>
      </c>
      <c r="F8587">
        <v>0.231072</v>
      </c>
      <c r="G8587" t="s">
        <v>17</v>
      </c>
      <c r="H8587" t="s">
        <v>17315</v>
      </c>
      <c r="I8587" s="74">
        <v>44343</v>
      </c>
      <c r="J8587" t="s">
        <v>19</v>
      </c>
      <c r="K8587" t="s">
        <v>17325</v>
      </c>
    </row>
    <row r="8588" spans="1:11" hidden="1" x14ac:dyDescent="0.3">
      <c r="A8588" t="s">
        <v>16665</v>
      </c>
      <c r="B8588" t="s">
        <v>16664</v>
      </c>
      <c r="C8588" t="s">
        <v>17520</v>
      </c>
      <c r="D8588" t="s">
        <v>17521</v>
      </c>
      <c r="E8588" s="74">
        <v>43698</v>
      </c>
      <c r="F8588">
        <v>0.24418699999999999</v>
      </c>
      <c r="G8588" t="s">
        <v>17</v>
      </c>
      <c r="H8588" t="s">
        <v>17315</v>
      </c>
      <c r="I8588" s="74">
        <v>44343</v>
      </c>
      <c r="J8588" t="s">
        <v>19</v>
      </c>
      <c r="K8588" t="s">
        <v>17325</v>
      </c>
    </row>
    <row r="8589" spans="1:11" hidden="1" x14ac:dyDescent="0.3">
      <c r="A8589" t="s">
        <v>16663</v>
      </c>
      <c r="B8589" t="s">
        <v>16662</v>
      </c>
      <c r="C8589" t="s">
        <v>17520</v>
      </c>
      <c r="D8589" t="s">
        <v>17521</v>
      </c>
      <c r="E8589" s="74">
        <v>43704</v>
      </c>
      <c r="F8589">
        <v>0.24357100000000001</v>
      </c>
      <c r="G8589" t="s">
        <v>17</v>
      </c>
      <c r="H8589" t="s">
        <v>17315</v>
      </c>
      <c r="I8589" s="74">
        <v>44284</v>
      </c>
      <c r="J8589" t="s">
        <v>19</v>
      </c>
      <c r="K8589" t="s">
        <v>17325</v>
      </c>
    </row>
    <row r="8590" spans="1:11" hidden="1" x14ac:dyDescent="0.3">
      <c r="A8590" t="s">
        <v>16661</v>
      </c>
      <c r="B8590" t="s">
        <v>16660</v>
      </c>
      <c r="C8590" t="s">
        <v>17520</v>
      </c>
      <c r="D8590" t="s">
        <v>17521</v>
      </c>
      <c r="E8590" s="74">
        <v>43697</v>
      </c>
      <c r="F8590">
        <v>0.19340499999999999</v>
      </c>
      <c r="G8590" t="s">
        <v>17</v>
      </c>
      <c r="H8590" t="s">
        <v>17315</v>
      </c>
      <c r="I8590" s="74">
        <v>44284</v>
      </c>
      <c r="J8590" t="s">
        <v>19</v>
      </c>
      <c r="K8590" t="s">
        <v>17325</v>
      </c>
    </row>
    <row r="8591" spans="1:11" hidden="1" x14ac:dyDescent="0.3">
      <c r="A8591" t="s">
        <v>16590</v>
      </c>
      <c r="B8591" t="s">
        <v>16589</v>
      </c>
      <c r="C8591" t="s">
        <v>17520</v>
      </c>
      <c r="D8591" t="s">
        <v>17521</v>
      </c>
      <c r="E8591" s="74">
        <v>43838</v>
      </c>
      <c r="F8591">
        <v>0.24875800000000001</v>
      </c>
      <c r="G8591" t="s">
        <v>17</v>
      </c>
      <c r="H8591" t="s">
        <v>17315</v>
      </c>
      <c r="I8591" s="74">
        <v>44284</v>
      </c>
      <c r="J8591" t="s">
        <v>19</v>
      </c>
      <c r="K8591" t="s">
        <v>17325</v>
      </c>
    </row>
    <row r="8592" spans="1:11" hidden="1" x14ac:dyDescent="0.3">
      <c r="A8592" t="s">
        <v>16588</v>
      </c>
      <c r="B8592" t="s">
        <v>16587</v>
      </c>
      <c r="C8592" t="s">
        <v>17520</v>
      </c>
      <c r="D8592" t="s">
        <v>17521</v>
      </c>
      <c r="E8592" s="74">
        <v>43833</v>
      </c>
      <c r="F8592">
        <v>0.24862799999999999</v>
      </c>
      <c r="G8592" t="s">
        <v>17</v>
      </c>
      <c r="H8592" t="s">
        <v>17315</v>
      </c>
      <c r="I8592" s="74">
        <v>44284</v>
      </c>
      <c r="J8592" t="s">
        <v>19</v>
      </c>
      <c r="K8592" t="s">
        <v>17325</v>
      </c>
    </row>
    <row r="8593" spans="1:11" hidden="1" x14ac:dyDescent="0.3">
      <c r="A8593" t="s">
        <v>16586</v>
      </c>
      <c r="B8593" t="s">
        <v>16585</v>
      </c>
      <c r="C8593" t="s">
        <v>17520</v>
      </c>
      <c r="D8593" t="s">
        <v>17521</v>
      </c>
      <c r="E8593" s="74">
        <v>43846</v>
      </c>
      <c r="F8593">
        <v>4.7416E-2</v>
      </c>
      <c r="G8593" t="s">
        <v>17</v>
      </c>
      <c r="H8593" t="s">
        <v>17315</v>
      </c>
      <c r="I8593" s="74">
        <v>44284</v>
      </c>
      <c r="J8593" t="s">
        <v>19</v>
      </c>
      <c r="K8593" t="s">
        <v>17325</v>
      </c>
    </row>
    <row r="8594" spans="1:11" hidden="1" x14ac:dyDescent="0.3">
      <c r="A8594" t="s">
        <v>24721</v>
      </c>
      <c r="B8594" t="s">
        <v>24722</v>
      </c>
      <c r="C8594" t="s">
        <v>17520</v>
      </c>
      <c r="D8594" t="s">
        <v>17521</v>
      </c>
      <c r="E8594" s="74">
        <v>43998</v>
      </c>
      <c r="F8594">
        <v>3.8249999999999999E-2</v>
      </c>
      <c r="G8594" t="s">
        <v>17</v>
      </c>
      <c r="H8594" t="s">
        <v>17315</v>
      </c>
      <c r="I8594" s="74">
        <v>45380</v>
      </c>
      <c r="J8594" t="s">
        <v>19</v>
      </c>
      <c r="K8594" t="s">
        <v>17325</v>
      </c>
    </row>
    <row r="8595" spans="1:11" hidden="1" x14ac:dyDescent="0.3">
      <c r="A8595" t="s">
        <v>16584</v>
      </c>
      <c r="B8595" t="s">
        <v>16583</v>
      </c>
      <c r="C8595" t="s">
        <v>17520</v>
      </c>
      <c r="D8595" t="s">
        <v>17521</v>
      </c>
      <c r="E8595" s="74">
        <v>43834</v>
      </c>
      <c r="F8595">
        <v>0.24298400000000001</v>
      </c>
      <c r="G8595" t="s">
        <v>17</v>
      </c>
      <c r="H8595" t="s">
        <v>17315</v>
      </c>
      <c r="I8595" s="74">
        <v>44284</v>
      </c>
      <c r="J8595" t="s">
        <v>19</v>
      </c>
      <c r="K8595" t="s">
        <v>17325</v>
      </c>
    </row>
    <row r="8596" spans="1:11" hidden="1" x14ac:dyDescent="0.3">
      <c r="A8596" t="s">
        <v>16582</v>
      </c>
      <c r="B8596" t="s">
        <v>16581</v>
      </c>
      <c r="C8596" t="s">
        <v>17520</v>
      </c>
      <c r="D8596" t="s">
        <v>17521</v>
      </c>
      <c r="E8596" s="74">
        <v>43832</v>
      </c>
      <c r="F8596">
        <v>0.23688400000000001</v>
      </c>
      <c r="G8596" t="s">
        <v>17</v>
      </c>
      <c r="H8596" t="s">
        <v>17315</v>
      </c>
      <c r="I8596" s="74">
        <v>44953</v>
      </c>
      <c r="J8596" t="s">
        <v>19</v>
      </c>
      <c r="K8596" t="s">
        <v>17325</v>
      </c>
    </row>
    <row r="8597" spans="1:11" hidden="1" x14ac:dyDescent="0.3">
      <c r="A8597" t="s">
        <v>16580</v>
      </c>
      <c r="B8597" t="s">
        <v>16579</v>
      </c>
      <c r="C8597" t="s">
        <v>17520</v>
      </c>
      <c r="D8597" t="s">
        <v>17521</v>
      </c>
      <c r="E8597" s="74">
        <v>43841</v>
      </c>
      <c r="F8597">
        <v>0.24674499999999999</v>
      </c>
      <c r="G8597" t="s">
        <v>17</v>
      </c>
      <c r="H8597" t="s">
        <v>17315</v>
      </c>
      <c r="I8597" s="74">
        <v>44284</v>
      </c>
      <c r="J8597" t="s">
        <v>19</v>
      </c>
      <c r="K8597" t="s">
        <v>17325</v>
      </c>
    </row>
    <row r="8598" spans="1:11" hidden="1" x14ac:dyDescent="0.3">
      <c r="A8598" t="s">
        <v>16578</v>
      </c>
      <c r="B8598" t="s">
        <v>16577</v>
      </c>
      <c r="C8598" t="s">
        <v>17520</v>
      </c>
      <c r="D8598" t="s">
        <v>17521</v>
      </c>
      <c r="E8598" s="74">
        <v>43871</v>
      </c>
      <c r="F8598">
        <v>3.0835999999999999E-2</v>
      </c>
      <c r="G8598" t="s">
        <v>17</v>
      </c>
      <c r="H8598" t="s">
        <v>17315</v>
      </c>
      <c r="I8598" s="74">
        <v>44284</v>
      </c>
      <c r="J8598" t="s">
        <v>19</v>
      </c>
      <c r="K8598" t="s">
        <v>17325</v>
      </c>
    </row>
    <row r="8599" spans="1:11" hidden="1" x14ac:dyDescent="0.3">
      <c r="A8599" t="s">
        <v>24723</v>
      </c>
      <c r="B8599" t="s">
        <v>24724</v>
      </c>
      <c r="C8599" t="s">
        <v>17520</v>
      </c>
      <c r="D8599" t="s">
        <v>17521</v>
      </c>
      <c r="E8599" s="74">
        <v>43999</v>
      </c>
      <c r="F8599">
        <v>4.5081999999999997E-2</v>
      </c>
      <c r="G8599" t="s">
        <v>17</v>
      </c>
      <c r="H8599" t="s">
        <v>17315</v>
      </c>
      <c r="I8599" s="74">
        <v>45380</v>
      </c>
      <c r="J8599" t="s">
        <v>19</v>
      </c>
      <c r="K8599" t="s">
        <v>17325</v>
      </c>
    </row>
    <row r="8600" spans="1:11" hidden="1" x14ac:dyDescent="0.3">
      <c r="A8600" t="s">
        <v>16576</v>
      </c>
      <c r="B8600" t="s">
        <v>16575</v>
      </c>
      <c r="C8600" t="s">
        <v>17520</v>
      </c>
      <c r="D8600" t="s">
        <v>17521</v>
      </c>
      <c r="E8600" s="74">
        <v>43900</v>
      </c>
      <c r="F8600">
        <v>0.24426300000000001</v>
      </c>
      <c r="G8600" t="s">
        <v>17</v>
      </c>
      <c r="H8600" t="s">
        <v>17315</v>
      </c>
      <c r="I8600" s="74">
        <v>44284</v>
      </c>
      <c r="J8600" t="s">
        <v>19</v>
      </c>
      <c r="K8600" t="s">
        <v>17325</v>
      </c>
    </row>
    <row r="8601" spans="1:11" hidden="1" x14ac:dyDescent="0.3">
      <c r="A8601" t="s">
        <v>16574</v>
      </c>
      <c r="B8601" t="s">
        <v>16573</v>
      </c>
      <c r="C8601" t="s">
        <v>17520</v>
      </c>
      <c r="D8601" t="s">
        <v>17521</v>
      </c>
      <c r="E8601" s="74">
        <v>43895</v>
      </c>
      <c r="F8601">
        <v>0.24871199999999999</v>
      </c>
      <c r="G8601" t="s">
        <v>17</v>
      </c>
      <c r="H8601" t="s">
        <v>17315</v>
      </c>
      <c r="I8601" s="74">
        <v>44343</v>
      </c>
      <c r="J8601" t="s">
        <v>19</v>
      </c>
      <c r="K8601" t="s">
        <v>17325</v>
      </c>
    </row>
    <row r="8602" spans="1:11" hidden="1" x14ac:dyDescent="0.3">
      <c r="A8602" t="s">
        <v>16572</v>
      </c>
      <c r="B8602" t="s">
        <v>16571</v>
      </c>
      <c r="C8602" t="s">
        <v>17520</v>
      </c>
      <c r="D8602" t="s">
        <v>17521</v>
      </c>
      <c r="E8602" s="74">
        <v>43894</v>
      </c>
      <c r="F8602">
        <v>5.4731000000000002E-2</v>
      </c>
      <c r="G8602" t="s">
        <v>17</v>
      </c>
      <c r="H8602" t="s">
        <v>17315</v>
      </c>
      <c r="I8602" s="74">
        <v>44343</v>
      </c>
      <c r="J8602" t="s">
        <v>19</v>
      </c>
      <c r="K8602" t="s">
        <v>17325</v>
      </c>
    </row>
    <row r="8603" spans="1:11" hidden="1" x14ac:dyDescent="0.3">
      <c r="A8603" t="s">
        <v>24725</v>
      </c>
      <c r="B8603" t="s">
        <v>24726</v>
      </c>
      <c r="C8603" t="s">
        <v>17520</v>
      </c>
      <c r="D8603" t="s">
        <v>17521</v>
      </c>
      <c r="E8603" s="74">
        <v>43998</v>
      </c>
      <c r="F8603">
        <v>0.19872600000000001</v>
      </c>
      <c r="G8603" t="s">
        <v>17</v>
      </c>
      <c r="H8603" t="s">
        <v>17315</v>
      </c>
      <c r="I8603" s="74">
        <v>45380</v>
      </c>
      <c r="J8603" t="s">
        <v>19</v>
      </c>
      <c r="K8603" t="s">
        <v>17325</v>
      </c>
    </row>
    <row r="8604" spans="1:11" hidden="1" x14ac:dyDescent="0.3">
      <c r="A8604" t="s">
        <v>24727</v>
      </c>
      <c r="B8604" t="s">
        <v>24728</v>
      </c>
      <c r="C8604" t="s">
        <v>17520</v>
      </c>
      <c r="D8604" t="s">
        <v>17521</v>
      </c>
      <c r="E8604" s="74">
        <v>44201</v>
      </c>
      <c r="F8604">
        <v>0.122558</v>
      </c>
      <c r="G8604" t="s">
        <v>17</v>
      </c>
      <c r="H8604" t="s">
        <v>17315</v>
      </c>
      <c r="I8604" s="74">
        <v>45380</v>
      </c>
      <c r="J8604" t="s">
        <v>19</v>
      </c>
      <c r="K8604" t="s">
        <v>17325</v>
      </c>
    </row>
    <row r="8605" spans="1:11" hidden="1" x14ac:dyDescent="0.3">
      <c r="A8605" t="s">
        <v>24729</v>
      </c>
      <c r="B8605" t="s">
        <v>24730</v>
      </c>
      <c r="C8605" t="s">
        <v>17520</v>
      </c>
      <c r="D8605" t="s">
        <v>17521</v>
      </c>
      <c r="E8605" s="74">
        <v>44118</v>
      </c>
      <c r="F8605">
        <v>0.23058999999999999</v>
      </c>
      <c r="G8605" t="s">
        <v>17</v>
      </c>
      <c r="H8605" t="s">
        <v>17315</v>
      </c>
      <c r="I8605" s="74">
        <v>45380</v>
      </c>
      <c r="J8605" t="s">
        <v>19</v>
      </c>
      <c r="K8605" t="s">
        <v>17325</v>
      </c>
    </row>
    <row r="8606" spans="1:11" hidden="1" x14ac:dyDescent="0.3">
      <c r="A8606" t="s">
        <v>24731</v>
      </c>
      <c r="B8606" t="s">
        <v>24732</v>
      </c>
      <c r="C8606" t="s">
        <v>17520</v>
      </c>
      <c r="D8606" t="s">
        <v>17521</v>
      </c>
      <c r="E8606" s="74">
        <v>44014</v>
      </c>
      <c r="F8606">
        <v>0.18046100000000001</v>
      </c>
      <c r="G8606" t="s">
        <v>17</v>
      </c>
      <c r="H8606" t="s">
        <v>17315</v>
      </c>
      <c r="I8606" s="74">
        <v>45380</v>
      </c>
      <c r="J8606" t="s">
        <v>19</v>
      </c>
      <c r="K8606" t="s">
        <v>17325</v>
      </c>
    </row>
    <row r="8607" spans="1:11" hidden="1" x14ac:dyDescent="0.3">
      <c r="A8607" t="s">
        <v>24733</v>
      </c>
      <c r="B8607" t="s">
        <v>24734</v>
      </c>
      <c r="C8607" t="s">
        <v>17520</v>
      </c>
      <c r="D8607" t="s">
        <v>17521</v>
      </c>
      <c r="E8607" s="74">
        <v>44438</v>
      </c>
      <c r="F8607">
        <v>0.20155300000000001</v>
      </c>
      <c r="G8607" t="s">
        <v>17</v>
      </c>
      <c r="H8607" t="s">
        <v>17315</v>
      </c>
      <c r="I8607" s="74">
        <v>45380</v>
      </c>
      <c r="J8607" t="s">
        <v>19</v>
      </c>
      <c r="K8607" t="s">
        <v>17325</v>
      </c>
    </row>
    <row r="8608" spans="1:11" hidden="1" x14ac:dyDescent="0.3">
      <c r="A8608" t="s">
        <v>24735</v>
      </c>
      <c r="B8608" t="s">
        <v>24736</v>
      </c>
      <c r="C8608" t="s">
        <v>17520</v>
      </c>
      <c r="D8608" t="s">
        <v>17521</v>
      </c>
      <c r="E8608" s="74">
        <v>44337</v>
      </c>
      <c r="F8608">
        <v>0.21243400000000001</v>
      </c>
      <c r="G8608" t="s">
        <v>17</v>
      </c>
      <c r="H8608" t="s">
        <v>17315</v>
      </c>
      <c r="I8608" s="74">
        <v>45380</v>
      </c>
      <c r="J8608" t="s">
        <v>19</v>
      </c>
      <c r="K8608" t="s">
        <v>17325</v>
      </c>
    </row>
    <row r="8609" spans="1:11" hidden="1" x14ac:dyDescent="0.3">
      <c r="A8609" t="s">
        <v>24737</v>
      </c>
      <c r="B8609" t="s">
        <v>24738</v>
      </c>
      <c r="C8609" t="s">
        <v>17520</v>
      </c>
      <c r="D8609" t="s">
        <v>17521</v>
      </c>
      <c r="E8609" s="74">
        <v>44201</v>
      </c>
      <c r="F8609">
        <v>0.18054100000000001</v>
      </c>
      <c r="G8609" t="s">
        <v>17</v>
      </c>
      <c r="H8609" t="s">
        <v>17315</v>
      </c>
      <c r="I8609" s="74">
        <v>45380</v>
      </c>
      <c r="J8609" t="s">
        <v>19</v>
      </c>
      <c r="K8609" t="s">
        <v>17325</v>
      </c>
    </row>
    <row r="8610" spans="1:11" hidden="1" x14ac:dyDescent="0.3">
      <c r="A8610" t="s">
        <v>24739</v>
      </c>
      <c r="B8610" t="s">
        <v>24740</v>
      </c>
      <c r="C8610" t="s">
        <v>17520</v>
      </c>
      <c r="D8610" t="s">
        <v>17521</v>
      </c>
      <c r="E8610" s="74">
        <v>44111</v>
      </c>
      <c r="F8610">
        <v>0.193303</v>
      </c>
      <c r="G8610" t="s">
        <v>17</v>
      </c>
      <c r="H8610" t="s">
        <v>17315</v>
      </c>
      <c r="I8610" s="74">
        <v>45380</v>
      </c>
      <c r="J8610" t="s">
        <v>19</v>
      </c>
      <c r="K8610" t="s">
        <v>17325</v>
      </c>
    </row>
    <row r="8611" spans="1:11" hidden="1" x14ac:dyDescent="0.3">
      <c r="A8611" t="s">
        <v>24741</v>
      </c>
      <c r="B8611" t="s">
        <v>24742</v>
      </c>
      <c r="C8611" t="s">
        <v>17520</v>
      </c>
      <c r="D8611" t="s">
        <v>17521</v>
      </c>
      <c r="E8611" s="74">
        <v>44435</v>
      </c>
      <c r="F8611">
        <v>0.20796999999999999</v>
      </c>
      <c r="G8611" t="s">
        <v>17</v>
      </c>
      <c r="H8611" t="s">
        <v>17315</v>
      </c>
      <c r="I8611" s="74">
        <v>45380</v>
      </c>
      <c r="J8611" t="s">
        <v>19</v>
      </c>
      <c r="K8611" t="s">
        <v>17325</v>
      </c>
    </row>
    <row r="8612" spans="1:11" hidden="1" x14ac:dyDescent="0.3">
      <c r="A8612" t="s">
        <v>24743</v>
      </c>
      <c r="B8612" t="s">
        <v>24744</v>
      </c>
      <c r="C8612" t="s">
        <v>17520</v>
      </c>
      <c r="D8612" t="s">
        <v>17521</v>
      </c>
      <c r="E8612" s="74">
        <v>44249</v>
      </c>
      <c r="F8612">
        <v>0.217582</v>
      </c>
      <c r="G8612" t="s">
        <v>17</v>
      </c>
      <c r="H8612" t="s">
        <v>17315</v>
      </c>
      <c r="I8612" s="74">
        <v>45380</v>
      </c>
      <c r="J8612" t="s">
        <v>19</v>
      </c>
      <c r="K8612" t="s">
        <v>17325</v>
      </c>
    </row>
    <row r="8613" spans="1:11" hidden="1" x14ac:dyDescent="0.3">
      <c r="A8613" t="s">
        <v>24745</v>
      </c>
      <c r="B8613" t="s">
        <v>24746</v>
      </c>
      <c r="C8613" t="s">
        <v>17520</v>
      </c>
      <c r="D8613" t="s">
        <v>17521</v>
      </c>
      <c r="E8613" s="74">
        <v>44319</v>
      </c>
      <c r="F8613">
        <v>0.22942299999999999</v>
      </c>
      <c r="G8613" t="s">
        <v>17</v>
      </c>
      <c r="H8613" t="s">
        <v>17315</v>
      </c>
      <c r="I8613" s="74">
        <v>45380</v>
      </c>
      <c r="J8613" t="s">
        <v>19</v>
      </c>
      <c r="K8613" t="s">
        <v>17325</v>
      </c>
    </row>
    <row r="8614" spans="1:11" hidden="1" x14ac:dyDescent="0.3">
      <c r="A8614" t="s">
        <v>24747</v>
      </c>
      <c r="B8614" t="s">
        <v>24748</v>
      </c>
      <c r="C8614" t="s">
        <v>17520</v>
      </c>
      <c r="D8614" t="s">
        <v>17521</v>
      </c>
      <c r="E8614" s="74">
        <v>44256</v>
      </c>
      <c r="F8614">
        <v>0.19911599999999999</v>
      </c>
      <c r="G8614" t="s">
        <v>17</v>
      </c>
      <c r="H8614" t="s">
        <v>17315</v>
      </c>
      <c r="I8614" s="74">
        <v>45380</v>
      </c>
      <c r="J8614" t="s">
        <v>19</v>
      </c>
      <c r="K8614" t="s">
        <v>17325</v>
      </c>
    </row>
    <row r="8615" spans="1:11" hidden="1" x14ac:dyDescent="0.3">
      <c r="A8615" t="s">
        <v>24749</v>
      </c>
      <c r="B8615" t="s">
        <v>24750</v>
      </c>
      <c r="C8615" t="s">
        <v>17520</v>
      </c>
      <c r="D8615" t="s">
        <v>17521</v>
      </c>
      <c r="E8615" s="74">
        <v>44218</v>
      </c>
      <c r="F8615">
        <v>0.13397800000000001</v>
      </c>
      <c r="G8615" t="s">
        <v>17</v>
      </c>
      <c r="H8615" t="s">
        <v>17315</v>
      </c>
      <c r="I8615" s="74">
        <v>45380</v>
      </c>
      <c r="J8615" t="s">
        <v>19</v>
      </c>
      <c r="K8615" t="s">
        <v>17325</v>
      </c>
    </row>
    <row r="8616" spans="1:11" hidden="1" x14ac:dyDescent="0.3">
      <c r="A8616" t="s">
        <v>24751</v>
      </c>
      <c r="B8616" t="s">
        <v>24752</v>
      </c>
      <c r="C8616" t="s">
        <v>17520</v>
      </c>
      <c r="D8616" t="s">
        <v>17521</v>
      </c>
      <c r="E8616" s="74">
        <v>44153</v>
      </c>
      <c r="F8616">
        <v>5.0053E-2</v>
      </c>
      <c r="G8616" t="s">
        <v>17</v>
      </c>
      <c r="H8616" t="s">
        <v>17315</v>
      </c>
      <c r="I8616" s="74">
        <v>45380</v>
      </c>
      <c r="J8616" t="s">
        <v>19</v>
      </c>
      <c r="K8616" t="s">
        <v>17325</v>
      </c>
    </row>
    <row r="8617" spans="1:11" hidden="1" x14ac:dyDescent="0.3">
      <c r="A8617" t="s">
        <v>24753</v>
      </c>
      <c r="B8617" t="s">
        <v>24754</v>
      </c>
      <c r="C8617" t="s">
        <v>17520</v>
      </c>
      <c r="D8617" t="s">
        <v>17521</v>
      </c>
      <c r="E8617" s="74">
        <v>44281</v>
      </c>
      <c r="F8617">
        <v>0.21353900000000001</v>
      </c>
      <c r="G8617" t="s">
        <v>17</v>
      </c>
      <c r="H8617" t="s">
        <v>17315</v>
      </c>
      <c r="I8617" s="74">
        <v>45380</v>
      </c>
      <c r="J8617" t="s">
        <v>19</v>
      </c>
      <c r="K8617" t="s">
        <v>17325</v>
      </c>
    </row>
    <row r="8618" spans="1:11" hidden="1" x14ac:dyDescent="0.3">
      <c r="A8618" t="s">
        <v>24755</v>
      </c>
      <c r="B8618" t="s">
        <v>24756</v>
      </c>
      <c r="C8618" t="s">
        <v>17520</v>
      </c>
      <c r="D8618" t="s">
        <v>17521</v>
      </c>
      <c r="E8618" s="74">
        <v>44294</v>
      </c>
      <c r="F8618">
        <v>0.23522899999999999</v>
      </c>
      <c r="G8618" t="s">
        <v>17</v>
      </c>
      <c r="H8618" t="s">
        <v>17315</v>
      </c>
      <c r="I8618" s="74">
        <v>45380</v>
      </c>
      <c r="J8618" t="s">
        <v>19</v>
      </c>
      <c r="K8618" t="s">
        <v>17325</v>
      </c>
    </row>
    <row r="8619" spans="1:11" hidden="1" x14ac:dyDescent="0.3">
      <c r="A8619" t="s">
        <v>24757</v>
      </c>
      <c r="B8619" t="s">
        <v>24758</v>
      </c>
      <c r="C8619" t="s">
        <v>17520</v>
      </c>
      <c r="D8619" t="s">
        <v>17521</v>
      </c>
      <c r="E8619" s="74">
        <v>44249</v>
      </c>
      <c r="F8619">
        <v>0.22825100000000001</v>
      </c>
      <c r="G8619" t="s">
        <v>17</v>
      </c>
      <c r="H8619" t="s">
        <v>17315</v>
      </c>
      <c r="I8619" s="74">
        <v>45380</v>
      </c>
      <c r="J8619" t="s">
        <v>19</v>
      </c>
      <c r="K8619" t="s">
        <v>17325</v>
      </c>
    </row>
    <row r="8620" spans="1:11" hidden="1" x14ac:dyDescent="0.3">
      <c r="A8620" t="s">
        <v>24759</v>
      </c>
      <c r="B8620" t="s">
        <v>24760</v>
      </c>
      <c r="C8620" t="s">
        <v>17520</v>
      </c>
      <c r="D8620" t="s">
        <v>17521</v>
      </c>
      <c r="E8620" s="74">
        <v>44200</v>
      </c>
      <c r="F8620">
        <v>0.15505099999999999</v>
      </c>
      <c r="G8620" t="s">
        <v>17</v>
      </c>
      <c r="H8620" t="s">
        <v>17315</v>
      </c>
      <c r="I8620" s="74">
        <v>45380</v>
      </c>
      <c r="J8620" t="s">
        <v>19</v>
      </c>
      <c r="K8620" t="s">
        <v>17325</v>
      </c>
    </row>
    <row r="8621" spans="1:11" hidden="1" x14ac:dyDescent="0.3">
      <c r="A8621" t="s">
        <v>24761</v>
      </c>
      <c r="B8621" t="s">
        <v>24762</v>
      </c>
      <c r="C8621" t="s">
        <v>17520</v>
      </c>
      <c r="D8621" t="s">
        <v>17521</v>
      </c>
      <c r="E8621" s="74">
        <v>44785</v>
      </c>
      <c r="F8621">
        <v>0.21255599999999999</v>
      </c>
      <c r="G8621" t="s">
        <v>17</v>
      </c>
      <c r="H8621" t="s">
        <v>17315</v>
      </c>
      <c r="I8621" s="74">
        <v>45380</v>
      </c>
      <c r="J8621" t="s">
        <v>19</v>
      </c>
      <c r="K8621" t="s">
        <v>17325</v>
      </c>
    </row>
    <row r="8622" spans="1:11" hidden="1" x14ac:dyDescent="0.3">
      <c r="A8622" t="s">
        <v>24763</v>
      </c>
      <c r="B8622" t="s">
        <v>24764</v>
      </c>
      <c r="C8622" t="s">
        <v>17520</v>
      </c>
      <c r="D8622" t="s">
        <v>17521</v>
      </c>
      <c r="E8622" s="74">
        <v>44747</v>
      </c>
      <c r="F8622">
        <v>0.200797</v>
      </c>
      <c r="G8622" t="s">
        <v>17</v>
      </c>
      <c r="H8622" t="s">
        <v>17315</v>
      </c>
      <c r="I8622" s="74">
        <v>45380</v>
      </c>
      <c r="J8622" t="s">
        <v>19</v>
      </c>
      <c r="K8622" t="s">
        <v>17325</v>
      </c>
    </row>
    <row r="8623" spans="1:11" hidden="1" x14ac:dyDescent="0.3">
      <c r="A8623" t="s">
        <v>24765</v>
      </c>
      <c r="B8623" t="s">
        <v>24766</v>
      </c>
      <c r="C8623" t="s">
        <v>17520</v>
      </c>
      <c r="D8623" t="s">
        <v>17521</v>
      </c>
      <c r="E8623" s="74">
        <v>44845</v>
      </c>
      <c r="F8623">
        <v>0.21482899999999999</v>
      </c>
      <c r="G8623" t="s">
        <v>17</v>
      </c>
      <c r="H8623" t="s">
        <v>17315</v>
      </c>
      <c r="I8623" s="74">
        <v>45380</v>
      </c>
      <c r="J8623" t="s">
        <v>19</v>
      </c>
      <c r="K8623" t="s">
        <v>17325</v>
      </c>
    </row>
    <row r="8624" spans="1:11" hidden="1" x14ac:dyDescent="0.3">
      <c r="A8624" t="s">
        <v>24767</v>
      </c>
      <c r="B8624" t="s">
        <v>24768</v>
      </c>
      <c r="C8624" t="s">
        <v>17520</v>
      </c>
      <c r="D8624" t="s">
        <v>17521</v>
      </c>
      <c r="E8624" s="74">
        <v>44799</v>
      </c>
      <c r="F8624">
        <v>0.21820100000000001</v>
      </c>
      <c r="G8624" t="s">
        <v>17</v>
      </c>
      <c r="H8624" t="s">
        <v>17315</v>
      </c>
      <c r="I8624" s="74">
        <v>45380</v>
      </c>
      <c r="J8624" t="s">
        <v>19</v>
      </c>
      <c r="K8624" t="s">
        <v>17325</v>
      </c>
    </row>
    <row r="8625" spans="1:11" hidden="1" x14ac:dyDescent="0.3">
      <c r="A8625" t="s">
        <v>24769</v>
      </c>
      <c r="B8625" t="s">
        <v>24770</v>
      </c>
      <c r="C8625" t="s">
        <v>17520</v>
      </c>
      <c r="D8625" t="s">
        <v>17521</v>
      </c>
      <c r="E8625" s="74">
        <v>44817</v>
      </c>
      <c r="F8625">
        <v>0.192607</v>
      </c>
      <c r="G8625" t="s">
        <v>17</v>
      </c>
      <c r="H8625" t="s">
        <v>17315</v>
      </c>
      <c r="I8625" s="74">
        <v>45380</v>
      </c>
      <c r="J8625" t="s">
        <v>19</v>
      </c>
      <c r="K8625" t="s">
        <v>17325</v>
      </c>
    </row>
    <row r="8626" spans="1:11" hidden="1" x14ac:dyDescent="0.3">
      <c r="A8626" t="s">
        <v>24771</v>
      </c>
      <c r="B8626" t="s">
        <v>24772</v>
      </c>
      <c r="C8626" t="s">
        <v>17520</v>
      </c>
      <c r="D8626" t="s">
        <v>17521</v>
      </c>
      <c r="E8626" s="74">
        <v>44803</v>
      </c>
      <c r="F8626">
        <v>0.21491099999999999</v>
      </c>
      <c r="G8626" t="s">
        <v>17</v>
      </c>
      <c r="H8626" t="s">
        <v>17315</v>
      </c>
      <c r="I8626" s="74">
        <v>45380</v>
      </c>
      <c r="J8626" t="s">
        <v>19</v>
      </c>
      <c r="K8626" t="s">
        <v>17325</v>
      </c>
    </row>
    <row r="8627" spans="1:11" hidden="1" x14ac:dyDescent="0.3">
      <c r="A8627" t="s">
        <v>24773</v>
      </c>
      <c r="B8627" t="s">
        <v>24774</v>
      </c>
      <c r="C8627" t="s">
        <v>17520</v>
      </c>
      <c r="D8627" t="s">
        <v>17521</v>
      </c>
      <c r="E8627" s="74">
        <v>44772</v>
      </c>
      <c r="F8627">
        <v>0.19623299999999999</v>
      </c>
      <c r="G8627" t="s">
        <v>17</v>
      </c>
      <c r="H8627" t="s">
        <v>17315</v>
      </c>
      <c r="I8627" s="74">
        <v>45380</v>
      </c>
      <c r="J8627" t="s">
        <v>19</v>
      </c>
      <c r="K8627" t="s">
        <v>17325</v>
      </c>
    </row>
    <row r="8628" spans="1:11" hidden="1" x14ac:dyDescent="0.3">
      <c r="A8628" t="s">
        <v>24775</v>
      </c>
      <c r="B8628" t="s">
        <v>24776</v>
      </c>
      <c r="C8628" t="s">
        <v>17520</v>
      </c>
      <c r="D8628" t="s">
        <v>17521</v>
      </c>
      <c r="E8628" s="74">
        <v>44643</v>
      </c>
      <c r="F8628">
        <v>0.218496</v>
      </c>
      <c r="G8628" t="s">
        <v>17</v>
      </c>
      <c r="H8628" t="s">
        <v>17315</v>
      </c>
      <c r="I8628" s="74">
        <v>45380</v>
      </c>
      <c r="J8628" t="s">
        <v>19</v>
      </c>
      <c r="K8628" t="s">
        <v>17325</v>
      </c>
    </row>
    <row r="8629" spans="1:11" hidden="1" x14ac:dyDescent="0.3">
      <c r="A8629" t="s">
        <v>24777</v>
      </c>
      <c r="B8629" t="s">
        <v>24778</v>
      </c>
      <c r="C8629" t="s">
        <v>17520</v>
      </c>
      <c r="D8629" t="s">
        <v>17521</v>
      </c>
      <c r="E8629" s="74">
        <v>44931</v>
      </c>
      <c r="F8629">
        <v>0.23280899999999999</v>
      </c>
      <c r="G8629" t="s">
        <v>17</v>
      </c>
      <c r="H8629" t="s">
        <v>17315</v>
      </c>
      <c r="I8629" s="74">
        <v>45380</v>
      </c>
      <c r="J8629" t="s">
        <v>19</v>
      </c>
      <c r="K8629" t="s">
        <v>17325</v>
      </c>
    </row>
    <row r="8630" spans="1:11" hidden="1" x14ac:dyDescent="0.3">
      <c r="A8630" t="s">
        <v>24779</v>
      </c>
      <c r="B8630" t="s">
        <v>24780</v>
      </c>
      <c r="C8630" t="s">
        <v>17520</v>
      </c>
      <c r="D8630" t="s">
        <v>17521</v>
      </c>
      <c r="E8630" s="74">
        <v>44930</v>
      </c>
      <c r="F8630">
        <v>0.158133</v>
      </c>
      <c r="G8630" t="s">
        <v>17</v>
      </c>
      <c r="H8630" t="s">
        <v>17315</v>
      </c>
      <c r="I8630" s="74">
        <v>45380</v>
      </c>
      <c r="J8630" t="s">
        <v>19</v>
      </c>
      <c r="K8630" t="s">
        <v>17325</v>
      </c>
    </row>
    <row r="8631" spans="1:11" hidden="1" x14ac:dyDescent="0.3">
      <c r="A8631" t="s">
        <v>24781</v>
      </c>
      <c r="B8631" t="s">
        <v>24782</v>
      </c>
      <c r="C8631" t="s">
        <v>17520</v>
      </c>
      <c r="D8631" t="s">
        <v>17521</v>
      </c>
      <c r="E8631" s="74">
        <v>44529</v>
      </c>
      <c r="F8631">
        <v>0.187663</v>
      </c>
      <c r="G8631" t="s">
        <v>17</v>
      </c>
      <c r="H8631" t="s">
        <v>17315</v>
      </c>
      <c r="I8631" s="74">
        <v>45380</v>
      </c>
      <c r="J8631" t="s">
        <v>19</v>
      </c>
      <c r="K8631" t="s">
        <v>17325</v>
      </c>
    </row>
    <row r="8632" spans="1:11" hidden="1" x14ac:dyDescent="0.3">
      <c r="A8632" t="s">
        <v>24783</v>
      </c>
      <c r="B8632" t="s">
        <v>24784</v>
      </c>
      <c r="C8632" t="s">
        <v>17520</v>
      </c>
      <c r="D8632" t="s">
        <v>17521</v>
      </c>
      <c r="E8632" s="74">
        <v>44517</v>
      </c>
      <c r="F8632">
        <v>0.21240500000000001</v>
      </c>
      <c r="G8632" t="s">
        <v>17</v>
      </c>
      <c r="H8632" t="s">
        <v>17315</v>
      </c>
      <c r="I8632" s="74">
        <v>45380</v>
      </c>
      <c r="J8632" t="s">
        <v>19</v>
      </c>
      <c r="K8632" t="s">
        <v>17325</v>
      </c>
    </row>
    <row r="8633" spans="1:11" hidden="1" x14ac:dyDescent="0.3">
      <c r="A8633" t="s">
        <v>24785</v>
      </c>
      <c r="B8633" t="s">
        <v>24786</v>
      </c>
      <c r="C8633" t="s">
        <v>17520</v>
      </c>
      <c r="D8633" t="s">
        <v>17521</v>
      </c>
      <c r="E8633" s="74">
        <v>44518</v>
      </c>
      <c r="F8633">
        <v>0.192496</v>
      </c>
      <c r="G8633" t="s">
        <v>17</v>
      </c>
      <c r="H8633" t="s">
        <v>17315</v>
      </c>
      <c r="I8633" s="74">
        <v>45380</v>
      </c>
      <c r="J8633" t="s">
        <v>19</v>
      </c>
      <c r="K8633" t="s">
        <v>17325</v>
      </c>
    </row>
    <row r="8634" spans="1:11" hidden="1" x14ac:dyDescent="0.3">
      <c r="A8634" t="s">
        <v>24787</v>
      </c>
      <c r="B8634" t="s">
        <v>24788</v>
      </c>
      <c r="C8634" t="s">
        <v>17520</v>
      </c>
      <c r="D8634" t="s">
        <v>17521</v>
      </c>
      <c r="E8634" s="74">
        <v>44504</v>
      </c>
      <c r="F8634">
        <v>0.21196400000000001</v>
      </c>
      <c r="G8634" t="s">
        <v>17</v>
      </c>
      <c r="H8634" t="s">
        <v>17315</v>
      </c>
      <c r="I8634" s="74">
        <v>45380</v>
      </c>
      <c r="J8634" t="s">
        <v>19</v>
      </c>
      <c r="K8634" t="s">
        <v>17325</v>
      </c>
    </row>
    <row r="8635" spans="1:11" hidden="1" x14ac:dyDescent="0.3">
      <c r="A8635" t="s">
        <v>24789</v>
      </c>
      <c r="B8635" t="s">
        <v>24790</v>
      </c>
      <c r="C8635" t="s">
        <v>17520</v>
      </c>
      <c r="D8635" t="s">
        <v>17521</v>
      </c>
      <c r="E8635" s="74">
        <v>44476</v>
      </c>
      <c r="F8635">
        <v>0.220057</v>
      </c>
      <c r="G8635" t="s">
        <v>17</v>
      </c>
      <c r="H8635" t="s">
        <v>17315</v>
      </c>
      <c r="I8635" s="74">
        <v>45380</v>
      </c>
      <c r="J8635" t="s">
        <v>19</v>
      </c>
      <c r="K8635" t="s">
        <v>17325</v>
      </c>
    </row>
    <row r="8636" spans="1:11" hidden="1" x14ac:dyDescent="0.3">
      <c r="A8636" t="s">
        <v>24791</v>
      </c>
      <c r="B8636" t="s">
        <v>24792</v>
      </c>
      <c r="C8636" t="s">
        <v>17520</v>
      </c>
      <c r="D8636" t="s">
        <v>17521</v>
      </c>
      <c r="E8636" s="74">
        <v>44467</v>
      </c>
      <c r="F8636">
        <v>0.21984500000000001</v>
      </c>
      <c r="G8636" t="s">
        <v>17</v>
      </c>
      <c r="H8636" t="s">
        <v>17315</v>
      </c>
      <c r="I8636" s="74">
        <v>45380</v>
      </c>
      <c r="J8636" t="s">
        <v>19</v>
      </c>
      <c r="K8636" t="s">
        <v>17325</v>
      </c>
    </row>
    <row r="8637" spans="1:11" hidden="1" x14ac:dyDescent="0.3">
      <c r="A8637" t="s">
        <v>24793</v>
      </c>
      <c r="B8637" t="s">
        <v>24794</v>
      </c>
      <c r="C8637" t="s">
        <v>17520</v>
      </c>
      <c r="D8637" t="s">
        <v>17521</v>
      </c>
      <c r="E8637" s="74">
        <v>44414</v>
      </c>
      <c r="F8637">
        <v>0.23461499999999999</v>
      </c>
      <c r="G8637" t="s">
        <v>17</v>
      </c>
      <c r="H8637" t="s">
        <v>17315</v>
      </c>
      <c r="I8637" s="74">
        <v>45380</v>
      </c>
      <c r="J8637" t="s">
        <v>19</v>
      </c>
      <c r="K8637" t="s">
        <v>17325</v>
      </c>
    </row>
    <row r="8638" spans="1:11" hidden="1" x14ac:dyDescent="0.3">
      <c r="A8638" t="s">
        <v>24795</v>
      </c>
      <c r="B8638" t="s">
        <v>24796</v>
      </c>
      <c r="C8638" t="s">
        <v>17520</v>
      </c>
      <c r="D8638" t="s">
        <v>17521</v>
      </c>
      <c r="E8638" s="74">
        <v>44406</v>
      </c>
      <c r="F8638">
        <v>0.209561</v>
      </c>
      <c r="G8638" t="s">
        <v>17</v>
      </c>
      <c r="H8638" t="s">
        <v>17315</v>
      </c>
      <c r="I8638" s="74">
        <v>45380</v>
      </c>
      <c r="J8638" t="s">
        <v>19</v>
      </c>
      <c r="K8638" t="s">
        <v>17325</v>
      </c>
    </row>
    <row r="8639" spans="1:11" hidden="1" x14ac:dyDescent="0.3">
      <c r="A8639" t="s">
        <v>24797</v>
      </c>
      <c r="B8639" t="s">
        <v>24798</v>
      </c>
      <c r="C8639" t="s">
        <v>17520</v>
      </c>
      <c r="D8639" t="s">
        <v>17521</v>
      </c>
      <c r="E8639" s="74">
        <v>44734</v>
      </c>
      <c r="F8639">
        <v>0.22650600000000001</v>
      </c>
      <c r="G8639" t="s">
        <v>17</v>
      </c>
      <c r="H8639" t="s">
        <v>17315</v>
      </c>
      <c r="I8639" s="74">
        <v>45380</v>
      </c>
      <c r="J8639" t="s">
        <v>19</v>
      </c>
      <c r="K8639" t="s">
        <v>17325</v>
      </c>
    </row>
    <row r="8640" spans="1:11" hidden="1" x14ac:dyDescent="0.3">
      <c r="A8640" t="s">
        <v>24815</v>
      </c>
      <c r="B8640" t="s">
        <v>24816</v>
      </c>
      <c r="C8640" t="s">
        <v>17520</v>
      </c>
      <c r="D8640" t="s">
        <v>17521</v>
      </c>
      <c r="E8640" s="74">
        <v>44610</v>
      </c>
      <c r="F8640">
        <v>0.198877</v>
      </c>
      <c r="G8640" t="s">
        <v>17</v>
      </c>
      <c r="H8640" t="s">
        <v>17315</v>
      </c>
      <c r="I8640" s="74">
        <v>45380</v>
      </c>
      <c r="J8640" t="s">
        <v>19</v>
      </c>
      <c r="K8640" t="s">
        <v>17325</v>
      </c>
    </row>
    <row r="8641" spans="1:11" hidden="1" x14ac:dyDescent="0.3">
      <c r="A8641" t="s">
        <v>24817</v>
      </c>
      <c r="B8641" t="s">
        <v>24818</v>
      </c>
      <c r="C8641" t="s">
        <v>17520</v>
      </c>
      <c r="D8641" t="s">
        <v>17521</v>
      </c>
      <c r="E8641" s="74">
        <v>44579</v>
      </c>
      <c r="F8641">
        <v>0.20555200000000001</v>
      </c>
      <c r="G8641" t="s">
        <v>17</v>
      </c>
      <c r="H8641" t="s">
        <v>17315</v>
      </c>
      <c r="I8641" s="74">
        <v>45380</v>
      </c>
      <c r="J8641" t="s">
        <v>19</v>
      </c>
      <c r="K8641" t="s">
        <v>17325</v>
      </c>
    </row>
    <row r="8642" spans="1:11" hidden="1" x14ac:dyDescent="0.3">
      <c r="A8642" t="s">
        <v>24819</v>
      </c>
      <c r="B8642" t="s">
        <v>24820</v>
      </c>
      <c r="C8642" t="s">
        <v>17520</v>
      </c>
      <c r="D8642" t="s">
        <v>17521</v>
      </c>
      <c r="E8642" s="74">
        <v>44601</v>
      </c>
      <c r="F8642">
        <v>0.225138</v>
      </c>
      <c r="G8642" t="s">
        <v>17</v>
      </c>
      <c r="H8642" t="s">
        <v>17315</v>
      </c>
      <c r="I8642" s="74">
        <v>45380</v>
      </c>
      <c r="J8642" t="s">
        <v>19</v>
      </c>
      <c r="K8642" t="s">
        <v>17325</v>
      </c>
    </row>
    <row r="8643" spans="1:11" hidden="1" x14ac:dyDescent="0.3">
      <c r="A8643" t="s">
        <v>24821</v>
      </c>
      <c r="B8643" t="s">
        <v>24822</v>
      </c>
      <c r="C8643" t="s">
        <v>17520</v>
      </c>
      <c r="D8643" t="s">
        <v>17521</v>
      </c>
      <c r="E8643" s="74">
        <v>44602</v>
      </c>
      <c r="F8643">
        <v>0.20050999999999999</v>
      </c>
      <c r="G8643" t="s">
        <v>17</v>
      </c>
      <c r="H8643" t="s">
        <v>17315</v>
      </c>
      <c r="I8643" s="74">
        <v>45380</v>
      </c>
      <c r="J8643" t="s">
        <v>19</v>
      </c>
      <c r="K8643" t="s">
        <v>17325</v>
      </c>
    </row>
    <row r="8644" spans="1:11" hidden="1" x14ac:dyDescent="0.3">
      <c r="A8644" t="s">
        <v>24823</v>
      </c>
      <c r="B8644" t="s">
        <v>24824</v>
      </c>
      <c r="C8644" t="s">
        <v>17520</v>
      </c>
      <c r="D8644" t="s">
        <v>17521</v>
      </c>
      <c r="E8644" s="74">
        <v>44581</v>
      </c>
      <c r="F8644">
        <v>0.22208800000000001</v>
      </c>
      <c r="G8644" t="s">
        <v>17</v>
      </c>
      <c r="H8644" t="s">
        <v>17315</v>
      </c>
      <c r="I8644" s="74">
        <v>45380</v>
      </c>
      <c r="J8644" t="s">
        <v>19</v>
      </c>
      <c r="K8644" t="s">
        <v>17325</v>
      </c>
    </row>
    <row r="8645" spans="1:11" hidden="1" x14ac:dyDescent="0.3">
      <c r="A8645" t="s">
        <v>24825</v>
      </c>
      <c r="B8645" t="s">
        <v>24826</v>
      </c>
      <c r="C8645" t="s">
        <v>17520</v>
      </c>
      <c r="D8645" t="s">
        <v>17521</v>
      </c>
      <c r="E8645" s="74">
        <v>44575</v>
      </c>
      <c r="F8645">
        <v>0.21421799999999999</v>
      </c>
      <c r="G8645" t="s">
        <v>17</v>
      </c>
      <c r="H8645" t="s">
        <v>17315</v>
      </c>
      <c r="I8645" s="74">
        <v>45380</v>
      </c>
      <c r="J8645" t="s">
        <v>19</v>
      </c>
      <c r="K8645" t="s">
        <v>17325</v>
      </c>
    </row>
    <row r="8646" spans="1:11" hidden="1" x14ac:dyDescent="0.3">
      <c r="A8646" t="s">
        <v>24827</v>
      </c>
      <c r="B8646" t="s">
        <v>24828</v>
      </c>
      <c r="C8646" t="s">
        <v>17520</v>
      </c>
      <c r="D8646" t="s">
        <v>17521</v>
      </c>
      <c r="E8646" s="74">
        <v>44565</v>
      </c>
      <c r="F8646">
        <v>0.19688900000000001</v>
      </c>
      <c r="G8646" t="s">
        <v>17</v>
      </c>
      <c r="H8646" t="s">
        <v>17315</v>
      </c>
      <c r="I8646" s="74">
        <v>45380</v>
      </c>
      <c r="J8646" t="s">
        <v>19</v>
      </c>
      <c r="K8646" t="s">
        <v>17325</v>
      </c>
    </row>
    <row r="8647" spans="1:11" hidden="1" x14ac:dyDescent="0.3">
      <c r="A8647" t="s">
        <v>24829</v>
      </c>
      <c r="B8647" t="s">
        <v>24830</v>
      </c>
      <c r="C8647" t="s">
        <v>17520</v>
      </c>
      <c r="D8647" t="s">
        <v>17521</v>
      </c>
      <c r="E8647" s="74">
        <v>44564</v>
      </c>
      <c r="F8647">
        <v>0.192326</v>
      </c>
      <c r="G8647" t="s">
        <v>17</v>
      </c>
      <c r="H8647" t="s">
        <v>17315</v>
      </c>
      <c r="I8647" s="74">
        <v>45380</v>
      </c>
      <c r="J8647" t="s">
        <v>19</v>
      </c>
      <c r="K8647" t="s">
        <v>17325</v>
      </c>
    </row>
    <row r="8648" spans="1:11" hidden="1" x14ac:dyDescent="0.3">
      <c r="A8648" t="s">
        <v>24831</v>
      </c>
      <c r="B8648" t="s">
        <v>24832</v>
      </c>
      <c r="C8648" t="s">
        <v>17520</v>
      </c>
      <c r="D8648" t="s">
        <v>17521</v>
      </c>
      <c r="E8648" s="74">
        <v>44677</v>
      </c>
      <c r="F8648">
        <v>0.18336</v>
      </c>
      <c r="G8648" t="s">
        <v>17</v>
      </c>
      <c r="H8648" t="s">
        <v>17315</v>
      </c>
      <c r="I8648" s="74">
        <v>45380</v>
      </c>
      <c r="J8648" t="s">
        <v>19</v>
      </c>
      <c r="K8648" t="s">
        <v>17325</v>
      </c>
    </row>
    <row r="8649" spans="1:11" hidden="1" x14ac:dyDescent="0.3">
      <c r="A8649" t="s">
        <v>24833</v>
      </c>
      <c r="B8649" t="s">
        <v>24834</v>
      </c>
      <c r="C8649" t="s">
        <v>17520</v>
      </c>
      <c r="D8649" t="s">
        <v>17521</v>
      </c>
      <c r="E8649" s="74">
        <v>44701</v>
      </c>
      <c r="F8649">
        <v>0.21417600000000001</v>
      </c>
      <c r="G8649" t="s">
        <v>17</v>
      </c>
      <c r="H8649" t="s">
        <v>17315</v>
      </c>
      <c r="I8649" s="74">
        <v>45380</v>
      </c>
      <c r="J8649" t="s">
        <v>19</v>
      </c>
      <c r="K8649" t="s">
        <v>17325</v>
      </c>
    </row>
    <row r="8650" spans="1:11" hidden="1" x14ac:dyDescent="0.3">
      <c r="A8650" t="s">
        <v>24799</v>
      </c>
      <c r="B8650" t="s">
        <v>24800</v>
      </c>
      <c r="C8650" t="s">
        <v>17520</v>
      </c>
      <c r="D8650" t="s">
        <v>17521</v>
      </c>
      <c r="E8650" s="74">
        <v>44686</v>
      </c>
      <c r="F8650">
        <v>0.21778400000000001</v>
      </c>
      <c r="G8650" t="s">
        <v>17</v>
      </c>
      <c r="H8650" t="s">
        <v>17315</v>
      </c>
      <c r="I8650" s="74">
        <v>45380</v>
      </c>
      <c r="J8650" t="s">
        <v>19</v>
      </c>
      <c r="K8650" t="s">
        <v>17325</v>
      </c>
    </row>
    <row r="8651" spans="1:11" hidden="1" x14ac:dyDescent="0.3">
      <c r="A8651" t="s">
        <v>24835</v>
      </c>
      <c r="B8651" t="s">
        <v>24836</v>
      </c>
      <c r="C8651" t="s">
        <v>17520</v>
      </c>
      <c r="D8651" t="s">
        <v>17521</v>
      </c>
      <c r="E8651" s="74">
        <v>44771</v>
      </c>
      <c r="F8651">
        <v>0.167654</v>
      </c>
      <c r="G8651" t="s">
        <v>17</v>
      </c>
      <c r="H8651" t="s">
        <v>17315</v>
      </c>
      <c r="I8651" s="74">
        <v>45380</v>
      </c>
      <c r="J8651" t="s">
        <v>19</v>
      </c>
      <c r="K8651" t="s">
        <v>17325</v>
      </c>
    </row>
    <row r="8652" spans="1:11" hidden="1" x14ac:dyDescent="0.3">
      <c r="A8652" t="s">
        <v>24837</v>
      </c>
      <c r="B8652" t="s">
        <v>24838</v>
      </c>
      <c r="C8652" t="s">
        <v>17520</v>
      </c>
      <c r="D8652" t="s">
        <v>17521</v>
      </c>
      <c r="E8652" s="74">
        <v>44634</v>
      </c>
      <c r="F8652">
        <v>0.20120499999999999</v>
      </c>
      <c r="G8652" t="s">
        <v>17</v>
      </c>
      <c r="H8652" t="s">
        <v>17315</v>
      </c>
      <c r="I8652" s="74">
        <v>45380</v>
      </c>
      <c r="J8652" t="s">
        <v>19</v>
      </c>
      <c r="K8652" t="s">
        <v>17325</v>
      </c>
    </row>
    <row r="8653" spans="1:11" hidden="1" x14ac:dyDescent="0.3">
      <c r="A8653" t="s">
        <v>24839</v>
      </c>
      <c r="B8653" t="s">
        <v>24840</v>
      </c>
      <c r="C8653" t="s">
        <v>17520</v>
      </c>
      <c r="D8653" t="s">
        <v>17521</v>
      </c>
      <c r="E8653" s="74">
        <v>44741</v>
      </c>
      <c r="F8653">
        <v>0.190363</v>
      </c>
      <c r="G8653" t="s">
        <v>17</v>
      </c>
      <c r="H8653" t="s">
        <v>17315</v>
      </c>
      <c r="I8653" s="74">
        <v>45380</v>
      </c>
      <c r="J8653" t="s">
        <v>19</v>
      </c>
      <c r="K8653" t="s">
        <v>17325</v>
      </c>
    </row>
    <row r="8654" spans="1:11" hidden="1" x14ac:dyDescent="0.3">
      <c r="A8654" t="s">
        <v>24841</v>
      </c>
      <c r="B8654" t="s">
        <v>24842</v>
      </c>
      <c r="C8654" t="s">
        <v>17520</v>
      </c>
      <c r="D8654" t="s">
        <v>17521</v>
      </c>
      <c r="E8654" s="74">
        <v>44656</v>
      </c>
      <c r="F8654">
        <v>0.18296100000000001</v>
      </c>
      <c r="G8654" t="s">
        <v>17</v>
      </c>
      <c r="H8654" t="s">
        <v>17315</v>
      </c>
      <c r="I8654" s="74">
        <v>45380</v>
      </c>
      <c r="J8654" t="s">
        <v>19</v>
      </c>
      <c r="K8654" t="s">
        <v>17325</v>
      </c>
    </row>
    <row r="8655" spans="1:11" hidden="1" x14ac:dyDescent="0.3">
      <c r="A8655" t="s">
        <v>25004</v>
      </c>
      <c r="B8655" t="s">
        <v>25005</v>
      </c>
      <c r="C8655" t="s">
        <v>17520</v>
      </c>
      <c r="D8655" t="s">
        <v>17521</v>
      </c>
      <c r="E8655" s="74">
        <v>44706</v>
      </c>
      <c r="F8655">
        <v>0.20435700000000001</v>
      </c>
      <c r="G8655" t="s">
        <v>17</v>
      </c>
      <c r="H8655" t="s">
        <v>17315</v>
      </c>
      <c r="I8655" s="74">
        <v>45380</v>
      </c>
      <c r="J8655" t="s">
        <v>19</v>
      </c>
      <c r="K8655" t="s">
        <v>17325</v>
      </c>
    </row>
    <row r="8656" spans="1:11" hidden="1" x14ac:dyDescent="0.3">
      <c r="A8656" t="s">
        <v>25006</v>
      </c>
      <c r="B8656" t="s">
        <v>25007</v>
      </c>
      <c r="C8656" t="s">
        <v>17520</v>
      </c>
      <c r="D8656" t="s">
        <v>17521</v>
      </c>
      <c r="E8656" s="74">
        <v>44733</v>
      </c>
      <c r="F8656">
        <v>1.0284E-2</v>
      </c>
      <c r="G8656" t="s">
        <v>17</v>
      </c>
      <c r="H8656" t="s">
        <v>17315</v>
      </c>
      <c r="I8656" s="74">
        <v>45646</v>
      </c>
      <c r="J8656" t="s">
        <v>19</v>
      </c>
      <c r="K8656" t="s">
        <v>17325</v>
      </c>
    </row>
    <row r="8657" spans="1:11" hidden="1" x14ac:dyDescent="0.3">
      <c r="A8657" t="s">
        <v>24801</v>
      </c>
      <c r="B8657" t="s">
        <v>24802</v>
      </c>
      <c r="C8657" t="s">
        <v>17520</v>
      </c>
      <c r="D8657" t="s">
        <v>17521</v>
      </c>
      <c r="E8657" s="74">
        <v>44676</v>
      </c>
      <c r="F8657">
        <v>0.208007</v>
      </c>
      <c r="G8657" t="s">
        <v>17</v>
      </c>
      <c r="H8657" t="s">
        <v>17315</v>
      </c>
      <c r="I8657" s="74">
        <v>45380</v>
      </c>
      <c r="J8657" t="s">
        <v>19</v>
      </c>
      <c r="K8657" t="s">
        <v>17325</v>
      </c>
    </row>
    <row r="8658" spans="1:11" hidden="1" x14ac:dyDescent="0.3">
      <c r="A8658" t="s">
        <v>24803</v>
      </c>
      <c r="B8658" t="s">
        <v>24804</v>
      </c>
      <c r="C8658" t="s">
        <v>17520</v>
      </c>
      <c r="D8658" t="s">
        <v>17521</v>
      </c>
      <c r="E8658" s="74">
        <v>44623</v>
      </c>
      <c r="F8658">
        <v>0.19468099999999999</v>
      </c>
      <c r="G8658" t="s">
        <v>17</v>
      </c>
      <c r="H8658" t="s">
        <v>17315</v>
      </c>
      <c r="I8658" s="74">
        <v>45380</v>
      </c>
      <c r="J8658" t="s">
        <v>19</v>
      </c>
      <c r="K8658" t="s">
        <v>17325</v>
      </c>
    </row>
    <row r="8659" spans="1:11" hidden="1" x14ac:dyDescent="0.3">
      <c r="A8659" t="s">
        <v>24805</v>
      </c>
      <c r="B8659" t="s">
        <v>24806</v>
      </c>
      <c r="C8659" t="s">
        <v>17520</v>
      </c>
      <c r="D8659" t="s">
        <v>17521</v>
      </c>
      <c r="E8659" s="74">
        <v>44650</v>
      </c>
      <c r="F8659">
        <v>0.21441099999999999</v>
      </c>
      <c r="G8659" t="s">
        <v>17</v>
      </c>
      <c r="H8659" t="s">
        <v>17315</v>
      </c>
      <c r="I8659" s="74">
        <v>45380</v>
      </c>
      <c r="J8659" t="s">
        <v>19</v>
      </c>
      <c r="K8659" t="s">
        <v>17325</v>
      </c>
    </row>
    <row r="8660" spans="1:11" hidden="1" x14ac:dyDescent="0.3">
      <c r="A8660" t="s">
        <v>24807</v>
      </c>
      <c r="B8660" t="s">
        <v>24808</v>
      </c>
      <c r="C8660" t="s">
        <v>17520</v>
      </c>
      <c r="D8660" t="s">
        <v>17521</v>
      </c>
      <c r="E8660" s="74">
        <v>44658</v>
      </c>
      <c r="F8660">
        <v>0.209255</v>
      </c>
      <c r="G8660" t="s">
        <v>17</v>
      </c>
      <c r="H8660" t="s">
        <v>17315</v>
      </c>
      <c r="I8660" s="74">
        <v>45380</v>
      </c>
      <c r="J8660" t="s">
        <v>19</v>
      </c>
      <c r="K8660" t="s">
        <v>17325</v>
      </c>
    </row>
    <row r="8661" spans="1:11" hidden="1" x14ac:dyDescent="0.3">
      <c r="A8661" t="s">
        <v>24809</v>
      </c>
      <c r="B8661" t="s">
        <v>24810</v>
      </c>
      <c r="C8661" t="s">
        <v>17520</v>
      </c>
      <c r="D8661" t="s">
        <v>17521</v>
      </c>
      <c r="E8661" s="74">
        <v>44635</v>
      </c>
      <c r="F8661">
        <v>0.20490700000000001</v>
      </c>
      <c r="G8661" t="s">
        <v>17</v>
      </c>
      <c r="H8661" t="s">
        <v>17315</v>
      </c>
      <c r="I8661" s="74">
        <v>45380</v>
      </c>
      <c r="J8661" t="s">
        <v>19</v>
      </c>
      <c r="K8661" t="s">
        <v>17325</v>
      </c>
    </row>
    <row r="8662" spans="1:11" hidden="1" x14ac:dyDescent="0.3">
      <c r="A8662" t="s">
        <v>24811</v>
      </c>
      <c r="B8662" t="s">
        <v>24812</v>
      </c>
      <c r="C8662" t="s">
        <v>17520</v>
      </c>
      <c r="D8662" t="s">
        <v>17521</v>
      </c>
      <c r="E8662" s="74">
        <v>44629</v>
      </c>
      <c r="F8662">
        <v>0.19087599999999999</v>
      </c>
      <c r="G8662" t="s">
        <v>17</v>
      </c>
      <c r="H8662" t="s">
        <v>17315</v>
      </c>
      <c r="I8662" s="74">
        <v>45380</v>
      </c>
      <c r="J8662" t="s">
        <v>19</v>
      </c>
      <c r="K8662" t="s">
        <v>17325</v>
      </c>
    </row>
    <row r="8663" spans="1:11" hidden="1" x14ac:dyDescent="0.3">
      <c r="A8663" t="s">
        <v>24813</v>
      </c>
      <c r="B8663" t="s">
        <v>24814</v>
      </c>
      <c r="C8663" t="s">
        <v>17520</v>
      </c>
      <c r="D8663" t="s">
        <v>17521</v>
      </c>
      <c r="E8663" s="74">
        <v>44622</v>
      </c>
      <c r="F8663">
        <v>0.204156</v>
      </c>
      <c r="G8663" t="s">
        <v>17</v>
      </c>
      <c r="H8663" t="s">
        <v>17315</v>
      </c>
      <c r="I8663" s="74">
        <v>45380</v>
      </c>
      <c r="J8663" t="s">
        <v>19</v>
      </c>
      <c r="K8663" t="s">
        <v>17325</v>
      </c>
    </row>
    <row r="8664" spans="1:11" hidden="1" x14ac:dyDescent="0.3">
      <c r="A8664" t="s">
        <v>20042</v>
      </c>
      <c r="B8664" t="s">
        <v>20043</v>
      </c>
      <c r="C8664" t="s">
        <v>17547</v>
      </c>
      <c r="D8664" t="s">
        <v>17548</v>
      </c>
      <c r="E8664" s="74">
        <v>45205</v>
      </c>
      <c r="F8664">
        <v>2.7850000000000001</v>
      </c>
      <c r="G8664" t="s">
        <v>17</v>
      </c>
      <c r="H8664" t="s">
        <v>17315</v>
      </c>
      <c r="I8664" s="74">
        <v>45343</v>
      </c>
      <c r="J8664" t="s">
        <v>19</v>
      </c>
      <c r="K8664" t="s">
        <v>19</v>
      </c>
    </row>
    <row r="8665" spans="1:11" hidden="1" x14ac:dyDescent="0.3">
      <c r="A8665" t="s">
        <v>28406</v>
      </c>
      <c r="B8665" t="s">
        <v>28407</v>
      </c>
      <c r="C8665" t="s">
        <v>28401</v>
      </c>
      <c r="D8665" t="s">
        <v>28402</v>
      </c>
      <c r="E8665" s="74">
        <v>42102</v>
      </c>
      <c r="F8665">
        <v>1.772</v>
      </c>
      <c r="G8665" t="s">
        <v>17</v>
      </c>
      <c r="H8665" t="s">
        <v>17441</v>
      </c>
      <c r="I8665" s="74">
        <v>42173</v>
      </c>
      <c r="J8665" t="s">
        <v>19</v>
      </c>
      <c r="K8665" t="s">
        <v>19</v>
      </c>
    </row>
    <row r="8666" spans="1:11" hidden="1" x14ac:dyDescent="0.3">
      <c r="A8666" t="s">
        <v>3514</v>
      </c>
      <c r="B8666" t="s">
        <v>12052</v>
      </c>
      <c r="C8666" t="s">
        <v>22073</v>
      </c>
      <c r="D8666" t="s">
        <v>22074</v>
      </c>
      <c r="E8666" s="74">
        <v>31382</v>
      </c>
      <c r="F8666">
        <v>20</v>
      </c>
      <c r="G8666" t="s">
        <v>17</v>
      </c>
      <c r="H8666" t="s">
        <v>17315</v>
      </c>
      <c r="I8666" s="74">
        <v>39657</v>
      </c>
      <c r="J8666" t="s">
        <v>19</v>
      </c>
      <c r="K8666" t="s">
        <v>19</v>
      </c>
    </row>
    <row r="8667" spans="1:11" hidden="1" x14ac:dyDescent="0.3">
      <c r="A8667" t="s">
        <v>3515</v>
      </c>
      <c r="B8667" t="s">
        <v>12056</v>
      </c>
      <c r="C8667" t="s">
        <v>17372</v>
      </c>
      <c r="D8667" t="s">
        <v>17373</v>
      </c>
      <c r="E8667" s="74">
        <v>31017</v>
      </c>
      <c r="F8667">
        <v>13.8</v>
      </c>
      <c r="G8667" t="s">
        <v>17</v>
      </c>
      <c r="H8667" t="s">
        <v>17315</v>
      </c>
      <c r="I8667" s="74">
        <v>39657</v>
      </c>
      <c r="J8667" t="s">
        <v>19</v>
      </c>
      <c r="K8667" t="s">
        <v>19</v>
      </c>
    </row>
    <row r="8668" spans="1:11" hidden="1" x14ac:dyDescent="0.3">
      <c r="A8668" t="s">
        <v>21046</v>
      </c>
      <c r="B8668" t="s">
        <v>21047</v>
      </c>
      <c r="C8668" t="s">
        <v>21044</v>
      </c>
      <c r="D8668" t="s">
        <v>21045</v>
      </c>
      <c r="E8668" s="74">
        <v>44333</v>
      </c>
      <c r="F8668">
        <v>0.224</v>
      </c>
      <c r="G8668" t="s">
        <v>17</v>
      </c>
      <c r="H8668" t="s">
        <v>17315</v>
      </c>
      <c r="I8668" s="74">
        <v>45240</v>
      </c>
      <c r="J8668" t="s">
        <v>19</v>
      </c>
      <c r="K8668" t="s">
        <v>19</v>
      </c>
    </row>
    <row r="8669" spans="1:11" hidden="1" x14ac:dyDescent="0.3">
      <c r="A8669" t="s">
        <v>21042</v>
      </c>
      <c r="B8669" t="s">
        <v>21043</v>
      </c>
      <c r="C8669" t="s">
        <v>21044</v>
      </c>
      <c r="D8669" t="s">
        <v>21045</v>
      </c>
      <c r="E8669" s="74">
        <v>44788</v>
      </c>
      <c r="F8669">
        <v>2.7E-2</v>
      </c>
      <c r="G8669" t="s">
        <v>17</v>
      </c>
      <c r="H8669" t="s">
        <v>17315</v>
      </c>
      <c r="I8669" s="74">
        <v>45240</v>
      </c>
      <c r="J8669" t="s">
        <v>19</v>
      </c>
      <c r="K8669" t="s">
        <v>19</v>
      </c>
    </row>
    <row r="8670" spans="1:11" hidden="1" x14ac:dyDescent="0.3">
      <c r="A8670" t="s">
        <v>16012</v>
      </c>
      <c r="B8670" t="s">
        <v>16011</v>
      </c>
      <c r="C8670" t="s">
        <v>17387</v>
      </c>
      <c r="D8670" t="s">
        <v>17388</v>
      </c>
      <c r="E8670" s="74">
        <v>44309</v>
      </c>
      <c r="F8670">
        <v>0.1</v>
      </c>
      <c r="G8670" t="s">
        <v>17</v>
      </c>
      <c r="H8670" t="s">
        <v>17315</v>
      </c>
      <c r="I8670" s="74">
        <v>44340</v>
      </c>
      <c r="J8670" t="s">
        <v>19</v>
      </c>
      <c r="K8670" t="s">
        <v>19</v>
      </c>
    </row>
    <row r="8671" spans="1:11" hidden="1" x14ac:dyDescent="0.3">
      <c r="A8671" t="s">
        <v>22878</v>
      </c>
      <c r="B8671" t="s">
        <v>22879</v>
      </c>
      <c r="C8671" t="s">
        <v>17387</v>
      </c>
      <c r="D8671" t="s">
        <v>17388</v>
      </c>
      <c r="E8671" s="74">
        <v>43977</v>
      </c>
      <c r="F8671">
        <v>0.245</v>
      </c>
      <c r="G8671" t="s">
        <v>17</v>
      </c>
      <c r="H8671" t="s">
        <v>17315</v>
      </c>
      <c r="I8671" s="74">
        <v>45533</v>
      </c>
      <c r="J8671" t="s">
        <v>19</v>
      </c>
      <c r="K8671" t="s">
        <v>17325</v>
      </c>
    </row>
    <row r="8672" spans="1:11" hidden="1" x14ac:dyDescent="0.3">
      <c r="A8672" t="s">
        <v>22882</v>
      </c>
      <c r="B8672" t="s">
        <v>22883</v>
      </c>
      <c r="C8672" t="s">
        <v>17387</v>
      </c>
      <c r="D8672" t="s">
        <v>17388</v>
      </c>
      <c r="E8672" s="74">
        <v>43990</v>
      </c>
      <c r="F8672">
        <v>0.24473</v>
      </c>
      <c r="G8672" t="s">
        <v>17</v>
      </c>
      <c r="H8672" t="s">
        <v>17315</v>
      </c>
      <c r="I8672" s="74">
        <v>45533</v>
      </c>
      <c r="J8672" t="s">
        <v>19</v>
      </c>
      <c r="K8672" t="s">
        <v>17325</v>
      </c>
    </row>
    <row r="8673" spans="1:11" hidden="1" x14ac:dyDescent="0.3">
      <c r="A8673" t="s">
        <v>22884</v>
      </c>
      <c r="B8673" t="s">
        <v>22885</v>
      </c>
      <c r="C8673" t="s">
        <v>17387</v>
      </c>
      <c r="D8673" t="s">
        <v>17388</v>
      </c>
      <c r="E8673" s="74">
        <v>43992</v>
      </c>
      <c r="F8673">
        <v>0.247609</v>
      </c>
      <c r="G8673" t="s">
        <v>17</v>
      </c>
      <c r="H8673" t="s">
        <v>17315</v>
      </c>
      <c r="I8673" s="74">
        <v>45533</v>
      </c>
      <c r="J8673" t="s">
        <v>19</v>
      </c>
      <c r="K8673" t="s">
        <v>17325</v>
      </c>
    </row>
    <row r="8674" spans="1:11" hidden="1" x14ac:dyDescent="0.3">
      <c r="A8674" t="s">
        <v>22890</v>
      </c>
      <c r="B8674" t="s">
        <v>22891</v>
      </c>
      <c r="C8674" t="s">
        <v>17387</v>
      </c>
      <c r="D8674" t="s">
        <v>17388</v>
      </c>
      <c r="E8674" s="74">
        <v>43994</v>
      </c>
      <c r="F8674">
        <v>0.24315999999999999</v>
      </c>
      <c r="G8674" t="s">
        <v>17</v>
      </c>
      <c r="H8674" t="s">
        <v>17315</v>
      </c>
      <c r="I8674" s="74">
        <v>45533</v>
      </c>
      <c r="J8674" t="s">
        <v>19</v>
      </c>
      <c r="K8674" t="s">
        <v>17325</v>
      </c>
    </row>
    <row r="8675" spans="1:11" hidden="1" x14ac:dyDescent="0.3">
      <c r="A8675" t="s">
        <v>22908</v>
      </c>
      <c r="B8675" t="s">
        <v>22909</v>
      </c>
      <c r="C8675" t="s">
        <v>17387</v>
      </c>
      <c r="D8675" t="s">
        <v>17388</v>
      </c>
      <c r="E8675" s="74">
        <v>43998</v>
      </c>
      <c r="F8675">
        <v>0.24793799999999999</v>
      </c>
      <c r="G8675" t="s">
        <v>17</v>
      </c>
      <c r="H8675" t="s">
        <v>17315</v>
      </c>
      <c r="I8675" s="74">
        <v>45533</v>
      </c>
      <c r="J8675" t="s">
        <v>19</v>
      </c>
      <c r="K8675" t="s">
        <v>17325</v>
      </c>
    </row>
    <row r="8676" spans="1:11" hidden="1" x14ac:dyDescent="0.3">
      <c r="A8676" t="s">
        <v>22912</v>
      </c>
      <c r="B8676" t="s">
        <v>22913</v>
      </c>
      <c r="C8676" t="s">
        <v>17387</v>
      </c>
      <c r="D8676" t="s">
        <v>17388</v>
      </c>
      <c r="E8676" s="74">
        <v>43998</v>
      </c>
      <c r="F8676">
        <v>0.24858</v>
      </c>
      <c r="G8676" t="s">
        <v>17</v>
      </c>
      <c r="H8676" t="s">
        <v>17315</v>
      </c>
      <c r="I8676" s="74">
        <v>45558</v>
      </c>
      <c r="J8676" t="s">
        <v>19</v>
      </c>
      <c r="K8676" t="s">
        <v>17325</v>
      </c>
    </row>
    <row r="8677" spans="1:11" hidden="1" x14ac:dyDescent="0.3">
      <c r="A8677" t="s">
        <v>22914</v>
      </c>
      <c r="B8677" t="s">
        <v>22915</v>
      </c>
      <c r="C8677" t="s">
        <v>17387</v>
      </c>
      <c r="D8677" t="s">
        <v>17388</v>
      </c>
      <c r="E8677" s="74">
        <v>44007</v>
      </c>
      <c r="F8677">
        <v>0.24440799999999999</v>
      </c>
      <c r="G8677" t="s">
        <v>17</v>
      </c>
      <c r="H8677" t="s">
        <v>17315</v>
      </c>
      <c r="I8677" s="74">
        <v>45533</v>
      </c>
      <c r="J8677" t="s">
        <v>19</v>
      </c>
      <c r="K8677" t="s">
        <v>17325</v>
      </c>
    </row>
    <row r="8678" spans="1:11" hidden="1" x14ac:dyDescent="0.3">
      <c r="A8678" t="s">
        <v>22916</v>
      </c>
      <c r="B8678" t="s">
        <v>22917</v>
      </c>
      <c r="C8678" t="s">
        <v>17387</v>
      </c>
      <c r="D8678" t="s">
        <v>17388</v>
      </c>
      <c r="E8678" s="74">
        <v>44006</v>
      </c>
      <c r="F8678">
        <v>0.24504000000000001</v>
      </c>
      <c r="G8678" t="s">
        <v>17</v>
      </c>
      <c r="H8678" t="s">
        <v>17315</v>
      </c>
      <c r="I8678" s="74">
        <v>45558</v>
      </c>
      <c r="J8678" t="s">
        <v>19</v>
      </c>
      <c r="K8678" t="s">
        <v>17325</v>
      </c>
    </row>
    <row r="8679" spans="1:11" hidden="1" x14ac:dyDescent="0.3">
      <c r="A8679" t="s">
        <v>22934</v>
      </c>
      <c r="B8679" t="s">
        <v>22935</v>
      </c>
      <c r="C8679" t="s">
        <v>17387</v>
      </c>
      <c r="D8679" t="s">
        <v>17388</v>
      </c>
      <c r="E8679" s="74">
        <v>44010</v>
      </c>
      <c r="F8679">
        <v>0.24815999999999999</v>
      </c>
      <c r="G8679" t="s">
        <v>17</v>
      </c>
      <c r="H8679" t="s">
        <v>17315</v>
      </c>
      <c r="I8679" s="74">
        <v>45558</v>
      </c>
      <c r="J8679" t="s">
        <v>19</v>
      </c>
      <c r="K8679" t="s">
        <v>17325</v>
      </c>
    </row>
    <row r="8680" spans="1:11" hidden="1" x14ac:dyDescent="0.3">
      <c r="A8680" t="s">
        <v>22936</v>
      </c>
      <c r="B8680" t="s">
        <v>22937</v>
      </c>
      <c r="C8680" t="s">
        <v>17387</v>
      </c>
      <c r="D8680" t="s">
        <v>17388</v>
      </c>
      <c r="E8680" s="74">
        <v>44013</v>
      </c>
      <c r="F8680">
        <v>0.24789700000000001</v>
      </c>
      <c r="G8680" t="s">
        <v>17</v>
      </c>
      <c r="H8680" t="s">
        <v>17315</v>
      </c>
      <c r="I8680" s="74">
        <v>45558</v>
      </c>
      <c r="J8680" t="s">
        <v>19</v>
      </c>
      <c r="K8680" t="s">
        <v>17325</v>
      </c>
    </row>
    <row r="8681" spans="1:11" hidden="1" x14ac:dyDescent="0.3">
      <c r="A8681" t="s">
        <v>22938</v>
      </c>
      <c r="B8681" t="s">
        <v>22939</v>
      </c>
      <c r="C8681" t="s">
        <v>17387</v>
      </c>
      <c r="D8681" t="s">
        <v>17388</v>
      </c>
      <c r="E8681" s="74">
        <v>44021</v>
      </c>
      <c r="F8681">
        <v>0.24917900000000001</v>
      </c>
      <c r="G8681" t="s">
        <v>17</v>
      </c>
      <c r="H8681" t="s">
        <v>17315</v>
      </c>
      <c r="I8681" s="74">
        <v>45533</v>
      </c>
      <c r="J8681" t="s">
        <v>19</v>
      </c>
      <c r="K8681" t="s">
        <v>17325</v>
      </c>
    </row>
    <row r="8682" spans="1:11" hidden="1" x14ac:dyDescent="0.3">
      <c r="A8682" t="s">
        <v>22940</v>
      </c>
      <c r="B8682" t="s">
        <v>22941</v>
      </c>
      <c r="C8682" t="s">
        <v>17387</v>
      </c>
      <c r="D8682" t="s">
        <v>17388</v>
      </c>
      <c r="E8682" s="74">
        <v>44047</v>
      </c>
      <c r="F8682">
        <v>0.24357999999999999</v>
      </c>
      <c r="G8682" t="s">
        <v>17</v>
      </c>
      <c r="H8682" t="s">
        <v>17315</v>
      </c>
      <c r="I8682" s="74">
        <v>45533</v>
      </c>
      <c r="J8682" t="s">
        <v>19</v>
      </c>
      <c r="K8682" t="s">
        <v>17325</v>
      </c>
    </row>
    <row r="8683" spans="1:11" hidden="1" x14ac:dyDescent="0.3">
      <c r="A8683" t="s">
        <v>22942</v>
      </c>
      <c r="B8683" t="s">
        <v>22943</v>
      </c>
      <c r="C8683" t="s">
        <v>17387</v>
      </c>
      <c r="D8683" t="s">
        <v>17388</v>
      </c>
      <c r="E8683" s="74">
        <v>44042</v>
      </c>
      <c r="F8683">
        <v>0.24077000000000001</v>
      </c>
      <c r="G8683" t="s">
        <v>17</v>
      </c>
      <c r="H8683" t="s">
        <v>17315</v>
      </c>
      <c r="I8683" s="74">
        <v>45533</v>
      </c>
      <c r="J8683" t="s">
        <v>19</v>
      </c>
      <c r="K8683" t="s">
        <v>17325</v>
      </c>
    </row>
    <row r="8684" spans="1:11" hidden="1" x14ac:dyDescent="0.3">
      <c r="A8684" t="s">
        <v>22944</v>
      </c>
      <c r="B8684" t="s">
        <v>22945</v>
      </c>
      <c r="C8684" t="s">
        <v>17387</v>
      </c>
      <c r="D8684" t="s">
        <v>17388</v>
      </c>
      <c r="E8684" s="74">
        <v>44056</v>
      </c>
      <c r="F8684">
        <v>0.24818999999999999</v>
      </c>
      <c r="G8684" t="s">
        <v>17</v>
      </c>
      <c r="H8684" t="s">
        <v>17315</v>
      </c>
      <c r="I8684" s="74">
        <v>45533</v>
      </c>
      <c r="J8684" t="s">
        <v>19</v>
      </c>
      <c r="K8684" t="s">
        <v>17325</v>
      </c>
    </row>
    <row r="8685" spans="1:11" hidden="1" x14ac:dyDescent="0.3">
      <c r="A8685" t="s">
        <v>22946</v>
      </c>
      <c r="B8685" t="s">
        <v>22947</v>
      </c>
      <c r="C8685" t="s">
        <v>17387</v>
      </c>
      <c r="D8685" t="s">
        <v>17388</v>
      </c>
      <c r="E8685" s="74">
        <v>44056</v>
      </c>
      <c r="F8685">
        <v>0.24812000000000001</v>
      </c>
      <c r="G8685" t="s">
        <v>17</v>
      </c>
      <c r="H8685" t="s">
        <v>17315</v>
      </c>
      <c r="I8685" s="74">
        <v>45533</v>
      </c>
      <c r="J8685" t="s">
        <v>19</v>
      </c>
      <c r="K8685" t="s">
        <v>17325</v>
      </c>
    </row>
    <row r="8686" spans="1:11" hidden="1" x14ac:dyDescent="0.3">
      <c r="A8686" t="s">
        <v>22948</v>
      </c>
      <c r="B8686" t="s">
        <v>22949</v>
      </c>
      <c r="C8686" t="s">
        <v>17387</v>
      </c>
      <c r="D8686" t="s">
        <v>17388</v>
      </c>
      <c r="E8686" s="74">
        <v>44063</v>
      </c>
      <c r="F8686">
        <v>0.24840000000000001</v>
      </c>
      <c r="G8686" t="s">
        <v>17</v>
      </c>
      <c r="H8686" t="s">
        <v>17315</v>
      </c>
      <c r="I8686" s="74">
        <v>45533</v>
      </c>
      <c r="J8686" t="s">
        <v>19</v>
      </c>
      <c r="K8686" t="s">
        <v>17325</v>
      </c>
    </row>
    <row r="8687" spans="1:11" hidden="1" x14ac:dyDescent="0.3">
      <c r="A8687" t="s">
        <v>22950</v>
      </c>
      <c r="B8687" t="s">
        <v>22951</v>
      </c>
      <c r="C8687" t="s">
        <v>17387</v>
      </c>
      <c r="D8687" t="s">
        <v>17388</v>
      </c>
      <c r="E8687" s="74">
        <v>44062</v>
      </c>
      <c r="F8687">
        <v>0.24570900000000001</v>
      </c>
      <c r="G8687" t="s">
        <v>17</v>
      </c>
      <c r="H8687" t="s">
        <v>17315</v>
      </c>
      <c r="I8687" s="74">
        <v>45533</v>
      </c>
      <c r="J8687" t="s">
        <v>19</v>
      </c>
      <c r="K8687" t="s">
        <v>17325</v>
      </c>
    </row>
    <row r="8688" spans="1:11" hidden="1" x14ac:dyDescent="0.3">
      <c r="A8688" t="s">
        <v>22952</v>
      </c>
      <c r="B8688" t="s">
        <v>22953</v>
      </c>
      <c r="C8688" t="s">
        <v>17387</v>
      </c>
      <c r="D8688" t="s">
        <v>17388</v>
      </c>
      <c r="E8688" s="74">
        <v>44070</v>
      </c>
      <c r="F8688">
        <v>0.246279</v>
      </c>
      <c r="G8688" t="s">
        <v>17</v>
      </c>
      <c r="H8688" t="s">
        <v>17315</v>
      </c>
      <c r="I8688" s="74">
        <v>45558</v>
      </c>
      <c r="J8688" t="s">
        <v>19</v>
      </c>
      <c r="K8688" t="s">
        <v>17325</v>
      </c>
    </row>
    <row r="8689" spans="1:11" hidden="1" x14ac:dyDescent="0.3">
      <c r="A8689" t="s">
        <v>22954</v>
      </c>
      <c r="B8689" t="s">
        <v>22955</v>
      </c>
      <c r="C8689" t="s">
        <v>17387</v>
      </c>
      <c r="D8689" t="s">
        <v>17388</v>
      </c>
      <c r="E8689" s="74">
        <v>44071</v>
      </c>
      <c r="F8689">
        <v>0.24896799999999999</v>
      </c>
      <c r="G8689" t="s">
        <v>17</v>
      </c>
      <c r="H8689" t="s">
        <v>17315</v>
      </c>
      <c r="I8689" s="74">
        <v>45558</v>
      </c>
      <c r="J8689" t="s">
        <v>19</v>
      </c>
      <c r="K8689" t="s">
        <v>17325</v>
      </c>
    </row>
    <row r="8690" spans="1:11" hidden="1" x14ac:dyDescent="0.3">
      <c r="A8690" t="s">
        <v>22956</v>
      </c>
      <c r="B8690" t="s">
        <v>22957</v>
      </c>
      <c r="C8690" t="s">
        <v>17387</v>
      </c>
      <c r="D8690" t="s">
        <v>17388</v>
      </c>
      <c r="E8690" s="74">
        <v>44071</v>
      </c>
      <c r="F8690">
        <v>0.24884899999999999</v>
      </c>
      <c r="G8690" t="s">
        <v>17</v>
      </c>
      <c r="H8690" t="s">
        <v>17315</v>
      </c>
      <c r="I8690" s="74">
        <v>45533</v>
      </c>
      <c r="J8690" t="s">
        <v>19</v>
      </c>
      <c r="K8690" t="s">
        <v>17325</v>
      </c>
    </row>
    <row r="8691" spans="1:11" hidden="1" x14ac:dyDescent="0.3">
      <c r="A8691" t="s">
        <v>22958</v>
      </c>
      <c r="B8691" t="s">
        <v>22959</v>
      </c>
      <c r="C8691" t="s">
        <v>17387</v>
      </c>
      <c r="D8691" t="s">
        <v>17388</v>
      </c>
      <c r="E8691" s="74">
        <v>44084</v>
      </c>
      <c r="F8691">
        <v>0.24811</v>
      </c>
      <c r="G8691" t="s">
        <v>17</v>
      </c>
      <c r="H8691" t="s">
        <v>17315</v>
      </c>
      <c r="I8691" s="74">
        <v>45533</v>
      </c>
      <c r="J8691" t="s">
        <v>19</v>
      </c>
      <c r="K8691" t="s">
        <v>17325</v>
      </c>
    </row>
    <row r="8692" spans="1:11" hidden="1" x14ac:dyDescent="0.3">
      <c r="A8692" t="s">
        <v>22960</v>
      </c>
      <c r="B8692" t="s">
        <v>22961</v>
      </c>
      <c r="C8692" t="s">
        <v>17387</v>
      </c>
      <c r="D8692" t="s">
        <v>17388</v>
      </c>
      <c r="E8692" s="74">
        <v>44078</v>
      </c>
      <c r="F8692">
        <v>0.24434900000000001</v>
      </c>
      <c r="G8692" t="s">
        <v>17</v>
      </c>
      <c r="H8692" t="s">
        <v>17315</v>
      </c>
      <c r="I8692" s="74">
        <v>45533</v>
      </c>
      <c r="J8692" t="s">
        <v>19</v>
      </c>
      <c r="K8692" t="s">
        <v>17325</v>
      </c>
    </row>
    <row r="8693" spans="1:11" hidden="1" x14ac:dyDescent="0.3">
      <c r="A8693" t="s">
        <v>22962</v>
      </c>
      <c r="B8693" t="s">
        <v>22963</v>
      </c>
      <c r="C8693" t="s">
        <v>17387</v>
      </c>
      <c r="D8693" t="s">
        <v>17388</v>
      </c>
      <c r="E8693" s="74">
        <v>44069</v>
      </c>
      <c r="F8693">
        <v>0.24199899999999999</v>
      </c>
      <c r="G8693" t="s">
        <v>17</v>
      </c>
      <c r="H8693" t="s">
        <v>17315</v>
      </c>
      <c r="I8693" s="74">
        <v>45533</v>
      </c>
      <c r="J8693" t="s">
        <v>19</v>
      </c>
      <c r="K8693" t="s">
        <v>17325</v>
      </c>
    </row>
    <row r="8694" spans="1:11" hidden="1" x14ac:dyDescent="0.3">
      <c r="A8694" t="s">
        <v>22964</v>
      </c>
      <c r="B8694" t="s">
        <v>22965</v>
      </c>
      <c r="C8694" t="s">
        <v>17387</v>
      </c>
      <c r="D8694" t="s">
        <v>17388</v>
      </c>
      <c r="E8694" s="74">
        <v>44075</v>
      </c>
      <c r="F8694">
        <v>0.24642</v>
      </c>
      <c r="G8694" t="s">
        <v>17</v>
      </c>
      <c r="H8694" t="s">
        <v>17315</v>
      </c>
      <c r="I8694" s="74">
        <v>45533</v>
      </c>
      <c r="J8694" t="s">
        <v>19</v>
      </c>
      <c r="K8694" t="s">
        <v>17325</v>
      </c>
    </row>
    <row r="8695" spans="1:11" hidden="1" x14ac:dyDescent="0.3">
      <c r="A8695" t="s">
        <v>22966</v>
      </c>
      <c r="B8695" t="s">
        <v>22967</v>
      </c>
      <c r="C8695" t="s">
        <v>17387</v>
      </c>
      <c r="D8695" t="s">
        <v>17388</v>
      </c>
      <c r="E8695" s="74">
        <v>44084</v>
      </c>
      <c r="F8695">
        <v>0.24495900000000001</v>
      </c>
      <c r="G8695" t="s">
        <v>17</v>
      </c>
      <c r="H8695" t="s">
        <v>17315</v>
      </c>
      <c r="I8695" s="74">
        <v>45533</v>
      </c>
      <c r="J8695" t="s">
        <v>19</v>
      </c>
      <c r="K8695" t="s">
        <v>17325</v>
      </c>
    </row>
    <row r="8696" spans="1:11" hidden="1" x14ac:dyDescent="0.3">
      <c r="A8696" t="s">
        <v>22968</v>
      </c>
      <c r="B8696" t="s">
        <v>22969</v>
      </c>
      <c r="C8696" t="s">
        <v>17387</v>
      </c>
      <c r="D8696" t="s">
        <v>17388</v>
      </c>
      <c r="E8696" s="74">
        <v>44075</v>
      </c>
      <c r="F8696">
        <v>0.24409900000000001</v>
      </c>
      <c r="G8696" t="s">
        <v>17</v>
      </c>
      <c r="H8696" t="s">
        <v>17315</v>
      </c>
      <c r="I8696" s="74">
        <v>45533</v>
      </c>
      <c r="J8696" t="s">
        <v>19</v>
      </c>
      <c r="K8696" t="s">
        <v>17325</v>
      </c>
    </row>
    <row r="8697" spans="1:11" hidden="1" x14ac:dyDescent="0.3">
      <c r="A8697" t="s">
        <v>22970</v>
      </c>
      <c r="B8697" t="s">
        <v>22971</v>
      </c>
      <c r="C8697" t="s">
        <v>17387</v>
      </c>
      <c r="D8697" t="s">
        <v>17388</v>
      </c>
      <c r="E8697" s="74">
        <v>43923</v>
      </c>
      <c r="F8697">
        <v>0.24193000000000001</v>
      </c>
      <c r="G8697" t="s">
        <v>17</v>
      </c>
      <c r="H8697" t="s">
        <v>17315</v>
      </c>
      <c r="I8697" s="74">
        <v>45533</v>
      </c>
      <c r="J8697" t="s">
        <v>19</v>
      </c>
      <c r="K8697" t="s">
        <v>17325</v>
      </c>
    </row>
    <row r="8698" spans="1:11" hidden="1" x14ac:dyDescent="0.3">
      <c r="A8698" t="s">
        <v>22972</v>
      </c>
      <c r="B8698" t="s">
        <v>22973</v>
      </c>
      <c r="C8698" t="s">
        <v>17387</v>
      </c>
      <c r="D8698" t="s">
        <v>17388</v>
      </c>
      <c r="E8698" s="74">
        <v>43924</v>
      </c>
      <c r="F8698">
        <v>0.24842</v>
      </c>
      <c r="G8698" t="s">
        <v>17</v>
      </c>
      <c r="H8698" t="s">
        <v>17315</v>
      </c>
      <c r="I8698" s="74">
        <v>45533</v>
      </c>
      <c r="J8698" t="s">
        <v>19</v>
      </c>
      <c r="K8698" t="s">
        <v>17325</v>
      </c>
    </row>
    <row r="8699" spans="1:11" hidden="1" x14ac:dyDescent="0.3">
      <c r="A8699" t="s">
        <v>22974</v>
      </c>
      <c r="B8699" t="s">
        <v>22975</v>
      </c>
      <c r="C8699" t="s">
        <v>17387</v>
      </c>
      <c r="D8699" t="s">
        <v>17388</v>
      </c>
      <c r="E8699" s="74">
        <v>43919</v>
      </c>
      <c r="F8699">
        <v>0.22539899999999999</v>
      </c>
      <c r="G8699" t="s">
        <v>17</v>
      </c>
      <c r="H8699" t="s">
        <v>17315</v>
      </c>
      <c r="I8699" s="74">
        <v>45533</v>
      </c>
      <c r="J8699" t="s">
        <v>19</v>
      </c>
      <c r="K8699" t="s">
        <v>17325</v>
      </c>
    </row>
    <row r="8700" spans="1:11" hidden="1" x14ac:dyDescent="0.3">
      <c r="A8700" t="s">
        <v>22976</v>
      </c>
      <c r="B8700" t="s">
        <v>22977</v>
      </c>
      <c r="C8700" t="s">
        <v>17387</v>
      </c>
      <c r="D8700" t="s">
        <v>17388</v>
      </c>
      <c r="E8700" s="74">
        <v>43922</v>
      </c>
      <c r="F8700">
        <v>0.22253800000000001</v>
      </c>
      <c r="G8700" t="s">
        <v>17</v>
      </c>
      <c r="H8700" t="s">
        <v>17315</v>
      </c>
      <c r="I8700" s="74">
        <v>45533</v>
      </c>
      <c r="J8700" t="s">
        <v>19</v>
      </c>
      <c r="K8700" t="s">
        <v>17325</v>
      </c>
    </row>
    <row r="8701" spans="1:11" hidden="1" x14ac:dyDescent="0.3">
      <c r="A8701" t="s">
        <v>22978</v>
      </c>
      <c r="B8701" t="s">
        <v>22979</v>
      </c>
      <c r="C8701" t="s">
        <v>17387</v>
      </c>
      <c r="D8701" t="s">
        <v>17388</v>
      </c>
      <c r="E8701" s="74">
        <v>43916</v>
      </c>
      <c r="F8701">
        <v>0.240399</v>
      </c>
      <c r="G8701" t="s">
        <v>17</v>
      </c>
      <c r="H8701" t="s">
        <v>17315</v>
      </c>
      <c r="I8701" s="74">
        <v>45533</v>
      </c>
      <c r="J8701" t="s">
        <v>19</v>
      </c>
      <c r="K8701" t="s">
        <v>17325</v>
      </c>
    </row>
    <row r="8702" spans="1:11" hidden="1" x14ac:dyDescent="0.3">
      <c r="A8702" t="s">
        <v>22980</v>
      </c>
      <c r="B8702" t="s">
        <v>22981</v>
      </c>
      <c r="C8702" t="s">
        <v>17387</v>
      </c>
      <c r="D8702" t="s">
        <v>17388</v>
      </c>
      <c r="E8702" s="74">
        <v>43922</v>
      </c>
      <c r="F8702">
        <v>0.24012900000000001</v>
      </c>
      <c r="G8702" t="s">
        <v>17</v>
      </c>
      <c r="H8702" t="s">
        <v>17315</v>
      </c>
      <c r="I8702" s="74">
        <v>45533</v>
      </c>
      <c r="J8702" t="s">
        <v>19</v>
      </c>
      <c r="K8702" t="s">
        <v>17325</v>
      </c>
    </row>
    <row r="8703" spans="1:11" hidden="1" x14ac:dyDescent="0.3">
      <c r="A8703" t="s">
        <v>22982</v>
      </c>
      <c r="B8703" t="s">
        <v>22983</v>
      </c>
      <c r="C8703" t="s">
        <v>17387</v>
      </c>
      <c r="D8703" t="s">
        <v>17388</v>
      </c>
      <c r="E8703" s="74">
        <v>43922</v>
      </c>
      <c r="F8703">
        <v>0.247527</v>
      </c>
      <c r="G8703" t="s">
        <v>17</v>
      </c>
      <c r="H8703" t="s">
        <v>17315</v>
      </c>
      <c r="I8703" s="74">
        <v>45533</v>
      </c>
      <c r="J8703" t="s">
        <v>19</v>
      </c>
      <c r="K8703" t="s">
        <v>17325</v>
      </c>
    </row>
    <row r="8704" spans="1:11" hidden="1" x14ac:dyDescent="0.3">
      <c r="A8704" t="s">
        <v>22984</v>
      </c>
      <c r="B8704" t="s">
        <v>22985</v>
      </c>
      <c r="C8704" t="s">
        <v>17387</v>
      </c>
      <c r="D8704" t="s">
        <v>17388</v>
      </c>
      <c r="E8704" s="74">
        <v>43923</v>
      </c>
      <c r="F8704">
        <v>0.24829799999999999</v>
      </c>
      <c r="G8704" t="s">
        <v>17</v>
      </c>
      <c r="H8704" t="s">
        <v>17315</v>
      </c>
      <c r="I8704" s="74">
        <v>45533</v>
      </c>
      <c r="J8704" t="s">
        <v>19</v>
      </c>
      <c r="K8704" t="s">
        <v>17325</v>
      </c>
    </row>
    <row r="8705" spans="1:11" hidden="1" x14ac:dyDescent="0.3">
      <c r="A8705" t="s">
        <v>22986</v>
      </c>
      <c r="B8705" t="s">
        <v>22987</v>
      </c>
      <c r="C8705" t="s">
        <v>17387</v>
      </c>
      <c r="D8705" t="s">
        <v>17388</v>
      </c>
      <c r="E8705" s="74">
        <v>43920</v>
      </c>
      <c r="F8705">
        <v>0.23386000000000001</v>
      </c>
      <c r="G8705" t="s">
        <v>17</v>
      </c>
      <c r="H8705" t="s">
        <v>17315</v>
      </c>
      <c r="I8705" s="74">
        <v>45533</v>
      </c>
      <c r="J8705" t="s">
        <v>19</v>
      </c>
      <c r="K8705" t="s">
        <v>17325</v>
      </c>
    </row>
    <row r="8706" spans="1:11" hidden="1" x14ac:dyDescent="0.3">
      <c r="A8706" t="s">
        <v>22992</v>
      </c>
      <c r="B8706" t="s">
        <v>22993</v>
      </c>
      <c r="C8706" t="s">
        <v>17387</v>
      </c>
      <c r="D8706" t="s">
        <v>17388</v>
      </c>
      <c r="E8706" s="74">
        <v>43922</v>
      </c>
      <c r="F8706">
        <v>0.24085699999999999</v>
      </c>
      <c r="G8706" t="s">
        <v>17</v>
      </c>
      <c r="H8706" t="s">
        <v>17315</v>
      </c>
      <c r="I8706" s="74">
        <v>45533</v>
      </c>
      <c r="J8706" t="s">
        <v>19</v>
      </c>
      <c r="K8706" t="s">
        <v>17325</v>
      </c>
    </row>
    <row r="8707" spans="1:11" hidden="1" x14ac:dyDescent="0.3">
      <c r="A8707" t="s">
        <v>22996</v>
      </c>
      <c r="B8707" t="s">
        <v>22997</v>
      </c>
      <c r="C8707" t="s">
        <v>17387</v>
      </c>
      <c r="D8707" t="s">
        <v>17388</v>
      </c>
      <c r="E8707" s="74">
        <v>43922</v>
      </c>
      <c r="F8707">
        <v>0.249109</v>
      </c>
      <c r="G8707" t="s">
        <v>17</v>
      </c>
      <c r="H8707" t="s">
        <v>17315</v>
      </c>
      <c r="I8707" s="74">
        <v>45533</v>
      </c>
      <c r="J8707" t="s">
        <v>19</v>
      </c>
      <c r="K8707" t="s">
        <v>17325</v>
      </c>
    </row>
    <row r="8708" spans="1:11" hidden="1" x14ac:dyDescent="0.3">
      <c r="A8708" t="s">
        <v>23002</v>
      </c>
      <c r="B8708" t="s">
        <v>23003</v>
      </c>
      <c r="C8708" t="s">
        <v>17387</v>
      </c>
      <c r="D8708" t="s">
        <v>17388</v>
      </c>
      <c r="E8708" s="74">
        <v>43927</v>
      </c>
      <c r="F8708">
        <v>0.234929</v>
      </c>
      <c r="G8708" t="s">
        <v>17</v>
      </c>
      <c r="H8708" t="s">
        <v>17315</v>
      </c>
      <c r="I8708" s="74">
        <v>45533</v>
      </c>
      <c r="J8708" t="s">
        <v>19</v>
      </c>
      <c r="K8708" t="s">
        <v>17325</v>
      </c>
    </row>
    <row r="8709" spans="1:11" hidden="1" x14ac:dyDescent="0.3">
      <c r="A8709" t="s">
        <v>23006</v>
      </c>
      <c r="B8709" t="s">
        <v>23007</v>
      </c>
      <c r="C8709" t="s">
        <v>17387</v>
      </c>
      <c r="D8709" t="s">
        <v>17388</v>
      </c>
      <c r="E8709" s="74">
        <v>43929</v>
      </c>
      <c r="F8709">
        <v>0.24901799999999999</v>
      </c>
      <c r="G8709" t="s">
        <v>17</v>
      </c>
      <c r="H8709" t="s">
        <v>17315</v>
      </c>
      <c r="I8709" s="74">
        <v>45558</v>
      </c>
      <c r="J8709" t="s">
        <v>19</v>
      </c>
      <c r="K8709" t="s">
        <v>17325</v>
      </c>
    </row>
    <row r="8710" spans="1:11" hidden="1" x14ac:dyDescent="0.3">
      <c r="A8710" t="s">
        <v>23008</v>
      </c>
      <c r="B8710" t="s">
        <v>23009</v>
      </c>
      <c r="C8710" t="s">
        <v>17387</v>
      </c>
      <c r="D8710" t="s">
        <v>17388</v>
      </c>
      <c r="E8710" s="74">
        <v>43935</v>
      </c>
      <c r="F8710">
        <v>0.24776000000000001</v>
      </c>
      <c r="G8710" t="s">
        <v>17</v>
      </c>
      <c r="H8710" t="s">
        <v>17315</v>
      </c>
      <c r="I8710" s="74">
        <v>45533</v>
      </c>
      <c r="J8710" t="s">
        <v>19</v>
      </c>
      <c r="K8710" t="s">
        <v>17325</v>
      </c>
    </row>
    <row r="8711" spans="1:11" hidden="1" x14ac:dyDescent="0.3">
      <c r="A8711" t="s">
        <v>23010</v>
      </c>
      <c r="B8711" t="s">
        <v>23011</v>
      </c>
      <c r="C8711" t="s">
        <v>17387</v>
      </c>
      <c r="D8711" t="s">
        <v>17388</v>
      </c>
      <c r="E8711" s="74">
        <v>43924</v>
      </c>
      <c r="F8711">
        <v>0.24908</v>
      </c>
      <c r="G8711" t="s">
        <v>17</v>
      </c>
      <c r="H8711" t="s">
        <v>17315</v>
      </c>
      <c r="I8711" s="74">
        <v>45533</v>
      </c>
      <c r="J8711" t="s">
        <v>19</v>
      </c>
      <c r="K8711" t="s">
        <v>17325</v>
      </c>
    </row>
    <row r="8712" spans="1:11" hidden="1" x14ac:dyDescent="0.3">
      <c r="A8712" t="s">
        <v>23014</v>
      </c>
      <c r="B8712" t="s">
        <v>23015</v>
      </c>
      <c r="C8712" t="s">
        <v>17387</v>
      </c>
      <c r="D8712" t="s">
        <v>17388</v>
      </c>
      <c r="E8712" s="74">
        <v>43924</v>
      </c>
      <c r="F8712">
        <v>0.24493899999999999</v>
      </c>
      <c r="G8712" t="s">
        <v>17</v>
      </c>
      <c r="H8712" t="s">
        <v>17315</v>
      </c>
      <c r="I8712" s="74">
        <v>45533</v>
      </c>
      <c r="J8712" t="s">
        <v>19</v>
      </c>
      <c r="K8712" t="s">
        <v>17325</v>
      </c>
    </row>
    <row r="8713" spans="1:11" hidden="1" x14ac:dyDescent="0.3">
      <c r="A8713" t="s">
        <v>23018</v>
      </c>
      <c r="B8713" t="s">
        <v>23019</v>
      </c>
      <c r="C8713" t="s">
        <v>17387</v>
      </c>
      <c r="D8713" t="s">
        <v>17388</v>
      </c>
      <c r="E8713" s="74">
        <v>43937</v>
      </c>
      <c r="F8713">
        <v>0.244837</v>
      </c>
      <c r="G8713" t="s">
        <v>17</v>
      </c>
      <c r="H8713" t="s">
        <v>17315</v>
      </c>
      <c r="I8713" s="74">
        <v>45533</v>
      </c>
      <c r="J8713" t="s">
        <v>19</v>
      </c>
      <c r="K8713" t="s">
        <v>17325</v>
      </c>
    </row>
    <row r="8714" spans="1:11" hidden="1" x14ac:dyDescent="0.3">
      <c r="A8714" t="s">
        <v>23020</v>
      </c>
      <c r="B8714" t="s">
        <v>23021</v>
      </c>
      <c r="C8714" t="s">
        <v>17387</v>
      </c>
      <c r="D8714" t="s">
        <v>17388</v>
      </c>
      <c r="E8714" s="74">
        <v>43941</v>
      </c>
      <c r="F8714">
        <v>0.23169999999999999</v>
      </c>
      <c r="G8714" t="s">
        <v>17</v>
      </c>
      <c r="H8714" t="s">
        <v>17315</v>
      </c>
      <c r="I8714" s="74">
        <v>45558</v>
      </c>
      <c r="J8714" t="s">
        <v>19</v>
      </c>
      <c r="K8714" t="s">
        <v>17325</v>
      </c>
    </row>
    <row r="8715" spans="1:11" hidden="1" x14ac:dyDescent="0.3">
      <c r="A8715" t="s">
        <v>23060</v>
      </c>
      <c r="B8715" t="s">
        <v>23061</v>
      </c>
      <c r="C8715" t="s">
        <v>17387</v>
      </c>
      <c r="D8715" t="s">
        <v>17388</v>
      </c>
      <c r="E8715" s="74">
        <v>43955</v>
      </c>
      <c r="F8715">
        <v>0.245229</v>
      </c>
      <c r="G8715" t="s">
        <v>17</v>
      </c>
      <c r="H8715" t="s">
        <v>17315</v>
      </c>
      <c r="I8715" s="74">
        <v>45533</v>
      </c>
      <c r="J8715" t="s">
        <v>19</v>
      </c>
      <c r="K8715" t="s">
        <v>17325</v>
      </c>
    </row>
    <row r="8716" spans="1:11" hidden="1" x14ac:dyDescent="0.3">
      <c r="A8716" t="s">
        <v>23062</v>
      </c>
      <c r="B8716" t="s">
        <v>23063</v>
      </c>
      <c r="C8716" t="s">
        <v>17387</v>
      </c>
      <c r="D8716" t="s">
        <v>17388</v>
      </c>
      <c r="E8716" s="74">
        <v>43937</v>
      </c>
      <c r="F8716">
        <v>0.246028</v>
      </c>
      <c r="G8716" t="s">
        <v>17</v>
      </c>
      <c r="H8716" t="s">
        <v>17315</v>
      </c>
      <c r="I8716" s="74">
        <v>45533</v>
      </c>
      <c r="J8716" t="s">
        <v>19</v>
      </c>
      <c r="K8716" t="s">
        <v>17325</v>
      </c>
    </row>
    <row r="8717" spans="1:11" hidden="1" x14ac:dyDescent="0.3">
      <c r="A8717" t="s">
        <v>23064</v>
      </c>
      <c r="B8717" t="s">
        <v>23065</v>
      </c>
      <c r="C8717" t="s">
        <v>17387</v>
      </c>
      <c r="D8717" t="s">
        <v>17388</v>
      </c>
      <c r="E8717" s="74">
        <v>43945</v>
      </c>
      <c r="F8717">
        <v>0.24467800000000001</v>
      </c>
      <c r="G8717" t="s">
        <v>17</v>
      </c>
      <c r="H8717" t="s">
        <v>17315</v>
      </c>
      <c r="I8717" s="74">
        <v>45533</v>
      </c>
      <c r="J8717" t="s">
        <v>19</v>
      </c>
      <c r="K8717" t="s">
        <v>17325</v>
      </c>
    </row>
    <row r="8718" spans="1:11" hidden="1" x14ac:dyDescent="0.3">
      <c r="A8718" t="s">
        <v>23066</v>
      </c>
      <c r="B8718" t="s">
        <v>23067</v>
      </c>
      <c r="C8718" t="s">
        <v>17387</v>
      </c>
      <c r="D8718" t="s">
        <v>17388</v>
      </c>
      <c r="E8718" s="74">
        <v>43962</v>
      </c>
      <c r="F8718">
        <v>0.23765900000000001</v>
      </c>
      <c r="G8718" t="s">
        <v>17</v>
      </c>
      <c r="H8718" t="s">
        <v>17315</v>
      </c>
      <c r="I8718" s="74">
        <v>45533</v>
      </c>
      <c r="J8718" t="s">
        <v>19</v>
      </c>
      <c r="K8718" t="s">
        <v>17325</v>
      </c>
    </row>
    <row r="8719" spans="1:11" hidden="1" x14ac:dyDescent="0.3">
      <c r="A8719" t="s">
        <v>23068</v>
      </c>
      <c r="B8719" t="s">
        <v>23069</v>
      </c>
      <c r="C8719" t="s">
        <v>17387</v>
      </c>
      <c r="D8719" t="s">
        <v>17388</v>
      </c>
      <c r="E8719" s="74">
        <v>43966</v>
      </c>
      <c r="F8719">
        <v>0.24911800000000001</v>
      </c>
      <c r="G8719" t="s">
        <v>17</v>
      </c>
      <c r="H8719" t="s">
        <v>17315</v>
      </c>
      <c r="I8719" s="74">
        <v>45533</v>
      </c>
      <c r="J8719" t="s">
        <v>19</v>
      </c>
      <c r="K8719" t="s">
        <v>17325</v>
      </c>
    </row>
    <row r="8720" spans="1:11" hidden="1" x14ac:dyDescent="0.3">
      <c r="A8720" t="s">
        <v>23070</v>
      </c>
      <c r="B8720" t="s">
        <v>23071</v>
      </c>
      <c r="C8720" t="s">
        <v>17387</v>
      </c>
      <c r="D8720" t="s">
        <v>17388</v>
      </c>
      <c r="E8720" s="74">
        <v>43963</v>
      </c>
      <c r="F8720">
        <v>0.24915899999999999</v>
      </c>
      <c r="G8720" t="s">
        <v>17</v>
      </c>
      <c r="H8720" t="s">
        <v>17315</v>
      </c>
      <c r="I8720" s="74">
        <v>45533</v>
      </c>
      <c r="J8720" t="s">
        <v>19</v>
      </c>
      <c r="K8720" t="s">
        <v>17325</v>
      </c>
    </row>
    <row r="8721" spans="1:11" hidden="1" x14ac:dyDescent="0.3">
      <c r="A8721" t="s">
        <v>23072</v>
      </c>
      <c r="B8721" t="s">
        <v>23073</v>
      </c>
      <c r="C8721" t="s">
        <v>17387</v>
      </c>
      <c r="D8721" t="s">
        <v>17388</v>
      </c>
      <c r="E8721" s="74">
        <v>43969</v>
      </c>
      <c r="F8721">
        <v>0.24637800000000001</v>
      </c>
      <c r="G8721" t="s">
        <v>17</v>
      </c>
      <c r="H8721" t="s">
        <v>17315</v>
      </c>
      <c r="I8721" s="74">
        <v>45533</v>
      </c>
      <c r="J8721" t="s">
        <v>19</v>
      </c>
      <c r="K8721" t="s">
        <v>17325</v>
      </c>
    </row>
    <row r="8722" spans="1:11" hidden="1" x14ac:dyDescent="0.3">
      <c r="A8722" t="s">
        <v>23074</v>
      </c>
      <c r="B8722" t="s">
        <v>23075</v>
      </c>
      <c r="C8722" t="s">
        <v>17387</v>
      </c>
      <c r="D8722" t="s">
        <v>17388</v>
      </c>
      <c r="E8722" s="74">
        <v>44078</v>
      </c>
      <c r="F8722">
        <v>0.24718000000000001</v>
      </c>
      <c r="G8722" t="s">
        <v>17</v>
      </c>
      <c r="H8722" t="s">
        <v>17315</v>
      </c>
      <c r="I8722" s="74">
        <v>45558</v>
      </c>
      <c r="J8722" t="s">
        <v>19</v>
      </c>
      <c r="K8722" t="s">
        <v>17325</v>
      </c>
    </row>
    <row r="8723" spans="1:11" hidden="1" x14ac:dyDescent="0.3">
      <c r="A8723" t="s">
        <v>23076</v>
      </c>
      <c r="B8723" t="s">
        <v>23077</v>
      </c>
      <c r="C8723" t="s">
        <v>17387</v>
      </c>
      <c r="D8723" t="s">
        <v>17388</v>
      </c>
      <c r="E8723" s="74">
        <v>44089</v>
      </c>
      <c r="F8723">
        <v>0.249329</v>
      </c>
      <c r="G8723" t="s">
        <v>17</v>
      </c>
      <c r="H8723" t="s">
        <v>17315</v>
      </c>
      <c r="I8723" s="74">
        <v>45533</v>
      </c>
      <c r="J8723" t="s">
        <v>19</v>
      </c>
      <c r="K8723" t="s">
        <v>17325</v>
      </c>
    </row>
    <row r="8724" spans="1:11" hidden="1" x14ac:dyDescent="0.3">
      <c r="A8724" t="s">
        <v>23078</v>
      </c>
      <c r="B8724" t="s">
        <v>23079</v>
      </c>
      <c r="C8724" t="s">
        <v>17387</v>
      </c>
      <c r="D8724" t="s">
        <v>17388</v>
      </c>
      <c r="E8724" s="74">
        <v>44088</v>
      </c>
      <c r="F8724">
        <v>0.24762799999999999</v>
      </c>
      <c r="G8724" t="s">
        <v>17</v>
      </c>
      <c r="H8724" t="s">
        <v>17315</v>
      </c>
      <c r="I8724" s="74">
        <v>45558</v>
      </c>
      <c r="J8724" t="s">
        <v>19</v>
      </c>
      <c r="K8724" t="s">
        <v>17325</v>
      </c>
    </row>
    <row r="8725" spans="1:11" hidden="1" x14ac:dyDescent="0.3">
      <c r="A8725" t="s">
        <v>23080</v>
      </c>
      <c r="B8725" t="s">
        <v>23081</v>
      </c>
      <c r="C8725" t="s">
        <v>17387</v>
      </c>
      <c r="D8725" t="s">
        <v>17388</v>
      </c>
      <c r="E8725" s="74">
        <v>44105</v>
      </c>
      <c r="F8725">
        <v>0.24925800000000001</v>
      </c>
      <c r="G8725" t="s">
        <v>17</v>
      </c>
      <c r="H8725" t="s">
        <v>17315</v>
      </c>
      <c r="I8725" s="74">
        <v>45533</v>
      </c>
      <c r="J8725" t="s">
        <v>19</v>
      </c>
      <c r="K8725" t="s">
        <v>17325</v>
      </c>
    </row>
    <row r="8726" spans="1:11" hidden="1" x14ac:dyDescent="0.3">
      <c r="A8726" t="s">
        <v>23082</v>
      </c>
      <c r="B8726" t="s">
        <v>23083</v>
      </c>
      <c r="C8726" t="s">
        <v>17387</v>
      </c>
      <c r="D8726" t="s">
        <v>17388</v>
      </c>
      <c r="E8726" s="74">
        <v>44116</v>
      </c>
      <c r="F8726">
        <v>3.2280000000000003E-2</v>
      </c>
      <c r="G8726" t="s">
        <v>17</v>
      </c>
      <c r="H8726" t="s">
        <v>17315</v>
      </c>
      <c r="I8726" s="74">
        <v>45533</v>
      </c>
      <c r="J8726" t="s">
        <v>19</v>
      </c>
      <c r="K8726" t="s">
        <v>17325</v>
      </c>
    </row>
    <row r="8727" spans="1:11" hidden="1" x14ac:dyDescent="0.3">
      <c r="A8727" t="s">
        <v>23084</v>
      </c>
      <c r="B8727" t="s">
        <v>23085</v>
      </c>
      <c r="C8727" t="s">
        <v>17387</v>
      </c>
      <c r="D8727" t="s">
        <v>17388</v>
      </c>
      <c r="E8727" s="74">
        <v>44082</v>
      </c>
      <c r="F8727">
        <v>0.234678</v>
      </c>
      <c r="G8727" t="s">
        <v>17</v>
      </c>
      <c r="H8727" t="s">
        <v>17315</v>
      </c>
      <c r="I8727" s="74">
        <v>45533</v>
      </c>
      <c r="J8727" t="s">
        <v>19</v>
      </c>
      <c r="K8727" t="s">
        <v>17325</v>
      </c>
    </row>
    <row r="8728" spans="1:11" hidden="1" x14ac:dyDescent="0.3">
      <c r="A8728" t="s">
        <v>23086</v>
      </c>
      <c r="B8728" t="s">
        <v>23087</v>
      </c>
      <c r="C8728" t="s">
        <v>17387</v>
      </c>
      <c r="D8728" t="s">
        <v>17388</v>
      </c>
      <c r="E8728" s="74">
        <v>44069</v>
      </c>
      <c r="F8728">
        <v>0.221499</v>
      </c>
      <c r="G8728" t="s">
        <v>17</v>
      </c>
      <c r="H8728" t="s">
        <v>17315</v>
      </c>
      <c r="I8728" s="74">
        <v>45533</v>
      </c>
      <c r="J8728" t="s">
        <v>19</v>
      </c>
      <c r="K8728" t="s">
        <v>17325</v>
      </c>
    </row>
    <row r="8729" spans="1:11" hidden="1" x14ac:dyDescent="0.3">
      <c r="A8729" t="s">
        <v>23088</v>
      </c>
      <c r="B8729" t="s">
        <v>23089</v>
      </c>
      <c r="C8729" t="s">
        <v>17387</v>
      </c>
      <c r="D8729" t="s">
        <v>17388</v>
      </c>
      <c r="E8729" s="74">
        <v>44125</v>
      </c>
      <c r="F8729">
        <v>0.248448</v>
      </c>
      <c r="G8729" t="s">
        <v>17</v>
      </c>
      <c r="H8729" t="s">
        <v>17315</v>
      </c>
      <c r="I8729" s="74">
        <v>45533</v>
      </c>
      <c r="J8729" t="s">
        <v>19</v>
      </c>
      <c r="K8729" t="s">
        <v>17325</v>
      </c>
    </row>
    <row r="8730" spans="1:11" hidden="1" x14ac:dyDescent="0.3">
      <c r="A8730" t="s">
        <v>23090</v>
      </c>
      <c r="B8730" t="s">
        <v>23091</v>
      </c>
      <c r="C8730" t="s">
        <v>17387</v>
      </c>
      <c r="D8730" t="s">
        <v>17388</v>
      </c>
      <c r="E8730" s="74">
        <v>44137</v>
      </c>
      <c r="F8730">
        <v>0.22881499999999999</v>
      </c>
      <c r="G8730" t="s">
        <v>17</v>
      </c>
      <c r="H8730" t="s">
        <v>17315</v>
      </c>
      <c r="I8730" s="74">
        <v>45533</v>
      </c>
      <c r="J8730" t="s">
        <v>19</v>
      </c>
      <c r="K8730" t="s">
        <v>17325</v>
      </c>
    </row>
    <row r="8731" spans="1:11" hidden="1" x14ac:dyDescent="0.3">
      <c r="A8731" t="s">
        <v>23092</v>
      </c>
      <c r="B8731" t="s">
        <v>23093</v>
      </c>
      <c r="C8731" t="s">
        <v>17387</v>
      </c>
      <c r="D8731" t="s">
        <v>17388</v>
      </c>
      <c r="E8731" s="74">
        <v>44147</v>
      </c>
      <c r="F8731">
        <v>0.248749</v>
      </c>
      <c r="G8731" t="s">
        <v>17</v>
      </c>
      <c r="H8731" t="s">
        <v>17315</v>
      </c>
      <c r="I8731" s="74">
        <v>45533</v>
      </c>
      <c r="J8731" t="s">
        <v>19</v>
      </c>
      <c r="K8731" t="s">
        <v>17325</v>
      </c>
    </row>
    <row r="8732" spans="1:11" hidden="1" x14ac:dyDescent="0.3">
      <c r="A8732" t="s">
        <v>23094</v>
      </c>
      <c r="B8732" t="s">
        <v>23095</v>
      </c>
      <c r="C8732" t="s">
        <v>17387</v>
      </c>
      <c r="D8732" t="s">
        <v>17388</v>
      </c>
      <c r="E8732" s="74">
        <v>44153</v>
      </c>
      <c r="F8732">
        <v>5.3439E-2</v>
      </c>
      <c r="G8732" t="s">
        <v>17</v>
      </c>
      <c r="H8732" t="s">
        <v>17315</v>
      </c>
      <c r="I8732" s="74">
        <v>45533</v>
      </c>
      <c r="J8732" t="s">
        <v>19</v>
      </c>
      <c r="K8732" t="s">
        <v>17325</v>
      </c>
    </row>
    <row r="8733" spans="1:11" hidden="1" x14ac:dyDescent="0.3">
      <c r="A8733" t="s">
        <v>23096</v>
      </c>
      <c r="B8733" t="s">
        <v>23097</v>
      </c>
      <c r="C8733" t="s">
        <v>17387</v>
      </c>
      <c r="D8733" t="s">
        <v>17388</v>
      </c>
      <c r="E8733" s="74">
        <v>43902</v>
      </c>
      <c r="F8733">
        <v>0.13261999999999999</v>
      </c>
      <c r="G8733" t="s">
        <v>17</v>
      </c>
      <c r="H8733" t="s">
        <v>17315</v>
      </c>
      <c r="I8733" s="74">
        <v>45533</v>
      </c>
      <c r="J8733" t="s">
        <v>19</v>
      </c>
      <c r="K8733" t="s">
        <v>17325</v>
      </c>
    </row>
    <row r="8734" spans="1:11" hidden="1" x14ac:dyDescent="0.3">
      <c r="A8734" t="s">
        <v>23098</v>
      </c>
      <c r="B8734" t="s">
        <v>23099</v>
      </c>
      <c r="C8734" t="s">
        <v>17387</v>
      </c>
      <c r="D8734" t="s">
        <v>17388</v>
      </c>
      <c r="E8734" s="74">
        <v>44172</v>
      </c>
      <c r="F8734">
        <v>0.240897</v>
      </c>
      <c r="G8734" t="s">
        <v>17</v>
      </c>
      <c r="H8734" t="s">
        <v>17315</v>
      </c>
      <c r="I8734" s="74">
        <v>45533</v>
      </c>
      <c r="J8734" t="s">
        <v>19</v>
      </c>
      <c r="K8734" t="s">
        <v>17325</v>
      </c>
    </row>
    <row r="8735" spans="1:11" hidden="1" x14ac:dyDescent="0.3">
      <c r="A8735" t="s">
        <v>23100</v>
      </c>
      <c r="B8735" t="s">
        <v>23101</v>
      </c>
      <c r="C8735" t="s">
        <v>17387</v>
      </c>
      <c r="D8735" t="s">
        <v>17388</v>
      </c>
      <c r="E8735" s="74">
        <v>44174</v>
      </c>
      <c r="F8735">
        <v>0.13053899999999999</v>
      </c>
      <c r="G8735" t="s">
        <v>17</v>
      </c>
      <c r="H8735" t="s">
        <v>17315</v>
      </c>
      <c r="I8735" s="74">
        <v>45533</v>
      </c>
      <c r="J8735" t="s">
        <v>19</v>
      </c>
      <c r="K8735" t="s">
        <v>17325</v>
      </c>
    </row>
    <row r="8736" spans="1:11" hidden="1" x14ac:dyDescent="0.3">
      <c r="A8736" t="s">
        <v>22518</v>
      </c>
      <c r="B8736" t="s">
        <v>22519</v>
      </c>
      <c r="C8736" t="s">
        <v>17387</v>
      </c>
      <c r="D8736" t="s">
        <v>17388</v>
      </c>
      <c r="E8736" s="74">
        <v>44038</v>
      </c>
      <c r="F8736">
        <v>0.24692</v>
      </c>
      <c r="G8736" t="s">
        <v>17</v>
      </c>
      <c r="H8736" t="s">
        <v>17315</v>
      </c>
      <c r="I8736" s="74">
        <v>45533</v>
      </c>
      <c r="J8736" t="s">
        <v>19</v>
      </c>
      <c r="K8736" t="s">
        <v>17325</v>
      </c>
    </row>
    <row r="8737" spans="1:11" hidden="1" x14ac:dyDescent="0.3">
      <c r="A8737" t="s">
        <v>22520</v>
      </c>
      <c r="B8737" t="s">
        <v>22521</v>
      </c>
      <c r="C8737" t="s">
        <v>17387</v>
      </c>
      <c r="D8737" t="s">
        <v>17388</v>
      </c>
      <c r="E8737" s="74">
        <v>44047</v>
      </c>
      <c r="F8737">
        <v>0.247138</v>
      </c>
      <c r="G8737" t="s">
        <v>17</v>
      </c>
      <c r="H8737" t="s">
        <v>17315</v>
      </c>
      <c r="I8737" s="74">
        <v>45533</v>
      </c>
      <c r="J8737" t="s">
        <v>19</v>
      </c>
      <c r="K8737" t="s">
        <v>17325</v>
      </c>
    </row>
    <row r="8738" spans="1:11" hidden="1" x14ac:dyDescent="0.3">
      <c r="A8738" t="s">
        <v>22526</v>
      </c>
      <c r="B8738" t="s">
        <v>22527</v>
      </c>
      <c r="C8738" t="s">
        <v>17387</v>
      </c>
      <c r="D8738" t="s">
        <v>17388</v>
      </c>
      <c r="E8738" s="74">
        <v>44042</v>
      </c>
      <c r="F8738">
        <v>0.24767600000000001</v>
      </c>
      <c r="G8738" t="s">
        <v>17</v>
      </c>
      <c r="H8738" t="s">
        <v>17315</v>
      </c>
      <c r="I8738" s="74">
        <v>45533</v>
      </c>
      <c r="J8738" t="s">
        <v>19</v>
      </c>
      <c r="K8738" t="s">
        <v>17325</v>
      </c>
    </row>
    <row r="8739" spans="1:11" hidden="1" x14ac:dyDescent="0.3">
      <c r="A8739" t="s">
        <v>22530</v>
      </c>
      <c r="B8739" t="s">
        <v>22531</v>
      </c>
      <c r="C8739" t="s">
        <v>17387</v>
      </c>
      <c r="D8739" t="s">
        <v>17388</v>
      </c>
      <c r="E8739" s="74">
        <v>44047</v>
      </c>
      <c r="F8739">
        <v>0.23918800000000001</v>
      </c>
      <c r="G8739" t="s">
        <v>17</v>
      </c>
      <c r="H8739" t="s">
        <v>17315</v>
      </c>
      <c r="I8739" s="74">
        <v>45533</v>
      </c>
      <c r="J8739" t="s">
        <v>19</v>
      </c>
      <c r="K8739" t="s">
        <v>17325</v>
      </c>
    </row>
    <row r="8740" spans="1:11" hidden="1" x14ac:dyDescent="0.3">
      <c r="A8740" t="s">
        <v>22534</v>
      </c>
      <c r="B8740" t="s">
        <v>22535</v>
      </c>
      <c r="C8740" t="s">
        <v>17387</v>
      </c>
      <c r="D8740" t="s">
        <v>17388</v>
      </c>
      <c r="E8740" s="74">
        <v>44053</v>
      </c>
      <c r="F8740">
        <v>0.24929899999999999</v>
      </c>
      <c r="G8740" t="s">
        <v>17</v>
      </c>
      <c r="H8740" t="s">
        <v>17315</v>
      </c>
      <c r="I8740" s="74">
        <v>45533</v>
      </c>
      <c r="J8740" t="s">
        <v>19</v>
      </c>
      <c r="K8740" t="s">
        <v>17325</v>
      </c>
    </row>
    <row r="8741" spans="1:11" hidden="1" x14ac:dyDescent="0.3">
      <c r="A8741" t="s">
        <v>22540</v>
      </c>
      <c r="B8741" t="s">
        <v>22541</v>
      </c>
      <c r="C8741" t="s">
        <v>17387</v>
      </c>
      <c r="D8741" t="s">
        <v>17388</v>
      </c>
      <c r="E8741" s="74">
        <v>44056</v>
      </c>
      <c r="F8741">
        <v>0.24834800000000001</v>
      </c>
      <c r="G8741" t="s">
        <v>17</v>
      </c>
      <c r="H8741" t="s">
        <v>17315</v>
      </c>
      <c r="I8741" s="74">
        <v>45533</v>
      </c>
      <c r="J8741" t="s">
        <v>19</v>
      </c>
      <c r="K8741" t="s">
        <v>17325</v>
      </c>
    </row>
    <row r="8742" spans="1:11" hidden="1" x14ac:dyDescent="0.3">
      <c r="A8742" t="s">
        <v>22546</v>
      </c>
      <c r="B8742" t="s">
        <v>22547</v>
      </c>
      <c r="C8742" t="s">
        <v>17387</v>
      </c>
      <c r="D8742" t="s">
        <v>17388</v>
      </c>
      <c r="E8742" s="74">
        <v>43901</v>
      </c>
      <c r="F8742">
        <v>0.120099</v>
      </c>
      <c r="G8742" t="s">
        <v>17</v>
      </c>
      <c r="H8742" t="s">
        <v>17315</v>
      </c>
      <c r="I8742" s="74">
        <v>45533</v>
      </c>
      <c r="J8742" t="s">
        <v>19</v>
      </c>
      <c r="K8742" t="s">
        <v>17325</v>
      </c>
    </row>
    <row r="8743" spans="1:11" hidden="1" x14ac:dyDescent="0.3">
      <c r="A8743" t="s">
        <v>22552</v>
      </c>
      <c r="B8743" t="s">
        <v>22553</v>
      </c>
      <c r="C8743" t="s">
        <v>17387</v>
      </c>
      <c r="D8743" t="s">
        <v>17388</v>
      </c>
      <c r="E8743" s="74">
        <v>43896</v>
      </c>
      <c r="F8743">
        <v>0.16209000000000001</v>
      </c>
      <c r="G8743" t="s">
        <v>17</v>
      </c>
      <c r="H8743" t="s">
        <v>17315</v>
      </c>
      <c r="I8743" s="74">
        <v>45558</v>
      </c>
      <c r="J8743" t="s">
        <v>19</v>
      </c>
      <c r="K8743" t="s">
        <v>17325</v>
      </c>
    </row>
    <row r="8744" spans="1:11" hidden="1" x14ac:dyDescent="0.3">
      <c r="A8744" t="s">
        <v>22554</v>
      </c>
      <c r="B8744" t="s">
        <v>22555</v>
      </c>
      <c r="C8744" t="s">
        <v>17387</v>
      </c>
      <c r="D8744" t="s">
        <v>17388</v>
      </c>
      <c r="E8744" s="74">
        <v>43880</v>
      </c>
      <c r="F8744">
        <v>0.22416900000000001</v>
      </c>
      <c r="G8744" t="s">
        <v>17</v>
      </c>
      <c r="H8744" t="s">
        <v>17315</v>
      </c>
      <c r="I8744" s="74">
        <v>45558</v>
      </c>
      <c r="J8744" t="s">
        <v>19</v>
      </c>
      <c r="K8744" t="s">
        <v>17325</v>
      </c>
    </row>
    <row r="8745" spans="1:11" hidden="1" x14ac:dyDescent="0.3">
      <c r="A8745" t="s">
        <v>22560</v>
      </c>
      <c r="B8745" t="s">
        <v>22561</v>
      </c>
      <c r="C8745" t="s">
        <v>17387</v>
      </c>
      <c r="D8745" t="s">
        <v>17388</v>
      </c>
      <c r="E8745" s="74">
        <v>43902</v>
      </c>
      <c r="F8745">
        <v>0.24484900000000001</v>
      </c>
      <c r="G8745" t="s">
        <v>17</v>
      </c>
      <c r="H8745" t="s">
        <v>17315</v>
      </c>
      <c r="I8745" s="74">
        <v>45533</v>
      </c>
      <c r="J8745" t="s">
        <v>19</v>
      </c>
      <c r="K8745" t="s">
        <v>17325</v>
      </c>
    </row>
    <row r="8746" spans="1:11" hidden="1" x14ac:dyDescent="0.3">
      <c r="A8746" t="s">
        <v>22564</v>
      </c>
      <c r="B8746" t="s">
        <v>22565</v>
      </c>
      <c r="C8746" t="s">
        <v>17387</v>
      </c>
      <c r="D8746" t="s">
        <v>17388</v>
      </c>
      <c r="E8746" s="74">
        <v>43911</v>
      </c>
      <c r="F8746">
        <v>0.24329899999999999</v>
      </c>
      <c r="G8746" t="s">
        <v>17</v>
      </c>
      <c r="H8746" t="s">
        <v>17315</v>
      </c>
      <c r="I8746" s="74">
        <v>45533</v>
      </c>
      <c r="J8746" t="s">
        <v>19</v>
      </c>
      <c r="K8746" t="s">
        <v>17325</v>
      </c>
    </row>
    <row r="8747" spans="1:11" hidden="1" x14ac:dyDescent="0.3">
      <c r="A8747" t="s">
        <v>22566</v>
      </c>
      <c r="B8747" t="s">
        <v>22567</v>
      </c>
      <c r="C8747" t="s">
        <v>17387</v>
      </c>
      <c r="D8747" t="s">
        <v>17388</v>
      </c>
      <c r="E8747" s="74">
        <v>43930</v>
      </c>
      <c r="F8747">
        <v>0.24792700000000001</v>
      </c>
      <c r="G8747" t="s">
        <v>17</v>
      </c>
      <c r="H8747" t="s">
        <v>17315</v>
      </c>
      <c r="I8747" s="74">
        <v>45533</v>
      </c>
      <c r="J8747" t="s">
        <v>19</v>
      </c>
      <c r="K8747" t="s">
        <v>17325</v>
      </c>
    </row>
    <row r="8748" spans="1:11" hidden="1" x14ac:dyDescent="0.3">
      <c r="A8748" t="s">
        <v>22568</v>
      </c>
      <c r="B8748" t="s">
        <v>22569</v>
      </c>
      <c r="C8748" t="s">
        <v>17387</v>
      </c>
      <c r="D8748" t="s">
        <v>17388</v>
      </c>
      <c r="E8748" s="74">
        <v>44155</v>
      </c>
      <c r="F8748">
        <v>0.248477</v>
      </c>
      <c r="G8748" t="s">
        <v>17</v>
      </c>
      <c r="H8748" t="s">
        <v>17315</v>
      </c>
      <c r="I8748" s="74">
        <v>45533</v>
      </c>
      <c r="J8748" t="s">
        <v>19</v>
      </c>
      <c r="K8748" t="s">
        <v>17325</v>
      </c>
    </row>
    <row r="8749" spans="1:11" hidden="1" x14ac:dyDescent="0.3">
      <c r="A8749" t="s">
        <v>22570</v>
      </c>
      <c r="B8749" t="s">
        <v>22571</v>
      </c>
      <c r="C8749" t="s">
        <v>17387</v>
      </c>
      <c r="D8749" t="s">
        <v>17388</v>
      </c>
      <c r="E8749" s="74">
        <v>44160</v>
      </c>
      <c r="F8749">
        <v>0.24643699999999999</v>
      </c>
      <c r="G8749" t="s">
        <v>17</v>
      </c>
      <c r="H8749" t="s">
        <v>17315</v>
      </c>
      <c r="I8749" s="74">
        <v>45533</v>
      </c>
      <c r="J8749" t="s">
        <v>19</v>
      </c>
      <c r="K8749" t="s">
        <v>17325</v>
      </c>
    </row>
    <row r="8750" spans="1:11" hidden="1" x14ac:dyDescent="0.3">
      <c r="A8750" t="s">
        <v>22588</v>
      </c>
      <c r="B8750" t="s">
        <v>22589</v>
      </c>
      <c r="C8750" t="s">
        <v>17387</v>
      </c>
      <c r="D8750" t="s">
        <v>17388</v>
      </c>
      <c r="E8750" s="74">
        <v>44166</v>
      </c>
      <c r="F8750">
        <v>0.15451799999999999</v>
      </c>
      <c r="G8750" t="s">
        <v>17</v>
      </c>
      <c r="H8750" t="s">
        <v>17315</v>
      </c>
      <c r="I8750" s="74">
        <v>45558</v>
      </c>
      <c r="J8750" t="s">
        <v>19</v>
      </c>
      <c r="K8750" t="s">
        <v>17325</v>
      </c>
    </row>
    <row r="8751" spans="1:11" hidden="1" x14ac:dyDescent="0.3">
      <c r="A8751" t="s">
        <v>22590</v>
      </c>
      <c r="B8751" t="s">
        <v>22591</v>
      </c>
      <c r="C8751" t="s">
        <v>17387</v>
      </c>
      <c r="D8751" t="s">
        <v>17388</v>
      </c>
      <c r="E8751" s="74">
        <v>43894</v>
      </c>
      <c r="F8751">
        <v>0.13929800000000001</v>
      </c>
      <c r="G8751" t="s">
        <v>17</v>
      </c>
      <c r="H8751" t="s">
        <v>17315</v>
      </c>
      <c r="I8751" s="74">
        <v>45533</v>
      </c>
      <c r="J8751" t="s">
        <v>19</v>
      </c>
      <c r="K8751" t="s">
        <v>17325</v>
      </c>
    </row>
    <row r="8752" spans="1:11" hidden="1" x14ac:dyDescent="0.3">
      <c r="A8752" t="s">
        <v>22592</v>
      </c>
      <c r="B8752" t="s">
        <v>22593</v>
      </c>
      <c r="C8752" t="s">
        <v>17387</v>
      </c>
      <c r="D8752" t="s">
        <v>17388</v>
      </c>
      <c r="E8752" s="74">
        <v>43896</v>
      </c>
      <c r="F8752">
        <v>0.12837000000000001</v>
      </c>
      <c r="G8752" t="s">
        <v>17</v>
      </c>
      <c r="H8752" t="s">
        <v>17315</v>
      </c>
      <c r="I8752" s="74">
        <v>45533</v>
      </c>
      <c r="J8752" t="s">
        <v>19</v>
      </c>
      <c r="K8752" t="s">
        <v>17325</v>
      </c>
    </row>
    <row r="8753" spans="1:11" hidden="1" x14ac:dyDescent="0.3">
      <c r="A8753" t="s">
        <v>22594</v>
      </c>
      <c r="B8753" t="s">
        <v>22595</v>
      </c>
      <c r="C8753" t="s">
        <v>17387</v>
      </c>
      <c r="D8753" t="s">
        <v>17388</v>
      </c>
      <c r="E8753" s="74">
        <v>43901</v>
      </c>
      <c r="F8753">
        <v>0.11969</v>
      </c>
      <c r="G8753" t="s">
        <v>17</v>
      </c>
      <c r="H8753" t="s">
        <v>17315</v>
      </c>
      <c r="I8753" s="74">
        <v>45533</v>
      </c>
      <c r="J8753" t="s">
        <v>19</v>
      </c>
      <c r="K8753" t="s">
        <v>17325</v>
      </c>
    </row>
    <row r="8754" spans="1:11" hidden="1" x14ac:dyDescent="0.3">
      <c r="A8754" t="s">
        <v>22596</v>
      </c>
      <c r="B8754" t="s">
        <v>22597</v>
      </c>
      <c r="C8754" t="s">
        <v>17387</v>
      </c>
      <c r="D8754" t="s">
        <v>17388</v>
      </c>
      <c r="E8754" s="74">
        <v>43900</v>
      </c>
      <c r="F8754">
        <v>0.130799</v>
      </c>
      <c r="G8754" t="s">
        <v>17</v>
      </c>
      <c r="H8754" t="s">
        <v>17315</v>
      </c>
      <c r="I8754" s="74">
        <v>45533</v>
      </c>
      <c r="J8754" t="s">
        <v>19</v>
      </c>
      <c r="K8754" t="s">
        <v>17325</v>
      </c>
    </row>
    <row r="8755" spans="1:11" hidden="1" x14ac:dyDescent="0.3">
      <c r="A8755" t="s">
        <v>22598</v>
      </c>
      <c r="B8755" t="s">
        <v>22599</v>
      </c>
      <c r="C8755" t="s">
        <v>17387</v>
      </c>
      <c r="D8755" t="s">
        <v>17388</v>
      </c>
      <c r="E8755" s="74">
        <v>43892</v>
      </c>
      <c r="F8755">
        <v>9.6680000000000002E-2</v>
      </c>
      <c r="G8755" t="s">
        <v>17</v>
      </c>
      <c r="H8755" t="s">
        <v>17315</v>
      </c>
      <c r="I8755" s="74">
        <v>45533</v>
      </c>
      <c r="J8755" t="s">
        <v>19</v>
      </c>
      <c r="K8755" t="s">
        <v>17325</v>
      </c>
    </row>
    <row r="8756" spans="1:11" hidden="1" x14ac:dyDescent="0.3">
      <c r="A8756" t="s">
        <v>22600</v>
      </c>
      <c r="B8756" t="s">
        <v>22601</v>
      </c>
      <c r="C8756" t="s">
        <v>17387</v>
      </c>
      <c r="D8756" t="s">
        <v>17388</v>
      </c>
      <c r="E8756" s="74">
        <v>43900</v>
      </c>
      <c r="F8756">
        <v>9.69E-2</v>
      </c>
      <c r="G8756" t="s">
        <v>17</v>
      </c>
      <c r="H8756" t="s">
        <v>17315</v>
      </c>
      <c r="I8756" s="74">
        <v>45558</v>
      </c>
      <c r="J8756" t="s">
        <v>19</v>
      </c>
      <c r="K8756" t="s">
        <v>17325</v>
      </c>
    </row>
    <row r="8757" spans="1:11" hidden="1" x14ac:dyDescent="0.3">
      <c r="A8757" t="s">
        <v>22602</v>
      </c>
      <c r="B8757" t="s">
        <v>22603</v>
      </c>
      <c r="C8757" t="s">
        <v>17387</v>
      </c>
      <c r="D8757" t="s">
        <v>17388</v>
      </c>
      <c r="E8757" s="74">
        <v>43858</v>
      </c>
      <c r="F8757">
        <v>8.5769999999999999E-2</v>
      </c>
      <c r="G8757" t="s">
        <v>17</v>
      </c>
      <c r="H8757" t="s">
        <v>17315</v>
      </c>
      <c r="I8757" s="74">
        <v>45533</v>
      </c>
      <c r="J8757" t="s">
        <v>19</v>
      </c>
      <c r="K8757" t="s">
        <v>17325</v>
      </c>
    </row>
    <row r="8758" spans="1:11" hidden="1" x14ac:dyDescent="0.3">
      <c r="A8758" t="s">
        <v>22604</v>
      </c>
      <c r="B8758" t="s">
        <v>22605</v>
      </c>
      <c r="C8758" t="s">
        <v>17387</v>
      </c>
      <c r="D8758" t="s">
        <v>17388</v>
      </c>
      <c r="E8758" s="74">
        <v>43909</v>
      </c>
      <c r="F8758">
        <v>0.10151</v>
      </c>
      <c r="G8758" t="s">
        <v>17</v>
      </c>
      <c r="H8758" t="s">
        <v>17315</v>
      </c>
      <c r="I8758" s="74">
        <v>45533</v>
      </c>
      <c r="J8758" t="s">
        <v>19</v>
      </c>
      <c r="K8758" t="s">
        <v>17325</v>
      </c>
    </row>
    <row r="8759" spans="1:11" hidden="1" x14ac:dyDescent="0.3">
      <c r="A8759" t="s">
        <v>22606</v>
      </c>
      <c r="B8759" t="s">
        <v>22607</v>
      </c>
      <c r="C8759" t="s">
        <v>17387</v>
      </c>
      <c r="D8759" t="s">
        <v>17388</v>
      </c>
      <c r="E8759" s="74">
        <v>43905</v>
      </c>
      <c r="F8759">
        <v>0.186199</v>
      </c>
      <c r="G8759" t="s">
        <v>17</v>
      </c>
      <c r="H8759" t="s">
        <v>17315</v>
      </c>
      <c r="I8759" s="74">
        <v>45533</v>
      </c>
      <c r="J8759" t="s">
        <v>19</v>
      </c>
      <c r="K8759" t="s">
        <v>17325</v>
      </c>
    </row>
    <row r="8760" spans="1:11" hidden="1" x14ac:dyDescent="0.3">
      <c r="A8760" t="s">
        <v>22608</v>
      </c>
      <c r="B8760" t="s">
        <v>22609</v>
      </c>
      <c r="C8760" t="s">
        <v>17387</v>
      </c>
      <c r="D8760" t="s">
        <v>17388</v>
      </c>
      <c r="E8760" s="74">
        <v>44015</v>
      </c>
      <c r="F8760">
        <v>0.24065</v>
      </c>
      <c r="G8760" t="s">
        <v>17</v>
      </c>
      <c r="H8760" t="s">
        <v>17315</v>
      </c>
      <c r="I8760" s="74">
        <v>45558</v>
      </c>
      <c r="J8760" t="s">
        <v>19</v>
      </c>
      <c r="K8760" t="s">
        <v>17325</v>
      </c>
    </row>
    <row r="8761" spans="1:11" hidden="1" x14ac:dyDescent="0.3">
      <c r="A8761" t="s">
        <v>22610</v>
      </c>
      <c r="B8761" t="s">
        <v>22611</v>
      </c>
      <c r="C8761" t="s">
        <v>17387</v>
      </c>
      <c r="D8761" t="s">
        <v>17388</v>
      </c>
      <c r="E8761" s="74">
        <v>44026</v>
      </c>
      <c r="F8761">
        <v>0.24592800000000001</v>
      </c>
      <c r="G8761" t="s">
        <v>17</v>
      </c>
      <c r="H8761" t="s">
        <v>17315</v>
      </c>
      <c r="I8761" s="74">
        <v>45558</v>
      </c>
      <c r="J8761" t="s">
        <v>19</v>
      </c>
      <c r="K8761" t="s">
        <v>17325</v>
      </c>
    </row>
    <row r="8762" spans="1:11" hidden="1" x14ac:dyDescent="0.3">
      <c r="A8762" t="s">
        <v>22612</v>
      </c>
      <c r="B8762" t="s">
        <v>22613</v>
      </c>
      <c r="C8762" t="s">
        <v>17387</v>
      </c>
      <c r="D8762" t="s">
        <v>17388</v>
      </c>
      <c r="E8762" s="74">
        <v>44029</v>
      </c>
      <c r="F8762">
        <v>0.24681</v>
      </c>
      <c r="G8762" t="s">
        <v>17</v>
      </c>
      <c r="H8762" t="s">
        <v>17315</v>
      </c>
      <c r="I8762" s="74">
        <v>45533</v>
      </c>
      <c r="J8762" t="s">
        <v>19</v>
      </c>
      <c r="K8762" t="s">
        <v>17325</v>
      </c>
    </row>
    <row r="8763" spans="1:11" hidden="1" x14ac:dyDescent="0.3">
      <c r="A8763" t="s">
        <v>22614</v>
      </c>
      <c r="B8763" t="s">
        <v>22615</v>
      </c>
      <c r="C8763" t="s">
        <v>17387</v>
      </c>
      <c r="D8763" t="s">
        <v>17388</v>
      </c>
      <c r="E8763" s="74">
        <v>44053</v>
      </c>
      <c r="F8763">
        <v>0.24642900000000001</v>
      </c>
      <c r="G8763" t="s">
        <v>17</v>
      </c>
      <c r="H8763" t="s">
        <v>17315</v>
      </c>
      <c r="I8763" s="74">
        <v>45558</v>
      </c>
      <c r="J8763" t="s">
        <v>19</v>
      </c>
      <c r="K8763" t="s">
        <v>17325</v>
      </c>
    </row>
    <row r="8764" spans="1:11" hidden="1" x14ac:dyDescent="0.3">
      <c r="A8764" t="s">
        <v>22616</v>
      </c>
      <c r="B8764" t="s">
        <v>22617</v>
      </c>
      <c r="C8764" t="s">
        <v>17387</v>
      </c>
      <c r="D8764" t="s">
        <v>17388</v>
      </c>
      <c r="E8764" s="74">
        <v>44074</v>
      </c>
      <c r="F8764">
        <v>0.24526000000000001</v>
      </c>
      <c r="G8764" t="s">
        <v>17</v>
      </c>
      <c r="H8764" t="s">
        <v>17315</v>
      </c>
      <c r="I8764" s="74">
        <v>45558</v>
      </c>
      <c r="J8764" t="s">
        <v>19</v>
      </c>
      <c r="K8764" t="s">
        <v>17325</v>
      </c>
    </row>
    <row r="8765" spans="1:11" hidden="1" x14ac:dyDescent="0.3">
      <c r="A8765" t="s">
        <v>22618</v>
      </c>
      <c r="B8765" t="s">
        <v>22619</v>
      </c>
      <c r="C8765" t="s">
        <v>17387</v>
      </c>
      <c r="D8765" t="s">
        <v>17388</v>
      </c>
      <c r="E8765" s="74">
        <v>43902</v>
      </c>
      <c r="F8765">
        <v>0.11566</v>
      </c>
      <c r="G8765" t="s">
        <v>17</v>
      </c>
      <c r="H8765" t="s">
        <v>17315</v>
      </c>
      <c r="I8765" s="74">
        <v>45533</v>
      </c>
      <c r="J8765" t="s">
        <v>19</v>
      </c>
      <c r="K8765" t="s">
        <v>17325</v>
      </c>
    </row>
    <row r="8766" spans="1:11" hidden="1" x14ac:dyDescent="0.3">
      <c r="A8766" t="s">
        <v>22620</v>
      </c>
      <c r="B8766" t="s">
        <v>22621</v>
      </c>
      <c r="C8766" t="s">
        <v>17387</v>
      </c>
      <c r="D8766" t="s">
        <v>17388</v>
      </c>
      <c r="E8766" s="74">
        <v>43874</v>
      </c>
      <c r="F8766">
        <v>9.7790000000000002E-2</v>
      </c>
      <c r="G8766" t="s">
        <v>17</v>
      </c>
      <c r="H8766" t="s">
        <v>17315</v>
      </c>
      <c r="I8766" s="74">
        <v>45533</v>
      </c>
      <c r="J8766" t="s">
        <v>19</v>
      </c>
      <c r="K8766" t="s">
        <v>17325</v>
      </c>
    </row>
    <row r="8767" spans="1:11" hidden="1" x14ac:dyDescent="0.3">
      <c r="A8767" t="s">
        <v>22622</v>
      </c>
      <c r="B8767" t="s">
        <v>22623</v>
      </c>
      <c r="C8767" t="s">
        <v>17387</v>
      </c>
      <c r="D8767" t="s">
        <v>17388</v>
      </c>
      <c r="E8767" s="74">
        <v>43880</v>
      </c>
      <c r="F8767">
        <v>0.11902</v>
      </c>
      <c r="G8767" t="s">
        <v>17</v>
      </c>
      <c r="H8767" t="s">
        <v>17315</v>
      </c>
      <c r="I8767" s="74">
        <v>45533</v>
      </c>
      <c r="J8767" t="s">
        <v>19</v>
      </c>
      <c r="K8767" t="s">
        <v>17325</v>
      </c>
    </row>
    <row r="8768" spans="1:11" hidden="1" x14ac:dyDescent="0.3">
      <c r="A8768" t="s">
        <v>22624</v>
      </c>
      <c r="B8768" t="s">
        <v>22625</v>
      </c>
      <c r="C8768" t="s">
        <v>17387</v>
      </c>
      <c r="D8768" t="s">
        <v>17388</v>
      </c>
      <c r="E8768" s="74">
        <v>43908</v>
      </c>
      <c r="F8768">
        <v>8.3419999999999994E-2</v>
      </c>
      <c r="G8768" t="s">
        <v>17</v>
      </c>
      <c r="H8768" t="s">
        <v>17315</v>
      </c>
      <c r="I8768" s="74">
        <v>45533</v>
      </c>
      <c r="J8768" t="s">
        <v>19</v>
      </c>
      <c r="K8768" t="s">
        <v>17325</v>
      </c>
    </row>
    <row r="8769" spans="1:11" hidden="1" x14ac:dyDescent="0.3">
      <c r="A8769" t="s">
        <v>22626</v>
      </c>
      <c r="B8769" t="s">
        <v>22627</v>
      </c>
      <c r="C8769" t="s">
        <v>17387</v>
      </c>
      <c r="D8769" t="s">
        <v>17388</v>
      </c>
      <c r="E8769" s="74">
        <v>43902</v>
      </c>
      <c r="F8769">
        <v>0.13025</v>
      </c>
      <c r="G8769" t="s">
        <v>17</v>
      </c>
      <c r="H8769" t="s">
        <v>17315</v>
      </c>
      <c r="I8769" s="74">
        <v>45533</v>
      </c>
      <c r="J8769" t="s">
        <v>19</v>
      </c>
      <c r="K8769" t="s">
        <v>17325</v>
      </c>
    </row>
    <row r="8770" spans="1:11" hidden="1" x14ac:dyDescent="0.3">
      <c r="A8770" t="s">
        <v>22628</v>
      </c>
      <c r="B8770" t="s">
        <v>22629</v>
      </c>
      <c r="C8770" t="s">
        <v>17387</v>
      </c>
      <c r="D8770" t="s">
        <v>17388</v>
      </c>
      <c r="E8770" s="74">
        <v>43902</v>
      </c>
      <c r="F8770">
        <v>0.10459</v>
      </c>
      <c r="G8770" t="s">
        <v>17</v>
      </c>
      <c r="H8770" t="s">
        <v>17315</v>
      </c>
      <c r="I8770" s="74">
        <v>45533</v>
      </c>
      <c r="J8770" t="s">
        <v>19</v>
      </c>
      <c r="K8770" t="s">
        <v>17325</v>
      </c>
    </row>
    <row r="8771" spans="1:11" hidden="1" x14ac:dyDescent="0.3">
      <c r="A8771" t="s">
        <v>22630</v>
      </c>
      <c r="B8771" t="s">
        <v>22631</v>
      </c>
      <c r="C8771" t="s">
        <v>17387</v>
      </c>
      <c r="D8771" t="s">
        <v>17388</v>
      </c>
      <c r="E8771" s="74">
        <v>43904</v>
      </c>
      <c r="F8771">
        <v>0.13460900000000001</v>
      </c>
      <c r="G8771" t="s">
        <v>17</v>
      </c>
      <c r="H8771" t="s">
        <v>17315</v>
      </c>
      <c r="I8771" s="74">
        <v>45533</v>
      </c>
      <c r="J8771" t="s">
        <v>19</v>
      </c>
      <c r="K8771" t="s">
        <v>17325</v>
      </c>
    </row>
    <row r="8772" spans="1:11" hidden="1" x14ac:dyDescent="0.3">
      <c r="A8772" t="s">
        <v>22632</v>
      </c>
      <c r="B8772" t="s">
        <v>22633</v>
      </c>
      <c r="C8772" t="s">
        <v>17387</v>
      </c>
      <c r="D8772" t="s">
        <v>17388</v>
      </c>
      <c r="E8772" s="74">
        <v>43900</v>
      </c>
      <c r="F8772">
        <v>0.17396</v>
      </c>
      <c r="G8772" t="s">
        <v>17</v>
      </c>
      <c r="H8772" t="s">
        <v>17315</v>
      </c>
      <c r="I8772" s="74">
        <v>45533</v>
      </c>
      <c r="J8772" t="s">
        <v>19</v>
      </c>
      <c r="K8772" t="s">
        <v>17325</v>
      </c>
    </row>
    <row r="8773" spans="1:11" hidden="1" x14ac:dyDescent="0.3">
      <c r="A8773" t="s">
        <v>22634</v>
      </c>
      <c r="B8773" t="s">
        <v>22635</v>
      </c>
      <c r="C8773" t="s">
        <v>17387</v>
      </c>
      <c r="D8773" t="s">
        <v>17388</v>
      </c>
      <c r="E8773" s="74">
        <v>43901</v>
      </c>
      <c r="F8773">
        <v>0.17721000000000001</v>
      </c>
      <c r="G8773" t="s">
        <v>17</v>
      </c>
      <c r="H8773" t="s">
        <v>17315</v>
      </c>
      <c r="I8773" s="74">
        <v>45533</v>
      </c>
      <c r="J8773" t="s">
        <v>19</v>
      </c>
      <c r="K8773" t="s">
        <v>17325</v>
      </c>
    </row>
    <row r="8774" spans="1:11" hidden="1" x14ac:dyDescent="0.3">
      <c r="A8774" t="s">
        <v>22636</v>
      </c>
      <c r="B8774" t="s">
        <v>22637</v>
      </c>
      <c r="C8774" t="s">
        <v>17387</v>
      </c>
      <c r="D8774" t="s">
        <v>17388</v>
      </c>
      <c r="E8774" s="74">
        <v>43900</v>
      </c>
      <c r="F8774">
        <v>0.189999</v>
      </c>
      <c r="G8774" t="s">
        <v>17</v>
      </c>
      <c r="H8774" t="s">
        <v>17315</v>
      </c>
      <c r="I8774" s="74">
        <v>45533</v>
      </c>
      <c r="J8774" t="s">
        <v>19</v>
      </c>
      <c r="K8774" t="s">
        <v>17325</v>
      </c>
    </row>
    <row r="8775" spans="1:11" hidden="1" x14ac:dyDescent="0.3">
      <c r="A8775" t="s">
        <v>22638</v>
      </c>
      <c r="B8775" t="s">
        <v>22639</v>
      </c>
      <c r="C8775" t="s">
        <v>17387</v>
      </c>
      <c r="D8775" t="s">
        <v>17388</v>
      </c>
      <c r="E8775" s="74">
        <v>43907</v>
      </c>
      <c r="F8775">
        <v>0.24796799999999999</v>
      </c>
      <c r="G8775" t="s">
        <v>17</v>
      </c>
      <c r="H8775" t="s">
        <v>17315</v>
      </c>
      <c r="I8775" s="74">
        <v>45533</v>
      </c>
      <c r="J8775" t="s">
        <v>19</v>
      </c>
      <c r="K8775" t="s">
        <v>17325</v>
      </c>
    </row>
    <row r="8776" spans="1:11" hidden="1" x14ac:dyDescent="0.3">
      <c r="A8776" t="s">
        <v>22640</v>
      </c>
      <c r="B8776" t="s">
        <v>22641</v>
      </c>
      <c r="C8776" t="s">
        <v>17387</v>
      </c>
      <c r="D8776" t="s">
        <v>17388</v>
      </c>
      <c r="E8776" s="74">
        <v>44099</v>
      </c>
      <c r="F8776">
        <v>0.24912899999999999</v>
      </c>
      <c r="G8776" t="s">
        <v>17</v>
      </c>
      <c r="H8776" t="s">
        <v>17315</v>
      </c>
      <c r="I8776" s="74">
        <v>45533</v>
      </c>
      <c r="J8776" t="s">
        <v>19</v>
      </c>
      <c r="K8776" t="s">
        <v>17325</v>
      </c>
    </row>
    <row r="8777" spans="1:11" hidden="1" x14ac:dyDescent="0.3">
      <c r="A8777" t="s">
        <v>22642</v>
      </c>
      <c r="B8777" t="s">
        <v>22643</v>
      </c>
      <c r="C8777" t="s">
        <v>17387</v>
      </c>
      <c r="D8777" t="s">
        <v>17388</v>
      </c>
      <c r="E8777" s="74">
        <v>44102</v>
      </c>
      <c r="F8777">
        <v>0.23934900000000001</v>
      </c>
      <c r="G8777" t="s">
        <v>17</v>
      </c>
      <c r="H8777" t="s">
        <v>17315</v>
      </c>
      <c r="I8777" s="74">
        <v>45533</v>
      </c>
      <c r="J8777" t="s">
        <v>19</v>
      </c>
      <c r="K8777" t="s">
        <v>17325</v>
      </c>
    </row>
    <row r="8778" spans="1:11" hidden="1" x14ac:dyDescent="0.3">
      <c r="A8778" t="s">
        <v>22646</v>
      </c>
      <c r="B8778" t="s">
        <v>22647</v>
      </c>
      <c r="C8778" t="s">
        <v>17387</v>
      </c>
      <c r="D8778" t="s">
        <v>17388</v>
      </c>
      <c r="E8778" s="74">
        <v>44113</v>
      </c>
      <c r="F8778">
        <v>0.247416</v>
      </c>
      <c r="G8778" t="s">
        <v>17</v>
      </c>
      <c r="H8778" t="s">
        <v>17315</v>
      </c>
      <c r="I8778" s="74">
        <v>45533</v>
      </c>
      <c r="J8778" t="s">
        <v>19</v>
      </c>
      <c r="K8778" t="s">
        <v>17325</v>
      </c>
    </row>
    <row r="8779" spans="1:11" hidden="1" x14ac:dyDescent="0.3">
      <c r="A8779" t="s">
        <v>22650</v>
      </c>
      <c r="B8779" t="s">
        <v>22651</v>
      </c>
      <c r="C8779" t="s">
        <v>17387</v>
      </c>
      <c r="D8779" t="s">
        <v>17388</v>
      </c>
      <c r="E8779" s="74">
        <v>44109</v>
      </c>
      <c r="F8779">
        <v>0.24807000000000001</v>
      </c>
      <c r="G8779" t="s">
        <v>17</v>
      </c>
      <c r="H8779" t="s">
        <v>17315</v>
      </c>
      <c r="I8779" s="74">
        <v>45533</v>
      </c>
      <c r="J8779" t="s">
        <v>19</v>
      </c>
      <c r="K8779" t="s">
        <v>17325</v>
      </c>
    </row>
    <row r="8780" spans="1:11" hidden="1" x14ac:dyDescent="0.3">
      <c r="A8780" t="s">
        <v>22654</v>
      </c>
      <c r="B8780" t="s">
        <v>22655</v>
      </c>
      <c r="C8780" t="s">
        <v>17387</v>
      </c>
      <c r="D8780" t="s">
        <v>17388</v>
      </c>
      <c r="E8780" s="74">
        <v>44109</v>
      </c>
      <c r="F8780">
        <v>0.24804999999999999</v>
      </c>
      <c r="G8780" t="s">
        <v>17</v>
      </c>
      <c r="H8780" t="s">
        <v>17315</v>
      </c>
      <c r="I8780" s="74">
        <v>45558</v>
      </c>
      <c r="J8780" t="s">
        <v>19</v>
      </c>
      <c r="K8780" t="s">
        <v>17325</v>
      </c>
    </row>
    <row r="8781" spans="1:11" hidden="1" x14ac:dyDescent="0.3">
      <c r="A8781" t="s">
        <v>22662</v>
      </c>
      <c r="B8781" t="s">
        <v>22663</v>
      </c>
      <c r="C8781" t="s">
        <v>17387</v>
      </c>
      <c r="D8781" t="s">
        <v>17388</v>
      </c>
      <c r="E8781" s="74">
        <v>44116</v>
      </c>
      <c r="F8781">
        <v>0.246867</v>
      </c>
      <c r="G8781" t="s">
        <v>17</v>
      </c>
      <c r="H8781" t="s">
        <v>17315</v>
      </c>
      <c r="I8781" s="74">
        <v>45533</v>
      </c>
      <c r="J8781" t="s">
        <v>19</v>
      </c>
      <c r="K8781" t="s">
        <v>17325</v>
      </c>
    </row>
    <row r="8782" spans="1:11" hidden="1" x14ac:dyDescent="0.3">
      <c r="A8782" t="s">
        <v>22706</v>
      </c>
      <c r="B8782" t="s">
        <v>22707</v>
      </c>
      <c r="C8782" t="s">
        <v>17387</v>
      </c>
      <c r="D8782" t="s">
        <v>17388</v>
      </c>
      <c r="E8782" s="74">
        <v>44112</v>
      </c>
      <c r="F8782">
        <v>0.227969</v>
      </c>
      <c r="G8782" t="s">
        <v>17</v>
      </c>
      <c r="H8782" t="s">
        <v>17315</v>
      </c>
      <c r="I8782" s="74">
        <v>45533</v>
      </c>
      <c r="J8782" t="s">
        <v>19</v>
      </c>
      <c r="K8782" t="s">
        <v>17325</v>
      </c>
    </row>
    <row r="8783" spans="1:11" hidden="1" x14ac:dyDescent="0.3">
      <c r="A8783" t="s">
        <v>22708</v>
      </c>
      <c r="B8783" t="s">
        <v>22709</v>
      </c>
      <c r="C8783" t="s">
        <v>17387</v>
      </c>
      <c r="D8783" t="s">
        <v>17388</v>
      </c>
      <c r="E8783" s="74">
        <v>44105</v>
      </c>
      <c r="F8783">
        <v>0.24890699999999999</v>
      </c>
      <c r="G8783" t="s">
        <v>17</v>
      </c>
      <c r="H8783" t="s">
        <v>17315</v>
      </c>
      <c r="I8783" s="74">
        <v>45533</v>
      </c>
      <c r="J8783" t="s">
        <v>19</v>
      </c>
      <c r="K8783" t="s">
        <v>17325</v>
      </c>
    </row>
    <row r="8784" spans="1:11" hidden="1" x14ac:dyDescent="0.3">
      <c r="A8784" t="s">
        <v>22850</v>
      </c>
      <c r="B8784" t="s">
        <v>22851</v>
      </c>
      <c r="C8784" t="s">
        <v>17387</v>
      </c>
      <c r="D8784" t="s">
        <v>17388</v>
      </c>
      <c r="E8784" s="74">
        <v>44123</v>
      </c>
      <c r="F8784">
        <v>0.245198</v>
      </c>
      <c r="G8784" t="s">
        <v>17</v>
      </c>
      <c r="H8784" t="s">
        <v>17315</v>
      </c>
      <c r="I8784" s="74">
        <v>45558</v>
      </c>
      <c r="J8784" t="s">
        <v>19</v>
      </c>
      <c r="K8784" t="s">
        <v>17325</v>
      </c>
    </row>
    <row r="8785" spans="1:11" hidden="1" x14ac:dyDescent="0.3">
      <c r="A8785" t="s">
        <v>22852</v>
      </c>
      <c r="B8785" t="s">
        <v>22853</v>
      </c>
      <c r="C8785" t="s">
        <v>17387</v>
      </c>
      <c r="D8785" t="s">
        <v>17388</v>
      </c>
      <c r="E8785" s="74">
        <v>44134</v>
      </c>
      <c r="F8785">
        <v>0.24495500000000001</v>
      </c>
      <c r="G8785" t="s">
        <v>17</v>
      </c>
      <c r="H8785" t="s">
        <v>17315</v>
      </c>
      <c r="I8785" s="74">
        <v>45533</v>
      </c>
      <c r="J8785" t="s">
        <v>19</v>
      </c>
      <c r="K8785" t="s">
        <v>17325</v>
      </c>
    </row>
    <row r="8786" spans="1:11" hidden="1" x14ac:dyDescent="0.3">
      <c r="A8786" t="s">
        <v>22854</v>
      </c>
      <c r="B8786" t="s">
        <v>22855</v>
      </c>
      <c r="C8786" t="s">
        <v>17387</v>
      </c>
      <c r="D8786" t="s">
        <v>17388</v>
      </c>
      <c r="E8786" s="74">
        <v>44137</v>
      </c>
      <c r="F8786">
        <v>0.246029</v>
      </c>
      <c r="G8786" t="s">
        <v>17</v>
      </c>
      <c r="H8786" t="s">
        <v>17315</v>
      </c>
      <c r="I8786" s="74">
        <v>45533</v>
      </c>
      <c r="J8786" t="s">
        <v>19</v>
      </c>
      <c r="K8786" t="s">
        <v>17325</v>
      </c>
    </row>
    <row r="8787" spans="1:11" hidden="1" x14ac:dyDescent="0.3">
      <c r="A8787" t="s">
        <v>22856</v>
      </c>
      <c r="B8787" t="s">
        <v>22857</v>
      </c>
      <c r="C8787" t="s">
        <v>17387</v>
      </c>
      <c r="D8787" t="s">
        <v>17388</v>
      </c>
      <c r="E8787" s="74">
        <v>44144</v>
      </c>
      <c r="F8787">
        <v>0.247118</v>
      </c>
      <c r="G8787" t="s">
        <v>17</v>
      </c>
      <c r="H8787" t="s">
        <v>17315</v>
      </c>
      <c r="I8787" s="74">
        <v>45533</v>
      </c>
      <c r="J8787" t="s">
        <v>19</v>
      </c>
      <c r="K8787" t="s">
        <v>17325</v>
      </c>
    </row>
    <row r="8788" spans="1:11" hidden="1" x14ac:dyDescent="0.3">
      <c r="A8788" t="s">
        <v>22858</v>
      </c>
      <c r="B8788" t="s">
        <v>22859</v>
      </c>
      <c r="C8788" t="s">
        <v>17387</v>
      </c>
      <c r="D8788" t="s">
        <v>17388</v>
      </c>
      <c r="E8788" s="74">
        <v>43899</v>
      </c>
      <c r="F8788">
        <v>4.2959999999999998E-2</v>
      </c>
      <c r="G8788" t="s">
        <v>17</v>
      </c>
      <c r="H8788" t="s">
        <v>17315</v>
      </c>
      <c r="I8788" s="74">
        <v>45533</v>
      </c>
      <c r="J8788" t="s">
        <v>19</v>
      </c>
      <c r="K8788" t="s">
        <v>17325</v>
      </c>
    </row>
    <row r="8789" spans="1:11" hidden="1" x14ac:dyDescent="0.3">
      <c r="A8789" t="s">
        <v>22860</v>
      </c>
      <c r="B8789" t="s">
        <v>22861</v>
      </c>
      <c r="C8789" t="s">
        <v>17387</v>
      </c>
      <c r="D8789" t="s">
        <v>17388</v>
      </c>
      <c r="E8789" s="74">
        <v>43902</v>
      </c>
      <c r="F8789">
        <v>7.7009999999999995E-2</v>
      </c>
      <c r="G8789" t="s">
        <v>17</v>
      </c>
      <c r="H8789" t="s">
        <v>17315</v>
      </c>
      <c r="I8789" s="74">
        <v>45533</v>
      </c>
      <c r="J8789" t="s">
        <v>19</v>
      </c>
      <c r="K8789" t="s">
        <v>17325</v>
      </c>
    </row>
    <row r="8790" spans="1:11" hidden="1" x14ac:dyDescent="0.3">
      <c r="A8790" t="s">
        <v>22864</v>
      </c>
      <c r="B8790" t="s">
        <v>22865</v>
      </c>
      <c r="C8790" t="s">
        <v>17387</v>
      </c>
      <c r="D8790" t="s">
        <v>17388</v>
      </c>
      <c r="E8790" s="74">
        <v>43906</v>
      </c>
      <c r="F8790">
        <v>0.10884000000000001</v>
      </c>
      <c r="G8790" t="s">
        <v>17</v>
      </c>
      <c r="H8790" t="s">
        <v>17315</v>
      </c>
      <c r="I8790" s="74">
        <v>45558</v>
      </c>
      <c r="J8790" t="s">
        <v>19</v>
      </c>
      <c r="K8790" t="s">
        <v>17325</v>
      </c>
    </row>
    <row r="8791" spans="1:11" hidden="1" x14ac:dyDescent="0.3">
      <c r="A8791" t="s">
        <v>22866</v>
      </c>
      <c r="B8791" t="s">
        <v>22867</v>
      </c>
      <c r="C8791" t="s">
        <v>17387</v>
      </c>
      <c r="D8791" t="s">
        <v>17388</v>
      </c>
      <c r="E8791" s="74">
        <v>43900</v>
      </c>
      <c r="F8791">
        <v>0.123498</v>
      </c>
      <c r="G8791" t="s">
        <v>17</v>
      </c>
      <c r="H8791" t="s">
        <v>17315</v>
      </c>
      <c r="I8791" s="74">
        <v>45533</v>
      </c>
      <c r="J8791" t="s">
        <v>19</v>
      </c>
      <c r="K8791" t="s">
        <v>17325</v>
      </c>
    </row>
    <row r="8792" spans="1:11" hidden="1" x14ac:dyDescent="0.3">
      <c r="A8792" t="s">
        <v>22868</v>
      </c>
      <c r="B8792" t="s">
        <v>22869</v>
      </c>
      <c r="C8792" t="s">
        <v>17387</v>
      </c>
      <c r="D8792" t="s">
        <v>17388</v>
      </c>
      <c r="E8792" s="74">
        <v>43860</v>
      </c>
      <c r="F8792">
        <v>0.117649</v>
      </c>
      <c r="G8792" t="s">
        <v>17</v>
      </c>
      <c r="H8792" t="s">
        <v>17315</v>
      </c>
      <c r="I8792" s="74">
        <v>45533</v>
      </c>
      <c r="J8792" t="s">
        <v>19</v>
      </c>
      <c r="K8792" t="s">
        <v>17325</v>
      </c>
    </row>
    <row r="8793" spans="1:11" hidden="1" x14ac:dyDescent="0.3">
      <c r="A8793" t="s">
        <v>22870</v>
      </c>
      <c r="B8793" t="s">
        <v>22871</v>
      </c>
      <c r="C8793" t="s">
        <v>17387</v>
      </c>
      <c r="D8793" t="s">
        <v>17388</v>
      </c>
      <c r="E8793" s="74">
        <v>43969</v>
      </c>
      <c r="F8793">
        <v>0.236539</v>
      </c>
      <c r="G8793" t="s">
        <v>17</v>
      </c>
      <c r="H8793" t="s">
        <v>17315</v>
      </c>
      <c r="I8793" s="74">
        <v>45558</v>
      </c>
      <c r="J8793" t="s">
        <v>19</v>
      </c>
      <c r="K8793" t="s">
        <v>17325</v>
      </c>
    </row>
    <row r="8794" spans="1:11" hidden="1" x14ac:dyDescent="0.3">
      <c r="A8794" t="s">
        <v>22872</v>
      </c>
      <c r="B8794" t="s">
        <v>22873</v>
      </c>
      <c r="C8794" t="s">
        <v>17387</v>
      </c>
      <c r="D8794" t="s">
        <v>17388</v>
      </c>
      <c r="E8794" s="74">
        <v>43965</v>
      </c>
      <c r="F8794">
        <v>0.24695800000000001</v>
      </c>
      <c r="G8794" t="s">
        <v>17</v>
      </c>
      <c r="H8794" t="s">
        <v>17315</v>
      </c>
      <c r="I8794" s="74">
        <v>45533</v>
      </c>
      <c r="J8794" t="s">
        <v>19</v>
      </c>
      <c r="K8794" t="s">
        <v>17325</v>
      </c>
    </row>
    <row r="8795" spans="1:11" hidden="1" x14ac:dyDescent="0.3">
      <c r="A8795" t="s">
        <v>22874</v>
      </c>
      <c r="B8795" t="s">
        <v>22875</v>
      </c>
      <c r="C8795" t="s">
        <v>17387</v>
      </c>
      <c r="D8795" t="s">
        <v>17388</v>
      </c>
      <c r="E8795" s="74">
        <v>43972</v>
      </c>
      <c r="F8795">
        <v>0.24412</v>
      </c>
      <c r="G8795" t="s">
        <v>17</v>
      </c>
      <c r="H8795" t="s">
        <v>17315</v>
      </c>
      <c r="I8795" s="74">
        <v>45533</v>
      </c>
      <c r="J8795" t="s">
        <v>19</v>
      </c>
      <c r="K8795" t="s">
        <v>17325</v>
      </c>
    </row>
    <row r="8796" spans="1:11" hidden="1" x14ac:dyDescent="0.3">
      <c r="A8796" t="s">
        <v>27551</v>
      </c>
      <c r="B8796" t="s">
        <v>27552</v>
      </c>
      <c r="C8796" t="s">
        <v>17387</v>
      </c>
      <c r="D8796" t="s">
        <v>17388</v>
      </c>
      <c r="E8796" s="74">
        <v>44575</v>
      </c>
      <c r="F8796">
        <v>0.14410000000000001</v>
      </c>
      <c r="G8796" t="s">
        <v>17</v>
      </c>
      <c r="H8796" t="s">
        <v>17315</v>
      </c>
      <c r="I8796" s="74">
        <v>45639</v>
      </c>
      <c r="J8796" t="s">
        <v>19</v>
      </c>
      <c r="K8796" t="s">
        <v>17325</v>
      </c>
    </row>
    <row r="8797" spans="1:11" hidden="1" x14ac:dyDescent="0.3">
      <c r="A8797" t="s">
        <v>27553</v>
      </c>
      <c r="B8797" t="s">
        <v>27554</v>
      </c>
      <c r="C8797" t="s">
        <v>17387</v>
      </c>
      <c r="D8797" t="s">
        <v>17388</v>
      </c>
      <c r="E8797" s="74">
        <v>44572</v>
      </c>
      <c r="F8797">
        <v>0.13750000000000001</v>
      </c>
      <c r="G8797" t="s">
        <v>17</v>
      </c>
      <c r="H8797" t="s">
        <v>17315</v>
      </c>
      <c r="I8797" s="74">
        <v>45639</v>
      </c>
      <c r="J8797" t="s">
        <v>19</v>
      </c>
      <c r="K8797" t="s">
        <v>17325</v>
      </c>
    </row>
    <row r="8798" spans="1:11" hidden="1" x14ac:dyDescent="0.3">
      <c r="A8798" t="s">
        <v>6977</v>
      </c>
      <c r="B8798" t="s">
        <v>6978</v>
      </c>
      <c r="C8798" t="s">
        <v>17387</v>
      </c>
      <c r="D8798" t="s">
        <v>17388</v>
      </c>
      <c r="E8798" s="74">
        <v>42501</v>
      </c>
      <c r="F8798">
        <v>0.1394</v>
      </c>
      <c r="G8798" t="s">
        <v>17</v>
      </c>
      <c r="H8798" t="s">
        <v>17315</v>
      </c>
      <c r="I8798" s="74">
        <v>43886</v>
      </c>
      <c r="J8798" t="s">
        <v>19</v>
      </c>
      <c r="K8798" t="s">
        <v>17325</v>
      </c>
    </row>
    <row r="8799" spans="1:11" hidden="1" x14ac:dyDescent="0.3">
      <c r="A8799" t="s">
        <v>7209</v>
      </c>
      <c r="B8799" t="s">
        <v>7210</v>
      </c>
      <c r="C8799" t="s">
        <v>17387</v>
      </c>
      <c r="D8799" t="s">
        <v>17388</v>
      </c>
      <c r="E8799" s="74">
        <v>42591</v>
      </c>
      <c r="F8799">
        <v>0.24487</v>
      </c>
      <c r="G8799" t="s">
        <v>17</v>
      </c>
      <c r="H8799" t="s">
        <v>17315</v>
      </c>
      <c r="I8799" s="74">
        <v>43887</v>
      </c>
      <c r="J8799" t="s">
        <v>19</v>
      </c>
      <c r="K8799" t="s">
        <v>17325</v>
      </c>
    </row>
    <row r="8800" spans="1:11" hidden="1" x14ac:dyDescent="0.3">
      <c r="A8800" t="s">
        <v>7213</v>
      </c>
      <c r="B8800" t="s">
        <v>7214</v>
      </c>
      <c r="C8800" t="s">
        <v>17387</v>
      </c>
      <c r="D8800" t="s">
        <v>17388</v>
      </c>
      <c r="E8800" s="74">
        <v>42591</v>
      </c>
      <c r="F8800">
        <v>0.24301600000000001</v>
      </c>
      <c r="G8800" t="s">
        <v>17</v>
      </c>
      <c r="H8800" t="s">
        <v>17315</v>
      </c>
      <c r="I8800" s="74">
        <v>43887</v>
      </c>
      <c r="J8800" t="s">
        <v>19</v>
      </c>
      <c r="K8800" t="s">
        <v>17325</v>
      </c>
    </row>
    <row r="8801" spans="1:11" hidden="1" x14ac:dyDescent="0.3">
      <c r="A8801" t="s">
        <v>7215</v>
      </c>
      <c r="B8801" t="s">
        <v>7216</v>
      </c>
      <c r="C8801" t="s">
        <v>17387</v>
      </c>
      <c r="D8801" t="s">
        <v>17388</v>
      </c>
      <c r="E8801" s="74">
        <v>42604</v>
      </c>
      <c r="F8801">
        <v>0.24501899999999999</v>
      </c>
      <c r="G8801" t="s">
        <v>17</v>
      </c>
      <c r="H8801" t="s">
        <v>17315</v>
      </c>
      <c r="I8801" s="74">
        <v>43887</v>
      </c>
      <c r="J8801" t="s">
        <v>19</v>
      </c>
      <c r="K8801" t="s">
        <v>17325</v>
      </c>
    </row>
    <row r="8802" spans="1:11" hidden="1" x14ac:dyDescent="0.3">
      <c r="A8802" t="s">
        <v>7219</v>
      </c>
      <c r="B8802" t="s">
        <v>7220</v>
      </c>
      <c r="C8802" t="s">
        <v>17387</v>
      </c>
      <c r="D8802" t="s">
        <v>17388</v>
      </c>
      <c r="E8802" s="74">
        <v>42601</v>
      </c>
      <c r="F8802">
        <v>0.24429799999999999</v>
      </c>
      <c r="G8802" t="s">
        <v>17</v>
      </c>
      <c r="H8802" t="s">
        <v>17315</v>
      </c>
      <c r="I8802" s="74">
        <v>43887</v>
      </c>
      <c r="J8802" t="s">
        <v>19</v>
      </c>
      <c r="K8802" t="s">
        <v>17325</v>
      </c>
    </row>
    <row r="8803" spans="1:11" hidden="1" x14ac:dyDescent="0.3">
      <c r="A8803" t="s">
        <v>7223</v>
      </c>
      <c r="B8803" t="s">
        <v>7224</v>
      </c>
      <c r="C8803" t="s">
        <v>17387</v>
      </c>
      <c r="D8803" t="s">
        <v>17388</v>
      </c>
      <c r="E8803" s="74">
        <v>42376</v>
      </c>
      <c r="F8803">
        <v>0.247498</v>
      </c>
      <c r="G8803" t="s">
        <v>17</v>
      </c>
      <c r="H8803" t="s">
        <v>17315</v>
      </c>
      <c r="I8803" s="74">
        <v>43887</v>
      </c>
      <c r="J8803" t="s">
        <v>19</v>
      </c>
      <c r="K8803" t="s">
        <v>17325</v>
      </c>
    </row>
    <row r="8804" spans="1:11" hidden="1" x14ac:dyDescent="0.3">
      <c r="A8804" t="s">
        <v>7227</v>
      </c>
      <c r="B8804" t="s">
        <v>7228</v>
      </c>
      <c r="C8804" t="s">
        <v>17387</v>
      </c>
      <c r="D8804" t="s">
        <v>17388</v>
      </c>
      <c r="E8804" s="74">
        <v>42374</v>
      </c>
      <c r="F8804">
        <v>0.24734</v>
      </c>
      <c r="G8804" t="s">
        <v>17</v>
      </c>
      <c r="H8804" t="s">
        <v>17315</v>
      </c>
      <c r="I8804" s="74">
        <v>43887</v>
      </c>
      <c r="J8804" t="s">
        <v>19</v>
      </c>
      <c r="K8804" t="s">
        <v>17325</v>
      </c>
    </row>
    <row r="8805" spans="1:11" hidden="1" x14ac:dyDescent="0.3">
      <c r="A8805" t="s">
        <v>7279</v>
      </c>
      <c r="B8805" t="s">
        <v>7280</v>
      </c>
      <c r="C8805" t="s">
        <v>17387</v>
      </c>
      <c r="D8805" t="s">
        <v>17388</v>
      </c>
      <c r="E8805" s="74">
        <v>42381</v>
      </c>
      <c r="F8805">
        <v>0.24456900000000001</v>
      </c>
      <c r="G8805" t="s">
        <v>17</v>
      </c>
      <c r="H8805" t="s">
        <v>17315</v>
      </c>
      <c r="I8805" s="74">
        <v>43887</v>
      </c>
      <c r="J8805" t="s">
        <v>19</v>
      </c>
      <c r="K8805" t="s">
        <v>17325</v>
      </c>
    </row>
    <row r="8806" spans="1:11" hidden="1" x14ac:dyDescent="0.3">
      <c r="A8806" t="s">
        <v>7281</v>
      </c>
      <c r="B8806" t="s">
        <v>7282</v>
      </c>
      <c r="C8806" t="s">
        <v>17387</v>
      </c>
      <c r="D8806" t="s">
        <v>17388</v>
      </c>
      <c r="E8806" s="74">
        <v>42374</v>
      </c>
      <c r="F8806">
        <v>0.24648</v>
      </c>
      <c r="G8806" t="s">
        <v>17</v>
      </c>
      <c r="H8806" t="s">
        <v>17315</v>
      </c>
      <c r="I8806" s="74">
        <v>43887</v>
      </c>
      <c r="J8806" t="s">
        <v>19</v>
      </c>
      <c r="K8806" t="s">
        <v>17325</v>
      </c>
    </row>
    <row r="8807" spans="1:11" hidden="1" x14ac:dyDescent="0.3">
      <c r="A8807" t="s">
        <v>7285</v>
      </c>
      <c r="B8807" t="s">
        <v>7286</v>
      </c>
      <c r="C8807" t="s">
        <v>17387</v>
      </c>
      <c r="D8807" t="s">
        <v>17388</v>
      </c>
      <c r="E8807" s="74">
        <v>42395</v>
      </c>
      <c r="F8807">
        <v>0.248887</v>
      </c>
      <c r="G8807" t="s">
        <v>17</v>
      </c>
      <c r="H8807" t="s">
        <v>17315</v>
      </c>
      <c r="I8807" s="74">
        <v>43887</v>
      </c>
      <c r="J8807" t="s">
        <v>19</v>
      </c>
      <c r="K8807" t="s">
        <v>17325</v>
      </c>
    </row>
    <row r="8808" spans="1:11" hidden="1" x14ac:dyDescent="0.3">
      <c r="A8808" t="s">
        <v>7289</v>
      </c>
      <c r="B8808" t="s">
        <v>7290</v>
      </c>
      <c r="C8808" t="s">
        <v>17387</v>
      </c>
      <c r="D8808" t="s">
        <v>17388</v>
      </c>
      <c r="E8808" s="74">
        <v>42612</v>
      </c>
      <c r="F8808">
        <v>0.24367</v>
      </c>
      <c r="G8808" t="s">
        <v>17</v>
      </c>
      <c r="H8808" t="s">
        <v>17315</v>
      </c>
      <c r="I8808" s="74">
        <v>43887</v>
      </c>
      <c r="J8808" t="s">
        <v>19</v>
      </c>
      <c r="K8808" t="s">
        <v>17325</v>
      </c>
    </row>
    <row r="8809" spans="1:11" hidden="1" x14ac:dyDescent="0.3">
      <c r="A8809" t="s">
        <v>6993</v>
      </c>
      <c r="B8809" t="s">
        <v>6994</v>
      </c>
      <c r="C8809" t="s">
        <v>17387</v>
      </c>
      <c r="D8809" t="s">
        <v>17388</v>
      </c>
      <c r="E8809" s="74">
        <v>42521</v>
      </c>
      <c r="F8809">
        <v>1.289E-2</v>
      </c>
      <c r="G8809" t="s">
        <v>17</v>
      </c>
      <c r="H8809" t="s">
        <v>17315</v>
      </c>
      <c r="I8809" s="74">
        <v>43886</v>
      </c>
      <c r="J8809" t="s">
        <v>19</v>
      </c>
      <c r="K8809" t="s">
        <v>17325</v>
      </c>
    </row>
    <row r="8810" spans="1:11" hidden="1" x14ac:dyDescent="0.3">
      <c r="A8810" t="s">
        <v>7291</v>
      </c>
      <c r="B8810" t="s">
        <v>7292</v>
      </c>
      <c r="C8810" t="s">
        <v>17387</v>
      </c>
      <c r="D8810" t="s">
        <v>17388</v>
      </c>
      <c r="E8810" s="74">
        <v>42388</v>
      </c>
      <c r="F8810">
        <v>0.17397899999999999</v>
      </c>
      <c r="G8810" t="s">
        <v>17</v>
      </c>
      <c r="H8810" t="s">
        <v>17315</v>
      </c>
      <c r="I8810" s="74">
        <v>43887</v>
      </c>
      <c r="J8810" t="s">
        <v>19</v>
      </c>
      <c r="K8810" t="s">
        <v>17325</v>
      </c>
    </row>
    <row r="8811" spans="1:11" hidden="1" x14ac:dyDescent="0.3">
      <c r="A8811" t="s">
        <v>7293</v>
      </c>
      <c r="B8811" t="s">
        <v>7294</v>
      </c>
      <c r="C8811" t="s">
        <v>17387</v>
      </c>
      <c r="D8811" t="s">
        <v>17388</v>
      </c>
      <c r="E8811" s="74">
        <v>42486</v>
      </c>
      <c r="F8811">
        <v>8.0509999999999998E-2</v>
      </c>
      <c r="G8811" t="s">
        <v>17</v>
      </c>
      <c r="H8811" t="s">
        <v>17315</v>
      </c>
      <c r="I8811" s="74">
        <v>43887</v>
      </c>
      <c r="J8811" t="s">
        <v>19</v>
      </c>
      <c r="K8811" t="s">
        <v>17325</v>
      </c>
    </row>
    <row r="8812" spans="1:11" hidden="1" x14ac:dyDescent="0.3">
      <c r="A8812" t="s">
        <v>6979</v>
      </c>
      <c r="B8812" t="s">
        <v>6980</v>
      </c>
      <c r="C8812" t="s">
        <v>17387</v>
      </c>
      <c r="D8812" t="s">
        <v>17388</v>
      </c>
      <c r="E8812" s="74">
        <v>42377</v>
      </c>
      <c r="F8812">
        <v>0.24712999999999999</v>
      </c>
      <c r="G8812" t="s">
        <v>17</v>
      </c>
      <c r="H8812" t="s">
        <v>17315</v>
      </c>
      <c r="I8812" s="74">
        <v>43886</v>
      </c>
      <c r="J8812" t="s">
        <v>19</v>
      </c>
      <c r="K8812" t="s">
        <v>17325</v>
      </c>
    </row>
    <row r="8813" spans="1:11" hidden="1" x14ac:dyDescent="0.3">
      <c r="A8813" t="s">
        <v>6981</v>
      </c>
      <c r="B8813" t="s">
        <v>6982</v>
      </c>
      <c r="C8813" t="s">
        <v>17387</v>
      </c>
      <c r="D8813" t="s">
        <v>17388</v>
      </c>
      <c r="E8813" s="74">
        <v>42373</v>
      </c>
      <c r="F8813">
        <v>0.24368999999999999</v>
      </c>
      <c r="G8813" t="s">
        <v>17</v>
      </c>
      <c r="H8813" t="s">
        <v>17315</v>
      </c>
      <c r="I8813" s="74">
        <v>43886</v>
      </c>
      <c r="J8813" t="s">
        <v>19</v>
      </c>
      <c r="K8813" t="s">
        <v>17325</v>
      </c>
    </row>
    <row r="8814" spans="1:11" hidden="1" x14ac:dyDescent="0.3">
      <c r="A8814" t="s">
        <v>6983</v>
      </c>
      <c r="B8814" t="s">
        <v>6984</v>
      </c>
      <c r="C8814" t="s">
        <v>17387</v>
      </c>
      <c r="D8814" t="s">
        <v>17388</v>
      </c>
      <c r="E8814" s="74">
        <v>42381</v>
      </c>
      <c r="F8814">
        <v>0.24739900000000001</v>
      </c>
      <c r="G8814" t="s">
        <v>17</v>
      </c>
      <c r="H8814" t="s">
        <v>17315</v>
      </c>
      <c r="I8814" s="74">
        <v>43886</v>
      </c>
      <c r="J8814" t="s">
        <v>19</v>
      </c>
      <c r="K8814" t="s">
        <v>17325</v>
      </c>
    </row>
    <row r="8815" spans="1:11" hidden="1" x14ac:dyDescent="0.3">
      <c r="A8815" t="s">
        <v>6985</v>
      </c>
      <c r="B8815" t="s">
        <v>6986</v>
      </c>
      <c r="C8815" t="s">
        <v>17387</v>
      </c>
      <c r="D8815" t="s">
        <v>17388</v>
      </c>
      <c r="E8815" s="74">
        <v>42409</v>
      </c>
      <c r="F8815">
        <v>0.24271999999999999</v>
      </c>
      <c r="G8815" t="s">
        <v>17</v>
      </c>
      <c r="H8815" t="s">
        <v>17315</v>
      </c>
      <c r="I8815" s="74">
        <v>43886</v>
      </c>
      <c r="J8815" t="s">
        <v>19</v>
      </c>
      <c r="K8815" t="s">
        <v>17325</v>
      </c>
    </row>
    <row r="8816" spans="1:11" hidden="1" x14ac:dyDescent="0.3">
      <c r="A8816" t="s">
        <v>10510</v>
      </c>
      <c r="B8816" t="s">
        <v>10509</v>
      </c>
      <c r="C8816" t="s">
        <v>17387</v>
      </c>
      <c r="D8816" t="s">
        <v>17388</v>
      </c>
      <c r="E8816" s="74">
        <v>42417</v>
      </c>
      <c r="F8816">
        <v>0.239647</v>
      </c>
      <c r="G8816" t="s">
        <v>17</v>
      </c>
      <c r="H8816" t="s">
        <v>17315</v>
      </c>
      <c r="I8816" s="74">
        <v>43886</v>
      </c>
      <c r="J8816" t="s">
        <v>19</v>
      </c>
      <c r="K8816" t="s">
        <v>17325</v>
      </c>
    </row>
    <row r="8817" spans="1:11" hidden="1" x14ac:dyDescent="0.3">
      <c r="A8817" t="s">
        <v>6987</v>
      </c>
      <c r="B8817" t="s">
        <v>6988</v>
      </c>
      <c r="C8817" t="s">
        <v>17387</v>
      </c>
      <c r="D8817" t="s">
        <v>17388</v>
      </c>
      <c r="E8817" s="74">
        <v>42429</v>
      </c>
      <c r="F8817">
        <v>0.24934799999999999</v>
      </c>
      <c r="G8817" t="s">
        <v>17</v>
      </c>
      <c r="H8817" t="s">
        <v>17315</v>
      </c>
      <c r="I8817" s="74">
        <v>43907</v>
      </c>
      <c r="J8817" t="s">
        <v>19</v>
      </c>
      <c r="K8817" t="s">
        <v>17325</v>
      </c>
    </row>
    <row r="8818" spans="1:11" hidden="1" x14ac:dyDescent="0.3">
      <c r="A8818" t="s">
        <v>6989</v>
      </c>
      <c r="B8818" t="s">
        <v>6990</v>
      </c>
      <c r="C8818" t="s">
        <v>17387</v>
      </c>
      <c r="D8818" t="s">
        <v>17388</v>
      </c>
      <c r="E8818" s="74">
        <v>42424</v>
      </c>
      <c r="F8818">
        <v>0.22989999999999999</v>
      </c>
      <c r="G8818" t="s">
        <v>17</v>
      </c>
      <c r="H8818" t="s">
        <v>17315</v>
      </c>
      <c r="I8818" s="74">
        <v>43907</v>
      </c>
      <c r="J8818" t="s">
        <v>19</v>
      </c>
      <c r="K8818" t="s">
        <v>17325</v>
      </c>
    </row>
    <row r="8819" spans="1:11" hidden="1" x14ac:dyDescent="0.3">
      <c r="A8819" t="s">
        <v>6991</v>
      </c>
      <c r="B8819" t="s">
        <v>6992</v>
      </c>
      <c r="C8819" t="s">
        <v>17387</v>
      </c>
      <c r="D8819" t="s">
        <v>17388</v>
      </c>
      <c r="E8819" s="74">
        <v>42431</v>
      </c>
      <c r="F8819">
        <v>0.23996899999999999</v>
      </c>
      <c r="G8819" t="s">
        <v>17</v>
      </c>
      <c r="H8819" t="s">
        <v>17315</v>
      </c>
      <c r="I8819" s="74">
        <v>43886</v>
      </c>
      <c r="J8819" t="s">
        <v>19</v>
      </c>
      <c r="K8819" t="s">
        <v>17325</v>
      </c>
    </row>
    <row r="8820" spans="1:11" hidden="1" x14ac:dyDescent="0.3">
      <c r="A8820" t="s">
        <v>10507</v>
      </c>
      <c r="B8820" t="s">
        <v>10506</v>
      </c>
      <c r="C8820" t="s">
        <v>17387</v>
      </c>
      <c r="D8820" t="s">
        <v>17388</v>
      </c>
      <c r="E8820" s="74">
        <v>42438</v>
      </c>
      <c r="F8820">
        <v>0.24695</v>
      </c>
      <c r="G8820" t="s">
        <v>17</v>
      </c>
      <c r="H8820" t="s">
        <v>17315</v>
      </c>
      <c r="I8820" s="74">
        <v>43886</v>
      </c>
      <c r="J8820" t="s">
        <v>19</v>
      </c>
      <c r="K8820" t="s">
        <v>17325</v>
      </c>
    </row>
    <row r="8821" spans="1:11" hidden="1" x14ac:dyDescent="0.3">
      <c r="A8821" t="s">
        <v>6997</v>
      </c>
      <c r="B8821" t="s">
        <v>6998</v>
      </c>
      <c r="C8821" t="s">
        <v>17387</v>
      </c>
      <c r="D8821" t="s">
        <v>17388</v>
      </c>
      <c r="E8821" s="74">
        <v>42454</v>
      </c>
      <c r="F8821">
        <v>0.24678900000000001</v>
      </c>
      <c r="G8821" t="s">
        <v>17</v>
      </c>
      <c r="H8821" t="s">
        <v>17315</v>
      </c>
      <c r="I8821" s="74">
        <v>43886</v>
      </c>
      <c r="J8821" t="s">
        <v>19</v>
      </c>
      <c r="K8821" t="s">
        <v>17325</v>
      </c>
    </row>
    <row r="8822" spans="1:11" hidden="1" x14ac:dyDescent="0.3">
      <c r="A8822" t="s">
        <v>6999</v>
      </c>
      <c r="B8822" t="s">
        <v>7000</v>
      </c>
      <c r="C8822" t="s">
        <v>17387</v>
      </c>
      <c r="D8822" t="s">
        <v>17388</v>
      </c>
      <c r="E8822" s="74">
        <v>42464</v>
      </c>
      <c r="F8822">
        <v>0.24939900000000001</v>
      </c>
      <c r="G8822" t="s">
        <v>17</v>
      </c>
      <c r="H8822" t="s">
        <v>17315</v>
      </c>
      <c r="I8822" s="74">
        <v>43886</v>
      </c>
      <c r="J8822" t="s">
        <v>19</v>
      </c>
      <c r="K8822" t="s">
        <v>17325</v>
      </c>
    </row>
    <row r="8823" spans="1:11" hidden="1" x14ac:dyDescent="0.3">
      <c r="A8823" t="s">
        <v>7001</v>
      </c>
      <c r="B8823" t="s">
        <v>7002</v>
      </c>
      <c r="C8823" t="s">
        <v>17387</v>
      </c>
      <c r="D8823" t="s">
        <v>17388</v>
      </c>
      <c r="E8823" s="74">
        <v>42482</v>
      </c>
      <c r="F8823">
        <v>0.24560599999999999</v>
      </c>
      <c r="G8823" t="s">
        <v>17</v>
      </c>
      <c r="H8823" t="s">
        <v>17315</v>
      </c>
      <c r="I8823" s="74">
        <v>43886</v>
      </c>
      <c r="J8823" t="s">
        <v>19</v>
      </c>
      <c r="K8823" t="s">
        <v>17325</v>
      </c>
    </row>
    <row r="8824" spans="1:11" hidden="1" x14ac:dyDescent="0.3">
      <c r="A8824" t="s">
        <v>7005</v>
      </c>
      <c r="B8824" t="s">
        <v>7006</v>
      </c>
      <c r="C8824" t="s">
        <v>17387</v>
      </c>
      <c r="D8824" t="s">
        <v>17388</v>
      </c>
      <c r="E8824" s="74">
        <v>42499</v>
      </c>
      <c r="F8824">
        <v>0.24098800000000001</v>
      </c>
      <c r="G8824" t="s">
        <v>17</v>
      </c>
      <c r="H8824" t="s">
        <v>17315</v>
      </c>
      <c r="I8824" s="74">
        <v>43886</v>
      </c>
      <c r="J8824" t="s">
        <v>19</v>
      </c>
      <c r="K8824" t="s">
        <v>17325</v>
      </c>
    </row>
    <row r="8825" spans="1:11" hidden="1" x14ac:dyDescent="0.3">
      <c r="A8825" t="s">
        <v>7007</v>
      </c>
      <c r="B8825" t="s">
        <v>7008</v>
      </c>
      <c r="C8825" t="s">
        <v>17387</v>
      </c>
      <c r="D8825" t="s">
        <v>17388</v>
      </c>
      <c r="E8825" s="74">
        <v>42374</v>
      </c>
      <c r="F8825">
        <v>0.24759</v>
      </c>
      <c r="G8825" t="s">
        <v>17</v>
      </c>
      <c r="H8825" t="s">
        <v>17315</v>
      </c>
      <c r="I8825" s="74">
        <v>43907</v>
      </c>
      <c r="J8825" t="s">
        <v>19</v>
      </c>
      <c r="K8825" t="s">
        <v>17325</v>
      </c>
    </row>
    <row r="8826" spans="1:11" hidden="1" x14ac:dyDescent="0.3">
      <c r="A8826" t="s">
        <v>7009</v>
      </c>
      <c r="B8826" t="s">
        <v>7010</v>
      </c>
      <c r="C8826" t="s">
        <v>17387</v>
      </c>
      <c r="D8826" t="s">
        <v>17388</v>
      </c>
      <c r="E8826" s="74">
        <v>42404</v>
      </c>
      <c r="F8826">
        <v>0.24523900000000001</v>
      </c>
      <c r="G8826" t="s">
        <v>17</v>
      </c>
      <c r="H8826" t="s">
        <v>17315</v>
      </c>
      <c r="I8826" s="74">
        <v>43907</v>
      </c>
      <c r="J8826" t="s">
        <v>19</v>
      </c>
      <c r="K8826" t="s">
        <v>17325</v>
      </c>
    </row>
    <row r="8827" spans="1:11" hidden="1" x14ac:dyDescent="0.3">
      <c r="A8827" t="s">
        <v>7011</v>
      </c>
      <c r="B8827" t="s">
        <v>7012</v>
      </c>
      <c r="C8827" t="s">
        <v>17387</v>
      </c>
      <c r="D8827" t="s">
        <v>17388</v>
      </c>
      <c r="E8827" s="74">
        <v>42373</v>
      </c>
      <c r="F8827">
        <v>0.24285000000000001</v>
      </c>
      <c r="G8827" t="s">
        <v>17</v>
      </c>
      <c r="H8827" t="s">
        <v>17315</v>
      </c>
      <c r="I8827" s="74">
        <v>43886</v>
      </c>
      <c r="J8827" t="s">
        <v>19</v>
      </c>
      <c r="K8827" t="s">
        <v>17325</v>
      </c>
    </row>
    <row r="8828" spans="1:11" hidden="1" x14ac:dyDescent="0.3">
      <c r="A8828" t="s">
        <v>7013</v>
      </c>
      <c r="B8828" t="s">
        <v>7014</v>
      </c>
      <c r="C8828" t="s">
        <v>17387</v>
      </c>
      <c r="D8828" t="s">
        <v>17388</v>
      </c>
      <c r="E8828" s="74">
        <v>42376</v>
      </c>
      <c r="F8828">
        <v>0.22444</v>
      </c>
      <c r="G8828" t="s">
        <v>17</v>
      </c>
      <c r="H8828" t="s">
        <v>17315</v>
      </c>
      <c r="I8828" s="74">
        <v>43886</v>
      </c>
      <c r="J8828" t="s">
        <v>19</v>
      </c>
      <c r="K8828" t="s">
        <v>17325</v>
      </c>
    </row>
    <row r="8829" spans="1:11" hidden="1" x14ac:dyDescent="0.3">
      <c r="A8829" t="s">
        <v>7015</v>
      </c>
      <c r="B8829" t="s">
        <v>7016</v>
      </c>
      <c r="C8829" t="s">
        <v>17387</v>
      </c>
      <c r="D8829" t="s">
        <v>17388</v>
      </c>
      <c r="E8829" s="74">
        <v>42636</v>
      </c>
      <c r="F8829">
        <v>0.24747</v>
      </c>
      <c r="G8829" t="s">
        <v>17</v>
      </c>
      <c r="H8829" t="s">
        <v>17315</v>
      </c>
      <c r="I8829" s="74">
        <v>43907</v>
      </c>
      <c r="J8829" t="s">
        <v>19</v>
      </c>
      <c r="K8829" t="s">
        <v>17325</v>
      </c>
    </row>
    <row r="8830" spans="1:11" hidden="1" x14ac:dyDescent="0.3">
      <c r="A8830" t="s">
        <v>7017</v>
      </c>
      <c r="B8830" t="s">
        <v>7018</v>
      </c>
      <c r="C8830" t="s">
        <v>17387</v>
      </c>
      <c r="D8830" t="s">
        <v>17388</v>
      </c>
      <c r="E8830" s="74">
        <v>42640</v>
      </c>
      <c r="F8830">
        <v>0.24839800000000001</v>
      </c>
      <c r="G8830" t="s">
        <v>17</v>
      </c>
      <c r="H8830" t="s">
        <v>17315</v>
      </c>
      <c r="I8830" s="74">
        <v>43887</v>
      </c>
      <c r="J8830" t="s">
        <v>19</v>
      </c>
      <c r="K8830" t="s">
        <v>17325</v>
      </c>
    </row>
    <row r="8831" spans="1:11" hidden="1" x14ac:dyDescent="0.3">
      <c r="A8831" t="s">
        <v>7019</v>
      </c>
      <c r="B8831" t="s">
        <v>7020</v>
      </c>
      <c r="C8831" t="s">
        <v>17387</v>
      </c>
      <c r="D8831" t="s">
        <v>17388</v>
      </c>
      <c r="E8831" s="74">
        <v>42642</v>
      </c>
      <c r="F8831">
        <v>0.2432</v>
      </c>
      <c r="G8831" t="s">
        <v>17</v>
      </c>
      <c r="H8831" t="s">
        <v>17315</v>
      </c>
      <c r="I8831" s="74">
        <v>43887</v>
      </c>
      <c r="J8831" t="s">
        <v>19</v>
      </c>
      <c r="K8831" t="s">
        <v>17325</v>
      </c>
    </row>
    <row r="8832" spans="1:11" hidden="1" x14ac:dyDescent="0.3">
      <c r="A8832" t="s">
        <v>7021</v>
      </c>
      <c r="B8832" t="s">
        <v>7022</v>
      </c>
      <c r="C8832" t="s">
        <v>17387</v>
      </c>
      <c r="D8832" t="s">
        <v>17388</v>
      </c>
      <c r="E8832" s="74">
        <v>42642</v>
      </c>
      <c r="F8832">
        <v>0.24709900000000001</v>
      </c>
      <c r="G8832" t="s">
        <v>17</v>
      </c>
      <c r="H8832" t="s">
        <v>17315</v>
      </c>
      <c r="I8832" s="74">
        <v>43887</v>
      </c>
      <c r="J8832" t="s">
        <v>19</v>
      </c>
      <c r="K8832" t="s">
        <v>17325</v>
      </c>
    </row>
    <row r="8833" spans="1:11" hidden="1" x14ac:dyDescent="0.3">
      <c r="A8833" t="s">
        <v>7023</v>
      </c>
      <c r="B8833" t="s">
        <v>7024</v>
      </c>
      <c r="C8833" t="s">
        <v>17387</v>
      </c>
      <c r="D8833" t="s">
        <v>17388</v>
      </c>
      <c r="E8833" s="74">
        <v>42648</v>
      </c>
      <c r="F8833">
        <v>0.24623999999999999</v>
      </c>
      <c r="G8833" t="s">
        <v>17</v>
      </c>
      <c r="H8833" t="s">
        <v>17315</v>
      </c>
      <c r="I8833" s="74">
        <v>43887</v>
      </c>
      <c r="J8833" t="s">
        <v>19</v>
      </c>
      <c r="K8833" t="s">
        <v>17325</v>
      </c>
    </row>
    <row r="8834" spans="1:11" hidden="1" x14ac:dyDescent="0.3">
      <c r="A8834" t="s">
        <v>7025</v>
      </c>
      <c r="B8834" t="s">
        <v>7026</v>
      </c>
      <c r="C8834" t="s">
        <v>17387</v>
      </c>
      <c r="D8834" t="s">
        <v>17388</v>
      </c>
      <c r="E8834" s="74">
        <v>42660</v>
      </c>
      <c r="F8834">
        <v>0.23952000000000001</v>
      </c>
      <c r="G8834" t="s">
        <v>17</v>
      </c>
      <c r="H8834" t="s">
        <v>17315</v>
      </c>
      <c r="I8834" s="74">
        <v>43887</v>
      </c>
      <c r="J8834" t="s">
        <v>19</v>
      </c>
      <c r="K8834" t="s">
        <v>17325</v>
      </c>
    </row>
    <row r="8835" spans="1:11" hidden="1" x14ac:dyDescent="0.3">
      <c r="A8835" t="s">
        <v>7027</v>
      </c>
      <c r="B8835" t="s">
        <v>7028</v>
      </c>
      <c r="C8835" t="s">
        <v>17387</v>
      </c>
      <c r="D8835" t="s">
        <v>17388</v>
      </c>
      <c r="E8835" s="74">
        <v>42663</v>
      </c>
      <c r="F8835">
        <v>0.24832000000000001</v>
      </c>
      <c r="G8835" t="s">
        <v>17</v>
      </c>
      <c r="H8835" t="s">
        <v>17315</v>
      </c>
      <c r="I8835" s="74">
        <v>43887</v>
      </c>
      <c r="J8835" t="s">
        <v>19</v>
      </c>
      <c r="K8835" t="s">
        <v>17325</v>
      </c>
    </row>
    <row r="8836" spans="1:11" hidden="1" x14ac:dyDescent="0.3">
      <c r="A8836" t="s">
        <v>7029</v>
      </c>
      <c r="B8836" t="s">
        <v>7030</v>
      </c>
      <c r="C8836" t="s">
        <v>17387</v>
      </c>
      <c r="D8836" t="s">
        <v>17388</v>
      </c>
      <c r="E8836" s="74">
        <v>42669</v>
      </c>
      <c r="F8836">
        <v>0.24798999999999999</v>
      </c>
      <c r="G8836" t="s">
        <v>17</v>
      </c>
      <c r="H8836" t="s">
        <v>17315</v>
      </c>
      <c r="I8836" s="74">
        <v>43887</v>
      </c>
      <c r="J8836" t="s">
        <v>19</v>
      </c>
      <c r="K8836" t="s">
        <v>17325</v>
      </c>
    </row>
    <row r="8837" spans="1:11" hidden="1" x14ac:dyDescent="0.3">
      <c r="A8837" t="s">
        <v>7031</v>
      </c>
      <c r="B8837" t="s">
        <v>7032</v>
      </c>
      <c r="C8837" t="s">
        <v>17387</v>
      </c>
      <c r="D8837" t="s">
        <v>17388</v>
      </c>
      <c r="E8837" s="74">
        <v>42633</v>
      </c>
      <c r="F8837">
        <v>0.243729</v>
      </c>
      <c r="G8837" t="s">
        <v>17</v>
      </c>
      <c r="H8837" t="s">
        <v>17315</v>
      </c>
      <c r="I8837" s="74">
        <v>43887</v>
      </c>
      <c r="J8837" t="s">
        <v>19</v>
      </c>
      <c r="K8837" t="s">
        <v>17325</v>
      </c>
    </row>
    <row r="8838" spans="1:11" hidden="1" x14ac:dyDescent="0.3">
      <c r="A8838" t="s">
        <v>7033</v>
      </c>
      <c r="B8838" t="s">
        <v>7034</v>
      </c>
      <c r="C8838" t="s">
        <v>17387</v>
      </c>
      <c r="D8838" t="s">
        <v>17388</v>
      </c>
      <c r="E8838" s="74">
        <v>42629</v>
      </c>
      <c r="F8838">
        <v>0.24818899999999999</v>
      </c>
      <c r="G8838" t="s">
        <v>17</v>
      </c>
      <c r="H8838" t="s">
        <v>17315</v>
      </c>
      <c r="I8838" s="74">
        <v>43907</v>
      </c>
      <c r="J8838" t="s">
        <v>19</v>
      </c>
      <c r="K8838" t="s">
        <v>17325</v>
      </c>
    </row>
    <row r="8839" spans="1:11" hidden="1" x14ac:dyDescent="0.3">
      <c r="A8839" t="s">
        <v>7035</v>
      </c>
      <c r="B8839" t="s">
        <v>7036</v>
      </c>
      <c r="C8839" t="s">
        <v>17387</v>
      </c>
      <c r="D8839" t="s">
        <v>17388</v>
      </c>
      <c r="E8839" s="74">
        <v>42639</v>
      </c>
      <c r="F8839">
        <v>0.24704799999999999</v>
      </c>
      <c r="G8839" t="s">
        <v>17</v>
      </c>
      <c r="H8839" t="s">
        <v>17315</v>
      </c>
      <c r="I8839" s="74">
        <v>43907</v>
      </c>
      <c r="J8839" t="s">
        <v>19</v>
      </c>
      <c r="K8839" t="s">
        <v>17325</v>
      </c>
    </row>
    <row r="8840" spans="1:11" hidden="1" x14ac:dyDescent="0.3">
      <c r="A8840" t="s">
        <v>6967</v>
      </c>
      <c r="B8840" t="s">
        <v>6968</v>
      </c>
      <c r="C8840" t="s">
        <v>17387</v>
      </c>
      <c r="D8840" t="s">
        <v>17388</v>
      </c>
      <c r="E8840" s="74">
        <v>42408</v>
      </c>
      <c r="F8840">
        <v>0.246088</v>
      </c>
      <c r="G8840" t="s">
        <v>17</v>
      </c>
      <c r="H8840" t="s">
        <v>17315</v>
      </c>
      <c r="I8840" s="74">
        <v>43886</v>
      </c>
      <c r="J8840" t="s">
        <v>19</v>
      </c>
      <c r="K8840" t="s">
        <v>17325</v>
      </c>
    </row>
    <row r="8841" spans="1:11" hidden="1" x14ac:dyDescent="0.3">
      <c r="A8841" t="s">
        <v>7037</v>
      </c>
      <c r="B8841" t="s">
        <v>7038</v>
      </c>
      <c r="C8841" t="s">
        <v>17387</v>
      </c>
      <c r="D8841" t="s">
        <v>17388</v>
      </c>
      <c r="E8841" s="74">
        <v>42629</v>
      </c>
      <c r="F8841">
        <v>0.24354899999999999</v>
      </c>
      <c r="G8841" t="s">
        <v>17</v>
      </c>
      <c r="H8841" t="s">
        <v>17315</v>
      </c>
      <c r="I8841" s="74">
        <v>43887</v>
      </c>
      <c r="J8841" t="s">
        <v>19</v>
      </c>
      <c r="K8841" t="s">
        <v>17325</v>
      </c>
    </row>
    <row r="8842" spans="1:11" hidden="1" x14ac:dyDescent="0.3">
      <c r="A8842" t="s">
        <v>7039</v>
      </c>
      <c r="B8842" t="s">
        <v>7040</v>
      </c>
      <c r="C8842" t="s">
        <v>17387</v>
      </c>
      <c r="D8842" t="s">
        <v>17388</v>
      </c>
      <c r="E8842" s="74">
        <v>42629</v>
      </c>
      <c r="F8842">
        <v>0.24840999999999999</v>
      </c>
      <c r="G8842" t="s">
        <v>17</v>
      </c>
      <c r="H8842" t="s">
        <v>17315</v>
      </c>
      <c r="I8842" s="74">
        <v>43887</v>
      </c>
      <c r="J8842" t="s">
        <v>19</v>
      </c>
      <c r="K8842" t="s">
        <v>17325</v>
      </c>
    </row>
    <row r="8843" spans="1:11" hidden="1" x14ac:dyDescent="0.3">
      <c r="A8843" t="s">
        <v>7041</v>
      </c>
      <c r="B8843" t="s">
        <v>7042</v>
      </c>
      <c r="C8843" t="s">
        <v>17387</v>
      </c>
      <c r="D8843" t="s">
        <v>17388</v>
      </c>
      <c r="E8843" s="74">
        <v>42634</v>
      </c>
      <c r="F8843">
        <v>0.24399899999999999</v>
      </c>
      <c r="G8843" t="s">
        <v>17</v>
      </c>
      <c r="H8843" t="s">
        <v>17315</v>
      </c>
      <c r="I8843" s="74">
        <v>43887</v>
      </c>
      <c r="J8843" t="s">
        <v>19</v>
      </c>
      <c r="K8843" t="s">
        <v>17325</v>
      </c>
    </row>
    <row r="8844" spans="1:11" hidden="1" x14ac:dyDescent="0.3">
      <c r="A8844" t="s">
        <v>7045</v>
      </c>
      <c r="B8844" t="s">
        <v>7046</v>
      </c>
      <c r="C8844" t="s">
        <v>17387</v>
      </c>
      <c r="D8844" t="s">
        <v>17388</v>
      </c>
      <c r="E8844" s="74">
        <v>42636</v>
      </c>
      <c r="F8844">
        <v>0.24459900000000001</v>
      </c>
      <c r="G8844" t="s">
        <v>17</v>
      </c>
      <c r="H8844" t="s">
        <v>17315</v>
      </c>
      <c r="I8844" s="74">
        <v>43887</v>
      </c>
      <c r="J8844" t="s">
        <v>19</v>
      </c>
      <c r="K8844" t="s">
        <v>17325</v>
      </c>
    </row>
    <row r="8845" spans="1:11" hidden="1" x14ac:dyDescent="0.3">
      <c r="A8845" t="s">
        <v>7047</v>
      </c>
      <c r="B8845" t="s">
        <v>7048</v>
      </c>
      <c r="C8845" t="s">
        <v>17387</v>
      </c>
      <c r="D8845" t="s">
        <v>17388</v>
      </c>
      <c r="E8845" s="74">
        <v>42635</v>
      </c>
      <c r="F8845">
        <v>9.8599999999999993E-2</v>
      </c>
      <c r="G8845" t="s">
        <v>17</v>
      </c>
      <c r="H8845" t="s">
        <v>17315</v>
      </c>
      <c r="I8845" s="74">
        <v>43887</v>
      </c>
      <c r="J8845" t="s">
        <v>19</v>
      </c>
      <c r="K8845" t="s">
        <v>17325</v>
      </c>
    </row>
    <row r="8846" spans="1:11" hidden="1" x14ac:dyDescent="0.3">
      <c r="A8846" t="s">
        <v>7051</v>
      </c>
      <c r="B8846" t="s">
        <v>7052</v>
      </c>
      <c r="C8846" t="s">
        <v>17387</v>
      </c>
      <c r="D8846" t="s">
        <v>17388</v>
      </c>
      <c r="E8846" s="74">
        <v>42373</v>
      </c>
      <c r="F8846">
        <v>9.0389999999999998E-2</v>
      </c>
      <c r="G8846" t="s">
        <v>17</v>
      </c>
      <c r="H8846" t="s">
        <v>17315</v>
      </c>
      <c r="I8846" s="74">
        <v>43887</v>
      </c>
      <c r="J8846" t="s">
        <v>19</v>
      </c>
      <c r="K8846" t="s">
        <v>17325</v>
      </c>
    </row>
    <row r="8847" spans="1:11" hidden="1" x14ac:dyDescent="0.3">
      <c r="A8847" t="s">
        <v>7053</v>
      </c>
      <c r="B8847" t="s">
        <v>7054</v>
      </c>
      <c r="C8847" t="s">
        <v>17387</v>
      </c>
      <c r="D8847" t="s">
        <v>17388</v>
      </c>
      <c r="E8847" s="74">
        <v>42695</v>
      </c>
      <c r="F8847">
        <v>0.24911900000000001</v>
      </c>
      <c r="G8847" t="s">
        <v>17</v>
      </c>
      <c r="H8847" t="s">
        <v>17315</v>
      </c>
      <c r="I8847" s="74">
        <v>43887</v>
      </c>
      <c r="J8847" t="s">
        <v>19</v>
      </c>
      <c r="K8847" t="s">
        <v>17325</v>
      </c>
    </row>
    <row r="8848" spans="1:11" hidden="1" x14ac:dyDescent="0.3">
      <c r="A8848" t="s">
        <v>7055</v>
      </c>
      <c r="B8848" t="s">
        <v>7056</v>
      </c>
      <c r="C8848" t="s">
        <v>17387</v>
      </c>
      <c r="D8848" t="s">
        <v>17388</v>
      </c>
      <c r="E8848" s="74">
        <v>42696</v>
      </c>
      <c r="F8848">
        <v>0.24781</v>
      </c>
      <c r="G8848" t="s">
        <v>17</v>
      </c>
      <c r="H8848" t="s">
        <v>17315</v>
      </c>
      <c r="I8848" s="74">
        <v>43887</v>
      </c>
      <c r="J8848" t="s">
        <v>19</v>
      </c>
      <c r="K8848" t="s">
        <v>17325</v>
      </c>
    </row>
    <row r="8849" spans="1:11" hidden="1" x14ac:dyDescent="0.3">
      <c r="A8849" t="s">
        <v>7057</v>
      </c>
      <c r="B8849" t="s">
        <v>7058</v>
      </c>
      <c r="C8849" t="s">
        <v>17387</v>
      </c>
      <c r="D8849" t="s">
        <v>17388</v>
      </c>
      <c r="E8849" s="74">
        <v>42697</v>
      </c>
      <c r="F8849">
        <v>0.24709900000000001</v>
      </c>
      <c r="G8849" t="s">
        <v>17</v>
      </c>
      <c r="H8849" t="s">
        <v>17315</v>
      </c>
      <c r="I8849" s="74">
        <v>43887</v>
      </c>
      <c r="J8849" t="s">
        <v>19</v>
      </c>
      <c r="K8849" t="s">
        <v>17325</v>
      </c>
    </row>
    <row r="8850" spans="1:11" hidden="1" x14ac:dyDescent="0.3">
      <c r="A8850" t="s">
        <v>7059</v>
      </c>
      <c r="B8850" t="s">
        <v>7060</v>
      </c>
      <c r="C8850" t="s">
        <v>17387</v>
      </c>
      <c r="D8850" t="s">
        <v>17388</v>
      </c>
      <c r="E8850" s="74">
        <v>42694</v>
      </c>
      <c r="F8850">
        <v>0.115429</v>
      </c>
      <c r="G8850" t="s">
        <v>17</v>
      </c>
      <c r="H8850" t="s">
        <v>17315</v>
      </c>
      <c r="I8850" s="74">
        <v>43887</v>
      </c>
      <c r="J8850" t="s">
        <v>19</v>
      </c>
      <c r="K8850" t="s">
        <v>17325</v>
      </c>
    </row>
    <row r="8851" spans="1:11" hidden="1" x14ac:dyDescent="0.3">
      <c r="A8851" t="s">
        <v>6969</v>
      </c>
      <c r="B8851" t="s">
        <v>6970</v>
      </c>
      <c r="C8851" t="s">
        <v>17387</v>
      </c>
      <c r="D8851" t="s">
        <v>17388</v>
      </c>
      <c r="E8851" s="74">
        <v>42412</v>
      </c>
      <c r="F8851">
        <v>0.24915899999999999</v>
      </c>
      <c r="G8851" t="s">
        <v>17</v>
      </c>
      <c r="H8851" t="s">
        <v>17315</v>
      </c>
      <c r="I8851" s="74">
        <v>43886</v>
      </c>
      <c r="J8851" t="s">
        <v>19</v>
      </c>
      <c r="K8851" t="s">
        <v>17325</v>
      </c>
    </row>
    <row r="8852" spans="1:11" hidden="1" x14ac:dyDescent="0.3">
      <c r="A8852" t="s">
        <v>6958</v>
      </c>
      <c r="B8852" t="s">
        <v>6959</v>
      </c>
      <c r="C8852" t="s">
        <v>17387</v>
      </c>
      <c r="D8852" t="s">
        <v>17388</v>
      </c>
      <c r="E8852" s="74">
        <v>42375</v>
      </c>
      <c r="F8852">
        <v>0.24376900000000001</v>
      </c>
      <c r="G8852" t="s">
        <v>17</v>
      </c>
      <c r="H8852" t="s">
        <v>17315</v>
      </c>
      <c r="I8852" s="74">
        <v>43886</v>
      </c>
      <c r="J8852" t="s">
        <v>19</v>
      </c>
      <c r="K8852" t="s">
        <v>17325</v>
      </c>
    </row>
    <row r="8853" spans="1:11" hidden="1" x14ac:dyDescent="0.3">
      <c r="A8853" t="s">
        <v>7061</v>
      </c>
      <c r="B8853" t="s">
        <v>7062</v>
      </c>
      <c r="C8853" t="s">
        <v>17387</v>
      </c>
      <c r="D8853" t="s">
        <v>17388</v>
      </c>
      <c r="E8853" s="74">
        <v>42373</v>
      </c>
      <c r="F8853">
        <v>0.246167</v>
      </c>
      <c r="G8853" t="s">
        <v>17</v>
      </c>
      <c r="H8853" t="s">
        <v>17315</v>
      </c>
      <c r="I8853" s="74">
        <v>43907</v>
      </c>
      <c r="J8853" t="s">
        <v>19</v>
      </c>
      <c r="K8853" t="s">
        <v>17325</v>
      </c>
    </row>
    <row r="8854" spans="1:11" hidden="1" x14ac:dyDescent="0.3">
      <c r="A8854" t="s">
        <v>7063</v>
      </c>
      <c r="B8854" t="s">
        <v>7064</v>
      </c>
      <c r="C8854" t="s">
        <v>17387</v>
      </c>
      <c r="D8854" t="s">
        <v>17388</v>
      </c>
      <c r="E8854" s="74">
        <v>42373</v>
      </c>
      <c r="F8854">
        <v>0.24786900000000001</v>
      </c>
      <c r="G8854" t="s">
        <v>17</v>
      </c>
      <c r="H8854" t="s">
        <v>17315</v>
      </c>
      <c r="I8854" s="74">
        <v>43887</v>
      </c>
      <c r="J8854" t="s">
        <v>19</v>
      </c>
      <c r="K8854" t="s">
        <v>17325</v>
      </c>
    </row>
    <row r="8855" spans="1:11" hidden="1" x14ac:dyDescent="0.3">
      <c r="A8855" t="s">
        <v>7067</v>
      </c>
      <c r="B8855" t="s">
        <v>7068</v>
      </c>
      <c r="C8855" t="s">
        <v>17387</v>
      </c>
      <c r="D8855" t="s">
        <v>17388</v>
      </c>
      <c r="E8855" s="74">
        <v>42373</v>
      </c>
      <c r="F8855">
        <v>0.24601600000000001</v>
      </c>
      <c r="G8855" t="s">
        <v>17</v>
      </c>
      <c r="H8855" t="s">
        <v>17315</v>
      </c>
      <c r="I8855" s="74">
        <v>43887</v>
      </c>
      <c r="J8855" t="s">
        <v>19</v>
      </c>
      <c r="K8855" t="s">
        <v>17325</v>
      </c>
    </row>
    <row r="8856" spans="1:11" hidden="1" x14ac:dyDescent="0.3">
      <c r="A8856" t="s">
        <v>7069</v>
      </c>
      <c r="B8856" t="s">
        <v>7070</v>
      </c>
      <c r="C8856" t="s">
        <v>17387</v>
      </c>
      <c r="D8856" t="s">
        <v>17388</v>
      </c>
      <c r="E8856" s="74">
        <v>42373</v>
      </c>
      <c r="F8856">
        <v>0.24689900000000001</v>
      </c>
      <c r="G8856" t="s">
        <v>17</v>
      </c>
      <c r="H8856" t="s">
        <v>17315</v>
      </c>
      <c r="I8856" s="74">
        <v>43887</v>
      </c>
      <c r="J8856" t="s">
        <v>19</v>
      </c>
      <c r="K8856" t="s">
        <v>17325</v>
      </c>
    </row>
    <row r="8857" spans="1:11" hidden="1" x14ac:dyDescent="0.3">
      <c r="A8857" t="s">
        <v>7071</v>
      </c>
      <c r="B8857" t="s">
        <v>7072</v>
      </c>
      <c r="C8857" t="s">
        <v>17387</v>
      </c>
      <c r="D8857" t="s">
        <v>17388</v>
      </c>
      <c r="E8857" s="74">
        <v>42380</v>
      </c>
      <c r="F8857">
        <v>0.16594999999999999</v>
      </c>
      <c r="G8857" t="s">
        <v>17</v>
      </c>
      <c r="H8857" t="s">
        <v>17315</v>
      </c>
      <c r="I8857" s="74">
        <v>43907</v>
      </c>
      <c r="J8857" t="s">
        <v>19</v>
      </c>
      <c r="K8857" t="s">
        <v>17325</v>
      </c>
    </row>
    <row r="8858" spans="1:11" hidden="1" x14ac:dyDescent="0.3">
      <c r="A8858" t="s">
        <v>7073</v>
      </c>
      <c r="B8858" t="s">
        <v>7074</v>
      </c>
      <c r="C8858" t="s">
        <v>17387</v>
      </c>
      <c r="D8858" t="s">
        <v>17388</v>
      </c>
      <c r="E8858" s="74">
        <v>42402</v>
      </c>
      <c r="F8858">
        <v>8.8128999999999999E-2</v>
      </c>
      <c r="G8858" t="s">
        <v>17</v>
      </c>
      <c r="H8858" t="s">
        <v>17315</v>
      </c>
      <c r="I8858" s="74">
        <v>43887</v>
      </c>
      <c r="J8858" t="s">
        <v>19</v>
      </c>
      <c r="K8858" t="s">
        <v>17325</v>
      </c>
    </row>
    <row r="8859" spans="1:11" hidden="1" x14ac:dyDescent="0.3">
      <c r="A8859" t="s">
        <v>7075</v>
      </c>
      <c r="B8859" t="s">
        <v>7076</v>
      </c>
      <c r="C8859" t="s">
        <v>17387</v>
      </c>
      <c r="D8859" t="s">
        <v>17388</v>
      </c>
      <c r="E8859" s="74">
        <v>42625</v>
      </c>
      <c r="F8859">
        <v>0.24434900000000001</v>
      </c>
      <c r="G8859" t="s">
        <v>17</v>
      </c>
      <c r="H8859" t="s">
        <v>17315</v>
      </c>
      <c r="I8859" s="74">
        <v>43887</v>
      </c>
      <c r="J8859" t="s">
        <v>19</v>
      </c>
      <c r="K8859" t="s">
        <v>17325</v>
      </c>
    </row>
    <row r="8860" spans="1:11" hidden="1" x14ac:dyDescent="0.3">
      <c r="A8860" t="s">
        <v>7077</v>
      </c>
      <c r="B8860" t="s">
        <v>7078</v>
      </c>
      <c r="C8860" t="s">
        <v>17387</v>
      </c>
      <c r="D8860" t="s">
        <v>17388</v>
      </c>
      <c r="E8860" s="74">
        <v>42634</v>
      </c>
      <c r="F8860">
        <v>0.24596000000000001</v>
      </c>
      <c r="G8860" t="s">
        <v>17</v>
      </c>
      <c r="H8860" t="s">
        <v>17315</v>
      </c>
      <c r="I8860" s="74">
        <v>43887</v>
      </c>
      <c r="J8860" t="s">
        <v>19</v>
      </c>
      <c r="K8860" t="s">
        <v>17325</v>
      </c>
    </row>
    <row r="8861" spans="1:11" hidden="1" x14ac:dyDescent="0.3">
      <c r="A8861" t="s">
        <v>7079</v>
      </c>
      <c r="B8861" t="s">
        <v>7080</v>
      </c>
      <c r="C8861" t="s">
        <v>17387</v>
      </c>
      <c r="D8861" t="s">
        <v>17388</v>
      </c>
      <c r="E8861" s="74">
        <v>42381</v>
      </c>
      <c r="F8861">
        <v>0.24024000000000001</v>
      </c>
      <c r="G8861" t="s">
        <v>17</v>
      </c>
      <c r="H8861" t="s">
        <v>17315</v>
      </c>
      <c r="I8861" s="74">
        <v>43887</v>
      </c>
      <c r="J8861" t="s">
        <v>19</v>
      </c>
      <c r="K8861" t="s">
        <v>17325</v>
      </c>
    </row>
    <row r="8862" spans="1:11" hidden="1" x14ac:dyDescent="0.3">
      <c r="A8862" t="s">
        <v>7081</v>
      </c>
      <c r="B8862" t="s">
        <v>7082</v>
      </c>
      <c r="C8862" t="s">
        <v>17387</v>
      </c>
      <c r="D8862" t="s">
        <v>17388</v>
      </c>
      <c r="E8862" s="74">
        <v>42374</v>
      </c>
      <c r="F8862">
        <v>0.24679000000000001</v>
      </c>
      <c r="G8862" t="s">
        <v>17</v>
      </c>
      <c r="H8862" t="s">
        <v>17315</v>
      </c>
      <c r="I8862" s="74">
        <v>43907</v>
      </c>
      <c r="J8862" t="s">
        <v>19</v>
      </c>
      <c r="K8862" t="s">
        <v>17325</v>
      </c>
    </row>
    <row r="8863" spans="1:11" hidden="1" x14ac:dyDescent="0.3">
      <c r="A8863" t="s">
        <v>7083</v>
      </c>
      <c r="B8863" t="s">
        <v>7084</v>
      </c>
      <c r="C8863" t="s">
        <v>17387</v>
      </c>
      <c r="D8863" t="s">
        <v>17388</v>
      </c>
      <c r="E8863" s="74">
        <v>42377</v>
      </c>
      <c r="F8863">
        <v>0.24762899999999999</v>
      </c>
      <c r="G8863" t="s">
        <v>17</v>
      </c>
      <c r="H8863" t="s">
        <v>17315</v>
      </c>
      <c r="I8863" s="74">
        <v>43907</v>
      </c>
      <c r="J8863" t="s">
        <v>19</v>
      </c>
      <c r="K8863" t="s">
        <v>17325</v>
      </c>
    </row>
    <row r="8864" spans="1:11" hidden="1" x14ac:dyDescent="0.3">
      <c r="A8864" t="s">
        <v>7085</v>
      </c>
      <c r="B8864" t="s">
        <v>7086</v>
      </c>
      <c r="C8864" t="s">
        <v>17387</v>
      </c>
      <c r="D8864" t="s">
        <v>17388</v>
      </c>
      <c r="E8864" s="74">
        <v>42375</v>
      </c>
      <c r="F8864">
        <v>0.24584900000000001</v>
      </c>
      <c r="G8864" t="s">
        <v>17</v>
      </c>
      <c r="H8864" t="s">
        <v>17315</v>
      </c>
      <c r="I8864" s="74">
        <v>43887</v>
      </c>
      <c r="J8864" t="s">
        <v>19</v>
      </c>
      <c r="K8864" t="s">
        <v>17325</v>
      </c>
    </row>
    <row r="8865" spans="1:11" hidden="1" x14ac:dyDescent="0.3">
      <c r="A8865" t="s">
        <v>7089</v>
      </c>
      <c r="B8865" t="s">
        <v>7090</v>
      </c>
      <c r="C8865" t="s">
        <v>17387</v>
      </c>
      <c r="D8865" t="s">
        <v>17388</v>
      </c>
      <c r="E8865" s="74">
        <v>42382</v>
      </c>
      <c r="F8865">
        <v>0.24886</v>
      </c>
      <c r="G8865" t="s">
        <v>17</v>
      </c>
      <c r="H8865" t="s">
        <v>17315</v>
      </c>
      <c r="I8865" s="74">
        <v>43887</v>
      </c>
      <c r="J8865" t="s">
        <v>19</v>
      </c>
      <c r="K8865" t="s">
        <v>17325</v>
      </c>
    </row>
    <row r="8866" spans="1:11" hidden="1" x14ac:dyDescent="0.3">
      <c r="A8866" t="s">
        <v>7091</v>
      </c>
      <c r="B8866" t="s">
        <v>7092</v>
      </c>
      <c r="C8866" t="s">
        <v>17387</v>
      </c>
      <c r="D8866" t="s">
        <v>17388</v>
      </c>
      <c r="E8866" s="74">
        <v>42388</v>
      </c>
      <c r="F8866">
        <v>0.24593000000000001</v>
      </c>
      <c r="G8866" t="s">
        <v>17</v>
      </c>
      <c r="H8866" t="s">
        <v>17315</v>
      </c>
      <c r="I8866" s="74">
        <v>43887</v>
      </c>
      <c r="J8866" t="s">
        <v>19</v>
      </c>
      <c r="K8866" t="s">
        <v>17325</v>
      </c>
    </row>
    <row r="8867" spans="1:11" hidden="1" x14ac:dyDescent="0.3">
      <c r="A8867" t="s">
        <v>7093</v>
      </c>
      <c r="B8867" t="s">
        <v>7094</v>
      </c>
      <c r="C8867" t="s">
        <v>17387</v>
      </c>
      <c r="D8867" t="s">
        <v>17388</v>
      </c>
      <c r="E8867" s="74">
        <v>42397</v>
      </c>
      <c r="F8867">
        <v>0.24507999999999999</v>
      </c>
      <c r="G8867" t="s">
        <v>17</v>
      </c>
      <c r="H8867" t="s">
        <v>17315</v>
      </c>
      <c r="I8867" s="74">
        <v>43887</v>
      </c>
      <c r="J8867" t="s">
        <v>19</v>
      </c>
      <c r="K8867" t="s">
        <v>17325</v>
      </c>
    </row>
    <row r="8868" spans="1:11" hidden="1" x14ac:dyDescent="0.3">
      <c r="A8868" t="s">
        <v>7095</v>
      </c>
      <c r="B8868" t="s">
        <v>7096</v>
      </c>
      <c r="C8868" t="s">
        <v>17387</v>
      </c>
      <c r="D8868" t="s">
        <v>17388</v>
      </c>
      <c r="E8868" s="74">
        <v>42402</v>
      </c>
      <c r="F8868">
        <v>0.24460999999999999</v>
      </c>
      <c r="G8868" t="s">
        <v>17</v>
      </c>
      <c r="H8868" t="s">
        <v>17315</v>
      </c>
      <c r="I8868" s="74">
        <v>43887</v>
      </c>
      <c r="J8868" t="s">
        <v>19</v>
      </c>
      <c r="K8868" t="s">
        <v>17325</v>
      </c>
    </row>
    <row r="8869" spans="1:11" hidden="1" x14ac:dyDescent="0.3">
      <c r="A8869" t="s">
        <v>7099</v>
      </c>
      <c r="B8869" t="s">
        <v>7100</v>
      </c>
      <c r="C8869" t="s">
        <v>17387</v>
      </c>
      <c r="D8869" t="s">
        <v>17388</v>
      </c>
      <c r="E8869" s="74">
        <v>42417</v>
      </c>
      <c r="F8869">
        <v>0.24715899999999999</v>
      </c>
      <c r="G8869" t="s">
        <v>17</v>
      </c>
      <c r="H8869" t="s">
        <v>17315</v>
      </c>
      <c r="I8869" s="74">
        <v>43907</v>
      </c>
      <c r="J8869" t="s">
        <v>19</v>
      </c>
      <c r="K8869" t="s">
        <v>17325</v>
      </c>
    </row>
    <row r="8870" spans="1:11" hidden="1" x14ac:dyDescent="0.3">
      <c r="A8870" t="s">
        <v>10500</v>
      </c>
      <c r="B8870" t="s">
        <v>10499</v>
      </c>
      <c r="C8870" t="s">
        <v>17387</v>
      </c>
      <c r="D8870" t="s">
        <v>17388</v>
      </c>
      <c r="E8870" s="74">
        <v>42424</v>
      </c>
      <c r="F8870">
        <v>0.24309900000000001</v>
      </c>
      <c r="G8870" t="s">
        <v>17</v>
      </c>
      <c r="H8870" t="s">
        <v>17315</v>
      </c>
      <c r="I8870" s="74">
        <v>43887</v>
      </c>
      <c r="J8870" t="s">
        <v>19</v>
      </c>
      <c r="K8870" t="s">
        <v>17325</v>
      </c>
    </row>
    <row r="8871" spans="1:11" hidden="1" x14ac:dyDescent="0.3">
      <c r="A8871" t="s">
        <v>7103</v>
      </c>
      <c r="B8871" t="s">
        <v>7104</v>
      </c>
      <c r="C8871" t="s">
        <v>17387</v>
      </c>
      <c r="D8871" t="s">
        <v>17388</v>
      </c>
      <c r="E8871" s="74">
        <v>42450</v>
      </c>
      <c r="F8871">
        <v>0.245639</v>
      </c>
      <c r="G8871" t="s">
        <v>17</v>
      </c>
      <c r="H8871" t="s">
        <v>17315</v>
      </c>
      <c r="I8871" s="74">
        <v>43887</v>
      </c>
      <c r="J8871" t="s">
        <v>19</v>
      </c>
      <c r="K8871" t="s">
        <v>17325</v>
      </c>
    </row>
    <row r="8872" spans="1:11" hidden="1" x14ac:dyDescent="0.3">
      <c r="A8872" t="s">
        <v>6971</v>
      </c>
      <c r="B8872" t="s">
        <v>6972</v>
      </c>
      <c r="C8872" t="s">
        <v>17387</v>
      </c>
      <c r="D8872" t="s">
        <v>17388</v>
      </c>
      <c r="E8872" s="74">
        <v>42507</v>
      </c>
      <c r="F8872">
        <v>0.24340000000000001</v>
      </c>
      <c r="G8872" t="s">
        <v>17</v>
      </c>
      <c r="H8872" t="s">
        <v>17315</v>
      </c>
      <c r="I8872" s="74">
        <v>43886</v>
      </c>
      <c r="J8872" t="s">
        <v>19</v>
      </c>
      <c r="K8872" t="s">
        <v>17325</v>
      </c>
    </row>
    <row r="8873" spans="1:11" hidden="1" x14ac:dyDescent="0.3">
      <c r="A8873" t="s">
        <v>7109</v>
      </c>
      <c r="B8873" t="s">
        <v>7110</v>
      </c>
      <c r="C8873" t="s">
        <v>17387</v>
      </c>
      <c r="D8873" t="s">
        <v>17388</v>
      </c>
      <c r="E8873" s="74">
        <v>42447</v>
      </c>
      <c r="F8873">
        <v>0.24365000000000001</v>
      </c>
      <c r="G8873" t="s">
        <v>17</v>
      </c>
      <c r="H8873" t="s">
        <v>17315</v>
      </c>
      <c r="I8873" s="74">
        <v>43887</v>
      </c>
      <c r="J8873" t="s">
        <v>19</v>
      </c>
      <c r="K8873" t="s">
        <v>17325</v>
      </c>
    </row>
    <row r="8874" spans="1:11" hidden="1" x14ac:dyDescent="0.3">
      <c r="A8874" t="s">
        <v>7117</v>
      </c>
      <c r="B8874" t="s">
        <v>7118</v>
      </c>
      <c r="C8874" t="s">
        <v>17387</v>
      </c>
      <c r="D8874" t="s">
        <v>17388</v>
      </c>
      <c r="E8874" s="74">
        <v>42440</v>
      </c>
      <c r="F8874">
        <v>0.24696000000000001</v>
      </c>
      <c r="G8874" t="s">
        <v>17</v>
      </c>
      <c r="H8874" t="s">
        <v>17315</v>
      </c>
      <c r="I8874" s="74">
        <v>43887</v>
      </c>
      <c r="J8874" t="s">
        <v>19</v>
      </c>
      <c r="K8874" t="s">
        <v>17325</v>
      </c>
    </row>
    <row r="8875" spans="1:11" hidden="1" x14ac:dyDescent="0.3">
      <c r="A8875" t="s">
        <v>7119</v>
      </c>
      <c r="B8875" t="s">
        <v>7120</v>
      </c>
      <c r="C8875" t="s">
        <v>17387</v>
      </c>
      <c r="D8875" t="s">
        <v>17388</v>
      </c>
      <c r="E8875" s="74">
        <v>42459</v>
      </c>
      <c r="F8875">
        <v>0.24712999999999999</v>
      </c>
      <c r="G8875" t="s">
        <v>17</v>
      </c>
      <c r="H8875" t="s">
        <v>17315</v>
      </c>
      <c r="I8875" s="74">
        <v>43907</v>
      </c>
      <c r="J8875" t="s">
        <v>19</v>
      </c>
      <c r="K8875" t="s">
        <v>17325</v>
      </c>
    </row>
    <row r="8876" spans="1:11" hidden="1" x14ac:dyDescent="0.3">
      <c r="A8876" t="s">
        <v>10497</v>
      </c>
      <c r="B8876" t="s">
        <v>10496</v>
      </c>
      <c r="C8876" t="s">
        <v>17387</v>
      </c>
      <c r="D8876" t="s">
        <v>17388</v>
      </c>
      <c r="E8876" s="74">
        <v>42472</v>
      </c>
      <c r="F8876">
        <v>0.246086</v>
      </c>
      <c r="G8876" t="s">
        <v>17</v>
      </c>
      <c r="H8876" t="s">
        <v>17315</v>
      </c>
      <c r="I8876" s="74">
        <v>43887</v>
      </c>
      <c r="J8876" t="s">
        <v>19</v>
      </c>
      <c r="K8876" t="s">
        <v>17325</v>
      </c>
    </row>
    <row r="8877" spans="1:11" hidden="1" x14ac:dyDescent="0.3">
      <c r="A8877" t="s">
        <v>7121</v>
      </c>
      <c r="B8877" t="s">
        <v>7122</v>
      </c>
      <c r="C8877" t="s">
        <v>17387</v>
      </c>
      <c r="D8877" t="s">
        <v>17388</v>
      </c>
      <c r="E8877" s="74">
        <v>42475</v>
      </c>
      <c r="F8877">
        <v>0.24642800000000001</v>
      </c>
      <c r="G8877" t="s">
        <v>17</v>
      </c>
      <c r="H8877" t="s">
        <v>17315</v>
      </c>
      <c r="I8877" s="74">
        <v>43887</v>
      </c>
      <c r="J8877" t="s">
        <v>19</v>
      </c>
      <c r="K8877" t="s">
        <v>17325</v>
      </c>
    </row>
    <row r="8878" spans="1:11" hidden="1" x14ac:dyDescent="0.3">
      <c r="A8878" t="s">
        <v>7123</v>
      </c>
      <c r="B8878" t="s">
        <v>7124</v>
      </c>
      <c r="C8878" t="s">
        <v>17387</v>
      </c>
      <c r="D8878" t="s">
        <v>17388</v>
      </c>
      <c r="E8878" s="74">
        <v>42480</v>
      </c>
      <c r="F8878">
        <v>0.24782799999999999</v>
      </c>
      <c r="G8878" t="s">
        <v>17</v>
      </c>
      <c r="H8878" t="s">
        <v>17315</v>
      </c>
      <c r="I8878" s="74">
        <v>43887</v>
      </c>
      <c r="J8878" t="s">
        <v>19</v>
      </c>
      <c r="K8878" t="s">
        <v>17325</v>
      </c>
    </row>
    <row r="8879" spans="1:11" hidden="1" x14ac:dyDescent="0.3">
      <c r="A8879" t="s">
        <v>7129</v>
      </c>
      <c r="B8879" t="s">
        <v>7130</v>
      </c>
      <c r="C8879" t="s">
        <v>17387</v>
      </c>
      <c r="D8879" t="s">
        <v>17388</v>
      </c>
      <c r="E8879" s="74">
        <v>42482</v>
      </c>
      <c r="F8879">
        <v>0.243699</v>
      </c>
      <c r="G8879" t="s">
        <v>17</v>
      </c>
      <c r="H8879" t="s">
        <v>17315</v>
      </c>
      <c r="I8879" s="74">
        <v>43887</v>
      </c>
      <c r="J8879" t="s">
        <v>19</v>
      </c>
      <c r="K8879" t="s">
        <v>17325</v>
      </c>
    </row>
    <row r="8880" spans="1:11" hidden="1" x14ac:dyDescent="0.3">
      <c r="A8880" t="s">
        <v>7131</v>
      </c>
      <c r="B8880" t="s">
        <v>7132</v>
      </c>
      <c r="C8880" t="s">
        <v>17387</v>
      </c>
      <c r="D8880" t="s">
        <v>17388</v>
      </c>
      <c r="E8880" s="74">
        <v>42489</v>
      </c>
      <c r="F8880">
        <v>0.24120900000000001</v>
      </c>
      <c r="G8880" t="s">
        <v>17</v>
      </c>
      <c r="H8880" t="s">
        <v>17315</v>
      </c>
      <c r="I8880" s="74">
        <v>43887</v>
      </c>
      <c r="J8880" t="s">
        <v>19</v>
      </c>
      <c r="K8880" t="s">
        <v>17325</v>
      </c>
    </row>
    <row r="8881" spans="1:11" hidden="1" x14ac:dyDescent="0.3">
      <c r="A8881" t="s">
        <v>7137</v>
      </c>
      <c r="B8881" t="s">
        <v>7138</v>
      </c>
      <c r="C8881" t="s">
        <v>17387</v>
      </c>
      <c r="D8881" t="s">
        <v>17388</v>
      </c>
      <c r="E8881" s="74">
        <v>42493</v>
      </c>
      <c r="F8881">
        <v>0.246529</v>
      </c>
      <c r="G8881" t="s">
        <v>17</v>
      </c>
      <c r="H8881" t="s">
        <v>17315</v>
      </c>
      <c r="I8881" s="74">
        <v>43887</v>
      </c>
      <c r="J8881" t="s">
        <v>19</v>
      </c>
      <c r="K8881" t="s">
        <v>17325</v>
      </c>
    </row>
    <row r="8882" spans="1:11" hidden="1" x14ac:dyDescent="0.3">
      <c r="A8882" t="s">
        <v>7141</v>
      </c>
      <c r="B8882" t="s">
        <v>7142</v>
      </c>
      <c r="C8882" t="s">
        <v>17387</v>
      </c>
      <c r="D8882" t="s">
        <v>17388</v>
      </c>
      <c r="E8882" s="74">
        <v>42508</v>
      </c>
      <c r="F8882">
        <v>0.24804599999999999</v>
      </c>
      <c r="G8882" t="s">
        <v>17</v>
      </c>
      <c r="H8882" t="s">
        <v>17315</v>
      </c>
      <c r="I8882" s="74">
        <v>43907</v>
      </c>
      <c r="J8882" t="s">
        <v>19</v>
      </c>
      <c r="K8882" t="s">
        <v>17325</v>
      </c>
    </row>
    <row r="8883" spans="1:11" hidden="1" x14ac:dyDescent="0.3">
      <c r="A8883" t="s">
        <v>6973</v>
      </c>
      <c r="B8883" t="s">
        <v>6974</v>
      </c>
      <c r="C8883" t="s">
        <v>17387</v>
      </c>
      <c r="D8883" t="s">
        <v>17388</v>
      </c>
      <c r="E8883" s="74">
        <v>42508</v>
      </c>
      <c r="F8883">
        <v>0.24718499999999999</v>
      </c>
      <c r="G8883" t="s">
        <v>17</v>
      </c>
      <c r="H8883" t="s">
        <v>17315</v>
      </c>
      <c r="I8883" s="74">
        <v>43886</v>
      </c>
      <c r="J8883" t="s">
        <v>19</v>
      </c>
      <c r="K8883" t="s">
        <v>17325</v>
      </c>
    </row>
    <row r="8884" spans="1:11" hidden="1" x14ac:dyDescent="0.3">
      <c r="A8884" t="s">
        <v>7143</v>
      </c>
      <c r="B8884" t="s">
        <v>7144</v>
      </c>
      <c r="C8884" t="s">
        <v>17387</v>
      </c>
      <c r="D8884" t="s">
        <v>17388</v>
      </c>
      <c r="E8884" s="74">
        <v>42544</v>
      </c>
      <c r="F8884">
        <v>0.24418899999999999</v>
      </c>
      <c r="G8884" t="s">
        <v>17</v>
      </c>
      <c r="H8884" t="s">
        <v>17315</v>
      </c>
      <c r="I8884" s="74">
        <v>43887</v>
      </c>
      <c r="J8884" t="s">
        <v>19</v>
      </c>
      <c r="K8884" t="s">
        <v>17325</v>
      </c>
    </row>
    <row r="8885" spans="1:11" hidden="1" x14ac:dyDescent="0.3">
      <c r="A8885" t="s">
        <v>7145</v>
      </c>
      <c r="B8885" t="s">
        <v>7146</v>
      </c>
      <c r="C8885" t="s">
        <v>17387</v>
      </c>
      <c r="D8885" t="s">
        <v>17388</v>
      </c>
      <c r="E8885" s="74">
        <v>42377</v>
      </c>
      <c r="F8885">
        <v>0.24932000000000001</v>
      </c>
      <c r="G8885" t="s">
        <v>17</v>
      </c>
      <c r="H8885" t="s">
        <v>17315</v>
      </c>
      <c r="I8885" s="74">
        <v>43887</v>
      </c>
      <c r="J8885" t="s">
        <v>19</v>
      </c>
      <c r="K8885" t="s">
        <v>17325</v>
      </c>
    </row>
    <row r="8886" spans="1:11" hidden="1" x14ac:dyDescent="0.3">
      <c r="A8886" t="s">
        <v>7149</v>
      </c>
      <c r="B8886" t="s">
        <v>7150</v>
      </c>
      <c r="C8886" t="s">
        <v>17387</v>
      </c>
      <c r="D8886" t="s">
        <v>17388</v>
      </c>
      <c r="E8886" s="74">
        <v>42376</v>
      </c>
      <c r="F8886">
        <v>0.24651999999999999</v>
      </c>
      <c r="G8886" t="s">
        <v>17</v>
      </c>
      <c r="H8886" t="s">
        <v>17315</v>
      </c>
      <c r="I8886" s="74">
        <v>43907</v>
      </c>
      <c r="J8886" t="s">
        <v>19</v>
      </c>
      <c r="K8886" t="s">
        <v>17325</v>
      </c>
    </row>
    <row r="8887" spans="1:11" hidden="1" x14ac:dyDescent="0.3">
      <c r="A8887" t="s">
        <v>7151</v>
      </c>
      <c r="B8887" t="s">
        <v>7152</v>
      </c>
      <c r="C8887" t="s">
        <v>17387</v>
      </c>
      <c r="D8887" t="s">
        <v>17388</v>
      </c>
      <c r="E8887" s="74">
        <v>42374</v>
      </c>
      <c r="F8887">
        <v>0.24947900000000001</v>
      </c>
      <c r="G8887" t="s">
        <v>17</v>
      </c>
      <c r="H8887" t="s">
        <v>17315</v>
      </c>
      <c r="I8887" s="74">
        <v>43907</v>
      </c>
      <c r="J8887" t="s">
        <v>19</v>
      </c>
      <c r="K8887" t="s">
        <v>17325</v>
      </c>
    </row>
    <row r="8888" spans="1:11" hidden="1" x14ac:dyDescent="0.3">
      <c r="A8888" t="s">
        <v>7155</v>
      </c>
      <c r="B8888" t="s">
        <v>7156</v>
      </c>
      <c r="C8888" t="s">
        <v>17387</v>
      </c>
      <c r="D8888" t="s">
        <v>17388</v>
      </c>
      <c r="E8888" s="74">
        <v>42544</v>
      </c>
      <c r="F8888">
        <v>0.23993999999999999</v>
      </c>
      <c r="G8888" t="s">
        <v>17</v>
      </c>
      <c r="H8888" t="s">
        <v>17315</v>
      </c>
      <c r="I8888" s="74">
        <v>43887</v>
      </c>
      <c r="J8888" t="s">
        <v>19</v>
      </c>
      <c r="K8888" t="s">
        <v>17325</v>
      </c>
    </row>
    <row r="8889" spans="1:11" hidden="1" x14ac:dyDescent="0.3">
      <c r="A8889" t="s">
        <v>7159</v>
      </c>
      <c r="B8889" t="s">
        <v>7160</v>
      </c>
      <c r="C8889" t="s">
        <v>17387</v>
      </c>
      <c r="D8889" t="s">
        <v>17388</v>
      </c>
      <c r="E8889" s="74">
        <v>42544</v>
      </c>
      <c r="F8889">
        <v>0.24859800000000001</v>
      </c>
      <c r="G8889" t="s">
        <v>17</v>
      </c>
      <c r="H8889" t="s">
        <v>17315</v>
      </c>
      <c r="I8889" s="74">
        <v>43887</v>
      </c>
      <c r="J8889" t="s">
        <v>19</v>
      </c>
      <c r="K8889" t="s">
        <v>17325</v>
      </c>
    </row>
    <row r="8890" spans="1:11" hidden="1" x14ac:dyDescent="0.3">
      <c r="A8890" t="s">
        <v>7163</v>
      </c>
      <c r="B8890" t="s">
        <v>7164</v>
      </c>
      <c r="C8890" t="s">
        <v>17387</v>
      </c>
      <c r="D8890" t="s">
        <v>17388</v>
      </c>
      <c r="E8890" s="74">
        <v>42548</v>
      </c>
      <c r="F8890">
        <v>0.24624799999999999</v>
      </c>
      <c r="G8890" t="s">
        <v>17</v>
      </c>
      <c r="H8890" t="s">
        <v>17315</v>
      </c>
      <c r="I8890" s="74">
        <v>43887</v>
      </c>
      <c r="J8890" t="s">
        <v>19</v>
      </c>
      <c r="K8890" t="s">
        <v>17325</v>
      </c>
    </row>
    <row r="8891" spans="1:11" hidden="1" x14ac:dyDescent="0.3">
      <c r="A8891" t="s">
        <v>7165</v>
      </c>
      <c r="B8891" t="s">
        <v>7166</v>
      </c>
      <c r="C8891" t="s">
        <v>17387</v>
      </c>
      <c r="D8891" t="s">
        <v>17388</v>
      </c>
      <c r="E8891" s="74">
        <v>42544</v>
      </c>
      <c r="F8891">
        <v>0.24909899999999999</v>
      </c>
      <c r="G8891" t="s">
        <v>17</v>
      </c>
      <c r="H8891" t="s">
        <v>17315</v>
      </c>
      <c r="I8891" s="74">
        <v>43887</v>
      </c>
      <c r="J8891" t="s">
        <v>19</v>
      </c>
      <c r="K8891" t="s">
        <v>17325</v>
      </c>
    </row>
    <row r="8892" spans="1:11" hidden="1" x14ac:dyDescent="0.3">
      <c r="A8892" t="s">
        <v>10491</v>
      </c>
      <c r="B8892" t="s">
        <v>10490</v>
      </c>
      <c r="C8892" t="s">
        <v>17387</v>
      </c>
      <c r="D8892" t="s">
        <v>17388</v>
      </c>
      <c r="E8892" s="74">
        <v>42551</v>
      </c>
      <c r="F8892">
        <v>0.24475</v>
      </c>
      <c r="G8892" t="s">
        <v>17</v>
      </c>
      <c r="H8892" t="s">
        <v>17315</v>
      </c>
      <c r="I8892" s="74">
        <v>43907</v>
      </c>
      <c r="J8892" t="s">
        <v>19</v>
      </c>
      <c r="K8892" t="s">
        <v>17325</v>
      </c>
    </row>
    <row r="8893" spans="1:11" hidden="1" x14ac:dyDescent="0.3">
      <c r="A8893" t="s">
        <v>7169</v>
      </c>
      <c r="B8893" t="s">
        <v>7170</v>
      </c>
      <c r="C8893" t="s">
        <v>17387</v>
      </c>
      <c r="D8893" t="s">
        <v>17388</v>
      </c>
      <c r="E8893" s="74">
        <v>42550</v>
      </c>
      <c r="F8893">
        <v>0.24792</v>
      </c>
      <c r="G8893" t="s">
        <v>17</v>
      </c>
      <c r="H8893" t="s">
        <v>17315</v>
      </c>
      <c r="I8893" s="74">
        <v>43907</v>
      </c>
      <c r="J8893" t="s">
        <v>19</v>
      </c>
      <c r="K8893" t="s">
        <v>17325</v>
      </c>
    </row>
    <row r="8894" spans="1:11" hidden="1" x14ac:dyDescent="0.3">
      <c r="A8894" t="s">
        <v>6975</v>
      </c>
      <c r="B8894" t="s">
        <v>6976</v>
      </c>
      <c r="C8894" t="s">
        <v>17387</v>
      </c>
      <c r="D8894" t="s">
        <v>17388</v>
      </c>
      <c r="E8894" s="74">
        <v>42521</v>
      </c>
      <c r="F8894">
        <v>0.24576799999999999</v>
      </c>
      <c r="G8894" t="s">
        <v>17</v>
      </c>
      <c r="H8894" t="s">
        <v>17315</v>
      </c>
      <c r="I8894" s="74">
        <v>43886</v>
      </c>
      <c r="J8894" t="s">
        <v>19</v>
      </c>
      <c r="K8894" t="s">
        <v>17325</v>
      </c>
    </row>
    <row r="8895" spans="1:11" hidden="1" x14ac:dyDescent="0.3">
      <c r="A8895" t="s">
        <v>7173</v>
      </c>
      <c r="B8895" t="s">
        <v>7174</v>
      </c>
      <c r="C8895" t="s">
        <v>17387</v>
      </c>
      <c r="D8895" t="s">
        <v>17388</v>
      </c>
      <c r="E8895" s="74">
        <v>42551</v>
      </c>
      <c r="F8895">
        <v>0.248887</v>
      </c>
      <c r="G8895" t="s">
        <v>17</v>
      </c>
      <c r="H8895" t="s">
        <v>17315</v>
      </c>
      <c r="I8895" s="74">
        <v>43887</v>
      </c>
      <c r="J8895" t="s">
        <v>19</v>
      </c>
      <c r="K8895" t="s">
        <v>17325</v>
      </c>
    </row>
    <row r="8896" spans="1:11" hidden="1" x14ac:dyDescent="0.3">
      <c r="A8896" t="s">
        <v>7177</v>
      </c>
      <c r="B8896" t="s">
        <v>7178</v>
      </c>
      <c r="C8896" t="s">
        <v>17387</v>
      </c>
      <c r="D8896" t="s">
        <v>17388</v>
      </c>
      <c r="E8896" s="74">
        <v>42558</v>
      </c>
      <c r="F8896">
        <v>0.243509</v>
      </c>
      <c r="G8896" t="s">
        <v>17</v>
      </c>
      <c r="H8896" t="s">
        <v>17315</v>
      </c>
      <c r="I8896" s="74">
        <v>43887</v>
      </c>
      <c r="J8896" t="s">
        <v>19</v>
      </c>
      <c r="K8896" t="s">
        <v>17325</v>
      </c>
    </row>
    <row r="8897" spans="1:11" hidden="1" x14ac:dyDescent="0.3">
      <c r="A8897" t="s">
        <v>7181</v>
      </c>
      <c r="B8897" t="s">
        <v>7182</v>
      </c>
      <c r="C8897" t="s">
        <v>17387</v>
      </c>
      <c r="D8897" t="s">
        <v>17388</v>
      </c>
      <c r="E8897" s="74">
        <v>42562</v>
      </c>
      <c r="F8897">
        <v>0.24695800000000001</v>
      </c>
      <c r="G8897" t="s">
        <v>17</v>
      </c>
      <c r="H8897" t="s">
        <v>17315</v>
      </c>
      <c r="I8897" s="74">
        <v>43887</v>
      </c>
      <c r="J8897" t="s">
        <v>19</v>
      </c>
      <c r="K8897" t="s">
        <v>17325</v>
      </c>
    </row>
    <row r="8898" spans="1:11" hidden="1" x14ac:dyDescent="0.3">
      <c r="A8898" t="s">
        <v>7185</v>
      </c>
      <c r="B8898" t="s">
        <v>7186</v>
      </c>
      <c r="C8898" t="s">
        <v>17387</v>
      </c>
      <c r="D8898" t="s">
        <v>17388</v>
      </c>
      <c r="E8898" s="74">
        <v>42576</v>
      </c>
      <c r="F8898">
        <v>0.24596000000000001</v>
      </c>
      <c r="G8898" t="s">
        <v>17</v>
      </c>
      <c r="H8898" t="s">
        <v>17315</v>
      </c>
      <c r="I8898" s="74">
        <v>43907</v>
      </c>
      <c r="J8898" t="s">
        <v>19</v>
      </c>
      <c r="K8898" t="s">
        <v>17325</v>
      </c>
    </row>
    <row r="8899" spans="1:11" hidden="1" x14ac:dyDescent="0.3">
      <c r="A8899" t="s">
        <v>7189</v>
      </c>
      <c r="B8899" t="s">
        <v>7190</v>
      </c>
      <c r="C8899" t="s">
        <v>17387</v>
      </c>
      <c r="D8899" t="s">
        <v>17388</v>
      </c>
      <c r="E8899" s="74">
        <v>42566</v>
      </c>
      <c r="F8899">
        <v>0.246639</v>
      </c>
      <c r="G8899" t="s">
        <v>17</v>
      </c>
      <c r="H8899" t="s">
        <v>17315</v>
      </c>
      <c r="I8899" s="74">
        <v>43887</v>
      </c>
      <c r="J8899" t="s">
        <v>19</v>
      </c>
      <c r="K8899" t="s">
        <v>17325</v>
      </c>
    </row>
    <row r="8900" spans="1:11" hidden="1" x14ac:dyDescent="0.3">
      <c r="A8900" t="s">
        <v>7193</v>
      </c>
      <c r="B8900" t="s">
        <v>7194</v>
      </c>
      <c r="C8900" t="s">
        <v>17387</v>
      </c>
      <c r="D8900" t="s">
        <v>17388</v>
      </c>
      <c r="E8900" s="74">
        <v>42573</v>
      </c>
      <c r="F8900">
        <v>0.246369</v>
      </c>
      <c r="G8900" t="s">
        <v>17</v>
      </c>
      <c r="H8900" t="s">
        <v>17315</v>
      </c>
      <c r="I8900" s="74">
        <v>43887</v>
      </c>
      <c r="J8900" t="s">
        <v>19</v>
      </c>
      <c r="K8900" t="s">
        <v>17325</v>
      </c>
    </row>
    <row r="8901" spans="1:11" hidden="1" x14ac:dyDescent="0.3">
      <c r="A8901" t="s">
        <v>7197</v>
      </c>
      <c r="B8901" t="s">
        <v>7198</v>
      </c>
      <c r="C8901" t="s">
        <v>17387</v>
      </c>
      <c r="D8901" t="s">
        <v>17388</v>
      </c>
      <c r="E8901" s="74">
        <v>42576</v>
      </c>
      <c r="F8901">
        <v>0.248169</v>
      </c>
      <c r="G8901" t="s">
        <v>17</v>
      </c>
      <c r="H8901" t="s">
        <v>17315</v>
      </c>
      <c r="I8901" s="74">
        <v>43887</v>
      </c>
      <c r="J8901" t="s">
        <v>19</v>
      </c>
      <c r="K8901" t="s">
        <v>17325</v>
      </c>
    </row>
    <row r="8902" spans="1:11" hidden="1" x14ac:dyDescent="0.3">
      <c r="A8902" t="s">
        <v>7201</v>
      </c>
      <c r="B8902" t="s">
        <v>7202</v>
      </c>
      <c r="C8902" t="s">
        <v>17387</v>
      </c>
      <c r="D8902" t="s">
        <v>17388</v>
      </c>
      <c r="E8902" s="74">
        <v>42578</v>
      </c>
      <c r="F8902">
        <v>0.24518699999999999</v>
      </c>
      <c r="G8902" t="s">
        <v>17</v>
      </c>
      <c r="H8902" t="s">
        <v>17315</v>
      </c>
      <c r="I8902" s="74">
        <v>43887</v>
      </c>
      <c r="J8902" t="s">
        <v>19</v>
      </c>
      <c r="K8902" t="s">
        <v>17325</v>
      </c>
    </row>
    <row r="8903" spans="1:11" hidden="1" x14ac:dyDescent="0.3">
      <c r="A8903" t="s">
        <v>10487</v>
      </c>
      <c r="B8903" t="s">
        <v>10486</v>
      </c>
      <c r="C8903" t="s">
        <v>17387</v>
      </c>
      <c r="D8903" t="s">
        <v>17388</v>
      </c>
      <c r="E8903" s="74">
        <v>42585</v>
      </c>
      <c r="F8903">
        <v>0.24879799999999999</v>
      </c>
      <c r="G8903" t="s">
        <v>17</v>
      </c>
      <c r="H8903" t="s">
        <v>17315</v>
      </c>
      <c r="I8903" s="74">
        <v>43907</v>
      </c>
      <c r="J8903" t="s">
        <v>19</v>
      </c>
      <c r="K8903" t="s">
        <v>17325</v>
      </c>
    </row>
    <row r="8904" spans="1:11" hidden="1" x14ac:dyDescent="0.3">
      <c r="A8904" t="s">
        <v>7207</v>
      </c>
      <c r="B8904" t="s">
        <v>7208</v>
      </c>
      <c r="C8904" t="s">
        <v>17387</v>
      </c>
      <c r="D8904" t="s">
        <v>17388</v>
      </c>
      <c r="E8904" s="74">
        <v>42586</v>
      </c>
      <c r="F8904">
        <v>0.24773899999999999</v>
      </c>
      <c r="G8904" t="s">
        <v>17</v>
      </c>
      <c r="H8904" t="s">
        <v>17315</v>
      </c>
      <c r="I8904" s="74">
        <v>43887</v>
      </c>
      <c r="J8904" t="s">
        <v>19</v>
      </c>
      <c r="K8904" t="s">
        <v>17325</v>
      </c>
    </row>
    <row r="8905" spans="1:11" hidden="1" x14ac:dyDescent="0.3">
      <c r="A8905" t="s">
        <v>6962</v>
      </c>
      <c r="B8905" t="s">
        <v>6963</v>
      </c>
      <c r="C8905" t="s">
        <v>17387</v>
      </c>
      <c r="D8905" t="s">
        <v>17388</v>
      </c>
      <c r="E8905" s="74">
        <v>43031</v>
      </c>
      <c r="F8905">
        <v>0.249469</v>
      </c>
      <c r="G8905" t="s">
        <v>17</v>
      </c>
      <c r="H8905" t="s">
        <v>17315</v>
      </c>
      <c r="I8905" s="74">
        <v>43886</v>
      </c>
      <c r="J8905" t="s">
        <v>19</v>
      </c>
      <c r="K8905" t="s">
        <v>17325</v>
      </c>
    </row>
    <row r="8906" spans="1:11" hidden="1" x14ac:dyDescent="0.3">
      <c r="A8906" t="s">
        <v>7125</v>
      </c>
      <c r="B8906" t="s">
        <v>7126</v>
      </c>
      <c r="C8906" t="s">
        <v>17387</v>
      </c>
      <c r="D8906" t="s">
        <v>17388</v>
      </c>
      <c r="E8906" s="74">
        <v>42765</v>
      </c>
      <c r="F8906">
        <v>0.24764800000000001</v>
      </c>
      <c r="G8906" t="s">
        <v>17</v>
      </c>
      <c r="H8906" t="s">
        <v>17315</v>
      </c>
      <c r="I8906" s="74">
        <v>43887</v>
      </c>
      <c r="J8906" t="s">
        <v>19</v>
      </c>
      <c r="K8906" t="s">
        <v>17325</v>
      </c>
    </row>
    <row r="8907" spans="1:11" hidden="1" x14ac:dyDescent="0.3">
      <c r="A8907" t="s">
        <v>7565</v>
      </c>
      <c r="B8907" t="s">
        <v>7566</v>
      </c>
      <c r="C8907" t="s">
        <v>17387</v>
      </c>
      <c r="D8907" t="s">
        <v>17388</v>
      </c>
      <c r="E8907" s="74">
        <v>42930</v>
      </c>
      <c r="F8907">
        <v>0.24804999999999999</v>
      </c>
      <c r="G8907" t="s">
        <v>17</v>
      </c>
      <c r="H8907" t="s">
        <v>17315</v>
      </c>
      <c r="I8907" s="74">
        <v>43907</v>
      </c>
      <c r="J8907" t="s">
        <v>19</v>
      </c>
      <c r="K8907" t="s">
        <v>17325</v>
      </c>
    </row>
    <row r="8908" spans="1:11" hidden="1" x14ac:dyDescent="0.3">
      <c r="A8908" t="s">
        <v>7567</v>
      </c>
      <c r="B8908" t="s">
        <v>7568</v>
      </c>
      <c r="C8908" t="s">
        <v>17387</v>
      </c>
      <c r="D8908" t="s">
        <v>17388</v>
      </c>
      <c r="E8908" s="74">
        <v>42951</v>
      </c>
      <c r="F8908">
        <v>0.24603</v>
      </c>
      <c r="G8908" t="s">
        <v>17</v>
      </c>
      <c r="H8908" t="s">
        <v>17315</v>
      </c>
      <c r="I8908" s="74">
        <v>43887</v>
      </c>
      <c r="J8908" t="s">
        <v>19</v>
      </c>
      <c r="K8908" t="s">
        <v>17325</v>
      </c>
    </row>
    <row r="8909" spans="1:11" hidden="1" x14ac:dyDescent="0.3">
      <c r="A8909" t="s">
        <v>7569</v>
      </c>
      <c r="B8909" t="s">
        <v>7570</v>
      </c>
      <c r="C8909" t="s">
        <v>17387</v>
      </c>
      <c r="D8909" t="s">
        <v>17388</v>
      </c>
      <c r="E8909" s="74">
        <v>42954</v>
      </c>
      <c r="F8909">
        <v>0.247749</v>
      </c>
      <c r="G8909" t="s">
        <v>17</v>
      </c>
      <c r="H8909" t="s">
        <v>17315</v>
      </c>
      <c r="I8909" s="74">
        <v>43887</v>
      </c>
      <c r="J8909" t="s">
        <v>19</v>
      </c>
      <c r="K8909" t="s">
        <v>17325</v>
      </c>
    </row>
    <row r="8910" spans="1:11" hidden="1" x14ac:dyDescent="0.3">
      <c r="A8910" t="s">
        <v>7571</v>
      </c>
      <c r="B8910" t="s">
        <v>7572</v>
      </c>
      <c r="C8910" t="s">
        <v>17387</v>
      </c>
      <c r="D8910" t="s">
        <v>17388</v>
      </c>
      <c r="E8910" s="74">
        <v>42872</v>
      </c>
      <c r="F8910">
        <v>0.177429</v>
      </c>
      <c r="G8910" t="s">
        <v>17</v>
      </c>
      <c r="H8910" t="s">
        <v>17315</v>
      </c>
      <c r="I8910" s="74">
        <v>43887</v>
      </c>
      <c r="J8910" t="s">
        <v>19</v>
      </c>
      <c r="K8910" t="s">
        <v>17325</v>
      </c>
    </row>
    <row r="8911" spans="1:11" hidden="1" x14ac:dyDescent="0.3">
      <c r="A8911" t="s">
        <v>7573</v>
      </c>
      <c r="B8911" t="s">
        <v>7574</v>
      </c>
      <c r="C8911" t="s">
        <v>17387</v>
      </c>
      <c r="D8911" t="s">
        <v>17388</v>
      </c>
      <c r="E8911" s="74">
        <v>43030</v>
      </c>
      <c r="F8911">
        <v>0.24424999999999999</v>
      </c>
      <c r="G8911" t="s">
        <v>17</v>
      </c>
      <c r="H8911" t="s">
        <v>17315</v>
      </c>
      <c r="I8911" s="74">
        <v>43887</v>
      </c>
      <c r="J8911" t="s">
        <v>19</v>
      </c>
      <c r="K8911" t="s">
        <v>17325</v>
      </c>
    </row>
    <row r="8912" spans="1:11" hidden="1" x14ac:dyDescent="0.3">
      <c r="A8912" t="s">
        <v>7575</v>
      </c>
      <c r="B8912" t="s">
        <v>7576</v>
      </c>
      <c r="C8912" t="s">
        <v>17387</v>
      </c>
      <c r="D8912" t="s">
        <v>17388</v>
      </c>
      <c r="E8912" s="74">
        <v>42950</v>
      </c>
      <c r="F8912">
        <v>0.24789900000000001</v>
      </c>
      <c r="G8912" t="s">
        <v>17</v>
      </c>
      <c r="H8912" t="s">
        <v>17315</v>
      </c>
      <c r="I8912" s="74">
        <v>43887</v>
      </c>
      <c r="J8912" t="s">
        <v>19</v>
      </c>
      <c r="K8912" t="s">
        <v>17325</v>
      </c>
    </row>
    <row r="8913" spans="1:11" hidden="1" x14ac:dyDescent="0.3">
      <c r="A8913" t="s">
        <v>7577</v>
      </c>
      <c r="B8913" t="s">
        <v>7578</v>
      </c>
      <c r="C8913" t="s">
        <v>17387</v>
      </c>
      <c r="D8913" t="s">
        <v>17388</v>
      </c>
      <c r="E8913" s="74">
        <v>42971</v>
      </c>
      <c r="F8913">
        <v>0.24682000000000001</v>
      </c>
      <c r="G8913" t="s">
        <v>17</v>
      </c>
      <c r="H8913" t="s">
        <v>17315</v>
      </c>
      <c r="I8913" s="74">
        <v>43887</v>
      </c>
      <c r="J8913" t="s">
        <v>19</v>
      </c>
      <c r="K8913" t="s">
        <v>17325</v>
      </c>
    </row>
    <row r="8914" spans="1:11" hidden="1" x14ac:dyDescent="0.3">
      <c r="A8914" t="s">
        <v>7580</v>
      </c>
      <c r="B8914" t="s">
        <v>7581</v>
      </c>
      <c r="C8914" t="s">
        <v>17387</v>
      </c>
      <c r="D8914" t="s">
        <v>17388</v>
      </c>
      <c r="E8914" s="74">
        <v>42991</v>
      </c>
      <c r="F8914">
        <v>0.24362</v>
      </c>
      <c r="G8914" t="s">
        <v>17</v>
      </c>
      <c r="H8914" t="s">
        <v>17315</v>
      </c>
      <c r="I8914" s="74">
        <v>43887</v>
      </c>
      <c r="J8914" t="s">
        <v>19</v>
      </c>
      <c r="K8914" t="s">
        <v>17325</v>
      </c>
    </row>
    <row r="8915" spans="1:11" hidden="1" x14ac:dyDescent="0.3">
      <c r="A8915" t="s">
        <v>7582</v>
      </c>
      <c r="B8915" t="s">
        <v>7583</v>
      </c>
      <c r="C8915" t="s">
        <v>17387</v>
      </c>
      <c r="D8915" t="s">
        <v>17388</v>
      </c>
      <c r="E8915" s="74">
        <v>42818</v>
      </c>
      <c r="F8915">
        <v>0.247638</v>
      </c>
      <c r="G8915" t="s">
        <v>17</v>
      </c>
      <c r="H8915" t="s">
        <v>17315</v>
      </c>
      <c r="I8915" s="74">
        <v>43887</v>
      </c>
      <c r="J8915" t="s">
        <v>19</v>
      </c>
      <c r="K8915" t="s">
        <v>17325</v>
      </c>
    </row>
    <row r="8916" spans="1:11" hidden="1" x14ac:dyDescent="0.3">
      <c r="A8916" t="s">
        <v>7584</v>
      </c>
      <c r="B8916" t="s">
        <v>7585</v>
      </c>
      <c r="C8916" t="s">
        <v>17387</v>
      </c>
      <c r="D8916" t="s">
        <v>17388</v>
      </c>
      <c r="E8916" s="74">
        <v>42821</v>
      </c>
      <c r="F8916">
        <v>0.24754899999999999</v>
      </c>
      <c r="G8916" t="s">
        <v>17</v>
      </c>
      <c r="H8916" t="s">
        <v>17315</v>
      </c>
      <c r="I8916" s="74">
        <v>43907</v>
      </c>
      <c r="J8916" t="s">
        <v>19</v>
      </c>
      <c r="K8916" t="s">
        <v>17325</v>
      </c>
    </row>
    <row r="8917" spans="1:11" hidden="1" x14ac:dyDescent="0.3">
      <c r="A8917" t="s">
        <v>7133</v>
      </c>
      <c r="B8917" t="s">
        <v>7134</v>
      </c>
      <c r="C8917" t="s">
        <v>17387</v>
      </c>
      <c r="D8917" t="s">
        <v>17388</v>
      </c>
      <c r="E8917" s="74">
        <v>42766</v>
      </c>
      <c r="F8917">
        <v>0.24856</v>
      </c>
      <c r="G8917" t="s">
        <v>17</v>
      </c>
      <c r="H8917" t="s">
        <v>17315</v>
      </c>
      <c r="I8917" s="74">
        <v>43887</v>
      </c>
      <c r="J8917" t="s">
        <v>19</v>
      </c>
      <c r="K8917" t="s">
        <v>17325</v>
      </c>
    </row>
    <row r="8918" spans="1:11" hidden="1" x14ac:dyDescent="0.3">
      <c r="A8918" t="s">
        <v>7586</v>
      </c>
      <c r="B8918" t="s">
        <v>7587</v>
      </c>
      <c r="C8918" t="s">
        <v>17387</v>
      </c>
      <c r="D8918" t="s">
        <v>17388</v>
      </c>
      <c r="E8918" s="74">
        <v>42821</v>
      </c>
      <c r="F8918">
        <v>0.248699</v>
      </c>
      <c r="G8918" t="s">
        <v>17</v>
      </c>
      <c r="H8918" t="s">
        <v>17315</v>
      </c>
      <c r="I8918" s="74">
        <v>43907</v>
      </c>
      <c r="J8918" t="s">
        <v>19</v>
      </c>
      <c r="K8918" t="s">
        <v>17325</v>
      </c>
    </row>
    <row r="8919" spans="1:11" hidden="1" x14ac:dyDescent="0.3">
      <c r="A8919" t="s">
        <v>7588</v>
      </c>
      <c r="B8919" t="s">
        <v>7589</v>
      </c>
      <c r="C8919" t="s">
        <v>17387</v>
      </c>
      <c r="D8919" t="s">
        <v>17388</v>
      </c>
      <c r="E8919" s="74">
        <v>42823</v>
      </c>
      <c r="F8919">
        <v>0.24601999999999999</v>
      </c>
      <c r="G8919" t="s">
        <v>17</v>
      </c>
      <c r="H8919" t="s">
        <v>17315</v>
      </c>
      <c r="I8919" s="74">
        <v>43887</v>
      </c>
      <c r="J8919" t="s">
        <v>19</v>
      </c>
      <c r="K8919" t="s">
        <v>17325</v>
      </c>
    </row>
    <row r="8920" spans="1:11" hidden="1" x14ac:dyDescent="0.3">
      <c r="A8920" t="s">
        <v>7591</v>
      </c>
      <c r="B8920" t="s">
        <v>7592</v>
      </c>
      <c r="C8920" t="s">
        <v>17387</v>
      </c>
      <c r="D8920" t="s">
        <v>17388</v>
      </c>
      <c r="E8920" s="74">
        <v>42830</v>
      </c>
      <c r="F8920">
        <v>0.248838</v>
      </c>
      <c r="G8920" t="s">
        <v>17</v>
      </c>
      <c r="H8920" t="s">
        <v>17315</v>
      </c>
      <c r="I8920" s="74">
        <v>43887</v>
      </c>
      <c r="J8920" t="s">
        <v>19</v>
      </c>
      <c r="K8920" t="s">
        <v>17325</v>
      </c>
    </row>
    <row r="8921" spans="1:11" hidden="1" x14ac:dyDescent="0.3">
      <c r="A8921" t="s">
        <v>7593</v>
      </c>
      <c r="B8921" t="s">
        <v>7594</v>
      </c>
      <c r="C8921" t="s">
        <v>17387</v>
      </c>
      <c r="D8921" t="s">
        <v>17388</v>
      </c>
      <c r="E8921" s="74">
        <v>42851</v>
      </c>
      <c r="F8921">
        <v>0.24948999999999999</v>
      </c>
      <c r="G8921" t="s">
        <v>17</v>
      </c>
      <c r="H8921" t="s">
        <v>17315</v>
      </c>
      <c r="I8921" s="74">
        <v>43907</v>
      </c>
      <c r="J8921" t="s">
        <v>19</v>
      </c>
      <c r="K8921" t="s">
        <v>17325</v>
      </c>
    </row>
    <row r="8922" spans="1:11" hidden="1" x14ac:dyDescent="0.3">
      <c r="A8922" t="s">
        <v>7596</v>
      </c>
      <c r="B8922" t="s">
        <v>7597</v>
      </c>
      <c r="C8922" t="s">
        <v>17387</v>
      </c>
      <c r="D8922" t="s">
        <v>17388</v>
      </c>
      <c r="E8922" s="74">
        <v>42871</v>
      </c>
      <c r="F8922">
        <v>0.247609</v>
      </c>
      <c r="G8922" t="s">
        <v>17</v>
      </c>
      <c r="H8922" t="s">
        <v>17315</v>
      </c>
      <c r="I8922" s="74">
        <v>43887</v>
      </c>
      <c r="J8922" t="s">
        <v>19</v>
      </c>
      <c r="K8922" t="s">
        <v>17325</v>
      </c>
    </row>
    <row r="8923" spans="1:11" hidden="1" x14ac:dyDescent="0.3">
      <c r="A8923" t="s">
        <v>7598</v>
      </c>
      <c r="B8923" t="s">
        <v>7599</v>
      </c>
      <c r="C8923" t="s">
        <v>17387</v>
      </c>
      <c r="D8923" t="s">
        <v>17388</v>
      </c>
      <c r="E8923" s="74">
        <v>42866</v>
      </c>
      <c r="F8923">
        <v>0.24410799999999999</v>
      </c>
      <c r="G8923" t="s">
        <v>17</v>
      </c>
      <c r="H8923" t="s">
        <v>17315</v>
      </c>
      <c r="I8923" s="74">
        <v>43887</v>
      </c>
      <c r="J8923" t="s">
        <v>19</v>
      </c>
      <c r="K8923" t="s">
        <v>17325</v>
      </c>
    </row>
    <row r="8924" spans="1:11" hidden="1" x14ac:dyDescent="0.3">
      <c r="A8924" t="s">
        <v>7600</v>
      </c>
      <c r="B8924" t="s">
        <v>7601</v>
      </c>
      <c r="C8924" t="s">
        <v>17387</v>
      </c>
      <c r="D8924" t="s">
        <v>17388</v>
      </c>
      <c r="E8924" s="74">
        <v>42923</v>
      </c>
      <c r="F8924">
        <v>0.24832899999999999</v>
      </c>
      <c r="G8924" t="s">
        <v>17</v>
      </c>
      <c r="H8924" t="s">
        <v>17315</v>
      </c>
      <c r="I8924" s="74">
        <v>43887</v>
      </c>
      <c r="J8924" t="s">
        <v>19</v>
      </c>
      <c r="K8924" t="s">
        <v>17325</v>
      </c>
    </row>
    <row r="8925" spans="1:11" hidden="1" x14ac:dyDescent="0.3">
      <c r="A8925" t="s">
        <v>7602</v>
      </c>
      <c r="B8925" t="s">
        <v>7603</v>
      </c>
      <c r="C8925" t="s">
        <v>17387</v>
      </c>
      <c r="D8925" t="s">
        <v>17388</v>
      </c>
      <c r="E8925" s="74">
        <v>42941</v>
      </c>
      <c r="F8925">
        <v>0.17319000000000001</v>
      </c>
      <c r="G8925" t="s">
        <v>17</v>
      </c>
      <c r="H8925" t="s">
        <v>17315</v>
      </c>
      <c r="I8925" s="74">
        <v>43887</v>
      </c>
      <c r="J8925" t="s">
        <v>19</v>
      </c>
      <c r="K8925" t="s">
        <v>17325</v>
      </c>
    </row>
    <row r="8926" spans="1:11" hidden="1" x14ac:dyDescent="0.3">
      <c r="A8926" t="s">
        <v>7139</v>
      </c>
      <c r="B8926" t="s">
        <v>7140</v>
      </c>
      <c r="C8926" t="s">
        <v>17387</v>
      </c>
      <c r="D8926" t="s">
        <v>17388</v>
      </c>
      <c r="E8926" s="74">
        <v>42752</v>
      </c>
      <c r="F8926">
        <v>0.248999</v>
      </c>
      <c r="G8926" t="s">
        <v>17</v>
      </c>
      <c r="H8926" t="s">
        <v>17315</v>
      </c>
      <c r="I8926" s="74">
        <v>43887</v>
      </c>
      <c r="J8926" t="s">
        <v>19</v>
      </c>
      <c r="K8926" t="s">
        <v>17325</v>
      </c>
    </row>
    <row r="8927" spans="1:11" hidden="1" x14ac:dyDescent="0.3">
      <c r="A8927" t="s">
        <v>7153</v>
      </c>
      <c r="B8927" t="s">
        <v>7154</v>
      </c>
      <c r="C8927" t="s">
        <v>17387</v>
      </c>
      <c r="D8927" t="s">
        <v>17388</v>
      </c>
      <c r="E8927" s="74">
        <v>42773</v>
      </c>
      <c r="F8927">
        <v>0.24679000000000001</v>
      </c>
      <c r="G8927" t="s">
        <v>17</v>
      </c>
      <c r="H8927" t="s">
        <v>17315</v>
      </c>
      <c r="I8927" s="74">
        <v>43887</v>
      </c>
      <c r="J8927" t="s">
        <v>19</v>
      </c>
      <c r="K8927" t="s">
        <v>17325</v>
      </c>
    </row>
    <row r="8928" spans="1:11" hidden="1" x14ac:dyDescent="0.3">
      <c r="A8928" t="s">
        <v>7157</v>
      </c>
      <c r="B8928" t="s">
        <v>7158</v>
      </c>
      <c r="C8928" t="s">
        <v>17387</v>
      </c>
      <c r="D8928" t="s">
        <v>17388</v>
      </c>
      <c r="E8928" s="74">
        <v>42782</v>
      </c>
      <c r="F8928">
        <v>0.24854899999999999</v>
      </c>
      <c r="G8928" t="s">
        <v>17</v>
      </c>
      <c r="H8928" t="s">
        <v>17315</v>
      </c>
      <c r="I8928" s="74">
        <v>43887</v>
      </c>
      <c r="J8928" t="s">
        <v>19</v>
      </c>
      <c r="K8928" t="s">
        <v>17325</v>
      </c>
    </row>
    <row r="8929" spans="1:11" hidden="1" x14ac:dyDescent="0.3">
      <c r="A8929" t="s">
        <v>10493</v>
      </c>
      <c r="B8929" t="s">
        <v>10492</v>
      </c>
      <c r="C8929" t="s">
        <v>17387</v>
      </c>
      <c r="D8929" t="s">
        <v>17388</v>
      </c>
      <c r="E8929" s="74">
        <v>42787</v>
      </c>
      <c r="F8929">
        <v>0.24718899999999999</v>
      </c>
      <c r="G8929" t="s">
        <v>17</v>
      </c>
      <c r="H8929" t="s">
        <v>17315</v>
      </c>
      <c r="I8929" s="74">
        <v>43887</v>
      </c>
      <c r="J8929" t="s">
        <v>19</v>
      </c>
      <c r="K8929" t="s">
        <v>17325</v>
      </c>
    </row>
    <row r="8930" spans="1:11" hidden="1" x14ac:dyDescent="0.3">
      <c r="A8930" t="s">
        <v>7167</v>
      </c>
      <c r="B8930" t="s">
        <v>7168</v>
      </c>
      <c r="C8930" t="s">
        <v>17387</v>
      </c>
      <c r="D8930" t="s">
        <v>17388</v>
      </c>
      <c r="E8930" s="74">
        <v>42808</v>
      </c>
      <c r="F8930">
        <v>0.24586</v>
      </c>
      <c r="G8930" t="s">
        <v>17</v>
      </c>
      <c r="H8930" t="s">
        <v>17315</v>
      </c>
      <c r="I8930" s="74">
        <v>43887</v>
      </c>
      <c r="J8930" t="s">
        <v>19</v>
      </c>
      <c r="K8930" t="s">
        <v>17325</v>
      </c>
    </row>
    <row r="8931" spans="1:11" hidden="1" x14ac:dyDescent="0.3">
      <c r="A8931" t="s">
        <v>7171</v>
      </c>
      <c r="B8931" t="s">
        <v>7172</v>
      </c>
      <c r="C8931" t="s">
        <v>17387</v>
      </c>
      <c r="D8931" t="s">
        <v>17388</v>
      </c>
      <c r="E8931" s="74">
        <v>42815</v>
      </c>
      <c r="F8931">
        <v>0.24904999999999999</v>
      </c>
      <c r="G8931" t="s">
        <v>17</v>
      </c>
      <c r="H8931" t="s">
        <v>17315</v>
      </c>
      <c r="I8931" s="74">
        <v>43887</v>
      </c>
      <c r="J8931" t="s">
        <v>19</v>
      </c>
      <c r="K8931" t="s">
        <v>17325</v>
      </c>
    </row>
    <row r="8932" spans="1:11" hidden="1" x14ac:dyDescent="0.3">
      <c r="A8932" t="s">
        <v>7179</v>
      </c>
      <c r="B8932" t="s">
        <v>7180</v>
      </c>
      <c r="C8932" t="s">
        <v>17387</v>
      </c>
      <c r="D8932" t="s">
        <v>17388</v>
      </c>
      <c r="E8932" s="74">
        <v>42842</v>
      </c>
      <c r="F8932">
        <v>0.24776999999999999</v>
      </c>
      <c r="G8932" t="s">
        <v>17</v>
      </c>
      <c r="H8932" t="s">
        <v>17315</v>
      </c>
      <c r="I8932" s="74">
        <v>43887</v>
      </c>
      <c r="J8932" t="s">
        <v>19</v>
      </c>
      <c r="K8932" t="s">
        <v>17325</v>
      </c>
    </row>
    <row r="8933" spans="1:11" hidden="1" x14ac:dyDescent="0.3">
      <c r="A8933" t="s">
        <v>7183</v>
      </c>
      <c r="B8933" t="s">
        <v>7184</v>
      </c>
      <c r="C8933" t="s">
        <v>17387</v>
      </c>
      <c r="D8933" t="s">
        <v>17388</v>
      </c>
      <c r="E8933" s="74">
        <v>42853</v>
      </c>
      <c r="F8933">
        <v>0.24875900000000001</v>
      </c>
      <c r="G8933" t="s">
        <v>17</v>
      </c>
      <c r="H8933" t="s">
        <v>17315</v>
      </c>
      <c r="I8933" s="74">
        <v>43887</v>
      </c>
      <c r="J8933" t="s">
        <v>19</v>
      </c>
      <c r="K8933" t="s">
        <v>17325</v>
      </c>
    </row>
    <row r="8934" spans="1:11" hidden="1" x14ac:dyDescent="0.3">
      <c r="A8934" t="s">
        <v>7043</v>
      </c>
      <c r="B8934" t="s">
        <v>7044</v>
      </c>
      <c r="C8934" t="s">
        <v>17387</v>
      </c>
      <c r="D8934" t="s">
        <v>17388</v>
      </c>
      <c r="E8934" s="74">
        <v>42972</v>
      </c>
      <c r="F8934">
        <v>0.24903900000000001</v>
      </c>
      <c r="G8934" t="s">
        <v>17</v>
      </c>
      <c r="H8934" t="s">
        <v>17315</v>
      </c>
      <c r="I8934" s="74">
        <v>43887</v>
      </c>
      <c r="J8934" t="s">
        <v>19</v>
      </c>
      <c r="K8934" t="s">
        <v>17325</v>
      </c>
    </row>
    <row r="8935" spans="1:11" hidden="1" x14ac:dyDescent="0.3">
      <c r="A8935" t="s">
        <v>7187</v>
      </c>
      <c r="B8935" t="s">
        <v>7188</v>
      </c>
      <c r="C8935" t="s">
        <v>17387</v>
      </c>
      <c r="D8935" t="s">
        <v>17388</v>
      </c>
      <c r="E8935" s="74">
        <v>42857</v>
      </c>
      <c r="F8935">
        <v>0.24845999999999999</v>
      </c>
      <c r="G8935" t="s">
        <v>17</v>
      </c>
      <c r="H8935" t="s">
        <v>17315</v>
      </c>
      <c r="I8935" s="74">
        <v>43907</v>
      </c>
      <c r="J8935" t="s">
        <v>19</v>
      </c>
      <c r="K8935" t="s">
        <v>17325</v>
      </c>
    </row>
    <row r="8936" spans="1:11" hidden="1" x14ac:dyDescent="0.3">
      <c r="A8936" t="s">
        <v>7195</v>
      </c>
      <c r="B8936" t="s">
        <v>7196</v>
      </c>
      <c r="C8936" t="s">
        <v>17387</v>
      </c>
      <c r="D8936" t="s">
        <v>17388</v>
      </c>
      <c r="E8936" s="74">
        <v>42878</v>
      </c>
      <c r="F8936">
        <v>0.24485000000000001</v>
      </c>
      <c r="G8936" t="s">
        <v>17</v>
      </c>
      <c r="H8936" t="s">
        <v>17315</v>
      </c>
      <c r="I8936" s="74">
        <v>43887</v>
      </c>
      <c r="J8936" t="s">
        <v>19</v>
      </c>
      <c r="K8936" t="s">
        <v>17325</v>
      </c>
    </row>
    <row r="8937" spans="1:11" hidden="1" x14ac:dyDescent="0.3">
      <c r="A8937" t="s">
        <v>7199</v>
      </c>
      <c r="B8937" t="s">
        <v>7200</v>
      </c>
      <c r="C8937" t="s">
        <v>17387</v>
      </c>
      <c r="D8937" t="s">
        <v>17388</v>
      </c>
      <c r="E8937" s="74">
        <v>42772</v>
      </c>
      <c r="F8937">
        <v>0.24911</v>
      </c>
      <c r="G8937" t="s">
        <v>17</v>
      </c>
      <c r="H8937" t="s">
        <v>17315</v>
      </c>
      <c r="I8937" s="74">
        <v>43907</v>
      </c>
      <c r="J8937" t="s">
        <v>19</v>
      </c>
      <c r="K8937" t="s">
        <v>17325</v>
      </c>
    </row>
    <row r="8938" spans="1:11" hidden="1" x14ac:dyDescent="0.3">
      <c r="A8938" t="s">
        <v>10489</v>
      </c>
      <c r="B8938" t="s">
        <v>10488</v>
      </c>
      <c r="C8938" t="s">
        <v>17387</v>
      </c>
      <c r="D8938" t="s">
        <v>17388</v>
      </c>
      <c r="E8938" s="74">
        <v>42766</v>
      </c>
      <c r="F8938">
        <v>0.24362800000000001</v>
      </c>
      <c r="G8938" t="s">
        <v>17</v>
      </c>
      <c r="H8938" t="s">
        <v>17315</v>
      </c>
      <c r="I8938" s="74">
        <v>43887</v>
      </c>
      <c r="J8938" t="s">
        <v>19</v>
      </c>
      <c r="K8938" t="s">
        <v>17325</v>
      </c>
    </row>
    <row r="8939" spans="1:11" hidden="1" x14ac:dyDescent="0.3">
      <c r="A8939" t="s">
        <v>7211</v>
      </c>
      <c r="B8939" t="s">
        <v>7212</v>
      </c>
      <c r="C8939" t="s">
        <v>17387</v>
      </c>
      <c r="D8939" t="s">
        <v>17388</v>
      </c>
      <c r="E8939" s="74">
        <v>42739</v>
      </c>
      <c r="F8939">
        <v>0.24879899999999999</v>
      </c>
      <c r="G8939" t="s">
        <v>17</v>
      </c>
      <c r="H8939" t="s">
        <v>17315</v>
      </c>
      <c r="I8939" s="74">
        <v>43907</v>
      </c>
      <c r="J8939" t="s">
        <v>19</v>
      </c>
      <c r="K8939" t="s">
        <v>17325</v>
      </c>
    </row>
    <row r="8940" spans="1:11" hidden="1" x14ac:dyDescent="0.3">
      <c r="A8940" t="s">
        <v>7217</v>
      </c>
      <c r="B8940" t="s">
        <v>7218</v>
      </c>
      <c r="C8940" t="s">
        <v>17387</v>
      </c>
      <c r="D8940" t="s">
        <v>17388</v>
      </c>
      <c r="E8940" s="74">
        <v>42772</v>
      </c>
      <c r="F8940">
        <v>0.245978</v>
      </c>
      <c r="G8940" t="s">
        <v>17</v>
      </c>
      <c r="H8940" t="s">
        <v>17315</v>
      </c>
      <c r="I8940" s="74">
        <v>43887</v>
      </c>
      <c r="J8940" t="s">
        <v>19</v>
      </c>
      <c r="K8940" t="s">
        <v>17325</v>
      </c>
    </row>
    <row r="8941" spans="1:11" hidden="1" x14ac:dyDescent="0.3">
      <c r="A8941" t="s">
        <v>7221</v>
      </c>
      <c r="B8941" t="s">
        <v>7222</v>
      </c>
      <c r="C8941" t="s">
        <v>17387</v>
      </c>
      <c r="D8941" t="s">
        <v>17388</v>
      </c>
      <c r="E8941" s="74">
        <v>42774</v>
      </c>
      <c r="F8941">
        <v>0.14179</v>
      </c>
      <c r="G8941" t="s">
        <v>17</v>
      </c>
      <c r="H8941" t="s">
        <v>17315</v>
      </c>
      <c r="I8941" s="74">
        <v>43887</v>
      </c>
      <c r="J8941" t="s">
        <v>19</v>
      </c>
      <c r="K8941" t="s">
        <v>17325</v>
      </c>
    </row>
    <row r="8942" spans="1:11" hidden="1" x14ac:dyDescent="0.3">
      <c r="A8942" t="s">
        <v>7225</v>
      </c>
      <c r="B8942" t="s">
        <v>7226</v>
      </c>
      <c r="C8942" t="s">
        <v>17387</v>
      </c>
      <c r="D8942" t="s">
        <v>17388</v>
      </c>
      <c r="E8942" s="74">
        <v>42773</v>
      </c>
      <c r="F8942">
        <v>0.241509</v>
      </c>
      <c r="G8942" t="s">
        <v>17</v>
      </c>
      <c r="H8942" t="s">
        <v>17315</v>
      </c>
      <c r="I8942" s="74">
        <v>43887</v>
      </c>
      <c r="J8942" t="s">
        <v>19</v>
      </c>
      <c r="K8942" t="s">
        <v>17325</v>
      </c>
    </row>
    <row r="8943" spans="1:11" hidden="1" x14ac:dyDescent="0.3">
      <c r="A8943" t="s">
        <v>10485</v>
      </c>
      <c r="B8943" t="s">
        <v>10484</v>
      </c>
      <c r="C8943" t="s">
        <v>17387</v>
      </c>
      <c r="D8943" t="s">
        <v>17388</v>
      </c>
      <c r="E8943" s="74">
        <v>42772</v>
      </c>
      <c r="F8943">
        <v>0.24490999999999999</v>
      </c>
      <c r="G8943" t="s">
        <v>17</v>
      </c>
      <c r="H8943" t="s">
        <v>17315</v>
      </c>
      <c r="I8943" s="74">
        <v>43887</v>
      </c>
      <c r="J8943" t="s">
        <v>19</v>
      </c>
      <c r="K8943" t="s">
        <v>17325</v>
      </c>
    </row>
    <row r="8944" spans="1:11" hidden="1" x14ac:dyDescent="0.3">
      <c r="A8944" t="s">
        <v>7229</v>
      </c>
      <c r="B8944" t="s">
        <v>7230</v>
      </c>
      <c r="C8944" t="s">
        <v>17387</v>
      </c>
      <c r="D8944" t="s">
        <v>17388</v>
      </c>
      <c r="E8944" s="74">
        <v>42738</v>
      </c>
      <c r="F8944">
        <v>0.23596</v>
      </c>
      <c r="G8944" t="s">
        <v>17</v>
      </c>
      <c r="H8944" t="s">
        <v>17315</v>
      </c>
      <c r="I8944" s="74">
        <v>43887</v>
      </c>
      <c r="J8944" t="s">
        <v>19</v>
      </c>
      <c r="K8944" t="s">
        <v>17325</v>
      </c>
    </row>
    <row r="8945" spans="1:11" hidden="1" x14ac:dyDescent="0.3">
      <c r="A8945" t="s">
        <v>7049</v>
      </c>
      <c r="B8945" t="s">
        <v>7050</v>
      </c>
      <c r="C8945" t="s">
        <v>17387</v>
      </c>
      <c r="D8945" t="s">
        <v>17388</v>
      </c>
      <c r="E8945" s="74">
        <v>42975</v>
      </c>
      <c r="F8945">
        <v>0.24739800000000001</v>
      </c>
      <c r="G8945" t="s">
        <v>17</v>
      </c>
      <c r="H8945" t="s">
        <v>17315</v>
      </c>
      <c r="I8945" s="74">
        <v>43887</v>
      </c>
      <c r="J8945" t="s">
        <v>19</v>
      </c>
      <c r="K8945" t="s">
        <v>17325</v>
      </c>
    </row>
    <row r="8946" spans="1:11" hidden="1" x14ac:dyDescent="0.3">
      <c r="A8946" t="s">
        <v>7231</v>
      </c>
      <c r="B8946" t="s">
        <v>7232</v>
      </c>
      <c r="C8946" t="s">
        <v>17387</v>
      </c>
      <c r="D8946" t="s">
        <v>17388</v>
      </c>
      <c r="E8946" s="74">
        <v>42738</v>
      </c>
      <c r="F8946">
        <v>0.24562800000000001</v>
      </c>
      <c r="G8946" t="s">
        <v>17</v>
      </c>
      <c r="H8946" t="s">
        <v>17315</v>
      </c>
      <c r="I8946" s="74">
        <v>43907</v>
      </c>
      <c r="J8946" t="s">
        <v>19</v>
      </c>
      <c r="K8946" t="s">
        <v>17325</v>
      </c>
    </row>
    <row r="8947" spans="1:11" hidden="1" x14ac:dyDescent="0.3">
      <c r="A8947" t="s">
        <v>7233</v>
      </c>
      <c r="B8947" t="s">
        <v>7234</v>
      </c>
      <c r="C8947" t="s">
        <v>17387</v>
      </c>
      <c r="D8947" t="s">
        <v>17388</v>
      </c>
      <c r="E8947" s="74">
        <v>42740</v>
      </c>
      <c r="F8947">
        <v>7.4509000000000006E-2</v>
      </c>
      <c r="G8947" t="s">
        <v>17</v>
      </c>
      <c r="H8947" t="s">
        <v>17315</v>
      </c>
      <c r="I8947" s="74">
        <v>43887</v>
      </c>
      <c r="J8947" t="s">
        <v>19</v>
      </c>
      <c r="K8947" t="s">
        <v>17325</v>
      </c>
    </row>
    <row r="8948" spans="1:11" hidden="1" x14ac:dyDescent="0.3">
      <c r="A8948" t="s">
        <v>7235</v>
      </c>
      <c r="B8948" t="s">
        <v>7236</v>
      </c>
      <c r="C8948" t="s">
        <v>17387</v>
      </c>
      <c r="D8948" t="s">
        <v>17388</v>
      </c>
      <c r="E8948" s="74">
        <v>42738</v>
      </c>
      <c r="F8948">
        <v>0.24535999999999999</v>
      </c>
      <c r="G8948" t="s">
        <v>17</v>
      </c>
      <c r="H8948" t="s">
        <v>17315</v>
      </c>
      <c r="I8948" s="74">
        <v>43887</v>
      </c>
      <c r="J8948" t="s">
        <v>19</v>
      </c>
      <c r="K8948" t="s">
        <v>17325</v>
      </c>
    </row>
    <row r="8949" spans="1:11" hidden="1" x14ac:dyDescent="0.3">
      <c r="A8949" t="s">
        <v>7237</v>
      </c>
      <c r="B8949" t="s">
        <v>7238</v>
      </c>
      <c r="C8949" t="s">
        <v>17387</v>
      </c>
      <c r="D8949" t="s">
        <v>17388</v>
      </c>
      <c r="E8949" s="74">
        <v>42746</v>
      </c>
      <c r="F8949">
        <v>7.0849999999999996E-2</v>
      </c>
      <c r="G8949" t="s">
        <v>17</v>
      </c>
      <c r="H8949" t="s">
        <v>17315</v>
      </c>
      <c r="I8949" s="74">
        <v>43887</v>
      </c>
      <c r="J8949" t="s">
        <v>19</v>
      </c>
      <c r="K8949" t="s">
        <v>17325</v>
      </c>
    </row>
    <row r="8950" spans="1:11" hidden="1" x14ac:dyDescent="0.3">
      <c r="A8950" t="s">
        <v>7239</v>
      </c>
      <c r="B8950" t="s">
        <v>7240</v>
      </c>
      <c r="C8950" t="s">
        <v>17387</v>
      </c>
      <c r="D8950" t="s">
        <v>17388</v>
      </c>
      <c r="E8950" s="74">
        <v>42744</v>
      </c>
      <c r="F8950">
        <v>0.24925900000000001</v>
      </c>
      <c r="G8950" t="s">
        <v>17</v>
      </c>
      <c r="H8950" t="s">
        <v>17315</v>
      </c>
      <c r="I8950" s="74">
        <v>43887</v>
      </c>
      <c r="J8950" t="s">
        <v>19</v>
      </c>
      <c r="K8950" t="s">
        <v>17325</v>
      </c>
    </row>
    <row r="8951" spans="1:11" hidden="1" x14ac:dyDescent="0.3">
      <c r="A8951" t="s">
        <v>7241</v>
      </c>
      <c r="B8951" t="s">
        <v>7242</v>
      </c>
      <c r="C8951" t="s">
        <v>17387</v>
      </c>
      <c r="D8951" t="s">
        <v>17388</v>
      </c>
      <c r="E8951" s="74">
        <v>42739</v>
      </c>
      <c r="F8951">
        <v>0.2407</v>
      </c>
      <c r="G8951" t="s">
        <v>17</v>
      </c>
      <c r="H8951" t="s">
        <v>17315</v>
      </c>
      <c r="I8951" s="74">
        <v>43887</v>
      </c>
      <c r="J8951" t="s">
        <v>19</v>
      </c>
      <c r="K8951" t="s">
        <v>17325</v>
      </c>
    </row>
    <row r="8952" spans="1:11" hidden="1" x14ac:dyDescent="0.3">
      <c r="A8952" t="s">
        <v>7243</v>
      </c>
      <c r="B8952" t="s">
        <v>7244</v>
      </c>
      <c r="C8952" t="s">
        <v>17387</v>
      </c>
      <c r="D8952" t="s">
        <v>17388</v>
      </c>
      <c r="E8952" s="74">
        <v>42744</v>
      </c>
      <c r="F8952">
        <v>0.24531</v>
      </c>
      <c r="G8952" t="s">
        <v>17</v>
      </c>
      <c r="H8952" t="s">
        <v>17315</v>
      </c>
      <c r="I8952" s="74">
        <v>43907</v>
      </c>
      <c r="J8952" t="s">
        <v>19</v>
      </c>
      <c r="K8952" t="s">
        <v>17325</v>
      </c>
    </row>
    <row r="8953" spans="1:11" hidden="1" x14ac:dyDescent="0.3">
      <c r="A8953" t="s">
        <v>7245</v>
      </c>
      <c r="B8953" t="s">
        <v>7246</v>
      </c>
      <c r="C8953" t="s">
        <v>17387</v>
      </c>
      <c r="D8953" t="s">
        <v>17388</v>
      </c>
      <c r="E8953" s="74">
        <v>42740</v>
      </c>
      <c r="F8953">
        <v>0.24338899999999999</v>
      </c>
      <c r="G8953" t="s">
        <v>17</v>
      </c>
      <c r="H8953" t="s">
        <v>17315</v>
      </c>
      <c r="I8953" s="74">
        <v>43887</v>
      </c>
      <c r="J8953" t="s">
        <v>19</v>
      </c>
      <c r="K8953" t="s">
        <v>17325</v>
      </c>
    </row>
    <row r="8954" spans="1:11" hidden="1" x14ac:dyDescent="0.3">
      <c r="A8954" t="s">
        <v>7247</v>
      </c>
      <c r="B8954" t="s">
        <v>7248</v>
      </c>
      <c r="C8954" t="s">
        <v>17387</v>
      </c>
      <c r="D8954" t="s">
        <v>17388</v>
      </c>
      <c r="E8954" s="74">
        <v>42744</v>
      </c>
      <c r="F8954">
        <v>0.24518999999999999</v>
      </c>
      <c r="G8954" t="s">
        <v>17</v>
      </c>
      <c r="H8954" t="s">
        <v>17315</v>
      </c>
      <c r="I8954" s="74">
        <v>43887</v>
      </c>
      <c r="J8954" t="s">
        <v>19</v>
      </c>
      <c r="K8954" t="s">
        <v>17325</v>
      </c>
    </row>
    <row r="8955" spans="1:11" hidden="1" x14ac:dyDescent="0.3">
      <c r="A8955" t="s">
        <v>7249</v>
      </c>
      <c r="B8955" t="s">
        <v>7250</v>
      </c>
      <c r="C8955" t="s">
        <v>17387</v>
      </c>
      <c r="D8955" t="s">
        <v>17388</v>
      </c>
      <c r="E8955" s="74">
        <v>42740</v>
      </c>
      <c r="F8955">
        <v>0.24554000000000001</v>
      </c>
      <c r="G8955" t="s">
        <v>17</v>
      </c>
      <c r="H8955" t="s">
        <v>17315</v>
      </c>
      <c r="I8955" s="74">
        <v>43887</v>
      </c>
      <c r="J8955" t="s">
        <v>19</v>
      </c>
      <c r="K8955" t="s">
        <v>17325</v>
      </c>
    </row>
    <row r="8956" spans="1:11" hidden="1" x14ac:dyDescent="0.3">
      <c r="A8956" t="s">
        <v>7065</v>
      </c>
      <c r="B8956" t="s">
        <v>7066</v>
      </c>
      <c r="C8956" t="s">
        <v>17387</v>
      </c>
      <c r="D8956" t="s">
        <v>17388</v>
      </c>
      <c r="E8956" s="74">
        <v>42745</v>
      </c>
      <c r="F8956">
        <v>0.24131900000000001</v>
      </c>
      <c r="G8956" t="s">
        <v>17</v>
      </c>
      <c r="H8956" t="s">
        <v>17315</v>
      </c>
      <c r="I8956" s="74">
        <v>43907</v>
      </c>
      <c r="J8956" t="s">
        <v>19</v>
      </c>
      <c r="K8956" t="s">
        <v>17325</v>
      </c>
    </row>
    <row r="8957" spans="1:11" hidden="1" x14ac:dyDescent="0.3">
      <c r="A8957" t="s">
        <v>7251</v>
      </c>
      <c r="B8957" t="s">
        <v>7252</v>
      </c>
      <c r="C8957" t="s">
        <v>17387</v>
      </c>
      <c r="D8957" t="s">
        <v>17388</v>
      </c>
      <c r="E8957" s="74">
        <v>42746</v>
      </c>
      <c r="F8957">
        <v>0.24712000000000001</v>
      </c>
      <c r="G8957" t="s">
        <v>17</v>
      </c>
      <c r="H8957" t="s">
        <v>17315</v>
      </c>
      <c r="I8957" s="74">
        <v>43907</v>
      </c>
      <c r="J8957" t="s">
        <v>19</v>
      </c>
      <c r="K8957" t="s">
        <v>17325</v>
      </c>
    </row>
    <row r="8958" spans="1:11" hidden="1" x14ac:dyDescent="0.3">
      <c r="A8958" t="s">
        <v>7253</v>
      </c>
      <c r="B8958" t="s">
        <v>7254</v>
      </c>
      <c r="C8958" t="s">
        <v>17387</v>
      </c>
      <c r="D8958" t="s">
        <v>17388</v>
      </c>
      <c r="E8958" s="74">
        <v>42768</v>
      </c>
      <c r="F8958">
        <v>0.24534</v>
      </c>
      <c r="G8958" t="s">
        <v>17</v>
      </c>
      <c r="H8958" t="s">
        <v>17315</v>
      </c>
      <c r="I8958" s="74">
        <v>43907</v>
      </c>
      <c r="J8958" t="s">
        <v>19</v>
      </c>
      <c r="K8958" t="s">
        <v>17325</v>
      </c>
    </row>
    <row r="8959" spans="1:11" hidden="1" x14ac:dyDescent="0.3">
      <c r="A8959" t="s">
        <v>7255</v>
      </c>
      <c r="B8959" t="s">
        <v>7256</v>
      </c>
      <c r="C8959" t="s">
        <v>17387</v>
      </c>
      <c r="D8959" t="s">
        <v>17388</v>
      </c>
      <c r="E8959" s="74">
        <v>42787</v>
      </c>
      <c r="F8959">
        <v>0.24546899999999999</v>
      </c>
      <c r="G8959" t="s">
        <v>17</v>
      </c>
      <c r="H8959" t="s">
        <v>17315</v>
      </c>
      <c r="I8959" s="74">
        <v>43887</v>
      </c>
      <c r="J8959" t="s">
        <v>19</v>
      </c>
      <c r="K8959" t="s">
        <v>17325</v>
      </c>
    </row>
    <row r="8960" spans="1:11" hidden="1" x14ac:dyDescent="0.3">
      <c r="A8960" t="s">
        <v>7257</v>
      </c>
      <c r="B8960" t="s">
        <v>7258</v>
      </c>
      <c r="C8960" t="s">
        <v>17387</v>
      </c>
      <c r="D8960" t="s">
        <v>17388</v>
      </c>
      <c r="E8960" s="74">
        <v>42801</v>
      </c>
      <c r="F8960">
        <v>0.24911</v>
      </c>
      <c r="G8960" t="s">
        <v>17</v>
      </c>
      <c r="H8960" t="s">
        <v>17315</v>
      </c>
      <c r="I8960" s="74">
        <v>43907</v>
      </c>
      <c r="J8960" t="s">
        <v>19</v>
      </c>
      <c r="K8960" t="s">
        <v>17325</v>
      </c>
    </row>
    <row r="8961" spans="1:11" hidden="1" x14ac:dyDescent="0.3">
      <c r="A8961" t="s">
        <v>7259</v>
      </c>
      <c r="B8961" t="s">
        <v>7260</v>
      </c>
      <c r="C8961" t="s">
        <v>17387</v>
      </c>
      <c r="D8961" t="s">
        <v>17388</v>
      </c>
      <c r="E8961" s="74">
        <v>42808</v>
      </c>
      <c r="F8961">
        <v>0.24365999999999999</v>
      </c>
      <c r="G8961" t="s">
        <v>17</v>
      </c>
      <c r="H8961" t="s">
        <v>17315</v>
      </c>
      <c r="I8961" s="74">
        <v>43907</v>
      </c>
      <c r="J8961" t="s">
        <v>19</v>
      </c>
      <c r="K8961" t="s">
        <v>17325</v>
      </c>
    </row>
    <row r="8962" spans="1:11" hidden="1" x14ac:dyDescent="0.3">
      <c r="A8962" t="s">
        <v>7261</v>
      </c>
      <c r="B8962" t="s">
        <v>7262</v>
      </c>
      <c r="C8962" t="s">
        <v>17387</v>
      </c>
      <c r="D8962" t="s">
        <v>17388</v>
      </c>
      <c r="E8962" s="74">
        <v>42830</v>
      </c>
      <c r="F8962">
        <v>0.24168799999999999</v>
      </c>
      <c r="G8962" t="s">
        <v>17</v>
      </c>
      <c r="H8962" t="s">
        <v>17315</v>
      </c>
      <c r="I8962" s="74">
        <v>43907</v>
      </c>
      <c r="J8962" t="s">
        <v>19</v>
      </c>
      <c r="K8962" t="s">
        <v>17325</v>
      </c>
    </row>
    <row r="8963" spans="1:11" hidden="1" x14ac:dyDescent="0.3">
      <c r="A8963" t="s">
        <v>7263</v>
      </c>
      <c r="B8963" t="s">
        <v>7264</v>
      </c>
      <c r="C8963" t="s">
        <v>17387</v>
      </c>
      <c r="D8963" t="s">
        <v>17388</v>
      </c>
      <c r="E8963" s="74">
        <v>42832</v>
      </c>
      <c r="F8963">
        <v>0.24417900000000001</v>
      </c>
      <c r="G8963" t="s">
        <v>17</v>
      </c>
      <c r="H8963" t="s">
        <v>17315</v>
      </c>
      <c r="I8963" s="74">
        <v>43887</v>
      </c>
      <c r="J8963" t="s">
        <v>19</v>
      </c>
      <c r="K8963" t="s">
        <v>17325</v>
      </c>
    </row>
    <row r="8964" spans="1:11" hidden="1" x14ac:dyDescent="0.3">
      <c r="A8964" t="s">
        <v>7801</v>
      </c>
      <c r="B8964" t="s">
        <v>7802</v>
      </c>
      <c r="C8964" t="s">
        <v>17387</v>
      </c>
      <c r="D8964" t="s">
        <v>17388</v>
      </c>
      <c r="E8964" s="74">
        <v>42844</v>
      </c>
      <c r="F8964">
        <v>0.247087</v>
      </c>
      <c r="G8964" t="s">
        <v>17</v>
      </c>
      <c r="H8964" t="s">
        <v>17315</v>
      </c>
      <c r="I8964" s="74">
        <v>43920</v>
      </c>
      <c r="J8964" t="s">
        <v>19</v>
      </c>
      <c r="K8964" t="s">
        <v>17325</v>
      </c>
    </row>
    <row r="8965" spans="1:11" hidden="1" x14ac:dyDescent="0.3">
      <c r="A8965" t="s">
        <v>7301</v>
      </c>
      <c r="B8965" t="s">
        <v>7302</v>
      </c>
      <c r="C8965" t="s">
        <v>17387</v>
      </c>
      <c r="D8965" t="s">
        <v>17388</v>
      </c>
      <c r="E8965" s="74">
        <v>42859</v>
      </c>
      <c r="F8965">
        <v>0.24404999999999999</v>
      </c>
      <c r="G8965" t="s">
        <v>17</v>
      </c>
      <c r="H8965" t="s">
        <v>17315</v>
      </c>
      <c r="I8965" s="74">
        <v>43887</v>
      </c>
      <c r="J8965" t="s">
        <v>19</v>
      </c>
      <c r="K8965" t="s">
        <v>17325</v>
      </c>
    </row>
    <row r="8966" spans="1:11" hidden="1" x14ac:dyDescent="0.3">
      <c r="A8966" t="s">
        <v>7087</v>
      </c>
      <c r="B8966" t="s">
        <v>7088</v>
      </c>
      <c r="C8966" t="s">
        <v>17387</v>
      </c>
      <c r="D8966" t="s">
        <v>17388</v>
      </c>
      <c r="E8966" s="74">
        <v>42741</v>
      </c>
      <c r="F8966">
        <v>0.248969</v>
      </c>
      <c r="G8966" t="s">
        <v>17</v>
      </c>
      <c r="H8966" t="s">
        <v>17315</v>
      </c>
      <c r="I8966" s="74">
        <v>43887</v>
      </c>
      <c r="J8966" t="s">
        <v>19</v>
      </c>
      <c r="K8966" t="s">
        <v>17325</v>
      </c>
    </row>
    <row r="8967" spans="1:11" hidden="1" x14ac:dyDescent="0.3">
      <c r="A8967" t="s">
        <v>7303</v>
      </c>
      <c r="B8967" t="s">
        <v>7304</v>
      </c>
      <c r="C8967" t="s">
        <v>17387</v>
      </c>
      <c r="D8967" t="s">
        <v>17388</v>
      </c>
      <c r="E8967" s="74">
        <v>42867</v>
      </c>
      <c r="F8967">
        <v>0.24773000000000001</v>
      </c>
      <c r="G8967" t="s">
        <v>17</v>
      </c>
      <c r="H8967" t="s">
        <v>17315</v>
      </c>
      <c r="I8967" s="74">
        <v>43907</v>
      </c>
      <c r="J8967" t="s">
        <v>19</v>
      </c>
      <c r="K8967" t="s">
        <v>17325</v>
      </c>
    </row>
    <row r="8968" spans="1:11" hidden="1" x14ac:dyDescent="0.3">
      <c r="A8968" t="s">
        <v>7305</v>
      </c>
      <c r="B8968" t="s">
        <v>7306</v>
      </c>
      <c r="C8968" t="s">
        <v>17387</v>
      </c>
      <c r="D8968" t="s">
        <v>17388</v>
      </c>
      <c r="E8968" s="74">
        <v>42738</v>
      </c>
      <c r="F8968">
        <v>0.24257000000000001</v>
      </c>
      <c r="G8968" t="s">
        <v>17</v>
      </c>
      <c r="H8968" t="s">
        <v>17315</v>
      </c>
      <c r="I8968" s="74">
        <v>43887</v>
      </c>
      <c r="J8968" t="s">
        <v>19</v>
      </c>
      <c r="K8968" t="s">
        <v>17325</v>
      </c>
    </row>
    <row r="8969" spans="1:11" hidden="1" x14ac:dyDescent="0.3">
      <c r="A8969" t="s">
        <v>7307</v>
      </c>
      <c r="B8969" t="s">
        <v>7308</v>
      </c>
      <c r="C8969" t="s">
        <v>17387</v>
      </c>
      <c r="D8969" t="s">
        <v>17388</v>
      </c>
      <c r="E8969" s="74">
        <v>42738</v>
      </c>
      <c r="F8969">
        <v>0.24681900000000001</v>
      </c>
      <c r="G8969" t="s">
        <v>17</v>
      </c>
      <c r="H8969" t="s">
        <v>17315</v>
      </c>
      <c r="I8969" s="74">
        <v>43887</v>
      </c>
      <c r="J8969" t="s">
        <v>19</v>
      </c>
      <c r="K8969" t="s">
        <v>17325</v>
      </c>
    </row>
    <row r="8970" spans="1:11" hidden="1" x14ac:dyDescent="0.3">
      <c r="A8970" t="s">
        <v>7309</v>
      </c>
      <c r="B8970" t="s">
        <v>7310</v>
      </c>
      <c r="C8970" t="s">
        <v>17387</v>
      </c>
      <c r="D8970" t="s">
        <v>17388</v>
      </c>
      <c r="E8970" s="74">
        <v>42745</v>
      </c>
      <c r="F8970">
        <v>0.24875</v>
      </c>
      <c r="G8970" t="s">
        <v>17</v>
      </c>
      <c r="H8970" t="s">
        <v>17315</v>
      </c>
      <c r="I8970" s="74">
        <v>43887</v>
      </c>
      <c r="J8970" t="s">
        <v>19</v>
      </c>
      <c r="K8970" t="s">
        <v>17325</v>
      </c>
    </row>
    <row r="8971" spans="1:11" hidden="1" x14ac:dyDescent="0.3">
      <c r="A8971" t="s">
        <v>7311</v>
      </c>
      <c r="B8971" t="s">
        <v>7312</v>
      </c>
      <c r="C8971" t="s">
        <v>17387</v>
      </c>
      <c r="D8971" t="s">
        <v>17388</v>
      </c>
      <c r="E8971" s="74">
        <v>42741</v>
      </c>
      <c r="F8971">
        <v>0.24825</v>
      </c>
      <c r="G8971" t="s">
        <v>17</v>
      </c>
      <c r="H8971" t="s">
        <v>17315</v>
      </c>
      <c r="I8971" s="74">
        <v>43907</v>
      </c>
      <c r="J8971" t="s">
        <v>19</v>
      </c>
      <c r="K8971" t="s">
        <v>17325</v>
      </c>
    </row>
    <row r="8972" spans="1:11" hidden="1" x14ac:dyDescent="0.3">
      <c r="A8972" t="s">
        <v>7313</v>
      </c>
      <c r="B8972" t="s">
        <v>7314</v>
      </c>
      <c r="C8972" t="s">
        <v>17387</v>
      </c>
      <c r="D8972" t="s">
        <v>17388</v>
      </c>
      <c r="E8972" s="74">
        <v>42741</v>
      </c>
      <c r="F8972">
        <v>6.1010000000000002E-2</v>
      </c>
      <c r="G8972" t="s">
        <v>17</v>
      </c>
      <c r="H8972" t="s">
        <v>17315</v>
      </c>
      <c r="I8972" s="74">
        <v>43887</v>
      </c>
      <c r="J8972" t="s">
        <v>19</v>
      </c>
      <c r="K8972" t="s">
        <v>17325</v>
      </c>
    </row>
    <row r="8973" spans="1:11" hidden="1" x14ac:dyDescent="0.3">
      <c r="A8973" t="s">
        <v>7315</v>
      </c>
      <c r="B8973" t="s">
        <v>7316</v>
      </c>
      <c r="C8973" t="s">
        <v>17387</v>
      </c>
      <c r="D8973" t="s">
        <v>17388</v>
      </c>
      <c r="E8973" s="74">
        <v>43010</v>
      </c>
      <c r="F8973">
        <v>0.24873899999999999</v>
      </c>
      <c r="G8973" t="s">
        <v>17</v>
      </c>
      <c r="H8973" t="s">
        <v>17315</v>
      </c>
      <c r="I8973" s="74">
        <v>43887</v>
      </c>
      <c r="J8973" t="s">
        <v>19</v>
      </c>
      <c r="K8973" t="s">
        <v>17325</v>
      </c>
    </row>
    <row r="8974" spans="1:11" hidden="1" x14ac:dyDescent="0.3">
      <c r="A8974" t="s">
        <v>7319</v>
      </c>
      <c r="B8974" t="s">
        <v>7320</v>
      </c>
      <c r="C8974" t="s">
        <v>17387</v>
      </c>
      <c r="D8974" t="s">
        <v>17388</v>
      </c>
      <c r="E8974" s="74">
        <v>42752</v>
      </c>
      <c r="F8974">
        <v>0.24618899999999999</v>
      </c>
      <c r="G8974" t="s">
        <v>17</v>
      </c>
      <c r="H8974" t="s">
        <v>17315</v>
      </c>
      <c r="I8974" s="74">
        <v>43907</v>
      </c>
      <c r="J8974" t="s">
        <v>19</v>
      </c>
      <c r="K8974" t="s">
        <v>17325</v>
      </c>
    </row>
    <row r="8975" spans="1:11" hidden="1" x14ac:dyDescent="0.3">
      <c r="A8975" t="s">
        <v>7321</v>
      </c>
      <c r="B8975" t="s">
        <v>7322</v>
      </c>
      <c r="C8975" t="s">
        <v>17387</v>
      </c>
      <c r="D8975" t="s">
        <v>17388</v>
      </c>
      <c r="E8975" s="74">
        <v>42765</v>
      </c>
      <c r="F8975">
        <v>0.246949</v>
      </c>
      <c r="G8975" t="s">
        <v>17</v>
      </c>
      <c r="H8975" t="s">
        <v>17315</v>
      </c>
      <c r="I8975" s="74">
        <v>43887</v>
      </c>
      <c r="J8975" t="s">
        <v>19</v>
      </c>
      <c r="K8975" t="s">
        <v>17325</v>
      </c>
    </row>
    <row r="8976" spans="1:11" hidden="1" x14ac:dyDescent="0.3">
      <c r="A8976" t="s">
        <v>7323</v>
      </c>
      <c r="B8976" t="s">
        <v>7324</v>
      </c>
      <c r="C8976" t="s">
        <v>17387</v>
      </c>
      <c r="D8976" t="s">
        <v>17388</v>
      </c>
      <c r="E8976" s="74">
        <v>42794</v>
      </c>
      <c r="F8976">
        <v>0.23466899999999999</v>
      </c>
      <c r="G8976" t="s">
        <v>17</v>
      </c>
      <c r="H8976" t="s">
        <v>17315</v>
      </c>
      <c r="I8976" s="74">
        <v>43887</v>
      </c>
      <c r="J8976" t="s">
        <v>19</v>
      </c>
      <c r="K8976" t="s">
        <v>17325</v>
      </c>
    </row>
    <row r="8977" spans="1:11" hidden="1" x14ac:dyDescent="0.3">
      <c r="A8977" t="s">
        <v>7101</v>
      </c>
      <c r="B8977" t="s">
        <v>7102</v>
      </c>
      <c r="C8977" t="s">
        <v>17387</v>
      </c>
      <c r="D8977" t="s">
        <v>17388</v>
      </c>
      <c r="E8977" s="74">
        <v>42736</v>
      </c>
      <c r="F8977">
        <v>0.24295900000000001</v>
      </c>
      <c r="G8977" t="s">
        <v>17</v>
      </c>
      <c r="H8977" t="s">
        <v>17315</v>
      </c>
      <c r="I8977" s="74">
        <v>43907</v>
      </c>
      <c r="J8977" t="s">
        <v>19</v>
      </c>
      <c r="K8977" t="s">
        <v>17325</v>
      </c>
    </row>
    <row r="8978" spans="1:11" hidden="1" x14ac:dyDescent="0.3">
      <c r="A8978" t="s">
        <v>7325</v>
      </c>
      <c r="B8978" t="s">
        <v>7326</v>
      </c>
      <c r="C8978" t="s">
        <v>17387</v>
      </c>
      <c r="D8978" t="s">
        <v>17388</v>
      </c>
      <c r="E8978" s="74">
        <v>42850</v>
      </c>
      <c r="F8978">
        <v>0.24915899999999999</v>
      </c>
      <c r="G8978" t="s">
        <v>17</v>
      </c>
      <c r="H8978" t="s">
        <v>17315</v>
      </c>
      <c r="I8978" s="74">
        <v>43887</v>
      </c>
      <c r="J8978" t="s">
        <v>19</v>
      </c>
      <c r="K8978" t="s">
        <v>17325</v>
      </c>
    </row>
    <row r="8979" spans="1:11" hidden="1" x14ac:dyDescent="0.3">
      <c r="A8979" t="s">
        <v>7329</v>
      </c>
      <c r="B8979" t="s">
        <v>7330</v>
      </c>
      <c r="C8979" t="s">
        <v>17387</v>
      </c>
      <c r="D8979" t="s">
        <v>17388</v>
      </c>
      <c r="E8979" s="74">
        <v>42746</v>
      </c>
      <c r="F8979">
        <v>0.246419</v>
      </c>
      <c r="G8979" t="s">
        <v>17</v>
      </c>
      <c r="H8979" t="s">
        <v>17315</v>
      </c>
      <c r="I8979" s="74">
        <v>43887</v>
      </c>
      <c r="J8979" t="s">
        <v>19</v>
      </c>
      <c r="K8979" t="s">
        <v>17325</v>
      </c>
    </row>
    <row r="8980" spans="1:11" hidden="1" x14ac:dyDescent="0.3">
      <c r="A8980" t="s">
        <v>7331</v>
      </c>
      <c r="B8980" t="s">
        <v>7332</v>
      </c>
      <c r="C8980" t="s">
        <v>17387</v>
      </c>
      <c r="D8980" t="s">
        <v>17388</v>
      </c>
      <c r="E8980" s="74">
        <v>42741</v>
      </c>
      <c r="F8980">
        <v>0.23027700000000001</v>
      </c>
      <c r="G8980" t="s">
        <v>17</v>
      </c>
      <c r="H8980" t="s">
        <v>17315</v>
      </c>
      <c r="I8980" s="74">
        <v>43887</v>
      </c>
      <c r="J8980" t="s">
        <v>19</v>
      </c>
      <c r="K8980" t="s">
        <v>17325</v>
      </c>
    </row>
    <row r="8981" spans="1:11" hidden="1" x14ac:dyDescent="0.3">
      <c r="A8981" t="s">
        <v>10478</v>
      </c>
      <c r="B8981" t="s">
        <v>10477</v>
      </c>
      <c r="C8981" t="s">
        <v>17387</v>
      </c>
      <c r="D8981" t="s">
        <v>17388</v>
      </c>
      <c r="E8981" s="74">
        <v>42801</v>
      </c>
      <c r="F8981">
        <v>9.282E-2</v>
      </c>
      <c r="G8981" t="s">
        <v>17</v>
      </c>
      <c r="H8981" t="s">
        <v>17315</v>
      </c>
      <c r="I8981" s="74">
        <v>43887</v>
      </c>
      <c r="J8981" t="s">
        <v>19</v>
      </c>
      <c r="K8981" t="s">
        <v>17325</v>
      </c>
    </row>
    <row r="8982" spans="1:11" hidden="1" x14ac:dyDescent="0.3">
      <c r="A8982" t="s">
        <v>7335</v>
      </c>
      <c r="B8982" t="s">
        <v>7336</v>
      </c>
      <c r="C8982" t="s">
        <v>17387</v>
      </c>
      <c r="D8982" t="s">
        <v>17388</v>
      </c>
      <c r="E8982" s="74">
        <v>42963</v>
      </c>
      <c r="F8982">
        <v>0.24504899999999999</v>
      </c>
      <c r="G8982" t="s">
        <v>17</v>
      </c>
      <c r="H8982" t="s">
        <v>17315</v>
      </c>
      <c r="I8982" s="74">
        <v>43887</v>
      </c>
      <c r="J8982" t="s">
        <v>19</v>
      </c>
      <c r="K8982" t="s">
        <v>17325</v>
      </c>
    </row>
    <row r="8983" spans="1:11" hidden="1" x14ac:dyDescent="0.3">
      <c r="A8983" t="s">
        <v>7344</v>
      </c>
      <c r="B8983" t="s">
        <v>7345</v>
      </c>
      <c r="C8983" t="s">
        <v>17387</v>
      </c>
      <c r="D8983" t="s">
        <v>17388</v>
      </c>
      <c r="E8983" s="74">
        <v>42942</v>
      </c>
      <c r="F8983">
        <v>0.25019000000000002</v>
      </c>
      <c r="G8983" t="s">
        <v>17</v>
      </c>
      <c r="H8983" t="s">
        <v>17315</v>
      </c>
      <c r="I8983" s="74">
        <v>43887</v>
      </c>
      <c r="J8983" t="s">
        <v>19</v>
      </c>
      <c r="K8983" t="s">
        <v>17325</v>
      </c>
    </row>
    <row r="8984" spans="1:11" hidden="1" x14ac:dyDescent="0.3">
      <c r="A8984" t="s">
        <v>7346</v>
      </c>
      <c r="B8984" t="s">
        <v>7347</v>
      </c>
      <c r="C8984" t="s">
        <v>17387</v>
      </c>
      <c r="D8984" t="s">
        <v>17388</v>
      </c>
      <c r="E8984" s="74">
        <v>43031</v>
      </c>
      <c r="F8984">
        <v>0.24510899999999999</v>
      </c>
      <c r="G8984" t="s">
        <v>17</v>
      </c>
      <c r="H8984" t="s">
        <v>17315</v>
      </c>
      <c r="I8984" s="74">
        <v>43887</v>
      </c>
      <c r="J8984" t="s">
        <v>19</v>
      </c>
      <c r="K8984" t="s">
        <v>17325</v>
      </c>
    </row>
    <row r="8985" spans="1:11" hidden="1" x14ac:dyDescent="0.3">
      <c r="A8985" t="s">
        <v>7348</v>
      </c>
      <c r="B8985" t="s">
        <v>7349</v>
      </c>
      <c r="C8985" t="s">
        <v>17387</v>
      </c>
      <c r="D8985" t="s">
        <v>17388</v>
      </c>
      <c r="E8985" s="74">
        <v>43035</v>
      </c>
      <c r="F8985">
        <v>0.247059</v>
      </c>
      <c r="G8985" t="s">
        <v>17</v>
      </c>
      <c r="H8985" t="s">
        <v>17315</v>
      </c>
      <c r="I8985" s="74">
        <v>43907</v>
      </c>
      <c r="J8985" t="s">
        <v>19</v>
      </c>
      <c r="K8985" t="s">
        <v>17325</v>
      </c>
    </row>
    <row r="8986" spans="1:11" hidden="1" x14ac:dyDescent="0.3">
      <c r="A8986" t="s">
        <v>7350</v>
      </c>
      <c r="B8986" t="s">
        <v>7351</v>
      </c>
      <c r="C8986" t="s">
        <v>17387</v>
      </c>
      <c r="D8986" t="s">
        <v>17388</v>
      </c>
      <c r="E8986" s="74">
        <v>43038</v>
      </c>
      <c r="F8986">
        <v>0.24490999999999999</v>
      </c>
      <c r="G8986" t="s">
        <v>17</v>
      </c>
      <c r="H8986" t="s">
        <v>17315</v>
      </c>
      <c r="I8986" s="74">
        <v>43887</v>
      </c>
      <c r="J8986" t="s">
        <v>19</v>
      </c>
      <c r="K8986" t="s">
        <v>17325</v>
      </c>
    </row>
    <row r="8987" spans="1:11" hidden="1" x14ac:dyDescent="0.3">
      <c r="A8987" t="s">
        <v>7105</v>
      </c>
      <c r="B8987" t="s">
        <v>7106</v>
      </c>
      <c r="C8987" t="s">
        <v>17387</v>
      </c>
      <c r="D8987" t="s">
        <v>17388</v>
      </c>
      <c r="E8987" s="74">
        <v>42738</v>
      </c>
      <c r="F8987">
        <v>0.24284800000000001</v>
      </c>
      <c r="G8987" t="s">
        <v>17</v>
      </c>
      <c r="H8987" t="s">
        <v>17315</v>
      </c>
      <c r="I8987" s="74">
        <v>43887</v>
      </c>
      <c r="J8987" t="s">
        <v>19</v>
      </c>
      <c r="K8987" t="s">
        <v>17325</v>
      </c>
    </row>
    <row r="8988" spans="1:11" hidden="1" x14ac:dyDescent="0.3">
      <c r="A8988" t="s">
        <v>7352</v>
      </c>
      <c r="B8988" t="s">
        <v>7353</v>
      </c>
      <c r="C8988" t="s">
        <v>17387</v>
      </c>
      <c r="D8988" t="s">
        <v>17388</v>
      </c>
      <c r="E8988" s="74">
        <v>43047</v>
      </c>
      <c r="F8988">
        <v>0.24833</v>
      </c>
      <c r="G8988" t="s">
        <v>17</v>
      </c>
      <c r="H8988" t="s">
        <v>17315</v>
      </c>
      <c r="I8988" s="74">
        <v>43887</v>
      </c>
      <c r="J8988" t="s">
        <v>19</v>
      </c>
      <c r="K8988" t="s">
        <v>17325</v>
      </c>
    </row>
    <row r="8989" spans="1:11" hidden="1" x14ac:dyDescent="0.3">
      <c r="A8989" t="s">
        <v>7354</v>
      </c>
      <c r="B8989" t="s">
        <v>7355</v>
      </c>
      <c r="C8989" t="s">
        <v>17387</v>
      </c>
      <c r="D8989" t="s">
        <v>17388</v>
      </c>
      <c r="E8989" s="74">
        <v>43054</v>
      </c>
      <c r="F8989">
        <v>0.24257999999999999</v>
      </c>
      <c r="G8989" t="s">
        <v>17</v>
      </c>
      <c r="H8989" t="s">
        <v>17315</v>
      </c>
      <c r="I8989" s="74">
        <v>43887</v>
      </c>
      <c r="J8989" t="s">
        <v>19</v>
      </c>
      <c r="K8989" t="s">
        <v>17325</v>
      </c>
    </row>
    <row r="8990" spans="1:11" hidden="1" x14ac:dyDescent="0.3">
      <c r="A8990" t="s">
        <v>7358</v>
      </c>
      <c r="B8990" t="s">
        <v>7359</v>
      </c>
      <c r="C8990" t="s">
        <v>17387</v>
      </c>
      <c r="D8990" t="s">
        <v>17388</v>
      </c>
      <c r="E8990" s="74">
        <v>43052</v>
      </c>
      <c r="F8990">
        <v>0.24717</v>
      </c>
      <c r="G8990" t="s">
        <v>17</v>
      </c>
      <c r="H8990" t="s">
        <v>17315</v>
      </c>
      <c r="I8990" s="74">
        <v>43887</v>
      </c>
      <c r="J8990" t="s">
        <v>19</v>
      </c>
      <c r="K8990" t="s">
        <v>17325</v>
      </c>
    </row>
    <row r="8991" spans="1:11" hidden="1" x14ac:dyDescent="0.3">
      <c r="A8991" t="s">
        <v>7360</v>
      </c>
      <c r="B8991" t="s">
        <v>7361</v>
      </c>
      <c r="C8991" t="s">
        <v>17387</v>
      </c>
      <c r="D8991" t="s">
        <v>17388</v>
      </c>
      <c r="E8991" s="74">
        <v>43042</v>
      </c>
      <c r="F8991">
        <v>0.24636</v>
      </c>
      <c r="G8991" t="s">
        <v>17</v>
      </c>
      <c r="H8991" t="s">
        <v>17315</v>
      </c>
      <c r="I8991" s="74">
        <v>43907</v>
      </c>
      <c r="J8991" t="s">
        <v>19</v>
      </c>
      <c r="K8991" t="s">
        <v>17325</v>
      </c>
    </row>
    <row r="8992" spans="1:11" hidden="1" x14ac:dyDescent="0.3">
      <c r="A8992" t="s">
        <v>7362</v>
      </c>
      <c r="B8992" t="s">
        <v>7363</v>
      </c>
      <c r="C8992" t="s">
        <v>17387</v>
      </c>
      <c r="D8992" t="s">
        <v>17388</v>
      </c>
      <c r="E8992" s="74">
        <v>43033</v>
      </c>
      <c r="F8992">
        <v>0.24549000000000001</v>
      </c>
      <c r="G8992" t="s">
        <v>17</v>
      </c>
      <c r="H8992" t="s">
        <v>17315</v>
      </c>
      <c r="I8992" s="74">
        <v>43887</v>
      </c>
      <c r="J8992" t="s">
        <v>19</v>
      </c>
      <c r="K8992" t="s">
        <v>17325</v>
      </c>
    </row>
    <row r="8993" spans="1:11" hidden="1" x14ac:dyDescent="0.3">
      <c r="A8993" t="s">
        <v>7364</v>
      </c>
      <c r="B8993" t="s">
        <v>7365</v>
      </c>
      <c r="C8993" t="s">
        <v>17387</v>
      </c>
      <c r="D8993" t="s">
        <v>17388</v>
      </c>
      <c r="E8993" s="74">
        <v>43047</v>
      </c>
      <c r="F8993">
        <v>0.12512999999999999</v>
      </c>
      <c r="G8993" t="s">
        <v>17</v>
      </c>
      <c r="H8993" t="s">
        <v>17315</v>
      </c>
      <c r="I8993" s="74">
        <v>43887</v>
      </c>
      <c r="J8993" t="s">
        <v>19</v>
      </c>
      <c r="K8993" t="s">
        <v>17325</v>
      </c>
    </row>
    <row r="8994" spans="1:11" hidden="1" x14ac:dyDescent="0.3">
      <c r="A8994" t="s">
        <v>7366</v>
      </c>
      <c r="B8994" t="s">
        <v>7367</v>
      </c>
      <c r="C8994" t="s">
        <v>17387</v>
      </c>
      <c r="D8994" t="s">
        <v>17388</v>
      </c>
      <c r="E8994" s="74">
        <v>42965</v>
      </c>
      <c r="F8994">
        <v>0.24306900000000001</v>
      </c>
      <c r="G8994" t="s">
        <v>17</v>
      </c>
      <c r="H8994" t="s">
        <v>17315</v>
      </c>
      <c r="I8994" s="74">
        <v>43887</v>
      </c>
      <c r="J8994" t="s">
        <v>19</v>
      </c>
      <c r="K8994" t="s">
        <v>17325</v>
      </c>
    </row>
    <row r="8995" spans="1:11" hidden="1" x14ac:dyDescent="0.3">
      <c r="A8995" t="s">
        <v>7368</v>
      </c>
      <c r="B8995" t="s">
        <v>7369</v>
      </c>
      <c r="C8995" t="s">
        <v>17387</v>
      </c>
      <c r="D8995" t="s">
        <v>17388</v>
      </c>
      <c r="E8995" s="74">
        <v>42963</v>
      </c>
      <c r="F8995">
        <v>0.24507999999999999</v>
      </c>
      <c r="G8995" t="s">
        <v>17</v>
      </c>
      <c r="H8995" t="s">
        <v>17315</v>
      </c>
      <c r="I8995" s="74">
        <v>43887</v>
      </c>
      <c r="J8995" t="s">
        <v>19</v>
      </c>
      <c r="K8995" t="s">
        <v>17325</v>
      </c>
    </row>
    <row r="8996" spans="1:11" hidden="1" x14ac:dyDescent="0.3">
      <c r="A8996" t="s">
        <v>7370</v>
      </c>
      <c r="B8996" t="s">
        <v>7371</v>
      </c>
      <c r="C8996" t="s">
        <v>17387</v>
      </c>
      <c r="D8996" t="s">
        <v>17388</v>
      </c>
      <c r="E8996" s="74">
        <v>42975</v>
      </c>
      <c r="F8996">
        <v>0.23929900000000001</v>
      </c>
      <c r="G8996" t="s">
        <v>17</v>
      </c>
      <c r="H8996" t="s">
        <v>17315</v>
      </c>
      <c r="I8996" s="74">
        <v>43887</v>
      </c>
      <c r="J8996" t="s">
        <v>19</v>
      </c>
      <c r="K8996" t="s">
        <v>17325</v>
      </c>
    </row>
    <row r="8997" spans="1:11" hidden="1" x14ac:dyDescent="0.3">
      <c r="A8997" t="s">
        <v>7372</v>
      </c>
      <c r="B8997" t="s">
        <v>7373</v>
      </c>
      <c r="C8997" t="s">
        <v>17387</v>
      </c>
      <c r="D8997" t="s">
        <v>17388</v>
      </c>
      <c r="E8997" s="74">
        <v>42968</v>
      </c>
      <c r="F8997">
        <v>0.24521000000000001</v>
      </c>
      <c r="G8997" t="s">
        <v>17</v>
      </c>
      <c r="H8997" t="s">
        <v>17315</v>
      </c>
      <c r="I8997" s="74">
        <v>43887</v>
      </c>
      <c r="J8997" t="s">
        <v>19</v>
      </c>
      <c r="K8997" t="s">
        <v>17325</v>
      </c>
    </row>
    <row r="8998" spans="1:11" hidden="1" x14ac:dyDescent="0.3">
      <c r="A8998" t="s">
        <v>7111</v>
      </c>
      <c r="B8998" t="s">
        <v>7112</v>
      </c>
      <c r="C8998" t="s">
        <v>17387</v>
      </c>
      <c r="D8998" t="s">
        <v>17388</v>
      </c>
      <c r="E8998" s="74">
        <v>42738</v>
      </c>
      <c r="F8998">
        <v>0.24832000000000001</v>
      </c>
      <c r="G8998" t="s">
        <v>17</v>
      </c>
      <c r="H8998" t="s">
        <v>17315</v>
      </c>
      <c r="I8998" s="74">
        <v>43887</v>
      </c>
      <c r="J8998" t="s">
        <v>19</v>
      </c>
      <c r="K8998" t="s">
        <v>17325</v>
      </c>
    </row>
    <row r="8999" spans="1:11" hidden="1" x14ac:dyDescent="0.3">
      <c r="A8999" t="s">
        <v>7374</v>
      </c>
      <c r="B8999" t="s">
        <v>7375</v>
      </c>
      <c r="C8999" t="s">
        <v>17387</v>
      </c>
      <c r="D8999" t="s">
        <v>17388</v>
      </c>
      <c r="E8999" s="74">
        <v>42979</v>
      </c>
      <c r="F8999">
        <v>0.23751</v>
      </c>
      <c r="G8999" t="s">
        <v>17</v>
      </c>
      <c r="H8999" t="s">
        <v>17315</v>
      </c>
      <c r="I8999" s="74">
        <v>43887</v>
      </c>
      <c r="J8999" t="s">
        <v>19</v>
      </c>
      <c r="K8999" t="s">
        <v>17325</v>
      </c>
    </row>
    <row r="9000" spans="1:11" hidden="1" x14ac:dyDescent="0.3">
      <c r="A9000" t="s">
        <v>7376</v>
      </c>
      <c r="B9000" t="s">
        <v>7377</v>
      </c>
      <c r="C9000" t="s">
        <v>17387</v>
      </c>
      <c r="D9000" t="s">
        <v>17388</v>
      </c>
      <c r="E9000" s="74">
        <v>42985</v>
      </c>
      <c r="F9000">
        <v>0.24307899999999999</v>
      </c>
      <c r="G9000" t="s">
        <v>17</v>
      </c>
      <c r="H9000" t="s">
        <v>17315</v>
      </c>
      <c r="I9000" s="74">
        <v>43887</v>
      </c>
      <c r="J9000" t="s">
        <v>19</v>
      </c>
      <c r="K9000" t="s">
        <v>17325</v>
      </c>
    </row>
    <row r="9001" spans="1:11" hidden="1" x14ac:dyDescent="0.3">
      <c r="A9001" t="s">
        <v>7378</v>
      </c>
      <c r="B9001" t="s">
        <v>7379</v>
      </c>
      <c r="C9001" t="s">
        <v>17387</v>
      </c>
      <c r="D9001" t="s">
        <v>17388</v>
      </c>
      <c r="E9001" s="74">
        <v>42998</v>
      </c>
      <c r="F9001">
        <v>0.24304999999999999</v>
      </c>
      <c r="G9001" t="s">
        <v>17</v>
      </c>
      <c r="H9001" t="s">
        <v>17315</v>
      </c>
      <c r="I9001" s="74">
        <v>43887</v>
      </c>
      <c r="J9001" t="s">
        <v>19</v>
      </c>
      <c r="K9001" t="s">
        <v>17325</v>
      </c>
    </row>
    <row r="9002" spans="1:11" hidden="1" x14ac:dyDescent="0.3">
      <c r="A9002" t="s">
        <v>7380</v>
      </c>
      <c r="B9002" t="s">
        <v>7381</v>
      </c>
      <c r="C9002" t="s">
        <v>17387</v>
      </c>
      <c r="D9002" t="s">
        <v>17388</v>
      </c>
      <c r="E9002" s="74">
        <v>42998</v>
      </c>
      <c r="F9002">
        <v>0.24443699999999999</v>
      </c>
      <c r="G9002" t="s">
        <v>17</v>
      </c>
      <c r="H9002" t="s">
        <v>17315</v>
      </c>
      <c r="I9002" s="74">
        <v>43887</v>
      </c>
      <c r="J9002" t="s">
        <v>19</v>
      </c>
      <c r="K9002" t="s">
        <v>17325</v>
      </c>
    </row>
    <row r="9003" spans="1:11" hidden="1" x14ac:dyDescent="0.3">
      <c r="A9003" t="s">
        <v>7382</v>
      </c>
      <c r="B9003" t="s">
        <v>7383</v>
      </c>
      <c r="C9003" t="s">
        <v>17387</v>
      </c>
      <c r="D9003" t="s">
        <v>17388</v>
      </c>
      <c r="E9003" s="74">
        <v>42837</v>
      </c>
      <c r="F9003">
        <v>0.24726999999999999</v>
      </c>
      <c r="G9003" t="s">
        <v>17</v>
      </c>
      <c r="H9003" t="s">
        <v>17315</v>
      </c>
      <c r="I9003" s="74">
        <v>43887</v>
      </c>
      <c r="J9003" t="s">
        <v>19</v>
      </c>
      <c r="K9003" t="s">
        <v>17325</v>
      </c>
    </row>
    <row r="9004" spans="1:11" hidden="1" x14ac:dyDescent="0.3">
      <c r="A9004" t="s">
        <v>10473</v>
      </c>
      <c r="B9004" t="s">
        <v>10472</v>
      </c>
      <c r="C9004" t="s">
        <v>17387</v>
      </c>
      <c r="D9004" t="s">
        <v>17388</v>
      </c>
      <c r="E9004" s="74">
        <v>42843</v>
      </c>
      <c r="F9004">
        <v>0.243059</v>
      </c>
      <c r="G9004" t="s">
        <v>17</v>
      </c>
      <c r="H9004" t="s">
        <v>17315</v>
      </c>
      <c r="I9004" s="74">
        <v>43887</v>
      </c>
      <c r="J9004" t="s">
        <v>19</v>
      </c>
      <c r="K9004" t="s">
        <v>17325</v>
      </c>
    </row>
    <row r="9005" spans="1:11" hidden="1" x14ac:dyDescent="0.3">
      <c r="A9005" t="s">
        <v>10471</v>
      </c>
      <c r="B9005" t="s">
        <v>10470</v>
      </c>
      <c r="C9005" t="s">
        <v>17387</v>
      </c>
      <c r="D9005" t="s">
        <v>17388</v>
      </c>
      <c r="E9005" s="74">
        <v>42837</v>
      </c>
      <c r="F9005">
        <v>0.24762799999999999</v>
      </c>
      <c r="G9005" t="s">
        <v>17</v>
      </c>
      <c r="H9005" t="s">
        <v>17315</v>
      </c>
      <c r="I9005" s="74">
        <v>43907</v>
      </c>
      <c r="J9005" t="s">
        <v>19</v>
      </c>
      <c r="K9005" t="s">
        <v>17325</v>
      </c>
    </row>
    <row r="9006" spans="1:11" hidden="1" x14ac:dyDescent="0.3">
      <c r="A9006" t="s">
        <v>7384</v>
      </c>
      <c r="B9006" t="s">
        <v>7385</v>
      </c>
      <c r="C9006" t="s">
        <v>17387</v>
      </c>
      <c r="D9006" t="s">
        <v>17388</v>
      </c>
      <c r="E9006" s="74">
        <v>42858</v>
      </c>
      <c r="F9006">
        <v>0.24696000000000001</v>
      </c>
      <c r="G9006" t="s">
        <v>17</v>
      </c>
      <c r="H9006" t="s">
        <v>17315</v>
      </c>
      <c r="I9006" s="74">
        <v>43887</v>
      </c>
      <c r="J9006" t="s">
        <v>19</v>
      </c>
      <c r="K9006" t="s">
        <v>17325</v>
      </c>
    </row>
    <row r="9007" spans="1:11" hidden="1" x14ac:dyDescent="0.3">
      <c r="A9007" t="s">
        <v>7205</v>
      </c>
      <c r="B9007" t="s">
        <v>7206</v>
      </c>
      <c r="C9007" t="s">
        <v>17387</v>
      </c>
      <c r="D9007" t="s">
        <v>17388</v>
      </c>
      <c r="E9007" s="74">
        <v>42851</v>
      </c>
      <c r="F9007">
        <v>0.23536000000000001</v>
      </c>
      <c r="G9007" t="s">
        <v>17</v>
      </c>
      <c r="H9007" t="s">
        <v>17315</v>
      </c>
      <c r="I9007" s="74">
        <v>43907</v>
      </c>
      <c r="J9007" t="s">
        <v>19</v>
      </c>
      <c r="K9007" t="s">
        <v>17325</v>
      </c>
    </row>
    <row r="9008" spans="1:11" hidden="1" x14ac:dyDescent="0.3">
      <c r="A9008" t="s">
        <v>7333</v>
      </c>
      <c r="B9008" t="s">
        <v>7334</v>
      </c>
      <c r="C9008" t="s">
        <v>17387</v>
      </c>
      <c r="D9008" t="s">
        <v>17388</v>
      </c>
      <c r="E9008" s="74">
        <v>42857</v>
      </c>
      <c r="F9008">
        <v>0.24945000000000001</v>
      </c>
      <c r="G9008" t="s">
        <v>17</v>
      </c>
      <c r="H9008" t="s">
        <v>17315</v>
      </c>
      <c r="I9008" s="74">
        <v>43887</v>
      </c>
      <c r="J9008" t="s">
        <v>19</v>
      </c>
      <c r="K9008" t="s">
        <v>17325</v>
      </c>
    </row>
    <row r="9009" spans="1:11" hidden="1" x14ac:dyDescent="0.3">
      <c r="A9009" t="s">
        <v>7115</v>
      </c>
      <c r="B9009" t="s">
        <v>7116</v>
      </c>
      <c r="C9009" t="s">
        <v>17387</v>
      </c>
      <c r="D9009" t="s">
        <v>17388</v>
      </c>
      <c r="E9009" s="74">
        <v>42745</v>
      </c>
      <c r="F9009">
        <v>0.24360799999999999</v>
      </c>
      <c r="G9009" t="s">
        <v>17</v>
      </c>
      <c r="H9009" t="s">
        <v>17315</v>
      </c>
      <c r="I9009" s="74">
        <v>43887</v>
      </c>
      <c r="J9009" t="s">
        <v>19</v>
      </c>
      <c r="K9009" t="s">
        <v>17325</v>
      </c>
    </row>
    <row r="9010" spans="1:11" hidden="1" x14ac:dyDescent="0.3">
      <c r="A9010" t="s">
        <v>7337</v>
      </c>
      <c r="B9010" t="s">
        <v>7338</v>
      </c>
      <c r="C9010" t="s">
        <v>17387</v>
      </c>
      <c r="D9010" t="s">
        <v>17388</v>
      </c>
      <c r="E9010" s="74">
        <v>42866</v>
      </c>
      <c r="F9010">
        <v>0.24812000000000001</v>
      </c>
      <c r="G9010" t="s">
        <v>17</v>
      </c>
      <c r="H9010" t="s">
        <v>17315</v>
      </c>
      <c r="I9010" s="74">
        <v>43907</v>
      </c>
      <c r="J9010" t="s">
        <v>19</v>
      </c>
      <c r="K9010" t="s">
        <v>17325</v>
      </c>
    </row>
    <row r="9011" spans="1:11" hidden="1" x14ac:dyDescent="0.3">
      <c r="A9011" t="s">
        <v>7356</v>
      </c>
      <c r="B9011" t="s">
        <v>7357</v>
      </c>
      <c r="C9011" t="s">
        <v>17387</v>
      </c>
      <c r="D9011" t="s">
        <v>17388</v>
      </c>
      <c r="E9011" s="74">
        <v>42873</v>
      </c>
      <c r="F9011">
        <v>0.248</v>
      </c>
      <c r="G9011" t="s">
        <v>17</v>
      </c>
      <c r="H9011" t="s">
        <v>17315</v>
      </c>
      <c r="I9011" s="74">
        <v>43887</v>
      </c>
      <c r="J9011" t="s">
        <v>19</v>
      </c>
      <c r="K9011" t="s">
        <v>17325</v>
      </c>
    </row>
    <row r="9012" spans="1:11" hidden="1" x14ac:dyDescent="0.3">
      <c r="A9012" t="s">
        <v>7392</v>
      </c>
      <c r="B9012" t="s">
        <v>7393</v>
      </c>
      <c r="C9012" t="s">
        <v>17387</v>
      </c>
      <c r="D9012" t="s">
        <v>17388</v>
      </c>
      <c r="E9012" s="74">
        <v>42914</v>
      </c>
      <c r="F9012">
        <v>0.24612999999999999</v>
      </c>
      <c r="G9012" t="s">
        <v>17</v>
      </c>
      <c r="H9012" t="s">
        <v>17315</v>
      </c>
      <c r="I9012" s="74">
        <v>43907</v>
      </c>
      <c r="J9012" t="s">
        <v>19</v>
      </c>
      <c r="K9012" t="s">
        <v>17325</v>
      </c>
    </row>
    <row r="9013" spans="1:11" hidden="1" x14ac:dyDescent="0.3">
      <c r="A9013" t="s">
        <v>7537</v>
      </c>
      <c r="B9013" t="s">
        <v>7538</v>
      </c>
      <c r="C9013" t="s">
        <v>17387</v>
      </c>
      <c r="D9013" t="s">
        <v>17388</v>
      </c>
      <c r="E9013" s="74">
        <v>42895</v>
      </c>
      <c r="F9013">
        <v>0.2437</v>
      </c>
      <c r="G9013" t="s">
        <v>17</v>
      </c>
      <c r="H9013" t="s">
        <v>17315</v>
      </c>
      <c r="I9013" s="74">
        <v>43887</v>
      </c>
      <c r="J9013" t="s">
        <v>19</v>
      </c>
      <c r="K9013" t="s">
        <v>17325</v>
      </c>
    </row>
    <row r="9014" spans="1:11" hidden="1" x14ac:dyDescent="0.3">
      <c r="A9014" t="s">
        <v>7555</v>
      </c>
      <c r="B9014" t="s">
        <v>7556</v>
      </c>
      <c r="C9014" t="s">
        <v>17387</v>
      </c>
      <c r="D9014" t="s">
        <v>17388</v>
      </c>
      <c r="E9014" s="74">
        <v>42880</v>
      </c>
      <c r="F9014">
        <v>0.24417900000000001</v>
      </c>
      <c r="G9014" t="s">
        <v>17</v>
      </c>
      <c r="H9014" t="s">
        <v>17315</v>
      </c>
      <c r="I9014" s="74">
        <v>43887</v>
      </c>
      <c r="J9014" t="s">
        <v>19</v>
      </c>
      <c r="K9014" t="s">
        <v>17325</v>
      </c>
    </row>
    <row r="9015" spans="1:11" hidden="1" x14ac:dyDescent="0.3">
      <c r="A9015" t="s">
        <v>7557</v>
      </c>
      <c r="B9015" t="s">
        <v>7558</v>
      </c>
      <c r="C9015" t="s">
        <v>17387</v>
      </c>
      <c r="D9015" t="s">
        <v>17388</v>
      </c>
      <c r="E9015" s="74">
        <v>42923</v>
      </c>
      <c r="F9015">
        <v>0.248139</v>
      </c>
      <c r="G9015" t="s">
        <v>17</v>
      </c>
      <c r="H9015" t="s">
        <v>17315</v>
      </c>
      <c r="I9015" s="74">
        <v>43907</v>
      </c>
      <c r="J9015" t="s">
        <v>19</v>
      </c>
      <c r="K9015" t="s">
        <v>17325</v>
      </c>
    </row>
    <row r="9016" spans="1:11" hidden="1" x14ac:dyDescent="0.3">
      <c r="A9016" t="s">
        <v>7559</v>
      </c>
      <c r="B9016" t="s">
        <v>7560</v>
      </c>
      <c r="C9016" t="s">
        <v>17387</v>
      </c>
      <c r="D9016" t="s">
        <v>17388</v>
      </c>
      <c r="E9016" s="74">
        <v>42922</v>
      </c>
      <c r="F9016">
        <v>0.24479000000000001</v>
      </c>
      <c r="G9016" t="s">
        <v>17</v>
      </c>
      <c r="H9016" t="s">
        <v>17315</v>
      </c>
      <c r="I9016" s="74">
        <v>43887</v>
      </c>
      <c r="J9016" t="s">
        <v>19</v>
      </c>
      <c r="K9016" t="s">
        <v>17325</v>
      </c>
    </row>
    <row r="9017" spans="1:11" hidden="1" x14ac:dyDescent="0.3">
      <c r="A9017" t="s">
        <v>7561</v>
      </c>
      <c r="B9017" t="s">
        <v>7562</v>
      </c>
      <c r="C9017" t="s">
        <v>17387</v>
      </c>
      <c r="D9017" t="s">
        <v>17388</v>
      </c>
      <c r="E9017" s="74">
        <v>42926</v>
      </c>
      <c r="F9017">
        <v>0.24482999999999999</v>
      </c>
      <c r="G9017" t="s">
        <v>17</v>
      </c>
      <c r="H9017" t="s">
        <v>17315</v>
      </c>
      <c r="I9017" s="74">
        <v>43887</v>
      </c>
      <c r="J9017" t="s">
        <v>19</v>
      </c>
      <c r="K9017" t="s">
        <v>17325</v>
      </c>
    </row>
    <row r="9018" spans="1:11" hidden="1" x14ac:dyDescent="0.3">
      <c r="A9018" t="s">
        <v>7563</v>
      </c>
      <c r="B9018" t="s">
        <v>7564</v>
      </c>
      <c r="C9018" t="s">
        <v>17387</v>
      </c>
      <c r="D9018" t="s">
        <v>17388</v>
      </c>
      <c r="E9018" s="74">
        <v>42933</v>
      </c>
      <c r="F9018">
        <v>0.249469</v>
      </c>
      <c r="G9018" t="s">
        <v>17</v>
      </c>
      <c r="H9018" t="s">
        <v>17315</v>
      </c>
      <c r="I9018" s="74">
        <v>43887</v>
      </c>
      <c r="J9018" t="s">
        <v>19</v>
      </c>
      <c r="K9018" t="s">
        <v>17325</v>
      </c>
    </row>
    <row r="9019" spans="1:11" hidden="1" x14ac:dyDescent="0.3">
      <c r="A9019" t="s">
        <v>10543</v>
      </c>
      <c r="B9019" t="s">
        <v>10542</v>
      </c>
      <c r="C9019" t="s">
        <v>17387</v>
      </c>
      <c r="D9019" t="s">
        <v>17388</v>
      </c>
      <c r="E9019" s="74">
        <v>43234</v>
      </c>
      <c r="F9019">
        <v>0.21934000000000001</v>
      </c>
      <c r="G9019" t="s">
        <v>17</v>
      </c>
      <c r="H9019" t="s">
        <v>17315</v>
      </c>
      <c r="I9019" s="74">
        <v>43817</v>
      </c>
      <c r="J9019" t="s">
        <v>19</v>
      </c>
      <c r="K9019" t="s">
        <v>17325</v>
      </c>
    </row>
    <row r="9020" spans="1:11" hidden="1" x14ac:dyDescent="0.3">
      <c r="A9020" t="s">
        <v>7107</v>
      </c>
      <c r="B9020" t="s">
        <v>7108</v>
      </c>
      <c r="C9020" t="s">
        <v>17387</v>
      </c>
      <c r="D9020" t="s">
        <v>17388</v>
      </c>
      <c r="E9020" s="74">
        <v>43234</v>
      </c>
      <c r="F9020">
        <v>0.2392</v>
      </c>
      <c r="G9020" t="s">
        <v>17</v>
      </c>
      <c r="H9020" t="s">
        <v>17315</v>
      </c>
      <c r="I9020" s="74">
        <v>43887</v>
      </c>
      <c r="J9020" t="s">
        <v>19</v>
      </c>
      <c r="K9020" t="s">
        <v>17325</v>
      </c>
    </row>
    <row r="9021" spans="1:11" hidden="1" x14ac:dyDescent="0.3">
      <c r="A9021" t="s">
        <v>7511</v>
      </c>
      <c r="B9021" t="s">
        <v>7512</v>
      </c>
      <c r="C9021" t="s">
        <v>17387</v>
      </c>
      <c r="D9021" t="s">
        <v>17388</v>
      </c>
      <c r="E9021" s="74">
        <v>43103</v>
      </c>
      <c r="F9021">
        <v>0.24736900000000001</v>
      </c>
      <c r="G9021" t="s">
        <v>17</v>
      </c>
      <c r="H9021" t="s">
        <v>17315</v>
      </c>
      <c r="I9021" s="74">
        <v>43887</v>
      </c>
      <c r="J9021" t="s">
        <v>19</v>
      </c>
      <c r="K9021" t="s">
        <v>17325</v>
      </c>
    </row>
    <row r="9022" spans="1:11" hidden="1" x14ac:dyDescent="0.3">
      <c r="A9022" t="s">
        <v>7513</v>
      </c>
      <c r="B9022" t="s">
        <v>7514</v>
      </c>
      <c r="C9022" t="s">
        <v>17387</v>
      </c>
      <c r="D9022" t="s">
        <v>17388</v>
      </c>
      <c r="E9022" s="74">
        <v>43110</v>
      </c>
      <c r="F9022">
        <v>0.24676999999999999</v>
      </c>
      <c r="G9022" t="s">
        <v>17</v>
      </c>
      <c r="H9022" t="s">
        <v>17315</v>
      </c>
      <c r="I9022" s="74">
        <v>43887</v>
      </c>
      <c r="J9022" t="s">
        <v>19</v>
      </c>
      <c r="K9022" t="s">
        <v>17325</v>
      </c>
    </row>
    <row r="9023" spans="1:11" hidden="1" x14ac:dyDescent="0.3">
      <c r="A9023" t="s">
        <v>7515</v>
      </c>
      <c r="B9023" t="s">
        <v>7516</v>
      </c>
      <c r="C9023" t="s">
        <v>17387</v>
      </c>
      <c r="D9023" t="s">
        <v>17388</v>
      </c>
      <c r="E9023" s="74">
        <v>43102</v>
      </c>
      <c r="F9023">
        <v>0.24468999999999999</v>
      </c>
      <c r="G9023" t="s">
        <v>17</v>
      </c>
      <c r="H9023" t="s">
        <v>17315</v>
      </c>
      <c r="I9023" s="74">
        <v>43907</v>
      </c>
      <c r="J9023" t="s">
        <v>19</v>
      </c>
      <c r="K9023" t="s">
        <v>17325</v>
      </c>
    </row>
    <row r="9024" spans="1:11" hidden="1" x14ac:dyDescent="0.3">
      <c r="A9024" t="s">
        <v>7517</v>
      </c>
      <c r="B9024" t="s">
        <v>7518</v>
      </c>
      <c r="C9024" t="s">
        <v>17387</v>
      </c>
      <c r="D9024" t="s">
        <v>17388</v>
      </c>
      <c r="E9024" s="74">
        <v>43140</v>
      </c>
      <c r="F9024">
        <v>0.246979</v>
      </c>
      <c r="G9024" t="s">
        <v>17</v>
      </c>
      <c r="H9024" t="s">
        <v>17315</v>
      </c>
      <c r="I9024" s="74">
        <v>43887</v>
      </c>
      <c r="J9024" t="s">
        <v>19</v>
      </c>
      <c r="K9024" t="s">
        <v>17325</v>
      </c>
    </row>
    <row r="9025" spans="1:11" hidden="1" x14ac:dyDescent="0.3">
      <c r="A9025" t="s">
        <v>7519</v>
      </c>
      <c r="B9025" t="s">
        <v>7520</v>
      </c>
      <c r="C9025" t="s">
        <v>17387</v>
      </c>
      <c r="D9025" t="s">
        <v>17388</v>
      </c>
      <c r="E9025" s="74">
        <v>43145</v>
      </c>
      <c r="F9025">
        <v>0.24265</v>
      </c>
      <c r="G9025" t="s">
        <v>17</v>
      </c>
      <c r="H9025" t="s">
        <v>17315</v>
      </c>
      <c r="I9025" s="74">
        <v>43887</v>
      </c>
      <c r="J9025" t="s">
        <v>19</v>
      </c>
      <c r="K9025" t="s">
        <v>17325</v>
      </c>
    </row>
    <row r="9026" spans="1:11" hidden="1" x14ac:dyDescent="0.3">
      <c r="A9026" t="s">
        <v>7521</v>
      </c>
      <c r="B9026" t="s">
        <v>7522</v>
      </c>
      <c r="C9026" t="s">
        <v>17387</v>
      </c>
      <c r="D9026" t="s">
        <v>17388</v>
      </c>
      <c r="E9026" s="74">
        <v>43145</v>
      </c>
      <c r="F9026">
        <v>0.249139</v>
      </c>
      <c r="G9026" t="s">
        <v>17</v>
      </c>
      <c r="H9026" t="s">
        <v>17315</v>
      </c>
      <c r="I9026" s="74">
        <v>43887</v>
      </c>
      <c r="J9026" t="s">
        <v>19</v>
      </c>
      <c r="K9026" t="s">
        <v>17325</v>
      </c>
    </row>
    <row r="9027" spans="1:11" hidden="1" x14ac:dyDescent="0.3">
      <c r="A9027" t="s">
        <v>7523</v>
      </c>
      <c r="B9027" t="s">
        <v>7524</v>
      </c>
      <c r="C9027" t="s">
        <v>17387</v>
      </c>
      <c r="D9027" t="s">
        <v>17388</v>
      </c>
      <c r="E9027" s="74">
        <v>43149</v>
      </c>
      <c r="F9027">
        <v>0.24596000000000001</v>
      </c>
      <c r="G9027" t="s">
        <v>17</v>
      </c>
      <c r="H9027" t="s">
        <v>17315</v>
      </c>
      <c r="I9027" s="74">
        <v>43887</v>
      </c>
      <c r="J9027" t="s">
        <v>19</v>
      </c>
      <c r="K9027" t="s">
        <v>17325</v>
      </c>
    </row>
    <row r="9028" spans="1:11" hidden="1" x14ac:dyDescent="0.3">
      <c r="A9028" t="s">
        <v>7525</v>
      </c>
      <c r="B9028" t="s">
        <v>7526</v>
      </c>
      <c r="C9028" t="s">
        <v>17387</v>
      </c>
      <c r="D9028" t="s">
        <v>17388</v>
      </c>
      <c r="E9028" s="74">
        <v>43149</v>
      </c>
      <c r="F9028">
        <v>0.23838999999999999</v>
      </c>
      <c r="G9028" t="s">
        <v>17</v>
      </c>
      <c r="H9028" t="s">
        <v>17315</v>
      </c>
      <c r="I9028" s="74">
        <v>43887</v>
      </c>
      <c r="J9028" t="s">
        <v>19</v>
      </c>
      <c r="K9028" t="s">
        <v>17325</v>
      </c>
    </row>
    <row r="9029" spans="1:11" hidden="1" x14ac:dyDescent="0.3">
      <c r="A9029" t="s">
        <v>7527</v>
      </c>
      <c r="B9029" t="s">
        <v>7528</v>
      </c>
      <c r="C9029" t="s">
        <v>17387</v>
      </c>
      <c r="D9029" t="s">
        <v>17388</v>
      </c>
      <c r="E9029" s="74">
        <v>43153</v>
      </c>
      <c r="F9029">
        <v>0.24812999999999999</v>
      </c>
      <c r="G9029" t="s">
        <v>17</v>
      </c>
      <c r="H9029" t="s">
        <v>17315</v>
      </c>
      <c r="I9029" s="74">
        <v>43887</v>
      </c>
      <c r="J9029" t="s">
        <v>19</v>
      </c>
      <c r="K9029" t="s">
        <v>17325</v>
      </c>
    </row>
    <row r="9030" spans="1:11" hidden="1" x14ac:dyDescent="0.3">
      <c r="A9030" t="s">
        <v>7529</v>
      </c>
      <c r="B9030" t="s">
        <v>7530</v>
      </c>
      <c r="C9030" t="s">
        <v>17387</v>
      </c>
      <c r="D9030" t="s">
        <v>17388</v>
      </c>
      <c r="E9030" s="74">
        <v>43149</v>
      </c>
      <c r="F9030">
        <v>0.24887999999999999</v>
      </c>
      <c r="G9030" t="s">
        <v>17</v>
      </c>
      <c r="H9030" t="s">
        <v>17315</v>
      </c>
      <c r="I9030" s="74">
        <v>43907</v>
      </c>
      <c r="J9030" t="s">
        <v>19</v>
      </c>
      <c r="K9030" t="s">
        <v>17325</v>
      </c>
    </row>
    <row r="9031" spans="1:11" hidden="1" x14ac:dyDescent="0.3">
      <c r="A9031" t="s">
        <v>7113</v>
      </c>
      <c r="B9031" t="s">
        <v>7114</v>
      </c>
      <c r="C9031" t="s">
        <v>17387</v>
      </c>
      <c r="D9031" t="s">
        <v>17388</v>
      </c>
      <c r="E9031" s="74">
        <v>43236</v>
      </c>
      <c r="F9031">
        <v>0.24479899999999999</v>
      </c>
      <c r="G9031" t="s">
        <v>17</v>
      </c>
      <c r="H9031" t="s">
        <v>17315</v>
      </c>
      <c r="I9031" s="74">
        <v>43907</v>
      </c>
      <c r="J9031" t="s">
        <v>19</v>
      </c>
      <c r="K9031" t="s">
        <v>17325</v>
      </c>
    </row>
    <row r="9032" spans="1:11" hidden="1" x14ac:dyDescent="0.3">
      <c r="A9032" t="s">
        <v>7531</v>
      </c>
      <c r="B9032" t="s">
        <v>7532</v>
      </c>
      <c r="C9032" t="s">
        <v>17387</v>
      </c>
      <c r="D9032" t="s">
        <v>17388</v>
      </c>
      <c r="E9032" s="74">
        <v>43150</v>
      </c>
      <c r="F9032">
        <v>0.24883</v>
      </c>
      <c r="G9032" t="s">
        <v>17</v>
      </c>
      <c r="H9032" t="s">
        <v>17315</v>
      </c>
      <c r="I9032" s="74">
        <v>43887</v>
      </c>
      <c r="J9032" t="s">
        <v>19</v>
      </c>
      <c r="K9032" t="s">
        <v>17325</v>
      </c>
    </row>
    <row r="9033" spans="1:11" hidden="1" x14ac:dyDescent="0.3">
      <c r="A9033" t="s">
        <v>7533</v>
      </c>
      <c r="B9033" t="s">
        <v>7534</v>
      </c>
      <c r="C9033" t="s">
        <v>17387</v>
      </c>
      <c r="D9033" t="s">
        <v>17388</v>
      </c>
      <c r="E9033" s="74">
        <v>43160</v>
      </c>
      <c r="F9033">
        <v>0.249329</v>
      </c>
      <c r="G9033" t="s">
        <v>17</v>
      </c>
      <c r="H9033" t="s">
        <v>17315</v>
      </c>
      <c r="I9033" s="74">
        <v>43887</v>
      </c>
      <c r="J9033" t="s">
        <v>19</v>
      </c>
      <c r="K9033" t="s">
        <v>17325</v>
      </c>
    </row>
    <row r="9034" spans="1:11" hidden="1" x14ac:dyDescent="0.3">
      <c r="A9034" t="s">
        <v>7535</v>
      </c>
      <c r="B9034" t="s">
        <v>7536</v>
      </c>
      <c r="C9034" t="s">
        <v>17387</v>
      </c>
      <c r="D9034" t="s">
        <v>17388</v>
      </c>
      <c r="E9034" s="74">
        <v>43162</v>
      </c>
      <c r="F9034">
        <v>0.24304899999999999</v>
      </c>
      <c r="G9034" t="s">
        <v>17</v>
      </c>
      <c r="H9034" t="s">
        <v>17315</v>
      </c>
      <c r="I9034" s="74">
        <v>43887</v>
      </c>
      <c r="J9034" t="s">
        <v>19</v>
      </c>
      <c r="K9034" t="s">
        <v>17325</v>
      </c>
    </row>
    <row r="9035" spans="1:11" hidden="1" x14ac:dyDescent="0.3">
      <c r="A9035" t="s">
        <v>7539</v>
      </c>
      <c r="B9035" t="s">
        <v>7540</v>
      </c>
      <c r="C9035" t="s">
        <v>17387</v>
      </c>
      <c r="D9035" t="s">
        <v>17388</v>
      </c>
      <c r="E9035" s="74">
        <v>43175</v>
      </c>
      <c r="F9035">
        <v>0.24585000000000001</v>
      </c>
      <c r="G9035" t="s">
        <v>17</v>
      </c>
      <c r="H9035" t="s">
        <v>17315</v>
      </c>
      <c r="I9035" s="74">
        <v>43907</v>
      </c>
      <c r="J9035" t="s">
        <v>19</v>
      </c>
      <c r="K9035" t="s">
        <v>17325</v>
      </c>
    </row>
    <row r="9036" spans="1:11" hidden="1" x14ac:dyDescent="0.3">
      <c r="A9036" t="s">
        <v>7541</v>
      </c>
      <c r="B9036" t="s">
        <v>7542</v>
      </c>
      <c r="C9036" t="s">
        <v>17387</v>
      </c>
      <c r="D9036" t="s">
        <v>17388</v>
      </c>
      <c r="E9036" s="74">
        <v>43188</v>
      </c>
      <c r="F9036">
        <v>0.23948</v>
      </c>
      <c r="G9036" t="s">
        <v>17</v>
      </c>
      <c r="H9036" t="s">
        <v>17315</v>
      </c>
      <c r="I9036" s="74">
        <v>43887</v>
      </c>
      <c r="J9036" t="s">
        <v>19</v>
      </c>
      <c r="K9036" t="s">
        <v>17325</v>
      </c>
    </row>
    <row r="9037" spans="1:11" hidden="1" x14ac:dyDescent="0.3">
      <c r="A9037" t="s">
        <v>7543</v>
      </c>
      <c r="B9037" t="s">
        <v>7544</v>
      </c>
      <c r="C9037" t="s">
        <v>17387</v>
      </c>
      <c r="D9037" t="s">
        <v>17388</v>
      </c>
      <c r="E9037" s="74">
        <v>43108</v>
      </c>
      <c r="F9037">
        <v>0.243759</v>
      </c>
      <c r="G9037" t="s">
        <v>17</v>
      </c>
      <c r="H9037" t="s">
        <v>17315</v>
      </c>
      <c r="I9037" s="74">
        <v>43887</v>
      </c>
      <c r="J9037" t="s">
        <v>19</v>
      </c>
      <c r="K9037" t="s">
        <v>17325</v>
      </c>
    </row>
    <row r="9038" spans="1:11" hidden="1" x14ac:dyDescent="0.3">
      <c r="A9038" t="s">
        <v>7545</v>
      </c>
      <c r="B9038" t="s">
        <v>7546</v>
      </c>
      <c r="C9038" t="s">
        <v>17387</v>
      </c>
      <c r="D9038" t="s">
        <v>17388</v>
      </c>
      <c r="E9038" s="74">
        <v>43103</v>
      </c>
      <c r="F9038">
        <v>0.24862000000000001</v>
      </c>
      <c r="G9038" t="s">
        <v>17</v>
      </c>
      <c r="H9038" t="s">
        <v>17315</v>
      </c>
      <c r="I9038" s="74">
        <v>43887</v>
      </c>
      <c r="J9038" t="s">
        <v>19</v>
      </c>
      <c r="K9038" t="s">
        <v>17325</v>
      </c>
    </row>
    <row r="9039" spans="1:11" hidden="1" x14ac:dyDescent="0.3">
      <c r="A9039" t="s">
        <v>7547</v>
      </c>
      <c r="B9039" t="s">
        <v>7548</v>
      </c>
      <c r="C9039" t="s">
        <v>17387</v>
      </c>
      <c r="D9039" t="s">
        <v>17388</v>
      </c>
      <c r="E9039" s="74">
        <v>43227</v>
      </c>
      <c r="F9039">
        <v>0.23536000000000001</v>
      </c>
      <c r="G9039" t="s">
        <v>17</v>
      </c>
      <c r="H9039" t="s">
        <v>17315</v>
      </c>
      <c r="I9039" s="74">
        <v>43907</v>
      </c>
      <c r="J9039" t="s">
        <v>19</v>
      </c>
      <c r="K9039" t="s">
        <v>17325</v>
      </c>
    </row>
    <row r="9040" spans="1:11" hidden="1" x14ac:dyDescent="0.3">
      <c r="A9040" t="s">
        <v>7549</v>
      </c>
      <c r="B9040" t="s">
        <v>7550</v>
      </c>
      <c r="C9040" t="s">
        <v>17387</v>
      </c>
      <c r="D9040" t="s">
        <v>17388</v>
      </c>
      <c r="E9040" s="74">
        <v>43230</v>
      </c>
      <c r="F9040">
        <v>0.24465899999999999</v>
      </c>
      <c r="G9040" t="s">
        <v>17</v>
      </c>
      <c r="H9040" t="s">
        <v>17315</v>
      </c>
      <c r="I9040" s="74">
        <v>43887</v>
      </c>
      <c r="J9040" t="s">
        <v>19</v>
      </c>
      <c r="K9040" t="s">
        <v>17325</v>
      </c>
    </row>
    <row r="9041" spans="1:11" hidden="1" x14ac:dyDescent="0.3">
      <c r="A9041" t="s">
        <v>7551</v>
      </c>
      <c r="B9041" t="s">
        <v>7552</v>
      </c>
      <c r="C9041" t="s">
        <v>17387</v>
      </c>
      <c r="D9041" t="s">
        <v>17388</v>
      </c>
      <c r="E9041" s="74">
        <v>43267</v>
      </c>
      <c r="F9041">
        <v>0.24687899999999999</v>
      </c>
      <c r="G9041" t="s">
        <v>17</v>
      </c>
      <c r="H9041" t="s">
        <v>17315</v>
      </c>
      <c r="I9041" s="74">
        <v>43907</v>
      </c>
      <c r="J9041" t="s">
        <v>19</v>
      </c>
      <c r="K9041" t="s">
        <v>17325</v>
      </c>
    </row>
    <row r="9042" spans="1:11" hidden="1" x14ac:dyDescent="0.3">
      <c r="A9042" t="s">
        <v>7127</v>
      </c>
      <c r="B9042" t="s">
        <v>7128</v>
      </c>
      <c r="C9042" t="s">
        <v>17387</v>
      </c>
      <c r="D9042" t="s">
        <v>17388</v>
      </c>
      <c r="E9042" s="74">
        <v>43242</v>
      </c>
      <c r="F9042">
        <v>0.24743999999999999</v>
      </c>
      <c r="G9042" t="s">
        <v>17</v>
      </c>
      <c r="H9042" t="s">
        <v>17315</v>
      </c>
      <c r="I9042" s="74">
        <v>43887</v>
      </c>
      <c r="J9042" t="s">
        <v>19</v>
      </c>
      <c r="K9042" t="s">
        <v>17325</v>
      </c>
    </row>
    <row r="9043" spans="1:11" hidden="1" x14ac:dyDescent="0.3">
      <c r="A9043" t="s">
        <v>7553</v>
      </c>
      <c r="B9043" t="s">
        <v>7554</v>
      </c>
      <c r="C9043" t="s">
        <v>17387</v>
      </c>
      <c r="D9043" t="s">
        <v>17388</v>
      </c>
      <c r="E9043" s="74">
        <v>43271</v>
      </c>
      <c r="F9043">
        <v>0.248809</v>
      </c>
      <c r="G9043" t="s">
        <v>17</v>
      </c>
      <c r="H9043" t="s">
        <v>17315</v>
      </c>
      <c r="I9043" s="74">
        <v>43887</v>
      </c>
      <c r="J9043" t="s">
        <v>19</v>
      </c>
      <c r="K9043" t="s">
        <v>17325</v>
      </c>
    </row>
    <row r="9044" spans="1:11" hidden="1" x14ac:dyDescent="0.3">
      <c r="A9044" t="s">
        <v>7605</v>
      </c>
      <c r="B9044" t="s">
        <v>7606</v>
      </c>
      <c r="C9044" t="s">
        <v>17387</v>
      </c>
      <c r="D9044" t="s">
        <v>17388</v>
      </c>
      <c r="E9044" s="74">
        <v>43265</v>
      </c>
      <c r="F9044">
        <v>0.24382899999999999</v>
      </c>
      <c r="G9044" t="s">
        <v>17</v>
      </c>
      <c r="H9044" t="s">
        <v>17315</v>
      </c>
      <c r="I9044" s="74">
        <v>43887</v>
      </c>
      <c r="J9044" t="s">
        <v>19</v>
      </c>
      <c r="K9044" t="s">
        <v>17325</v>
      </c>
    </row>
    <row r="9045" spans="1:11" hidden="1" x14ac:dyDescent="0.3">
      <c r="A9045" t="s">
        <v>28449</v>
      </c>
      <c r="B9045" t="s">
        <v>28450</v>
      </c>
      <c r="C9045" t="s">
        <v>17387</v>
      </c>
      <c r="D9045" t="s">
        <v>17388</v>
      </c>
      <c r="E9045" s="74">
        <v>43271</v>
      </c>
      <c r="F9045">
        <v>0.24238999999999999</v>
      </c>
      <c r="G9045" t="s">
        <v>17</v>
      </c>
      <c r="H9045" t="s">
        <v>17315</v>
      </c>
      <c r="I9045" s="74">
        <v>43887</v>
      </c>
      <c r="J9045" t="s">
        <v>19</v>
      </c>
      <c r="K9045" t="s">
        <v>17325</v>
      </c>
    </row>
    <row r="9046" spans="1:11" hidden="1" x14ac:dyDescent="0.3">
      <c r="A9046" t="s">
        <v>7607</v>
      </c>
      <c r="B9046" t="s">
        <v>7608</v>
      </c>
      <c r="C9046" t="s">
        <v>17387</v>
      </c>
      <c r="D9046" t="s">
        <v>17388</v>
      </c>
      <c r="E9046" s="74">
        <v>43272</v>
      </c>
      <c r="F9046">
        <v>0.24124899999999999</v>
      </c>
      <c r="G9046" t="s">
        <v>17</v>
      </c>
      <c r="H9046" t="s">
        <v>17315</v>
      </c>
      <c r="I9046" s="74">
        <v>43887</v>
      </c>
      <c r="J9046" t="s">
        <v>19</v>
      </c>
      <c r="K9046" t="s">
        <v>17325</v>
      </c>
    </row>
    <row r="9047" spans="1:11" hidden="1" x14ac:dyDescent="0.3">
      <c r="A9047" t="s">
        <v>7609</v>
      </c>
      <c r="B9047" t="s">
        <v>7610</v>
      </c>
      <c r="C9047" t="s">
        <v>17387</v>
      </c>
      <c r="D9047" t="s">
        <v>17388</v>
      </c>
      <c r="E9047" s="74">
        <v>43271</v>
      </c>
      <c r="F9047">
        <v>0.24260000000000001</v>
      </c>
      <c r="G9047" t="s">
        <v>17</v>
      </c>
      <c r="H9047" t="s">
        <v>17315</v>
      </c>
      <c r="I9047" s="74">
        <v>43887</v>
      </c>
      <c r="J9047" t="s">
        <v>19</v>
      </c>
      <c r="K9047" t="s">
        <v>17325</v>
      </c>
    </row>
    <row r="9048" spans="1:11" hidden="1" x14ac:dyDescent="0.3">
      <c r="A9048" t="s">
        <v>7611</v>
      </c>
      <c r="B9048" t="s">
        <v>7612</v>
      </c>
      <c r="C9048" t="s">
        <v>17387</v>
      </c>
      <c r="D9048" t="s">
        <v>17388</v>
      </c>
      <c r="E9048" s="74">
        <v>43109</v>
      </c>
      <c r="F9048">
        <v>0.218557</v>
      </c>
      <c r="G9048" t="s">
        <v>17</v>
      </c>
      <c r="H9048" t="s">
        <v>17315</v>
      </c>
      <c r="I9048" s="74">
        <v>43887</v>
      </c>
      <c r="J9048" t="s">
        <v>19</v>
      </c>
      <c r="K9048" t="s">
        <v>17325</v>
      </c>
    </row>
    <row r="9049" spans="1:11" hidden="1" x14ac:dyDescent="0.3">
      <c r="A9049" t="s">
        <v>7613</v>
      </c>
      <c r="B9049" t="s">
        <v>7614</v>
      </c>
      <c r="C9049" t="s">
        <v>17387</v>
      </c>
      <c r="D9049" t="s">
        <v>17388</v>
      </c>
      <c r="E9049" s="74">
        <v>43110</v>
      </c>
      <c r="F9049">
        <v>0.24789</v>
      </c>
      <c r="G9049" t="s">
        <v>17</v>
      </c>
      <c r="H9049" t="s">
        <v>17315</v>
      </c>
      <c r="I9049" s="74">
        <v>43887</v>
      </c>
      <c r="J9049" t="s">
        <v>19</v>
      </c>
      <c r="K9049" t="s">
        <v>17325</v>
      </c>
    </row>
    <row r="9050" spans="1:11" hidden="1" x14ac:dyDescent="0.3">
      <c r="A9050" t="s">
        <v>7615</v>
      </c>
      <c r="B9050" t="s">
        <v>7616</v>
      </c>
      <c r="C9050" t="s">
        <v>17387</v>
      </c>
      <c r="D9050" t="s">
        <v>17388</v>
      </c>
      <c r="E9050" s="74">
        <v>43105</v>
      </c>
      <c r="F9050">
        <v>0.24843000000000001</v>
      </c>
      <c r="G9050" t="s">
        <v>17</v>
      </c>
      <c r="H9050" t="s">
        <v>17315</v>
      </c>
      <c r="I9050" s="74">
        <v>43907</v>
      </c>
      <c r="J9050" t="s">
        <v>19</v>
      </c>
      <c r="K9050" t="s">
        <v>17325</v>
      </c>
    </row>
    <row r="9051" spans="1:11" hidden="1" x14ac:dyDescent="0.3">
      <c r="A9051" t="s">
        <v>10448</v>
      </c>
      <c r="B9051" t="s">
        <v>10447</v>
      </c>
      <c r="C9051" t="s">
        <v>17387</v>
      </c>
      <c r="D9051" t="s">
        <v>17388</v>
      </c>
      <c r="E9051" s="74">
        <v>43108</v>
      </c>
      <c r="F9051">
        <v>0.239589</v>
      </c>
      <c r="G9051" t="s">
        <v>17</v>
      </c>
      <c r="H9051" t="s">
        <v>17315</v>
      </c>
      <c r="I9051" s="74">
        <v>43886</v>
      </c>
      <c r="J9051" t="s">
        <v>19</v>
      </c>
      <c r="K9051" t="s">
        <v>17325</v>
      </c>
    </row>
    <row r="9052" spans="1:11" hidden="1" x14ac:dyDescent="0.3">
      <c r="A9052" t="s">
        <v>7617</v>
      </c>
      <c r="B9052" t="s">
        <v>7618</v>
      </c>
      <c r="C9052" t="s">
        <v>17387</v>
      </c>
      <c r="D9052" t="s">
        <v>17388</v>
      </c>
      <c r="E9052" s="74">
        <v>43150</v>
      </c>
      <c r="F9052">
        <v>0.243558</v>
      </c>
      <c r="G9052" t="s">
        <v>17</v>
      </c>
      <c r="H9052" t="s">
        <v>17315</v>
      </c>
      <c r="I9052" s="74">
        <v>43887</v>
      </c>
      <c r="J9052" t="s">
        <v>19</v>
      </c>
      <c r="K9052" t="s">
        <v>17325</v>
      </c>
    </row>
    <row r="9053" spans="1:11" hidden="1" x14ac:dyDescent="0.3">
      <c r="A9053" t="s">
        <v>7135</v>
      </c>
      <c r="B9053" t="s">
        <v>7136</v>
      </c>
      <c r="C9053" t="s">
        <v>17387</v>
      </c>
      <c r="D9053" t="s">
        <v>17388</v>
      </c>
      <c r="E9053" s="74">
        <v>43242</v>
      </c>
      <c r="F9053">
        <v>0.24723000000000001</v>
      </c>
      <c r="G9053" t="s">
        <v>17</v>
      </c>
      <c r="H9053" t="s">
        <v>17315</v>
      </c>
      <c r="I9053" s="74">
        <v>43887</v>
      </c>
      <c r="J9053" t="s">
        <v>19</v>
      </c>
      <c r="K9053" t="s">
        <v>17325</v>
      </c>
    </row>
    <row r="9054" spans="1:11" hidden="1" x14ac:dyDescent="0.3">
      <c r="A9054" t="s">
        <v>7619</v>
      </c>
      <c r="B9054" t="s">
        <v>7620</v>
      </c>
      <c r="C9054" t="s">
        <v>17387</v>
      </c>
      <c r="D9054" t="s">
        <v>17388</v>
      </c>
      <c r="E9054" s="74">
        <v>43152</v>
      </c>
      <c r="F9054">
        <v>0.24467900000000001</v>
      </c>
      <c r="G9054" t="s">
        <v>17</v>
      </c>
      <c r="H9054" t="s">
        <v>17315</v>
      </c>
      <c r="I9054" s="74">
        <v>43887</v>
      </c>
      <c r="J9054" t="s">
        <v>19</v>
      </c>
      <c r="K9054" t="s">
        <v>17325</v>
      </c>
    </row>
    <row r="9055" spans="1:11" hidden="1" x14ac:dyDescent="0.3">
      <c r="A9055" t="s">
        <v>7621</v>
      </c>
      <c r="B9055" t="s">
        <v>7622</v>
      </c>
      <c r="C9055" t="s">
        <v>17387</v>
      </c>
      <c r="D9055" t="s">
        <v>17388</v>
      </c>
      <c r="E9055" s="74">
        <v>43145</v>
      </c>
      <c r="F9055">
        <v>0.24831</v>
      </c>
      <c r="G9055" t="s">
        <v>17</v>
      </c>
      <c r="H9055" t="s">
        <v>17315</v>
      </c>
      <c r="I9055" s="74">
        <v>43887</v>
      </c>
      <c r="J9055" t="s">
        <v>19</v>
      </c>
      <c r="K9055" t="s">
        <v>17325</v>
      </c>
    </row>
    <row r="9056" spans="1:11" hidden="1" x14ac:dyDescent="0.3">
      <c r="A9056" t="s">
        <v>7623</v>
      </c>
      <c r="B9056" t="s">
        <v>7624</v>
      </c>
      <c r="C9056" t="s">
        <v>17387</v>
      </c>
      <c r="D9056" t="s">
        <v>17388</v>
      </c>
      <c r="E9056" s="74">
        <v>43171</v>
      </c>
      <c r="F9056">
        <v>0.24883</v>
      </c>
      <c r="G9056" t="s">
        <v>17</v>
      </c>
      <c r="H9056" t="s">
        <v>17315</v>
      </c>
      <c r="I9056" s="74">
        <v>43887</v>
      </c>
      <c r="J9056" t="s">
        <v>19</v>
      </c>
      <c r="K9056" t="s">
        <v>17325</v>
      </c>
    </row>
    <row r="9057" spans="1:11" hidden="1" x14ac:dyDescent="0.3">
      <c r="A9057" t="s">
        <v>28451</v>
      </c>
      <c r="B9057" t="s">
        <v>28452</v>
      </c>
      <c r="C9057" t="s">
        <v>17387</v>
      </c>
      <c r="D9057" t="s">
        <v>17388</v>
      </c>
      <c r="E9057" s="74">
        <v>43188</v>
      </c>
      <c r="F9057">
        <v>0.24445</v>
      </c>
      <c r="G9057" t="s">
        <v>17</v>
      </c>
      <c r="H9057" t="s">
        <v>17315</v>
      </c>
      <c r="I9057" s="74">
        <v>43887</v>
      </c>
      <c r="J9057" t="s">
        <v>19</v>
      </c>
      <c r="K9057" t="s">
        <v>17325</v>
      </c>
    </row>
    <row r="9058" spans="1:11" hidden="1" x14ac:dyDescent="0.3">
      <c r="A9058" t="s">
        <v>7625</v>
      </c>
      <c r="B9058" t="s">
        <v>7626</v>
      </c>
      <c r="C9058" t="s">
        <v>17387</v>
      </c>
      <c r="D9058" t="s">
        <v>17388</v>
      </c>
      <c r="E9058" s="74">
        <v>43188</v>
      </c>
      <c r="F9058">
        <v>0.2447</v>
      </c>
      <c r="G9058" t="s">
        <v>17</v>
      </c>
      <c r="H9058" t="s">
        <v>17315</v>
      </c>
      <c r="I9058" s="74">
        <v>43887</v>
      </c>
      <c r="J9058" t="s">
        <v>19</v>
      </c>
      <c r="K9058" t="s">
        <v>17325</v>
      </c>
    </row>
    <row r="9059" spans="1:11" hidden="1" x14ac:dyDescent="0.3">
      <c r="A9059" t="s">
        <v>7627</v>
      </c>
      <c r="B9059" t="s">
        <v>7628</v>
      </c>
      <c r="C9059" t="s">
        <v>17387</v>
      </c>
      <c r="D9059" t="s">
        <v>17388</v>
      </c>
      <c r="E9059" s="74">
        <v>43196</v>
      </c>
      <c r="F9059">
        <v>0.24912999999999999</v>
      </c>
      <c r="G9059" t="s">
        <v>17</v>
      </c>
      <c r="H9059" t="s">
        <v>17315</v>
      </c>
      <c r="I9059" s="74">
        <v>43887</v>
      </c>
      <c r="J9059" t="s">
        <v>19</v>
      </c>
      <c r="K9059" t="s">
        <v>17325</v>
      </c>
    </row>
    <row r="9060" spans="1:11" hidden="1" x14ac:dyDescent="0.3">
      <c r="A9060" t="s">
        <v>7629</v>
      </c>
      <c r="B9060" t="s">
        <v>7630</v>
      </c>
      <c r="C9060" t="s">
        <v>17387</v>
      </c>
      <c r="D9060" t="s">
        <v>17388</v>
      </c>
      <c r="E9060" s="74">
        <v>43119</v>
      </c>
      <c r="F9060">
        <v>0.241568</v>
      </c>
      <c r="G9060" t="s">
        <v>17</v>
      </c>
      <c r="H9060" t="s">
        <v>17315</v>
      </c>
      <c r="I9060" s="74">
        <v>43887</v>
      </c>
      <c r="J9060" t="s">
        <v>19</v>
      </c>
      <c r="K9060" t="s">
        <v>17325</v>
      </c>
    </row>
    <row r="9061" spans="1:11" hidden="1" x14ac:dyDescent="0.3">
      <c r="A9061" t="s">
        <v>7631</v>
      </c>
      <c r="B9061" t="s">
        <v>7632</v>
      </c>
      <c r="C9061" t="s">
        <v>17387</v>
      </c>
      <c r="D9061" t="s">
        <v>17388</v>
      </c>
      <c r="E9061" s="74">
        <v>43103</v>
      </c>
      <c r="F9061">
        <v>0.12207999999999999</v>
      </c>
      <c r="G9061" t="s">
        <v>17</v>
      </c>
      <c r="H9061" t="s">
        <v>17315</v>
      </c>
      <c r="I9061" s="74">
        <v>43887</v>
      </c>
      <c r="J9061" t="s">
        <v>19</v>
      </c>
      <c r="K9061" t="s">
        <v>17325</v>
      </c>
    </row>
    <row r="9062" spans="1:11" hidden="1" x14ac:dyDescent="0.3">
      <c r="A9062" t="s">
        <v>7633</v>
      </c>
      <c r="B9062" t="s">
        <v>7634</v>
      </c>
      <c r="C9062" t="s">
        <v>17387</v>
      </c>
      <c r="D9062" t="s">
        <v>17388</v>
      </c>
      <c r="E9062" s="74">
        <v>43103</v>
      </c>
      <c r="F9062">
        <v>0.248359</v>
      </c>
      <c r="G9062" t="s">
        <v>17</v>
      </c>
      <c r="H9062" t="s">
        <v>17315</v>
      </c>
      <c r="I9062" s="74">
        <v>43887</v>
      </c>
      <c r="J9062" t="s">
        <v>19</v>
      </c>
      <c r="K9062" t="s">
        <v>17325</v>
      </c>
    </row>
    <row r="9063" spans="1:11" hidden="1" x14ac:dyDescent="0.3">
      <c r="A9063" t="s">
        <v>7635</v>
      </c>
      <c r="B9063" t="s">
        <v>7636</v>
      </c>
      <c r="C9063" t="s">
        <v>17387</v>
      </c>
      <c r="D9063" t="s">
        <v>17388</v>
      </c>
      <c r="E9063" s="74">
        <v>43108</v>
      </c>
      <c r="F9063">
        <v>0.24809</v>
      </c>
      <c r="G9063" t="s">
        <v>17</v>
      </c>
      <c r="H9063" t="s">
        <v>17315</v>
      </c>
      <c r="I9063" s="74">
        <v>43887</v>
      </c>
      <c r="J9063" t="s">
        <v>19</v>
      </c>
      <c r="K9063" t="s">
        <v>17325</v>
      </c>
    </row>
    <row r="9064" spans="1:11" hidden="1" x14ac:dyDescent="0.3">
      <c r="A9064" t="s">
        <v>7147</v>
      </c>
      <c r="B9064" t="s">
        <v>7148</v>
      </c>
      <c r="C9064" t="s">
        <v>17387</v>
      </c>
      <c r="D9064" t="s">
        <v>17388</v>
      </c>
      <c r="E9064" s="74">
        <v>43252</v>
      </c>
      <c r="F9064">
        <v>0.24926000000000001</v>
      </c>
      <c r="G9064" t="s">
        <v>17</v>
      </c>
      <c r="H9064" t="s">
        <v>17315</v>
      </c>
      <c r="I9064" s="74">
        <v>43887</v>
      </c>
      <c r="J9064" t="s">
        <v>19</v>
      </c>
      <c r="K9064" t="s">
        <v>17325</v>
      </c>
    </row>
    <row r="9065" spans="1:11" hidden="1" x14ac:dyDescent="0.3">
      <c r="A9065" t="s">
        <v>7637</v>
      </c>
      <c r="B9065" t="s">
        <v>7638</v>
      </c>
      <c r="C9065" t="s">
        <v>17387</v>
      </c>
      <c r="D9065" t="s">
        <v>17388</v>
      </c>
      <c r="E9065" s="74">
        <v>43103</v>
      </c>
      <c r="F9065">
        <v>0.24823999999999999</v>
      </c>
      <c r="G9065" t="s">
        <v>17</v>
      </c>
      <c r="H9065" t="s">
        <v>17315</v>
      </c>
      <c r="I9065" s="74">
        <v>43887</v>
      </c>
      <c r="J9065" t="s">
        <v>19</v>
      </c>
      <c r="K9065" t="s">
        <v>17325</v>
      </c>
    </row>
    <row r="9066" spans="1:11" hidden="1" x14ac:dyDescent="0.3">
      <c r="A9066" t="s">
        <v>7639</v>
      </c>
      <c r="B9066" t="s">
        <v>7640</v>
      </c>
      <c r="C9066" t="s">
        <v>17387</v>
      </c>
      <c r="D9066" t="s">
        <v>17388</v>
      </c>
      <c r="E9066" s="74">
        <v>43108</v>
      </c>
      <c r="F9066">
        <v>2.6970000000000001E-2</v>
      </c>
      <c r="G9066" t="s">
        <v>17</v>
      </c>
      <c r="H9066" t="s">
        <v>17315</v>
      </c>
      <c r="I9066" s="74">
        <v>43887</v>
      </c>
      <c r="J9066" t="s">
        <v>19</v>
      </c>
      <c r="K9066" t="s">
        <v>17325</v>
      </c>
    </row>
    <row r="9067" spans="1:11" hidden="1" x14ac:dyDescent="0.3">
      <c r="A9067" t="s">
        <v>7805</v>
      </c>
      <c r="B9067" t="s">
        <v>7806</v>
      </c>
      <c r="C9067" t="s">
        <v>17387</v>
      </c>
      <c r="D9067" t="s">
        <v>17388</v>
      </c>
      <c r="E9067" s="74">
        <v>43465</v>
      </c>
      <c r="F9067">
        <v>7.7400000000000004E-3</v>
      </c>
      <c r="G9067" t="s">
        <v>17</v>
      </c>
      <c r="H9067" t="s">
        <v>17315</v>
      </c>
      <c r="I9067" s="74">
        <v>43948</v>
      </c>
      <c r="J9067" t="s">
        <v>19</v>
      </c>
      <c r="K9067" t="s">
        <v>17325</v>
      </c>
    </row>
    <row r="9068" spans="1:11" hidden="1" x14ac:dyDescent="0.3">
      <c r="A9068" t="s">
        <v>7641</v>
      </c>
      <c r="B9068" t="s">
        <v>7642</v>
      </c>
      <c r="C9068" t="s">
        <v>17387</v>
      </c>
      <c r="D9068" t="s">
        <v>17388</v>
      </c>
      <c r="E9068" s="74">
        <v>43102</v>
      </c>
      <c r="F9068">
        <v>0.23957999999999999</v>
      </c>
      <c r="G9068" t="s">
        <v>17</v>
      </c>
      <c r="H9068" t="s">
        <v>17315</v>
      </c>
      <c r="I9068" s="74">
        <v>43887</v>
      </c>
      <c r="J9068" t="s">
        <v>19</v>
      </c>
      <c r="K9068" t="s">
        <v>17325</v>
      </c>
    </row>
    <row r="9069" spans="1:11" hidden="1" x14ac:dyDescent="0.3">
      <c r="A9069" t="s">
        <v>7643</v>
      </c>
      <c r="B9069" t="s">
        <v>7644</v>
      </c>
      <c r="C9069" t="s">
        <v>17387</v>
      </c>
      <c r="D9069" t="s">
        <v>17388</v>
      </c>
      <c r="E9069" s="74">
        <v>43102</v>
      </c>
      <c r="F9069">
        <v>0.248609</v>
      </c>
      <c r="G9069" t="s">
        <v>17</v>
      </c>
      <c r="H9069" t="s">
        <v>17315</v>
      </c>
      <c r="I9069" s="74">
        <v>43887</v>
      </c>
      <c r="J9069" t="s">
        <v>19</v>
      </c>
      <c r="K9069" t="s">
        <v>17325</v>
      </c>
    </row>
    <row r="9070" spans="1:11" hidden="1" x14ac:dyDescent="0.3">
      <c r="A9070" t="s">
        <v>7645</v>
      </c>
      <c r="B9070" t="s">
        <v>7646</v>
      </c>
      <c r="C9070" t="s">
        <v>17387</v>
      </c>
      <c r="D9070" t="s">
        <v>17388</v>
      </c>
      <c r="E9070" s="74">
        <v>43102</v>
      </c>
      <c r="F9070">
        <v>0.24662899999999999</v>
      </c>
      <c r="G9070" t="s">
        <v>17</v>
      </c>
      <c r="H9070" t="s">
        <v>17315</v>
      </c>
      <c r="I9070" s="74">
        <v>43887</v>
      </c>
      <c r="J9070" t="s">
        <v>19</v>
      </c>
      <c r="K9070" t="s">
        <v>17325</v>
      </c>
    </row>
    <row r="9071" spans="1:11" hidden="1" x14ac:dyDescent="0.3">
      <c r="A9071" t="s">
        <v>7647</v>
      </c>
      <c r="B9071" t="s">
        <v>7648</v>
      </c>
      <c r="C9071" t="s">
        <v>17387</v>
      </c>
      <c r="D9071" t="s">
        <v>17388</v>
      </c>
      <c r="E9071" s="74">
        <v>43103</v>
      </c>
      <c r="F9071">
        <v>0.24898999999999999</v>
      </c>
      <c r="G9071" t="s">
        <v>17</v>
      </c>
      <c r="H9071" t="s">
        <v>17315</v>
      </c>
      <c r="I9071" s="74">
        <v>43887</v>
      </c>
      <c r="J9071" t="s">
        <v>19</v>
      </c>
      <c r="K9071" t="s">
        <v>17325</v>
      </c>
    </row>
    <row r="9072" spans="1:11" hidden="1" x14ac:dyDescent="0.3">
      <c r="A9072" t="s">
        <v>6960</v>
      </c>
      <c r="B9072" t="s">
        <v>6961</v>
      </c>
      <c r="C9072" t="s">
        <v>17387</v>
      </c>
      <c r="D9072" t="s">
        <v>17388</v>
      </c>
      <c r="E9072" s="74">
        <v>43140</v>
      </c>
      <c r="F9072">
        <v>0.24834899999999999</v>
      </c>
      <c r="G9072" t="s">
        <v>17</v>
      </c>
      <c r="H9072" t="s">
        <v>17315</v>
      </c>
      <c r="I9072" s="74">
        <v>43886</v>
      </c>
      <c r="J9072" t="s">
        <v>19</v>
      </c>
      <c r="K9072" t="s">
        <v>17325</v>
      </c>
    </row>
    <row r="9073" spans="1:11" hidden="1" x14ac:dyDescent="0.3">
      <c r="A9073" t="s">
        <v>6965</v>
      </c>
      <c r="B9073" t="s">
        <v>6966</v>
      </c>
      <c r="C9073" t="s">
        <v>17387</v>
      </c>
      <c r="D9073" t="s">
        <v>17388</v>
      </c>
      <c r="E9073" s="74">
        <v>43103</v>
      </c>
      <c r="F9073">
        <v>0.24626899999999999</v>
      </c>
      <c r="G9073" t="s">
        <v>17</v>
      </c>
      <c r="H9073" t="s">
        <v>17315</v>
      </c>
      <c r="I9073" s="74">
        <v>43907</v>
      </c>
      <c r="J9073" t="s">
        <v>19</v>
      </c>
      <c r="K9073" t="s">
        <v>17325</v>
      </c>
    </row>
    <row r="9074" spans="1:11" hidden="1" x14ac:dyDescent="0.3">
      <c r="A9074" t="s">
        <v>28453</v>
      </c>
      <c r="B9074" t="s">
        <v>28454</v>
      </c>
      <c r="C9074" t="s">
        <v>17387</v>
      </c>
      <c r="D9074" t="s">
        <v>17388</v>
      </c>
      <c r="E9074" s="74">
        <v>43102</v>
      </c>
      <c r="F9074">
        <v>0.17674899999999999</v>
      </c>
      <c r="G9074" t="s">
        <v>17</v>
      </c>
      <c r="H9074" t="s">
        <v>17315</v>
      </c>
      <c r="I9074" s="74">
        <v>43887</v>
      </c>
      <c r="J9074" t="s">
        <v>19</v>
      </c>
      <c r="K9074" t="s">
        <v>17325</v>
      </c>
    </row>
    <row r="9075" spans="1:11" hidden="1" x14ac:dyDescent="0.3">
      <c r="A9075" t="s">
        <v>7161</v>
      </c>
      <c r="B9075" t="s">
        <v>7162</v>
      </c>
      <c r="C9075" t="s">
        <v>17387</v>
      </c>
      <c r="D9075" t="s">
        <v>17388</v>
      </c>
      <c r="E9075" s="74">
        <v>43250</v>
      </c>
      <c r="F9075">
        <v>0.24890000000000001</v>
      </c>
      <c r="G9075" t="s">
        <v>17</v>
      </c>
      <c r="H9075" t="s">
        <v>17315</v>
      </c>
      <c r="I9075" s="74">
        <v>43887</v>
      </c>
      <c r="J9075" t="s">
        <v>19</v>
      </c>
      <c r="K9075" t="s">
        <v>17325</v>
      </c>
    </row>
    <row r="9076" spans="1:11" hidden="1" x14ac:dyDescent="0.3">
      <c r="A9076" t="s">
        <v>7650</v>
      </c>
      <c r="B9076" t="s">
        <v>7651</v>
      </c>
      <c r="C9076" t="s">
        <v>17387</v>
      </c>
      <c r="D9076" t="s">
        <v>17388</v>
      </c>
      <c r="E9076" s="74">
        <v>43109</v>
      </c>
      <c r="F9076">
        <v>3.6569999999999998E-2</v>
      </c>
      <c r="G9076" t="s">
        <v>17</v>
      </c>
      <c r="H9076" t="s">
        <v>17315</v>
      </c>
      <c r="I9076" s="74">
        <v>43887</v>
      </c>
      <c r="J9076" t="s">
        <v>19</v>
      </c>
      <c r="K9076" t="s">
        <v>17325</v>
      </c>
    </row>
    <row r="9077" spans="1:11" hidden="1" x14ac:dyDescent="0.3">
      <c r="A9077" t="s">
        <v>7175</v>
      </c>
      <c r="B9077" t="s">
        <v>7176</v>
      </c>
      <c r="C9077" t="s">
        <v>17387</v>
      </c>
      <c r="D9077" t="s">
        <v>17388</v>
      </c>
      <c r="E9077" s="74">
        <v>43273</v>
      </c>
      <c r="F9077">
        <v>0.24890799999999999</v>
      </c>
      <c r="G9077" t="s">
        <v>17</v>
      </c>
      <c r="H9077" t="s">
        <v>17315</v>
      </c>
      <c r="I9077" s="74">
        <v>43887</v>
      </c>
      <c r="J9077" t="s">
        <v>19</v>
      </c>
      <c r="K9077" t="s">
        <v>17325</v>
      </c>
    </row>
    <row r="9078" spans="1:11" hidden="1" x14ac:dyDescent="0.3">
      <c r="A9078" t="s">
        <v>7191</v>
      </c>
      <c r="B9078" t="s">
        <v>7192</v>
      </c>
      <c r="C9078" t="s">
        <v>17387</v>
      </c>
      <c r="D9078" t="s">
        <v>17388</v>
      </c>
      <c r="E9078" s="74">
        <v>43306</v>
      </c>
      <c r="F9078">
        <v>0.243419</v>
      </c>
      <c r="G9078" t="s">
        <v>17</v>
      </c>
      <c r="H9078" t="s">
        <v>17315</v>
      </c>
      <c r="I9078" s="74">
        <v>43887</v>
      </c>
      <c r="J9078" t="s">
        <v>19</v>
      </c>
      <c r="K9078" t="s">
        <v>17325</v>
      </c>
    </row>
    <row r="9079" spans="1:11" hidden="1" x14ac:dyDescent="0.3">
      <c r="A9079" t="s">
        <v>7203</v>
      </c>
      <c r="B9079" t="s">
        <v>7204</v>
      </c>
      <c r="C9079" t="s">
        <v>17387</v>
      </c>
      <c r="D9079" t="s">
        <v>17388</v>
      </c>
      <c r="E9079" s="74">
        <v>43300</v>
      </c>
      <c r="F9079">
        <v>0.24715999999999999</v>
      </c>
      <c r="G9079" t="s">
        <v>17</v>
      </c>
      <c r="H9079" t="s">
        <v>17315</v>
      </c>
      <c r="I9079" s="74">
        <v>43907</v>
      </c>
      <c r="J9079" t="s">
        <v>19</v>
      </c>
      <c r="K9079" t="s">
        <v>17325</v>
      </c>
    </row>
    <row r="9080" spans="1:11" hidden="1" x14ac:dyDescent="0.3">
      <c r="A9080" t="s">
        <v>7265</v>
      </c>
      <c r="B9080" t="s">
        <v>7266</v>
      </c>
      <c r="C9080" t="s">
        <v>17387</v>
      </c>
      <c r="D9080" t="s">
        <v>17388</v>
      </c>
      <c r="E9080" s="74">
        <v>43320</v>
      </c>
      <c r="F9080">
        <v>0.24837999999999999</v>
      </c>
      <c r="G9080" t="s">
        <v>17</v>
      </c>
      <c r="H9080" t="s">
        <v>17315</v>
      </c>
      <c r="I9080" s="74">
        <v>43907</v>
      </c>
      <c r="J9080" t="s">
        <v>19</v>
      </c>
      <c r="K9080" t="s">
        <v>17325</v>
      </c>
    </row>
    <row r="9081" spans="1:11" hidden="1" x14ac:dyDescent="0.3">
      <c r="A9081" t="s">
        <v>10541</v>
      </c>
      <c r="B9081" t="s">
        <v>10540</v>
      </c>
      <c r="C9081" t="s">
        <v>17387</v>
      </c>
      <c r="D9081" t="s">
        <v>17388</v>
      </c>
      <c r="E9081" s="74">
        <v>42762</v>
      </c>
      <c r="F9081">
        <v>0.24639</v>
      </c>
      <c r="G9081" t="s">
        <v>17</v>
      </c>
      <c r="H9081" t="s">
        <v>17315</v>
      </c>
      <c r="I9081" s="74">
        <v>43817</v>
      </c>
      <c r="J9081" t="s">
        <v>19</v>
      </c>
      <c r="K9081" t="s">
        <v>17325</v>
      </c>
    </row>
    <row r="9082" spans="1:11" hidden="1" x14ac:dyDescent="0.3">
      <c r="A9082" t="s">
        <v>7267</v>
      </c>
      <c r="B9082" t="s">
        <v>7268</v>
      </c>
      <c r="C9082" t="s">
        <v>17387</v>
      </c>
      <c r="D9082" t="s">
        <v>17388</v>
      </c>
      <c r="E9082" s="74">
        <v>43318</v>
      </c>
      <c r="F9082">
        <v>0.2404</v>
      </c>
      <c r="G9082" t="s">
        <v>17</v>
      </c>
      <c r="H9082" t="s">
        <v>17315</v>
      </c>
      <c r="I9082" s="74">
        <v>43887</v>
      </c>
      <c r="J9082" t="s">
        <v>19</v>
      </c>
      <c r="K9082" t="s">
        <v>17325</v>
      </c>
    </row>
    <row r="9083" spans="1:11" hidden="1" x14ac:dyDescent="0.3">
      <c r="A9083" t="s">
        <v>7269</v>
      </c>
      <c r="B9083" t="s">
        <v>7270</v>
      </c>
      <c r="C9083" t="s">
        <v>17387</v>
      </c>
      <c r="D9083" t="s">
        <v>17388</v>
      </c>
      <c r="E9083" s="74">
        <v>43322</v>
      </c>
      <c r="F9083">
        <v>0.24870900000000001</v>
      </c>
      <c r="G9083" t="s">
        <v>17</v>
      </c>
      <c r="H9083" t="s">
        <v>17315</v>
      </c>
      <c r="I9083" s="74">
        <v>43887</v>
      </c>
      <c r="J9083" t="s">
        <v>19</v>
      </c>
      <c r="K9083" t="s">
        <v>17325</v>
      </c>
    </row>
    <row r="9084" spans="1:11" hidden="1" x14ac:dyDescent="0.3">
      <c r="A9084" t="s">
        <v>7271</v>
      </c>
      <c r="B9084" t="s">
        <v>7272</v>
      </c>
      <c r="C9084" t="s">
        <v>17387</v>
      </c>
      <c r="D9084" t="s">
        <v>17388</v>
      </c>
      <c r="E9084" s="74">
        <v>43320</v>
      </c>
      <c r="F9084">
        <v>0.24756800000000001</v>
      </c>
      <c r="G9084" t="s">
        <v>17</v>
      </c>
      <c r="H9084" t="s">
        <v>17315</v>
      </c>
      <c r="I9084" s="74">
        <v>43887</v>
      </c>
      <c r="J9084" t="s">
        <v>19</v>
      </c>
      <c r="K9084" t="s">
        <v>17325</v>
      </c>
    </row>
    <row r="9085" spans="1:11" hidden="1" x14ac:dyDescent="0.3">
      <c r="A9085" t="s">
        <v>7273</v>
      </c>
      <c r="B9085" t="s">
        <v>7274</v>
      </c>
      <c r="C9085" t="s">
        <v>17387</v>
      </c>
      <c r="D9085" t="s">
        <v>17388</v>
      </c>
      <c r="E9085" s="74">
        <v>43322</v>
      </c>
      <c r="F9085">
        <v>0.24521000000000001</v>
      </c>
      <c r="G9085" t="s">
        <v>17</v>
      </c>
      <c r="H9085" t="s">
        <v>17315</v>
      </c>
      <c r="I9085" s="74">
        <v>43887</v>
      </c>
      <c r="J9085" t="s">
        <v>19</v>
      </c>
      <c r="K9085" t="s">
        <v>17325</v>
      </c>
    </row>
    <row r="9086" spans="1:11" hidden="1" x14ac:dyDescent="0.3">
      <c r="A9086" t="s">
        <v>7275</v>
      </c>
      <c r="B9086" t="s">
        <v>7276</v>
      </c>
      <c r="C9086" t="s">
        <v>17387</v>
      </c>
      <c r="D9086" t="s">
        <v>17388</v>
      </c>
      <c r="E9086" s="74">
        <v>43326</v>
      </c>
      <c r="F9086">
        <v>0.248366</v>
      </c>
      <c r="G9086" t="s">
        <v>17</v>
      </c>
      <c r="H9086" t="s">
        <v>17315</v>
      </c>
      <c r="I9086" s="74">
        <v>43887</v>
      </c>
      <c r="J9086" t="s">
        <v>19</v>
      </c>
      <c r="K9086" t="s">
        <v>17325</v>
      </c>
    </row>
    <row r="9087" spans="1:11" hidden="1" x14ac:dyDescent="0.3">
      <c r="A9087" t="s">
        <v>7277</v>
      </c>
      <c r="B9087" t="s">
        <v>7278</v>
      </c>
      <c r="C9087" t="s">
        <v>17387</v>
      </c>
      <c r="D9087" t="s">
        <v>17388</v>
      </c>
      <c r="E9087" s="74">
        <v>43322</v>
      </c>
      <c r="F9087">
        <v>0.23945</v>
      </c>
      <c r="G9087" t="s">
        <v>17</v>
      </c>
      <c r="H9087" t="s">
        <v>17315</v>
      </c>
      <c r="I9087" s="74">
        <v>43887</v>
      </c>
      <c r="J9087" t="s">
        <v>19</v>
      </c>
      <c r="K9087" t="s">
        <v>17325</v>
      </c>
    </row>
    <row r="9088" spans="1:11" hidden="1" x14ac:dyDescent="0.3">
      <c r="A9088" t="s">
        <v>7283</v>
      </c>
      <c r="B9088" t="s">
        <v>7284</v>
      </c>
      <c r="C9088" t="s">
        <v>17387</v>
      </c>
      <c r="D9088" t="s">
        <v>17388</v>
      </c>
      <c r="E9088" s="74">
        <v>43325</v>
      </c>
      <c r="F9088">
        <v>0.24482000000000001</v>
      </c>
      <c r="G9088" t="s">
        <v>17</v>
      </c>
      <c r="H9088" t="s">
        <v>17315</v>
      </c>
      <c r="I9088" s="74">
        <v>43887</v>
      </c>
      <c r="J9088" t="s">
        <v>19</v>
      </c>
      <c r="K9088" t="s">
        <v>17325</v>
      </c>
    </row>
    <row r="9089" spans="1:11" hidden="1" x14ac:dyDescent="0.3">
      <c r="A9089" t="s">
        <v>7287</v>
      </c>
      <c r="B9089" t="s">
        <v>7288</v>
      </c>
      <c r="C9089" t="s">
        <v>17387</v>
      </c>
      <c r="D9089" t="s">
        <v>17388</v>
      </c>
      <c r="E9089" s="74">
        <v>43335</v>
      </c>
      <c r="F9089">
        <v>0.23805000000000001</v>
      </c>
      <c r="G9089" t="s">
        <v>17</v>
      </c>
      <c r="H9089" t="s">
        <v>17315</v>
      </c>
      <c r="I9089" s="74">
        <v>43907</v>
      </c>
      <c r="J9089" t="s">
        <v>19</v>
      </c>
      <c r="K9089" t="s">
        <v>17325</v>
      </c>
    </row>
    <row r="9090" spans="1:11" hidden="1" x14ac:dyDescent="0.3">
      <c r="A9090" t="s">
        <v>7295</v>
      </c>
      <c r="B9090" t="s">
        <v>7296</v>
      </c>
      <c r="C9090" t="s">
        <v>17387</v>
      </c>
      <c r="D9090" t="s">
        <v>17388</v>
      </c>
      <c r="E9090" s="74">
        <v>43335</v>
      </c>
      <c r="F9090">
        <v>0.246998</v>
      </c>
      <c r="G9090" t="s">
        <v>17</v>
      </c>
      <c r="H9090" t="s">
        <v>17315</v>
      </c>
      <c r="I9090" s="74">
        <v>43887</v>
      </c>
      <c r="J9090" t="s">
        <v>19</v>
      </c>
      <c r="K9090" t="s">
        <v>17325</v>
      </c>
    </row>
    <row r="9091" spans="1:11" hidden="1" x14ac:dyDescent="0.3">
      <c r="A9091" t="s">
        <v>7297</v>
      </c>
      <c r="B9091" t="s">
        <v>7298</v>
      </c>
      <c r="C9091" t="s">
        <v>17387</v>
      </c>
      <c r="D9091" t="s">
        <v>17388</v>
      </c>
      <c r="E9091" s="74">
        <v>43336</v>
      </c>
      <c r="F9091">
        <v>0.24853900000000001</v>
      </c>
      <c r="G9091" t="s">
        <v>17</v>
      </c>
      <c r="H9091" t="s">
        <v>17315</v>
      </c>
      <c r="I9091" s="74">
        <v>43887</v>
      </c>
      <c r="J9091" t="s">
        <v>19</v>
      </c>
      <c r="K9091" t="s">
        <v>17325</v>
      </c>
    </row>
    <row r="9092" spans="1:11" hidden="1" x14ac:dyDescent="0.3">
      <c r="A9092" t="s">
        <v>10539</v>
      </c>
      <c r="B9092" t="s">
        <v>10538</v>
      </c>
      <c r="C9092" t="s">
        <v>17387</v>
      </c>
      <c r="D9092" t="s">
        <v>17388</v>
      </c>
      <c r="E9092" s="74">
        <v>43103</v>
      </c>
      <c r="F9092">
        <v>0.23247999999999999</v>
      </c>
      <c r="G9092" t="s">
        <v>17</v>
      </c>
      <c r="H9092" t="s">
        <v>17315</v>
      </c>
      <c r="I9092" s="74">
        <v>43817</v>
      </c>
      <c r="J9092" t="s">
        <v>19</v>
      </c>
      <c r="K9092" t="s">
        <v>17325</v>
      </c>
    </row>
    <row r="9093" spans="1:11" hidden="1" x14ac:dyDescent="0.3">
      <c r="A9093" t="s">
        <v>7299</v>
      </c>
      <c r="B9093" t="s">
        <v>7300</v>
      </c>
      <c r="C9093" t="s">
        <v>17387</v>
      </c>
      <c r="D9093" t="s">
        <v>17388</v>
      </c>
      <c r="E9093" s="74">
        <v>43349</v>
      </c>
      <c r="F9093">
        <v>0.244508</v>
      </c>
      <c r="G9093" t="s">
        <v>17</v>
      </c>
      <c r="H9093" t="s">
        <v>17315</v>
      </c>
      <c r="I9093" s="74">
        <v>43887</v>
      </c>
      <c r="J9093" t="s">
        <v>19</v>
      </c>
      <c r="K9093" t="s">
        <v>17325</v>
      </c>
    </row>
    <row r="9094" spans="1:11" hidden="1" x14ac:dyDescent="0.3">
      <c r="A9094" t="s">
        <v>7317</v>
      </c>
      <c r="B9094" t="s">
        <v>7318</v>
      </c>
      <c r="C9094" t="s">
        <v>17387</v>
      </c>
      <c r="D9094" t="s">
        <v>17388</v>
      </c>
      <c r="E9094" s="74">
        <v>43353</v>
      </c>
      <c r="F9094">
        <v>0.24027999999999999</v>
      </c>
      <c r="G9094" t="s">
        <v>17</v>
      </c>
      <c r="H9094" t="s">
        <v>17315</v>
      </c>
      <c r="I9094" s="74">
        <v>43887</v>
      </c>
      <c r="J9094" t="s">
        <v>19</v>
      </c>
      <c r="K9094" t="s">
        <v>17325</v>
      </c>
    </row>
    <row r="9095" spans="1:11" hidden="1" x14ac:dyDescent="0.3">
      <c r="A9095" t="s">
        <v>7327</v>
      </c>
      <c r="B9095" t="s">
        <v>7328</v>
      </c>
      <c r="C9095" t="s">
        <v>17387</v>
      </c>
      <c r="D9095" t="s">
        <v>17388</v>
      </c>
      <c r="E9095" s="74">
        <v>43353</v>
      </c>
      <c r="F9095">
        <v>0.23899999999999999</v>
      </c>
      <c r="G9095" t="s">
        <v>17</v>
      </c>
      <c r="H9095" t="s">
        <v>17315</v>
      </c>
      <c r="I9095" s="74">
        <v>43887</v>
      </c>
      <c r="J9095" t="s">
        <v>19</v>
      </c>
      <c r="K9095" t="s">
        <v>17325</v>
      </c>
    </row>
    <row r="9096" spans="1:11" hidden="1" x14ac:dyDescent="0.3">
      <c r="A9096" t="s">
        <v>7340</v>
      </c>
      <c r="B9096" t="s">
        <v>7341</v>
      </c>
      <c r="C9096" t="s">
        <v>17387</v>
      </c>
      <c r="D9096" t="s">
        <v>17388</v>
      </c>
      <c r="E9096" s="74">
        <v>43360</v>
      </c>
      <c r="F9096">
        <v>0.249088</v>
      </c>
      <c r="G9096" t="s">
        <v>17</v>
      </c>
      <c r="H9096" t="s">
        <v>17315</v>
      </c>
      <c r="I9096" s="74">
        <v>43887</v>
      </c>
      <c r="J9096" t="s">
        <v>19</v>
      </c>
      <c r="K9096" t="s">
        <v>17325</v>
      </c>
    </row>
    <row r="9097" spans="1:11" hidden="1" x14ac:dyDescent="0.3">
      <c r="A9097" t="s">
        <v>7342</v>
      </c>
      <c r="B9097" t="s">
        <v>7343</v>
      </c>
      <c r="C9097" t="s">
        <v>17387</v>
      </c>
      <c r="D9097" t="s">
        <v>17388</v>
      </c>
      <c r="E9097" s="74">
        <v>43363</v>
      </c>
      <c r="F9097">
        <v>0.24443000000000001</v>
      </c>
      <c r="G9097" t="s">
        <v>17</v>
      </c>
      <c r="H9097" t="s">
        <v>17315</v>
      </c>
      <c r="I9097" s="74">
        <v>43887</v>
      </c>
      <c r="J9097" t="s">
        <v>19</v>
      </c>
      <c r="K9097" t="s">
        <v>17325</v>
      </c>
    </row>
    <row r="9098" spans="1:11" hidden="1" x14ac:dyDescent="0.3">
      <c r="A9098" t="s">
        <v>7386</v>
      </c>
      <c r="B9098" t="s">
        <v>7387</v>
      </c>
      <c r="C9098" t="s">
        <v>17387</v>
      </c>
      <c r="D9098" t="s">
        <v>17388</v>
      </c>
      <c r="E9098" s="74">
        <v>43355</v>
      </c>
      <c r="F9098">
        <v>0.24476000000000001</v>
      </c>
      <c r="G9098" t="s">
        <v>17</v>
      </c>
      <c r="H9098" t="s">
        <v>17315</v>
      </c>
      <c r="I9098" s="74">
        <v>43887</v>
      </c>
      <c r="J9098" t="s">
        <v>19</v>
      </c>
      <c r="K9098" t="s">
        <v>17325</v>
      </c>
    </row>
    <row r="9099" spans="1:11" hidden="1" x14ac:dyDescent="0.3">
      <c r="A9099" t="s">
        <v>7388</v>
      </c>
      <c r="B9099" t="s">
        <v>7389</v>
      </c>
      <c r="C9099" t="s">
        <v>17387</v>
      </c>
      <c r="D9099" t="s">
        <v>17388</v>
      </c>
      <c r="E9099" s="74">
        <v>43369</v>
      </c>
      <c r="F9099">
        <v>0.246449</v>
      </c>
      <c r="G9099" t="s">
        <v>17</v>
      </c>
      <c r="H9099" t="s">
        <v>17315</v>
      </c>
      <c r="I9099" s="74">
        <v>43887</v>
      </c>
      <c r="J9099" t="s">
        <v>19</v>
      </c>
      <c r="K9099" t="s">
        <v>17325</v>
      </c>
    </row>
    <row r="9100" spans="1:11" hidden="1" x14ac:dyDescent="0.3">
      <c r="A9100" t="s">
        <v>7390</v>
      </c>
      <c r="B9100" t="s">
        <v>7391</v>
      </c>
      <c r="C9100" t="s">
        <v>17387</v>
      </c>
      <c r="D9100" t="s">
        <v>17388</v>
      </c>
      <c r="E9100" s="74">
        <v>43358</v>
      </c>
      <c r="F9100">
        <v>0.24865999999999999</v>
      </c>
      <c r="G9100" t="s">
        <v>17</v>
      </c>
      <c r="H9100" t="s">
        <v>17315</v>
      </c>
      <c r="I9100" s="74">
        <v>43887</v>
      </c>
      <c r="J9100" t="s">
        <v>19</v>
      </c>
      <c r="K9100" t="s">
        <v>17325</v>
      </c>
    </row>
    <row r="9101" spans="1:11" hidden="1" x14ac:dyDescent="0.3">
      <c r="A9101" t="s">
        <v>7394</v>
      </c>
      <c r="B9101" t="s">
        <v>7395</v>
      </c>
      <c r="C9101" t="s">
        <v>17387</v>
      </c>
      <c r="D9101" t="s">
        <v>17388</v>
      </c>
      <c r="E9101" s="74">
        <v>43376</v>
      </c>
      <c r="F9101">
        <v>0.24751899999999999</v>
      </c>
      <c r="G9101" t="s">
        <v>17</v>
      </c>
      <c r="H9101" t="s">
        <v>17315</v>
      </c>
      <c r="I9101" s="74">
        <v>43907</v>
      </c>
      <c r="J9101" t="s">
        <v>19</v>
      </c>
      <c r="K9101" t="s">
        <v>17325</v>
      </c>
    </row>
    <row r="9102" spans="1:11" hidden="1" x14ac:dyDescent="0.3">
      <c r="A9102" t="s">
        <v>7396</v>
      </c>
      <c r="B9102" t="s">
        <v>7397</v>
      </c>
      <c r="C9102" t="s">
        <v>17387</v>
      </c>
      <c r="D9102" t="s">
        <v>17388</v>
      </c>
      <c r="E9102" s="74">
        <v>43370</v>
      </c>
      <c r="F9102">
        <v>0.24188799999999999</v>
      </c>
      <c r="G9102" t="s">
        <v>17</v>
      </c>
      <c r="H9102" t="s">
        <v>17315</v>
      </c>
      <c r="I9102" s="74">
        <v>43887</v>
      </c>
      <c r="J9102" t="s">
        <v>19</v>
      </c>
      <c r="K9102" t="s">
        <v>17325</v>
      </c>
    </row>
    <row r="9103" spans="1:11" hidden="1" x14ac:dyDescent="0.3">
      <c r="A9103" t="s">
        <v>10537</v>
      </c>
      <c r="B9103" t="s">
        <v>10536</v>
      </c>
      <c r="C9103" t="s">
        <v>17387</v>
      </c>
      <c r="D9103" t="s">
        <v>17388</v>
      </c>
      <c r="E9103" s="74">
        <v>43234</v>
      </c>
      <c r="F9103">
        <v>0.24765899999999999</v>
      </c>
      <c r="G9103" t="s">
        <v>17</v>
      </c>
      <c r="H9103" t="s">
        <v>17315</v>
      </c>
      <c r="I9103" s="74">
        <v>43817</v>
      </c>
      <c r="J9103" t="s">
        <v>19</v>
      </c>
      <c r="K9103" t="s">
        <v>17325</v>
      </c>
    </row>
    <row r="9104" spans="1:11" hidden="1" x14ac:dyDescent="0.3">
      <c r="A9104" t="s">
        <v>7398</v>
      </c>
      <c r="B9104" t="s">
        <v>7399</v>
      </c>
      <c r="C9104" t="s">
        <v>17387</v>
      </c>
      <c r="D9104" t="s">
        <v>17388</v>
      </c>
      <c r="E9104" s="74">
        <v>43394</v>
      </c>
      <c r="F9104">
        <v>0.246338</v>
      </c>
      <c r="G9104" t="s">
        <v>17</v>
      </c>
      <c r="H9104" t="s">
        <v>17315</v>
      </c>
      <c r="I9104" s="74">
        <v>43907</v>
      </c>
      <c r="J9104" t="s">
        <v>19</v>
      </c>
      <c r="K9104" t="s">
        <v>17325</v>
      </c>
    </row>
    <row r="9105" spans="1:11" hidden="1" x14ac:dyDescent="0.3">
      <c r="A9105" t="s">
        <v>7400</v>
      </c>
      <c r="B9105" t="s">
        <v>7401</v>
      </c>
      <c r="C9105" t="s">
        <v>17387</v>
      </c>
      <c r="D9105" t="s">
        <v>17388</v>
      </c>
      <c r="E9105" s="74">
        <v>43398</v>
      </c>
      <c r="F9105">
        <v>0.24671000000000001</v>
      </c>
      <c r="G9105" t="s">
        <v>17</v>
      </c>
      <c r="H9105" t="s">
        <v>17315</v>
      </c>
      <c r="I9105" s="74">
        <v>43887</v>
      </c>
      <c r="J9105" t="s">
        <v>19</v>
      </c>
      <c r="K9105" t="s">
        <v>17325</v>
      </c>
    </row>
    <row r="9106" spans="1:11" hidden="1" x14ac:dyDescent="0.3">
      <c r="A9106" t="s">
        <v>7402</v>
      </c>
      <c r="B9106" t="s">
        <v>7403</v>
      </c>
      <c r="C9106" t="s">
        <v>17387</v>
      </c>
      <c r="D9106" t="s">
        <v>17388</v>
      </c>
      <c r="E9106" s="74">
        <v>43412</v>
      </c>
      <c r="F9106">
        <v>0.24410000000000001</v>
      </c>
      <c r="G9106" t="s">
        <v>17</v>
      </c>
      <c r="H9106" t="s">
        <v>17315</v>
      </c>
      <c r="I9106" s="74">
        <v>43887</v>
      </c>
      <c r="J9106" t="s">
        <v>19</v>
      </c>
      <c r="K9106" t="s">
        <v>17325</v>
      </c>
    </row>
    <row r="9107" spans="1:11" hidden="1" x14ac:dyDescent="0.3">
      <c r="A9107" t="s">
        <v>7404</v>
      </c>
      <c r="B9107" t="s">
        <v>7405</v>
      </c>
      <c r="C9107" t="s">
        <v>17387</v>
      </c>
      <c r="D9107" t="s">
        <v>17388</v>
      </c>
      <c r="E9107" s="74">
        <v>43427</v>
      </c>
      <c r="F9107">
        <v>0.24529999999999999</v>
      </c>
      <c r="G9107" t="s">
        <v>17</v>
      </c>
      <c r="H9107" t="s">
        <v>17315</v>
      </c>
      <c r="I9107" s="74">
        <v>43886</v>
      </c>
      <c r="J9107" t="s">
        <v>19</v>
      </c>
      <c r="K9107" t="s">
        <v>17325</v>
      </c>
    </row>
    <row r="9108" spans="1:11" hidden="1" x14ac:dyDescent="0.3">
      <c r="A9108" t="s">
        <v>7406</v>
      </c>
      <c r="B9108" t="s">
        <v>7407</v>
      </c>
      <c r="C9108" t="s">
        <v>17387</v>
      </c>
      <c r="D9108" t="s">
        <v>17388</v>
      </c>
      <c r="E9108" s="74">
        <v>43378</v>
      </c>
      <c r="F9108">
        <v>9.0770000000000003E-2</v>
      </c>
      <c r="G9108" t="s">
        <v>17</v>
      </c>
      <c r="H9108" t="s">
        <v>17315</v>
      </c>
      <c r="I9108" s="74">
        <v>43887</v>
      </c>
      <c r="J9108" t="s">
        <v>19</v>
      </c>
      <c r="K9108" t="s">
        <v>17325</v>
      </c>
    </row>
    <row r="9109" spans="1:11" hidden="1" x14ac:dyDescent="0.3">
      <c r="A9109" t="s">
        <v>10468</v>
      </c>
      <c r="B9109" t="s">
        <v>10467</v>
      </c>
      <c r="C9109" t="s">
        <v>17387</v>
      </c>
      <c r="D9109" t="s">
        <v>17388</v>
      </c>
      <c r="E9109" s="74">
        <v>43105</v>
      </c>
      <c r="F9109">
        <v>0.12773000000000001</v>
      </c>
      <c r="G9109" t="s">
        <v>17</v>
      </c>
      <c r="H9109" t="s">
        <v>17315</v>
      </c>
      <c r="I9109" s="74">
        <v>43887</v>
      </c>
      <c r="J9109" t="s">
        <v>19</v>
      </c>
      <c r="K9109" t="s">
        <v>17325</v>
      </c>
    </row>
    <row r="9110" spans="1:11" hidden="1" x14ac:dyDescent="0.3">
      <c r="A9110" t="s">
        <v>7408</v>
      </c>
      <c r="B9110" t="s">
        <v>7409</v>
      </c>
      <c r="C9110" t="s">
        <v>17387</v>
      </c>
      <c r="D9110" t="s">
        <v>17388</v>
      </c>
      <c r="E9110" s="74">
        <v>43102</v>
      </c>
      <c r="F9110">
        <v>0.210068</v>
      </c>
      <c r="G9110" t="s">
        <v>17</v>
      </c>
      <c r="H9110" t="s">
        <v>17315</v>
      </c>
      <c r="I9110" s="74">
        <v>43887</v>
      </c>
      <c r="J9110" t="s">
        <v>19</v>
      </c>
      <c r="K9110" t="s">
        <v>17325</v>
      </c>
    </row>
    <row r="9111" spans="1:11" hidden="1" x14ac:dyDescent="0.3">
      <c r="A9111" t="s">
        <v>7410</v>
      </c>
      <c r="B9111" t="s">
        <v>7411</v>
      </c>
      <c r="C9111" t="s">
        <v>17387</v>
      </c>
      <c r="D9111" t="s">
        <v>17388</v>
      </c>
      <c r="E9111" s="74">
        <v>43201</v>
      </c>
      <c r="F9111">
        <v>0.245749</v>
      </c>
      <c r="G9111" t="s">
        <v>17</v>
      </c>
      <c r="H9111" t="s">
        <v>17315</v>
      </c>
      <c r="I9111" s="74">
        <v>43887</v>
      </c>
      <c r="J9111" t="s">
        <v>19</v>
      </c>
      <c r="K9111" t="s">
        <v>17325</v>
      </c>
    </row>
    <row r="9112" spans="1:11" hidden="1" x14ac:dyDescent="0.3">
      <c r="A9112" t="s">
        <v>7412</v>
      </c>
      <c r="B9112" t="s">
        <v>7413</v>
      </c>
      <c r="C9112" t="s">
        <v>17387</v>
      </c>
      <c r="D9112" t="s">
        <v>17388</v>
      </c>
      <c r="E9112" s="74">
        <v>43194</v>
      </c>
      <c r="F9112">
        <v>0.24518000000000001</v>
      </c>
      <c r="G9112" t="s">
        <v>17</v>
      </c>
      <c r="H9112" t="s">
        <v>17315</v>
      </c>
      <c r="I9112" s="74">
        <v>43887</v>
      </c>
      <c r="J9112" t="s">
        <v>19</v>
      </c>
      <c r="K9112" t="s">
        <v>17325</v>
      </c>
    </row>
    <row r="9113" spans="1:11" hidden="1" x14ac:dyDescent="0.3">
      <c r="A9113" t="s">
        <v>7414</v>
      </c>
      <c r="B9113" t="s">
        <v>7415</v>
      </c>
      <c r="C9113" t="s">
        <v>17387</v>
      </c>
      <c r="D9113" t="s">
        <v>17388</v>
      </c>
      <c r="E9113" s="74">
        <v>43194</v>
      </c>
      <c r="F9113">
        <v>0.24762899999999999</v>
      </c>
      <c r="G9113" t="s">
        <v>17</v>
      </c>
      <c r="H9113" t="s">
        <v>17315</v>
      </c>
      <c r="I9113" s="74">
        <v>43907</v>
      </c>
      <c r="J9113" t="s">
        <v>19</v>
      </c>
      <c r="K9113" t="s">
        <v>17325</v>
      </c>
    </row>
    <row r="9114" spans="1:11" hidden="1" x14ac:dyDescent="0.3">
      <c r="A9114" t="s">
        <v>10535</v>
      </c>
      <c r="B9114" t="s">
        <v>10534</v>
      </c>
      <c r="C9114" t="s">
        <v>17387</v>
      </c>
      <c r="D9114" t="s">
        <v>17388</v>
      </c>
      <c r="E9114" s="74">
        <v>43259</v>
      </c>
      <c r="F9114">
        <v>0.248139</v>
      </c>
      <c r="G9114" t="s">
        <v>17</v>
      </c>
      <c r="H9114" t="s">
        <v>17315</v>
      </c>
      <c r="I9114" s="74">
        <v>43817</v>
      </c>
      <c r="J9114" t="s">
        <v>19</v>
      </c>
      <c r="K9114" t="s">
        <v>17325</v>
      </c>
    </row>
    <row r="9115" spans="1:11" hidden="1" x14ac:dyDescent="0.3">
      <c r="A9115" t="s">
        <v>7416</v>
      </c>
      <c r="B9115" t="s">
        <v>7417</v>
      </c>
      <c r="C9115" t="s">
        <v>17387</v>
      </c>
      <c r="D9115" t="s">
        <v>17388</v>
      </c>
      <c r="E9115" s="74">
        <v>43193</v>
      </c>
      <c r="F9115">
        <v>0.24847</v>
      </c>
      <c r="G9115" t="s">
        <v>17</v>
      </c>
      <c r="H9115" t="s">
        <v>17315</v>
      </c>
      <c r="I9115" s="74">
        <v>43887</v>
      </c>
      <c r="J9115" t="s">
        <v>19</v>
      </c>
      <c r="K9115" t="s">
        <v>17325</v>
      </c>
    </row>
    <row r="9116" spans="1:11" hidden="1" x14ac:dyDescent="0.3">
      <c r="A9116" t="s">
        <v>7418</v>
      </c>
      <c r="B9116" t="s">
        <v>7419</v>
      </c>
      <c r="C9116" t="s">
        <v>17387</v>
      </c>
      <c r="D9116" t="s">
        <v>17388</v>
      </c>
      <c r="E9116" s="74">
        <v>43228</v>
      </c>
      <c r="F9116">
        <v>0.24840000000000001</v>
      </c>
      <c r="G9116" t="s">
        <v>17</v>
      </c>
      <c r="H9116" t="s">
        <v>17315</v>
      </c>
      <c r="I9116" s="74">
        <v>43887</v>
      </c>
      <c r="J9116" t="s">
        <v>19</v>
      </c>
      <c r="K9116" t="s">
        <v>17325</v>
      </c>
    </row>
    <row r="9117" spans="1:11" hidden="1" x14ac:dyDescent="0.3">
      <c r="A9117" t="s">
        <v>28445</v>
      </c>
      <c r="B9117" t="s">
        <v>28446</v>
      </c>
      <c r="C9117" t="s">
        <v>17387</v>
      </c>
      <c r="D9117" t="s">
        <v>17388</v>
      </c>
      <c r="E9117" s="74">
        <v>43249</v>
      </c>
      <c r="F9117">
        <v>0.243009</v>
      </c>
      <c r="G9117" t="s">
        <v>17</v>
      </c>
      <c r="H9117" t="s">
        <v>17315</v>
      </c>
      <c r="I9117" s="74">
        <v>43887</v>
      </c>
      <c r="J9117" t="s">
        <v>19</v>
      </c>
      <c r="K9117" t="s">
        <v>17325</v>
      </c>
    </row>
    <row r="9118" spans="1:11" hidden="1" x14ac:dyDescent="0.3">
      <c r="A9118" t="s">
        <v>7420</v>
      </c>
      <c r="B9118" t="s">
        <v>7421</v>
      </c>
      <c r="C9118" t="s">
        <v>17387</v>
      </c>
      <c r="D9118" t="s">
        <v>17388</v>
      </c>
      <c r="E9118" s="74">
        <v>43265</v>
      </c>
      <c r="F9118">
        <v>0.241759</v>
      </c>
      <c r="G9118" t="s">
        <v>17</v>
      </c>
      <c r="H9118" t="s">
        <v>17315</v>
      </c>
      <c r="I9118" s="74">
        <v>43887</v>
      </c>
      <c r="J9118" t="s">
        <v>19</v>
      </c>
      <c r="K9118" t="s">
        <v>17325</v>
      </c>
    </row>
    <row r="9119" spans="1:11" hidden="1" x14ac:dyDescent="0.3">
      <c r="A9119" t="s">
        <v>7422</v>
      </c>
      <c r="B9119" t="s">
        <v>7423</v>
      </c>
      <c r="C9119" t="s">
        <v>17387</v>
      </c>
      <c r="D9119" t="s">
        <v>17388</v>
      </c>
      <c r="E9119" s="74">
        <v>43273</v>
      </c>
      <c r="F9119">
        <v>0.24784900000000001</v>
      </c>
      <c r="G9119" t="s">
        <v>17</v>
      </c>
      <c r="H9119" t="s">
        <v>17315</v>
      </c>
      <c r="I9119" s="74">
        <v>43887</v>
      </c>
      <c r="J9119" t="s">
        <v>19</v>
      </c>
      <c r="K9119" t="s">
        <v>17325</v>
      </c>
    </row>
    <row r="9120" spans="1:11" hidden="1" x14ac:dyDescent="0.3">
      <c r="A9120" t="s">
        <v>7424</v>
      </c>
      <c r="B9120" t="s">
        <v>7425</v>
      </c>
      <c r="C9120" t="s">
        <v>17387</v>
      </c>
      <c r="D9120" t="s">
        <v>17388</v>
      </c>
      <c r="E9120" s="74">
        <v>43305</v>
      </c>
      <c r="F9120">
        <v>0.24884899999999999</v>
      </c>
      <c r="G9120" t="s">
        <v>17</v>
      </c>
      <c r="H9120" t="s">
        <v>17315</v>
      </c>
      <c r="I9120" s="74">
        <v>43887</v>
      </c>
      <c r="J9120" t="s">
        <v>19</v>
      </c>
      <c r="K9120" t="s">
        <v>17325</v>
      </c>
    </row>
    <row r="9121" spans="1:11" hidden="1" x14ac:dyDescent="0.3">
      <c r="A9121" t="s">
        <v>7426</v>
      </c>
      <c r="B9121" t="s">
        <v>7427</v>
      </c>
      <c r="C9121" t="s">
        <v>17387</v>
      </c>
      <c r="D9121" t="s">
        <v>17388</v>
      </c>
      <c r="E9121" s="74">
        <v>43319</v>
      </c>
      <c r="F9121">
        <v>0.24764900000000001</v>
      </c>
      <c r="G9121" t="s">
        <v>17</v>
      </c>
      <c r="H9121" t="s">
        <v>17315</v>
      </c>
      <c r="I9121" s="74">
        <v>43887</v>
      </c>
      <c r="J9121" t="s">
        <v>19</v>
      </c>
      <c r="K9121" t="s">
        <v>17325</v>
      </c>
    </row>
    <row r="9122" spans="1:11" hidden="1" x14ac:dyDescent="0.3">
      <c r="A9122" t="s">
        <v>7428</v>
      </c>
      <c r="B9122" t="s">
        <v>7429</v>
      </c>
      <c r="C9122" t="s">
        <v>17387</v>
      </c>
      <c r="D9122" t="s">
        <v>17388</v>
      </c>
      <c r="E9122" s="74">
        <v>43333</v>
      </c>
      <c r="F9122">
        <v>0.24167</v>
      </c>
      <c r="G9122" t="s">
        <v>17</v>
      </c>
      <c r="H9122" t="s">
        <v>17315</v>
      </c>
      <c r="I9122" s="74">
        <v>43887</v>
      </c>
      <c r="J9122" t="s">
        <v>19</v>
      </c>
      <c r="K9122" t="s">
        <v>17325</v>
      </c>
    </row>
    <row r="9123" spans="1:11" hidden="1" x14ac:dyDescent="0.3">
      <c r="A9123" t="s">
        <v>7430</v>
      </c>
      <c r="B9123" t="s">
        <v>7431</v>
      </c>
      <c r="C9123" t="s">
        <v>17387</v>
      </c>
      <c r="D9123" t="s">
        <v>17388</v>
      </c>
      <c r="E9123" s="74">
        <v>43350</v>
      </c>
      <c r="F9123">
        <v>0.24173</v>
      </c>
      <c r="G9123" t="s">
        <v>17</v>
      </c>
      <c r="H9123" t="s">
        <v>17315</v>
      </c>
      <c r="I9123" s="74">
        <v>43887</v>
      </c>
      <c r="J9123" t="s">
        <v>19</v>
      </c>
      <c r="K9123" t="s">
        <v>17325</v>
      </c>
    </row>
    <row r="9124" spans="1:11" hidden="1" x14ac:dyDescent="0.3">
      <c r="A9124" t="s">
        <v>7432</v>
      </c>
      <c r="B9124" t="s">
        <v>7433</v>
      </c>
      <c r="C9124" t="s">
        <v>17387</v>
      </c>
      <c r="D9124" t="s">
        <v>17388</v>
      </c>
      <c r="E9124" s="74">
        <v>43371</v>
      </c>
      <c r="F9124">
        <v>0.24907000000000001</v>
      </c>
      <c r="G9124" t="s">
        <v>17</v>
      </c>
      <c r="H9124" t="s">
        <v>17315</v>
      </c>
      <c r="I9124" s="74">
        <v>43887</v>
      </c>
      <c r="J9124" t="s">
        <v>19</v>
      </c>
      <c r="K9124" t="s">
        <v>17325</v>
      </c>
    </row>
    <row r="9125" spans="1:11" hidden="1" x14ac:dyDescent="0.3">
      <c r="A9125" t="s">
        <v>6956</v>
      </c>
      <c r="B9125" t="s">
        <v>6957</v>
      </c>
      <c r="C9125" t="s">
        <v>17387</v>
      </c>
      <c r="D9125" t="s">
        <v>17388</v>
      </c>
      <c r="E9125" s="74">
        <v>43236</v>
      </c>
      <c r="F9125">
        <v>0.24770900000000001</v>
      </c>
      <c r="G9125" t="s">
        <v>17</v>
      </c>
      <c r="H9125" t="s">
        <v>17315</v>
      </c>
      <c r="I9125" s="74">
        <v>43886</v>
      </c>
      <c r="J9125" t="s">
        <v>19</v>
      </c>
      <c r="K9125" t="s">
        <v>17325</v>
      </c>
    </row>
    <row r="9126" spans="1:11" hidden="1" x14ac:dyDescent="0.3">
      <c r="A9126" t="s">
        <v>7434</v>
      </c>
      <c r="B9126" t="s">
        <v>7435</v>
      </c>
      <c r="C9126" t="s">
        <v>17387</v>
      </c>
      <c r="D9126" t="s">
        <v>17388</v>
      </c>
      <c r="E9126" s="74">
        <v>43388</v>
      </c>
      <c r="F9126">
        <v>0.24379000000000001</v>
      </c>
      <c r="G9126" t="s">
        <v>17</v>
      </c>
      <c r="H9126" t="s">
        <v>17315</v>
      </c>
      <c r="I9126" s="74">
        <v>43887</v>
      </c>
      <c r="J9126" t="s">
        <v>19</v>
      </c>
      <c r="K9126" t="s">
        <v>17325</v>
      </c>
    </row>
    <row r="9127" spans="1:11" hidden="1" x14ac:dyDescent="0.3">
      <c r="A9127" t="s">
        <v>7436</v>
      </c>
      <c r="B9127" t="s">
        <v>7437</v>
      </c>
      <c r="C9127" t="s">
        <v>17387</v>
      </c>
      <c r="D9127" t="s">
        <v>17388</v>
      </c>
      <c r="E9127" s="74">
        <v>43392</v>
      </c>
      <c r="F9127">
        <v>0.24537900000000001</v>
      </c>
      <c r="G9127" t="s">
        <v>17</v>
      </c>
      <c r="H9127" t="s">
        <v>17315</v>
      </c>
      <c r="I9127" s="74">
        <v>43887</v>
      </c>
      <c r="J9127" t="s">
        <v>19</v>
      </c>
      <c r="K9127" t="s">
        <v>17325</v>
      </c>
    </row>
    <row r="9128" spans="1:11" hidden="1" x14ac:dyDescent="0.3">
      <c r="A9128" t="s">
        <v>7438</v>
      </c>
      <c r="B9128" t="s">
        <v>7439</v>
      </c>
      <c r="C9128" t="s">
        <v>17387</v>
      </c>
      <c r="D9128" t="s">
        <v>17388</v>
      </c>
      <c r="E9128" s="74">
        <v>43398</v>
      </c>
      <c r="F9128">
        <v>0.24820900000000001</v>
      </c>
      <c r="G9128" t="s">
        <v>17</v>
      </c>
      <c r="H9128" t="s">
        <v>17315</v>
      </c>
      <c r="I9128" s="74">
        <v>43887</v>
      </c>
      <c r="J9128" t="s">
        <v>19</v>
      </c>
      <c r="K9128" t="s">
        <v>17325</v>
      </c>
    </row>
    <row r="9129" spans="1:11" hidden="1" x14ac:dyDescent="0.3">
      <c r="A9129" t="s">
        <v>7440</v>
      </c>
      <c r="B9129" t="s">
        <v>7441</v>
      </c>
      <c r="C9129" t="s">
        <v>17387</v>
      </c>
      <c r="D9129" t="s">
        <v>17388</v>
      </c>
      <c r="E9129" s="74">
        <v>43418</v>
      </c>
      <c r="F9129">
        <v>0.24376900000000001</v>
      </c>
      <c r="G9129" t="s">
        <v>17</v>
      </c>
      <c r="H9129" t="s">
        <v>17315</v>
      </c>
      <c r="I9129" s="74">
        <v>43887</v>
      </c>
      <c r="J9129" t="s">
        <v>19</v>
      </c>
      <c r="K9129" t="s">
        <v>17325</v>
      </c>
    </row>
    <row r="9130" spans="1:11" hidden="1" x14ac:dyDescent="0.3">
      <c r="A9130" t="s">
        <v>7442</v>
      </c>
      <c r="B9130" t="s">
        <v>7443</v>
      </c>
      <c r="C9130" t="s">
        <v>17387</v>
      </c>
      <c r="D9130" t="s">
        <v>17388</v>
      </c>
      <c r="E9130" s="74">
        <v>43417</v>
      </c>
      <c r="F9130">
        <v>0.24904999999999999</v>
      </c>
      <c r="G9130" t="s">
        <v>17</v>
      </c>
      <c r="H9130" t="s">
        <v>17315</v>
      </c>
      <c r="I9130" s="74">
        <v>43887</v>
      </c>
      <c r="J9130" t="s">
        <v>19</v>
      </c>
      <c r="K9130" t="s">
        <v>17325</v>
      </c>
    </row>
    <row r="9131" spans="1:11" hidden="1" x14ac:dyDescent="0.3">
      <c r="A9131" t="s">
        <v>7444</v>
      </c>
      <c r="B9131" t="s">
        <v>7445</v>
      </c>
      <c r="C9131" t="s">
        <v>17387</v>
      </c>
      <c r="D9131" t="s">
        <v>17388</v>
      </c>
      <c r="E9131" s="74">
        <v>43431</v>
      </c>
      <c r="F9131">
        <v>0.24446899999999999</v>
      </c>
      <c r="G9131" t="s">
        <v>17</v>
      </c>
      <c r="H9131" t="s">
        <v>17315</v>
      </c>
      <c r="I9131" s="74">
        <v>43887</v>
      </c>
      <c r="J9131" t="s">
        <v>19</v>
      </c>
      <c r="K9131" t="s">
        <v>17325</v>
      </c>
    </row>
    <row r="9132" spans="1:11" hidden="1" x14ac:dyDescent="0.3">
      <c r="A9132" t="s">
        <v>7446</v>
      </c>
      <c r="B9132" t="s">
        <v>7447</v>
      </c>
      <c r="C9132" t="s">
        <v>17387</v>
      </c>
      <c r="D9132" t="s">
        <v>17388</v>
      </c>
      <c r="E9132" s="74">
        <v>43239</v>
      </c>
      <c r="F9132">
        <v>0.218838</v>
      </c>
      <c r="G9132" t="s">
        <v>17</v>
      </c>
      <c r="H9132" t="s">
        <v>17315</v>
      </c>
      <c r="I9132" s="74">
        <v>43887</v>
      </c>
      <c r="J9132" t="s">
        <v>19</v>
      </c>
      <c r="K9132" t="s">
        <v>17325</v>
      </c>
    </row>
    <row r="9133" spans="1:11" hidden="1" x14ac:dyDescent="0.3">
      <c r="A9133" t="s">
        <v>7448</v>
      </c>
      <c r="B9133" t="s">
        <v>7449</v>
      </c>
      <c r="C9133" t="s">
        <v>17387</v>
      </c>
      <c r="D9133" t="s">
        <v>17388</v>
      </c>
      <c r="E9133" s="74">
        <v>43105</v>
      </c>
      <c r="F9133">
        <v>0.24388799999999999</v>
      </c>
      <c r="G9133" t="s">
        <v>17</v>
      </c>
      <c r="H9133" t="s">
        <v>17315</v>
      </c>
      <c r="I9133" s="74">
        <v>43887</v>
      </c>
      <c r="J9133" t="s">
        <v>19</v>
      </c>
      <c r="K9133" t="s">
        <v>17325</v>
      </c>
    </row>
    <row r="9134" spans="1:11" hidden="1" x14ac:dyDescent="0.3">
      <c r="A9134" t="s">
        <v>7450</v>
      </c>
      <c r="B9134" t="s">
        <v>7451</v>
      </c>
      <c r="C9134" t="s">
        <v>17387</v>
      </c>
      <c r="D9134" t="s">
        <v>17388</v>
      </c>
      <c r="E9134" s="74">
        <v>43175</v>
      </c>
      <c r="F9134">
        <v>0.24756800000000001</v>
      </c>
      <c r="G9134" t="s">
        <v>17</v>
      </c>
      <c r="H9134" t="s">
        <v>17315</v>
      </c>
      <c r="I9134" s="74">
        <v>43887</v>
      </c>
      <c r="J9134" t="s">
        <v>19</v>
      </c>
      <c r="K9134" t="s">
        <v>17325</v>
      </c>
    </row>
    <row r="9135" spans="1:11" hidden="1" x14ac:dyDescent="0.3">
      <c r="A9135" t="s">
        <v>7452</v>
      </c>
      <c r="B9135" t="s">
        <v>7453</v>
      </c>
      <c r="C9135" t="s">
        <v>17387</v>
      </c>
      <c r="D9135" t="s">
        <v>17388</v>
      </c>
      <c r="E9135" s="74">
        <v>43103</v>
      </c>
      <c r="F9135">
        <v>0.11650000000000001</v>
      </c>
      <c r="G9135" t="s">
        <v>17</v>
      </c>
      <c r="H9135" t="s">
        <v>17315</v>
      </c>
      <c r="I9135" s="74">
        <v>43887</v>
      </c>
      <c r="J9135" t="s">
        <v>19</v>
      </c>
      <c r="K9135" t="s">
        <v>17325</v>
      </c>
    </row>
    <row r="9136" spans="1:11" hidden="1" x14ac:dyDescent="0.3">
      <c r="A9136" t="s">
        <v>6995</v>
      </c>
      <c r="B9136" t="s">
        <v>6996</v>
      </c>
      <c r="C9136" t="s">
        <v>17387</v>
      </c>
      <c r="D9136" t="s">
        <v>17388</v>
      </c>
      <c r="E9136" s="74">
        <v>43235</v>
      </c>
      <c r="F9136">
        <v>0.24793000000000001</v>
      </c>
      <c r="G9136" t="s">
        <v>17</v>
      </c>
      <c r="H9136" t="s">
        <v>17315</v>
      </c>
      <c r="I9136" s="74">
        <v>43886</v>
      </c>
      <c r="J9136" t="s">
        <v>19</v>
      </c>
      <c r="K9136" t="s">
        <v>17325</v>
      </c>
    </row>
    <row r="9137" spans="1:11" hidden="1" x14ac:dyDescent="0.3">
      <c r="A9137" t="s">
        <v>7455</v>
      </c>
      <c r="B9137" t="s">
        <v>7456</v>
      </c>
      <c r="C9137" t="s">
        <v>17387</v>
      </c>
      <c r="D9137" t="s">
        <v>17388</v>
      </c>
      <c r="E9137" s="74">
        <v>43175</v>
      </c>
      <c r="F9137">
        <v>9.3950000000000006E-2</v>
      </c>
      <c r="G9137" t="s">
        <v>17</v>
      </c>
      <c r="H9137" t="s">
        <v>17315</v>
      </c>
      <c r="I9137" s="74">
        <v>43887</v>
      </c>
      <c r="J9137" t="s">
        <v>19</v>
      </c>
      <c r="K9137" t="s">
        <v>17325</v>
      </c>
    </row>
    <row r="9138" spans="1:11" hidden="1" x14ac:dyDescent="0.3">
      <c r="A9138" t="s">
        <v>7457</v>
      </c>
      <c r="B9138" t="s">
        <v>7458</v>
      </c>
      <c r="C9138" t="s">
        <v>17387</v>
      </c>
      <c r="D9138" t="s">
        <v>17388</v>
      </c>
      <c r="E9138" s="74">
        <v>43299</v>
      </c>
      <c r="F9138">
        <v>0.24909999999999999</v>
      </c>
      <c r="G9138" t="s">
        <v>17</v>
      </c>
      <c r="H9138" t="s">
        <v>17315</v>
      </c>
      <c r="I9138" s="74">
        <v>43887</v>
      </c>
      <c r="J9138" t="s">
        <v>19</v>
      </c>
      <c r="K9138" t="s">
        <v>17325</v>
      </c>
    </row>
    <row r="9139" spans="1:11" hidden="1" x14ac:dyDescent="0.3">
      <c r="A9139" t="s">
        <v>7459</v>
      </c>
      <c r="B9139" t="s">
        <v>7460</v>
      </c>
      <c r="C9139" t="s">
        <v>17387</v>
      </c>
      <c r="D9139" t="s">
        <v>17388</v>
      </c>
      <c r="E9139" s="74">
        <v>43300</v>
      </c>
      <c r="F9139">
        <v>0.24898799999999999</v>
      </c>
      <c r="G9139" t="s">
        <v>17</v>
      </c>
      <c r="H9139" t="s">
        <v>17315</v>
      </c>
      <c r="I9139" s="74">
        <v>43887</v>
      </c>
      <c r="J9139" t="s">
        <v>19</v>
      </c>
      <c r="K9139" t="s">
        <v>17325</v>
      </c>
    </row>
    <row r="9140" spans="1:11" hidden="1" x14ac:dyDescent="0.3">
      <c r="A9140" t="s">
        <v>28447</v>
      </c>
      <c r="B9140" t="s">
        <v>28448</v>
      </c>
      <c r="C9140" t="s">
        <v>17387</v>
      </c>
      <c r="D9140" t="s">
        <v>17388</v>
      </c>
      <c r="E9140" s="74">
        <v>43304</v>
      </c>
      <c r="F9140">
        <v>0.24898999999999999</v>
      </c>
      <c r="G9140" t="s">
        <v>17</v>
      </c>
      <c r="H9140" t="s">
        <v>17315</v>
      </c>
      <c r="I9140" s="74">
        <v>43887</v>
      </c>
      <c r="J9140" t="s">
        <v>19</v>
      </c>
      <c r="K9140" t="s">
        <v>17325</v>
      </c>
    </row>
    <row r="9141" spans="1:11" hidden="1" x14ac:dyDescent="0.3">
      <c r="A9141" t="s">
        <v>7461</v>
      </c>
      <c r="B9141" t="s">
        <v>7462</v>
      </c>
      <c r="C9141" t="s">
        <v>17387</v>
      </c>
      <c r="D9141" t="s">
        <v>17388</v>
      </c>
      <c r="E9141" s="74">
        <v>43301</v>
      </c>
      <c r="F9141">
        <v>0.24192900000000001</v>
      </c>
      <c r="G9141" t="s">
        <v>17</v>
      </c>
      <c r="H9141" t="s">
        <v>17315</v>
      </c>
      <c r="I9141" s="74">
        <v>43887</v>
      </c>
      <c r="J9141" t="s">
        <v>19</v>
      </c>
      <c r="K9141" t="s">
        <v>17325</v>
      </c>
    </row>
    <row r="9142" spans="1:11" hidden="1" x14ac:dyDescent="0.3">
      <c r="A9142" t="s">
        <v>7463</v>
      </c>
      <c r="B9142" t="s">
        <v>7464</v>
      </c>
      <c r="C9142" t="s">
        <v>17387</v>
      </c>
      <c r="D9142" t="s">
        <v>17388</v>
      </c>
      <c r="E9142" s="74">
        <v>43301</v>
      </c>
      <c r="F9142">
        <v>0.24545900000000001</v>
      </c>
      <c r="G9142" t="s">
        <v>17</v>
      </c>
      <c r="H9142" t="s">
        <v>17315</v>
      </c>
      <c r="I9142" s="74">
        <v>43887</v>
      </c>
      <c r="J9142" t="s">
        <v>19</v>
      </c>
      <c r="K9142" t="s">
        <v>17325</v>
      </c>
    </row>
    <row r="9143" spans="1:11" hidden="1" x14ac:dyDescent="0.3">
      <c r="A9143" t="s">
        <v>7465</v>
      </c>
      <c r="B9143" t="s">
        <v>7466</v>
      </c>
      <c r="C9143" t="s">
        <v>17387</v>
      </c>
      <c r="D9143" t="s">
        <v>17388</v>
      </c>
      <c r="E9143" s="74">
        <v>43305</v>
      </c>
      <c r="F9143">
        <v>0.24587899999999999</v>
      </c>
      <c r="G9143" t="s">
        <v>17</v>
      </c>
      <c r="H9143" t="s">
        <v>17315</v>
      </c>
      <c r="I9143" s="74">
        <v>43887</v>
      </c>
      <c r="J9143" t="s">
        <v>19</v>
      </c>
      <c r="K9143" t="s">
        <v>17325</v>
      </c>
    </row>
    <row r="9144" spans="1:11" hidden="1" x14ac:dyDescent="0.3">
      <c r="A9144" t="s">
        <v>7467</v>
      </c>
      <c r="B9144" t="s">
        <v>7468</v>
      </c>
      <c r="C9144" t="s">
        <v>17387</v>
      </c>
      <c r="D9144" t="s">
        <v>17388</v>
      </c>
      <c r="E9144" s="74">
        <v>43301</v>
      </c>
      <c r="F9144">
        <v>0.246748</v>
      </c>
      <c r="G9144" t="s">
        <v>17</v>
      </c>
      <c r="H9144" t="s">
        <v>17315</v>
      </c>
      <c r="I9144" s="74">
        <v>43887</v>
      </c>
      <c r="J9144" t="s">
        <v>19</v>
      </c>
      <c r="K9144" t="s">
        <v>17325</v>
      </c>
    </row>
    <row r="9145" spans="1:11" hidden="1" x14ac:dyDescent="0.3">
      <c r="A9145" t="s">
        <v>7469</v>
      </c>
      <c r="B9145" t="s">
        <v>7470</v>
      </c>
      <c r="C9145" t="s">
        <v>17387</v>
      </c>
      <c r="D9145" t="s">
        <v>17388</v>
      </c>
      <c r="E9145" s="74">
        <v>43325</v>
      </c>
      <c r="F9145">
        <v>0.24901000000000001</v>
      </c>
      <c r="G9145" t="s">
        <v>17</v>
      </c>
      <c r="H9145" t="s">
        <v>17315</v>
      </c>
      <c r="I9145" s="74">
        <v>43887</v>
      </c>
      <c r="J9145" t="s">
        <v>19</v>
      </c>
      <c r="K9145" t="s">
        <v>17325</v>
      </c>
    </row>
    <row r="9146" spans="1:11" hidden="1" x14ac:dyDescent="0.3">
      <c r="A9146" t="s">
        <v>7471</v>
      </c>
      <c r="B9146" t="s">
        <v>7472</v>
      </c>
      <c r="C9146" t="s">
        <v>17387</v>
      </c>
      <c r="D9146" t="s">
        <v>17388</v>
      </c>
      <c r="E9146" s="74">
        <v>43334</v>
      </c>
      <c r="F9146">
        <v>0.242169</v>
      </c>
      <c r="G9146" t="s">
        <v>17</v>
      </c>
      <c r="H9146" t="s">
        <v>17315</v>
      </c>
      <c r="I9146" s="74">
        <v>43907</v>
      </c>
      <c r="J9146" t="s">
        <v>19</v>
      </c>
      <c r="K9146" t="s">
        <v>17325</v>
      </c>
    </row>
    <row r="9147" spans="1:11" hidden="1" x14ac:dyDescent="0.3">
      <c r="A9147" t="s">
        <v>7003</v>
      </c>
      <c r="B9147" t="s">
        <v>7004</v>
      </c>
      <c r="C9147" t="s">
        <v>17387</v>
      </c>
      <c r="D9147" t="s">
        <v>17388</v>
      </c>
      <c r="E9147" s="74">
        <v>43237</v>
      </c>
      <c r="F9147">
        <v>0.23249800000000001</v>
      </c>
      <c r="G9147" t="s">
        <v>17</v>
      </c>
      <c r="H9147" t="s">
        <v>17315</v>
      </c>
      <c r="I9147" s="74">
        <v>43886</v>
      </c>
      <c r="J9147" t="s">
        <v>19</v>
      </c>
      <c r="K9147" t="s">
        <v>17325</v>
      </c>
    </row>
    <row r="9148" spans="1:11" hidden="1" x14ac:dyDescent="0.3">
      <c r="A9148" t="s">
        <v>7473</v>
      </c>
      <c r="B9148" t="s">
        <v>7474</v>
      </c>
      <c r="C9148" t="s">
        <v>17387</v>
      </c>
      <c r="D9148" t="s">
        <v>17388</v>
      </c>
      <c r="E9148" s="74">
        <v>43341</v>
      </c>
      <c r="F9148">
        <v>0.24482799999999999</v>
      </c>
      <c r="G9148" t="s">
        <v>17</v>
      </c>
      <c r="H9148" t="s">
        <v>17315</v>
      </c>
      <c r="I9148" s="74">
        <v>43887</v>
      </c>
      <c r="J9148" t="s">
        <v>19</v>
      </c>
      <c r="K9148" t="s">
        <v>17325</v>
      </c>
    </row>
    <row r="9149" spans="1:11" hidden="1" x14ac:dyDescent="0.3">
      <c r="A9149" t="s">
        <v>7475</v>
      </c>
      <c r="B9149" t="s">
        <v>7476</v>
      </c>
      <c r="C9149" t="s">
        <v>17387</v>
      </c>
      <c r="D9149" t="s">
        <v>17388</v>
      </c>
      <c r="E9149" s="74">
        <v>43357</v>
      </c>
      <c r="F9149">
        <v>0.24521999999999999</v>
      </c>
      <c r="G9149" t="s">
        <v>17</v>
      </c>
      <c r="H9149" t="s">
        <v>17315</v>
      </c>
      <c r="I9149" s="74">
        <v>43887</v>
      </c>
      <c r="J9149" t="s">
        <v>19</v>
      </c>
      <c r="K9149" t="s">
        <v>17325</v>
      </c>
    </row>
    <row r="9150" spans="1:11" hidden="1" x14ac:dyDescent="0.3">
      <c r="A9150" t="s">
        <v>7477</v>
      </c>
      <c r="B9150" t="s">
        <v>7478</v>
      </c>
      <c r="C9150" t="s">
        <v>17387</v>
      </c>
      <c r="D9150" t="s">
        <v>17388</v>
      </c>
      <c r="E9150" s="74">
        <v>43356</v>
      </c>
      <c r="F9150">
        <v>0.24437</v>
      </c>
      <c r="G9150" t="s">
        <v>17</v>
      </c>
      <c r="H9150" t="s">
        <v>17315</v>
      </c>
      <c r="I9150" s="74">
        <v>43887</v>
      </c>
      <c r="J9150" t="s">
        <v>19</v>
      </c>
      <c r="K9150" t="s">
        <v>17325</v>
      </c>
    </row>
    <row r="9151" spans="1:11" hidden="1" x14ac:dyDescent="0.3">
      <c r="A9151" t="s">
        <v>7479</v>
      </c>
      <c r="B9151" t="s">
        <v>7480</v>
      </c>
      <c r="C9151" t="s">
        <v>17387</v>
      </c>
      <c r="D9151" t="s">
        <v>17388</v>
      </c>
      <c r="E9151" s="74">
        <v>43370</v>
      </c>
      <c r="F9151">
        <v>0.24895999999999999</v>
      </c>
      <c r="G9151" t="s">
        <v>17</v>
      </c>
      <c r="H9151" t="s">
        <v>17315</v>
      </c>
      <c r="I9151" s="74">
        <v>43887</v>
      </c>
      <c r="J9151" t="s">
        <v>19</v>
      </c>
      <c r="K9151" t="s">
        <v>17325</v>
      </c>
    </row>
    <row r="9152" spans="1:11" hidden="1" x14ac:dyDescent="0.3">
      <c r="A9152" t="s">
        <v>7481</v>
      </c>
      <c r="B9152" t="s">
        <v>7482</v>
      </c>
      <c r="C9152" t="s">
        <v>17387</v>
      </c>
      <c r="D9152" t="s">
        <v>17388</v>
      </c>
      <c r="E9152" s="74">
        <v>43375</v>
      </c>
      <c r="F9152">
        <v>0.23841699999999999</v>
      </c>
      <c r="G9152" t="s">
        <v>17</v>
      </c>
      <c r="H9152" t="s">
        <v>17315</v>
      </c>
      <c r="I9152" s="74">
        <v>43887</v>
      </c>
      <c r="J9152" t="s">
        <v>19</v>
      </c>
      <c r="K9152" t="s">
        <v>17325</v>
      </c>
    </row>
    <row r="9153" spans="1:11" hidden="1" x14ac:dyDescent="0.3">
      <c r="A9153" t="s">
        <v>7483</v>
      </c>
      <c r="B9153" t="s">
        <v>7484</v>
      </c>
      <c r="C9153" t="s">
        <v>17387</v>
      </c>
      <c r="D9153" t="s">
        <v>17388</v>
      </c>
      <c r="E9153" s="74">
        <v>43410</v>
      </c>
      <c r="F9153">
        <v>0.245279</v>
      </c>
      <c r="G9153" t="s">
        <v>17</v>
      </c>
      <c r="H9153" t="s">
        <v>17315</v>
      </c>
      <c r="I9153" s="74">
        <v>43907</v>
      </c>
      <c r="J9153" t="s">
        <v>19</v>
      </c>
      <c r="K9153" t="s">
        <v>17325</v>
      </c>
    </row>
    <row r="9154" spans="1:11" hidden="1" x14ac:dyDescent="0.3">
      <c r="A9154" t="s">
        <v>7485</v>
      </c>
      <c r="B9154" t="s">
        <v>7486</v>
      </c>
      <c r="C9154" t="s">
        <v>17387</v>
      </c>
      <c r="D9154" t="s">
        <v>17388</v>
      </c>
      <c r="E9154" s="74">
        <v>43283</v>
      </c>
      <c r="F9154">
        <v>8.4409999999999999E-2</v>
      </c>
      <c r="G9154" t="s">
        <v>17</v>
      </c>
      <c r="H9154" t="s">
        <v>17315</v>
      </c>
      <c r="I9154" s="74">
        <v>43907</v>
      </c>
      <c r="J9154" t="s">
        <v>19</v>
      </c>
      <c r="K9154" t="s">
        <v>17325</v>
      </c>
    </row>
    <row r="9155" spans="1:11" hidden="1" x14ac:dyDescent="0.3">
      <c r="A9155" t="s">
        <v>7487</v>
      </c>
      <c r="B9155" t="s">
        <v>7488</v>
      </c>
      <c r="C9155" t="s">
        <v>17387</v>
      </c>
      <c r="D9155" t="s">
        <v>17388</v>
      </c>
      <c r="E9155" s="74">
        <v>43102</v>
      </c>
      <c r="F9155">
        <v>0.247449</v>
      </c>
      <c r="G9155" t="s">
        <v>17</v>
      </c>
      <c r="H9155" t="s">
        <v>17315</v>
      </c>
      <c r="I9155" s="74">
        <v>43907</v>
      </c>
      <c r="J9155" t="s">
        <v>19</v>
      </c>
      <c r="K9155" t="s">
        <v>17325</v>
      </c>
    </row>
    <row r="9156" spans="1:11" hidden="1" x14ac:dyDescent="0.3">
      <c r="A9156" t="s">
        <v>7489</v>
      </c>
      <c r="B9156" t="s">
        <v>7490</v>
      </c>
      <c r="C9156" t="s">
        <v>17387</v>
      </c>
      <c r="D9156" t="s">
        <v>17388</v>
      </c>
      <c r="E9156" s="74">
        <v>43140</v>
      </c>
      <c r="F9156">
        <v>5.2810000000000003E-2</v>
      </c>
      <c r="G9156" t="s">
        <v>17</v>
      </c>
      <c r="H9156" t="s">
        <v>17315</v>
      </c>
      <c r="I9156" s="74">
        <v>43887</v>
      </c>
      <c r="J9156" t="s">
        <v>19</v>
      </c>
      <c r="K9156" t="s">
        <v>17325</v>
      </c>
    </row>
    <row r="9157" spans="1:11" hidden="1" x14ac:dyDescent="0.3">
      <c r="A9157" t="s">
        <v>7491</v>
      </c>
      <c r="B9157" t="s">
        <v>7492</v>
      </c>
      <c r="C9157" t="s">
        <v>17387</v>
      </c>
      <c r="D9157" t="s">
        <v>17388</v>
      </c>
      <c r="E9157" s="74">
        <v>43210</v>
      </c>
      <c r="F9157">
        <v>0.24285999999999999</v>
      </c>
      <c r="G9157" t="s">
        <v>17</v>
      </c>
      <c r="H9157" t="s">
        <v>17315</v>
      </c>
      <c r="I9157" s="74">
        <v>43887</v>
      </c>
      <c r="J9157" t="s">
        <v>19</v>
      </c>
      <c r="K9157" t="s">
        <v>17325</v>
      </c>
    </row>
    <row r="9158" spans="1:11" hidden="1" x14ac:dyDescent="0.3">
      <c r="A9158" t="s">
        <v>7097</v>
      </c>
      <c r="B9158" t="s">
        <v>7098</v>
      </c>
      <c r="C9158" t="s">
        <v>17387</v>
      </c>
      <c r="D9158" t="s">
        <v>17388</v>
      </c>
      <c r="E9158" s="74">
        <v>43238</v>
      </c>
      <c r="F9158">
        <v>0.24879000000000001</v>
      </c>
      <c r="G9158" t="s">
        <v>17</v>
      </c>
      <c r="H9158" t="s">
        <v>17315</v>
      </c>
      <c r="I9158" s="74">
        <v>43887</v>
      </c>
      <c r="J9158" t="s">
        <v>19</v>
      </c>
      <c r="K9158" t="s">
        <v>17325</v>
      </c>
    </row>
    <row r="9159" spans="1:11" hidden="1" x14ac:dyDescent="0.3">
      <c r="A9159" t="s">
        <v>7493</v>
      </c>
      <c r="B9159" t="s">
        <v>7494</v>
      </c>
      <c r="C9159" t="s">
        <v>17387</v>
      </c>
      <c r="D9159" t="s">
        <v>17388</v>
      </c>
      <c r="E9159" s="74">
        <v>43207</v>
      </c>
      <c r="F9159">
        <v>0.24944</v>
      </c>
      <c r="G9159" t="s">
        <v>17</v>
      </c>
      <c r="H9159" t="s">
        <v>17315</v>
      </c>
      <c r="I9159" s="74">
        <v>43887</v>
      </c>
      <c r="J9159" t="s">
        <v>19</v>
      </c>
      <c r="K9159" t="s">
        <v>17325</v>
      </c>
    </row>
    <row r="9160" spans="1:11" hidden="1" x14ac:dyDescent="0.3">
      <c r="A9160" t="s">
        <v>7495</v>
      </c>
      <c r="B9160" t="s">
        <v>7496</v>
      </c>
      <c r="C9160" t="s">
        <v>17387</v>
      </c>
      <c r="D9160" t="s">
        <v>17388</v>
      </c>
      <c r="E9160" s="74">
        <v>43207</v>
      </c>
      <c r="F9160">
        <v>0.24357899999999999</v>
      </c>
      <c r="G9160" t="s">
        <v>17</v>
      </c>
      <c r="H9160" t="s">
        <v>17315</v>
      </c>
      <c r="I9160" s="74">
        <v>43887</v>
      </c>
      <c r="J9160" t="s">
        <v>19</v>
      </c>
      <c r="K9160" t="s">
        <v>17325</v>
      </c>
    </row>
    <row r="9161" spans="1:11" hidden="1" x14ac:dyDescent="0.3">
      <c r="A9161" t="s">
        <v>7497</v>
      </c>
      <c r="B9161" t="s">
        <v>7498</v>
      </c>
      <c r="C9161" t="s">
        <v>17387</v>
      </c>
      <c r="D9161" t="s">
        <v>17388</v>
      </c>
      <c r="E9161" s="74">
        <v>43102</v>
      </c>
      <c r="F9161">
        <v>0.248749</v>
      </c>
      <c r="G9161" t="s">
        <v>17</v>
      </c>
      <c r="H9161" t="s">
        <v>17315</v>
      </c>
      <c r="I9161" s="74">
        <v>43887</v>
      </c>
      <c r="J9161" t="s">
        <v>19</v>
      </c>
      <c r="K9161" t="s">
        <v>17325</v>
      </c>
    </row>
    <row r="9162" spans="1:11" hidden="1" x14ac:dyDescent="0.3">
      <c r="A9162" t="s">
        <v>7499</v>
      </c>
      <c r="B9162" t="s">
        <v>7500</v>
      </c>
      <c r="C9162" t="s">
        <v>17387</v>
      </c>
      <c r="D9162" t="s">
        <v>17388</v>
      </c>
      <c r="E9162" s="74">
        <v>43102</v>
      </c>
      <c r="F9162">
        <v>0.24112</v>
      </c>
      <c r="G9162" t="s">
        <v>17</v>
      </c>
      <c r="H9162" t="s">
        <v>17315</v>
      </c>
      <c r="I9162" s="74">
        <v>43907</v>
      </c>
      <c r="J9162" t="s">
        <v>19</v>
      </c>
      <c r="K9162" t="s">
        <v>17325</v>
      </c>
    </row>
    <row r="9163" spans="1:11" hidden="1" x14ac:dyDescent="0.3">
      <c r="A9163" t="s">
        <v>10460</v>
      </c>
      <c r="B9163" t="s">
        <v>10459</v>
      </c>
      <c r="C9163" t="s">
        <v>17387</v>
      </c>
      <c r="D9163" t="s">
        <v>17388</v>
      </c>
      <c r="E9163" s="74">
        <v>43102</v>
      </c>
      <c r="F9163">
        <v>0.24826000000000001</v>
      </c>
      <c r="G9163" t="s">
        <v>17</v>
      </c>
      <c r="H9163" t="s">
        <v>17315</v>
      </c>
      <c r="I9163" s="74">
        <v>43887</v>
      </c>
      <c r="J9163" t="s">
        <v>19</v>
      </c>
      <c r="K9163" t="s">
        <v>17325</v>
      </c>
    </row>
    <row r="9164" spans="1:11" hidden="1" x14ac:dyDescent="0.3">
      <c r="A9164" t="s">
        <v>7501</v>
      </c>
      <c r="B9164" t="s">
        <v>7502</v>
      </c>
      <c r="C9164" t="s">
        <v>17387</v>
      </c>
      <c r="D9164" t="s">
        <v>17388</v>
      </c>
      <c r="E9164" s="74">
        <v>43103</v>
      </c>
      <c r="F9164">
        <v>0.24549000000000001</v>
      </c>
      <c r="G9164" t="s">
        <v>17</v>
      </c>
      <c r="H9164" t="s">
        <v>17315</v>
      </c>
      <c r="I9164" s="74">
        <v>43887</v>
      </c>
      <c r="J9164" t="s">
        <v>19</v>
      </c>
      <c r="K9164" t="s">
        <v>17325</v>
      </c>
    </row>
    <row r="9165" spans="1:11" hidden="1" x14ac:dyDescent="0.3">
      <c r="A9165" t="s">
        <v>7503</v>
      </c>
      <c r="B9165" t="s">
        <v>7504</v>
      </c>
      <c r="C9165" t="s">
        <v>17387</v>
      </c>
      <c r="D9165" t="s">
        <v>17388</v>
      </c>
      <c r="E9165" s="74">
        <v>43103</v>
      </c>
      <c r="F9165">
        <v>0.24826000000000001</v>
      </c>
      <c r="G9165" t="s">
        <v>17</v>
      </c>
      <c r="H9165" t="s">
        <v>17315</v>
      </c>
      <c r="I9165" s="74">
        <v>43887</v>
      </c>
      <c r="J9165" t="s">
        <v>19</v>
      </c>
      <c r="K9165" t="s">
        <v>17325</v>
      </c>
    </row>
    <row r="9166" spans="1:11" hidden="1" x14ac:dyDescent="0.3">
      <c r="A9166" t="s">
        <v>7505</v>
      </c>
      <c r="B9166" t="s">
        <v>7506</v>
      </c>
      <c r="C9166" t="s">
        <v>17387</v>
      </c>
      <c r="D9166" t="s">
        <v>17388</v>
      </c>
      <c r="E9166" s="74">
        <v>43102</v>
      </c>
      <c r="F9166">
        <v>0.245949</v>
      </c>
      <c r="G9166" t="s">
        <v>17</v>
      </c>
      <c r="H9166" t="s">
        <v>17315</v>
      </c>
      <c r="I9166" s="74">
        <v>43887</v>
      </c>
      <c r="J9166" t="s">
        <v>19</v>
      </c>
      <c r="K9166" t="s">
        <v>17325</v>
      </c>
    </row>
    <row r="9167" spans="1:11" hidden="1" x14ac:dyDescent="0.3">
      <c r="A9167" t="s">
        <v>7507</v>
      </c>
      <c r="B9167" t="s">
        <v>7508</v>
      </c>
      <c r="C9167" t="s">
        <v>17387</v>
      </c>
      <c r="D9167" t="s">
        <v>17388</v>
      </c>
      <c r="E9167" s="74">
        <v>43102</v>
      </c>
      <c r="F9167">
        <v>0.24801799999999999</v>
      </c>
      <c r="G9167" t="s">
        <v>17</v>
      </c>
      <c r="H9167" t="s">
        <v>17315</v>
      </c>
      <c r="I9167" s="74">
        <v>43887</v>
      </c>
      <c r="J9167" t="s">
        <v>19</v>
      </c>
      <c r="K9167" t="s">
        <v>17325</v>
      </c>
    </row>
    <row r="9168" spans="1:11" hidden="1" x14ac:dyDescent="0.3">
      <c r="A9168" t="s">
        <v>7509</v>
      </c>
      <c r="B9168" t="s">
        <v>7510</v>
      </c>
      <c r="C9168" t="s">
        <v>17387</v>
      </c>
      <c r="D9168" t="s">
        <v>17388</v>
      </c>
      <c r="E9168" s="74">
        <v>43102</v>
      </c>
      <c r="F9168">
        <v>0.24296000000000001</v>
      </c>
      <c r="G9168" t="s">
        <v>17</v>
      </c>
      <c r="H9168" t="s">
        <v>17315</v>
      </c>
      <c r="I9168" s="74">
        <v>43887</v>
      </c>
      <c r="J9168" t="s">
        <v>19</v>
      </c>
      <c r="K9168" t="s">
        <v>17325</v>
      </c>
    </row>
    <row r="9169" spans="1:11" hidden="1" x14ac:dyDescent="0.3">
      <c r="A9169" t="s">
        <v>7850</v>
      </c>
      <c r="B9169" t="s">
        <v>7851</v>
      </c>
      <c r="C9169" t="s">
        <v>17387</v>
      </c>
      <c r="D9169" t="s">
        <v>17388</v>
      </c>
      <c r="E9169" s="74">
        <v>43502</v>
      </c>
      <c r="F9169">
        <v>4.6249999999999999E-2</v>
      </c>
      <c r="G9169" t="s">
        <v>17</v>
      </c>
      <c r="H9169" t="s">
        <v>17315</v>
      </c>
      <c r="I9169" s="74">
        <v>43948</v>
      </c>
      <c r="J9169" t="s">
        <v>19</v>
      </c>
      <c r="K9169" t="s">
        <v>17325</v>
      </c>
    </row>
    <row r="9170" spans="1:11" hidden="1" x14ac:dyDescent="0.3">
      <c r="A9170" t="s">
        <v>7869</v>
      </c>
      <c r="B9170" t="s">
        <v>7870</v>
      </c>
      <c r="C9170" t="s">
        <v>17387</v>
      </c>
      <c r="D9170" t="s">
        <v>17388</v>
      </c>
      <c r="E9170" s="74">
        <v>43545</v>
      </c>
      <c r="F9170">
        <v>0.24693799999999999</v>
      </c>
      <c r="G9170" t="s">
        <v>17</v>
      </c>
      <c r="H9170" t="s">
        <v>17315</v>
      </c>
      <c r="I9170" s="74">
        <v>44035</v>
      </c>
      <c r="J9170" t="s">
        <v>19</v>
      </c>
      <c r="K9170" t="s">
        <v>17325</v>
      </c>
    </row>
    <row r="9171" spans="1:11" hidden="1" x14ac:dyDescent="0.3">
      <c r="A9171" t="s">
        <v>8035</v>
      </c>
      <c r="B9171" t="s">
        <v>8036</v>
      </c>
      <c r="C9171" t="s">
        <v>17387</v>
      </c>
      <c r="D9171" t="s">
        <v>17388</v>
      </c>
      <c r="E9171" s="74">
        <v>43718</v>
      </c>
      <c r="F9171">
        <v>0.23680000000000001</v>
      </c>
      <c r="G9171" t="s">
        <v>17</v>
      </c>
      <c r="H9171" t="s">
        <v>17315</v>
      </c>
      <c r="I9171" s="74">
        <v>43948</v>
      </c>
      <c r="J9171" t="s">
        <v>19</v>
      </c>
      <c r="K9171" t="s">
        <v>17325</v>
      </c>
    </row>
    <row r="9172" spans="1:11" hidden="1" x14ac:dyDescent="0.3">
      <c r="A9172" t="s">
        <v>8037</v>
      </c>
      <c r="B9172" t="s">
        <v>8038</v>
      </c>
      <c r="C9172" t="s">
        <v>17387</v>
      </c>
      <c r="D9172" t="s">
        <v>17388</v>
      </c>
      <c r="E9172" s="74">
        <v>43528</v>
      </c>
      <c r="F9172">
        <v>0.24002000000000001</v>
      </c>
      <c r="G9172" t="s">
        <v>17</v>
      </c>
      <c r="H9172" t="s">
        <v>17315</v>
      </c>
      <c r="I9172" s="74">
        <v>43948</v>
      </c>
      <c r="J9172" t="s">
        <v>19</v>
      </c>
      <c r="K9172" t="s">
        <v>17325</v>
      </c>
    </row>
    <row r="9173" spans="1:11" hidden="1" x14ac:dyDescent="0.3">
      <c r="A9173" t="s">
        <v>8142</v>
      </c>
      <c r="B9173" t="s">
        <v>8143</v>
      </c>
      <c r="C9173" t="s">
        <v>17387</v>
      </c>
      <c r="D9173" t="s">
        <v>17388</v>
      </c>
      <c r="E9173" s="74">
        <v>43515</v>
      </c>
      <c r="F9173">
        <v>0.14491999999999999</v>
      </c>
      <c r="G9173" t="s">
        <v>17</v>
      </c>
      <c r="H9173" t="s">
        <v>17315</v>
      </c>
      <c r="I9173" s="74">
        <v>43948</v>
      </c>
      <c r="J9173" t="s">
        <v>19</v>
      </c>
      <c r="K9173" t="s">
        <v>17325</v>
      </c>
    </row>
    <row r="9174" spans="1:11" hidden="1" x14ac:dyDescent="0.3">
      <c r="A9174" t="s">
        <v>8039</v>
      </c>
      <c r="B9174" t="s">
        <v>8040</v>
      </c>
      <c r="C9174" t="s">
        <v>17387</v>
      </c>
      <c r="D9174" t="s">
        <v>17388</v>
      </c>
      <c r="E9174" s="74">
        <v>43509</v>
      </c>
      <c r="F9174">
        <v>0.247528</v>
      </c>
      <c r="G9174" t="s">
        <v>17</v>
      </c>
      <c r="H9174" t="s">
        <v>17315</v>
      </c>
      <c r="I9174" s="74">
        <v>43948</v>
      </c>
      <c r="J9174" t="s">
        <v>19</v>
      </c>
      <c r="K9174" t="s">
        <v>17325</v>
      </c>
    </row>
    <row r="9175" spans="1:11" hidden="1" x14ac:dyDescent="0.3">
      <c r="A9175" t="s">
        <v>8041</v>
      </c>
      <c r="B9175" t="s">
        <v>8042</v>
      </c>
      <c r="C9175" t="s">
        <v>17387</v>
      </c>
      <c r="D9175" t="s">
        <v>17388</v>
      </c>
      <c r="E9175" s="74">
        <v>43515</v>
      </c>
      <c r="F9175">
        <v>0.24187800000000001</v>
      </c>
      <c r="G9175" t="s">
        <v>17</v>
      </c>
      <c r="H9175" t="s">
        <v>17315</v>
      </c>
      <c r="I9175" s="74">
        <v>44035</v>
      </c>
      <c r="J9175" t="s">
        <v>19</v>
      </c>
      <c r="K9175" t="s">
        <v>17325</v>
      </c>
    </row>
    <row r="9176" spans="1:11" hidden="1" x14ac:dyDescent="0.3">
      <c r="A9176" t="s">
        <v>8043</v>
      </c>
      <c r="B9176" t="s">
        <v>8044</v>
      </c>
      <c r="C9176" t="s">
        <v>17387</v>
      </c>
      <c r="D9176" t="s">
        <v>17388</v>
      </c>
      <c r="E9176" s="74">
        <v>43528</v>
      </c>
      <c r="F9176">
        <v>0.10623</v>
      </c>
      <c r="G9176" t="s">
        <v>17</v>
      </c>
      <c r="H9176" t="s">
        <v>17315</v>
      </c>
      <c r="I9176" s="74">
        <v>43948</v>
      </c>
      <c r="J9176" t="s">
        <v>19</v>
      </c>
      <c r="K9176" t="s">
        <v>17325</v>
      </c>
    </row>
    <row r="9177" spans="1:11" hidden="1" x14ac:dyDescent="0.3">
      <c r="A9177" t="s">
        <v>8045</v>
      </c>
      <c r="B9177" t="s">
        <v>8046</v>
      </c>
      <c r="C9177" t="s">
        <v>17387</v>
      </c>
      <c r="D9177" t="s">
        <v>17388</v>
      </c>
      <c r="E9177" s="74">
        <v>43467</v>
      </c>
      <c r="F9177">
        <v>7.7399999999999997E-2</v>
      </c>
      <c r="G9177" t="s">
        <v>17</v>
      </c>
      <c r="H9177" t="s">
        <v>17315</v>
      </c>
      <c r="I9177" s="74">
        <v>43948</v>
      </c>
      <c r="J9177" t="s">
        <v>19</v>
      </c>
      <c r="K9177" t="s">
        <v>17325</v>
      </c>
    </row>
    <row r="9178" spans="1:11" hidden="1" x14ac:dyDescent="0.3">
      <c r="A9178" t="s">
        <v>8144</v>
      </c>
      <c r="B9178" t="s">
        <v>8145</v>
      </c>
      <c r="C9178" t="s">
        <v>17387</v>
      </c>
      <c r="D9178" t="s">
        <v>17388</v>
      </c>
      <c r="E9178" s="74">
        <v>43467</v>
      </c>
      <c r="F9178">
        <v>3.3419999999999998E-2</v>
      </c>
      <c r="G9178" t="s">
        <v>17</v>
      </c>
      <c r="H9178" t="s">
        <v>17315</v>
      </c>
      <c r="I9178" s="74">
        <v>43948</v>
      </c>
      <c r="J9178" t="s">
        <v>19</v>
      </c>
      <c r="K9178" t="s">
        <v>17325</v>
      </c>
    </row>
    <row r="9179" spans="1:11" hidden="1" x14ac:dyDescent="0.3">
      <c r="A9179" t="s">
        <v>8146</v>
      </c>
      <c r="B9179" t="s">
        <v>8147</v>
      </c>
      <c r="C9179" t="s">
        <v>17387</v>
      </c>
      <c r="D9179" t="s">
        <v>17388</v>
      </c>
      <c r="E9179" s="74">
        <v>43480</v>
      </c>
      <c r="F9179">
        <v>1.609E-2</v>
      </c>
      <c r="G9179" t="s">
        <v>17</v>
      </c>
      <c r="H9179" t="s">
        <v>17315</v>
      </c>
      <c r="I9179" s="74">
        <v>43948</v>
      </c>
      <c r="J9179" t="s">
        <v>19</v>
      </c>
      <c r="K9179" t="s">
        <v>17325</v>
      </c>
    </row>
    <row r="9180" spans="1:11" hidden="1" x14ac:dyDescent="0.3">
      <c r="A9180" t="s">
        <v>8148</v>
      </c>
      <c r="B9180" t="s">
        <v>8149</v>
      </c>
      <c r="C9180" t="s">
        <v>17387</v>
      </c>
      <c r="D9180" t="s">
        <v>17388</v>
      </c>
      <c r="E9180" s="74">
        <v>43472</v>
      </c>
      <c r="F9180">
        <v>3.7638999999999999E-2</v>
      </c>
      <c r="G9180" t="s">
        <v>17</v>
      </c>
      <c r="H9180" t="s">
        <v>17315</v>
      </c>
      <c r="I9180" s="74">
        <v>43948</v>
      </c>
      <c r="J9180" t="s">
        <v>19</v>
      </c>
      <c r="K9180" t="s">
        <v>17325</v>
      </c>
    </row>
    <row r="9181" spans="1:11" hidden="1" x14ac:dyDescent="0.3">
      <c r="A9181" t="s">
        <v>7871</v>
      </c>
      <c r="B9181" t="s">
        <v>7872</v>
      </c>
      <c r="C9181" t="s">
        <v>17387</v>
      </c>
      <c r="D9181" t="s">
        <v>17388</v>
      </c>
      <c r="E9181" s="74">
        <v>43578</v>
      </c>
      <c r="F9181">
        <v>0.24446899999999999</v>
      </c>
      <c r="G9181" t="s">
        <v>17</v>
      </c>
      <c r="H9181" t="s">
        <v>17315</v>
      </c>
      <c r="I9181" s="74">
        <v>43948</v>
      </c>
      <c r="J9181" t="s">
        <v>19</v>
      </c>
      <c r="K9181" t="s">
        <v>17325</v>
      </c>
    </row>
    <row r="9182" spans="1:11" hidden="1" x14ac:dyDescent="0.3">
      <c r="A9182" t="s">
        <v>8047</v>
      </c>
      <c r="B9182" t="s">
        <v>8048</v>
      </c>
      <c r="C9182" t="s">
        <v>17387</v>
      </c>
      <c r="D9182" t="s">
        <v>17388</v>
      </c>
      <c r="E9182" s="74">
        <v>43468</v>
      </c>
      <c r="F9182">
        <v>0.24615699999999999</v>
      </c>
      <c r="G9182" t="s">
        <v>17</v>
      </c>
      <c r="H9182" t="s">
        <v>17315</v>
      </c>
      <c r="I9182" s="74">
        <v>43948</v>
      </c>
      <c r="J9182" t="s">
        <v>19</v>
      </c>
      <c r="K9182" t="s">
        <v>17325</v>
      </c>
    </row>
    <row r="9183" spans="1:11" hidden="1" x14ac:dyDescent="0.3">
      <c r="A9183" t="s">
        <v>8049</v>
      </c>
      <c r="B9183" t="s">
        <v>8050</v>
      </c>
      <c r="C9183" t="s">
        <v>17387</v>
      </c>
      <c r="D9183" t="s">
        <v>17388</v>
      </c>
      <c r="E9183" s="74">
        <v>43467</v>
      </c>
      <c r="F9183">
        <v>0.249109</v>
      </c>
      <c r="G9183" t="s">
        <v>17</v>
      </c>
      <c r="H9183" t="s">
        <v>17315</v>
      </c>
      <c r="I9183" s="74">
        <v>43948</v>
      </c>
      <c r="J9183" t="s">
        <v>19</v>
      </c>
      <c r="K9183" t="s">
        <v>17325</v>
      </c>
    </row>
    <row r="9184" spans="1:11" hidden="1" x14ac:dyDescent="0.3">
      <c r="A9184" t="s">
        <v>10334</v>
      </c>
      <c r="B9184" t="s">
        <v>10333</v>
      </c>
      <c r="C9184" t="s">
        <v>17387</v>
      </c>
      <c r="D9184" t="s">
        <v>17388</v>
      </c>
      <c r="E9184" s="74">
        <v>43467</v>
      </c>
      <c r="F9184">
        <v>0.24263899999999999</v>
      </c>
      <c r="G9184" t="s">
        <v>17</v>
      </c>
      <c r="H9184" t="s">
        <v>17315</v>
      </c>
      <c r="I9184" s="74">
        <v>44458</v>
      </c>
      <c r="J9184" t="s">
        <v>19</v>
      </c>
      <c r="K9184" t="s">
        <v>17325</v>
      </c>
    </row>
    <row r="9185" spans="1:11" hidden="1" x14ac:dyDescent="0.3">
      <c r="A9185" t="s">
        <v>8051</v>
      </c>
      <c r="B9185" t="s">
        <v>8052</v>
      </c>
      <c r="C9185" t="s">
        <v>17387</v>
      </c>
      <c r="D9185" t="s">
        <v>17388</v>
      </c>
      <c r="E9185" s="74">
        <v>43467</v>
      </c>
      <c r="F9185">
        <v>0.24837999999999999</v>
      </c>
      <c r="G9185" t="s">
        <v>17</v>
      </c>
      <c r="H9185" t="s">
        <v>17315</v>
      </c>
      <c r="I9185" s="74">
        <v>43948</v>
      </c>
      <c r="J9185" t="s">
        <v>19</v>
      </c>
      <c r="K9185" t="s">
        <v>17325</v>
      </c>
    </row>
    <row r="9186" spans="1:11" hidden="1" x14ac:dyDescent="0.3">
      <c r="A9186" t="s">
        <v>8053</v>
      </c>
      <c r="B9186" t="s">
        <v>8054</v>
      </c>
      <c r="C9186" t="s">
        <v>17387</v>
      </c>
      <c r="D9186" t="s">
        <v>17388</v>
      </c>
      <c r="E9186" s="74">
        <v>43467</v>
      </c>
      <c r="F9186">
        <v>0.14430799999999999</v>
      </c>
      <c r="G9186" t="s">
        <v>17</v>
      </c>
      <c r="H9186" t="s">
        <v>17315</v>
      </c>
      <c r="I9186" s="74">
        <v>43948</v>
      </c>
      <c r="J9186" t="s">
        <v>19</v>
      </c>
      <c r="K9186" t="s">
        <v>17325</v>
      </c>
    </row>
    <row r="9187" spans="1:11" hidden="1" x14ac:dyDescent="0.3">
      <c r="A9187" t="s">
        <v>8055</v>
      </c>
      <c r="B9187" t="s">
        <v>8056</v>
      </c>
      <c r="C9187" t="s">
        <v>17387</v>
      </c>
      <c r="D9187" t="s">
        <v>17388</v>
      </c>
      <c r="E9187" s="74">
        <v>43473</v>
      </c>
      <c r="F9187">
        <v>0.24887999999999999</v>
      </c>
      <c r="G9187" t="s">
        <v>17</v>
      </c>
      <c r="H9187" t="s">
        <v>17315</v>
      </c>
      <c r="I9187" s="74">
        <v>43977</v>
      </c>
      <c r="J9187" t="s">
        <v>19</v>
      </c>
      <c r="K9187" t="s">
        <v>17325</v>
      </c>
    </row>
    <row r="9188" spans="1:11" hidden="1" x14ac:dyDescent="0.3">
      <c r="A9188" t="s">
        <v>8057</v>
      </c>
      <c r="B9188" t="s">
        <v>8058</v>
      </c>
      <c r="C9188" t="s">
        <v>17387</v>
      </c>
      <c r="D9188" t="s">
        <v>17388</v>
      </c>
      <c r="E9188" s="74">
        <v>43552</v>
      </c>
      <c r="F9188">
        <v>0.242229</v>
      </c>
      <c r="G9188" t="s">
        <v>17</v>
      </c>
      <c r="H9188" t="s">
        <v>17315</v>
      </c>
      <c r="I9188" s="74">
        <v>43948</v>
      </c>
      <c r="J9188" t="s">
        <v>19</v>
      </c>
      <c r="K9188" t="s">
        <v>17325</v>
      </c>
    </row>
    <row r="9189" spans="1:11" hidden="1" x14ac:dyDescent="0.3">
      <c r="A9189" t="s">
        <v>8059</v>
      </c>
      <c r="B9189" t="s">
        <v>8060</v>
      </c>
      <c r="C9189" t="s">
        <v>17387</v>
      </c>
      <c r="D9189" t="s">
        <v>17388</v>
      </c>
      <c r="E9189" s="74">
        <v>43556</v>
      </c>
      <c r="F9189">
        <v>0.243148</v>
      </c>
      <c r="G9189" t="s">
        <v>17</v>
      </c>
      <c r="H9189" t="s">
        <v>17315</v>
      </c>
      <c r="I9189" s="74">
        <v>43948</v>
      </c>
      <c r="J9189" t="s">
        <v>19</v>
      </c>
      <c r="K9189" t="s">
        <v>17325</v>
      </c>
    </row>
    <row r="9190" spans="1:11" hidden="1" x14ac:dyDescent="0.3">
      <c r="A9190" t="s">
        <v>8061</v>
      </c>
      <c r="B9190" t="s">
        <v>8062</v>
      </c>
      <c r="C9190" t="s">
        <v>17387</v>
      </c>
      <c r="D9190" t="s">
        <v>17388</v>
      </c>
      <c r="E9190" s="74">
        <v>43556</v>
      </c>
      <c r="F9190">
        <v>0.24362900000000001</v>
      </c>
      <c r="G9190" t="s">
        <v>17</v>
      </c>
      <c r="H9190" t="s">
        <v>17315</v>
      </c>
      <c r="I9190" s="74">
        <v>43948</v>
      </c>
      <c r="J9190" t="s">
        <v>19</v>
      </c>
      <c r="K9190" t="s">
        <v>17325</v>
      </c>
    </row>
    <row r="9191" spans="1:11" hidden="1" x14ac:dyDescent="0.3">
      <c r="A9191" t="s">
        <v>8063</v>
      </c>
      <c r="B9191" t="s">
        <v>8064</v>
      </c>
      <c r="C9191" t="s">
        <v>17387</v>
      </c>
      <c r="D9191" t="s">
        <v>17388</v>
      </c>
      <c r="E9191" s="74">
        <v>43560</v>
      </c>
      <c r="F9191">
        <v>0.249089</v>
      </c>
      <c r="G9191" t="s">
        <v>17</v>
      </c>
      <c r="H9191" t="s">
        <v>17315</v>
      </c>
      <c r="I9191" s="74">
        <v>43948</v>
      </c>
      <c r="J9191" t="s">
        <v>19</v>
      </c>
      <c r="K9191" t="s">
        <v>17325</v>
      </c>
    </row>
    <row r="9192" spans="1:11" hidden="1" x14ac:dyDescent="0.3">
      <c r="A9192" t="s">
        <v>7873</v>
      </c>
      <c r="B9192" t="s">
        <v>7874</v>
      </c>
      <c r="C9192" t="s">
        <v>17387</v>
      </c>
      <c r="D9192" t="s">
        <v>17388</v>
      </c>
      <c r="E9192" s="74">
        <v>43580</v>
      </c>
      <c r="F9192">
        <v>0.24698899999999999</v>
      </c>
      <c r="G9192" t="s">
        <v>17</v>
      </c>
      <c r="H9192" t="s">
        <v>17315</v>
      </c>
      <c r="I9192" s="74">
        <v>43948</v>
      </c>
      <c r="J9192" t="s">
        <v>19</v>
      </c>
      <c r="K9192" t="s">
        <v>17325</v>
      </c>
    </row>
    <row r="9193" spans="1:11" hidden="1" x14ac:dyDescent="0.3">
      <c r="A9193" t="s">
        <v>8065</v>
      </c>
      <c r="B9193" t="s">
        <v>8066</v>
      </c>
      <c r="C9193" t="s">
        <v>17387</v>
      </c>
      <c r="D9193" t="s">
        <v>17388</v>
      </c>
      <c r="E9193" s="74">
        <v>43556</v>
      </c>
      <c r="F9193">
        <v>0.24757999999999999</v>
      </c>
      <c r="G9193" t="s">
        <v>17</v>
      </c>
      <c r="H9193" t="s">
        <v>17315</v>
      </c>
      <c r="I9193" s="74">
        <v>43977</v>
      </c>
      <c r="J9193" t="s">
        <v>19</v>
      </c>
      <c r="K9193" t="s">
        <v>17325</v>
      </c>
    </row>
    <row r="9194" spans="1:11" hidden="1" x14ac:dyDescent="0.3">
      <c r="A9194" t="s">
        <v>8067</v>
      </c>
      <c r="B9194" t="s">
        <v>8068</v>
      </c>
      <c r="C9194" t="s">
        <v>17387</v>
      </c>
      <c r="D9194" t="s">
        <v>17388</v>
      </c>
      <c r="E9194" s="74">
        <v>43551</v>
      </c>
      <c r="F9194">
        <v>0.247749</v>
      </c>
      <c r="G9194" t="s">
        <v>17</v>
      </c>
      <c r="H9194" t="s">
        <v>17315</v>
      </c>
      <c r="I9194" s="74">
        <v>43948</v>
      </c>
      <c r="J9194" t="s">
        <v>19</v>
      </c>
      <c r="K9194" t="s">
        <v>17325</v>
      </c>
    </row>
    <row r="9195" spans="1:11" hidden="1" x14ac:dyDescent="0.3">
      <c r="A9195" t="s">
        <v>8069</v>
      </c>
      <c r="B9195" t="s">
        <v>8070</v>
      </c>
      <c r="C9195" t="s">
        <v>17387</v>
      </c>
      <c r="D9195" t="s">
        <v>17388</v>
      </c>
      <c r="E9195" s="74">
        <v>43570</v>
      </c>
      <c r="F9195">
        <v>0.24803900000000001</v>
      </c>
      <c r="G9195" t="s">
        <v>17</v>
      </c>
      <c r="H9195" t="s">
        <v>17315</v>
      </c>
      <c r="I9195" s="74">
        <v>43948</v>
      </c>
      <c r="J9195" t="s">
        <v>19</v>
      </c>
      <c r="K9195" t="s">
        <v>17325</v>
      </c>
    </row>
    <row r="9196" spans="1:11" hidden="1" x14ac:dyDescent="0.3">
      <c r="A9196" t="s">
        <v>8071</v>
      </c>
      <c r="B9196" t="s">
        <v>8072</v>
      </c>
      <c r="C9196" t="s">
        <v>17387</v>
      </c>
      <c r="D9196" t="s">
        <v>17388</v>
      </c>
      <c r="E9196" s="74">
        <v>43567</v>
      </c>
      <c r="F9196">
        <v>0.24681</v>
      </c>
      <c r="G9196" t="s">
        <v>17</v>
      </c>
      <c r="H9196" t="s">
        <v>17315</v>
      </c>
      <c r="I9196" s="74">
        <v>44035</v>
      </c>
      <c r="J9196" t="s">
        <v>19</v>
      </c>
      <c r="K9196" t="s">
        <v>17325</v>
      </c>
    </row>
    <row r="9197" spans="1:11" hidden="1" x14ac:dyDescent="0.3">
      <c r="A9197" t="s">
        <v>8074</v>
      </c>
      <c r="B9197" t="s">
        <v>8075</v>
      </c>
      <c r="C9197" t="s">
        <v>17387</v>
      </c>
      <c r="D9197" t="s">
        <v>17388</v>
      </c>
      <c r="E9197" s="74">
        <v>43570</v>
      </c>
      <c r="F9197">
        <v>0.24793999999999999</v>
      </c>
      <c r="G9197" t="s">
        <v>17</v>
      </c>
      <c r="H9197" t="s">
        <v>17315</v>
      </c>
      <c r="I9197" s="74">
        <v>44035</v>
      </c>
      <c r="J9197" t="s">
        <v>19</v>
      </c>
      <c r="K9197" t="s">
        <v>17325</v>
      </c>
    </row>
    <row r="9198" spans="1:11" hidden="1" x14ac:dyDescent="0.3">
      <c r="A9198" t="s">
        <v>8076</v>
      </c>
      <c r="B9198" t="s">
        <v>8077</v>
      </c>
      <c r="C9198" t="s">
        <v>17387</v>
      </c>
      <c r="D9198" t="s">
        <v>17388</v>
      </c>
      <c r="E9198" s="74">
        <v>43488</v>
      </c>
      <c r="F9198">
        <v>0.24082000000000001</v>
      </c>
      <c r="G9198" t="s">
        <v>17</v>
      </c>
      <c r="H9198" t="s">
        <v>17315</v>
      </c>
      <c r="I9198" s="74">
        <v>43948</v>
      </c>
      <c r="J9198" t="s">
        <v>19</v>
      </c>
      <c r="K9198" t="s">
        <v>17325</v>
      </c>
    </row>
    <row r="9199" spans="1:11" hidden="1" x14ac:dyDescent="0.3">
      <c r="A9199" t="s">
        <v>8078</v>
      </c>
      <c r="B9199" t="s">
        <v>8079</v>
      </c>
      <c r="C9199" t="s">
        <v>17387</v>
      </c>
      <c r="D9199" t="s">
        <v>17388</v>
      </c>
      <c r="E9199" s="74">
        <v>43472</v>
      </c>
      <c r="F9199">
        <v>0.24387</v>
      </c>
      <c r="G9199" t="s">
        <v>17</v>
      </c>
      <c r="H9199" t="s">
        <v>17315</v>
      </c>
      <c r="I9199" s="74">
        <v>43948</v>
      </c>
      <c r="J9199" t="s">
        <v>19</v>
      </c>
      <c r="K9199" t="s">
        <v>17325</v>
      </c>
    </row>
    <row r="9200" spans="1:11" hidden="1" x14ac:dyDescent="0.3">
      <c r="A9200" t="s">
        <v>8080</v>
      </c>
      <c r="B9200" t="s">
        <v>8081</v>
      </c>
      <c r="C9200" t="s">
        <v>17387</v>
      </c>
      <c r="D9200" t="s">
        <v>17388</v>
      </c>
      <c r="E9200" s="74">
        <v>43467</v>
      </c>
      <c r="F9200">
        <v>0.248</v>
      </c>
      <c r="G9200" t="s">
        <v>17</v>
      </c>
      <c r="H9200" t="s">
        <v>17315</v>
      </c>
      <c r="I9200" s="74">
        <v>43948</v>
      </c>
      <c r="J9200" t="s">
        <v>19</v>
      </c>
      <c r="K9200" t="s">
        <v>17325</v>
      </c>
    </row>
    <row r="9201" spans="1:11" hidden="1" x14ac:dyDescent="0.3">
      <c r="A9201" t="s">
        <v>8082</v>
      </c>
      <c r="B9201" t="s">
        <v>8083</v>
      </c>
      <c r="C9201" t="s">
        <v>17387</v>
      </c>
      <c r="D9201" t="s">
        <v>17388</v>
      </c>
      <c r="E9201" s="74">
        <v>43468</v>
      </c>
      <c r="F9201">
        <v>0.24718999999999999</v>
      </c>
      <c r="G9201" t="s">
        <v>17</v>
      </c>
      <c r="H9201" t="s">
        <v>17315</v>
      </c>
      <c r="I9201" s="74">
        <v>43948</v>
      </c>
      <c r="J9201" t="s">
        <v>19</v>
      </c>
      <c r="K9201" t="s">
        <v>17325</v>
      </c>
    </row>
    <row r="9202" spans="1:11" hidden="1" x14ac:dyDescent="0.3">
      <c r="A9202" t="s">
        <v>8084</v>
      </c>
      <c r="B9202" t="s">
        <v>8085</v>
      </c>
      <c r="C9202" t="s">
        <v>17387</v>
      </c>
      <c r="D9202" t="s">
        <v>17388</v>
      </c>
      <c r="E9202" s="74">
        <v>43479</v>
      </c>
      <c r="F9202">
        <v>0.24648999999999999</v>
      </c>
      <c r="G9202" t="s">
        <v>17</v>
      </c>
      <c r="H9202" t="s">
        <v>17315</v>
      </c>
      <c r="I9202" s="74">
        <v>43948</v>
      </c>
      <c r="J9202" t="s">
        <v>19</v>
      </c>
      <c r="K9202" t="s">
        <v>17325</v>
      </c>
    </row>
    <row r="9203" spans="1:11" hidden="1" x14ac:dyDescent="0.3">
      <c r="A9203" t="s">
        <v>7875</v>
      </c>
      <c r="B9203" t="s">
        <v>7876</v>
      </c>
      <c r="C9203" t="s">
        <v>17387</v>
      </c>
      <c r="D9203" t="s">
        <v>17388</v>
      </c>
      <c r="E9203" s="74">
        <v>43584</v>
      </c>
      <c r="F9203">
        <v>0.247559</v>
      </c>
      <c r="G9203" t="s">
        <v>17</v>
      </c>
      <c r="H9203" t="s">
        <v>17315</v>
      </c>
      <c r="I9203" s="74">
        <v>43948</v>
      </c>
      <c r="J9203" t="s">
        <v>19</v>
      </c>
      <c r="K9203" t="s">
        <v>17325</v>
      </c>
    </row>
    <row r="9204" spans="1:11" hidden="1" x14ac:dyDescent="0.3">
      <c r="A9204" t="s">
        <v>8086</v>
      </c>
      <c r="B9204" t="s">
        <v>8087</v>
      </c>
      <c r="C9204" t="s">
        <v>17387</v>
      </c>
      <c r="D9204" t="s">
        <v>17388</v>
      </c>
      <c r="E9204" s="74">
        <v>43467</v>
      </c>
      <c r="F9204">
        <v>0.24759999999999999</v>
      </c>
      <c r="G9204" t="s">
        <v>17</v>
      </c>
      <c r="H9204" t="s">
        <v>17315</v>
      </c>
      <c r="I9204" s="74">
        <v>43977</v>
      </c>
      <c r="J9204" t="s">
        <v>19</v>
      </c>
      <c r="K9204" t="s">
        <v>17325</v>
      </c>
    </row>
    <row r="9205" spans="1:11" hidden="1" x14ac:dyDescent="0.3">
      <c r="A9205" t="s">
        <v>8088</v>
      </c>
      <c r="B9205" t="s">
        <v>8089</v>
      </c>
      <c r="C9205" t="s">
        <v>17387</v>
      </c>
      <c r="D9205" t="s">
        <v>17388</v>
      </c>
      <c r="E9205" s="74">
        <v>43467</v>
      </c>
      <c r="F9205">
        <v>0.24839800000000001</v>
      </c>
      <c r="G9205" t="s">
        <v>17</v>
      </c>
      <c r="H9205" t="s">
        <v>17315</v>
      </c>
      <c r="I9205" s="74">
        <v>43948</v>
      </c>
      <c r="J9205" t="s">
        <v>19</v>
      </c>
      <c r="K9205" t="s">
        <v>17325</v>
      </c>
    </row>
    <row r="9206" spans="1:11" hidden="1" x14ac:dyDescent="0.3">
      <c r="A9206" t="s">
        <v>8091</v>
      </c>
      <c r="B9206" t="s">
        <v>8092</v>
      </c>
      <c r="C9206" t="s">
        <v>17387</v>
      </c>
      <c r="D9206" t="s">
        <v>17388</v>
      </c>
      <c r="E9206" s="74">
        <v>43468</v>
      </c>
      <c r="F9206">
        <v>0.24174000000000001</v>
      </c>
      <c r="G9206" t="s">
        <v>17</v>
      </c>
      <c r="H9206" t="s">
        <v>17315</v>
      </c>
      <c r="I9206" s="74">
        <v>43948</v>
      </c>
      <c r="J9206" t="s">
        <v>19</v>
      </c>
      <c r="K9206" t="s">
        <v>17325</v>
      </c>
    </row>
    <row r="9207" spans="1:11" hidden="1" x14ac:dyDescent="0.3">
      <c r="A9207" t="s">
        <v>8093</v>
      </c>
      <c r="B9207" t="s">
        <v>8094</v>
      </c>
      <c r="C9207" t="s">
        <v>17387</v>
      </c>
      <c r="D9207" t="s">
        <v>17388</v>
      </c>
      <c r="E9207" s="74">
        <v>43481</v>
      </c>
      <c r="F9207">
        <v>0.23877899999999999</v>
      </c>
      <c r="G9207" t="s">
        <v>17</v>
      </c>
      <c r="H9207" t="s">
        <v>17315</v>
      </c>
      <c r="I9207" s="74">
        <v>43948</v>
      </c>
      <c r="J9207" t="s">
        <v>19</v>
      </c>
      <c r="K9207" t="s">
        <v>17325</v>
      </c>
    </row>
    <row r="9208" spans="1:11" hidden="1" x14ac:dyDescent="0.3">
      <c r="A9208" t="s">
        <v>8095</v>
      </c>
      <c r="B9208" t="s">
        <v>8096</v>
      </c>
      <c r="C9208" t="s">
        <v>17387</v>
      </c>
      <c r="D9208" t="s">
        <v>17388</v>
      </c>
      <c r="E9208" s="74">
        <v>43488</v>
      </c>
      <c r="F9208">
        <v>0.243948</v>
      </c>
      <c r="G9208" t="s">
        <v>17</v>
      </c>
      <c r="H9208" t="s">
        <v>17315</v>
      </c>
      <c r="I9208" s="74">
        <v>43977</v>
      </c>
      <c r="J9208" t="s">
        <v>19</v>
      </c>
      <c r="K9208" t="s">
        <v>17325</v>
      </c>
    </row>
    <row r="9209" spans="1:11" hidden="1" x14ac:dyDescent="0.3">
      <c r="A9209" t="s">
        <v>8097</v>
      </c>
      <c r="B9209" t="s">
        <v>8098</v>
      </c>
      <c r="C9209" t="s">
        <v>17387</v>
      </c>
      <c r="D9209" t="s">
        <v>17388</v>
      </c>
      <c r="E9209" s="74">
        <v>43487</v>
      </c>
      <c r="F9209">
        <v>0.246946</v>
      </c>
      <c r="G9209" t="s">
        <v>17</v>
      </c>
      <c r="H9209" t="s">
        <v>17315</v>
      </c>
      <c r="I9209" s="74">
        <v>43948</v>
      </c>
      <c r="J9209" t="s">
        <v>19</v>
      </c>
      <c r="K9209" t="s">
        <v>17325</v>
      </c>
    </row>
    <row r="9210" spans="1:11" hidden="1" x14ac:dyDescent="0.3">
      <c r="A9210" t="s">
        <v>8099</v>
      </c>
      <c r="B9210" t="s">
        <v>8100</v>
      </c>
      <c r="C9210" t="s">
        <v>17387</v>
      </c>
      <c r="D9210" t="s">
        <v>17388</v>
      </c>
      <c r="E9210" s="74">
        <v>43487</v>
      </c>
      <c r="F9210">
        <v>0.246368</v>
      </c>
      <c r="G9210" t="s">
        <v>17</v>
      </c>
      <c r="H9210" t="s">
        <v>17315</v>
      </c>
      <c r="I9210" s="74">
        <v>43948</v>
      </c>
      <c r="J9210" t="s">
        <v>19</v>
      </c>
      <c r="K9210" t="s">
        <v>17325</v>
      </c>
    </row>
    <row r="9211" spans="1:11" hidden="1" x14ac:dyDescent="0.3">
      <c r="A9211" t="s">
        <v>8101</v>
      </c>
      <c r="B9211" t="s">
        <v>8102</v>
      </c>
      <c r="C9211" t="s">
        <v>17387</v>
      </c>
      <c r="D9211" t="s">
        <v>17388</v>
      </c>
      <c r="E9211" s="74">
        <v>43487</v>
      </c>
      <c r="F9211">
        <v>0.24542800000000001</v>
      </c>
      <c r="G9211" t="s">
        <v>17</v>
      </c>
      <c r="H9211" t="s">
        <v>17315</v>
      </c>
      <c r="I9211" s="74">
        <v>43948</v>
      </c>
      <c r="J9211" t="s">
        <v>19</v>
      </c>
      <c r="K9211" t="s">
        <v>17325</v>
      </c>
    </row>
    <row r="9212" spans="1:11" hidden="1" x14ac:dyDescent="0.3">
      <c r="A9212" t="s">
        <v>8103</v>
      </c>
      <c r="B9212" t="s">
        <v>8104</v>
      </c>
      <c r="C9212" t="s">
        <v>17387</v>
      </c>
      <c r="D9212" t="s">
        <v>17388</v>
      </c>
      <c r="E9212" s="74">
        <v>43494</v>
      </c>
      <c r="F9212">
        <v>0.24448</v>
      </c>
      <c r="G9212" t="s">
        <v>17</v>
      </c>
      <c r="H9212" t="s">
        <v>17315</v>
      </c>
      <c r="I9212" s="74">
        <v>43948</v>
      </c>
      <c r="J9212" t="s">
        <v>19</v>
      </c>
      <c r="K9212" t="s">
        <v>17325</v>
      </c>
    </row>
    <row r="9213" spans="1:11" hidden="1" x14ac:dyDescent="0.3">
      <c r="A9213" t="s">
        <v>8105</v>
      </c>
      <c r="B9213" t="s">
        <v>8106</v>
      </c>
      <c r="C9213" t="s">
        <v>17387</v>
      </c>
      <c r="D9213" t="s">
        <v>17388</v>
      </c>
      <c r="E9213" s="74">
        <v>43494</v>
      </c>
      <c r="F9213">
        <v>0.24598</v>
      </c>
      <c r="G9213" t="s">
        <v>17</v>
      </c>
      <c r="H9213" t="s">
        <v>17315</v>
      </c>
      <c r="I9213" s="74">
        <v>43948</v>
      </c>
      <c r="J9213" t="s">
        <v>19</v>
      </c>
      <c r="K9213" t="s">
        <v>17325</v>
      </c>
    </row>
    <row r="9214" spans="1:11" hidden="1" x14ac:dyDescent="0.3">
      <c r="A9214" t="s">
        <v>7877</v>
      </c>
      <c r="B9214" t="s">
        <v>7878</v>
      </c>
      <c r="C9214" t="s">
        <v>17387</v>
      </c>
      <c r="D9214" t="s">
        <v>17388</v>
      </c>
      <c r="E9214" s="74">
        <v>43481</v>
      </c>
      <c r="F9214">
        <v>0.24859999999999999</v>
      </c>
      <c r="G9214" t="s">
        <v>17</v>
      </c>
      <c r="H9214" t="s">
        <v>17315</v>
      </c>
      <c r="I9214" s="74">
        <v>43948</v>
      </c>
      <c r="J9214" t="s">
        <v>19</v>
      </c>
      <c r="K9214" t="s">
        <v>17325</v>
      </c>
    </row>
    <row r="9215" spans="1:11" hidden="1" x14ac:dyDescent="0.3">
      <c r="A9215" t="s">
        <v>8108</v>
      </c>
      <c r="B9215" t="s">
        <v>8109</v>
      </c>
      <c r="C9215" t="s">
        <v>17387</v>
      </c>
      <c r="D9215" t="s">
        <v>17388</v>
      </c>
      <c r="E9215" s="74">
        <v>43515</v>
      </c>
      <c r="F9215">
        <v>0.24703</v>
      </c>
      <c r="G9215" t="s">
        <v>17</v>
      </c>
      <c r="H9215" t="s">
        <v>17315</v>
      </c>
      <c r="I9215" s="74">
        <v>43948</v>
      </c>
      <c r="J9215" t="s">
        <v>19</v>
      </c>
      <c r="K9215" t="s">
        <v>17325</v>
      </c>
    </row>
    <row r="9216" spans="1:11" hidden="1" x14ac:dyDescent="0.3">
      <c r="A9216" t="s">
        <v>8110</v>
      </c>
      <c r="B9216" t="s">
        <v>8111</v>
      </c>
      <c r="C9216" t="s">
        <v>17387</v>
      </c>
      <c r="D9216" t="s">
        <v>17388</v>
      </c>
      <c r="E9216" s="74">
        <v>43518</v>
      </c>
      <c r="F9216">
        <v>0.24582000000000001</v>
      </c>
      <c r="G9216" t="s">
        <v>17</v>
      </c>
      <c r="H9216" t="s">
        <v>17315</v>
      </c>
      <c r="I9216" s="74">
        <v>43948</v>
      </c>
      <c r="J9216" t="s">
        <v>19</v>
      </c>
      <c r="K9216" t="s">
        <v>17325</v>
      </c>
    </row>
    <row r="9217" spans="1:11" hidden="1" x14ac:dyDescent="0.3">
      <c r="A9217" t="s">
        <v>8112</v>
      </c>
      <c r="B9217" t="s">
        <v>8113</v>
      </c>
      <c r="C9217" t="s">
        <v>17387</v>
      </c>
      <c r="D9217" t="s">
        <v>17388</v>
      </c>
      <c r="E9217" s="74">
        <v>43525</v>
      </c>
      <c r="F9217">
        <v>0.24637999999999999</v>
      </c>
      <c r="G9217" t="s">
        <v>17</v>
      </c>
      <c r="H9217" t="s">
        <v>17315</v>
      </c>
      <c r="I9217" s="74">
        <v>43948</v>
      </c>
      <c r="J9217" t="s">
        <v>19</v>
      </c>
      <c r="K9217" t="s">
        <v>17325</v>
      </c>
    </row>
    <row r="9218" spans="1:11" hidden="1" x14ac:dyDescent="0.3">
      <c r="A9218" t="s">
        <v>8114</v>
      </c>
      <c r="B9218" t="s">
        <v>8115</v>
      </c>
      <c r="C9218" t="s">
        <v>17387</v>
      </c>
      <c r="D9218" t="s">
        <v>17388</v>
      </c>
      <c r="E9218" s="74">
        <v>43539</v>
      </c>
      <c r="F9218">
        <v>0.24940999999999999</v>
      </c>
      <c r="G9218" t="s">
        <v>17</v>
      </c>
      <c r="H9218" t="s">
        <v>17315</v>
      </c>
      <c r="I9218" s="74">
        <v>43948</v>
      </c>
      <c r="J9218" t="s">
        <v>19</v>
      </c>
      <c r="K9218" t="s">
        <v>17325</v>
      </c>
    </row>
    <row r="9219" spans="1:11" hidden="1" x14ac:dyDescent="0.3">
      <c r="A9219" t="s">
        <v>8116</v>
      </c>
      <c r="B9219" t="s">
        <v>8117</v>
      </c>
      <c r="C9219" t="s">
        <v>17387</v>
      </c>
      <c r="D9219" t="s">
        <v>17388</v>
      </c>
      <c r="E9219" s="74">
        <v>43474</v>
      </c>
      <c r="F9219">
        <v>0.12756999999999999</v>
      </c>
      <c r="G9219" t="s">
        <v>17</v>
      </c>
      <c r="H9219" t="s">
        <v>17315</v>
      </c>
      <c r="I9219" s="74">
        <v>43948</v>
      </c>
      <c r="J9219" t="s">
        <v>19</v>
      </c>
      <c r="K9219" t="s">
        <v>17325</v>
      </c>
    </row>
    <row r="9220" spans="1:11" hidden="1" x14ac:dyDescent="0.3">
      <c r="A9220" t="s">
        <v>8118</v>
      </c>
      <c r="B9220" t="s">
        <v>8119</v>
      </c>
      <c r="C9220" t="s">
        <v>17387</v>
      </c>
      <c r="D9220" t="s">
        <v>17388</v>
      </c>
      <c r="E9220" s="74">
        <v>43706</v>
      </c>
      <c r="F9220">
        <v>0.24712000000000001</v>
      </c>
      <c r="G9220" t="s">
        <v>17</v>
      </c>
      <c r="H9220" t="s">
        <v>17315</v>
      </c>
      <c r="I9220" s="74">
        <v>43948</v>
      </c>
      <c r="J9220" t="s">
        <v>19</v>
      </c>
      <c r="K9220" t="s">
        <v>17325</v>
      </c>
    </row>
    <row r="9221" spans="1:11" hidden="1" x14ac:dyDescent="0.3">
      <c r="A9221" t="s">
        <v>8120</v>
      </c>
      <c r="B9221" t="s">
        <v>8121</v>
      </c>
      <c r="C9221" t="s">
        <v>17387</v>
      </c>
      <c r="D9221" t="s">
        <v>17388</v>
      </c>
      <c r="E9221" s="74">
        <v>43704</v>
      </c>
      <c r="F9221">
        <v>0.24929000000000001</v>
      </c>
      <c r="G9221" t="s">
        <v>17</v>
      </c>
      <c r="H9221" t="s">
        <v>17315</v>
      </c>
      <c r="I9221" s="74">
        <v>43948</v>
      </c>
      <c r="J9221" t="s">
        <v>19</v>
      </c>
      <c r="K9221" t="s">
        <v>17325</v>
      </c>
    </row>
    <row r="9222" spans="1:11" hidden="1" x14ac:dyDescent="0.3">
      <c r="A9222" t="s">
        <v>8122</v>
      </c>
      <c r="B9222" t="s">
        <v>8123</v>
      </c>
      <c r="C9222" t="s">
        <v>17387</v>
      </c>
      <c r="D9222" t="s">
        <v>17388</v>
      </c>
      <c r="E9222" s="74">
        <v>43717</v>
      </c>
      <c r="F9222">
        <v>0.24695</v>
      </c>
      <c r="G9222" t="s">
        <v>17</v>
      </c>
      <c r="H9222" t="s">
        <v>17315</v>
      </c>
      <c r="I9222" s="74">
        <v>43948</v>
      </c>
      <c r="J9222" t="s">
        <v>19</v>
      </c>
      <c r="K9222" t="s">
        <v>17325</v>
      </c>
    </row>
    <row r="9223" spans="1:11" hidden="1" x14ac:dyDescent="0.3">
      <c r="A9223" t="s">
        <v>8124</v>
      </c>
      <c r="B9223" t="s">
        <v>8125</v>
      </c>
      <c r="C9223" t="s">
        <v>17387</v>
      </c>
      <c r="D9223" t="s">
        <v>17388</v>
      </c>
      <c r="E9223" s="74">
        <v>43724</v>
      </c>
      <c r="F9223">
        <v>0.24700800000000001</v>
      </c>
      <c r="G9223" t="s">
        <v>17</v>
      </c>
      <c r="H9223" t="s">
        <v>17315</v>
      </c>
      <c r="I9223" s="74">
        <v>43948</v>
      </c>
      <c r="J9223" t="s">
        <v>19</v>
      </c>
      <c r="K9223" t="s">
        <v>17325</v>
      </c>
    </row>
    <row r="9224" spans="1:11" hidden="1" x14ac:dyDescent="0.3">
      <c r="A9224" t="s">
        <v>8126</v>
      </c>
      <c r="B9224" t="s">
        <v>8127</v>
      </c>
      <c r="C9224" t="s">
        <v>17387</v>
      </c>
      <c r="D9224" t="s">
        <v>17388</v>
      </c>
      <c r="E9224" s="74">
        <v>43766</v>
      </c>
      <c r="F9224">
        <v>0.24629999999999999</v>
      </c>
      <c r="G9224" t="s">
        <v>17</v>
      </c>
      <c r="H9224" t="s">
        <v>17315</v>
      </c>
      <c r="I9224" s="74">
        <v>43948</v>
      </c>
      <c r="J9224" t="s">
        <v>19</v>
      </c>
      <c r="K9224" t="s">
        <v>17325</v>
      </c>
    </row>
    <row r="9225" spans="1:11" hidden="1" x14ac:dyDescent="0.3">
      <c r="A9225" t="s">
        <v>10348</v>
      </c>
      <c r="B9225" t="s">
        <v>10347</v>
      </c>
      <c r="C9225" t="s">
        <v>17387</v>
      </c>
      <c r="D9225" t="s">
        <v>17388</v>
      </c>
      <c r="E9225" s="74">
        <v>43472</v>
      </c>
      <c r="F9225">
        <v>0.24379000000000001</v>
      </c>
      <c r="G9225" t="s">
        <v>17</v>
      </c>
      <c r="H9225" t="s">
        <v>17315</v>
      </c>
      <c r="I9225" s="74">
        <v>43977</v>
      </c>
      <c r="J9225" t="s">
        <v>19</v>
      </c>
      <c r="K9225" t="s">
        <v>17325</v>
      </c>
    </row>
    <row r="9226" spans="1:11" hidden="1" x14ac:dyDescent="0.3">
      <c r="A9226" t="s">
        <v>8128</v>
      </c>
      <c r="B9226" t="s">
        <v>8129</v>
      </c>
      <c r="C9226" t="s">
        <v>17387</v>
      </c>
      <c r="D9226" t="s">
        <v>17388</v>
      </c>
      <c r="E9226" s="74">
        <v>43766</v>
      </c>
      <c r="F9226">
        <v>0.24793999999999999</v>
      </c>
      <c r="G9226" t="s">
        <v>17</v>
      </c>
      <c r="H9226" t="s">
        <v>17315</v>
      </c>
      <c r="I9226" s="74">
        <v>43948</v>
      </c>
      <c r="J9226" t="s">
        <v>19</v>
      </c>
      <c r="K9226" t="s">
        <v>17325</v>
      </c>
    </row>
    <row r="9227" spans="1:11" hidden="1" x14ac:dyDescent="0.3">
      <c r="A9227" t="s">
        <v>8130</v>
      </c>
      <c r="B9227" t="s">
        <v>8131</v>
      </c>
      <c r="C9227" t="s">
        <v>17387</v>
      </c>
      <c r="D9227" t="s">
        <v>17388</v>
      </c>
      <c r="E9227" s="74">
        <v>43774</v>
      </c>
      <c r="F9227">
        <v>0.2457</v>
      </c>
      <c r="G9227" t="s">
        <v>17</v>
      </c>
      <c r="H9227" t="s">
        <v>17315</v>
      </c>
      <c r="I9227" s="74">
        <v>43948</v>
      </c>
      <c r="J9227" t="s">
        <v>19</v>
      </c>
      <c r="K9227" t="s">
        <v>17325</v>
      </c>
    </row>
    <row r="9228" spans="1:11" hidden="1" x14ac:dyDescent="0.3">
      <c r="A9228" t="s">
        <v>8132</v>
      </c>
      <c r="B9228" t="s">
        <v>8133</v>
      </c>
      <c r="C9228" t="s">
        <v>17387</v>
      </c>
      <c r="D9228" t="s">
        <v>17388</v>
      </c>
      <c r="E9228" s="74">
        <v>43783</v>
      </c>
      <c r="F9228">
        <v>0.245948</v>
      </c>
      <c r="G9228" t="s">
        <v>17</v>
      </c>
      <c r="H9228" t="s">
        <v>17315</v>
      </c>
      <c r="I9228" s="74">
        <v>43948</v>
      </c>
      <c r="J9228" t="s">
        <v>19</v>
      </c>
      <c r="K9228" t="s">
        <v>17325</v>
      </c>
    </row>
    <row r="9229" spans="1:11" hidden="1" x14ac:dyDescent="0.3">
      <c r="A9229" t="s">
        <v>8134</v>
      </c>
      <c r="B9229" t="s">
        <v>8135</v>
      </c>
      <c r="C9229" t="s">
        <v>17387</v>
      </c>
      <c r="D9229" t="s">
        <v>17388</v>
      </c>
      <c r="E9229" s="74">
        <v>43784</v>
      </c>
      <c r="F9229">
        <v>0.24848000000000001</v>
      </c>
      <c r="G9229" t="s">
        <v>17</v>
      </c>
      <c r="H9229" t="s">
        <v>17315</v>
      </c>
      <c r="I9229" s="74">
        <v>43948</v>
      </c>
      <c r="J9229" t="s">
        <v>19</v>
      </c>
      <c r="K9229" t="s">
        <v>17325</v>
      </c>
    </row>
    <row r="9230" spans="1:11" hidden="1" x14ac:dyDescent="0.3">
      <c r="A9230" t="s">
        <v>8136</v>
      </c>
      <c r="B9230" t="s">
        <v>8137</v>
      </c>
      <c r="C9230" t="s">
        <v>17387</v>
      </c>
      <c r="D9230" t="s">
        <v>17388</v>
      </c>
      <c r="E9230" s="74">
        <v>43788</v>
      </c>
      <c r="F9230">
        <v>0.245779</v>
      </c>
      <c r="G9230" t="s">
        <v>17</v>
      </c>
      <c r="H9230" t="s">
        <v>17315</v>
      </c>
      <c r="I9230" s="74">
        <v>43948</v>
      </c>
      <c r="J9230" t="s">
        <v>19</v>
      </c>
      <c r="K9230" t="s">
        <v>17325</v>
      </c>
    </row>
    <row r="9231" spans="1:11" hidden="1" x14ac:dyDescent="0.3">
      <c r="A9231" t="s">
        <v>8138</v>
      </c>
      <c r="B9231" t="s">
        <v>8139</v>
      </c>
      <c r="C9231" t="s">
        <v>17387</v>
      </c>
      <c r="D9231" t="s">
        <v>17388</v>
      </c>
      <c r="E9231" s="74">
        <v>43713</v>
      </c>
      <c r="F9231">
        <v>0.22727</v>
      </c>
      <c r="G9231" t="s">
        <v>17</v>
      </c>
      <c r="H9231" t="s">
        <v>17315</v>
      </c>
      <c r="I9231" s="74">
        <v>43948</v>
      </c>
      <c r="J9231" t="s">
        <v>19</v>
      </c>
      <c r="K9231" t="s">
        <v>17325</v>
      </c>
    </row>
    <row r="9232" spans="1:11" hidden="1" x14ac:dyDescent="0.3">
      <c r="A9232" t="s">
        <v>7879</v>
      </c>
      <c r="B9232" t="s">
        <v>7880</v>
      </c>
      <c r="C9232" t="s">
        <v>17387</v>
      </c>
      <c r="D9232" t="s">
        <v>17388</v>
      </c>
      <c r="E9232" s="74">
        <v>43467</v>
      </c>
      <c r="F9232">
        <v>0.24743799999999999</v>
      </c>
      <c r="G9232" t="s">
        <v>17</v>
      </c>
      <c r="H9232" t="s">
        <v>17315</v>
      </c>
      <c r="I9232" s="74">
        <v>43948</v>
      </c>
      <c r="J9232" t="s">
        <v>19</v>
      </c>
      <c r="K9232" t="s">
        <v>17325</v>
      </c>
    </row>
    <row r="9233" spans="1:11" hidden="1" x14ac:dyDescent="0.3">
      <c r="A9233" t="s">
        <v>7881</v>
      </c>
      <c r="B9233" t="s">
        <v>7882</v>
      </c>
      <c r="C9233" t="s">
        <v>17387</v>
      </c>
      <c r="D9233" t="s">
        <v>17388</v>
      </c>
      <c r="E9233" s="74">
        <v>43472</v>
      </c>
      <c r="F9233">
        <v>0.24840999999999999</v>
      </c>
      <c r="G9233" t="s">
        <v>17</v>
      </c>
      <c r="H9233" t="s">
        <v>17315</v>
      </c>
      <c r="I9233" s="74">
        <v>43948</v>
      </c>
      <c r="J9233" t="s">
        <v>19</v>
      </c>
      <c r="K9233" t="s">
        <v>17325</v>
      </c>
    </row>
    <row r="9234" spans="1:11" hidden="1" x14ac:dyDescent="0.3">
      <c r="A9234" t="s">
        <v>7883</v>
      </c>
      <c r="B9234" t="s">
        <v>7884</v>
      </c>
      <c r="C9234" t="s">
        <v>17387</v>
      </c>
      <c r="D9234" t="s">
        <v>17388</v>
      </c>
      <c r="E9234" s="74">
        <v>43472</v>
      </c>
      <c r="F9234">
        <v>0.23954</v>
      </c>
      <c r="G9234" t="s">
        <v>17</v>
      </c>
      <c r="H9234" t="s">
        <v>17315</v>
      </c>
      <c r="I9234" s="74">
        <v>43948</v>
      </c>
      <c r="J9234" t="s">
        <v>19</v>
      </c>
      <c r="K9234" t="s">
        <v>17325</v>
      </c>
    </row>
    <row r="9235" spans="1:11" hidden="1" x14ac:dyDescent="0.3">
      <c r="A9235" t="s">
        <v>7885</v>
      </c>
      <c r="B9235" t="s">
        <v>7886</v>
      </c>
      <c r="C9235" t="s">
        <v>17387</v>
      </c>
      <c r="D9235" t="s">
        <v>17388</v>
      </c>
      <c r="E9235" s="74">
        <v>43467</v>
      </c>
      <c r="F9235">
        <v>0.243729</v>
      </c>
      <c r="G9235" t="s">
        <v>17</v>
      </c>
      <c r="H9235" t="s">
        <v>17315</v>
      </c>
      <c r="I9235" s="74">
        <v>43948</v>
      </c>
      <c r="J9235" t="s">
        <v>19</v>
      </c>
      <c r="K9235" t="s">
        <v>17325</v>
      </c>
    </row>
    <row r="9236" spans="1:11" hidden="1" x14ac:dyDescent="0.3">
      <c r="A9236" t="s">
        <v>7853</v>
      </c>
      <c r="B9236" t="s">
        <v>7854</v>
      </c>
      <c r="C9236" t="s">
        <v>17387</v>
      </c>
      <c r="D9236" t="s">
        <v>17388</v>
      </c>
      <c r="E9236" s="74">
        <v>43782</v>
      </c>
      <c r="F9236">
        <v>0.17810000000000001</v>
      </c>
      <c r="G9236" t="s">
        <v>17</v>
      </c>
      <c r="H9236" t="s">
        <v>17315</v>
      </c>
      <c r="I9236" s="74">
        <v>43977</v>
      </c>
      <c r="J9236" t="s">
        <v>19</v>
      </c>
      <c r="K9236" t="s">
        <v>17325</v>
      </c>
    </row>
    <row r="9237" spans="1:11" hidden="1" x14ac:dyDescent="0.3">
      <c r="A9237" t="s">
        <v>7887</v>
      </c>
      <c r="B9237" t="s">
        <v>7888</v>
      </c>
      <c r="C9237" t="s">
        <v>17387</v>
      </c>
      <c r="D9237" t="s">
        <v>17388</v>
      </c>
      <c r="E9237" s="74">
        <v>43500</v>
      </c>
      <c r="F9237">
        <v>0.24848000000000001</v>
      </c>
      <c r="G9237" t="s">
        <v>17</v>
      </c>
      <c r="H9237" t="s">
        <v>17315</v>
      </c>
      <c r="I9237" s="74">
        <v>43948</v>
      </c>
      <c r="J9237" t="s">
        <v>19</v>
      </c>
      <c r="K9237" t="s">
        <v>17325</v>
      </c>
    </row>
    <row r="9238" spans="1:11" hidden="1" x14ac:dyDescent="0.3">
      <c r="A9238" t="s">
        <v>7889</v>
      </c>
      <c r="B9238" t="s">
        <v>7890</v>
      </c>
      <c r="C9238" t="s">
        <v>17387</v>
      </c>
      <c r="D9238" t="s">
        <v>17388</v>
      </c>
      <c r="E9238" s="74">
        <v>43496</v>
      </c>
      <c r="F9238">
        <v>0.242649</v>
      </c>
      <c r="G9238" t="s">
        <v>17</v>
      </c>
      <c r="H9238" t="s">
        <v>17315</v>
      </c>
      <c r="I9238" s="74">
        <v>43948</v>
      </c>
      <c r="J9238" t="s">
        <v>19</v>
      </c>
      <c r="K9238" t="s">
        <v>17325</v>
      </c>
    </row>
    <row r="9239" spans="1:11" hidden="1" x14ac:dyDescent="0.3">
      <c r="A9239" t="s">
        <v>7891</v>
      </c>
      <c r="B9239" t="s">
        <v>7892</v>
      </c>
      <c r="C9239" t="s">
        <v>17387</v>
      </c>
      <c r="D9239" t="s">
        <v>17388</v>
      </c>
      <c r="E9239" s="74">
        <v>43503</v>
      </c>
      <c r="F9239">
        <v>0.247359</v>
      </c>
      <c r="G9239" t="s">
        <v>17</v>
      </c>
      <c r="H9239" t="s">
        <v>17315</v>
      </c>
      <c r="I9239" s="74">
        <v>43977</v>
      </c>
      <c r="J9239" t="s">
        <v>19</v>
      </c>
      <c r="K9239" t="s">
        <v>17325</v>
      </c>
    </row>
    <row r="9240" spans="1:11" hidden="1" x14ac:dyDescent="0.3">
      <c r="A9240" t="s">
        <v>7893</v>
      </c>
      <c r="B9240" t="s">
        <v>7894</v>
      </c>
      <c r="C9240" t="s">
        <v>17387</v>
      </c>
      <c r="D9240" t="s">
        <v>17388</v>
      </c>
      <c r="E9240" s="74">
        <v>43507</v>
      </c>
      <c r="F9240">
        <v>0.248359</v>
      </c>
      <c r="G9240" t="s">
        <v>17</v>
      </c>
      <c r="H9240" t="s">
        <v>17315</v>
      </c>
      <c r="I9240" s="74">
        <v>43948</v>
      </c>
      <c r="J9240" t="s">
        <v>19</v>
      </c>
      <c r="K9240" t="s">
        <v>17325</v>
      </c>
    </row>
    <row r="9241" spans="1:11" hidden="1" x14ac:dyDescent="0.3">
      <c r="A9241" t="s">
        <v>7895</v>
      </c>
      <c r="B9241" t="s">
        <v>7896</v>
      </c>
      <c r="C9241" t="s">
        <v>17387</v>
      </c>
      <c r="D9241" t="s">
        <v>17388</v>
      </c>
      <c r="E9241" s="74">
        <v>43510</v>
      </c>
      <c r="F9241">
        <v>0.24579999999999999</v>
      </c>
      <c r="G9241" t="s">
        <v>17</v>
      </c>
      <c r="H9241" t="s">
        <v>17315</v>
      </c>
      <c r="I9241" s="74">
        <v>43948</v>
      </c>
      <c r="J9241" t="s">
        <v>19</v>
      </c>
      <c r="K9241" t="s">
        <v>17325</v>
      </c>
    </row>
    <row r="9242" spans="1:11" hidden="1" x14ac:dyDescent="0.3">
      <c r="A9242" t="s">
        <v>28459</v>
      </c>
      <c r="B9242" t="s">
        <v>28460</v>
      </c>
      <c r="C9242" t="s">
        <v>17387</v>
      </c>
      <c r="D9242" t="s">
        <v>17388</v>
      </c>
      <c r="E9242" s="74">
        <v>43518</v>
      </c>
      <c r="F9242">
        <v>0.24445</v>
      </c>
      <c r="G9242" t="s">
        <v>17</v>
      </c>
      <c r="H9242" t="s">
        <v>17315</v>
      </c>
      <c r="I9242" s="74">
        <v>43948</v>
      </c>
      <c r="J9242" t="s">
        <v>19</v>
      </c>
      <c r="K9242" t="s">
        <v>17325</v>
      </c>
    </row>
    <row r="9243" spans="1:11" hidden="1" x14ac:dyDescent="0.3">
      <c r="A9243" t="s">
        <v>7897</v>
      </c>
      <c r="B9243" t="s">
        <v>7898</v>
      </c>
      <c r="C9243" t="s">
        <v>17387</v>
      </c>
      <c r="D9243" t="s">
        <v>17388</v>
      </c>
      <c r="E9243" s="74">
        <v>43524</v>
      </c>
      <c r="F9243">
        <v>0.244759</v>
      </c>
      <c r="G9243" t="s">
        <v>17</v>
      </c>
      <c r="H9243" t="s">
        <v>17315</v>
      </c>
      <c r="I9243" s="74">
        <v>43948</v>
      </c>
      <c r="J9243" t="s">
        <v>19</v>
      </c>
      <c r="K9243" t="s">
        <v>17325</v>
      </c>
    </row>
    <row r="9244" spans="1:11" hidden="1" x14ac:dyDescent="0.3">
      <c r="A9244" t="s">
        <v>7899</v>
      </c>
      <c r="B9244" t="s">
        <v>7900</v>
      </c>
      <c r="C9244" t="s">
        <v>17387</v>
      </c>
      <c r="D9244" t="s">
        <v>17388</v>
      </c>
      <c r="E9244" s="74">
        <v>43531</v>
      </c>
      <c r="F9244">
        <v>0.24484</v>
      </c>
      <c r="G9244" t="s">
        <v>17</v>
      </c>
      <c r="H9244" t="s">
        <v>17315</v>
      </c>
      <c r="I9244" s="74">
        <v>43977</v>
      </c>
      <c r="J9244" t="s">
        <v>19</v>
      </c>
      <c r="K9244" t="s">
        <v>17325</v>
      </c>
    </row>
    <row r="9245" spans="1:11" hidden="1" x14ac:dyDescent="0.3">
      <c r="A9245" t="s">
        <v>7901</v>
      </c>
      <c r="B9245" t="s">
        <v>7902</v>
      </c>
      <c r="C9245" t="s">
        <v>17387</v>
      </c>
      <c r="D9245" t="s">
        <v>17388</v>
      </c>
      <c r="E9245" s="74">
        <v>43535</v>
      </c>
      <c r="F9245">
        <v>0.10527</v>
      </c>
      <c r="G9245" t="s">
        <v>17</v>
      </c>
      <c r="H9245" t="s">
        <v>17315</v>
      </c>
      <c r="I9245" s="74">
        <v>43948</v>
      </c>
      <c r="J9245" t="s">
        <v>19</v>
      </c>
      <c r="K9245" t="s">
        <v>17325</v>
      </c>
    </row>
    <row r="9246" spans="1:11" hidden="1" x14ac:dyDescent="0.3">
      <c r="A9246" t="s">
        <v>7903</v>
      </c>
      <c r="B9246" t="s">
        <v>7904</v>
      </c>
      <c r="C9246" t="s">
        <v>17387</v>
      </c>
      <c r="D9246" t="s">
        <v>17388</v>
      </c>
      <c r="E9246" s="74">
        <v>43584</v>
      </c>
      <c r="F9246">
        <v>8.4279000000000007E-2</v>
      </c>
      <c r="G9246" t="s">
        <v>17</v>
      </c>
      <c r="H9246" t="s">
        <v>17315</v>
      </c>
      <c r="I9246" s="74">
        <v>43977</v>
      </c>
      <c r="J9246" t="s">
        <v>19</v>
      </c>
      <c r="K9246" t="s">
        <v>17325</v>
      </c>
    </row>
    <row r="9247" spans="1:11" hidden="1" x14ac:dyDescent="0.3">
      <c r="A9247" t="s">
        <v>7855</v>
      </c>
      <c r="B9247" t="s">
        <v>7856</v>
      </c>
      <c r="C9247" t="s">
        <v>17387</v>
      </c>
      <c r="D9247" t="s">
        <v>17388</v>
      </c>
      <c r="E9247" s="74">
        <v>43594</v>
      </c>
      <c r="F9247">
        <v>0.24782999999999999</v>
      </c>
      <c r="G9247" t="s">
        <v>17</v>
      </c>
      <c r="H9247" t="s">
        <v>17315</v>
      </c>
      <c r="I9247" s="74">
        <v>43948</v>
      </c>
      <c r="J9247" t="s">
        <v>19</v>
      </c>
      <c r="K9247" t="s">
        <v>17325</v>
      </c>
    </row>
    <row r="9248" spans="1:11" hidden="1" x14ac:dyDescent="0.3">
      <c r="A9248" t="s">
        <v>7905</v>
      </c>
      <c r="B9248" t="s">
        <v>7906</v>
      </c>
      <c r="C9248" t="s">
        <v>17387</v>
      </c>
      <c r="D9248" t="s">
        <v>17388</v>
      </c>
      <c r="E9248" s="74">
        <v>43467</v>
      </c>
      <c r="F9248">
        <v>0.24060999999999999</v>
      </c>
      <c r="G9248" t="s">
        <v>17</v>
      </c>
      <c r="H9248" t="s">
        <v>17315</v>
      </c>
      <c r="I9248" s="74">
        <v>43948</v>
      </c>
      <c r="J9248" t="s">
        <v>19</v>
      </c>
      <c r="K9248" t="s">
        <v>17325</v>
      </c>
    </row>
    <row r="9249" spans="1:11" hidden="1" x14ac:dyDescent="0.3">
      <c r="A9249" t="s">
        <v>7907</v>
      </c>
      <c r="B9249" t="s">
        <v>7908</v>
      </c>
      <c r="C9249" t="s">
        <v>17387</v>
      </c>
      <c r="D9249" t="s">
        <v>17388</v>
      </c>
      <c r="E9249" s="74">
        <v>43467</v>
      </c>
      <c r="F9249">
        <v>0.24909000000000001</v>
      </c>
      <c r="G9249" t="s">
        <v>17</v>
      </c>
      <c r="H9249" t="s">
        <v>17315</v>
      </c>
      <c r="I9249" s="74">
        <v>43948</v>
      </c>
      <c r="J9249" t="s">
        <v>19</v>
      </c>
      <c r="K9249" t="s">
        <v>17325</v>
      </c>
    </row>
    <row r="9250" spans="1:11" hidden="1" x14ac:dyDescent="0.3">
      <c r="A9250" t="s">
        <v>7909</v>
      </c>
      <c r="B9250" t="s">
        <v>7910</v>
      </c>
      <c r="C9250" t="s">
        <v>17387</v>
      </c>
      <c r="D9250" t="s">
        <v>17388</v>
      </c>
      <c r="E9250" s="74">
        <v>43467</v>
      </c>
      <c r="F9250">
        <v>0.24809999999999999</v>
      </c>
      <c r="G9250" t="s">
        <v>17</v>
      </c>
      <c r="H9250" t="s">
        <v>17315</v>
      </c>
      <c r="I9250" s="74">
        <v>43948</v>
      </c>
      <c r="J9250" t="s">
        <v>19</v>
      </c>
      <c r="K9250" t="s">
        <v>17325</v>
      </c>
    </row>
    <row r="9251" spans="1:11" hidden="1" x14ac:dyDescent="0.3">
      <c r="A9251" t="s">
        <v>7911</v>
      </c>
      <c r="B9251" t="s">
        <v>7912</v>
      </c>
      <c r="C9251" t="s">
        <v>17387</v>
      </c>
      <c r="D9251" t="s">
        <v>17388</v>
      </c>
      <c r="E9251" s="74">
        <v>43467</v>
      </c>
      <c r="F9251">
        <v>7.0430000000000006E-2</v>
      </c>
      <c r="G9251" t="s">
        <v>17</v>
      </c>
      <c r="H9251" t="s">
        <v>17315</v>
      </c>
      <c r="I9251" s="74">
        <v>43948</v>
      </c>
      <c r="J9251" t="s">
        <v>19</v>
      </c>
      <c r="K9251" t="s">
        <v>17325</v>
      </c>
    </row>
    <row r="9252" spans="1:11" hidden="1" x14ac:dyDescent="0.3">
      <c r="A9252" t="s">
        <v>7913</v>
      </c>
      <c r="B9252" t="s">
        <v>7914</v>
      </c>
      <c r="C9252" t="s">
        <v>17387</v>
      </c>
      <c r="D9252" t="s">
        <v>17388</v>
      </c>
      <c r="E9252" s="74">
        <v>43616</v>
      </c>
      <c r="F9252">
        <v>0.24449899999999999</v>
      </c>
      <c r="G9252" t="s">
        <v>17</v>
      </c>
      <c r="H9252" t="s">
        <v>17315</v>
      </c>
      <c r="I9252" s="74">
        <v>43948</v>
      </c>
      <c r="J9252" t="s">
        <v>19</v>
      </c>
      <c r="K9252" t="s">
        <v>17325</v>
      </c>
    </row>
    <row r="9253" spans="1:11" hidden="1" x14ac:dyDescent="0.3">
      <c r="A9253" t="s">
        <v>7915</v>
      </c>
      <c r="B9253" t="s">
        <v>7916</v>
      </c>
      <c r="C9253" t="s">
        <v>17387</v>
      </c>
      <c r="D9253" t="s">
        <v>17388</v>
      </c>
      <c r="E9253" s="74">
        <v>43609</v>
      </c>
      <c r="F9253">
        <v>0.241538</v>
      </c>
      <c r="G9253" t="s">
        <v>17</v>
      </c>
      <c r="H9253" t="s">
        <v>17315</v>
      </c>
      <c r="I9253" s="74">
        <v>43948</v>
      </c>
      <c r="J9253" t="s">
        <v>19</v>
      </c>
      <c r="K9253" t="s">
        <v>17325</v>
      </c>
    </row>
    <row r="9254" spans="1:11" hidden="1" x14ac:dyDescent="0.3">
      <c r="A9254" t="s">
        <v>7917</v>
      </c>
      <c r="B9254" t="s">
        <v>7918</v>
      </c>
      <c r="C9254" t="s">
        <v>17387</v>
      </c>
      <c r="D9254" t="s">
        <v>17388</v>
      </c>
      <c r="E9254" s="74">
        <v>43615</v>
      </c>
      <c r="F9254">
        <v>0.246309</v>
      </c>
      <c r="G9254" t="s">
        <v>17</v>
      </c>
      <c r="H9254" t="s">
        <v>17315</v>
      </c>
      <c r="I9254" s="74">
        <v>43948</v>
      </c>
      <c r="J9254" t="s">
        <v>19</v>
      </c>
      <c r="K9254" t="s">
        <v>17325</v>
      </c>
    </row>
    <row r="9255" spans="1:11" hidden="1" x14ac:dyDescent="0.3">
      <c r="A9255" t="s">
        <v>7919</v>
      </c>
      <c r="B9255" t="s">
        <v>7920</v>
      </c>
      <c r="C9255" t="s">
        <v>17387</v>
      </c>
      <c r="D9255" t="s">
        <v>17388</v>
      </c>
      <c r="E9255" s="74">
        <v>43614</v>
      </c>
      <c r="F9255">
        <v>0.24390000000000001</v>
      </c>
      <c r="G9255" t="s">
        <v>17</v>
      </c>
      <c r="H9255" t="s">
        <v>17315</v>
      </c>
      <c r="I9255" s="74">
        <v>43948</v>
      </c>
      <c r="J9255" t="s">
        <v>19</v>
      </c>
      <c r="K9255" t="s">
        <v>17325</v>
      </c>
    </row>
    <row r="9256" spans="1:11" hidden="1" x14ac:dyDescent="0.3">
      <c r="A9256" t="s">
        <v>7921</v>
      </c>
      <c r="B9256" t="s">
        <v>7922</v>
      </c>
      <c r="C9256" t="s">
        <v>17387</v>
      </c>
      <c r="D9256" t="s">
        <v>17388</v>
      </c>
      <c r="E9256" s="74">
        <v>43620</v>
      </c>
      <c r="F9256">
        <v>0.24906</v>
      </c>
      <c r="G9256" t="s">
        <v>17</v>
      </c>
      <c r="H9256" t="s">
        <v>17315</v>
      </c>
      <c r="I9256" s="74">
        <v>43977</v>
      </c>
      <c r="J9256" t="s">
        <v>19</v>
      </c>
      <c r="K9256" t="s">
        <v>17325</v>
      </c>
    </row>
    <row r="9257" spans="1:11" hidden="1" x14ac:dyDescent="0.3">
      <c r="A9257" t="s">
        <v>7923</v>
      </c>
      <c r="B9257" t="s">
        <v>7924</v>
      </c>
      <c r="C9257" t="s">
        <v>17387</v>
      </c>
      <c r="D9257" t="s">
        <v>17388</v>
      </c>
      <c r="E9257" s="74">
        <v>43614</v>
      </c>
      <c r="F9257">
        <v>0.24715999999999999</v>
      </c>
      <c r="G9257" t="s">
        <v>17</v>
      </c>
      <c r="H9257" t="s">
        <v>17315</v>
      </c>
      <c r="I9257" s="74">
        <v>43948</v>
      </c>
      <c r="J9257" t="s">
        <v>19</v>
      </c>
      <c r="K9257" t="s">
        <v>17325</v>
      </c>
    </row>
    <row r="9258" spans="1:11" hidden="1" x14ac:dyDescent="0.3">
      <c r="A9258" t="s">
        <v>7857</v>
      </c>
      <c r="B9258" t="s">
        <v>7858</v>
      </c>
      <c r="C9258" t="s">
        <v>17387</v>
      </c>
      <c r="D9258" t="s">
        <v>17388</v>
      </c>
      <c r="E9258" s="74">
        <v>43599</v>
      </c>
      <c r="F9258">
        <v>0.24796000000000001</v>
      </c>
      <c r="G9258" t="s">
        <v>17</v>
      </c>
      <c r="H9258" t="s">
        <v>17315</v>
      </c>
      <c r="I9258" s="74">
        <v>43948</v>
      </c>
      <c r="J9258" t="s">
        <v>19</v>
      </c>
      <c r="K9258" t="s">
        <v>17325</v>
      </c>
    </row>
    <row r="9259" spans="1:11" hidden="1" x14ac:dyDescent="0.3">
      <c r="A9259" t="s">
        <v>7925</v>
      </c>
      <c r="B9259" t="s">
        <v>7926</v>
      </c>
      <c r="C9259" t="s">
        <v>17387</v>
      </c>
      <c r="D9259" t="s">
        <v>17388</v>
      </c>
      <c r="E9259" s="74">
        <v>43616</v>
      </c>
      <c r="F9259">
        <v>0.24410000000000001</v>
      </c>
      <c r="G9259" t="s">
        <v>17</v>
      </c>
      <c r="H9259" t="s">
        <v>17315</v>
      </c>
      <c r="I9259" s="74">
        <v>43948</v>
      </c>
      <c r="J9259" t="s">
        <v>19</v>
      </c>
      <c r="K9259" t="s">
        <v>17325</v>
      </c>
    </row>
    <row r="9260" spans="1:11" hidden="1" x14ac:dyDescent="0.3">
      <c r="A9260" t="s">
        <v>7927</v>
      </c>
      <c r="B9260" t="s">
        <v>7928</v>
      </c>
      <c r="C9260" t="s">
        <v>17387</v>
      </c>
      <c r="D9260" t="s">
        <v>17388</v>
      </c>
      <c r="E9260" s="74">
        <v>43629</v>
      </c>
      <c r="F9260">
        <v>0.24443799999999999</v>
      </c>
      <c r="G9260" t="s">
        <v>17</v>
      </c>
      <c r="H9260" t="s">
        <v>17315</v>
      </c>
      <c r="I9260" s="74">
        <v>43948</v>
      </c>
      <c r="J9260" t="s">
        <v>19</v>
      </c>
      <c r="K9260" t="s">
        <v>17325</v>
      </c>
    </row>
    <row r="9261" spans="1:11" hidden="1" x14ac:dyDescent="0.3">
      <c r="A9261" t="s">
        <v>7929</v>
      </c>
      <c r="B9261" t="s">
        <v>7930</v>
      </c>
      <c r="C9261" t="s">
        <v>17387</v>
      </c>
      <c r="D9261" t="s">
        <v>17388</v>
      </c>
      <c r="E9261" s="74">
        <v>43633</v>
      </c>
      <c r="F9261">
        <v>0.241649</v>
      </c>
      <c r="G9261" t="s">
        <v>17</v>
      </c>
      <c r="H9261" t="s">
        <v>17315</v>
      </c>
      <c r="I9261" s="74">
        <v>43948</v>
      </c>
      <c r="J9261" t="s">
        <v>19</v>
      </c>
      <c r="K9261" t="s">
        <v>17325</v>
      </c>
    </row>
    <row r="9262" spans="1:11" hidden="1" x14ac:dyDescent="0.3">
      <c r="A9262" t="s">
        <v>7931</v>
      </c>
      <c r="B9262" t="s">
        <v>7932</v>
      </c>
      <c r="C9262" t="s">
        <v>17387</v>
      </c>
      <c r="D9262" t="s">
        <v>17388</v>
      </c>
      <c r="E9262" s="74">
        <v>43636</v>
      </c>
      <c r="F9262">
        <v>0.247006</v>
      </c>
      <c r="G9262" t="s">
        <v>17</v>
      </c>
      <c r="H9262" t="s">
        <v>17315</v>
      </c>
      <c r="I9262" s="74">
        <v>43948</v>
      </c>
      <c r="J9262" t="s">
        <v>19</v>
      </c>
      <c r="K9262" t="s">
        <v>17325</v>
      </c>
    </row>
    <row r="9263" spans="1:11" hidden="1" x14ac:dyDescent="0.3">
      <c r="A9263" t="s">
        <v>7933</v>
      </c>
      <c r="B9263" t="s">
        <v>7934</v>
      </c>
      <c r="C9263" t="s">
        <v>17387</v>
      </c>
      <c r="D9263" t="s">
        <v>17388</v>
      </c>
      <c r="E9263" s="74">
        <v>43628</v>
      </c>
      <c r="F9263">
        <v>0.24732999999999999</v>
      </c>
      <c r="G9263" t="s">
        <v>17</v>
      </c>
      <c r="H9263" t="s">
        <v>17315</v>
      </c>
      <c r="I9263" s="74">
        <v>43948</v>
      </c>
      <c r="J9263" t="s">
        <v>19</v>
      </c>
      <c r="K9263" t="s">
        <v>17325</v>
      </c>
    </row>
    <row r="9264" spans="1:11" hidden="1" x14ac:dyDescent="0.3">
      <c r="A9264" t="s">
        <v>7935</v>
      </c>
      <c r="B9264" t="s">
        <v>7936</v>
      </c>
      <c r="C9264" t="s">
        <v>17387</v>
      </c>
      <c r="D9264" t="s">
        <v>17388</v>
      </c>
      <c r="E9264" s="74">
        <v>43629</v>
      </c>
      <c r="F9264">
        <v>0.242008</v>
      </c>
      <c r="G9264" t="s">
        <v>17</v>
      </c>
      <c r="H9264" t="s">
        <v>17315</v>
      </c>
      <c r="I9264" s="74">
        <v>43948</v>
      </c>
      <c r="J9264" t="s">
        <v>19</v>
      </c>
      <c r="K9264" t="s">
        <v>17325</v>
      </c>
    </row>
    <row r="9265" spans="1:11" hidden="1" x14ac:dyDescent="0.3">
      <c r="A9265" t="s">
        <v>7937</v>
      </c>
      <c r="B9265" t="s">
        <v>7938</v>
      </c>
      <c r="C9265" t="s">
        <v>17387</v>
      </c>
      <c r="D9265" t="s">
        <v>17388</v>
      </c>
      <c r="E9265" s="74">
        <v>43636</v>
      </c>
      <c r="F9265">
        <v>0.24257999999999999</v>
      </c>
      <c r="G9265" t="s">
        <v>17</v>
      </c>
      <c r="H9265" t="s">
        <v>17315</v>
      </c>
      <c r="I9265" s="74">
        <v>44035</v>
      </c>
      <c r="J9265" t="s">
        <v>19</v>
      </c>
      <c r="K9265" t="s">
        <v>17325</v>
      </c>
    </row>
    <row r="9266" spans="1:11" hidden="1" x14ac:dyDescent="0.3">
      <c r="A9266" t="s">
        <v>7939</v>
      </c>
      <c r="B9266" t="s">
        <v>7940</v>
      </c>
      <c r="C9266" t="s">
        <v>17387</v>
      </c>
      <c r="D9266" t="s">
        <v>17388</v>
      </c>
      <c r="E9266" s="74">
        <v>43637</v>
      </c>
      <c r="F9266">
        <v>0.24854999999999999</v>
      </c>
      <c r="G9266" t="s">
        <v>17</v>
      </c>
      <c r="H9266" t="s">
        <v>17315</v>
      </c>
      <c r="I9266" s="74">
        <v>43948</v>
      </c>
      <c r="J9266" t="s">
        <v>19</v>
      </c>
      <c r="K9266" t="s">
        <v>17325</v>
      </c>
    </row>
    <row r="9267" spans="1:11" hidden="1" x14ac:dyDescent="0.3">
      <c r="A9267" t="s">
        <v>7941</v>
      </c>
      <c r="B9267" t="s">
        <v>7942</v>
      </c>
      <c r="C9267" t="s">
        <v>17387</v>
      </c>
      <c r="D9267" t="s">
        <v>17388</v>
      </c>
      <c r="E9267" s="74">
        <v>43636</v>
      </c>
      <c r="F9267">
        <v>0.24249599999999999</v>
      </c>
      <c r="G9267" t="s">
        <v>17</v>
      </c>
      <c r="H9267" t="s">
        <v>17315</v>
      </c>
      <c r="I9267" s="74">
        <v>43948</v>
      </c>
      <c r="J9267" t="s">
        <v>19</v>
      </c>
      <c r="K9267" t="s">
        <v>17325</v>
      </c>
    </row>
    <row r="9268" spans="1:11" hidden="1" x14ac:dyDescent="0.3">
      <c r="A9268" t="s">
        <v>7859</v>
      </c>
      <c r="B9268" t="s">
        <v>7860</v>
      </c>
      <c r="C9268" t="s">
        <v>17387</v>
      </c>
      <c r="D9268" t="s">
        <v>17388</v>
      </c>
      <c r="E9268" s="74">
        <v>43602</v>
      </c>
      <c r="F9268">
        <v>0.234789</v>
      </c>
      <c r="G9268" t="s">
        <v>17</v>
      </c>
      <c r="H9268" t="s">
        <v>17315</v>
      </c>
      <c r="I9268" s="74">
        <v>43948</v>
      </c>
      <c r="J9268" t="s">
        <v>19</v>
      </c>
      <c r="K9268" t="s">
        <v>17325</v>
      </c>
    </row>
    <row r="9269" spans="1:11" hidden="1" x14ac:dyDescent="0.3">
      <c r="A9269" t="s">
        <v>7943</v>
      </c>
      <c r="B9269" t="s">
        <v>7944</v>
      </c>
      <c r="C9269" t="s">
        <v>17387</v>
      </c>
      <c r="D9269" t="s">
        <v>17388</v>
      </c>
      <c r="E9269" s="74">
        <v>43663</v>
      </c>
      <c r="F9269">
        <v>0.24937999999999999</v>
      </c>
      <c r="G9269" t="s">
        <v>17</v>
      </c>
      <c r="H9269" t="s">
        <v>17315</v>
      </c>
      <c r="I9269" s="74">
        <v>43948</v>
      </c>
      <c r="J9269" t="s">
        <v>19</v>
      </c>
      <c r="K9269" t="s">
        <v>17325</v>
      </c>
    </row>
    <row r="9270" spans="1:11" hidden="1" x14ac:dyDescent="0.3">
      <c r="A9270" t="s">
        <v>7945</v>
      </c>
      <c r="B9270" t="s">
        <v>7946</v>
      </c>
      <c r="C9270" t="s">
        <v>17387</v>
      </c>
      <c r="D9270" t="s">
        <v>17388</v>
      </c>
      <c r="E9270" s="74">
        <v>43656</v>
      </c>
      <c r="F9270">
        <v>0.24526000000000001</v>
      </c>
      <c r="G9270" t="s">
        <v>17</v>
      </c>
      <c r="H9270" t="s">
        <v>17315</v>
      </c>
      <c r="I9270" s="74">
        <v>43948</v>
      </c>
      <c r="J9270" t="s">
        <v>19</v>
      </c>
      <c r="K9270" t="s">
        <v>17325</v>
      </c>
    </row>
    <row r="9271" spans="1:11" hidden="1" x14ac:dyDescent="0.3">
      <c r="A9271" t="s">
        <v>7947</v>
      </c>
      <c r="B9271" t="s">
        <v>7948</v>
      </c>
      <c r="C9271" t="s">
        <v>17387</v>
      </c>
      <c r="D9271" t="s">
        <v>17388</v>
      </c>
      <c r="E9271" s="74">
        <v>43657</v>
      </c>
      <c r="F9271">
        <v>0.24096899999999999</v>
      </c>
      <c r="G9271" t="s">
        <v>17</v>
      </c>
      <c r="H9271" t="s">
        <v>17315</v>
      </c>
      <c r="I9271" s="74">
        <v>43948</v>
      </c>
      <c r="J9271" t="s">
        <v>19</v>
      </c>
      <c r="K9271" t="s">
        <v>17325</v>
      </c>
    </row>
    <row r="9272" spans="1:11" hidden="1" x14ac:dyDescent="0.3">
      <c r="A9272" t="s">
        <v>7949</v>
      </c>
      <c r="B9272" t="s">
        <v>7950</v>
      </c>
      <c r="C9272" t="s">
        <v>17387</v>
      </c>
      <c r="D9272" t="s">
        <v>17388</v>
      </c>
      <c r="E9272" s="74">
        <v>43651</v>
      </c>
      <c r="F9272">
        <v>0.24245900000000001</v>
      </c>
      <c r="G9272" t="s">
        <v>17</v>
      </c>
      <c r="H9272" t="s">
        <v>17315</v>
      </c>
      <c r="I9272" s="74">
        <v>43948</v>
      </c>
      <c r="J9272" t="s">
        <v>19</v>
      </c>
      <c r="K9272" t="s">
        <v>17325</v>
      </c>
    </row>
    <row r="9273" spans="1:11" hidden="1" x14ac:dyDescent="0.3">
      <c r="A9273" t="s">
        <v>7951</v>
      </c>
      <c r="B9273" t="s">
        <v>7952</v>
      </c>
      <c r="C9273" t="s">
        <v>17387</v>
      </c>
      <c r="D9273" t="s">
        <v>17388</v>
      </c>
      <c r="E9273" s="74">
        <v>43633</v>
      </c>
      <c r="F9273">
        <v>0.23299</v>
      </c>
      <c r="G9273" t="s">
        <v>17</v>
      </c>
      <c r="H9273" t="s">
        <v>17315</v>
      </c>
      <c r="I9273" s="74">
        <v>43948</v>
      </c>
      <c r="J9273" t="s">
        <v>19</v>
      </c>
      <c r="K9273" t="s">
        <v>17325</v>
      </c>
    </row>
    <row r="9274" spans="1:11" hidden="1" x14ac:dyDescent="0.3">
      <c r="A9274" t="s">
        <v>7953</v>
      </c>
      <c r="B9274" t="s">
        <v>7954</v>
      </c>
      <c r="C9274" t="s">
        <v>17387</v>
      </c>
      <c r="D9274" t="s">
        <v>17388</v>
      </c>
      <c r="E9274" s="74">
        <v>43609</v>
      </c>
      <c r="F9274">
        <v>0.24217</v>
      </c>
      <c r="G9274" t="s">
        <v>17</v>
      </c>
      <c r="H9274" t="s">
        <v>17315</v>
      </c>
      <c r="I9274" s="74">
        <v>43977</v>
      </c>
      <c r="J9274" t="s">
        <v>19</v>
      </c>
      <c r="K9274" t="s">
        <v>17325</v>
      </c>
    </row>
    <row r="9275" spans="1:11" hidden="1" x14ac:dyDescent="0.3">
      <c r="A9275" t="s">
        <v>7955</v>
      </c>
      <c r="B9275" t="s">
        <v>7956</v>
      </c>
      <c r="C9275" t="s">
        <v>17387</v>
      </c>
      <c r="D9275" t="s">
        <v>17388</v>
      </c>
      <c r="E9275" s="74">
        <v>43628</v>
      </c>
      <c r="F9275">
        <v>0.24396000000000001</v>
      </c>
      <c r="G9275" t="s">
        <v>17</v>
      </c>
      <c r="H9275" t="s">
        <v>17315</v>
      </c>
      <c r="I9275" s="74">
        <v>43948</v>
      </c>
      <c r="J9275" t="s">
        <v>19</v>
      </c>
      <c r="K9275" t="s">
        <v>17325</v>
      </c>
    </row>
    <row r="9276" spans="1:11" hidden="1" x14ac:dyDescent="0.3">
      <c r="A9276" t="s">
        <v>7957</v>
      </c>
      <c r="B9276" t="s">
        <v>7958</v>
      </c>
      <c r="C9276" t="s">
        <v>17387</v>
      </c>
      <c r="D9276" t="s">
        <v>17388</v>
      </c>
      <c r="E9276" s="74">
        <v>43633</v>
      </c>
      <c r="F9276">
        <v>0.24778900000000001</v>
      </c>
      <c r="G9276" t="s">
        <v>17</v>
      </c>
      <c r="H9276" t="s">
        <v>17315</v>
      </c>
      <c r="I9276" s="74">
        <v>43948</v>
      </c>
      <c r="J9276" t="s">
        <v>19</v>
      </c>
      <c r="K9276" t="s">
        <v>17325</v>
      </c>
    </row>
    <row r="9277" spans="1:11" hidden="1" x14ac:dyDescent="0.3">
      <c r="A9277" t="s">
        <v>7959</v>
      </c>
      <c r="B9277" t="s">
        <v>7960</v>
      </c>
      <c r="C9277" t="s">
        <v>17387</v>
      </c>
      <c r="D9277" t="s">
        <v>17388</v>
      </c>
      <c r="E9277" s="74">
        <v>43662</v>
      </c>
      <c r="F9277">
        <v>0.247089</v>
      </c>
      <c r="G9277" t="s">
        <v>17</v>
      </c>
      <c r="H9277" t="s">
        <v>17315</v>
      </c>
      <c r="I9277" s="74">
        <v>43948</v>
      </c>
      <c r="J9277" t="s">
        <v>19</v>
      </c>
      <c r="K9277" t="s">
        <v>17325</v>
      </c>
    </row>
    <row r="9278" spans="1:11" hidden="1" x14ac:dyDescent="0.3">
      <c r="A9278" t="s">
        <v>7961</v>
      </c>
      <c r="B9278" t="s">
        <v>7962</v>
      </c>
      <c r="C9278" t="s">
        <v>17387</v>
      </c>
      <c r="D9278" t="s">
        <v>17388</v>
      </c>
      <c r="E9278" s="74">
        <v>43663</v>
      </c>
      <c r="F9278">
        <v>0.24535999999999999</v>
      </c>
      <c r="G9278" t="s">
        <v>17</v>
      </c>
      <c r="H9278" t="s">
        <v>17315</v>
      </c>
      <c r="I9278" s="74">
        <v>43948</v>
      </c>
      <c r="J9278" t="s">
        <v>19</v>
      </c>
      <c r="K9278" t="s">
        <v>17325</v>
      </c>
    </row>
    <row r="9279" spans="1:11" hidden="1" x14ac:dyDescent="0.3">
      <c r="A9279" t="s">
        <v>7861</v>
      </c>
      <c r="B9279" t="s">
        <v>7862</v>
      </c>
      <c r="C9279" t="s">
        <v>17387</v>
      </c>
      <c r="D9279" t="s">
        <v>17388</v>
      </c>
      <c r="E9279" s="74">
        <v>43605</v>
      </c>
      <c r="F9279">
        <v>0.24582000000000001</v>
      </c>
      <c r="G9279" t="s">
        <v>17</v>
      </c>
      <c r="H9279" t="s">
        <v>17315</v>
      </c>
      <c r="I9279" s="74">
        <v>44035</v>
      </c>
      <c r="J9279" t="s">
        <v>19</v>
      </c>
      <c r="K9279" t="s">
        <v>17325</v>
      </c>
    </row>
    <row r="9280" spans="1:11" hidden="1" x14ac:dyDescent="0.3">
      <c r="A9280" t="s">
        <v>7963</v>
      </c>
      <c r="B9280" t="s">
        <v>7964</v>
      </c>
      <c r="C9280" t="s">
        <v>17387</v>
      </c>
      <c r="D9280" t="s">
        <v>17388</v>
      </c>
      <c r="E9280" s="74">
        <v>43672</v>
      </c>
      <c r="F9280">
        <v>0.24828</v>
      </c>
      <c r="G9280" t="s">
        <v>17</v>
      </c>
      <c r="H9280" t="s">
        <v>17315</v>
      </c>
      <c r="I9280" s="74">
        <v>43948</v>
      </c>
      <c r="J9280" t="s">
        <v>19</v>
      </c>
      <c r="K9280" t="s">
        <v>17325</v>
      </c>
    </row>
    <row r="9281" spans="1:11" hidden="1" x14ac:dyDescent="0.3">
      <c r="A9281" t="s">
        <v>7965</v>
      </c>
      <c r="B9281" t="s">
        <v>7966</v>
      </c>
      <c r="C9281" t="s">
        <v>17387</v>
      </c>
      <c r="D9281" t="s">
        <v>17388</v>
      </c>
      <c r="E9281" s="74">
        <v>43675</v>
      </c>
      <c r="F9281">
        <v>0.24438799999999999</v>
      </c>
      <c r="G9281" t="s">
        <v>17</v>
      </c>
      <c r="H9281" t="s">
        <v>17315</v>
      </c>
      <c r="I9281" s="74">
        <v>43948</v>
      </c>
      <c r="J9281" t="s">
        <v>19</v>
      </c>
      <c r="K9281" t="s">
        <v>17325</v>
      </c>
    </row>
    <row r="9282" spans="1:11" hidden="1" x14ac:dyDescent="0.3">
      <c r="A9282" t="s">
        <v>7967</v>
      </c>
      <c r="B9282" t="s">
        <v>7968</v>
      </c>
      <c r="C9282" t="s">
        <v>17387</v>
      </c>
      <c r="D9282" t="s">
        <v>17388</v>
      </c>
      <c r="E9282" s="74">
        <v>43669</v>
      </c>
      <c r="F9282">
        <v>0.24898999999999999</v>
      </c>
      <c r="G9282" t="s">
        <v>17</v>
      </c>
      <c r="H9282" t="s">
        <v>17315</v>
      </c>
      <c r="I9282" s="74">
        <v>43948</v>
      </c>
      <c r="J9282" t="s">
        <v>19</v>
      </c>
      <c r="K9282" t="s">
        <v>17325</v>
      </c>
    </row>
    <row r="9283" spans="1:11" hidden="1" x14ac:dyDescent="0.3">
      <c r="A9283" t="s">
        <v>7969</v>
      </c>
      <c r="B9283" t="s">
        <v>7970</v>
      </c>
      <c r="C9283" t="s">
        <v>17387</v>
      </c>
      <c r="D9283" t="s">
        <v>17388</v>
      </c>
      <c r="E9283" s="74">
        <v>43678</v>
      </c>
      <c r="F9283">
        <v>0.246618</v>
      </c>
      <c r="G9283" t="s">
        <v>17</v>
      </c>
      <c r="H9283" t="s">
        <v>17315</v>
      </c>
      <c r="I9283" s="74">
        <v>43948</v>
      </c>
      <c r="J9283" t="s">
        <v>19</v>
      </c>
      <c r="K9283" t="s">
        <v>17325</v>
      </c>
    </row>
    <row r="9284" spans="1:11" hidden="1" x14ac:dyDescent="0.3">
      <c r="A9284" t="s">
        <v>7971</v>
      </c>
      <c r="B9284" t="s">
        <v>7972</v>
      </c>
      <c r="C9284" t="s">
        <v>17387</v>
      </c>
      <c r="D9284" t="s">
        <v>17388</v>
      </c>
      <c r="E9284" s="74">
        <v>43675</v>
      </c>
      <c r="F9284">
        <v>0.24756800000000001</v>
      </c>
      <c r="G9284" t="s">
        <v>17</v>
      </c>
      <c r="H9284" t="s">
        <v>17315</v>
      </c>
      <c r="I9284" s="74">
        <v>43948</v>
      </c>
      <c r="J9284" t="s">
        <v>19</v>
      </c>
      <c r="K9284" t="s">
        <v>17325</v>
      </c>
    </row>
    <row r="9285" spans="1:11" hidden="1" x14ac:dyDescent="0.3">
      <c r="A9285" t="s">
        <v>7973</v>
      </c>
      <c r="B9285" t="s">
        <v>7974</v>
      </c>
      <c r="C9285" t="s">
        <v>17387</v>
      </c>
      <c r="D9285" t="s">
        <v>17388</v>
      </c>
      <c r="E9285" s="74">
        <v>43687</v>
      </c>
      <c r="F9285">
        <v>0.24510000000000001</v>
      </c>
      <c r="G9285" t="s">
        <v>17</v>
      </c>
      <c r="H9285" t="s">
        <v>17315</v>
      </c>
      <c r="I9285" s="74">
        <v>43948</v>
      </c>
      <c r="J9285" t="s">
        <v>19</v>
      </c>
      <c r="K9285" t="s">
        <v>17325</v>
      </c>
    </row>
    <row r="9286" spans="1:11" hidden="1" x14ac:dyDescent="0.3">
      <c r="A9286" t="s">
        <v>28461</v>
      </c>
      <c r="B9286" t="s">
        <v>28462</v>
      </c>
      <c r="C9286" t="s">
        <v>17387</v>
      </c>
      <c r="D9286" t="s">
        <v>17388</v>
      </c>
      <c r="E9286" s="74">
        <v>43684</v>
      </c>
      <c r="F9286">
        <v>0.24229000000000001</v>
      </c>
      <c r="G9286" t="s">
        <v>17</v>
      </c>
      <c r="H9286" t="s">
        <v>17315</v>
      </c>
      <c r="I9286" s="74">
        <v>43977</v>
      </c>
      <c r="J9286" t="s">
        <v>19</v>
      </c>
      <c r="K9286" t="s">
        <v>17325</v>
      </c>
    </row>
    <row r="9287" spans="1:11" hidden="1" x14ac:dyDescent="0.3">
      <c r="A9287" t="s">
        <v>28463</v>
      </c>
      <c r="B9287" t="s">
        <v>28464</v>
      </c>
      <c r="C9287" t="s">
        <v>17387</v>
      </c>
      <c r="D9287" t="s">
        <v>17388</v>
      </c>
      <c r="E9287" s="74">
        <v>43691</v>
      </c>
      <c r="F9287">
        <v>0.237258</v>
      </c>
      <c r="G9287" t="s">
        <v>17</v>
      </c>
      <c r="H9287" t="s">
        <v>17315</v>
      </c>
      <c r="I9287" s="74">
        <v>43948</v>
      </c>
      <c r="J9287" t="s">
        <v>19</v>
      </c>
      <c r="K9287" t="s">
        <v>17325</v>
      </c>
    </row>
    <row r="9288" spans="1:11" hidden="1" x14ac:dyDescent="0.3">
      <c r="A9288" t="s">
        <v>7975</v>
      </c>
      <c r="B9288" t="s">
        <v>7976</v>
      </c>
      <c r="C9288" t="s">
        <v>17387</v>
      </c>
      <c r="D9288" t="s">
        <v>17388</v>
      </c>
      <c r="E9288" s="74">
        <v>43706</v>
      </c>
      <c r="F9288">
        <v>0.24321000000000001</v>
      </c>
      <c r="G9288" t="s">
        <v>17</v>
      </c>
      <c r="H9288" t="s">
        <v>17315</v>
      </c>
      <c r="I9288" s="74">
        <v>43948</v>
      </c>
      <c r="J9288" t="s">
        <v>19</v>
      </c>
      <c r="K9288" t="s">
        <v>17325</v>
      </c>
    </row>
    <row r="9289" spans="1:11" hidden="1" x14ac:dyDescent="0.3">
      <c r="A9289" t="s">
        <v>7977</v>
      </c>
      <c r="B9289" t="s">
        <v>7978</v>
      </c>
      <c r="C9289" t="s">
        <v>17387</v>
      </c>
      <c r="D9289" t="s">
        <v>17388</v>
      </c>
      <c r="E9289" s="74">
        <v>43699</v>
      </c>
      <c r="F9289">
        <v>0.247</v>
      </c>
      <c r="G9289" t="s">
        <v>17</v>
      </c>
      <c r="H9289" t="s">
        <v>17315</v>
      </c>
      <c r="I9289" s="74">
        <v>43948</v>
      </c>
      <c r="J9289" t="s">
        <v>19</v>
      </c>
      <c r="K9289" t="s">
        <v>17325</v>
      </c>
    </row>
    <row r="9290" spans="1:11" hidden="1" x14ac:dyDescent="0.3">
      <c r="A9290" t="s">
        <v>7863</v>
      </c>
      <c r="B9290" t="s">
        <v>7864</v>
      </c>
      <c r="C9290" t="s">
        <v>17387</v>
      </c>
      <c r="D9290" t="s">
        <v>17388</v>
      </c>
      <c r="E9290" s="74">
        <v>43619</v>
      </c>
      <c r="F9290">
        <v>0.24662700000000001</v>
      </c>
      <c r="G9290" t="s">
        <v>17</v>
      </c>
      <c r="H9290" t="s">
        <v>17315</v>
      </c>
      <c r="I9290" s="74">
        <v>43948</v>
      </c>
      <c r="J9290" t="s">
        <v>19</v>
      </c>
      <c r="K9290" t="s">
        <v>17325</v>
      </c>
    </row>
    <row r="9291" spans="1:11" hidden="1" x14ac:dyDescent="0.3">
      <c r="A9291" t="s">
        <v>7979</v>
      </c>
      <c r="B9291" t="s">
        <v>7980</v>
      </c>
      <c r="C9291" t="s">
        <v>17387</v>
      </c>
      <c r="D9291" t="s">
        <v>17388</v>
      </c>
      <c r="E9291" s="74">
        <v>43694</v>
      </c>
      <c r="F9291">
        <v>0.249219</v>
      </c>
      <c r="G9291" t="s">
        <v>17</v>
      </c>
      <c r="H9291" t="s">
        <v>17315</v>
      </c>
      <c r="I9291" s="74">
        <v>43948</v>
      </c>
      <c r="J9291" t="s">
        <v>19</v>
      </c>
      <c r="K9291" t="s">
        <v>17325</v>
      </c>
    </row>
    <row r="9292" spans="1:11" hidden="1" x14ac:dyDescent="0.3">
      <c r="A9292" t="s">
        <v>7981</v>
      </c>
      <c r="B9292" t="s">
        <v>7982</v>
      </c>
      <c r="C9292" t="s">
        <v>17387</v>
      </c>
      <c r="D9292" t="s">
        <v>17388</v>
      </c>
      <c r="E9292" s="74">
        <v>43689</v>
      </c>
      <c r="F9292">
        <v>0.246729</v>
      </c>
      <c r="G9292" t="s">
        <v>17</v>
      </c>
      <c r="H9292" t="s">
        <v>17315</v>
      </c>
      <c r="I9292" s="74">
        <v>43948</v>
      </c>
      <c r="J9292" t="s">
        <v>19</v>
      </c>
      <c r="K9292" t="s">
        <v>17325</v>
      </c>
    </row>
    <row r="9293" spans="1:11" hidden="1" x14ac:dyDescent="0.3">
      <c r="A9293" t="s">
        <v>7983</v>
      </c>
      <c r="B9293" t="s">
        <v>7984</v>
      </c>
      <c r="C9293" t="s">
        <v>17387</v>
      </c>
      <c r="D9293" t="s">
        <v>17388</v>
      </c>
      <c r="E9293" s="74">
        <v>43700</v>
      </c>
      <c r="F9293">
        <v>0.24759900000000001</v>
      </c>
      <c r="G9293" t="s">
        <v>17</v>
      </c>
      <c r="H9293" t="s">
        <v>17315</v>
      </c>
      <c r="I9293" s="74">
        <v>43948</v>
      </c>
      <c r="J9293" t="s">
        <v>19</v>
      </c>
      <c r="K9293" t="s">
        <v>17325</v>
      </c>
    </row>
    <row r="9294" spans="1:11" hidden="1" x14ac:dyDescent="0.3">
      <c r="A9294" t="s">
        <v>7985</v>
      </c>
      <c r="B9294" t="s">
        <v>7986</v>
      </c>
      <c r="C9294" t="s">
        <v>17387</v>
      </c>
      <c r="D9294" t="s">
        <v>17388</v>
      </c>
      <c r="E9294" s="74">
        <v>43707</v>
      </c>
      <c r="F9294">
        <v>0.245588</v>
      </c>
      <c r="G9294" t="s">
        <v>17</v>
      </c>
      <c r="H9294" t="s">
        <v>17315</v>
      </c>
      <c r="I9294" s="74">
        <v>44035</v>
      </c>
      <c r="J9294" t="s">
        <v>19</v>
      </c>
      <c r="K9294" t="s">
        <v>17325</v>
      </c>
    </row>
    <row r="9295" spans="1:11" hidden="1" x14ac:dyDescent="0.3">
      <c r="A9295" t="s">
        <v>7987</v>
      </c>
      <c r="B9295" t="s">
        <v>7988</v>
      </c>
      <c r="C9295" t="s">
        <v>17387</v>
      </c>
      <c r="D9295" t="s">
        <v>17388</v>
      </c>
      <c r="E9295" s="74">
        <v>43710</v>
      </c>
      <c r="F9295">
        <v>0.246919</v>
      </c>
      <c r="G9295" t="s">
        <v>17</v>
      </c>
      <c r="H9295" t="s">
        <v>17315</v>
      </c>
      <c r="I9295" s="74">
        <v>43948</v>
      </c>
      <c r="J9295" t="s">
        <v>19</v>
      </c>
      <c r="K9295" t="s">
        <v>17325</v>
      </c>
    </row>
    <row r="9296" spans="1:11" hidden="1" x14ac:dyDescent="0.3">
      <c r="A9296" t="s">
        <v>7989</v>
      </c>
      <c r="B9296" t="s">
        <v>7990</v>
      </c>
      <c r="C9296" t="s">
        <v>17387</v>
      </c>
      <c r="D9296" t="s">
        <v>17388</v>
      </c>
      <c r="E9296" s="74">
        <v>43707</v>
      </c>
      <c r="F9296">
        <v>0.248609</v>
      </c>
      <c r="G9296" t="s">
        <v>17</v>
      </c>
      <c r="H9296" t="s">
        <v>17315</v>
      </c>
      <c r="I9296" s="74">
        <v>43948</v>
      </c>
      <c r="J9296" t="s">
        <v>19</v>
      </c>
      <c r="K9296" t="s">
        <v>17325</v>
      </c>
    </row>
    <row r="9297" spans="1:11" hidden="1" x14ac:dyDescent="0.3">
      <c r="A9297" t="s">
        <v>7991</v>
      </c>
      <c r="B9297" t="s">
        <v>7992</v>
      </c>
      <c r="C9297" t="s">
        <v>17387</v>
      </c>
      <c r="D9297" t="s">
        <v>17388</v>
      </c>
      <c r="E9297" s="74">
        <v>43714</v>
      </c>
      <c r="F9297">
        <v>0.24690999999999999</v>
      </c>
      <c r="G9297" t="s">
        <v>17</v>
      </c>
      <c r="H9297" t="s">
        <v>17315</v>
      </c>
      <c r="I9297" s="74">
        <v>43948</v>
      </c>
      <c r="J9297" t="s">
        <v>19</v>
      </c>
      <c r="K9297" t="s">
        <v>17325</v>
      </c>
    </row>
    <row r="9298" spans="1:11" hidden="1" x14ac:dyDescent="0.3">
      <c r="A9298" t="s">
        <v>7993</v>
      </c>
      <c r="B9298" t="s">
        <v>7994</v>
      </c>
      <c r="C9298" t="s">
        <v>17387</v>
      </c>
      <c r="D9298" t="s">
        <v>17388</v>
      </c>
      <c r="E9298" s="74">
        <v>43717</v>
      </c>
      <c r="F9298">
        <v>0.24314</v>
      </c>
      <c r="G9298" t="s">
        <v>17</v>
      </c>
      <c r="H9298" t="s">
        <v>17315</v>
      </c>
      <c r="I9298" s="74">
        <v>43948</v>
      </c>
      <c r="J9298" t="s">
        <v>19</v>
      </c>
      <c r="K9298" t="s">
        <v>17325</v>
      </c>
    </row>
    <row r="9299" spans="1:11" hidden="1" x14ac:dyDescent="0.3">
      <c r="A9299" t="s">
        <v>7995</v>
      </c>
      <c r="B9299" t="s">
        <v>7996</v>
      </c>
      <c r="C9299" t="s">
        <v>17387</v>
      </c>
      <c r="D9299" t="s">
        <v>17388</v>
      </c>
      <c r="E9299" s="74">
        <v>43720</v>
      </c>
      <c r="F9299">
        <v>0.24565999999999999</v>
      </c>
      <c r="G9299" t="s">
        <v>17</v>
      </c>
      <c r="H9299" t="s">
        <v>17315</v>
      </c>
      <c r="I9299" s="74">
        <v>43948</v>
      </c>
      <c r="J9299" t="s">
        <v>19</v>
      </c>
      <c r="K9299" t="s">
        <v>17325</v>
      </c>
    </row>
    <row r="9300" spans="1:11" hidden="1" x14ac:dyDescent="0.3">
      <c r="A9300" t="s">
        <v>7997</v>
      </c>
      <c r="B9300" t="s">
        <v>7998</v>
      </c>
      <c r="C9300" t="s">
        <v>17387</v>
      </c>
      <c r="D9300" t="s">
        <v>17388</v>
      </c>
      <c r="E9300" s="74">
        <v>43720</v>
      </c>
      <c r="F9300">
        <v>0.24545900000000001</v>
      </c>
      <c r="G9300" t="s">
        <v>17</v>
      </c>
      <c r="H9300" t="s">
        <v>17315</v>
      </c>
      <c r="I9300" s="74">
        <v>43948</v>
      </c>
      <c r="J9300" t="s">
        <v>19</v>
      </c>
      <c r="K9300" t="s">
        <v>17325</v>
      </c>
    </row>
    <row r="9301" spans="1:11" hidden="1" x14ac:dyDescent="0.3">
      <c r="A9301" t="s">
        <v>7865</v>
      </c>
      <c r="B9301" t="s">
        <v>7866</v>
      </c>
      <c r="C9301" t="s">
        <v>17387</v>
      </c>
      <c r="D9301" t="s">
        <v>17388</v>
      </c>
      <c r="E9301" s="74">
        <v>43544</v>
      </c>
      <c r="F9301">
        <v>0.245999</v>
      </c>
      <c r="G9301" t="s">
        <v>17</v>
      </c>
      <c r="H9301" t="s">
        <v>17315</v>
      </c>
      <c r="I9301" s="74">
        <v>43948</v>
      </c>
      <c r="J9301" t="s">
        <v>19</v>
      </c>
      <c r="K9301" t="s">
        <v>17325</v>
      </c>
    </row>
    <row r="9302" spans="1:11" hidden="1" x14ac:dyDescent="0.3">
      <c r="A9302" t="s">
        <v>7999</v>
      </c>
      <c r="B9302" t="s">
        <v>8000</v>
      </c>
      <c r="C9302" t="s">
        <v>17387</v>
      </c>
      <c r="D9302" t="s">
        <v>17388</v>
      </c>
      <c r="E9302" s="74">
        <v>43720</v>
      </c>
      <c r="F9302">
        <v>0.24911</v>
      </c>
      <c r="G9302" t="s">
        <v>17</v>
      </c>
      <c r="H9302" t="s">
        <v>17315</v>
      </c>
      <c r="I9302" s="74">
        <v>43948</v>
      </c>
      <c r="J9302" t="s">
        <v>19</v>
      </c>
      <c r="K9302" t="s">
        <v>17325</v>
      </c>
    </row>
    <row r="9303" spans="1:11" hidden="1" x14ac:dyDescent="0.3">
      <c r="A9303" t="s">
        <v>8001</v>
      </c>
      <c r="B9303" t="s">
        <v>8002</v>
      </c>
      <c r="C9303" t="s">
        <v>17387</v>
      </c>
      <c r="D9303" t="s">
        <v>17388</v>
      </c>
      <c r="E9303" s="74">
        <v>43732</v>
      </c>
      <c r="F9303">
        <v>0.24221000000000001</v>
      </c>
      <c r="G9303" t="s">
        <v>17</v>
      </c>
      <c r="H9303" t="s">
        <v>17315</v>
      </c>
      <c r="I9303" s="74">
        <v>43948</v>
      </c>
      <c r="J9303" t="s">
        <v>19</v>
      </c>
      <c r="K9303" t="s">
        <v>17325</v>
      </c>
    </row>
    <row r="9304" spans="1:11" hidden="1" x14ac:dyDescent="0.3">
      <c r="A9304" t="s">
        <v>8003</v>
      </c>
      <c r="B9304" t="s">
        <v>8004</v>
      </c>
      <c r="C9304" t="s">
        <v>17387</v>
      </c>
      <c r="D9304" t="s">
        <v>17388</v>
      </c>
      <c r="E9304" s="74">
        <v>43735</v>
      </c>
      <c r="F9304">
        <v>0.248639</v>
      </c>
      <c r="G9304" t="s">
        <v>17</v>
      </c>
      <c r="H9304" t="s">
        <v>17315</v>
      </c>
      <c r="I9304" s="74">
        <v>43948</v>
      </c>
      <c r="J9304" t="s">
        <v>19</v>
      </c>
      <c r="K9304" t="s">
        <v>17325</v>
      </c>
    </row>
    <row r="9305" spans="1:11" hidden="1" x14ac:dyDescent="0.3">
      <c r="A9305" t="s">
        <v>8005</v>
      </c>
      <c r="B9305" t="s">
        <v>8006</v>
      </c>
      <c r="C9305" t="s">
        <v>17387</v>
      </c>
      <c r="D9305" t="s">
        <v>17388</v>
      </c>
      <c r="E9305" s="74">
        <v>43738</v>
      </c>
      <c r="F9305">
        <v>0.24845999999999999</v>
      </c>
      <c r="G9305" t="s">
        <v>17</v>
      </c>
      <c r="H9305" t="s">
        <v>17315</v>
      </c>
      <c r="I9305" s="74">
        <v>43948</v>
      </c>
      <c r="J9305" t="s">
        <v>19</v>
      </c>
      <c r="K9305" t="s">
        <v>17325</v>
      </c>
    </row>
    <row r="9306" spans="1:11" hidden="1" x14ac:dyDescent="0.3">
      <c r="A9306" t="s">
        <v>8007</v>
      </c>
      <c r="B9306" t="s">
        <v>8008</v>
      </c>
      <c r="C9306" t="s">
        <v>17387</v>
      </c>
      <c r="D9306" t="s">
        <v>17388</v>
      </c>
      <c r="E9306" s="74">
        <v>43739</v>
      </c>
      <c r="F9306">
        <v>0.24657000000000001</v>
      </c>
      <c r="G9306" t="s">
        <v>17</v>
      </c>
      <c r="H9306" t="s">
        <v>17315</v>
      </c>
      <c r="I9306" s="74">
        <v>43948</v>
      </c>
      <c r="J9306" t="s">
        <v>19</v>
      </c>
      <c r="K9306" t="s">
        <v>17325</v>
      </c>
    </row>
    <row r="9307" spans="1:11" hidden="1" x14ac:dyDescent="0.3">
      <c r="A9307" t="s">
        <v>8009</v>
      </c>
      <c r="B9307" t="s">
        <v>8010</v>
      </c>
      <c r="C9307" t="s">
        <v>17387</v>
      </c>
      <c r="D9307" t="s">
        <v>17388</v>
      </c>
      <c r="E9307" s="74">
        <v>43745</v>
      </c>
      <c r="F9307">
        <v>0.24922800000000001</v>
      </c>
      <c r="G9307" t="s">
        <v>17</v>
      </c>
      <c r="H9307" t="s">
        <v>17315</v>
      </c>
      <c r="I9307" s="74">
        <v>43948</v>
      </c>
      <c r="J9307" t="s">
        <v>19</v>
      </c>
      <c r="K9307" t="s">
        <v>17325</v>
      </c>
    </row>
    <row r="9308" spans="1:11" hidden="1" x14ac:dyDescent="0.3">
      <c r="A9308" t="s">
        <v>8011</v>
      </c>
      <c r="B9308" t="s">
        <v>8012</v>
      </c>
      <c r="C9308" t="s">
        <v>17387</v>
      </c>
      <c r="D9308" t="s">
        <v>17388</v>
      </c>
      <c r="E9308" s="74">
        <v>43755</v>
      </c>
      <c r="F9308">
        <v>0.24037</v>
      </c>
      <c r="G9308" t="s">
        <v>17</v>
      </c>
      <c r="H9308" t="s">
        <v>17315</v>
      </c>
      <c r="I9308" s="74">
        <v>43977</v>
      </c>
      <c r="J9308" t="s">
        <v>19</v>
      </c>
      <c r="K9308" t="s">
        <v>17325</v>
      </c>
    </row>
    <row r="9309" spans="1:11" hidden="1" x14ac:dyDescent="0.3">
      <c r="A9309" t="s">
        <v>28465</v>
      </c>
      <c r="B9309" t="s">
        <v>28466</v>
      </c>
      <c r="C9309" t="s">
        <v>17387</v>
      </c>
      <c r="D9309" t="s">
        <v>17388</v>
      </c>
      <c r="E9309" s="74">
        <v>43763</v>
      </c>
      <c r="F9309">
        <v>0.24934999999999999</v>
      </c>
      <c r="G9309" t="s">
        <v>17</v>
      </c>
      <c r="H9309" t="s">
        <v>17315</v>
      </c>
      <c r="I9309" s="74">
        <v>43948</v>
      </c>
      <c r="J9309" t="s">
        <v>19</v>
      </c>
      <c r="K9309" t="s">
        <v>17325</v>
      </c>
    </row>
    <row r="9310" spans="1:11" hidden="1" x14ac:dyDescent="0.3">
      <c r="A9310" t="s">
        <v>8013</v>
      </c>
      <c r="B9310" t="s">
        <v>8014</v>
      </c>
      <c r="C9310" t="s">
        <v>17387</v>
      </c>
      <c r="D9310" t="s">
        <v>17388</v>
      </c>
      <c r="E9310" s="74">
        <v>43613</v>
      </c>
      <c r="F9310">
        <v>0.24751999999999999</v>
      </c>
      <c r="G9310" t="s">
        <v>17</v>
      </c>
      <c r="H9310" t="s">
        <v>17315</v>
      </c>
      <c r="I9310" s="74">
        <v>43948</v>
      </c>
      <c r="J9310" t="s">
        <v>19</v>
      </c>
      <c r="K9310" t="s">
        <v>17325</v>
      </c>
    </row>
    <row r="9311" spans="1:11" hidden="1" x14ac:dyDescent="0.3">
      <c r="A9311" t="s">
        <v>8015</v>
      </c>
      <c r="B9311" t="s">
        <v>8016</v>
      </c>
      <c r="C9311" t="s">
        <v>17387</v>
      </c>
      <c r="D9311" t="s">
        <v>17388</v>
      </c>
      <c r="E9311" s="74">
        <v>43606</v>
      </c>
      <c r="F9311">
        <v>8.3720000000000003E-2</v>
      </c>
      <c r="G9311" t="s">
        <v>17</v>
      </c>
      <c r="H9311" t="s">
        <v>17315</v>
      </c>
      <c r="I9311" s="74">
        <v>43977</v>
      </c>
      <c r="J9311" t="s">
        <v>19</v>
      </c>
      <c r="K9311" t="s">
        <v>17325</v>
      </c>
    </row>
    <row r="9312" spans="1:11" hidden="1" x14ac:dyDescent="0.3">
      <c r="A9312" t="s">
        <v>7867</v>
      </c>
      <c r="B9312" t="s">
        <v>7868</v>
      </c>
      <c r="C9312" t="s">
        <v>17387</v>
      </c>
      <c r="D9312" t="s">
        <v>17388</v>
      </c>
      <c r="E9312" s="74">
        <v>43544</v>
      </c>
      <c r="F9312">
        <v>0.24718000000000001</v>
      </c>
      <c r="G9312" t="s">
        <v>17</v>
      </c>
      <c r="H9312" t="s">
        <v>17315</v>
      </c>
      <c r="I9312" s="74">
        <v>43977</v>
      </c>
      <c r="J9312" t="s">
        <v>19</v>
      </c>
      <c r="K9312" t="s">
        <v>17325</v>
      </c>
    </row>
    <row r="9313" spans="1:11" hidden="1" x14ac:dyDescent="0.3">
      <c r="A9313" t="s">
        <v>8017</v>
      </c>
      <c r="B9313" t="s">
        <v>8018</v>
      </c>
      <c r="C9313" t="s">
        <v>17387</v>
      </c>
      <c r="D9313" t="s">
        <v>17388</v>
      </c>
      <c r="E9313" s="74">
        <v>43598</v>
      </c>
      <c r="F9313">
        <v>0.24901899999999999</v>
      </c>
      <c r="G9313" t="s">
        <v>17</v>
      </c>
      <c r="H9313" t="s">
        <v>17315</v>
      </c>
      <c r="I9313" s="74">
        <v>43948</v>
      </c>
      <c r="J9313" t="s">
        <v>19</v>
      </c>
      <c r="K9313" t="s">
        <v>17325</v>
      </c>
    </row>
    <row r="9314" spans="1:11" hidden="1" x14ac:dyDescent="0.3">
      <c r="A9314" t="s">
        <v>8019</v>
      </c>
      <c r="B9314" t="s">
        <v>8020</v>
      </c>
      <c r="C9314" t="s">
        <v>17387</v>
      </c>
      <c r="D9314" t="s">
        <v>17388</v>
      </c>
      <c r="E9314" s="74">
        <v>43602</v>
      </c>
      <c r="F9314">
        <v>0.24931700000000001</v>
      </c>
      <c r="G9314" t="s">
        <v>17</v>
      </c>
      <c r="H9314" t="s">
        <v>17315</v>
      </c>
      <c r="I9314" s="74">
        <v>43948</v>
      </c>
      <c r="J9314" t="s">
        <v>19</v>
      </c>
      <c r="K9314" t="s">
        <v>17325</v>
      </c>
    </row>
    <row r="9315" spans="1:11" hidden="1" x14ac:dyDescent="0.3">
      <c r="A9315" t="s">
        <v>8021</v>
      </c>
      <c r="B9315" t="s">
        <v>8022</v>
      </c>
      <c r="C9315" t="s">
        <v>17387</v>
      </c>
      <c r="D9315" t="s">
        <v>17388</v>
      </c>
      <c r="E9315" s="74">
        <v>43621</v>
      </c>
      <c r="F9315">
        <v>0.24559900000000001</v>
      </c>
      <c r="G9315" t="s">
        <v>17</v>
      </c>
      <c r="H9315" t="s">
        <v>17315</v>
      </c>
      <c r="I9315" s="74">
        <v>43948</v>
      </c>
      <c r="J9315" t="s">
        <v>19</v>
      </c>
      <c r="K9315" t="s">
        <v>17325</v>
      </c>
    </row>
    <row r="9316" spans="1:11" hidden="1" x14ac:dyDescent="0.3">
      <c r="A9316" t="s">
        <v>8023</v>
      </c>
      <c r="B9316" t="s">
        <v>8024</v>
      </c>
      <c r="C9316" t="s">
        <v>17387</v>
      </c>
      <c r="D9316" t="s">
        <v>17388</v>
      </c>
      <c r="E9316" s="74">
        <v>43641</v>
      </c>
      <c r="F9316">
        <v>0.248109</v>
      </c>
      <c r="G9316" t="s">
        <v>17</v>
      </c>
      <c r="H9316" t="s">
        <v>17315</v>
      </c>
      <c r="I9316" s="74">
        <v>43948</v>
      </c>
      <c r="J9316" t="s">
        <v>19</v>
      </c>
      <c r="K9316" t="s">
        <v>17325</v>
      </c>
    </row>
    <row r="9317" spans="1:11" hidden="1" x14ac:dyDescent="0.3">
      <c r="A9317" t="s">
        <v>8025</v>
      </c>
      <c r="B9317" t="s">
        <v>8026</v>
      </c>
      <c r="C9317" t="s">
        <v>17387</v>
      </c>
      <c r="D9317" t="s">
        <v>17388</v>
      </c>
      <c r="E9317" s="74">
        <v>43648</v>
      </c>
      <c r="F9317">
        <v>0.248109</v>
      </c>
      <c r="G9317" t="s">
        <v>17</v>
      </c>
      <c r="H9317" t="s">
        <v>17315</v>
      </c>
      <c r="I9317" s="74">
        <v>43948</v>
      </c>
      <c r="J9317" t="s">
        <v>19</v>
      </c>
      <c r="K9317" t="s">
        <v>17325</v>
      </c>
    </row>
    <row r="9318" spans="1:11" hidden="1" x14ac:dyDescent="0.3">
      <c r="A9318" t="s">
        <v>8027</v>
      </c>
      <c r="B9318" t="s">
        <v>8028</v>
      </c>
      <c r="C9318" t="s">
        <v>17387</v>
      </c>
      <c r="D9318" t="s">
        <v>17388</v>
      </c>
      <c r="E9318" s="74">
        <v>43538</v>
      </c>
      <c r="F9318">
        <v>0.24892600000000001</v>
      </c>
      <c r="G9318" t="s">
        <v>17</v>
      </c>
      <c r="H9318" t="s">
        <v>17315</v>
      </c>
      <c r="I9318" s="74">
        <v>43977</v>
      </c>
      <c r="J9318" t="s">
        <v>19</v>
      </c>
      <c r="K9318" t="s">
        <v>17325</v>
      </c>
    </row>
    <row r="9319" spans="1:11" hidden="1" x14ac:dyDescent="0.3">
      <c r="A9319" t="s">
        <v>8029</v>
      </c>
      <c r="B9319" t="s">
        <v>8030</v>
      </c>
      <c r="C9319" t="s">
        <v>17387</v>
      </c>
      <c r="D9319" t="s">
        <v>17388</v>
      </c>
      <c r="E9319" s="74">
        <v>43560</v>
      </c>
      <c r="F9319">
        <v>0.249449</v>
      </c>
      <c r="G9319" t="s">
        <v>17</v>
      </c>
      <c r="H9319" t="s">
        <v>17315</v>
      </c>
      <c r="I9319" s="74">
        <v>43977</v>
      </c>
      <c r="J9319" t="s">
        <v>19</v>
      </c>
      <c r="K9319" t="s">
        <v>17325</v>
      </c>
    </row>
    <row r="9320" spans="1:11" hidden="1" x14ac:dyDescent="0.3">
      <c r="A9320" t="s">
        <v>8031</v>
      </c>
      <c r="B9320" t="s">
        <v>8032</v>
      </c>
      <c r="C9320" t="s">
        <v>17387</v>
      </c>
      <c r="D9320" t="s">
        <v>17388</v>
      </c>
      <c r="E9320" s="74">
        <v>43599</v>
      </c>
      <c r="F9320">
        <v>0.24703700000000001</v>
      </c>
      <c r="G9320" t="s">
        <v>17</v>
      </c>
      <c r="H9320" t="s">
        <v>17315</v>
      </c>
      <c r="I9320" s="74">
        <v>43948</v>
      </c>
      <c r="J9320" t="s">
        <v>19</v>
      </c>
      <c r="K9320" t="s">
        <v>17325</v>
      </c>
    </row>
    <row r="9321" spans="1:11" hidden="1" x14ac:dyDescent="0.3">
      <c r="A9321" t="s">
        <v>8033</v>
      </c>
      <c r="B9321" t="s">
        <v>8034</v>
      </c>
      <c r="C9321" t="s">
        <v>17387</v>
      </c>
      <c r="D9321" t="s">
        <v>17388</v>
      </c>
      <c r="E9321" s="74">
        <v>43661</v>
      </c>
      <c r="F9321">
        <v>0.24779999999999999</v>
      </c>
      <c r="G9321" t="s">
        <v>17</v>
      </c>
      <c r="H9321" t="s">
        <v>17315</v>
      </c>
      <c r="I9321" s="74">
        <v>43948</v>
      </c>
      <c r="J9321" t="s">
        <v>19</v>
      </c>
      <c r="K9321" t="s">
        <v>17325</v>
      </c>
    </row>
    <row r="9322" spans="1:11" hidden="1" x14ac:dyDescent="0.3">
      <c r="A9322" t="s">
        <v>8140</v>
      </c>
      <c r="B9322" t="s">
        <v>8141</v>
      </c>
      <c r="C9322" t="s">
        <v>17387</v>
      </c>
      <c r="D9322" t="s">
        <v>17388</v>
      </c>
      <c r="E9322" s="74">
        <v>43672</v>
      </c>
      <c r="F9322">
        <v>0.245839</v>
      </c>
      <c r="G9322" t="s">
        <v>17</v>
      </c>
      <c r="H9322" t="s">
        <v>17315</v>
      </c>
      <c r="I9322" s="74">
        <v>43948</v>
      </c>
      <c r="J9322" t="s">
        <v>19</v>
      </c>
      <c r="K9322" t="s">
        <v>17325</v>
      </c>
    </row>
    <row r="9323" spans="1:11" hidden="1" x14ac:dyDescent="0.3">
      <c r="A9323" t="s">
        <v>8152</v>
      </c>
      <c r="B9323" t="s">
        <v>8153</v>
      </c>
      <c r="C9323" t="s">
        <v>17387</v>
      </c>
      <c r="D9323" t="s">
        <v>17388</v>
      </c>
      <c r="E9323" s="74">
        <v>43832</v>
      </c>
      <c r="F9323">
        <v>0.24854999999999999</v>
      </c>
      <c r="G9323" t="s">
        <v>17</v>
      </c>
      <c r="H9323" t="s">
        <v>17315</v>
      </c>
      <c r="I9323" s="74">
        <v>43948</v>
      </c>
      <c r="J9323" t="s">
        <v>19</v>
      </c>
      <c r="K9323" t="s">
        <v>17325</v>
      </c>
    </row>
    <row r="9324" spans="1:11" hidden="1" x14ac:dyDescent="0.3">
      <c r="A9324" t="s">
        <v>8170</v>
      </c>
      <c r="B9324" t="s">
        <v>8171</v>
      </c>
      <c r="C9324" t="s">
        <v>17387</v>
      </c>
      <c r="D9324" t="s">
        <v>17388</v>
      </c>
      <c r="E9324" s="74">
        <v>43832</v>
      </c>
      <c r="F9324">
        <v>0.24523</v>
      </c>
      <c r="G9324" t="s">
        <v>17</v>
      </c>
      <c r="H9324" t="s">
        <v>17315</v>
      </c>
      <c r="I9324" s="74">
        <v>43948</v>
      </c>
      <c r="J9324" t="s">
        <v>19</v>
      </c>
      <c r="K9324" t="s">
        <v>17325</v>
      </c>
    </row>
    <row r="9325" spans="1:11" hidden="1" x14ac:dyDescent="0.3">
      <c r="A9325" t="s">
        <v>8173</v>
      </c>
      <c r="B9325" t="s">
        <v>8174</v>
      </c>
      <c r="C9325" t="s">
        <v>17387</v>
      </c>
      <c r="D9325" t="s">
        <v>17388</v>
      </c>
      <c r="E9325" s="74">
        <v>43832</v>
      </c>
      <c r="F9325">
        <v>0.242979</v>
      </c>
      <c r="G9325" t="s">
        <v>17</v>
      </c>
      <c r="H9325" t="s">
        <v>17315</v>
      </c>
      <c r="I9325" s="74">
        <v>43948</v>
      </c>
      <c r="J9325" t="s">
        <v>19</v>
      </c>
      <c r="K9325" t="s">
        <v>17325</v>
      </c>
    </row>
    <row r="9326" spans="1:11" hidden="1" x14ac:dyDescent="0.3">
      <c r="A9326" t="s">
        <v>8175</v>
      </c>
      <c r="B9326" t="s">
        <v>8176</v>
      </c>
      <c r="C9326" t="s">
        <v>17387</v>
      </c>
      <c r="D9326" t="s">
        <v>17388</v>
      </c>
      <c r="E9326" s="74">
        <v>43832</v>
      </c>
      <c r="F9326">
        <v>0.23497000000000001</v>
      </c>
      <c r="G9326" t="s">
        <v>17</v>
      </c>
      <c r="H9326" t="s">
        <v>17315</v>
      </c>
      <c r="I9326" s="74">
        <v>43948</v>
      </c>
      <c r="J9326" t="s">
        <v>19</v>
      </c>
      <c r="K9326" t="s">
        <v>17325</v>
      </c>
    </row>
    <row r="9327" spans="1:11" hidden="1" x14ac:dyDescent="0.3">
      <c r="A9327" t="s">
        <v>8177</v>
      </c>
      <c r="B9327" t="s">
        <v>8178</v>
      </c>
      <c r="C9327" t="s">
        <v>17387</v>
      </c>
      <c r="D9327" t="s">
        <v>17388</v>
      </c>
      <c r="E9327" s="74">
        <v>43832</v>
      </c>
      <c r="F9327">
        <v>0.239069</v>
      </c>
      <c r="G9327" t="s">
        <v>17</v>
      </c>
      <c r="H9327" t="s">
        <v>17315</v>
      </c>
      <c r="I9327" s="74">
        <v>44035</v>
      </c>
      <c r="J9327" t="s">
        <v>19</v>
      </c>
      <c r="K9327" t="s">
        <v>17325</v>
      </c>
    </row>
    <row r="9328" spans="1:11" hidden="1" x14ac:dyDescent="0.3">
      <c r="A9328" t="s">
        <v>8179</v>
      </c>
      <c r="B9328" t="s">
        <v>8180</v>
      </c>
      <c r="C9328" t="s">
        <v>17387</v>
      </c>
      <c r="D9328" t="s">
        <v>17388</v>
      </c>
      <c r="E9328" s="74">
        <v>43832</v>
      </c>
      <c r="F9328">
        <v>0.24687999999999999</v>
      </c>
      <c r="G9328" t="s">
        <v>17</v>
      </c>
      <c r="H9328" t="s">
        <v>17315</v>
      </c>
      <c r="I9328" s="74">
        <v>43977</v>
      </c>
      <c r="J9328" t="s">
        <v>19</v>
      </c>
      <c r="K9328" t="s">
        <v>17325</v>
      </c>
    </row>
    <row r="9329" spans="1:11" hidden="1" x14ac:dyDescent="0.3">
      <c r="A9329" t="s">
        <v>8182</v>
      </c>
      <c r="B9329" t="s">
        <v>8183</v>
      </c>
      <c r="C9329" t="s">
        <v>17387</v>
      </c>
      <c r="D9329" t="s">
        <v>17388</v>
      </c>
      <c r="E9329" s="74">
        <v>43832</v>
      </c>
      <c r="F9329">
        <v>0.23996000000000001</v>
      </c>
      <c r="G9329" t="s">
        <v>17</v>
      </c>
      <c r="H9329" t="s">
        <v>17315</v>
      </c>
      <c r="I9329" s="74">
        <v>43948</v>
      </c>
      <c r="J9329" t="s">
        <v>19</v>
      </c>
      <c r="K9329" t="s">
        <v>17325</v>
      </c>
    </row>
    <row r="9330" spans="1:11" hidden="1" x14ac:dyDescent="0.3">
      <c r="A9330" t="s">
        <v>8184</v>
      </c>
      <c r="B9330" t="s">
        <v>8185</v>
      </c>
      <c r="C9330" t="s">
        <v>17387</v>
      </c>
      <c r="D9330" t="s">
        <v>17388</v>
      </c>
      <c r="E9330" s="74">
        <v>43840</v>
      </c>
      <c r="F9330">
        <v>0.24704799999999999</v>
      </c>
      <c r="G9330" t="s">
        <v>17</v>
      </c>
      <c r="H9330" t="s">
        <v>17315</v>
      </c>
      <c r="I9330" s="74">
        <v>43977</v>
      </c>
      <c r="J9330" t="s">
        <v>19</v>
      </c>
      <c r="K9330" t="s">
        <v>17325</v>
      </c>
    </row>
    <row r="9331" spans="1:11" hidden="1" x14ac:dyDescent="0.3">
      <c r="A9331" t="s">
        <v>8186</v>
      </c>
      <c r="B9331" t="s">
        <v>8187</v>
      </c>
      <c r="C9331" t="s">
        <v>17387</v>
      </c>
      <c r="D9331" t="s">
        <v>17388</v>
      </c>
      <c r="E9331" s="74">
        <v>43836</v>
      </c>
      <c r="F9331">
        <v>0.247</v>
      </c>
      <c r="G9331" t="s">
        <v>17</v>
      </c>
      <c r="H9331" t="s">
        <v>17315</v>
      </c>
      <c r="I9331" s="74">
        <v>43948</v>
      </c>
      <c r="J9331" t="s">
        <v>19</v>
      </c>
      <c r="K9331" t="s">
        <v>17325</v>
      </c>
    </row>
    <row r="9332" spans="1:11" hidden="1" x14ac:dyDescent="0.3">
      <c r="A9332" t="s">
        <v>8188</v>
      </c>
      <c r="B9332" t="s">
        <v>8189</v>
      </c>
      <c r="C9332" t="s">
        <v>17387</v>
      </c>
      <c r="D9332" t="s">
        <v>17388</v>
      </c>
      <c r="E9332" s="74">
        <v>43840</v>
      </c>
      <c r="F9332">
        <v>0.24518999999999999</v>
      </c>
      <c r="G9332" t="s">
        <v>17</v>
      </c>
      <c r="H9332" t="s">
        <v>17315</v>
      </c>
      <c r="I9332" s="74">
        <v>43948</v>
      </c>
      <c r="J9332" t="s">
        <v>19</v>
      </c>
      <c r="K9332" t="s">
        <v>17325</v>
      </c>
    </row>
    <row r="9333" spans="1:11" hidden="1" x14ac:dyDescent="0.3">
      <c r="A9333" t="s">
        <v>8190</v>
      </c>
      <c r="B9333" t="s">
        <v>8191</v>
      </c>
      <c r="C9333" t="s">
        <v>17387</v>
      </c>
      <c r="D9333" t="s">
        <v>17388</v>
      </c>
      <c r="E9333" s="74">
        <v>43833</v>
      </c>
      <c r="F9333">
        <v>0.24743899999999999</v>
      </c>
      <c r="G9333" t="s">
        <v>17</v>
      </c>
      <c r="H9333" t="s">
        <v>17315</v>
      </c>
      <c r="I9333" s="74">
        <v>43948</v>
      </c>
      <c r="J9333" t="s">
        <v>19</v>
      </c>
      <c r="K9333" t="s">
        <v>17325</v>
      </c>
    </row>
    <row r="9334" spans="1:11" hidden="1" x14ac:dyDescent="0.3">
      <c r="A9334" t="s">
        <v>8154</v>
      </c>
      <c r="B9334" t="s">
        <v>8155</v>
      </c>
      <c r="C9334" t="s">
        <v>17387</v>
      </c>
      <c r="D9334" t="s">
        <v>17388</v>
      </c>
      <c r="E9334" s="74">
        <v>43833</v>
      </c>
      <c r="F9334">
        <v>0.24845</v>
      </c>
      <c r="G9334" t="s">
        <v>17</v>
      </c>
      <c r="H9334" t="s">
        <v>17315</v>
      </c>
      <c r="I9334" s="74">
        <v>43977</v>
      </c>
      <c r="J9334" t="s">
        <v>19</v>
      </c>
      <c r="K9334" t="s">
        <v>17325</v>
      </c>
    </row>
    <row r="9335" spans="1:11" hidden="1" x14ac:dyDescent="0.3">
      <c r="A9335" t="s">
        <v>8192</v>
      </c>
      <c r="B9335" t="s">
        <v>8193</v>
      </c>
      <c r="C9335" t="s">
        <v>17387</v>
      </c>
      <c r="D9335" t="s">
        <v>17388</v>
      </c>
      <c r="E9335" s="74">
        <v>43847</v>
      </c>
      <c r="F9335">
        <v>0.22928799999999999</v>
      </c>
      <c r="G9335" t="s">
        <v>17</v>
      </c>
      <c r="H9335" t="s">
        <v>17315</v>
      </c>
      <c r="I9335" s="74">
        <v>43948</v>
      </c>
      <c r="J9335" t="s">
        <v>19</v>
      </c>
      <c r="K9335" t="s">
        <v>17325</v>
      </c>
    </row>
    <row r="9336" spans="1:11" hidden="1" x14ac:dyDescent="0.3">
      <c r="A9336" t="s">
        <v>8194</v>
      </c>
      <c r="B9336" t="s">
        <v>8195</v>
      </c>
      <c r="C9336" t="s">
        <v>17387</v>
      </c>
      <c r="D9336" t="s">
        <v>17388</v>
      </c>
      <c r="E9336" s="74">
        <v>43832</v>
      </c>
      <c r="F9336">
        <v>0.24405499999999999</v>
      </c>
      <c r="G9336" t="s">
        <v>17</v>
      </c>
      <c r="H9336" t="s">
        <v>17315</v>
      </c>
      <c r="I9336" s="74">
        <v>43977</v>
      </c>
      <c r="J9336" t="s">
        <v>19</v>
      </c>
      <c r="K9336" t="s">
        <v>17325</v>
      </c>
    </row>
    <row r="9337" spans="1:11" hidden="1" x14ac:dyDescent="0.3">
      <c r="A9337" t="s">
        <v>8196</v>
      </c>
      <c r="B9337" t="s">
        <v>8197</v>
      </c>
      <c r="C9337" t="s">
        <v>17387</v>
      </c>
      <c r="D9337" t="s">
        <v>17388</v>
      </c>
      <c r="E9337" s="74">
        <v>43861</v>
      </c>
      <c r="F9337">
        <v>0.136299</v>
      </c>
      <c r="G9337" t="s">
        <v>17</v>
      </c>
      <c r="H9337" t="s">
        <v>17315</v>
      </c>
      <c r="I9337" s="74">
        <v>43948</v>
      </c>
      <c r="J9337" t="s">
        <v>19</v>
      </c>
      <c r="K9337" t="s">
        <v>17325</v>
      </c>
    </row>
    <row r="9338" spans="1:11" hidden="1" x14ac:dyDescent="0.3">
      <c r="A9338" t="s">
        <v>8198</v>
      </c>
      <c r="B9338" t="s">
        <v>8199</v>
      </c>
      <c r="C9338" t="s">
        <v>17387</v>
      </c>
      <c r="D9338" t="s">
        <v>17388</v>
      </c>
      <c r="E9338" s="74">
        <v>43832</v>
      </c>
      <c r="F9338">
        <v>0.24712000000000001</v>
      </c>
      <c r="G9338" t="s">
        <v>17</v>
      </c>
      <c r="H9338" t="s">
        <v>17315</v>
      </c>
      <c r="I9338" s="74">
        <v>44035</v>
      </c>
      <c r="J9338" t="s">
        <v>19</v>
      </c>
      <c r="K9338" t="s">
        <v>17325</v>
      </c>
    </row>
    <row r="9339" spans="1:11" hidden="1" x14ac:dyDescent="0.3">
      <c r="A9339" t="s">
        <v>8200</v>
      </c>
      <c r="B9339" t="s">
        <v>8201</v>
      </c>
      <c r="C9339" t="s">
        <v>17387</v>
      </c>
      <c r="D9339" t="s">
        <v>17388</v>
      </c>
      <c r="E9339" s="74">
        <v>43833</v>
      </c>
      <c r="F9339">
        <v>0.245029</v>
      </c>
      <c r="G9339" t="s">
        <v>17</v>
      </c>
      <c r="H9339" t="s">
        <v>17315</v>
      </c>
      <c r="I9339" s="74">
        <v>43948</v>
      </c>
      <c r="J9339" t="s">
        <v>19</v>
      </c>
      <c r="K9339" t="s">
        <v>17325</v>
      </c>
    </row>
    <row r="9340" spans="1:11" hidden="1" x14ac:dyDescent="0.3">
      <c r="A9340" t="s">
        <v>8202</v>
      </c>
      <c r="B9340" t="s">
        <v>8203</v>
      </c>
      <c r="C9340" t="s">
        <v>17387</v>
      </c>
      <c r="D9340" t="s">
        <v>17388</v>
      </c>
      <c r="E9340" s="74">
        <v>43832</v>
      </c>
      <c r="F9340">
        <v>0.24418899999999999</v>
      </c>
      <c r="G9340" t="s">
        <v>17</v>
      </c>
      <c r="H9340" t="s">
        <v>17315</v>
      </c>
      <c r="I9340" s="74">
        <v>43948</v>
      </c>
      <c r="J9340" t="s">
        <v>19</v>
      </c>
      <c r="K9340" t="s">
        <v>17325</v>
      </c>
    </row>
    <row r="9341" spans="1:11" hidden="1" x14ac:dyDescent="0.3">
      <c r="A9341" t="s">
        <v>8204</v>
      </c>
      <c r="B9341" t="s">
        <v>8205</v>
      </c>
      <c r="C9341" t="s">
        <v>17387</v>
      </c>
      <c r="D9341" t="s">
        <v>17388</v>
      </c>
      <c r="E9341" s="74">
        <v>43832</v>
      </c>
      <c r="F9341">
        <v>6.5960000000000005E-2</v>
      </c>
      <c r="G9341" t="s">
        <v>17</v>
      </c>
      <c r="H9341" t="s">
        <v>17315</v>
      </c>
      <c r="I9341" s="74">
        <v>43948</v>
      </c>
      <c r="J9341" t="s">
        <v>19</v>
      </c>
      <c r="K9341" t="s">
        <v>17325</v>
      </c>
    </row>
    <row r="9342" spans="1:11" hidden="1" x14ac:dyDescent="0.3">
      <c r="A9342" t="s">
        <v>8156</v>
      </c>
      <c r="B9342" t="s">
        <v>8157</v>
      </c>
      <c r="C9342" t="s">
        <v>17387</v>
      </c>
      <c r="D9342" t="s">
        <v>17388</v>
      </c>
      <c r="E9342" s="74">
        <v>43832</v>
      </c>
      <c r="F9342">
        <v>0.24756900000000001</v>
      </c>
      <c r="G9342" t="s">
        <v>17</v>
      </c>
      <c r="H9342" t="s">
        <v>17315</v>
      </c>
      <c r="I9342" s="74">
        <v>43948</v>
      </c>
      <c r="J9342" t="s">
        <v>19</v>
      </c>
      <c r="K9342" t="s">
        <v>17325</v>
      </c>
    </row>
    <row r="9343" spans="1:11" hidden="1" x14ac:dyDescent="0.3">
      <c r="A9343" t="s">
        <v>8158</v>
      </c>
      <c r="B9343" t="s">
        <v>8159</v>
      </c>
      <c r="C9343" t="s">
        <v>17387</v>
      </c>
      <c r="D9343" t="s">
        <v>17388</v>
      </c>
      <c r="E9343" s="74">
        <v>43832</v>
      </c>
      <c r="F9343">
        <v>0.24446999999999999</v>
      </c>
      <c r="G9343" t="s">
        <v>17</v>
      </c>
      <c r="H9343" t="s">
        <v>17315</v>
      </c>
      <c r="I9343" s="74">
        <v>43948</v>
      </c>
      <c r="J9343" t="s">
        <v>19</v>
      </c>
      <c r="K9343" t="s">
        <v>17325</v>
      </c>
    </row>
    <row r="9344" spans="1:11" hidden="1" x14ac:dyDescent="0.3">
      <c r="A9344" t="s">
        <v>8160</v>
      </c>
      <c r="B9344" t="s">
        <v>8161</v>
      </c>
      <c r="C9344" t="s">
        <v>17387</v>
      </c>
      <c r="D9344" t="s">
        <v>17388</v>
      </c>
      <c r="E9344" s="74">
        <v>43832</v>
      </c>
      <c r="F9344">
        <v>0.24554999999999999</v>
      </c>
      <c r="G9344" t="s">
        <v>17</v>
      </c>
      <c r="H9344" t="s">
        <v>17315</v>
      </c>
      <c r="I9344" s="74">
        <v>43948</v>
      </c>
      <c r="J9344" t="s">
        <v>19</v>
      </c>
      <c r="K9344" t="s">
        <v>17325</v>
      </c>
    </row>
    <row r="9345" spans="1:11" hidden="1" x14ac:dyDescent="0.3">
      <c r="A9345" t="s">
        <v>8162</v>
      </c>
      <c r="B9345" t="s">
        <v>8163</v>
      </c>
      <c r="C9345" t="s">
        <v>17387</v>
      </c>
      <c r="D9345" t="s">
        <v>17388</v>
      </c>
      <c r="E9345" s="74">
        <v>43846</v>
      </c>
      <c r="F9345">
        <v>0.24828</v>
      </c>
      <c r="G9345" t="s">
        <v>17</v>
      </c>
      <c r="H9345" t="s">
        <v>17315</v>
      </c>
      <c r="I9345" s="74">
        <v>43948</v>
      </c>
      <c r="J9345" t="s">
        <v>19</v>
      </c>
      <c r="K9345" t="s">
        <v>17325</v>
      </c>
    </row>
    <row r="9346" spans="1:11" hidden="1" x14ac:dyDescent="0.3">
      <c r="A9346" t="s">
        <v>8164</v>
      </c>
      <c r="B9346" t="s">
        <v>8165</v>
      </c>
      <c r="C9346" t="s">
        <v>17387</v>
      </c>
      <c r="D9346" t="s">
        <v>17388</v>
      </c>
      <c r="E9346" s="74">
        <v>43833</v>
      </c>
      <c r="F9346">
        <v>0.13796</v>
      </c>
      <c r="G9346" t="s">
        <v>17</v>
      </c>
      <c r="H9346" t="s">
        <v>17315</v>
      </c>
      <c r="I9346" s="74">
        <v>43948</v>
      </c>
      <c r="J9346" t="s">
        <v>19</v>
      </c>
      <c r="K9346" t="s">
        <v>17325</v>
      </c>
    </row>
    <row r="9347" spans="1:11" hidden="1" x14ac:dyDescent="0.3">
      <c r="A9347" t="s">
        <v>8166</v>
      </c>
      <c r="B9347" t="s">
        <v>8167</v>
      </c>
      <c r="C9347" t="s">
        <v>17387</v>
      </c>
      <c r="D9347" t="s">
        <v>17388</v>
      </c>
      <c r="E9347" s="74">
        <v>43832</v>
      </c>
      <c r="F9347">
        <v>0.24379000000000001</v>
      </c>
      <c r="G9347" t="s">
        <v>17</v>
      </c>
      <c r="H9347" t="s">
        <v>17315</v>
      </c>
      <c r="I9347" s="74">
        <v>43948</v>
      </c>
      <c r="J9347" t="s">
        <v>19</v>
      </c>
      <c r="K9347" t="s">
        <v>17325</v>
      </c>
    </row>
    <row r="9348" spans="1:11" hidden="1" x14ac:dyDescent="0.3">
      <c r="A9348" t="s">
        <v>8168</v>
      </c>
      <c r="B9348" t="s">
        <v>8169</v>
      </c>
      <c r="C9348" t="s">
        <v>17387</v>
      </c>
      <c r="D9348" t="s">
        <v>17388</v>
      </c>
      <c r="E9348" s="74">
        <v>43832</v>
      </c>
      <c r="F9348">
        <v>0.24274999999999999</v>
      </c>
      <c r="G9348" t="s">
        <v>17</v>
      </c>
      <c r="H9348" t="s">
        <v>17315</v>
      </c>
      <c r="I9348" s="74">
        <v>43948</v>
      </c>
      <c r="J9348" t="s">
        <v>19</v>
      </c>
      <c r="K9348" t="s">
        <v>17325</v>
      </c>
    </row>
    <row r="9349" spans="1:11" hidden="1" x14ac:dyDescent="0.3">
      <c r="A9349" t="s">
        <v>23114</v>
      </c>
      <c r="B9349" t="s">
        <v>23115</v>
      </c>
      <c r="C9349" t="s">
        <v>17387</v>
      </c>
      <c r="D9349" t="s">
        <v>17388</v>
      </c>
      <c r="E9349" s="74">
        <v>44200</v>
      </c>
      <c r="F9349">
        <v>0.24620800000000001</v>
      </c>
      <c r="G9349" t="s">
        <v>17</v>
      </c>
      <c r="H9349" t="s">
        <v>17315</v>
      </c>
      <c r="I9349" s="74">
        <v>45541</v>
      </c>
      <c r="J9349" t="s">
        <v>19</v>
      </c>
      <c r="K9349" t="s">
        <v>17325</v>
      </c>
    </row>
    <row r="9350" spans="1:11" hidden="1" x14ac:dyDescent="0.3">
      <c r="A9350" t="s">
        <v>23136</v>
      </c>
      <c r="B9350" t="s">
        <v>23137</v>
      </c>
      <c r="C9350" t="s">
        <v>17387</v>
      </c>
      <c r="D9350" t="s">
        <v>17388</v>
      </c>
      <c r="E9350" s="74">
        <v>44199</v>
      </c>
      <c r="F9350">
        <v>6.7199999999999996E-2</v>
      </c>
      <c r="G9350" t="s">
        <v>17</v>
      </c>
      <c r="H9350" t="s">
        <v>17315</v>
      </c>
      <c r="I9350" s="74">
        <v>45541</v>
      </c>
      <c r="J9350" t="s">
        <v>19</v>
      </c>
      <c r="K9350" t="s">
        <v>17325</v>
      </c>
    </row>
    <row r="9351" spans="1:11" hidden="1" x14ac:dyDescent="0.3">
      <c r="A9351" t="s">
        <v>23528</v>
      </c>
      <c r="B9351" t="s">
        <v>23529</v>
      </c>
      <c r="C9351" t="s">
        <v>17387</v>
      </c>
      <c r="D9351" t="s">
        <v>17388</v>
      </c>
      <c r="E9351" s="74">
        <v>44279</v>
      </c>
      <c r="F9351">
        <v>0.24590899999999999</v>
      </c>
      <c r="G9351" t="s">
        <v>17</v>
      </c>
      <c r="H9351" t="s">
        <v>17315</v>
      </c>
      <c r="I9351" s="74">
        <v>45541</v>
      </c>
      <c r="J9351" t="s">
        <v>19</v>
      </c>
      <c r="K9351" t="s">
        <v>17325</v>
      </c>
    </row>
    <row r="9352" spans="1:11" hidden="1" x14ac:dyDescent="0.3">
      <c r="A9352" t="s">
        <v>23530</v>
      </c>
      <c r="B9352" t="s">
        <v>23531</v>
      </c>
      <c r="C9352" t="s">
        <v>17387</v>
      </c>
      <c r="D9352" t="s">
        <v>17388</v>
      </c>
      <c r="E9352" s="74">
        <v>44291</v>
      </c>
      <c r="F9352">
        <v>0.24567900000000001</v>
      </c>
      <c r="G9352" t="s">
        <v>17</v>
      </c>
      <c r="H9352" t="s">
        <v>17315</v>
      </c>
      <c r="I9352" s="74">
        <v>45541</v>
      </c>
      <c r="J9352" t="s">
        <v>19</v>
      </c>
      <c r="K9352" t="s">
        <v>17325</v>
      </c>
    </row>
    <row r="9353" spans="1:11" hidden="1" x14ac:dyDescent="0.3">
      <c r="A9353" t="s">
        <v>23532</v>
      </c>
      <c r="B9353" t="s">
        <v>23533</v>
      </c>
      <c r="C9353" t="s">
        <v>17387</v>
      </c>
      <c r="D9353" t="s">
        <v>17388</v>
      </c>
      <c r="E9353" s="74">
        <v>44370</v>
      </c>
      <c r="F9353">
        <v>0.24082999999999999</v>
      </c>
      <c r="G9353" t="s">
        <v>17</v>
      </c>
      <c r="H9353" t="s">
        <v>17315</v>
      </c>
      <c r="I9353" s="74">
        <v>45541</v>
      </c>
      <c r="J9353" t="s">
        <v>19</v>
      </c>
      <c r="K9353" t="s">
        <v>17325</v>
      </c>
    </row>
    <row r="9354" spans="1:11" hidden="1" x14ac:dyDescent="0.3">
      <c r="A9354" t="s">
        <v>23568</v>
      </c>
      <c r="B9354" t="s">
        <v>23569</v>
      </c>
      <c r="C9354" t="s">
        <v>17387</v>
      </c>
      <c r="D9354" t="s">
        <v>17388</v>
      </c>
      <c r="E9354" s="74">
        <v>44391</v>
      </c>
      <c r="F9354">
        <v>8.0320000000000003E-2</v>
      </c>
      <c r="G9354" t="s">
        <v>17</v>
      </c>
      <c r="H9354" t="s">
        <v>17315</v>
      </c>
      <c r="I9354" s="74">
        <v>45541</v>
      </c>
      <c r="J9354" t="s">
        <v>19</v>
      </c>
      <c r="K9354" t="s">
        <v>17325</v>
      </c>
    </row>
    <row r="9355" spans="1:11" hidden="1" x14ac:dyDescent="0.3">
      <c r="A9355" t="s">
        <v>23570</v>
      </c>
      <c r="B9355" t="s">
        <v>23571</v>
      </c>
      <c r="C9355" t="s">
        <v>17387</v>
      </c>
      <c r="D9355" t="s">
        <v>17388</v>
      </c>
      <c r="E9355" s="74">
        <v>44200</v>
      </c>
      <c r="F9355">
        <v>0.24146899999999999</v>
      </c>
      <c r="G9355" t="s">
        <v>17</v>
      </c>
      <c r="H9355" t="s">
        <v>17315</v>
      </c>
      <c r="I9355" s="74">
        <v>45541</v>
      </c>
      <c r="J9355" t="s">
        <v>19</v>
      </c>
      <c r="K9355" t="s">
        <v>17325</v>
      </c>
    </row>
    <row r="9356" spans="1:11" hidden="1" x14ac:dyDescent="0.3">
      <c r="A9356" t="s">
        <v>23572</v>
      </c>
      <c r="B9356" t="s">
        <v>23573</v>
      </c>
      <c r="C9356" t="s">
        <v>17387</v>
      </c>
      <c r="D9356" t="s">
        <v>17388</v>
      </c>
      <c r="E9356" s="74">
        <v>44200</v>
      </c>
      <c r="F9356">
        <v>0.24270900000000001</v>
      </c>
      <c r="G9356" t="s">
        <v>17</v>
      </c>
      <c r="H9356" t="s">
        <v>17315</v>
      </c>
      <c r="I9356" s="74">
        <v>45541</v>
      </c>
      <c r="J9356" t="s">
        <v>19</v>
      </c>
      <c r="K9356" t="s">
        <v>17325</v>
      </c>
    </row>
    <row r="9357" spans="1:11" hidden="1" x14ac:dyDescent="0.3">
      <c r="A9357" t="s">
        <v>23574</v>
      </c>
      <c r="B9357" t="s">
        <v>23575</v>
      </c>
      <c r="C9357" t="s">
        <v>17387</v>
      </c>
      <c r="D9357" t="s">
        <v>17388</v>
      </c>
      <c r="E9357" s="74">
        <v>44200</v>
      </c>
      <c r="F9357">
        <v>0.24892900000000001</v>
      </c>
      <c r="G9357" t="s">
        <v>17</v>
      </c>
      <c r="H9357" t="s">
        <v>17315</v>
      </c>
      <c r="I9357" s="74">
        <v>45541</v>
      </c>
      <c r="J9357" t="s">
        <v>19</v>
      </c>
      <c r="K9357" t="s">
        <v>17325</v>
      </c>
    </row>
    <row r="9358" spans="1:11" hidden="1" x14ac:dyDescent="0.3">
      <c r="A9358" t="s">
        <v>23576</v>
      </c>
      <c r="B9358" t="s">
        <v>23577</v>
      </c>
      <c r="C9358" t="s">
        <v>17387</v>
      </c>
      <c r="D9358" t="s">
        <v>17388</v>
      </c>
      <c r="E9358" s="74">
        <v>44200</v>
      </c>
      <c r="F9358">
        <v>0.22442500000000001</v>
      </c>
      <c r="G9358" t="s">
        <v>17</v>
      </c>
      <c r="H9358" t="s">
        <v>17315</v>
      </c>
      <c r="I9358" s="74">
        <v>45541</v>
      </c>
      <c r="J9358" t="s">
        <v>19</v>
      </c>
      <c r="K9358" t="s">
        <v>17325</v>
      </c>
    </row>
    <row r="9359" spans="1:11" hidden="1" x14ac:dyDescent="0.3">
      <c r="A9359" t="s">
        <v>23578</v>
      </c>
      <c r="B9359" t="s">
        <v>23579</v>
      </c>
      <c r="C9359" t="s">
        <v>17387</v>
      </c>
      <c r="D9359" t="s">
        <v>17388</v>
      </c>
      <c r="E9359" s="74">
        <v>44200</v>
      </c>
      <c r="F9359">
        <v>0.24671799999999999</v>
      </c>
      <c r="G9359" t="s">
        <v>17</v>
      </c>
      <c r="H9359" t="s">
        <v>17315</v>
      </c>
      <c r="I9359" s="74">
        <v>45541</v>
      </c>
      <c r="J9359" t="s">
        <v>19</v>
      </c>
      <c r="K9359" t="s">
        <v>17325</v>
      </c>
    </row>
    <row r="9360" spans="1:11" hidden="1" x14ac:dyDescent="0.3">
      <c r="A9360" t="s">
        <v>23580</v>
      </c>
      <c r="B9360" t="s">
        <v>23581</v>
      </c>
      <c r="C9360" t="s">
        <v>17387</v>
      </c>
      <c r="D9360" t="s">
        <v>17388</v>
      </c>
      <c r="E9360" s="74">
        <v>44201</v>
      </c>
      <c r="F9360">
        <v>0.24320900000000001</v>
      </c>
      <c r="G9360" t="s">
        <v>17</v>
      </c>
      <c r="H9360" t="s">
        <v>17315</v>
      </c>
      <c r="I9360" s="74">
        <v>45541</v>
      </c>
      <c r="J9360" t="s">
        <v>19</v>
      </c>
      <c r="K9360" t="s">
        <v>17325</v>
      </c>
    </row>
    <row r="9361" spans="1:11" hidden="1" x14ac:dyDescent="0.3">
      <c r="A9361" t="s">
        <v>23582</v>
      </c>
      <c r="B9361" t="s">
        <v>23583</v>
      </c>
      <c r="C9361" t="s">
        <v>17387</v>
      </c>
      <c r="D9361" t="s">
        <v>17388</v>
      </c>
      <c r="E9361" s="74">
        <v>44201</v>
      </c>
      <c r="F9361">
        <v>0.24245800000000001</v>
      </c>
      <c r="G9361" t="s">
        <v>17</v>
      </c>
      <c r="H9361" t="s">
        <v>17315</v>
      </c>
      <c r="I9361" s="74">
        <v>45541</v>
      </c>
      <c r="J9361" t="s">
        <v>19</v>
      </c>
      <c r="K9361" t="s">
        <v>17325</v>
      </c>
    </row>
    <row r="9362" spans="1:11" hidden="1" x14ac:dyDescent="0.3">
      <c r="A9362" t="s">
        <v>23584</v>
      </c>
      <c r="B9362" t="s">
        <v>23585</v>
      </c>
      <c r="C9362" t="s">
        <v>17387</v>
      </c>
      <c r="D9362" t="s">
        <v>17388</v>
      </c>
      <c r="E9362" s="74">
        <v>44200</v>
      </c>
      <c r="F9362">
        <v>0.24725900000000001</v>
      </c>
      <c r="G9362" t="s">
        <v>17</v>
      </c>
      <c r="H9362" t="s">
        <v>17315</v>
      </c>
      <c r="I9362" s="74">
        <v>45541</v>
      </c>
      <c r="J9362" t="s">
        <v>19</v>
      </c>
      <c r="K9362" t="s">
        <v>17325</v>
      </c>
    </row>
    <row r="9363" spans="1:11" hidden="1" x14ac:dyDescent="0.3">
      <c r="A9363" t="s">
        <v>23586</v>
      </c>
      <c r="B9363" t="s">
        <v>23587</v>
      </c>
      <c r="C9363" t="s">
        <v>17387</v>
      </c>
      <c r="D9363" t="s">
        <v>17388</v>
      </c>
      <c r="E9363" s="74">
        <v>44200</v>
      </c>
      <c r="F9363">
        <v>0.17014899999999999</v>
      </c>
      <c r="G9363" t="s">
        <v>17</v>
      </c>
      <c r="H9363" t="s">
        <v>17315</v>
      </c>
      <c r="I9363" s="74">
        <v>45541</v>
      </c>
      <c r="J9363" t="s">
        <v>19</v>
      </c>
      <c r="K9363" t="s">
        <v>17325</v>
      </c>
    </row>
    <row r="9364" spans="1:11" hidden="1" x14ac:dyDescent="0.3">
      <c r="A9364" t="s">
        <v>23588</v>
      </c>
      <c r="B9364" t="s">
        <v>23589</v>
      </c>
      <c r="C9364" t="s">
        <v>17387</v>
      </c>
      <c r="D9364" t="s">
        <v>17388</v>
      </c>
      <c r="E9364" s="74">
        <v>44200</v>
      </c>
      <c r="F9364">
        <v>0.24528700000000001</v>
      </c>
      <c r="G9364" t="s">
        <v>17</v>
      </c>
      <c r="H9364" t="s">
        <v>17315</v>
      </c>
      <c r="I9364" s="74">
        <v>45541</v>
      </c>
      <c r="J9364" t="s">
        <v>19</v>
      </c>
      <c r="K9364" t="s">
        <v>17325</v>
      </c>
    </row>
    <row r="9365" spans="1:11" hidden="1" x14ac:dyDescent="0.3">
      <c r="A9365" t="s">
        <v>23590</v>
      </c>
      <c r="B9365" t="s">
        <v>23591</v>
      </c>
      <c r="C9365" t="s">
        <v>17387</v>
      </c>
      <c r="D9365" t="s">
        <v>17388</v>
      </c>
      <c r="E9365" s="74">
        <v>44200</v>
      </c>
      <c r="F9365">
        <v>0.24434600000000001</v>
      </c>
      <c r="G9365" t="s">
        <v>17</v>
      </c>
      <c r="H9365" t="s">
        <v>17315</v>
      </c>
      <c r="I9365" s="74">
        <v>45541</v>
      </c>
      <c r="J9365" t="s">
        <v>19</v>
      </c>
      <c r="K9365" t="s">
        <v>17325</v>
      </c>
    </row>
    <row r="9366" spans="1:11" hidden="1" x14ac:dyDescent="0.3">
      <c r="A9366" t="s">
        <v>23592</v>
      </c>
      <c r="B9366" t="s">
        <v>23593</v>
      </c>
      <c r="C9366" t="s">
        <v>17387</v>
      </c>
      <c r="D9366" t="s">
        <v>17388</v>
      </c>
      <c r="E9366" s="74">
        <v>44201</v>
      </c>
      <c r="F9366">
        <v>0.24665599999999999</v>
      </c>
      <c r="G9366" t="s">
        <v>17</v>
      </c>
      <c r="H9366" t="s">
        <v>17315</v>
      </c>
      <c r="I9366" s="74">
        <v>45541</v>
      </c>
      <c r="J9366" t="s">
        <v>19</v>
      </c>
      <c r="K9366" t="s">
        <v>17325</v>
      </c>
    </row>
    <row r="9367" spans="1:11" hidden="1" x14ac:dyDescent="0.3">
      <c r="A9367" t="s">
        <v>23594</v>
      </c>
      <c r="B9367" t="s">
        <v>23595</v>
      </c>
      <c r="C9367" t="s">
        <v>17387</v>
      </c>
      <c r="D9367" t="s">
        <v>17388</v>
      </c>
      <c r="E9367" s="74">
        <v>44200</v>
      </c>
      <c r="F9367">
        <v>0.24923600000000001</v>
      </c>
      <c r="G9367" t="s">
        <v>17</v>
      </c>
      <c r="H9367" t="s">
        <v>17315</v>
      </c>
      <c r="I9367" s="74">
        <v>45541</v>
      </c>
      <c r="J9367" t="s">
        <v>19</v>
      </c>
      <c r="K9367" t="s">
        <v>17325</v>
      </c>
    </row>
    <row r="9368" spans="1:11" hidden="1" x14ac:dyDescent="0.3">
      <c r="A9368" t="s">
        <v>23596</v>
      </c>
      <c r="B9368" t="s">
        <v>23597</v>
      </c>
      <c r="C9368" t="s">
        <v>17387</v>
      </c>
      <c r="D9368" t="s">
        <v>17388</v>
      </c>
      <c r="E9368" s="74">
        <v>44200</v>
      </c>
      <c r="F9368">
        <v>0.242698</v>
      </c>
      <c r="G9368" t="s">
        <v>17</v>
      </c>
      <c r="H9368" t="s">
        <v>17315</v>
      </c>
      <c r="I9368" s="74">
        <v>45541</v>
      </c>
      <c r="J9368" t="s">
        <v>19</v>
      </c>
      <c r="K9368" t="s">
        <v>17325</v>
      </c>
    </row>
    <row r="9369" spans="1:11" hidden="1" x14ac:dyDescent="0.3">
      <c r="A9369" t="s">
        <v>23138</v>
      </c>
      <c r="B9369" t="s">
        <v>23139</v>
      </c>
      <c r="C9369" t="s">
        <v>17387</v>
      </c>
      <c r="D9369" t="s">
        <v>17388</v>
      </c>
      <c r="E9369" s="74">
        <v>44369</v>
      </c>
      <c r="F9369">
        <v>0.24451999999999999</v>
      </c>
      <c r="G9369" t="s">
        <v>17</v>
      </c>
      <c r="H9369" t="s">
        <v>17315</v>
      </c>
      <c r="I9369" s="74">
        <v>45541</v>
      </c>
      <c r="J9369" t="s">
        <v>19</v>
      </c>
      <c r="K9369" t="s">
        <v>17325</v>
      </c>
    </row>
    <row r="9370" spans="1:11" hidden="1" x14ac:dyDescent="0.3">
      <c r="A9370" t="s">
        <v>23598</v>
      </c>
      <c r="B9370" t="s">
        <v>23599</v>
      </c>
      <c r="C9370" t="s">
        <v>17387</v>
      </c>
      <c r="D9370" t="s">
        <v>17388</v>
      </c>
      <c r="E9370" s="74">
        <v>44199</v>
      </c>
      <c r="F9370">
        <v>0.248226</v>
      </c>
      <c r="G9370" t="s">
        <v>17</v>
      </c>
      <c r="H9370" t="s">
        <v>17315</v>
      </c>
      <c r="I9370" s="74">
        <v>45541</v>
      </c>
      <c r="J9370" t="s">
        <v>19</v>
      </c>
      <c r="K9370" t="s">
        <v>17325</v>
      </c>
    </row>
    <row r="9371" spans="1:11" hidden="1" x14ac:dyDescent="0.3">
      <c r="A9371" t="s">
        <v>23600</v>
      </c>
      <c r="B9371" t="s">
        <v>23601</v>
      </c>
      <c r="C9371" t="s">
        <v>17387</v>
      </c>
      <c r="D9371" t="s">
        <v>17388</v>
      </c>
      <c r="E9371" s="74">
        <v>44200</v>
      </c>
      <c r="F9371">
        <v>0.238346</v>
      </c>
      <c r="G9371" t="s">
        <v>17</v>
      </c>
      <c r="H9371" t="s">
        <v>17315</v>
      </c>
      <c r="I9371" s="74">
        <v>45541</v>
      </c>
      <c r="J9371" t="s">
        <v>19</v>
      </c>
      <c r="K9371" t="s">
        <v>17325</v>
      </c>
    </row>
    <row r="9372" spans="1:11" hidden="1" x14ac:dyDescent="0.3">
      <c r="A9372" t="s">
        <v>23602</v>
      </c>
      <c r="B9372" t="s">
        <v>23603</v>
      </c>
      <c r="C9372" t="s">
        <v>17387</v>
      </c>
      <c r="D9372" t="s">
        <v>17388</v>
      </c>
      <c r="E9372" s="74">
        <v>44200</v>
      </c>
      <c r="F9372">
        <v>0.24856500000000001</v>
      </c>
      <c r="G9372" t="s">
        <v>17</v>
      </c>
      <c r="H9372" t="s">
        <v>17315</v>
      </c>
      <c r="I9372" s="74">
        <v>45541</v>
      </c>
      <c r="J9372" t="s">
        <v>19</v>
      </c>
      <c r="K9372" t="s">
        <v>17325</v>
      </c>
    </row>
    <row r="9373" spans="1:11" hidden="1" x14ac:dyDescent="0.3">
      <c r="A9373" t="s">
        <v>23604</v>
      </c>
      <c r="B9373" t="s">
        <v>23605</v>
      </c>
      <c r="C9373" t="s">
        <v>17387</v>
      </c>
      <c r="D9373" t="s">
        <v>17388</v>
      </c>
      <c r="E9373" s="74">
        <v>44200</v>
      </c>
      <c r="F9373">
        <v>0.24639900000000001</v>
      </c>
      <c r="G9373" t="s">
        <v>17</v>
      </c>
      <c r="H9373" t="s">
        <v>17315</v>
      </c>
      <c r="I9373" s="74">
        <v>45541</v>
      </c>
      <c r="J9373" t="s">
        <v>19</v>
      </c>
      <c r="K9373" t="s">
        <v>17325</v>
      </c>
    </row>
    <row r="9374" spans="1:11" hidden="1" x14ac:dyDescent="0.3">
      <c r="A9374" t="s">
        <v>23606</v>
      </c>
      <c r="B9374" t="s">
        <v>23607</v>
      </c>
      <c r="C9374" t="s">
        <v>17387</v>
      </c>
      <c r="D9374" t="s">
        <v>17388</v>
      </c>
      <c r="E9374" s="74">
        <v>44210</v>
      </c>
      <c r="F9374">
        <v>0.24759900000000001</v>
      </c>
      <c r="G9374" t="s">
        <v>17</v>
      </c>
      <c r="H9374" t="s">
        <v>17315</v>
      </c>
      <c r="I9374" s="74">
        <v>45541</v>
      </c>
      <c r="J9374" t="s">
        <v>19</v>
      </c>
      <c r="K9374" t="s">
        <v>17325</v>
      </c>
    </row>
    <row r="9375" spans="1:11" hidden="1" x14ac:dyDescent="0.3">
      <c r="A9375" t="s">
        <v>23608</v>
      </c>
      <c r="B9375" t="s">
        <v>23609</v>
      </c>
      <c r="C9375" t="s">
        <v>17387</v>
      </c>
      <c r="D9375" t="s">
        <v>17388</v>
      </c>
      <c r="E9375" s="74">
        <v>44231</v>
      </c>
      <c r="F9375">
        <v>0.246915</v>
      </c>
      <c r="G9375" t="s">
        <v>17</v>
      </c>
      <c r="H9375" t="s">
        <v>17315</v>
      </c>
      <c r="I9375" s="74">
        <v>45541</v>
      </c>
      <c r="J9375" t="s">
        <v>19</v>
      </c>
      <c r="K9375" t="s">
        <v>17325</v>
      </c>
    </row>
    <row r="9376" spans="1:11" hidden="1" x14ac:dyDescent="0.3">
      <c r="A9376" t="s">
        <v>23610</v>
      </c>
      <c r="B9376" t="s">
        <v>23611</v>
      </c>
      <c r="C9376" t="s">
        <v>17387</v>
      </c>
      <c r="D9376" t="s">
        <v>17388</v>
      </c>
      <c r="E9376" s="74">
        <v>44258</v>
      </c>
      <c r="F9376">
        <v>8.4619E-2</v>
      </c>
      <c r="G9376" t="s">
        <v>17</v>
      </c>
      <c r="H9376" t="s">
        <v>17315</v>
      </c>
      <c r="I9376" s="74">
        <v>45545</v>
      </c>
      <c r="J9376" t="s">
        <v>19</v>
      </c>
      <c r="K9376" t="s">
        <v>17325</v>
      </c>
    </row>
    <row r="9377" spans="1:11" hidden="1" x14ac:dyDescent="0.3">
      <c r="A9377" t="s">
        <v>23140</v>
      </c>
      <c r="B9377" t="s">
        <v>23141</v>
      </c>
      <c r="C9377" t="s">
        <v>17387</v>
      </c>
      <c r="D9377" t="s">
        <v>17388</v>
      </c>
      <c r="E9377" s="74">
        <v>44370</v>
      </c>
      <c r="F9377">
        <v>0.24881</v>
      </c>
      <c r="G9377" t="s">
        <v>17</v>
      </c>
      <c r="H9377" t="s">
        <v>17315</v>
      </c>
      <c r="I9377" s="74">
        <v>45541</v>
      </c>
      <c r="J9377" t="s">
        <v>19</v>
      </c>
      <c r="K9377" t="s">
        <v>17325</v>
      </c>
    </row>
    <row r="9378" spans="1:11" hidden="1" x14ac:dyDescent="0.3">
      <c r="A9378" t="s">
        <v>23612</v>
      </c>
      <c r="B9378" t="s">
        <v>23613</v>
      </c>
      <c r="C9378" t="s">
        <v>17387</v>
      </c>
      <c r="D9378" t="s">
        <v>17388</v>
      </c>
      <c r="E9378" s="74">
        <v>44361</v>
      </c>
      <c r="F9378">
        <v>0.217109</v>
      </c>
      <c r="G9378" t="s">
        <v>17</v>
      </c>
      <c r="H9378" t="s">
        <v>17315</v>
      </c>
      <c r="I9378" s="74">
        <v>45545</v>
      </c>
      <c r="J9378" t="s">
        <v>19</v>
      </c>
      <c r="K9378" t="s">
        <v>17325</v>
      </c>
    </row>
    <row r="9379" spans="1:11" hidden="1" x14ac:dyDescent="0.3">
      <c r="A9379" t="s">
        <v>23932</v>
      </c>
      <c r="B9379" t="s">
        <v>23933</v>
      </c>
      <c r="C9379" t="s">
        <v>17387</v>
      </c>
      <c r="D9379" t="s">
        <v>17388</v>
      </c>
      <c r="E9379" s="74">
        <v>44496</v>
      </c>
      <c r="F9379">
        <v>0.24829000000000001</v>
      </c>
      <c r="G9379" t="s">
        <v>17</v>
      </c>
      <c r="H9379" t="s">
        <v>17315</v>
      </c>
      <c r="I9379" s="74">
        <v>45558</v>
      </c>
      <c r="J9379" t="s">
        <v>19</v>
      </c>
      <c r="K9379" t="s">
        <v>17325</v>
      </c>
    </row>
    <row r="9380" spans="1:11" hidden="1" x14ac:dyDescent="0.3">
      <c r="A9380" t="s">
        <v>23934</v>
      </c>
      <c r="B9380" t="s">
        <v>23935</v>
      </c>
      <c r="C9380" t="s">
        <v>17387</v>
      </c>
      <c r="D9380" t="s">
        <v>17388</v>
      </c>
      <c r="E9380" s="74">
        <v>44496</v>
      </c>
      <c r="F9380">
        <v>0.24904799999999999</v>
      </c>
      <c r="G9380" t="s">
        <v>17</v>
      </c>
      <c r="H9380" t="s">
        <v>17315</v>
      </c>
      <c r="I9380" s="74">
        <v>45553</v>
      </c>
      <c r="J9380" t="s">
        <v>19</v>
      </c>
      <c r="K9380" t="s">
        <v>17325</v>
      </c>
    </row>
    <row r="9381" spans="1:11" hidden="1" x14ac:dyDescent="0.3">
      <c r="A9381" t="s">
        <v>23936</v>
      </c>
      <c r="B9381" t="s">
        <v>23937</v>
      </c>
      <c r="C9381" t="s">
        <v>17387</v>
      </c>
      <c r="D9381" t="s">
        <v>17388</v>
      </c>
      <c r="E9381" s="74">
        <v>44497</v>
      </c>
      <c r="F9381">
        <v>0.24584</v>
      </c>
      <c r="G9381" t="s">
        <v>17</v>
      </c>
      <c r="H9381" t="s">
        <v>17315</v>
      </c>
      <c r="I9381" s="74">
        <v>45553</v>
      </c>
      <c r="J9381" t="s">
        <v>19</v>
      </c>
      <c r="K9381" t="s">
        <v>17325</v>
      </c>
    </row>
    <row r="9382" spans="1:11" hidden="1" x14ac:dyDescent="0.3">
      <c r="A9382" t="s">
        <v>23938</v>
      </c>
      <c r="B9382" t="s">
        <v>23939</v>
      </c>
      <c r="C9382" t="s">
        <v>17387</v>
      </c>
      <c r="D9382" t="s">
        <v>17388</v>
      </c>
      <c r="E9382" s="74">
        <v>44495</v>
      </c>
      <c r="F9382">
        <v>0.23699899999999999</v>
      </c>
      <c r="G9382" t="s">
        <v>17</v>
      </c>
      <c r="H9382" t="s">
        <v>17315</v>
      </c>
      <c r="I9382" s="74">
        <v>45553</v>
      </c>
      <c r="J9382" t="s">
        <v>19</v>
      </c>
      <c r="K9382" t="s">
        <v>17325</v>
      </c>
    </row>
    <row r="9383" spans="1:11" hidden="1" x14ac:dyDescent="0.3">
      <c r="A9383" t="s">
        <v>23940</v>
      </c>
      <c r="B9383" t="s">
        <v>23941</v>
      </c>
      <c r="C9383" t="s">
        <v>17387</v>
      </c>
      <c r="D9383" t="s">
        <v>17388</v>
      </c>
      <c r="E9383" s="74">
        <v>44502</v>
      </c>
      <c r="F9383">
        <v>0.248339</v>
      </c>
      <c r="G9383" t="s">
        <v>17</v>
      </c>
      <c r="H9383" t="s">
        <v>17315</v>
      </c>
      <c r="I9383" s="74">
        <v>45553</v>
      </c>
      <c r="J9383" t="s">
        <v>19</v>
      </c>
      <c r="K9383" t="s">
        <v>17325</v>
      </c>
    </row>
    <row r="9384" spans="1:11" hidden="1" x14ac:dyDescent="0.3">
      <c r="A9384" t="s">
        <v>23942</v>
      </c>
      <c r="B9384" t="s">
        <v>23943</v>
      </c>
      <c r="C9384" t="s">
        <v>17387</v>
      </c>
      <c r="D9384" t="s">
        <v>17388</v>
      </c>
      <c r="E9384" s="74">
        <v>44505</v>
      </c>
      <c r="F9384">
        <v>0.246618</v>
      </c>
      <c r="G9384" t="s">
        <v>17</v>
      </c>
      <c r="H9384" t="s">
        <v>17315</v>
      </c>
      <c r="I9384" s="74">
        <v>45553</v>
      </c>
      <c r="J9384" t="s">
        <v>19</v>
      </c>
      <c r="K9384" t="s">
        <v>17325</v>
      </c>
    </row>
    <row r="9385" spans="1:11" hidden="1" x14ac:dyDescent="0.3">
      <c r="A9385" t="s">
        <v>23142</v>
      </c>
      <c r="B9385" t="s">
        <v>23143</v>
      </c>
      <c r="C9385" t="s">
        <v>17387</v>
      </c>
      <c r="D9385" t="s">
        <v>17388</v>
      </c>
      <c r="E9385" s="74">
        <v>44392</v>
      </c>
      <c r="F9385">
        <v>0.15298999999999999</v>
      </c>
      <c r="G9385" t="s">
        <v>17</v>
      </c>
      <c r="H9385" t="s">
        <v>17315</v>
      </c>
      <c r="I9385" s="74">
        <v>45541</v>
      </c>
      <c r="J9385" t="s">
        <v>19</v>
      </c>
      <c r="K9385" t="s">
        <v>17325</v>
      </c>
    </row>
    <row r="9386" spans="1:11" hidden="1" x14ac:dyDescent="0.3">
      <c r="A9386" t="s">
        <v>23944</v>
      </c>
      <c r="B9386" t="s">
        <v>23945</v>
      </c>
      <c r="C9386" t="s">
        <v>17387</v>
      </c>
      <c r="D9386" t="s">
        <v>17388</v>
      </c>
      <c r="E9386" s="74">
        <v>44503</v>
      </c>
      <c r="F9386">
        <v>0.247118</v>
      </c>
      <c r="G9386" t="s">
        <v>17</v>
      </c>
      <c r="H9386" t="s">
        <v>17315</v>
      </c>
      <c r="I9386" s="74">
        <v>45553</v>
      </c>
      <c r="J9386" t="s">
        <v>19</v>
      </c>
      <c r="K9386" t="s">
        <v>17325</v>
      </c>
    </row>
    <row r="9387" spans="1:11" hidden="1" x14ac:dyDescent="0.3">
      <c r="A9387" t="s">
        <v>23946</v>
      </c>
      <c r="B9387" t="s">
        <v>23947</v>
      </c>
      <c r="C9387" t="s">
        <v>17387</v>
      </c>
      <c r="D9387" t="s">
        <v>17388</v>
      </c>
      <c r="E9387" s="74">
        <v>44496</v>
      </c>
      <c r="F9387">
        <v>0.24510799999999999</v>
      </c>
      <c r="G9387" t="s">
        <v>17</v>
      </c>
      <c r="H9387" t="s">
        <v>17315</v>
      </c>
      <c r="I9387" s="74">
        <v>45553</v>
      </c>
      <c r="J9387" t="s">
        <v>19</v>
      </c>
      <c r="K9387" t="s">
        <v>17325</v>
      </c>
    </row>
    <row r="9388" spans="1:11" hidden="1" x14ac:dyDescent="0.3">
      <c r="A9388" t="s">
        <v>23948</v>
      </c>
      <c r="B9388" t="s">
        <v>23949</v>
      </c>
      <c r="C9388" t="s">
        <v>17387</v>
      </c>
      <c r="D9388" t="s">
        <v>17388</v>
      </c>
      <c r="E9388" s="74">
        <v>44503</v>
      </c>
      <c r="F9388">
        <v>0.24920999999999999</v>
      </c>
      <c r="G9388" t="s">
        <v>17</v>
      </c>
      <c r="H9388" t="s">
        <v>17315</v>
      </c>
      <c r="I9388" s="74">
        <v>45553</v>
      </c>
      <c r="J9388" t="s">
        <v>19</v>
      </c>
      <c r="K9388" t="s">
        <v>17325</v>
      </c>
    </row>
    <row r="9389" spans="1:11" hidden="1" x14ac:dyDescent="0.3">
      <c r="A9389" t="s">
        <v>23950</v>
      </c>
      <c r="B9389" t="s">
        <v>23951</v>
      </c>
      <c r="C9389" t="s">
        <v>17387</v>
      </c>
      <c r="D9389" t="s">
        <v>17388</v>
      </c>
      <c r="E9389" s="74">
        <v>44503</v>
      </c>
      <c r="F9389">
        <v>0.24487800000000001</v>
      </c>
      <c r="G9389" t="s">
        <v>17</v>
      </c>
      <c r="H9389" t="s">
        <v>17315</v>
      </c>
      <c r="I9389" s="74">
        <v>45553</v>
      </c>
      <c r="J9389" t="s">
        <v>19</v>
      </c>
      <c r="K9389" t="s">
        <v>17325</v>
      </c>
    </row>
    <row r="9390" spans="1:11" hidden="1" x14ac:dyDescent="0.3">
      <c r="A9390" t="s">
        <v>23952</v>
      </c>
      <c r="B9390" t="s">
        <v>23953</v>
      </c>
      <c r="C9390" t="s">
        <v>17387</v>
      </c>
      <c r="D9390" t="s">
        <v>17388</v>
      </c>
      <c r="E9390" s="74">
        <v>44503</v>
      </c>
      <c r="F9390">
        <v>0.244228</v>
      </c>
      <c r="G9390" t="s">
        <v>17</v>
      </c>
      <c r="H9390" t="s">
        <v>17315</v>
      </c>
      <c r="I9390" s="74">
        <v>45553</v>
      </c>
      <c r="J9390" t="s">
        <v>19</v>
      </c>
      <c r="K9390" t="s">
        <v>17325</v>
      </c>
    </row>
    <row r="9391" spans="1:11" hidden="1" x14ac:dyDescent="0.3">
      <c r="A9391" t="s">
        <v>23954</v>
      </c>
      <c r="B9391" t="s">
        <v>23955</v>
      </c>
      <c r="C9391" t="s">
        <v>17387</v>
      </c>
      <c r="D9391" t="s">
        <v>17388</v>
      </c>
      <c r="E9391" s="74">
        <v>44508</v>
      </c>
      <c r="F9391">
        <v>0.24787899999999999</v>
      </c>
      <c r="G9391" t="s">
        <v>17</v>
      </c>
      <c r="H9391" t="s">
        <v>17315</v>
      </c>
      <c r="I9391" s="74">
        <v>45553</v>
      </c>
      <c r="J9391" t="s">
        <v>19</v>
      </c>
      <c r="K9391" t="s">
        <v>17325</v>
      </c>
    </row>
    <row r="9392" spans="1:11" hidden="1" x14ac:dyDescent="0.3">
      <c r="A9392" t="s">
        <v>23956</v>
      </c>
      <c r="B9392" t="s">
        <v>23957</v>
      </c>
      <c r="C9392" t="s">
        <v>17387</v>
      </c>
      <c r="D9392" t="s">
        <v>17388</v>
      </c>
      <c r="E9392" s="74">
        <v>44503</v>
      </c>
      <c r="F9392">
        <v>0.24928</v>
      </c>
      <c r="G9392" t="s">
        <v>17</v>
      </c>
      <c r="H9392" t="s">
        <v>17315</v>
      </c>
      <c r="I9392" s="74">
        <v>45553</v>
      </c>
      <c r="J9392" t="s">
        <v>19</v>
      </c>
      <c r="K9392" t="s">
        <v>17325</v>
      </c>
    </row>
    <row r="9393" spans="1:11" hidden="1" x14ac:dyDescent="0.3">
      <c r="A9393" t="s">
        <v>23958</v>
      </c>
      <c r="B9393" t="s">
        <v>23959</v>
      </c>
      <c r="C9393" t="s">
        <v>17387</v>
      </c>
      <c r="D9393" t="s">
        <v>17388</v>
      </c>
      <c r="E9393" s="74">
        <v>44504</v>
      </c>
      <c r="F9393">
        <v>0.24850900000000001</v>
      </c>
      <c r="G9393" t="s">
        <v>17</v>
      </c>
      <c r="H9393" t="s">
        <v>17315</v>
      </c>
      <c r="I9393" s="74">
        <v>45553</v>
      </c>
      <c r="J9393" t="s">
        <v>19</v>
      </c>
      <c r="K9393" t="s">
        <v>17325</v>
      </c>
    </row>
    <row r="9394" spans="1:11" hidden="1" x14ac:dyDescent="0.3">
      <c r="A9394" t="s">
        <v>23960</v>
      </c>
      <c r="B9394" t="s">
        <v>23961</v>
      </c>
      <c r="C9394" t="s">
        <v>17387</v>
      </c>
      <c r="D9394" t="s">
        <v>17388</v>
      </c>
      <c r="E9394" s="74">
        <v>44490</v>
      </c>
      <c r="F9394">
        <v>0.24610000000000001</v>
      </c>
      <c r="G9394" t="s">
        <v>17</v>
      </c>
      <c r="H9394" t="s">
        <v>17315</v>
      </c>
      <c r="I9394" s="74">
        <v>45553</v>
      </c>
      <c r="J9394" t="s">
        <v>19</v>
      </c>
      <c r="K9394" t="s">
        <v>17325</v>
      </c>
    </row>
    <row r="9395" spans="1:11" hidden="1" x14ac:dyDescent="0.3">
      <c r="A9395" t="s">
        <v>23962</v>
      </c>
      <c r="B9395" t="s">
        <v>23963</v>
      </c>
      <c r="C9395" t="s">
        <v>17387</v>
      </c>
      <c r="D9395" t="s">
        <v>17388</v>
      </c>
      <c r="E9395" s="74">
        <v>44491</v>
      </c>
      <c r="F9395">
        <v>0.24661</v>
      </c>
      <c r="G9395" t="s">
        <v>17</v>
      </c>
      <c r="H9395" t="s">
        <v>17315</v>
      </c>
      <c r="I9395" s="74">
        <v>45553</v>
      </c>
      <c r="J9395" t="s">
        <v>19</v>
      </c>
      <c r="K9395" t="s">
        <v>17325</v>
      </c>
    </row>
    <row r="9396" spans="1:11" hidden="1" x14ac:dyDescent="0.3">
      <c r="A9396" t="s">
        <v>23144</v>
      </c>
      <c r="B9396" t="s">
        <v>23145</v>
      </c>
      <c r="C9396" t="s">
        <v>17387</v>
      </c>
      <c r="D9396" t="s">
        <v>17388</v>
      </c>
      <c r="E9396" s="74">
        <v>44295</v>
      </c>
      <c r="F9396">
        <v>0.23891799999999999</v>
      </c>
      <c r="G9396" t="s">
        <v>17</v>
      </c>
      <c r="H9396" t="s">
        <v>17315</v>
      </c>
      <c r="I9396" s="74">
        <v>45541</v>
      </c>
      <c r="J9396" t="s">
        <v>19</v>
      </c>
      <c r="K9396" t="s">
        <v>17325</v>
      </c>
    </row>
    <row r="9397" spans="1:11" hidden="1" x14ac:dyDescent="0.3">
      <c r="A9397" t="s">
        <v>23964</v>
      </c>
      <c r="B9397" t="s">
        <v>23965</v>
      </c>
      <c r="C9397" t="s">
        <v>17387</v>
      </c>
      <c r="D9397" t="s">
        <v>17388</v>
      </c>
      <c r="E9397" s="74">
        <v>44500</v>
      </c>
      <c r="F9397">
        <v>0.247499</v>
      </c>
      <c r="G9397" t="s">
        <v>17</v>
      </c>
      <c r="H9397" t="s">
        <v>17315</v>
      </c>
      <c r="I9397" s="74">
        <v>45553</v>
      </c>
      <c r="J9397" t="s">
        <v>19</v>
      </c>
      <c r="K9397" t="s">
        <v>17325</v>
      </c>
    </row>
    <row r="9398" spans="1:11" hidden="1" x14ac:dyDescent="0.3">
      <c r="A9398" t="s">
        <v>23966</v>
      </c>
      <c r="B9398" t="s">
        <v>23967</v>
      </c>
      <c r="C9398" t="s">
        <v>17387</v>
      </c>
      <c r="D9398" t="s">
        <v>17388</v>
      </c>
      <c r="E9398" s="74">
        <v>44504</v>
      </c>
      <c r="F9398">
        <v>0.24847900000000001</v>
      </c>
      <c r="G9398" t="s">
        <v>17</v>
      </c>
      <c r="H9398" t="s">
        <v>17315</v>
      </c>
      <c r="I9398" s="74">
        <v>45553</v>
      </c>
      <c r="J9398" t="s">
        <v>19</v>
      </c>
      <c r="K9398" t="s">
        <v>17325</v>
      </c>
    </row>
    <row r="9399" spans="1:11" hidden="1" x14ac:dyDescent="0.3">
      <c r="A9399" t="s">
        <v>23968</v>
      </c>
      <c r="B9399" t="s">
        <v>23969</v>
      </c>
      <c r="C9399" t="s">
        <v>17387</v>
      </c>
      <c r="D9399" t="s">
        <v>17388</v>
      </c>
      <c r="E9399" s="74">
        <v>44515</v>
      </c>
      <c r="F9399">
        <v>5.525E-2</v>
      </c>
      <c r="G9399" t="s">
        <v>17</v>
      </c>
      <c r="H9399" t="s">
        <v>17315</v>
      </c>
      <c r="I9399" s="74">
        <v>45553</v>
      </c>
      <c r="J9399" t="s">
        <v>19</v>
      </c>
      <c r="K9399" t="s">
        <v>17325</v>
      </c>
    </row>
    <row r="9400" spans="1:11" hidden="1" x14ac:dyDescent="0.3">
      <c r="A9400" t="s">
        <v>23970</v>
      </c>
      <c r="B9400" t="s">
        <v>23971</v>
      </c>
      <c r="C9400" t="s">
        <v>17387</v>
      </c>
      <c r="D9400" t="s">
        <v>17388</v>
      </c>
      <c r="E9400" s="74">
        <v>44480</v>
      </c>
      <c r="F9400">
        <v>0.24897900000000001</v>
      </c>
      <c r="G9400" t="s">
        <v>17</v>
      </c>
      <c r="H9400" t="s">
        <v>17315</v>
      </c>
      <c r="I9400" s="74">
        <v>45553</v>
      </c>
      <c r="J9400" t="s">
        <v>19</v>
      </c>
      <c r="K9400" t="s">
        <v>17325</v>
      </c>
    </row>
    <row r="9401" spans="1:11" hidden="1" x14ac:dyDescent="0.3">
      <c r="A9401" t="s">
        <v>23972</v>
      </c>
      <c r="B9401" t="s">
        <v>23973</v>
      </c>
      <c r="C9401" t="s">
        <v>17387</v>
      </c>
      <c r="D9401" t="s">
        <v>17388</v>
      </c>
      <c r="E9401" s="74">
        <v>44447</v>
      </c>
      <c r="F9401">
        <v>0.24268899999999999</v>
      </c>
      <c r="G9401" t="s">
        <v>17</v>
      </c>
      <c r="H9401" t="s">
        <v>17315</v>
      </c>
      <c r="I9401" s="74">
        <v>45553</v>
      </c>
      <c r="J9401" t="s">
        <v>19</v>
      </c>
      <c r="K9401" t="s">
        <v>17325</v>
      </c>
    </row>
    <row r="9402" spans="1:11" hidden="1" x14ac:dyDescent="0.3">
      <c r="A9402" t="s">
        <v>23974</v>
      </c>
      <c r="B9402" t="s">
        <v>23975</v>
      </c>
      <c r="C9402" t="s">
        <v>17387</v>
      </c>
      <c r="D9402" t="s">
        <v>17388</v>
      </c>
      <c r="E9402" s="74">
        <v>44452</v>
      </c>
      <c r="F9402">
        <v>0.249359</v>
      </c>
      <c r="G9402" t="s">
        <v>17</v>
      </c>
      <c r="H9402" t="s">
        <v>17315</v>
      </c>
      <c r="I9402" s="74">
        <v>45553</v>
      </c>
      <c r="J9402" t="s">
        <v>19</v>
      </c>
      <c r="K9402" t="s">
        <v>17325</v>
      </c>
    </row>
    <row r="9403" spans="1:11" hidden="1" x14ac:dyDescent="0.3">
      <c r="A9403" t="s">
        <v>23976</v>
      </c>
      <c r="B9403" t="s">
        <v>23977</v>
      </c>
      <c r="C9403" t="s">
        <v>17387</v>
      </c>
      <c r="D9403" t="s">
        <v>17388</v>
      </c>
      <c r="E9403" s="74">
        <v>44449</v>
      </c>
      <c r="F9403">
        <v>0.2424</v>
      </c>
      <c r="G9403" t="s">
        <v>17</v>
      </c>
      <c r="H9403" t="s">
        <v>17315</v>
      </c>
      <c r="I9403" s="74">
        <v>45553</v>
      </c>
      <c r="J9403" t="s">
        <v>19</v>
      </c>
      <c r="K9403" t="s">
        <v>17325</v>
      </c>
    </row>
    <row r="9404" spans="1:11" hidden="1" x14ac:dyDescent="0.3">
      <c r="A9404" t="s">
        <v>23146</v>
      </c>
      <c r="B9404" t="s">
        <v>23147</v>
      </c>
      <c r="C9404" t="s">
        <v>17387</v>
      </c>
      <c r="D9404" t="s">
        <v>17388</v>
      </c>
      <c r="E9404" s="74">
        <v>44309</v>
      </c>
      <c r="F9404">
        <v>0.24882899999999999</v>
      </c>
      <c r="G9404" t="s">
        <v>17</v>
      </c>
      <c r="H9404" t="s">
        <v>17315</v>
      </c>
      <c r="I9404" s="74">
        <v>45541</v>
      </c>
      <c r="J9404" t="s">
        <v>19</v>
      </c>
      <c r="K9404" t="s">
        <v>17325</v>
      </c>
    </row>
    <row r="9405" spans="1:11" hidden="1" x14ac:dyDescent="0.3">
      <c r="A9405" t="s">
        <v>24024</v>
      </c>
      <c r="B9405" t="s">
        <v>24025</v>
      </c>
      <c r="C9405" t="s">
        <v>17387</v>
      </c>
      <c r="D9405" t="s">
        <v>17388</v>
      </c>
      <c r="E9405" s="74">
        <v>44453</v>
      </c>
      <c r="F9405">
        <v>0.24723999999999999</v>
      </c>
      <c r="G9405" t="s">
        <v>17</v>
      </c>
      <c r="H9405" t="s">
        <v>17315</v>
      </c>
      <c r="I9405" s="74">
        <v>45553</v>
      </c>
      <c r="J9405" t="s">
        <v>19</v>
      </c>
      <c r="K9405" t="s">
        <v>17325</v>
      </c>
    </row>
    <row r="9406" spans="1:11" hidden="1" x14ac:dyDescent="0.3">
      <c r="A9406" t="s">
        <v>24026</v>
      </c>
      <c r="B9406" t="s">
        <v>24027</v>
      </c>
      <c r="C9406" t="s">
        <v>17387</v>
      </c>
      <c r="D9406" t="s">
        <v>17388</v>
      </c>
      <c r="E9406" s="74">
        <v>44461</v>
      </c>
      <c r="F9406">
        <v>0.24768000000000001</v>
      </c>
      <c r="G9406" t="s">
        <v>17</v>
      </c>
      <c r="H9406" t="s">
        <v>17315</v>
      </c>
      <c r="I9406" s="74">
        <v>45553</v>
      </c>
      <c r="J9406" t="s">
        <v>19</v>
      </c>
      <c r="K9406" t="s">
        <v>17325</v>
      </c>
    </row>
    <row r="9407" spans="1:11" hidden="1" x14ac:dyDescent="0.3">
      <c r="A9407" t="s">
        <v>24028</v>
      </c>
      <c r="B9407" t="s">
        <v>24029</v>
      </c>
      <c r="C9407" t="s">
        <v>17387</v>
      </c>
      <c r="D9407" t="s">
        <v>17388</v>
      </c>
      <c r="E9407" s="74">
        <v>44459</v>
      </c>
      <c r="F9407">
        <v>0.24587999999999999</v>
      </c>
      <c r="G9407" t="s">
        <v>17</v>
      </c>
      <c r="H9407" t="s">
        <v>17315</v>
      </c>
      <c r="I9407" s="74">
        <v>45553</v>
      </c>
      <c r="J9407" t="s">
        <v>19</v>
      </c>
      <c r="K9407" t="s">
        <v>17325</v>
      </c>
    </row>
    <row r="9408" spans="1:11" hidden="1" x14ac:dyDescent="0.3">
      <c r="A9408" t="s">
        <v>24030</v>
      </c>
      <c r="B9408" t="s">
        <v>24031</v>
      </c>
      <c r="C9408" t="s">
        <v>17387</v>
      </c>
      <c r="D9408" t="s">
        <v>17388</v>
      </c>
      <c r="E9408" s="74">
        <v>44476</v>
      </c>
      <c r="F9408">
        <v>0.24832000000000001</v>
      </c>
      <c r="G9408" t="s">
        <v>17</v>
      </c>
      <c r="H9408" t="s">
        <v>17315</v>
      </c>
      <c r="I9408" s="74">
        <v>45553</v>
      </c>
      <c r="J9408" t="s">
        <v>19</v>
      </c>
      <c r="K9408" t="s">
        <v>17325</v>
      </c>
    </row>
    <row r="9409" spans="1:11" hidden="1" x14ac:dyDescent="0.3">
      <c r="A9409" t="s">
        <v>24032</v>
      </c>
      <c r="B9409" t="s">
        <v>24033</v>
      </c>
      <c r="C9409" t="s">
        <v>17387</v>
      </c>
      <c r="D9409" t="s">
        <v>17388</v>
      </c>
      <c r="E9409" s="74">
        <v>44470</v>
      </c>
      <c r="F9409">
        <v>0.24875</v>
      </c>
      <c r="G9409" t="s">
        <v>17</v>
      </c>
      <c r="H9409" t="s">
        <v>17315</v>
      </c>
      <c r="I9409" s="74">
        <v>45553</v>
      </c>
      <c r="J9409" t="s">
        <v>19</v>
      </c>
      <c r="K9409" t="s">
        <v>17325</v>
      </c>
    </row>
    <row r="9410" spans="1:11" hidden="1" x14ac:dyDescent="0.3">
      <c r="A9410" t="s">
        <v>24034</v>
      </c>
      <c r="B9410" t="s">
        <v>24035</v>
      </c>
      <c r="C9410" t="s">
        <v>17387</v>
      </c>
      <c r="D9410" t="s">
        <v>17388</v>
      </c>
      <c r="E9410" s="74">
        <v>44470</v>
      </c>
      <c r="F9410">
        <v>0.24722</v>
      </c>
      <c r="G9410" t="s">
        <v>17</v>
      </c>
      <c r="H9410" t="s">
        <v>17315</v>
      </c>
      <c r="I9410" s="74">
        <v>45553</v>
      </c>
      <c r="J9410" t="s">
        <v>19</v>
      </c>
      <c r="K9410" t="s">
        <v>17325</v>
      </c>
    </row>
    <row r="9411" spans="1:11" hidden="1" x14ac:dyDescent="0.3">
      <c r="A9411" t="s">
        <v>24036</v>
      </c>
      <c r="B9411" t="s">
        <v>24037</v>
      </c>
      <c r="C9411" t="s">
        <v>17387</v>
      </c>
      <c r="D9411" t="s">
        <v>17388</v>
      </c>
      <c r="E9411" s="74">
        <v>44306</v>
      </c>
      <c r="F9411">
        <v>0.24895999999999999</v>
      </c>
      <c r="G9411" t="s">
        <v>17</v>
      </c>
      <c r="H9411" t="s">
        <v>17315</v>
      </c>
      <c r="I9411" s="74">
        <v>45553</v>
      </c>
      <c r="J9411" t="s">
        <v>19</v>
      </c>
      <c r="K9411" t="s">
        <v>17325</v>
      </c>
    </row>
    <row r="9412" spans="1:11" hidden="1" x14ac:dyDescent="0.3">
      <c r="A9412" t="s">
        <v>24038</v>
      </c>
      <c r="B9412" t="s">
        <v>24039</v>
      </c>
      <c r="C9412" t="s">
        <v>17387</v>
      </c>
      <c r="D9412" t="s">
        <v>17388</v>
      </c>
      <c r="E9412" s="74">
        <v>44508</v>
      </c>
      <c r="F9412">
        <v>0.24893999999999999</v>
      </c>
      <c r="G9412" t="s">
        <v>17</v>
      </c>
      <c r="H9412" t="s">
        <v>17315</v>
      </c>
      <c r="I9412" s="74">
        <v>45553</v>
      </c>
      <c r="J9412" t="s">
        <v>19</v>
      </c>
      <c r="K9412" t="s">
        <v>17325</v>
      </c>
    </row>
    <row r="9413" spans="1:11" hidden="1" x14ac:dyDescent="0.3">
      <c r="A9413" t="s">
        <v>24040</v>
      </c>
      <c r="B9413" t="s">
        <v>24041</v>
      </c>
      <c r="C9413" t="s">
        <v>17387</v>
      </c>
      <c r="D9413" t="s">
        <v>17388</v>
      </c>
      <c r="E9413" s="74">
        <v>44517</v>
      </c>
      <c r="F9413">
        <v>0.24329000000000001</v>
      </c>
      <c r="G9413" t="s">
        <v>17</v>
      </c>
      <c r="H9413" t="s">
        <v>17315</v>
      </c>
      <c r="I9413" s="74">
        <v>45553</v>
      </c>
      <c r="J9413" t="s">
        <v>19</v>
      </c>
      <c r="K9413" t="s">
        <v>17325</v>
      </c>
    </row>
    <row r="9414" spans="1:11" hidden="1" x14ac:dyDescent="0.3">
      <c r="A9414" t="s">
        <v>24042</v>
      </c>
      <c r="B9414" t="s">
        <v>24043</v>
      </c>
      <c r="C9414" t="s">
        <v>17387</v>
      </c>
      <c r="D9414" t="s">
        <v>17388</v>
      </c>
      <c r="E9414" s="74">
        <v>44522</v>
      </c>
      <c r="F9414">
        <v>0.21862999999999999</v>
      </c>
      <c r="G9414" t="s">
        <v>17</v>
      </c>
      <c r="H9414" t="s">
        <v>17315</v>
      </c>
      <c r="I9414" s="74">
        <v>45553</v>
      </c>
      <c r="J9414" t="s">
        <v>19</v>
      </c>
      <c r="K9414" t="s">
        <v>17325</v>
      </c>
    </row>
    <row r="9415" spans="1:11" hidden="1" x14ac:dyDescent="0.3">
      <c r="A9415" t="s">
        <v>24044</v>
      </c>
      <c r="B9415" t="s">
        <v>24045</v>
      </c>
      <c r="C9415" t="s">
        <v>17387</v>
      </c>
      <c r="D9415" t="s">
        <v>17388</v>
      </c>
      <c r="E9415" s="74">
        <v>44407</v>
      </c>
      <c r="F9415">
        <v>0.24021899999999999</v>
      </c>
      <c r="G9415" t="s">
        <v>17</v>
      </c>
      <c r="H9415" t="s">
        <v>17315</v>
      </c>
      <c r="I9415" s="74">
        <v>45553</v>
      </c>
      <c r="J9415" t="s">
        <v>19</v>
      </c>
      <c r="K9415" t="s">
        <v>17325</v>
      </c>
    </row>
    <row r="9416" spans="1:11" hidden="1" x14ac:dyDescent="0.3">
      <c r="A9416" t="s">
        <v>24046</v>
      </c>
      <c r="B9416" t="s">
        <v>24047</v>
      </c>
      <c r="C9416" t="s">
        <v>17387</v>
      </c>
      <c r="D9416" t="s">
        <v>17388</v>
      </c>
      <c r="E9416" s="74">
        <v>44406</v>
      </c>
      <c r="F9416">
        <v>0.24932000000000001</v>
      </c>
      <c r="G9416" t="s">
        <v>17</v>
      </c>
      <c r="H9416" t="s">
        <v>17315</v>
      </c>
      <c r="I9416" s="74">
        <v>45553</v>
      </c>
      <c r="J9416" t="s">
        <v>19</v>
      </c>
      <c r="K9416" t="s">
        <v>17325</v>
      </c>
    </row>
    <row r="9417" spans="1:11" hidden="1" x14ac:dyDescent="0.3">
      <c r="A9417" t="s">
        <v>24048</v>
      </c>
      <c r="B9417" t="s">
        <v>24049</v>
      </c>
      <c r="C9417" t="s">
        <v>17387</v>
      </c>
      <c r="D9417" t="s">
        <v>17388</v>
      </c>
      <c r="E9417" s="74">
        <v>44410</v>
      </c>
      <c r="F9417">
        <v>0.24870600000000001</v>
      </c>
      <c r="G9417" t="s">
        <v>17</v>
      </c>
      <c r="H9417" t="s">
        <v>17315</v>
      </c>
      <c r="I9417" s="74">
        <v>45553</v>
      </c>
      <c r="J9417" t="s">
        <v>19</v>
      </c>
      <c r="K9417" t="s">
        <v>17325</v>
      </c>
    </row>
    <row r="9418" spans="1:11" hidden="1" x14ac:dyDescent="0.3">
      <c r="A9418" t="s">
        <v>24050</v>
      </c>
      <c r="B9418" t="s">
        <v>24051</v>
      </c>
      <c r="C9418" t="s">
        <v>17387</v>
      </c>
      <c r="D9418" t="s">
        <v>17388</v>
      </c>
      <c r="E9418" s="74">
        <v>44421</v>
      </c>
      <c r="F9418">
        <v>0.19112899999999999</v>
      </c>
      <c r="G9418" t="s">
        <v>17</v>
      </c>
      <c r="H9418" t="s">
        <v>17315</v>
      </c>
      <c r="I9418" s="74">
        <v>45553</v>
      </c>
      <c r="J9418" t="s">
        <v>19</v>
      </c>
      <c r="K9418" t="s">
        <v>17325</v>
      </c>
    </row>
    <row r="9419" spans="1:11" hidden="1" x14ac:dyDescent="0.3">
      <c r="A9419" t="s">
        <v>24052</v>
      </c>
      <c r="B9419" t="s">
        <v>24053</v>
      </c>
      <c r="C9419" t="s">
        <v>17387</v>
      </c>
      <c r="D9419" t="s">
        <v>17388</v>
      </c>
      <c r="E9419" s="74">
        <v>44421</v>
      </c>
      <c r="F9419">
        <v>0.10908</v>
      </c>
      <c r="G9419" t="s">
        <v>17</v>
      </c>
      <c r="H9419" t="s">
        <v>17315</v>
      </c>
      <c r="I9419" s="74">
        <v>45553</v>
      </c>
      <c r="J9419" t="s">
        <v>19</v>
      </c>
      <c r="K9419" t="s">
        <v>17325</v>
      </c>
    </row>
    <row r="9420" spans="1:11" hidden="1" x14ac:dyDescent="0.3">
      <c r="A9420" t="s">
        <v>24054</v>
      </c>
      <c r="B9420" t="s">
        <v>24055</v>
      </c>
      <c r="C9420" t="s">
        <v>17387</v>
      </c>
      <c r="D9420" t="s">
        <v>17388</v>
      </c>
      <c r="E9420" s="74">
        <v>44413</v>
      </c>
      <c r="F9420">
        <v>0.23622000000000001</v>
      </c>
      <c r="G9420" t="s">
        <v>17</v>
      </c>
      <c r="H9420" t="s">
        <v>17315</v>
      </c>
      <c r="I9420" s="74">
        <v>45553</v>
      </c>
      <c r="J9420" t="s">
        <v>19</v>
      </c>
      <c r="K9420" t="s">
        <v>17325</v>
      </c>
    </row>
    <row r="9421" spans="1:11" hidden="1" x14ac:dyDescent="0.3">
      <c r="A9421" t="s">
        <v>24056</v>
      </c>
      <c r="B9421" t="s">
        <v>24057</v>
      </c>
      <c r="C9421" t="s">
        <v>17387</v>
      </c>
      <c r="D9421" t="s">
        <v>17388</v>
      </c>
      <c r="E9421" s="74">
        <v>44406</v>
      </c>
      <c r="F9421">
        <v>0.24834800000000001</v>
      </c>
      <c r="G9421" t="s">
        <v>17</v>
      </c>
      <c r="H9421" t="s">
        <v>17315</v>
      </c>
      <c r="I9421" s="74">
        <v>45553</v>
      </c>
      <c r="J9421" t="s">
        <v>19</v>
      </c>
      <c r="K9421" t="s">
        <v>17325</v>
      </c>
    </row>
    <row r="9422" spans="1:11" hidden="1" x14ac:dyDescent="0.3">
      <c r="A9422" t="s">
        <v>24058</v>
      </c>
      <c r="B9422" t="s">
        <v>24059</v>
      </c>
      <c r="C9422" t="s">
        <v>17387</v>
      </c>
      <c r="D9422" t="s">
        <v>17388</v>
      </c>
      <c r="E9422" s="74">
        <v>44407</v>
      </c>
      <c r="F9422">
        <v>0.24718999999999999</v>
      </c>
      <c r="G9422" t="s">
        <v>17</v>
      </c>
      <c r="H9422" t="s">
        <v>17315</v>
      </c>
      <c r="I9422" s="74">
        <v>45553</v>
      </c>
      <c r="J9422" t="s">
        <v>19</v>
      </c>
      <c r="K9422" t="s">
        <v>17325</v>
      </c>
    </row>
    <row r="9423" spans="1:11" hidden="1" x14ac:dyDescent="0.3">
      <c r="A9423" t="s">
        <v>24060</v>
      </c>
      <c r="B9423" t="s">
        <v>24061</v>
      </c>
      <c r="C9423" t="s">
        <v>17387</v>
      </c>
      <c r="D9423" t="s">
        <v>17388</v>
      </c>
      <c r="E9423" s="74">
        <v>44406</v>
      </c>
      <c r="F9423">
        <v>0.24876000000000001</v>
      </c>
      <c r="G9423" t="s">
        <v>17</v>
      </c>
      <c r="H9423" t="s">
        <v>17315</v>
      </c>
      <c r="I9423" s="74">
        <v>45553</v>
      </c>
      <c r="J9423" t="s">
        <v>19</v>
      </c>
      <c r="K9423" t="s">
        <v>17325</v>
      </c>
    </row>
    <row r="9424" spans="1:11" hidden="1" x14ac:dyDescent="0.3">
      <c r="A9424" t="s">
        <v>23148</v>
      </c>
      <c r="B9424" t="s">
        <v>23149</v>
      </c>
      <c r="C9424" t="s">
        <v>17387</v>
      </c>
      <c r="D9424" t="s">
        <v>17388</v>
      </c>
      <c r="E9424" s="74">
        <v>44321</v>
      </c>
      <c r="F9424">
        <v>0.24584700000000001</v>
      </c>
      <c r="G9424" t="s">
        <v>17</v>
      </c>
      <c r="H9424" t="s">
        <v>17315</v>
      </c>
      <c r="I9424" s="74">
        <v>45541</v>
      </c>
      <c r="J9424" t="s">
        <v>19</v>
      </c>
      <c r="K9424" t="s">
        <v>17325</v>
      </c>
    </row>
    <row r="9425" spans="1:11" hidden="1" x14ac:dyDescent="0.3">
      <c r="A9425" t="s">
        <v>24062</v>
      </c>
      <c r="B9425" t="s">
        <v>24063</v>
      </c>
      <c r="C9425" t="s">
        <v>17387</v>
      </c>
      <c r="D9425" t="s">
        <v>17388</v>
      </c>
      <c r="E9425" s="74">
        <v>44406</v>
      </c>
      <c r="F9425">
        <v>0.24492800000000001</v>
      </c>
      <c r="G9425" t="s">
        <v>17</v>
      </c>
      <c r="H9425" t="s">
        <v>17315</v>
      </c>
      <c r="I9425" s="74">
        <v>45553</v>
      </c>
      <c r="J9425" t="s">
        <v>19</v>
      </c>
      <c r="K9425" t="s">
        <v>17325</v>
      </c>
    </row>
    <row r="9426" spans="1:11" hidden="1" x14ac:dyDescent="0.3">
      <c r="A9426" t="s">
        <v>24064</v>
      </c>
      <c r="B9426" t="s">
        <v>24065</v>
      </c>
      <c r="C9426" t="s">
        <v>17387</v>
      </c>
      <c r="D9426" t="s">
        <v>17388</v>
      </c>
      <c r="E9426" s="74">
        <v>44407</v>
      </c>
      <c r="F9426">
        <v>0.24312900000000001</v>
      </c>
      <c r="G9426" t="s">
        <v>17</v>
      </c>
      <c r="H9426" t="s">
        <v>17315</v>
      </c>
      <c r="I9426" s="74">
        <v>45553</v>
      </c>
      <c r="J9426" t="s">
        <v>19</v>
      </c>
      <c r="K9426" t="s">
        <v>17325</v>
      </c>
    </row>
    <row r="9427" spans="1:11" hidden="1" x14ac:dyDescent="0.3">
      <c r="A9427" t="s">
        <v>24066</v>
      </c>
      <c r="B9427" t="s">
        <v>24067</v>
      </c>
      <c r="C9427" t="s">
        <v>17387</v>
      </c>
      <c r="D9427" t="s">
        <v>17388</v>
      </c>
      <c r="E9427" s="74">
        <v>44406</v>
      </c>
      <c r="F9427">
        <v>0.24859899999999999</v>
      </c>
      <c r="G9427" t="s">
        <v>17</v>
      </c>
      <c r="H9427" t="s">
        <v>17315</v>
      </c>
      <c r="I9427" s="74">
        <v>45553</v>
      </c>
      <c r="J9427" t="s">
        <v>19</v>
      </c>
      <c r="K9427" t="s">
        <v>17325</v>
      </c>
    </row>
    <row r="9428" spans="1:11" hidden="1" x14ac:dyDescent="0.3">
      <c r="A9428" t="s">
        <v>24068</v>
      </c>
      <c r="B9428" t="s">
        <v>24069</v>
      </c>
      <c r="C9428" t="s">
        <v>17387</v>
      </c>
      <c r="D9428" t="s">
        <v>17388</v>
      </c>
      <c r="E9428" s="74">
        <v>44406</v>
      </c>
      <c r="F9428">
        <v>0.24229999999999999</v>
      </c>
      <c r="G9428" t="s">
        <v>17</v>
      </c>
      <c r="H9428" t="s">
        <v>17315</v>
      </c>
      <c r="I9428" s="74">
        <v>45553</v>
      </c>
      <c r="J9428" t="s">
        <v>19</v>
      </c>
      <c r="K9428" t="s">
        <v>17325</v>
      </c>
    </row>
    <row r="9429" spans="1:11" hidden="1" x14ac:dyDescent="0.3">
      <c r="A9429" t="s">
        <v>24070</v>
      </c>
      <c r="B9429" t="s">
        <v>24071</v>
      </c>
      <c r="C9429" t="s">
        <v>17387</v>
      </c>
      <c r="D9429" t="s">
        <v>17388</v>
      </c>
      <c r="E9429" s="74">
        <v>44414</v>
      </c>
      <c r="F9429">
        <v>0.24343999999999999</v>
      </c>
      <c r="G9429" t="s">
        <v>17</v>
      </c>
      <c r="H9429" t="s">
        <v>17315</v>
      </c>
      <c r="I9429" s="74">
        <v>45553</v>
      </c>
      <c r="J9429" t="s">
        <v>19</v>
      </c>
      <c r="K9429" t="s">
        <v>17325</v>
      </c>
    </row>
    <row r="9430" spans="1:11" hidden="1" x14ac:dyDescent="0.3">
      <c r="A9430" t="s">
        <v>24072</v>
      </c>
      <c r="B9430" t="s">
        <v>24073</v>
      </c>
      <c r="C9430" t="s">
        <v>17387</v>
      </c>
      <c r="D9430" t="s">
        <v>17388</v>
      </c>
      <c r="E9430" s="74">
        <v>44417</v>
      </c>
      <c r="F9430">
        <v>0.24787000000000001</v>
      </c>
      <c r="G9430" t="s">
        <v>17</v>
      </c>
      <c r="H9430" t="s">
        <v>17315</v>
      </c>
      <c r="I9430" s="74">
        <v>45553</v>
      </c>
      <c r="J9430" t="s">
        <v>19</v>
      </c>
      <c r="K9430" t="s">
        <v>17325</v>
      </c>
    </row>
    <row r="9431" spans="1:11" hidden="1" x14ac:dyDescent="0.3">
      <c r="A9431" t="s">
        <v>24074</v>
      </c>
      <c r="B9431" t="s">
        <v>24075</v>
      </c>
      <c r="C9431" t="s">
        <v>17387</v>
      </c>
      <c r="D9431" t="s">
        <v>17388</v>
      </c>
      <c r="E9431" s="74">
        <v>44413</v>
      </c>
      <c r="F9431">
        <v>0.24667</v>
      </c>
      <c r="G9431" t="s">
        <v>17</v>
      </c>
      <c r="H9431" t="s">
        <v>17315</v>
      </c>
      <c r="I9431" s="74">
        <v>45553</v>
      </c>
      <c r="J9431" t="s">
        <v>19</v>
      </c>
      <c r="K9431" t="s">
        <v>17325</v>
      </c>
    </row>
    <row r="9432" spans="1:11" hidden="1" x14ac:dyDescent="0.3">
      <c r="A9432" t="s">
        <v>24076</v>
      </c>
      <c r="B9432" t="s">
        <v>24077</v>
      </c>
      <c r="C9432" t="s">
        <v>17387</v>
      </c>
      <c r="D9432" t="s">
        <v>17388</v>
      </c>
      <c r="E9432" s="74">
        <v>44407</v>
      </c>
      <c r="F9432">
        <v>0.24481900000000001</v>
      </c>
      <c r="G9432" t="s">
        <v>17</v>
      </c>
      <c r="H9432" t="s">
        <v>17315</v>
      </c>
      <c r="I9432" s="74">
        <v>45553</v>
      </c>
      <c r="J9432" t="s">
        <v>19</v>
      </c>
      <c r="K9432" t="s">
        <v>17325</v>
      </c>
    </row>
    <row r="9433" spans="1:11" hidden="1" x14ac:dyDescent="0.3">
      <c r="A9433" t="s">
        <v>24078</v>
      </c>
      <c r="B9433" t="s">
        <v>24079</v>
      </c>
      <c r="C9433" t="s">
        <v>17387</v>
      </c>
      <c r="D9433" t="s">
        <v>17388</v>
      </c>
      <c r="E9433" s="74">
        <v>44426</v>
      </c>
      <c r="F9433">
        <v>0.24215</v>
      </c>
      <c r="G9433" t="s">
        <v>17</v>
      </c>
      <c r="H9433" t="s">
        <v>17315</v>
      </c>
      <c r="I9433" s="74">
        <v>45553</v>
      </c>
      <c r="J9433" t="s">
        <v>19</v>
      </c>
      <c r="K9433" t="s">
        <v>17325</v>
      </c>
    </row>
    <row r="9434" spans="1:11" hidden="1" x14ac:dyDescent="0.3">
      <c r="A9434" t="s">
        <v>23150</v>
      </c>
      <c r="B9434" t="s">
        <v>23151</v>
      </c>
      <c r="C9434" t="s">
        <v>17387</v>
      </c>
      <c r="D9434" t="s">
        <v>17388</v>
      </c>
      <c r="E9434" s="74">
        <v>44351</v>
      </c>
      <c r="F9434">
        <v>0.24520600000000001</v>
      </c>
      <c r="G9434" t="s">
        <v>17</v>
      </c>
      <c r="H9434" t="s">
        <v>17315</v>
      </c>
      <c r="I9434" s="74">
        <v>45545</v>
      </c>
      <c r="J9434" t="s">
        <v>19</v>
      </c>
      <c r="K9434" t="s">
        <v>17325</v>
      </c>
    </row>
    <row r="9435" spans="1:11" hidden="1" x14ac:dyDescent="0.3">
      <c r="A9435" t="s">
        <v>24080</v>
      </c>
      <c r="B9435" t="s">
        <v>24081</v>
      </c>
      <c r="C9435" t="s">
        <v>17387</v>
      </c>
      <c r="D9435" t="s">
        <v>17388</v>
      </c>
      <c r="E9435" s="74">
        <v>44431</v>
      </c>
      <c r="F9435">
        <v>0.24722</v>
      </c>
      <c r="G9435" t="s">
        <v>17</v>
      </c>
      <c r="H9435" t="s">
        <v>17315</v>
      </c>
      <c r="I9435" s="74">
        <v>45553</v>
      </c>
      <c r="J9435" t="s">
        <v>19</v>
      </c>
      <c r="K9435" t="s">
        <v>17325</v>
      </c>
    </row>
    <row r="9436" spans="1:11" hidden="1" x14ac:dyDescent="0.3">
      <c r="A9436" t="s">
        <v>24082</v>
      </c>
      <c r="B9436" t="s">
        <v>24083</v>
      </c>
      <c r="C9436" t="s">
        <v>17387</v>
      </c>
      <c r="D9436" t="s">
        <v>17388</v>
      </c>
      <c r="E9436" s="74">
        <v>44432</v>
      </c>
      <c r="F9436">
        <v>0.24299999999999999</v>
      </c>
      <c r="G9436" t="s">
        <v>17</v>
      </c>
      <c r="H9436" t="s">
        <v>17315</v>
      </c>
      <c r="I9436" s="74">
        <v>45553</v>
      </c>
      <c r="J9436" t="s">
        <v>19</v>
      </c>
      <c r="K9436" t="s">
        <v>17325</v>
      </c>
    </row>
    <row r="9437" spans="1:11" hidden="1" x14ac:dyDescent="0.3">
      <c r="A9437" t="s">
        <v>24084</v>
      </c>
      <c r="B9437" t="s">
        <v>24085</v>
      </c>
      <c r="C9437" t="s">
        <v>17387</v>
      </c>
      <c r="D9437" t="s">
        <v>17388</v>
      </c>
      <c r="E9437" s="74">
        <v>44433</v>
      </c>
      <c r="F9437">
        <v>0.24757999999999999</v>
      </c>
      <c r="G9437" t="s">
        <v>17</v>
      </c>
      <c r="H9437" t="s">
        <v>17315</v>
      </c>
      <c r="I9437" s="74">
        <v>45553</v>
      </c>
      <c r="J9437" t="s">
        <v>19</v>
      </c>
      <c r="K9437" t="s">
        <v>17325</v>
      </c>
    </row>
    <row r="9438" spans="1:11" hidden="1" x14ac:dyDescent="0.3">
      <c r="A9438" t="s">
        <v>24086</v>
      </c>
      <c r="B9438" t="s">
        <v>24087</v>
      </c>
      <c r="C9438" t="s">
        <v>17387</v>
      </c>
      <c r="D9438" t="s">
        <v>17388</v>
      </c>
      <c r="E9438" s="74">
        <v>44446</v>
      </c>
      <c r="F9438">
        <v>0.24312</v>
      </c>
      <c r="G9438" t="s">
        <v>17</v>
      </c>
      <c r="H9438" t="s">
        <v>17315</v>
      </c>
      <c r="I9438" s="74">
        <v>45553</v>
      </c>
      <c r="J9438" t="s">
        <v>19</v>
      </c>
      <c r="K9438" t="s">
        <v>17325</v>
      </c>
    </row>
    <row r="9439" spans="1:11" hidden="1" x14ac:dyDescent="0.3">
      <c r="A9439" t="s">
        <v>24088</v>
      </c>
      <c r="B9439" t="s">
        <v>24089</v>
      </c>
      <c r="C9439" t="s">
        <v>17387</v>
      </c>
      <c r="D9439" t="s">
        <v>17388</v>
      </c>
      <c r="E9439" s="74">
        <v>44463</v>
      </c>
      <c r="F9439">
        <v>0.24645</v>
      </c>
      <c r="G9439" t="s">
        <v>17</v>
      </c>
      <c r="H9439" t="s">
        <v>17315</v>
      </c>
      <c r="I9439" s="74">
        <v>45553</v>
      </c>
      <c r="J9439" t="s">
        <v>19</v>
      </c>
      <c r="K9439" t="s">
        <v>17325</v>
      </c>
    </row>
    <row r="9440" spans="1:11" hidden="1" x14ac:dyDescent="0.3">
      <c r="A9440" t="s">
        <v>24090</v>
      </c>
      <c r="B9440" t="s">
        <v>24091</v>
      </c>
      <c r="C9440" t="s">
        <v>17387</v>
      </c>
      <c r="D9440" t="s">
        <v>17388</v>
      </c>
      <c r="E9440" s="74">
        <v>44466</v>
      </c>
      <c r="F9440">
        <v>0.24923000000000001</v>
      </c>
      <c r="G9440" t="s">
        <v>17</v>
      </c>
      <c r="H9440" t="s">
        <v>17315</v>
      </c>
      <c r="I9440" s="74">
        <v>45553</v>
      </c>
      <c r="J9440" t="s">
        <v>19</v>
      </c>
      <c r="K9440" t="s">
        <v>17325</v>
      </c>
    </row>
    <row r="9441" spans="1:11" hidden="1" x14ac:dyDescent="0.3">
      <c r="A9441" t="s">
        <v>24092</v>
      </c>
      <c r="B9441" t="s">
        <v>24093</v>
      </c>
      <c r="C9441" t="s">
        <v>17387</v>
      </c>
      <c r="D9441" t="s">
        <v>17388</v>
      </c>
      <c r="E9441" s="74">
        <v>44468</v>
      </c>
      <c r="F9441">
        <v>0.24585000000000001</v>
      </c>
      <c r="G9441" t="s">
        <v>17</v>
      </c>
      <c r="H9441" t="s">
        <v>17315</v>
      </c>
      <c r="I9441" s="74">
        <v>45553</v>
      </c>
      <c r="J9441" t="s">
        <v>19</v>
      </c>
      <c r="K9441" t="s">
        <v>17325</v>
      </c>
    </row>
    <row r="9442" spans="1:11" hidden="1" x14ac:dyDescent="0.3">
      <c r="A9442" t="s">
        <v>24094</v>
      </c>
      <c r="B9442" t="s">
        <v>24095</v>
      </c>
      <c r="C9442" t="s">
        <v>17387</v>
      </c>
      <c r="D9442" t="s">
        <v>17388</v>
      </c>
      <c r="E9442" s="74">
        <v>44431</v>
      </c>
      <c r="F9442">
        <v>0.24823000000000001</v>
      </c>
      <c r="G9442" t="s">
        <v>17</v>
      </c>
      <c r="H9442" t="s">
        <v>17315</v>
      </c>
      <c r="I9442" s="74">
        <v>45553</v>
      </c>
      <c r="J9442" t="s">
        <v>19</v>
      </c>
      <c r="K9442" t="s">
        <v>17325</v>
      </c>
    </row>
    <row r="9443" spans="1:11" hidden="1" x14ac:dyDescent="0.3">
      <c r="A9443" t="s">
        <v>24096</v>
      </c>
      <c r="B9443" t="s">
        <v>24097</v>
      </c>
      <c r="C9443" t="s">
        <v>17387</v>
      </c>
      <c r="D9443" t="s">
        <v>17388</v>
      </c>
      <c r="E9443" s="74">
        <v>44477</v>
      </c>
      <c r="F9443">
        <v>0.24890799999999999</v>
      </c>
      <c r="G9443" t="s">
        <v>17</v>
      </c>
      <c r="H9443" t="s">
        <v>17315</v>
      </c>
      <c r="I9443" s="74">
        <v>45553</v>
      </c>
      <c r="J9443" t="s">
        <v>19</v>
      </c>
      <c r="K9443" t="s">
        <v>17325</v>
      </c>
    </row>
    <row r="9444" spans="1:11" hidden="1" x14ac:dyDescent="0.3">
      <c r="A9444" t="s">
        <v>24098</v>
      </c>
      <c r="B9444" t="s">
        <v>24099</v>
      </c>
      <c r="C9444" t="s">
        <v>17387</v>
      </c>
      <c r="D9444" t="s">
        <v>17388</v>
      </c>
      <c r="E9444" s="74">
        <v>44505</v>
      </c>
      <c r="F9444">
        <v>0.24662999999999999</v>
      </c>
      <c r="G9444" t="s">
        <v>17</v>
      </c>
      <c r="H9444" t="s">
        <v>17315</v>
      </c>
      <c r="I9444" s="74">
        <v>45553</v>
      </c>
      <c r="J9444" t="s">
        <v>19</v>
      </c>
      <c r="K9444" t="s">
        <v>17325</v>
      </c>
    </row>
    <row r="9445" spans="1:11" hidden="1" x14ac:dyDescent="0.3">
      <c r="A9445" t="s">
        <v>23152</v>
      </c>
      <c r="B9445" t="s">
        <v>23153</v>
      </c>
      <c r="C9445" t="s">
        <v>17387</v>
      </c>
      <c r="D9445" t="s">
        <v>17388</v>
      </c>
      <c r="E9445" s="74">
        <v>44201</v>
      </c>
      <c r="F9445">
        <v>0.246008</v>
      </c>
      <c r="G9445" t="s">
        <v>17</v>
      </c>
      <c r="H9445" t="s">
        <v>17315</v>
      </c>
      <c r="I9445" s="74">
        <v>45545</v>
      </c>
      <c r="J9445" t="s">
        <v>19</v>
      </c>
      <c r="K9445" t="s">
        <v>17325</v>
      </c>
    </row>
    <row r="9446" spans="1:11" hidden="1" x14ac:dyDescent="0.3">
      <c r="A9446" t="s">
        <v>24100</v>
      </c>
      <c r="B9446" t="s">
        <v>24101</v>
      </c>
      <c r="C9446" t="s">
        <v>17387</v>
      </c>
      <c r="D9446" t="s">
        <v>17388</v>
      </c>
      <c r="E9446" s="74">
        <v>44539</v>
      </c>
      <c r="F9446">
        <v>0.14662</v>
      </c>
      <c r="G9446" t="s">
        <v>17</v>
      </c>
      <c r="H9446" t="s">
        <v>17315</v>
      </c>
      <c r="I9446" s="74">
        <v>45553</v>
      </c>
      <c r="J9446" t="s">
        <v>19</v>
      </c>
      <c r="K9446" t="s">
        <v>17325</v>
      </c>
    </row>
    <row r="9447" spans="1:11" hidden="1" x14ac:dyDescent="0.3">
      <c r="A9447" t="s">
        <v>24102</v>
      </c>
      <c r="B9447" t="s">
        <v>24103</v>
      </c>
      <c r="C9447" t="s">
        <v>17387</v>
      </c>
      <c r="D9447" t="s">
        <v>17388</v>
      </c>
      <c r="E9447" s="74">
        <v>44406</v>
      </c>
      <c r="F9447">
        <v>0.24782699999999999</v>
      </c>
      <c r="G9447" t="s">
        <v>17</v>
      </c>
      <c r="H9447" t="s">
        <v>17315</v>
      </c>
      <c r="I9447" s="74">
        <v>45553</v>
      </c>
      <c r="J9447" t="s">
        <v>19</v>
      </c>
      <c r="K9447" t="s">
        <v>17325</v>
      </c>
    </row>
    <row r="9448" spans="1:11" hidden="1" x14ac:dyDescent="0.3">
      <c r="A9448" t="s">
        <v>24104</v>
      </c>
      <c r="B9448" t="s">
        <v>24105</v>
      </c>
      <c r="C9448" t="s">
        <v>17387</v>
      </c>
      <c r="D9448" t="s">
        <v>17388</v>
      </c>
      <c r="E9448" s="74">
        <v>44407</v>
      </c>
      <c r="F9448">
        <v>0.24931900000000001</v>
      </c>
      <c r="G9448" t="s">
        <v>17</v>
      </c>
      <c r="H9448" t="s">
        <v>17315</v>
      </c>
      <c r="I9448" s="74">
        <v>45553</v>
      </c>
      <c r="J9448" t="s">
        <v>19</v>
      </c>
      <c r="K9448" t="s">
        <v>17325</v>
      </c>
    </row>
    <row r="9449" spans="1:11" hidden="1" x14ac:dyDescent="0.3">
      <c r="A9449" t="s">
        <v>24106</v>
      </c>
      <c r="B9449" t="s">
        <v>24107</v>
      </c>
      <c r="C9449" t="s">
        <v>17387</v>
      </c>
      <c r="D9449" t="s">
        <v>17388</v>
      </c>
      <c r="E9449" s="74">
        <v>44406</v>
      </c>
      <c r="F9449">
        <v>0.248587</v>
      </c>
      <c r="G9449" t="s">
        <v>17</v>
      </c>
      <c r="H9449" t="s">
        <v>17315</v>
      </c>
      <c r="I9449" s="74">
        <v>45553</v>
      </c>
      <c r="J9449" t="s">
        <v>19</v>
      </c>
      <c r="K9449" t="s">
        <v>17325</v>
      </c>
    </row>
    <row r="9450" spans="1:11" hidden="1" x14ac:dyDescent="0.3">
      <c r="A9450" t="s">
        <v>24108</v>
      </c>
      <c r="B9450" t="s">
        <v>24109</v>
      </c>
      <c r="C9450" t="s">
        <v>17387</v>
      </c>
      <c r="D9450" t="s">
        <v>17388</v>
      </c>
      <c r="E9450" s="74">
        <v>44407</v>
      </c>
      <c r="F9450">
        <v>0.233846</v>
      </c>
      <c r="G9450" t="s">
        <v>17</v>
      </c>
      <c r="H9450" t="s">
        <v>17315</v>
      </c>
      <c r="I9450" s="74">
        <v>45553</v>
      </c>
      <c r="J9450" t="s">
        <v>19</v>
      </c>
      <c r="K9450" t="s">
        <v>17325</v>
      </c>
    </row>
    <row r="9451" spans="1:11" hidden="1" x14ac:dyDescent="0.3">
      <c r="A9451" t="s">
        <v>24110</v>
      </c>
      <c r="B9451" t="s">
        <v>24111</v>
      </c>
      <c r="C9451" t="s">
        <v>17387</v>
      </c>
      <c r="D9451" t="s">
        <v>17388</v>
      </c>
      <c r="E9451" s="74">
        <v>44406</v>
      </c>
      <c r="F9451">
        <v>0.24415400000000001</v>
      </c>
      <c r="G9451" t="s">
        <v>17</v>
      </c>
      <c r="H9451" t="s">
        <v>17315</v>
      </c>
      <c r="I9451" s="74">
        <v>45553</v>
      </c>
      <c r="J9451" t="s">
        <v>19</v>
      </c>
      <c r="K9451" t="s">
        <v>17325</v>
      </c>
    </row>
    <row r="9452" spans="1:11" hidden="1" x14ac:dyDescent="0.3">
      <c r="A9452" t="s">
        <v>24112</v>
      </c>
      <c r="B9452" t="s">
        <v>24113</v>
      </c>
      <c r="C9452" t="s">
        <v>17387</v>
      </c>
      <c r="D9452" t="s">
        <v>17388</v>
      </c>
      <c r="E9452" s="74">
        <v>44407</v>
      </c>
      <c r="F9452">
        <v>0.24882899999999999</v>
      </c>
      <c r="G9452" t="s">
        <v>17</v>
      </c>
      <c r="H9452" t="s">
        <v>17315</v>
      </c>
      <c r="I9452" s="74">
        <v>45553</v>
      </c>
      <c r="J9452" t="s">
        <v>19</v>
      </c>
      <c r="K9452" t="s">
        <v>17325</v>
      </c>
    </row>
    <row r="9453" spans="1:11" hidden="1" x14ac:dyDescent="0.3">
      <c r="A9453" t="s">
        <v>24114</v>
      </c>
      <c r="B9453" t="s">
        <v>24115</v>
      </c>
      <c r="C9453" t="s">
        <v>17387</v>
      </c>
      <c r="D9453" t="s">
        <v>17388</v>
      </c>
      <c r="E9453" s="74">
        <v>44407</v>
      </c>
      <c r="F9453">
        <v>0.246638</v>
      </c>
      <c r="G9453" t="s">
        <v>17</v>
      </c>
      <c r="H9453" t="s">
        <v>17315</v>
      </c>
      <c r="I9453" s="74">
        <v>45553</v>
      </c>
      <c r="J9453" t="s">
        <v>19</v>
      </c>
      <c r="K9453" t="s">
        <v>17325</v>
      </c>
    </row>
    <row r="9454" spans="1:11" hidden="1" x14ac:dyDescent="0.3">
      <c r="A9454" t="s">
        <v>24116</v>
      </c>
      <c r="B9454" t="s">
        <v>24117</v>
      </c>
      <c r="C9454" t="s">
        <v>17387</v>
      </c>
      <c r="D9454" t="s">
        <v>17388</v>
      </c>
      <c r="E9454" s="74">
        <v>44406</v>
      </c>
      <c r="F9454">
        <v>0.24754999999999999</v>
      </c>
      <c r="G9454" t="s">
        <v>17</v>
      </c>
      <c r="H9454" t="s">
        <v>17315</v>
      </c>
      <c r="I9454" s="74">
        <v>45558</v>
      </c>
      <c r="J9454" t="s">
        <v>19</v>
      </c>
      <c r="K9454" t="s">
        <v>17325</v>
      </c>
    </row>
    <row r="9455" spans="1:11" hidden="1" x14ac:dyDescent="0.3">
      <c r="A9455" t="s">
        <v>24118</v>
      </c>
      <c r="B9455" t="s">
        <v>24119</v>
      </c>
      <c r="C9455" t="s">
        <v>17387</v>
      </c>
      <c r="D9455" t="s">
        <v>17388</v>
      </c>
      <c r="E9455" s="74">
        <v>44407</v>
      </c>
      <c r="F9455">
        <v>0.247529</v>
      </c>
      <c r="G9455" t="s">
        <v>17</v>
      </c>
      <c r="H9455" t="s">
        <v>17315</v>
      </c>
      <c r="I9455" s="74">
        <v>45553</v>
      </c>
      <c r="J9455" t="s">
        <v>19</v>
      </c>
      <c r="K9455" t="s">
        <v>17325</v>
      </c>
    </row>
    <row r="9456" spans="1:11" hidden="1" x14ac:dyDescent="0.3">
      <c r="A9456" t="s">
        <v>23154</v>
      </c>
      <c r="B9456" t="s">
        <v>23155</v>
      </c>
      <c r="C9456" t="s">
        <v>17387</v>
      </c>
      <c r="D9456" t="s">
        <v>17388</v>
      </c>
      <c r="E9456" s="74">
        <v>44202</v>
      </c>
      <c r="F9456">
        <v>0.243699</v>
      </c>
      <c r="G9456" t="s">
        <v>17</v>
      </c>
      <c r="H9456" t="s">
        <v>17315</v>
      </c>
      <c r="I9456" s="74">
        <v>45545</v>
      </c>
      <c r="J9456" t="s">
        <v>19</v>
      </c>
      <c r="K9456" t="s">
        <v>17325</v>
      </c>
    </row>
    <row r="9457" spans="1:11" hidden="1" x14ac:dyDescent="0.3">
      <c r="A9457" t="s">
        <v>24120</v>
      </c>
      <c r="B9457" t="s">
        <v>24121</v>
      </c>
      <c r="C9457" t="s">
        <v>17387</v>
      </c>
      <c r="D9457" t="s">
        <v>17388</v>
      </c>
      <c r="E9457" s="74">
        <v>44407</v>
      </c>
      <c r="F9457">
        <v>0.23375899999999999</v>
      </c>
      <c r="G9457" t="s">
        <v>17</v>
      </c>
      <c r="H9457" t="s">
        <v>17315</v>
      </c>
      <c r="I9457" s="74">
        <v>45553</v>
      </c>
      <c r="J9457" t="s">
        <v>19</v>
      </c>
      <c r="K9457" t="s">
        <v>17325</v>
      </c>
    </row>
    <row r="9458" spans="1:11" hidden="1" x14ac:dyDescent="0.3">
      <c r="A9458" t="s">
        <v>24122</v>
      </c>
      <c r="B9458" t="s">
        <v>24123</v>
      </c>
      <c r="C9458" t="s">
        <v>17387</v>
      </c>
      <c r="D9458" t="s">
        <v>17388</v>
      </c>
      <c r="E9458" s="74">
        <v>44406</v>
      </c>
      <c r="F9458">
        <v>0.24573900000000001</v>
      </c>
      <c r="G9458" t="s">
        <v>17</v>
      </c>
      <c r="H9458" t="s">
        <v>17315</v>
      </c>
      <c r="I9458" s="74">
        <v>45553</v>
      </c>
      <c r="J9458" t="s">
        <v>19</v>
      </c>
      <c r="K9458" t="s">
        <v>17325</v>
      </c>
    </row>
    <row r="9459" spans="1:11" hidden="1" x14ac:dyDescent="0.3">
      <c r="A9459" t="s">
        <v>24124</v>
      </c>
      <c r="B9459" t="s">
        <v>24125</v>
      </c>
      <c r="C9459" t="s">
        <v>17387</v>
      </c>
      <c r="D9459" t="s">
        <v>17388</v>
      </c>
      <c r="E9459" s="74">
        <v>44410</v>
      </c>
      <c r="F9459">
        <v>0.23965800000000001</v>
      </c>
      <c r="G9459" t="s">
        <v>17</v>
      </c>
      <c r="H9459" t="s">
        <v>17315</v>
      </c>
      <c r="I9459" s="74">
        <v>45553</v>
      </c>
      <c r="J9459" t="s">
        <v>19</v>
      </c>
      <c r="K9459" t="s">
        <v>17325</v>
      </c>
    </row>
    <row r="9460" spans="1:11" hidden="1" x14ac:dyDescent="0.3">
      <c r="A9460" t="s">
        <v>24127</v>
      </c>
      <c r="B9460" t="s">
        <v>24128</v>
      </c>
      <c r="C9460" t="s">
        <v>17387</v>
      </c>
      <c r="D9460" t="s">
        <v>17388</v>
      </c>
      <c r="E9460" s="74">
        <v>44406</v>
      </c>
      <c r="F9460">
        <v>0.24817800000000001</v>
      </c>
      <c r="G9460" t="s">
        <v>17</v>
      </c>
      <c r="H9460" t="s">
        <v>17315</v>
      </c>
      <c r="I9460" s="74">
        <v>45553</v>
      </c>
      <c r="J9460" t="s">
        <v>19</v>
      </c>
      <c r="K9460" t="s">
        <v>17325</v>
      </c>
    </row>
    <row r="9461" spans="1:11" hidden="1" x14ac:dyDescent="0.3">
      <c r="A9461" t="s">
        <v>24129</v>
      </c>
      <c r="B9461" t="s">
        <v>24130</v>
      </c>
      <c r="C9461" t="s">
        <v>17387</v>
      </c>
      <c r="D9461" t="s">
        <v>17388</v>
      </c>
      <c r="E9461" s="74">
        <v>44406</v>
      </c>
      <c r="F9461">
        <v>0.249219</v>
      </c>
      <c r="G9461" t="s">
        <v>17</v>
      </c>
      <c r="H9461" t="s">
        <v>17315</v>
      </c>
      <c r="I9461" s="74">
        <v>45553</v>
      </c>
      <c r="J9461" t="s">
        <v>19</v>
      </c>
      <c r="K9461" t="s">
        <v>17325</v>
      </c>
    </row>
    <row r="9462" spans="1:11" hidden="1" x14ac:dyDescent="0.3">
      <c r="A9462" t="s">
        <v>24131</v>
      </c>
      <c r="B9462" t="s">
        <v>24132</v>
      </c>
      <c r="C9462" t="s">
        <v>17387</v>
      </c>
      <c r="D9462" t="s">
        <v>17388</v>
      </c>
      <c r="E9462" s="74">
        <v>44406</v>
      </c>
      <c r="F9462">
        <v>0.240868</v>
      </c>
      <c r="G9462" t="s">
        <v>17</v>
      </c>
      <c r="H9462" t="s">
        <v>17315</v>
      </c>
      <c r="I9462" s="74">
        <v>45553</v>
      </c>
      <c r="J9462" t="s">
        <v>19</v>
      </c>
      <c r="K9462" t="s">
        <v>17325</v>
      </c>
    </row>
    <row r="9463" spans="1:11" hidden="1" x14ac:dyDescent="0.3">
      <c r="A9463" t="s">
        <v>24133</v>
      </c>
      <c r="B9463" t="s">
        <v>24134</v>
      </c>
      <c r="C9463" t="s">
        <v>17387</v>
      </c>
      <c r="D9463" t="s">
        <v>17388</v>
      </c>
      <c r="E9463" s="74">
        <v>44406</v>
      </c>
      <c r="F9463">
        <v>0.24066899999999999</v>
      </c>
      <c r="G9463" t="s">
        <v>17</v>
      </c>
      <c r="H9463" t="s">
        <v>17315</v>
      </c>
      <c r="I9463" s="74">
        <v>45553</v>
      </c>
      <c r="J9463" t="s">
        <v>19</v>
      </c>
      <c r="K9463" t="s">
        <v>17325</v>
      </c>
    </row>
    <row r="9464" spans="1:11" hidden="1" x14ac:dyDescent="0.3">
      <c r="A9464" t="s">
        <v>24135</v>
      </c>
      <c r="B9464" t="s">
        <v>24136</v>
      </c>
      <c r="C9464" t="s">
        <v>17387</v>
      </c>
      <c r="D9464" t="s">
        <v>17388</v>
      </c>
      <c r="E9464" s="74">
        <v>44406</v>
      </c>
      <c r="F9464">
        <v>0.24687899999999999</v>
      </c>
      <c r="G9464" t="s">
        <v>17</v>
      </c>
      <c r="H9464" t="s">
        <v>17315</v>
      </c>
      <c r="I9464" s="74">
        <v>45553</v>
      </c>
      <c r="J9464" t="s">
        <v>19</v>
      </c>
      <c r="K9464" t="s">
        <v>17325</v>
      </c>
    </row>
    <row r="9465" spans="1:11" hidden="1" x14ac:dyDescent="0.3">
      <c r="A9465" t="s">
        <v>24137</v>
      </c>
      <c r="B9465" t="s">
        <v>24138</v>
      </c>
      <c r="C9465" t="s">
        <v>17387</v>
      </c>
      <c r="D9465" t="s">
        <v>17388</v>
      </c>
      <c r="E9465" s="74">
        <v>44406</v>
      </c>
      <c r="F9465">
        <v>0.24812000000000001</v>
      </c>
      <c r="G9465" t="s">
        <v>17</v>
      </c>
      <c r="H9465" t="s">
        <v>17315</v>
      </c>
      <c r="I9465" s="74">
        <v>45553</v>
      </c>
      <c r="J9465" t="s">
        <v>19</v>
      </c>
      <c r="K9465" t="s">
        <v>17325</v>
      </c>
    </row>
    <row r="9466" spans="1:11" hidden="1" x14ac:dyDescent="0.3">
      <c r="A9466" t="s">
        <v>24139</v>
      </c>
      <c r="B9466" t="s">
        <v>24140</v>
      </c>
      <c r="C9466" t="s">
        <v>17387</v>
      </c>
      <c r="D9466" t="s">
        <v>17388</v>
      </c>
      <c r="E9466" s="74">
        <v>44406</v>
      </c>
      <c r="F9466">
        <v>0.24729000000000001</v>
      </c>
      <c r="G9466" t="s">
        <v>17</v>
      </c>
      <c r="H9466" t="s">
        <v>17315</v>
      </c>
      <c r="I9466" s="74">
        <v>45553</v>
      </c>
      <c r="J9466" t="s">
        <v>19</v>
      </c>
      <c r="K9466" t="s">
        <v>17325</v>
      </c>
    </row>
    <row r="9467" spans="1:11" hidden="1" x14ac:dyDescent="0.3">
      <c r="A9467" t="s">
        <v>23160</v>
      </c>
      <c r="B9467" t="s">
        <v>23161</v>
      </c>
      <c r="C9467" t="s">
        <v>17387</v>
      </c>
      <c r="D9467" t="s">
        <v>17388</v>
      </c>
      <c r="E9467" s="74">
        <v>44200</v>
      </c>
      <c r="F9467">
        <v>0.24545800000000001</v>
      </c>
      <c r="G9467" t="s">
        <v>17</v>
      </c>
      <c r="H9467" t="s">
        <v>17315</v>
      </c>
      <c r="I9467" s="74">
        <v>45545</v>
      </c>
      <c r="J9467" t="s">
        <v>19</v>
      </c>
      <c r="K9467" t="s">
        <v>17325</v>
      </c>
    </row>
    <row r="9468" spans="1:11" hidden="1" x14ac:dyDescent="0.3">
      <c r="A9468" t="s">
        <v>24141</v>
      </c>
      <c r="B9468" t="s">
        <v>24142</v>
      </c>
      <c r="C9468" t="s">
        <v>17387</v>
      </c>
      <c r="D9468" t="s">
        <v>17388</v>
      </c>
      <c r="E9468" s="74">
        <v>44406</v>
      </c>
      <c r="F9468">
        <v>0.24918999999999999</v>
      </c>
      <c r="G9468" t="s">
        <v>17</v>
      </c>
      <c r="H9468" t="s">
        <v>17315</v>
      </c>
      <c r="I9468" s="74">
        <v>45553</v>
      </c>
      <c r="J9468" t="s">
        <v>19</v>
      </c>
      <c r="K9468" t="s">
        <v>17325</v>
      </c>
    </row>
    <row r="9469" spans="1:11" hidden="1" x14ac:dyDescent="0.3">
      <c r="A9469" t="s">
        <v>24143</v>
      </c>
      <c r="B9469" t="s">
        <v>24144</v>
      </c>
      <c r="C9469" t="s">
        <v>17387</v>
      </c>
      <c r="D9469" t="s">
        <v>17388</v>
      </c>
      <c r="E9469" s="74">
        <v>44416</v>
      </c>
      <c r="F9469">
        <v>0.24696000000000001</v>
      </c>
      <c r="G9469" t="s">
        <v>17</v>
      </c>
      <c r="H9469" t="s">
        <v>17315</v>
      </c>
      <c r="I9469" s="74">
        <v>45553</v>
      </c>
      <c r="J9469" t="s">
        <v>19</v>
      </c>
      <c r="K9469" t="s">
        <v>17325</v>
      </c>
    </row>
    <row r="9470" spans="1:11" hidden="1" x14ac:dyDescent="0.3">
      <c r="A9470" t="s">
        <v>24145</v>
      </c>
      <c r="B9470" t="s">
        <v>24146</v>
      </c>
      <c r="C9470" t="s">
        <v>17387</v>
      </c>
      <c r="D9470" t="s">
        <v>17388</v>
      </c>
      <c r="E9470" s="74">
        <v>44417</v>
      </c>
      <c r="F9470">
        <v>0.24945000000000001</v>
      </c>
      <c r="G9470" t="s">
        <v>17</v>
      </c>
      <c r="H9470" t="s">
        <v>17315</v>
      </c>
      <c r="I9470" s="74">
        <v>45553</v>
      </c>
      <c r="J9470" t="s">
        <v>19</v>
      </c>
      <c r="K9470" t="s">
        <v>17325</v>
      </c>
    </row>
    <row r="9471" spans="1:11" hidden="1" x14ac:dyDescent="0.3">
      <c r="A9471" t="s">
        <v>24147</v>
      </c>
      <c r="B9471" t="s">
        <v>24148</v>
      </c>
      <c r="C9471" t="s">
        <v>17387</v>
      </c>
      <c r="D9471" t="s">
        <v>17388</v>
      </c>
      <c r="E9471" s="74">
        <v>44418</v>
      </c>
      <c r="F9471">
        <v>0.24914</v>
      </c>
      <c r="G9471" t="s">
        <v>17</v>
      </c>
      <c r="H9471" t="s">
        <v>17315</v>
      </c>
      <c r="I9471" s="74">
        <v>45553</v>
      </c>
      <c r="J9471" t="s">
        <v>19</v>
      </c>
      <c r="K9471" t="s">
        <v>17325</v>
      </c>
    </row>
    <row r="9472" spans="1:11" hidden="1" x14ac:dyDescent="0.3">
      <c r="A9472" t="s">
        <v>24149</v>
      </c>
      <c r="B9472" t="s">
        <v>24150</v>
      </c>
      <c r="C9472" t="s">
        <v>17387</v>
      </c>
      <c r="D9472" t="s">
        <v>17388</v>
      </c>
      <c r="E9472" s="74">
        <v>44417</v>
      </c>
      <c r="F9472">
        <v>0.24340999999999999</v>
      </c>
      <c r="G9472" t="s">
        <v>17</v>
      </c>
      <c r="H9472" t="s">
        <v>17315</v>
      </c>
      <c r="I9472" s="74">
        <v>45553</v>
      </c>
      <c r="J9472" t="s">
        <v>19</v>
      </c>
      <c r="K9472" t="s">
        <v>17325</v>
      </c>
    </row>
    <row r="9473" spans="1:11" hidden="1" x14ac:dyDescent="0.3">
      <c r="A9473" t="s">
        <v>24151</v>
      </c>
      <c r="B9473" t="s">
        <v>24152</v>
      </c>
      <c r="C9473" t="s">
        <v>17387</v>
      </c>
      <c r="D9473" t="s">
        <v>17388</v>
      </c>
      <c r="E9473" s="74">
        <v>44417</v>
      </c>
      <c r="F9473">
        <v>0.242899</v>
      </c>
      <c r="G9473" t="s">
        <v>17</v>
      </c>
      <c r="H9473" t="s">
        <v>17315</v>
      </c>
      <c r="I9473" s="74">
        <v>45553</v>
      </c>
      <c r="J9473" t="s">
        <v>19</v>
      </c>
      <c r="K9473" t="s">
        <v>17325</v>
      </c>
    </row>
    <row r="9474" spans="1:11" hidden="1" x14ac:dyDescent="0.3">
      <c r="A9474" t="s">
        <v>24153</v>
      </c>
      <c r="B9474" t="s">
        <v>24154</v>
      </c>
      <c r="C9474" t="s">
        <v>17387</v>
      </c>
      <c r="D9474" t="s">
        <v>17388</v>
      </c>
      <c r="E9474" s="74">
        <v>44418</v>
      </c>
      <c r="F9474">
        <v>0.24596000000000001</v>
      </c>
      <c r="G9474" t="s">
        <v>17</v>
      </c>
      <c r="H9474" t="s">
        <v>17315</v>
      </c>
      <c r="I9474" s="74">
        <v>45553</v>
      </c>
      <c r="J9474" t="s">
        <v>19</v>
      </c>
      <c r="K9474" t="s">
        <v>17325</v>
      </c>
    </row>
    <row r="9475" spans="1:11" hidden="1" x14ac:dyDescent="0.3">
      <c r="A9475" t="s">
        <v>24155</v>
      </c>
      <c r="B9475" t="s">
        <v>24156</v>
      </c>
      <c r="C9475" t="s">
        <v>17387</v>
      </c>
      <c r="D9475" t="s">
        <v>17388</v>
      </c>
      <c r="E9475" s="74">
        <v>44418</v>
      </c>
      <c r="F9475">
        <v>0.24335999999999999</v>
      </c>
      <c r="G9475" t="s">
        <v>17</v>
      </c>
      <c r="H9475" t="s">
        <v>17315</v>
      </c>
      <c r="I9475" s="74">
        <v>45553</v>
      </c>
      <c r="J9475" t="s">
        <v>19</v>
      </c>
      <c r="K9475" t="s">
        <v>17325</v>
      </c>
    </row>
    <row r="9476" spans="1:11" hidden="1" x14ac:dyDescent="0.3">
      <c r="A9476" t="s">
        <v>24157</v>
      </c>
      <c r="B9476" t="s">
        <v>24158</v>
      </c>
      <c r="C9476" t="s">
        <v>17387</v>
      </c>
      <c r="D9476" t="s">
        <v>17388</v>
      </c>
      <c r="E9476" s="74">
        <v>44427</v>
      </c>
      <c r="F9476">
        <v>4.5699999999999998E-2</v>
      </c>
      <c r="G9476" t="s">
        <v>17</v>
      </c>
      <c r="H9476" t="s">
        <v>17315</v>
      </c>
      <c r="I9476" s="74">
        <v>45553</v>
      </c>
      <c r="J9476" t="s">
        <v>19</v>
      </c>
      <c r="K9476" t="s">
        <v>17325</v>
      </c>
    </row>
    <row r="9477" spans="1:11" hidden="1" x14ac:dyDescent="0.3">
      <c r="A9477" t="s">
        <v>24159</v>
      </c>
      <c r="B9477" t="s">
        <v>24160</v>
      </c>
      <c r="C9477" t="s">
        <v>17387</v>
      </c>
      <c r="D9477" t="s">
        <v>17388</v>
      </c>
      <c r="E9477" s="74">
        <v>44406</v>
      </c>
      <c r="F9477">
        <v>0.24507899999999999</v>
      </c>
      <c r="G9477" t="s">
        <v>17</v>
      </c>
      <c r="H9477" t="s">
        <v>17315</v>
      </c>
      <c r="I9477" s="74">
        <v>45553</v>
      </c>
      <c r="J9477" t="s">
        <v>19</v>
      </c>
      <c r="K9477" t="s">
        <v>17325</v>
      </c>
    </row>
    <row r="9478" spans="1:11" hidden="1" x14ac:dyDescent="0.3">
      <c r="A9478" t="s">
        <v>23162</v>
      </c>
      <c r="B9478" t="s">
        <v>23163</v>
      </c>
      <c r="C9478" t="s">
        <v>17387</v>
      </c>
      <c r="D9478" t="s">
        <v>17388</v>
      </c>
      <c r="E9478" s="74">
        <v>44200</v>
      </c>
      <c r="F9478">
        <v>0.24796799999999999</v>
      </c>
      <c r="G9478" t="s">
        <v>17</v>
      </c>
      <c r="H9478" t="s">
        <v>17315</v>
      </c>
      <c r="I9478" s="74">
        <v>45545</v>
      </c>
      <c r="J9478" t="s">
        <v>19</v>
      </c>
      <c r="K9478" t="s">
        <v>17325</v>
      </c>
    </row>
    <row r="9479" spans="1:11" hidden="1" x14ac:dyDescent="0.3">
      <c r="A9479" t="s">
        <v>24161</v>
      </c>
      <c r="B9479" t="s">
        <v>24162</v>
      </c>
      <c r="C9479" t="s">
        <v>17387</v>
      </c>
      <c r="D9479" t="s">
        <v>17388</v>
      </c>
      <c r="E9479" s="74">
        <v>44410</v>
      </c>
      <c r="F9479">
        <v>0.24442900000000001</v>
      </c>
      <c r="G9479" t="s">
        <v>17</v>
      </c>
      <c r="H9479" t="s">
        <v>17315</v>
      </c>
      <c r="I9479" s="74">
        <v>45553</v>
      </c>
      <c r="J9479" t="s">
        <v>19</v>
      </c>
      <c r="K9479" t="s">
        <v>17325</v>
      </c>
    </row>
    <row r="9480" spans="1:11" hidden="1" x14ac:dyDescent="0.3">
      <c r="A9480" t="s">
        <v>24163</v>
      </c>
      <c r="B9480" t="s">
        <v>24164</v>
      </c>
      <c r="C9480" t="s">
        <v>17387</v>
      </c>
      <c r="D9480" t="s">
        <v>17388</v>
      </c>
      <c r="E9480" s="74">
        <v>44407</v>
      </c>
      <c r="F9480">
        <v>0.24052999999999999</v>
      </c>
      <c r="G9480" t="s">
        <v>17</v>
      </c>
      <c r="H9480" t="s">
        <v>17315</v>
      </c>
      <c r="I9480" s="74">
        <v>45553</v>
      </c>
      <c r="J9480" t="s">
        <v>19</v>
      </c>
      <c r="K9480" t="s">
        <v>17325</v>
      </c>
    </row>
    <row r="9481" spans="1:11" hidden="1" x14ac:dyDescent="0.3">
      <c r="A9481" t="s">
        <v>24165</v>
      </c>
      <c r="B9481" t="s">
        <v>24166</v>
      </c>
      <c r="C9481" t="s">
        <v>17387</v>
      </c>
      <c r="D9481" t="s">
        <v>17388</v>
      </c>
      <c r="E9481" s="74">
        <v>44406</v>
      </c>
      <c r="F9481">
        <v>0.24720700000000001</v>
      </c>
      <c r="G9481" t="s">
        <v>17</v>
      </c>
      <c r="H9481" t="s">
        <v>17315</v>
      </c>
      <c r="I9481" s="74">
        <v>45553</v>
      </c>
      <c r="J9481" t="s">
        <v>19</v>
      </c>
      <c r="K9481" t="s">
        <v>17325</v>
      </c>
    </row>
    <row r="9482" spans="1:11" hidden="1" x14ac:dyDescent="0.3">
      <c r="A9482" t="s">
        <v>24167</v>
      </c>
      <c r="B9482" t="s">
        <v>24168</v>
      </c>
      <c r="C9482" t="s">
        <v>17387</v>
      </c>
      <c r="D9482" t="s">
        <v>17388</v>
      </c>
      <c r="E9482" s="74">
        <v>44406</v>
      </c>
      <c r="F9482">
        <v>0.24218799999999999</v>
      </c>
      <c r="G9482" t="s">
        <v>17</v>
      </c>
      <c r="H9482" t="s">
        <v>17315</v>
      </c>
      <c r="I9482" s="74">
        <v>45553</v>
      </c>
      <c r="J9482" t="s">
        <v>19</v>
      </c>
      <c r="K9482" t="s">
        <v>17325</v>
      </c>
    </row>
    <row r="9483" spans="1:11" hidden="1" x14ac:dyDescent="0.3">
      <c r="A9483" t="s">
        <v>24169</v>
      </c>
      <c r="B9483" t="s">
        <v>24170</v>
      </c>
      <c r="C9483" t="s">
        <v>17387</v>
      </c>
      <c r="D9483" t="s">
        <v>17388</v>
      </c>
      <c r="E9483" s="74">
        <v>44406</v>
      </c>
      <c r="F9483">
        <v>0.24532899999999999</v>
      </c>
      <c r="G9483" t="s">
        <v>17</v>
      </c>
      <c r="H9483" t="s">
        <v>17315</v>
      </c>
      <c r="I9483" s="74">
        <v>45558</v>
      </c>
      <c r="J9483" t="s">
        <v>19</v>
      </c>
      <c r="K9483" t="s">
        <v>17325</v>
      </c>
    </row>
    <row r="9484" spans="1:11" hidden="1" x14ac:dyDescent="0.3">
      <c r="A9484" t="s">
        <v>24171</v>
      </c>
      <c r="B9484" t="s">
        <v>24172</v>
      </c>
      <c r="C9484" t="s">
        <v>17387</v>
      </c>
      <c r="D9484" t="s">
        <v>17388</v>
      </c>
      <c r="E9484" s="74">
        <v>44406</v>
      </c>
      <c r="F9484">
        <v>0.24304999999999999</v>
      </c>
      <c r="G9484" t="s">
        <v>17</v>
      </c>
      <c r="H9484" t="s">
        <v>17315</v>
      </c>
      <c r="I9484" s="74">
        <v>45553</v>
      </c>
      <c r="J9484" t="s">
        <v>19</v>
      </c>
      <c r="K9484" t="s">
        <v>17325</v>
      </c>
    </row>
    <row r="9485" spans="1:11" hidden="1" x14ac:dyDescent="0.3">
      <c r="A9485" t="s">
        <v>24173</v>
      </c>
      <c r="B9485" t="s">
        <v>24174</v>
      </c>
      <c r="C9485" t="s">
        <v>17387</v>
      </c>
      <c r="D9485" t="s">
        <v>17388</v>
      </c>
      <c r="E9485" s="74">
        <v>44407</v>
      </c>
      <c r="F9485">
        <v>0.24678</v>
      </c>
      <c r="G9485" t="s">
        <v>17</v>
      </c>
      <c r="H9485" t="s">
        <v>17315</v>
      </c>
      <c r="I9485" s="74">
        <v>45553</v>
      </c>
      <c r="J9485" t="s">
        <v>19</v>
      </c>
      <c r="K9485" t="s">
        <v>17325</v>
      </c>
    </row>
    <row r="9486" spans="1:11" hidden="1" x14ac:dyDescent="0.3">
      <c r="A9486" t="s">
        <v>24175</v>
      </c>
      <c r="B9486" t="s">
        <v>24176</v>
      </c>
      <c r="C9486" t="s">
        <v>17387</v>
      </c>
      <c r="D9486" t="s">
        <v>17388</v>
      </c>
      <c r="E9486" s="74">
        <v>44406</v>
      </c>
      <c r="F9486">
        <v>0.233989</v>
      </c>
      <c r="G9486" t="s">
        <v>17</v>
      </c>
      <c r="H9486" t="s">
        <v>17315</v>
      </c>
      <c r="I9486" s="74">
        <v>45553</v>
      </c>
      <c r="J9486" t="s">
        <v>19</v>
      </c>
      <c r="K9486" t="s">
        <v>17325</v>
      </c>
    </row>
    <row r="9487" spans="1:11" hidden="1" x14ac:dyDescent="0.3">
      <c r="A9487" t="s">
        <v>24177</v>
      </c>
      <c r="B9487" t="s">
        <v>24178</v>
      </c>
      <c r="C9487" t="s">
        <v>17387</v>
      </c>
      <c r="D9487" t="s">
        <v>17388</v>
      </c>
      <c r="E9487" s="74">
        <v>44406</v>
      </c>
      <c r="F9487">
        <v>0.2424</v>
      </c>
      <c r="G9487" t="s">
        <v>17</v>
      </c>
      <c r="H9487" t="s">
        <v>17315</v>
      </c>
      <c r="I9487" s="74">
        <v>45553</v>
      </c>
      <c r="J9487" t="s">
        <v>19</v>
      </c>
      <c r="K9487" t="s">
        <v>17325</v>
      </c>
    </row>
    <row r="9488" spans="1:11" hidden="1" x14ac:dyDescent="0.3">
      <c r="A9488" t="s">
        <v>23164</v>
      </c>
      <c r="B9488" t="s">
        <v>23165</v>
      </c>
      <c r="C9488" t="s">
        <v>17387</v>
      </c>
      <c r="D9488" t="s">
        <v>17388</v>
      </c>
      <c r="E9488" s="74">
        <v>44200</v>
      </c>
      <c r="F9488">
        <v>0.24449599999999999</v>
      </c>
      <c r="G9488" t="s">
        <v>17</v>
      </c>
      <c r="H9488" t="s">
        <v>17315</v>
      </c>
      <c r="I9488" s="74">
        <v>45558</v>
      </c>
      <c r="J9488" t="s">
        <v>19</v>
      </c>
      <c r="K9488" t="s">
        <v>17325</v>
      </c>
    </row>
    <row r="9489" spans="1:11" hidden="1" x14ac:dyDescent="0.3">
      <c r="A9489" t="s">
        <v>24179</v>
      </c>
      <c r="B9489" t="s">
        <v>24180</v>
      </c>
      <c r="C9489" t="s">
        <v>17387</v>
      </c>
      <c r="D9489" t="s">
        <v>17388</v>
      </c>
      <c r="E9489" s="74">
        <v>44406</v>
      </c>
      <c r="F9489">
        <v>0.24772</v>
      </c>
      <c r="G9489" t="s">
        <v>17</v>
      </c>
      <c r="H9489" t="s">
        <v>17315</v>
      </c>
      <c r="I9489" s="74">
        <v>45553</v>
      </c>
      <c r="J9489" t="s">
        <v>19</v>
      </c>
      <c r="K9489" t="s">
        <v>17325</v>
      </c>
    </row>
    <row r="9490" spans="1:11" hidden="1" x14ac:dyDescent="0.3">
      <c r="A9490" t="s">
        <v>24181</v>
      </c>
      <c r="B9490" t="s">
        <v>24182</v>
      </c>
      <c r="C9490" t="s">
        <v>17387</v>
      </c>
      <c r="D9490" t="s">
        <v>17388</v>
      </c>
      <c r="E9490" s="74">
        <v>44407</v>
      </c>
      <c r="F9490">
        <v>0.24817</v>
      </c>
      <c r="G9490" t="s">
        <v>17</v>
      </c>
      <c r="H9490" t="s">
        <v>17315</v>
      </c>
      <c r="I9490" s="74">
        <v>45553</v>
      </c>
      <c r="J9490" t="s">
        <v>19</v>
      </c>
      <c r="K9490" t="s">
        <v>17325</v>
      </c>
    </row>
    <row r="9491" spans="1:11" hidden="1" x14ac:dyDescent="0.3">
      <c r="A9491" t="s">
        <v>24183</v>
      </c>
      <c r="B9491" t="s">
        <v>24184</v>
      </c>
      <c r="C9491" t="s">
        <v>17387</v>
      </c>
      <c r="D9491" t="s">
        <v>17388</v>
      </c>
      <c r="E9491" s="74">
        <v>44406</v>
      </c>
      <c r="F9491">
        <v>0.24895999999999999</v>
      </c>
      <c r="G9491" t="s">
        <v>17</v>
      </c>
      <c r="H9491" t="s">
        <v>17315</v>
      </c>
      <c r="I9491" s="74">
        <v>45553</v>
      </c>
      <c r="J9491" t="s">
        <v>19</v>
      </c>
      <c r="K9491" t="s">
        <v>17325</v>
      </c>
    </row>
    <row r="9492" spans="1:11" hidden="1" x14ac:dyDescent="0.3">
      <c r="A9492" t="s">
        <v>24185</v>
      </c>
      <c r="B9492" t="s">
        <v>24186</v>
      </c>
      <c r="C9492" t="s">
        <v>17387</v>
      </c>
      <c r="D9492" t="s">
        <v>17388</v>
      </c>
      <c r="E9492" s="74">
        <v>44406</v>
      </c>
      <c r="F9492">
        <v>0.24903</v>
      </c>
      <c r="G9492" t="s">
        <v>17</v>
      </c>
      <c r="H9492" t="s">
        <v>17315</v>
      </c>
      <c r="I9492" s="74">
        <v>45553</v>
      </c>
      <c r="J9492" t="s">
        <v>19</v>
      </c>
      <c r="K9492" t="s">
        <v>17325</v>
      </c>
    </row>
    <row r="9493" spans="1:11" hidden="1" x14ac:dyDescent="0.3">
      <c r="A9493" t="s">
        <v>24187</v>
      </c>
      <c r="B9493" t="s">
        <v>24188</v>
      </c>
      <c r="C9493" t="s">
        <v>17387</v>
      </c>
      <c r="D9493" t="s">
        <v>17388</v>
      </c>
      <c r="E9493" s="74">
        <v>44407</v>
      </c>
      <c r="F9493">
        <v>0.24646899999999999</v>
      </c>
      <c r="G9493" t="s">
        <v>17</v>
      </c>
      <c r="H9493" t="s">
        <v>17315</v>
      </c>
      <c r="I9493" s="74">
        <v>45558</v>
      </c>
      <c r="J9493" t="s">
        <v>19</v>
      </c>
      <c r="K9493" t="s">
        <v>17325</v>
      </c>
    </row>
    <row r="9494" spans="1:11" hidden="1" x14ac:dyDescent="0.3">
      <c r="A9494" t="s">
        <v>24189</v>
      </c>
      <c r="B9494" t="s">
        <v>24190</v>
      </c>
      <c r="C9494" t="s">
        <v>17387</v>
      </c>
      <c r="D9494" t="s">
        <v>17388</v>
      </c>
      <c r="E9494" s="74">
        <v>44406</v>
      </c>
      <c r="F9494">
        <v>0.23880999999999999</v>
      </c>
      <c r="G9494" t="s">
        <v>17</v>
      </c>
      <c r="H9494" t="s">
        <v>17315</v>
      </c>
      <c r="I9494" s="74">
        <v>45553</v>
      </c>
      <c r="J9494" t="s">
        <v>19</v>
      </c>
      <c r="K9494" t="s">
        <v>17325</v>
      </c>
    </row>
    <row r="9495" spans="1:11" hidden="1" x14ac:dyDescent="0.3">
      <c r="A9495" t="s">
        <v>24191</v>
      </c>
      <c r="B9495" t="s">
        <v>24192</v>
      </c>
      <c r="C9495" t="s">
        <v>17387</v>
      </c>
      <c r="D9495" t="s">
        <v>17388</v>
      </c>
      <c r="E9495" s="74">
        <v>44407</v>
      </c>
      <c r="F9495">
        <v>0.24254899999999999</v>
      </c>
      <c r="G9495" t="s">
        <v>17</v>
      </c>
      <c r="H9495" t="s">
        <v>17315</v>
      </c>
      <c r="I9495" s="74">
        <v>45553</v>
      </c>
      <c r="J9495" t="s">
        <v>19</v>
      </c>
      <c r="K9495" t="s">
        <v>17325</v>
      </c>
    </row>
    <row r="9496" spans="1:11" hidden="1" x14ac:dyDescent="0.3">
      <c r="A9496" t="s">
        <v>24193</v>
      </c>
      <c r="B9496" t="s">
        <v>24194</v>
      </c>
      <c r="C9496" t="s">
        <v>17387</v>
      </c>
      <c r="D9496" t="s">
        <v>17388</v>
      </c>
      <c r="E9496" s="74">
        <v>44406</v>
      </c>
      <c r="F9496">
        <v>0.24152999999999999</v>
      </c>
      <c r="G9496" t="s">
        <v>17</v>
      </c>
      <c r="H9496" t="s">
        <v>17315</v>
      </c>
      <c r="I9496" s="74">
        <v>45553</v>
      </c>
      <c r="J9496" t="s">
        <v>19</v>
      </c>
      <c r="K9496" t="s">
        <v>17325</v>
      </c>
    </row>
    <row r="9497" spans="1:11" hidden="1" x14ac:dyDescent="0.3">
      <c r="A9497" t="s">
        <v>24195</v>
      </c>
      <c r="B9497" t="s">
        <v>24196</v>
      </c>
      <c r="C9497" t="s">
        <v>17387</v>
      </c>
      <c r="D9497" t="s">
        <v>17388</v>
      </c>
      <c r="E9497" s="74">
        <v>44406</v>
      </c>
      <c r="F9497">
        <v>0.24560000000000001</v>
      </c>
      <c r="G9497" t="s">
        <v>17</v>
      </c>
      <c r="H9497" t="s">
        <v>17315</v>
      </c>
      <c r="I9497" s="74">
        <v>45553</v>
      </c>
      <c r="J9497" t="s">
        <v>19</v>
      </c>
      <c r="K9497" t="s">
        <v>17325</v>
      </c>
    </row>
    <row r="9498" spans="1:11" hidden="1" x14ac:dyDescent="0.3">
      <c r="A9498" t="s">
        <v>23166</v>
      </c>
      <c r="B9498" t="s">
        <v>23167</v>
      </c>
      <c r="C9498" t="s">
        <v>17387</v>
      </c>
      <c r="D9498" t="s">
        <v>17388</v>
      </c>
      <c r="E9498" s="74">
        <v>44199</v>
      </c>
      <c r="F9498">
        <v>0.24291699999999999</v>
      </c>
      <c r="G9498" t="s">
        <v>17</v>
      </c>
      <c r="H9498" t="s">
        <v>17315</v>
      </c>
      <c r="I9498" s="74">
        <v>45545</v>
      </c>
      <c r="J9498" t="s">
        <v>19</v>
      </c>
      <c r="K9498" t="s">
        <v>17325</v>
      </c>
    </row>
    <row r="9499" spans="1:11" hidden="1" x14ac:dyDescent="0.3">
      <c r="A9499" t="s">
        <v>24197</v>
      </c>
      <c r="B9499" t="s">
        <v>24198</v>
      </c>
      <c r="C9499" t="s">
        <v>17387</v>
      </c>
      <c r="D9499" t="s">
        <v>17388</v>
      </c>
      <c r="E9499" s="74">
        <v>44407</v>
      </c>
      <c r="F9499">
        <v>0.24520700000000001</v>
      </c>
      <c r="G9499" t="s">
        <v>17</v>
      </c>
      <c r="H9499" t="s">
        <v>17315</v>
      </c>
      <c r="I9499" s="74">
        <v>45553</v>
      </c>
      <c r="J9499" t="s">
        <v>19</v>
      </c>
      <c r="K9499" t="s">
        <v>17325</v>
      </c>
    </row>
    <row r="9500" spans="1:11" hidden="1" x14ac:dyDescent="0.3">
      <c r="A9500" t="s">
        <v>24199</v>
      </c>
      <c r="B9500" t="s">
        <v>24200</v>
      </c>
      <c r="C9500" t="s">
        <v>17387</v>
      </c>
      <c r="D9500" t="s">
        <v>17388</v>
      </c>
      <c r="E9500" s="74">
        <v>44407</v>
      </c>
      <c r="F9500">
        <v>0.24762000000000001</v>
      </c>
      <c r="G9500" t="s">
        <v>17</v>
      </c>
      <c r="H9500" t="s">
        <v>17315</v>
      </c>
      <c r="I9500" s="74">
        <v>45553</v>
      </c>
      <c r="J9500" t="s">
        <v>19</v>
      </c>
      <c r="K9500" t="s">
        <v>17325</v>
      </c>
    </row>
    <row r="9501" spans="1:11" hidden="1" x14ac:dyDescent="0.3">
      <c r="A9501" t="s">
        <v>24201</v>
      </c>
      <c r="B9501" t="s">
        <v>24202</v>
      </c>
      <c r="C9501" t="s">
        <v>17387</v>
      </c>
      <c r="D9501" t="s">
        <v>17388</v>
      </c>
      <c r="E9501" s="74">
        <v>44406</v>
      </c>
      <c r="F9501">
        <v>0.24612999999999999</v>
      </c>
      <c r="G9501" t="s">
        <v>17</v>
      </c>
      <c r="H9501" t="s">
        <v>17315</v>
      </c>
      <c r="I9501" s="74">
        <v>45553</v>
      </c>
      <c r="J9501" t="s">
        <v>19</v>
      </c>
      <c r="K9501" t="s">
        <v>17325</v>
      </c>
    </row>
    <row r="9502" spans="1:11" hidden="1" x14ac:dyDescent="0.3">
      <c r="A9502" t="s">
        <v>24203</v>
      </c>
      <c r="B9502" t="s">
        <v>24204</v>
      </c>
      <c r="C9502" t="s">
        <v>17387</v>
      </c>
      <c r="D9502" t="s">
        <v>17388</v>
      </c>
      <c r="E9502" s="74">
        <v>44406</v>
      </c>
      <c r="F9502">
        <v>0.24398</v>
      </c>
      <c r="G9502" t="s">
        <v>17</v>
      </c>
      <c r="H9502" t="s">
        <v>17315</v>
      </c>
      <c r="I9502" s="74">
        <v>45553</v>
      </c>
      <c r="J9502" t="s">
        <v>19</v>
      </c>
      <c r="K9502" t="s">
        <v>17325</v>
      </c>
    </row>
    <row r="9503" spans="1:11" hidden="1" x14ac:dyDescent="0.3">
      <c r="A9503" t="s">
        <v>24205</v>
      </c>
      <c r="B9503" t="s">
        <v>24206</v>
      </c>
      <c r="C9503" t="s">
        <v>17387</v>
      </c>
      <c r="D9503" t="s">
        <v>17388</v>
      </c>
      <c r="E9503" s="74">
        <v>44406</v>
      </c>
      <c r="F9503">
        <v>0.24843799999999999</v>
      </c>
      <c r="G9503" t="s">
        <v>17</v>
      </c>
      <c r="H9503" t="s">
        <v>17315</v>
      </c>
      <c r="I9503" s="74">
        <v>45553</v>
      </c>
      <c r="J9503" t="s">
        <v>19</v>
      </c>
      <c r="K9503" t="s">
        <v>17325</v>
      </c>
    </row>
    <row r="9504" spans="1:11" hidden="1" x14ac:dyDescent="0.3">
      <c r="A9504" t="s">
        <v>24207</v>
      </c>
      <c r="B9504" t="s">
        <v>24208</v>
      </c>
      <c r="C9504" t="s">
        <v>17387</v>
      </c>
      <c r="D9504" t="s">
        <v>17388</v>
      </c>
      <c r="E9504" s="74">
        <v>44407</v>
      </c>
      <c r="F9504">
        <v>0.24487</v>
      </c>
      <c r="G9504" t="s">
        <v>17</v>
      </c>
      <c r="H9504" t="s">
        <v>17315</v>
      </c>
      <c r="I9504" s="74">
        <v>45553</v>
      </c>
      <c r="J9504" t="s">
        <v>19</v>
      </c>
      <c r="K9504" t="s">
        <v>17325</v>
      </c>
    </row>
    <row r="9505" spans="1:11" hidden="1" x14ac:dyDescent="0.3">
      <c r="A9505" t="s">
        <v>24209</v>
      </c>
      <c r="B9505" t="s">
        <v>24210</v>
      </c>
      <c r="C9505" t="s">
        <v>17387</v>
      </c>
      <c r="D9505" t="s">
        <v>17388</v>
      </c>
      <c r="E9505" s="74">
        <v>44410</v>
      </c>
      <c r="F9505">
        <v>0.24736900000000001</v>
      </c>
      <c r="G9505" t="s">
        <v>17</v>
      </c>
      <c r="H9505" t="s">
        <v>17315</v>
      </c>
      <c r="I9505" s="74">
        <v>45553</v>
      </c>
      <c r="J9505" t="s">
        <v>19</v>
      </c>
      <c r="K9505" t="s">
        <v>17325</v>
      </c>
    </row>
    <row r="9506" spans="1:11" hidden="1" x14ac:dyDescent="0.3">
      <c r="A9506" t="s">
        <v>24211</v>
      </c>
      <c r="B9506" t="s">
        <v>24212</v>
      </c>
      <c r="C9506" t="s">
        <v>17387</v>
      </c>
      <c r="D9506" t="s">
        <v>17388</v>
      </c>
      <c r="E9506" s="74">
        <v>44406</v>
      </c>
      <c r="F9506">
        <v>0.24862000000000001</v>
      </c>
      <c r="G9506" t="s">
        <v>17</v>
      </c>
      <c r="H9506" t="s">
        <v>17315</v>
      </c>
      <c r="I9506" s="74">
        <v>45553</v>
      </c>
      <c r="J9506" t="s">
        <v>19</v>
      </c>
      <c r="K9506" t="s">
        <v>17325</v>
      </c>
    </row>
    <row r="9507" spans="1:11" hidden="1" x14ac:dyDescent="0.3">
      <c r="A9507" t="s">
        <v>24213</v>
      </c>
      <c r="B9507" t="s">
        <v>24214</v>
      </c>
      <c r="C9507" t="s">
        <v>17387</v>
      </c>
      <c r="D9507" t="s">
        <v>17388</v>
      </c>
      <c r="E9507" s="74">
        <v>44407</v>
      </c>
      <c r="F9507">
        <v>0.23433999999999999</v>
      </c>
      <c r="G9507" t="s">
        <v>17</v>
      </c>
      <c r="H9507" t="s">
        <v>17315</v>
      </c>
      <c r="I9507" s="74">
        <v>45553</v>
      </c>
      <c r="J9507" t="s">
        <v>19</v>
      </c>
      <c r="K9507" t="s">
        <v>17325</v>
      </c>
    </row>
    <row r="9508" spans="1:11" hidden="1" x14ac:dyDescent="0.3">
      <c r="A9508" t="s">
        <v>23168</v>
      </c>
      <c r="B9508" t="s">
        <v>23169</v>
      </c>
      <c r="C9508" t="s">
        <v>17387</v>
      </c>
      <c r="D9508" t="s">
        <v>17388</v>
      </c>
      <c r="E9508" s="74">
        <v>44200</v>
      </c>
      <c r="F9508">
        <v>0.24224599999999999</v>
      </c>
      <c r="G9508" t="s">
        <v>17</v>
      </c>
      <c r="H9508" t="s">
        <v>17315</v>
      </c>
      <c r="I9508" s="74">
        <v>45545</v>
      </c>
      <c r="J9508" t="s">
        <v>19</v>
      </c>
      <c r="K9508" t="s">
        <v>17325</v>
      </c>
    </row>
    <row r="9509" spans="1:11" hidden="1" x14ac:dyDescent="0.3">
      <c r="A9509" t="s">
        <v>24215</v>
      </c>
      <c r="B9509" t="s">
        <v>24216</v>
      </c>
      <c r="C9509" t="s">
        <v>17387</v>
      </c>
      <c r="D9509" t="s">
        <v>17388</v>
      </c>
      <c r="E9509" s="74">
        <v>44407</v>
      </c>
      <c r="F9509">
        <v>0.24826000000000001</v>
      </c>
      <c r="G9509" t="s">
        <v>17</v>
      </c>
      <c r="H9509" t="s">
        <v>17315</v>
      </c>
      <c r="I9509" s="74">
        <v>45553</v>
      </c>
      <c r="J9509" t="s">
        <v>19</v>
      </c>
      <c r="K9509" t="s">
        <v>17325</v>
      </c>
    </row>
    <row r="9510" spans="1:11" hidden="1" x14ac:dyDescent="0.3">
      <c r="A9510" t="s">
        <v>24217</v>
      </c>
      <c r="B9510" t="s">
        <v>24218</v>
      </c>
      <c r="C9510" t="s">
        <v>17387</v>
      </c>
      <c r="D9510" t="s">
        <v>17388</v>
      </c>
      <c r="E9510" s="74">
        <v>44410</v>
      </c>
      <c r="F9510">
        <v>0.24833</v>
      </c>
      <c r="G9510" t="s">
        <v>17</v>
      </c>
      <c r="H9510" t="s">
        <v>17315</v>
      </c>
      <c r="I9510" s="74">
        <v>45553</v>
      </c>
      <c r="J9510" t="s">
        <v>19</v>
      </c>
      <c r="K9510" t="s">
        <v>17325</v>
      </c>
    </row>
    <row r="9511" spans="1:11" hidden="1" x14ac:dyDescent="0.3">
      <c r="A9511" t="s">
        <v>24219</v>
      </c>
      <c r="B9511" t="s">
        <v>24220</v>
      </c>
      <c r="C9511" t="s">
        <v>17387</v>
      </c>
      <c r="D9511" t="s">
        <v>17388</v>
      </c>
      <c r="E9511" s="74">
        <v>44417</v>
      </c>
      <c r="F9511">
        <v>0.23710000000000001</v>
      </c>
      <c r="G9511" t="s">
        <v>17</v>
      </c>
      <c r="H9511" t="s">
        <v>17315</v>
      </c>
      <c r="I9511" s="74">
        <v>45553</v>
      </c>
      <c r="J9511" t="s">
        <v>19</v>
      </c>
      <c r="K9511" t="s">
        <v>17325</v>
      </c>
    </row>
    <row r="9512" spans="1:11" hidden="1" x14ac:dyDescent="0.3">
      <c r="A9512" t="s">
        <v>24221</v>
      </c>
      <c r="B9512" t="s">
        <v>24222</v>
      </c>
      <c r="C9512" t="s">
        <v>17387</v>
      </c>
      <c r="D9512" t="s">
        <v>17388</v>
      </c>
      <c r="E9512" s="74">
        <v>44411</v>
      </c>
      <c r="F9512">
        <v>0.24540899999999999</v>
      </c>
      <c r="G9512" t="s">
        <v>17</v>
      </c>
      <c r="H9512" t="s">
        <v>17315</v>
      </c>
      <c r="I9512" s="74">
        <v>45553</v>
      </c>
      <c r="J9512" t="s">
        <v>19</v>
      </c>
      <c r="K9512" t="s">
        <v>17325</v>
      </c>
    </row>
    <row r="9513" spans="1:11" hidden="1" x14ac:dyDescent="0.3">
      <c r="A9513" t="s">
        <v>24223</v>
      </c>
      <c r="B9513" t="s">
        <v>24224</v>
      </c>
      <c r="C9513" t="s">
        <v>17387</v>
      </c>
      <c r="D9513" t="s">
        <v>17388</v>
      </c>
      <c r="E9513" s="74">
        <v>44408</v>
      </c>
      <c r="F9513">
        <v>0.24912000000000001</v>
      </c>
      <c r="G9513" t="s">
        <v>17</v>
      </c>
      <c r="H9513" t="s">
        <v>17315</v>
      </c>
      <c r="I9513" s="74">
        <v>45553</v>
      </c>
      <c r="J9513" t="s">
        <v>19</v>
      </c>
      <c r="K9513" t="s">
        <v>17325</v>
      </c>
    </row>
    <row r="9514" spans="1:11" hidden="1" x14ac:dyDescent="0.3">
      <c r="A9514" t="s">
        <v>24225</v>
      </c>
      <c r="B9514" t="s">
        <v>24226</v>
      </c>
      <c r="C9514" t="s">
        <v>17387</v>
      </c>
      <c r="D9514" t="s">
        <v>17388</v>
      </c>
      <c r="E9514" s="74">
        <v>44410</v>
      </c>
      <c r="F9514">
        <v>0.2467</v>
      </c>
      <c r="G9514" t="s">
        <v>17</v>
      </c>
      <c r="H9514" t="s">
        <v>17315</v>
      </c>
      <c r="I9514" s="74">
        <v>45553</v>
      </c>
      <c r="J9514" t="s">
        <v>19</v>
      </c>
      <c r="K9514" t="s">
        <v>17325</v>
      </c>
    </row>
    <row r="9515" spans="1:11" hidden="1" x14ac:dyDescent="0.3">
      <c r="A9515" t="s">
        <v>24227</v>
      </c>
      <c r="B9515" t="s">
        <v>24228</v>
      </c>
      <c r="C9515" t="s">
        <v>17387</v>
      </c>
      <c r="D9515" t="s">
        <v>17388</v>
      </c>
      <c r="E9515" s="74">
        <v>44415</v>
      </c>
      <c r="F9515">
        <v>0.24417800000000001</v>
      </c>
      <c r="G9515" t="s">
        <v>17</v>
      </c>
      <c r="H9515" t="s">
        <v>17315</v>
      </c>
      <c r="I9515" s="74">
        <v>45553</v>
      </c>
      <c r="J9515" t="s">
        <v>19</v>
      </c>
      <c r="K9515" t="s">
        <v>17325</v>
      </c>
    </row>
    <row r="9516" spans="1:11" hidden="1" x14ac:dyDescent="0.3">
      <c r="A9516" t="s">
        <v>24229</v>
      </c>
      <c r="B9516" t="s">
        <v>24230</v>
      </c>
      <c r="C9516" t="s">
        <v>17387</v>
      </c>
      <c r="D9516" t="s">
        <v>17388</v>
      </c>
      <c r="E9516" s="74">
        <v>44425</v>
      </c>
      <c r="F9516">
        <v>0.244229</v>
      </c>
      <c r="G9516" t="s">
        <v>17</v>
      </c>
      <c r="H9516" t="s">
        <v>17315</v>
      </c>
      <c r="I9516" s="74">
        <v>45553</v>
      </c>
      <c r="J9516" t="s">
        <v>19</v>
      </c>
      <c r="K9516" t="s">
        <v>17325</v>
      </c>
    </row>
    <row r="9517" spans="1:11" hidden="1" x14ac:dyDescent="0.3">
      <c r="A9517" t="s">
        <v>24231</v>
      </c>
      <c r="B9517" t="s">
        <v>24232</v>
      </c>
      <c r="C9517" t="s">
        <v>17387</v>
      </c>
      <c r="D9517" t="s">
        <v>17388</v>
      </c>
      <c r="E9517" s="74">
        <v>44418</v>
      </c>
      <c r="F9517">
        <v>0.24696000000000001</v>
      </c>
      <c r="G9517" t="s">
        <v>17</v>
      </c>
      <c r="H9517" t="s">
        <v>17315</v>
      </c>
      <c r="I9517" s="74">
        <v>45553</v>
      </c>
      <c r="J9517" t="s">
        <v>19</v>
      </c>
      <c r="K9517" t="s">
        <v>17325</v>
      </c>
    </row>
    <row r="9518" spans="1:11" hidden="1" x14ac:dyDescent="0.3">
      <c r="A9518" t="s">
        <v>23170</v>
      </c>
      <c r="B9518" t="s">
        <v>23171</v>
      </c>
      <c r="C9518" t="s">
        <v>17387</v>
      </c>
      <c r="D9518" t="s">
        <v>17388</v>
      </c>
      <c r="E9518" s="74">
        <v>44200</v>
      </c>
      <c r="F9518">
        <v>0.246917</v>
      </c>
      <c r="G9518" t="s">
        <v>17</v>
      </c>
      <c r="H9518" t="s">
        <v>17315</v>
      </c>
      <c r="I9518" s="74">
        <v>45558</v>
      </c>
      <c r="J9518" t="s">
        <v>19</v>
      </c>
      <c r="K9518" t="s">
        <v>17325</v>
      </c>
    </row>
    <row r="9519" spans="1:11" hidden="1" x14ac:dyDescent="0.3">
      <c r="A9519" t="s">
        <v>24233</v>
      </c>
      <c r="B9519" t="s">
        <v>24234</v>
      </c>
      <c r="C9519" t="s">
        <v>17387</v>
      </c>
      <c r="D9519" t="s">
        <v>17388</v>
      </c>
      <c r="E9519" s="74">
        <v>44424</v>
      </c>
      <c r="F9519">
        <v>0.24568999999999999</v>
      </c>
      <c r="G9519" t="s">
        <v>17</v>
      </c>
      <c r="H9519" t="s">
        <v>17315</v>
      </c>
      <c r="I9519" s="74">
        <v>45553</v>
      </c>
      <c r="J9519" t="s">
        <v>19</v>
      </c>
      <c r="K9519" t="s">
        <v>17325</v>
      </c>
    </row>
    <row r="9520" spans="1:11" hidden="1" x14ac:dyDescent="0.3">
      <c r="A9520" t="s">
        <v>24235</v>
      </c>
      <c r="B9520" t="s">
        <v>24236</v>
      </c>
      <c r="C9520" t="s">
        <v>17387</v>
      </c>
      <c r="D9520" t="s">
        <v>17388</v>
      </c>
      <c r="E9520" s="74">
        <v>44427</v>
      </c>
      <c r="F9520">
        <v>0.23744899999999999</v>
      </c>
      <c r="G9520" t="s">
        <v>17</v>
      </c>
      <c r="H9520" t="s">
        <v>17315</v>
      </c>
      <c r="I9520" s="74">
        <v>45553</v>
      </c>
      <c r="J9520" t="s">
        <v>19</v>
      </c>
      <c r="K9520" t="s">
        <v>17325</v>
      </c>
    </row>
    <row r="9521" spans="1:11" hidden="1" x14ac:dyDescent="0.3">
      <c r="A9521" t="s">
        <v>24237</v>
      </c>
      <c r="B9521" t="s">
        <v>24238</v>
      </c>
      <c r="C9521" t="s">
        <v>17387</v>
      </c>
      <c r="D9521" t="s">
        <v>17388</v>
      </c>
      <c r="E9521" s="74">
        <v>44425</v>
      </c>
      <c r="F9521">
        <v>0.24315899999999999</v>
      </c>
      <c r="G9521" t="s">
        <v>17</v>
      </c>
      <c r="H9521" t="s">
        <v>17315</v>
      </c>
      <c r="I9521" s="74">
        <v>45553</v>
      </c>
      <c r="J9521" t="s">
        <v>19</v>
      </c>
      <c r="K9521" t="s">
        <v>17325</v>
      </c>
    </row>
    <row r="9522" spans="1:11" hidden="1" x14ac:dyDescent="0.3">
      <c r="A9522" t="s">
        <v>24239</v>
      </c>
      <c r="B9522" t="s">
        <v>24240</v>
      </c>
      <c r="C9522" t="s">
        <v>17387</v>
      </c>
      <c r="D9522" t="s">
        <v>17388</v>
      </c>
      <c r="E9522" s="74">
        <v>44422</v>
      </c>
      <c r="F9522">
        <v>0.248</v>
      </c>
      <c r="G9522" t="s">
        <v>17</v>
      </c>
      <c r="H9522" t="s">
        <v>17315</v>
      </c>
      <c r="I9522" s="74">
        <v>45553</v>
      </c>
      <c r="J9522" t="s">
        <v>19</v>
      </c>
      <c r="K9522" t="s">
        <v>17325</v>
      </c>
    </row>
    <row r="9523" spans="1:11" hidden="1" x14ac:dyDescent="0.3">
      <c r="A9523" t="s">
        <v>24241</v>
      </c>
      <c r="B9523" t="s">
        <v>24242</v>
      </c>
      <c r="C9523" t="s">
        <v>17387</v>
      </c>
      <c r="D9523" t="s">
        <v>17388</v>
      </c>
      <c r="E9523" s="74">
        <v>44441</v>
      </c>
      <c r="F9523">
        <v>0.24761900000000001</v>
      </c>
      <c r="G9523" t="s">
        <v>17</v>
      </c>
      <c r="H9523" t="s">
        <v>17315</v>
      </c>
      <c r="I9523" s="74">
        <v>45553</v>
      </c>
      <c r="J9523" t="s">
        <v>19</v>
      </c>
      <c r="K9523" t="s">
        <v>17325</v>
      </c>
    </row>
    <row r="9524" spans="1:11" hidden="1" x14ac:dyDescent="0.3">
      <c r="A9524" t="s">
        <v>24243</v>
      </c>
      <c r="B9524" t="s">
        <v>24244</v>
      </c>
      <c r="C9524" t="s">
        <v>17387</v>
      </c>
      <c r="D9524" t="s">
        <v>17388</v>
      </c>
      <c r="E9524" s="74">
        <v>44440</v>
      </c>
      <c r="F9524">
        <v>0.24331900000000001</v>
      </c>
      <c r="G9524" t="s">
        <v>17</v>
      </c>
      <c r="H9524" t="s">
        <v>17315</v>
      </c>
      <c r="I9524" s="74">
        <v>45553</v>
      </c>
      <c r="J9524" t="s">
        <v>19</v>
      </c>
      <c r="K9524" t="s">
        <v>17325</v>
      </c>
    </row>
    <row r="9525" spans="1:11" hidden="1" x14ac:dyDescent="0.3">
      <c r="A9525" t="s">
        <v>24245</v>
      </c>
      <c r="B9525" t="s">
        <v>24246</v>
      </c>
      <c r="C9525" t="s">
        <v>17387</v>
      </c>
      <c r="D9525" t="s">
        <v>17388</v>
      </c>
      <c r="E9525" s="74">
        <v>44440</v>
      </c>
      <c r="F9525">
        <v>0.24693899999999999</v>
      </c>
      <c r="G9525" t="s">
        <v>17</v>
      </c>
      <c r="H9525" t="s">
        <v>17315</v>
      </c>
      <c r="I9525" s="74">
        <v>45553</v>
      </c>
      <c r="J9525" t="s">
        <v>19</v>
      </c>
      <c r="K9525" t="s">
        <v>17325</v>
      </c>
    </row>
    <row r="9526" spans="1:11" hidden="1" x14ac:dyDescent="0.3">
      <c r="A9526" t="s">
        <v>24247</v>
      </c>
      <c r="B9526" t="s">
        <v>24248</v>
      </c>
      <c r="C9526" t="s">
        <v>17387</v>
      </c>
      <c r="D9526" t="s">
        <v>17388</v>
      </c>
      <c r="E9526" s="74">
        <v>44439</v>
      </c>
      <c r="F9526">
        <v>0.24754000000000001</v>
      </c>
      <c r="G9526" t="s">
        <v>17</v>
      </c>
      <c r="H9526" t="s">
        <v>17315</v>
      </c>
      <c r="I9526" s="74">
        <v>45553</v>
      </c>
      <c r="J9526" t="s">
        <v>19</v>
      </c>
      <c r="K9526" t="s">
        <v>17325</v>
      </c>
    </row>
    <row r="9527" spans="1:11" hidden="1" x14ac:dyDescent="0.3">
      <c r="A9527" t="s">
        <v>24249</v>
      </c>
      <c r="B9527" t="s">
        <v>24250</v>
      </c>
      <c r="C9527" t="s">
        <v>17387</v>
      </c>
      <c r="D9527" t="s">
        <v>17388</v>
      </c>
      <c r="E9527" s="74">
        <v>44448</v>
      </c>
      <c r="F9527">
        <v>0.248977</v>
      </c>
      <c r="G9527" t="s">
        <v>17</v>
      </c>
      <c r="H9527" t="s">
        <v>17315</v>
      </c>
      <c r="I9527" s="74">
        <v>45553</v>
      </c>
      <c r="J9527" t="s">
        <v>19</v>
      </c>
      <c r="K9527" t="s">
        <v>17325</v>
      </c>
    </row>
    <row r="9528" spans="1:11" hidden="1" x14ac:dyDescent="0.3">
      <c r="A9528" t="s">
        <v>23172</v>
      </c>
      <c r="B9528" t="s">
        <v>23173</v>
      </c>
      <c r="C9528" t="s">
        <v>17387</v>
      </c>
      <c r="D9528" t="s">
        <v>17388</v>
      </c>
      <c r="E9528" s="74">
        <v>44200</v>
      </c>
      <c r="F9528">
        <v>0.232239</v>
      </c>
      <c r="G9528" t="s">
        <v>17</v>
      </c>
      <c r="H9528" t="s">
        <v>17315</v>
      </c>
      <c r="I9528" s="74">
        <v>45545</v>
      </c>
      <c r="J9528" t="s">
        <v>19</v>
      </c>
      <c r="K9528" t="s">
        <v>17325</v>
      </c>
    </row>
    <row r="9529" spans="1:11" hidden="1" x14ac:dyDescent="0.3">
      <c r="A9529" t="s">
        <v>24251</v>
      </c>
      <c r="B9529" t="s">
        <v>24252</v>
      </c>
      <c r="C9529" t="s">
        <v>17387</v>
      </c>
      <c r="D9529" t="s">
        <v>17388</v>
      </c>
      <c r="E9529" s="74">
        <v>44452</v>
      </c>
      <c r="F9529">
        <v>0.24482000000000001</v>
      </c>
      <c r="G9529" t="s">
        <v>17</v>
      </c>
      <c r="H9529" t="s">
        <v>17315</v>
      </c>
      <c r="I9529" s="74">
        <v>45553</v>
      </c>
      <c r="J9529" t="s">
        <v>19</v>
      </c>
      <c r="K9529" t="s">
        <v>17325</v>
      </c>
    </row>
    <row r="9530" spans="1:11" hidden="1" x14ac:dyDescent="0.3">
      <c r="A9530" t="s">
        <v>24253</v>
      </c>
      <c r="B9530" t="s">
        <v>24254</v>
      </c>
      <c r="C9530" t="s">
        <v>17387</v>
      </c>
      <c r="D9530" t="s">
        <v>17388</v>
      </c>
      <c r="E9530" s="74">
        <v>44465</v>
      </c>
      <c r="F9530">
        <v>0.24604799999999999</v>
      </c>
      <c r="G9530" t="s">
        <v>17</v>
      </c>
      <c r="H9530" t="s">
        <v>17315</v>
      </c>
      <c r="I9530" s="74">
        <v>45553</v>
      </c>
      <c r="J9530" t="s">
        <v>19</v>
      </c>
      <c r="K9530" t="s">
        <v>17325</v>
      </c>
    </row>
    <row r="9531" spans="1:11" hidden="1" x14ac:dyDescent="0.3">
      <c r="A9531" t="s">
        <v>24255</v>
      </c>
      <c r="B9531" t="s">
        <v>24256</v>
      </c>
      <c r="C9531" t="s">
        <v>17387</v>
      </c>
      <c r="D9531" t="s">
        <v>17388</v>
      </c>
      <c r="E9531" s="74">
        <v>44473</v>
      </c>
      <c r="F9531">
        <v>0.24679699999999999</v>
      </c>
      <c r="G9531" t="s">
        <v>17</v>
      </c>
      <c r="H9531" t="s">
        <v>17315</v>
      </c>
      <c r="I9531" s="74">
        <v>45553</v>
      </c>
      <c r="J9531" t="s">
        <v>19</v>
      </c>
      <c r="K9531" t="s">
        <v>17325</v>
      </c>
    </row>
    <row r="9532" spans="1:11" hidden="1" x14ac:dyDescent="0.3">
      <c r="A9532" t="s">
        <v>24257</v>
      </c>
      <c r="B9532" t="s">
        <v>24258</v>
      </c>
      <c r="C9532" t="s">
        <v>17387</v>
      </c>
      <c r="D9532" t="s">
        <v>17388</v>
      </c>
      <c r="E9532" s="74">
        <v>44477</v>
      </c>
      <c r="F9532">
        <v>0.24501999999999999</v>
      </c>
      <c r="G9532" t="s">
        <v>17</v>
      </c>
      <c r="H9532" t="s">
        <v>17315</v>
      </c>
      <c r="I9532" s="74">
        <v>45553</v>
      </c>
      <c r="J9532" t="s">
        <v>19</v>
      </c>
      <c r="K9532" t="s">
        <v>17325</v>
      </c>
    </row>
    <row r="9533" spans="1:11" hidden="1" x14ac:dyDescent="0.3">
      <c r="A9533" t="s">
        <v>24259</v>
      </c>
      <c r="B9533" t="s">
        <v>24260</v>
      </c>
      <c r="C9533" t="s">
        <v>17387</v>
      </c>
      <c r="D9533" t="s">
        <v>17388</v>
      </c>
      <c r="E9533" s="74">
        <v>44441</v>
      </c>
      <c r="F9533">
        <v>0.24833</v>
      </c>
      <c r="G9533" t="s">
        <v>17</v>
      </c>
      <c r="H9533" t="s">
        <v>17315</v>
      </c>
      <c r="I9533" s="74">
        <v>45553</v>
      </c>
      <c r="J9533" t="s">
        <v>19</v>
      </c>
      <c r="K9533" t="s">
        <v>17325</v>
      </c>
    </row>
    <row r="9534" spans="1:11" hidden="1" x14ac:dyDescent="0.3">
      <c r="A9534" t="s">
        <v>24261</v>
      </c>
      <c r="B9534" t="s">
        <v>24262</v>
      </c>
      <c r="C9534" t="s">
        <v>17387</v>
      </c>
      <c r="D9534" t="s">
        <v>17388</v>
      </c>
      <c r="E9534" s="74">
        <v>44466</v>
      </c>
      <c r="F9534">
        <v>0.24834000000000001</v>
      </c>
      <c r="G9534" t="s">
        <v>17</v>
      </c>
      <c r="H9534" t="s">
        <v>17315</v>
      </c>
      <c r="I9534" s="74">
        <v>45553</v>
      </c>
      <c r="J9534" t="s">
        <v>19</v>
      </c>
      <c r="K9534" t="s">
        <v>17325</v>
      </c>
    </row>
    <row r="9535" spans="1:11" hidden="1" x14ac:dyDescent="0.3">
      <c r="A9535" t="s">
        <v>24263</v>
      </c>
      <c r="B9535" t="s">
        <v>24264</v>
      </c>
      <c r="C9535" t="s">
        <v>17387</v>
      </c>
      <c r="D9535" t="s">
        <v>17388</v>
      </c>
      <c r="E9535" s="74">
        <v>44488</v>
      </c>
      <c r="F9535">
        <v>0.24598999999999999</v>
      </c>
      <c r="G9535" t="s">
        <v>17</v>
      </c>
      <c r="H9535" t="s">
        <v>17315</v>
      </c>
      <c r="I9535" s="74">
        <v>45553</v>
      </c>
      <c r="J9535" t="s">
        <v>19</v>
      </c>
      <c r="K9535" t="s">
        <v>17325</v>
      </c>
    </row>
    <row r="9536" spans="1:11" hidden="1" x14ac:dyDescent="0.3">
      <c r="A9536" t="s">
        <v>24265</v>
      </c>
      <c r="B9536" t="s">
        <v>24266</v>
      </c>
      <c r="C9536" t="s">
        <v>17387</v>
      </c>
      <c r="D9536" t="s">
        <v>17388</v>
      </c>
      <c r="E9536" s="74">
        <v>44488</v>
      </c>
      <c r="F9536">
        <v>0.24213899999999999</v>
      </c>
      <c r="G9536" t="s">
        <v>17</v>
      </c>
      <c r="H9536" t="s">
        <v>17315</v>
      </c>
      <c r="I9536" s="74">
        <v>45553</v>
      </c>
      <c r="J9536" t="s">
        <v>19</v>
      </c>
      <c r="K9536" t="s">
        <v>17325</v>
      </c>
    </row>
    <row r="9537" spans="1:11" hidden="1" x14ac:dyDescent="0.3">
      <c r="A9537" t="s">
        <v>24267</v>
      </c>
      <c r="B9537" t="s">
        <v>24268</v>
      </c>
      <c r="C9537" t="s">
        <v>17387</v>
      </c>
      <c r="D9537" t="s">
        <v>17388</v>
      </c>
      <c r="E9537" s="74">
        <v>44496</v>
      </c>
      <c r="F9537">
        <v>0.246808</v>
      </c>
      <c r="G9537" t="s">
        <v>17</v>
      </c>
      <c r="H9537" t="s">
        <v>17315</v>
      </c>
      <c r="I9537" s="74">
        <v>45553</v>
      </c>
      <c r="J9537" t="s">
        <v>19</v>
      </c>
      <c r="K9537" t="s">
        <v>17325</v>
      </c>
    </row>
    <row r="9538" spans="1:11" hidden="1" x14ac:dyDescent="0.3">
      <c r="A9538" t="s">
        <v>24269</v>
      </c>
      <c r="B9538" t="s">
        <v>24270</v>
      </c>
      <c r="C9538" t="s">
        <v>17387</v>
      </c>
      <c r="D9538" t="s">
        <v>17388</v>
      </c>
      <c r="E9538" s="74">
        <v>44513</v>
      </c>
      <c r="F9538">
        <v>0.24451899999999999</v>
      </c>
      <c r="G9538" t="s">
        <v>17</v>
      </c>
      <c r="H9538" t="s">
        <v>17315</v>
      </c>
      <c r="I9538" s="74">
        <v>45553</v>
      </c>
      <c r="J9538" t="s">
        <v>19</v>
      </c>
      <c r="K9538" t="s">
        <v>17325</v>
      </c>
    </row>
    <row r="9539" spans="1:11" hidden="1" x14ac:dyDescent="0.3">
      <c r="A9539" t="s">
        <v>24271</v>
      </c>
      <c r="B9539" t="s">
        <v>24272</v>
      </c>
      <c r="C9539" t="s">
        <v>17387</v>
      </c>
      <c r="D9539" t="s">
        <v>17388</v>
      </c>
      <c r="E9539" s="74">
        <v>44518</v>
      </c>
      <c r="F9539">
        <v>0.24177899999999999</v>
      </c>
      <c r="G9539" t="s">
        <v>17</v>
      </c>
      <c r="H9539" t="s">
        <v>17315</v>
      </c>
      <c r="I9539" s="74">
        <v>45553</v>
      </c>
      <c r="J9539" t="s">
        <v>19</v>
      </c>
      <c r="K9539" t="s">
        <v>17325</v>
      </c>
    </row>
    <row r="9540" spans="1:11" hidden="1" x14ac:dyDescent="0.3">
      <c r="A9540" t="s">
        <v>24273</v>
      </c>
      <c r="B9540" t="s">
        <v>24274</v>
      </c>
      <c r="C9540" t="s">
        <v>17387</v>
      </c>
      <c r="D9540" t="s">
        <v>17388</v>
      </c>
      <c r="E9540" s="74">
        <v>44518</v>
      </c>
      <c r="F9540">
        <v>0.24859899999999999</v>
      </c>
      <c r="G9540" t="s">
        <v>17</v>
      </c>
      <c r="H9540" t="s">
        <v>17315</v>
      </c>
      <c r="I9540" s="74">
        <v>45553</v>
      </c>
      <c r="J9540" t="s">
        <v>19</v>
      </c>
      <c r="K9540" t="s">
        <v>17325</v>
      </c>
    </row>
    <row r="9541" spans="1:11" hidden="1" x14ac:dyDescent="0.3">
      <c r="A9541" t="s">
        <v>24275</v>
      </c>
      <c r="B9541" t="s">
        <v>24276</v>
      </c>
      <c r="C9541" t="s">
        <v>17387</v>
      </c>
      <c r="D9541" t="s">
        <v>17388</v>
      </c>
      <c r="E9541" s="74">
        <v>44406</v>
      </c>
      <c r="F9541">
        <v>0.245895</v>
      </c>
      <c r="G9541" t="s">
        <v>17</v>
      </c>
      <c r="H9541" t="s">
        <v>17315</v>
      </c>
      <c r="I9541" s="74">
        <v>45553</v>
      </c>
      <c r="J9541" t="s">
        <v>19</v>
      </c>
      <c r="K9541" t="s">
        <v>17325</v>
      </c>
    </row>
    <row r="9542" spans="1:11" hidden="1" x14ac:dyDescent="0.3">
      <c r="A9542" t="s">
        <v>24277</v>
      </c>
      <c r="B9542" t="s">
        <v>24278</v>
      </c>
      <c r="C9542" t="s">
        <v>17387</v>
      </c>
      <c r="D9542" t="s">
        <v>17388</v>
      </c>
      <c r="E9542" s="74">
        <v>44410</v>
      </c>
      <c r="F9542">
        <v>0.24140800000000001</v>
      </c>
      <c r="G9542" t="s">
        <v>17</v>
      </c>
      <c r="H9542" t="s">
        <v>17315</v>
      </c>
      <c r="I9542" s="74">
        <v>45553</v>
      </c>
      <c r="J9542" t="s">
        <v>19</v>
      </c>
      <c r="K9542" t="s">
        <v>17325</v>
      </c>
    </row>
    <row r="9543" spans="1:11" hidden="1" x14ac:dyDescent="0.3">
      <c r="A9543" t="s">
        <v>24279</v>
      </c>
      <c r="B9543" t="s">
        <v>24280</v>
      </c>
      <c r="C9543" t="s">
        <v>17387</v>
      </c>
      <c r="D9543" t="s">
        <v>17388</v>
      </c>
      <c r="E9543" s="74">
        <v>44410</v>
      </c>
      <c r="F9543">
        <v>0.24601899999999999</v>
      </c>
      <c r="G9543" t="s">
        <v>17</v>
      </c>
      <c r="H9543" t="s">
        <v>17315</v>
      </c>
      <c r="I9543" s="74">
        <v>45553</v>
      </c>
      <c r="J9543" t="s">
        <v>19</v>
      </c>
      <c r="K9543" t="s">
        <v>17325</v>
      </c>
    </row>
    <row r="9544" spans="1:11" hidden="1" x14ac:dyDescent="0.3">
      <c r="A9544" t="s">
        <v>23174</v>
      </c>
      <c r="B9544" t="s">
        <v>23175</v>
      </c>
      <c r="C9544" t="s">
        <v>17387</v>
      </c>
      <c r="D9544" t="s">
        <v>17388</v>
      </c>
      <c r="E9544" s="74">
        <v>44211</v>
      </c>
      <c r="F9544">
        <v>0.234817</v>
      </c>
      <c r="G9544" t="s">
        <v>17</v>
      </c>
      <c r="H9544" t="s">
        <v>17315</v>
      </c>
      <c r="I9544" s="74">
        <v>45545</v>
      </c>
      <c r="J9544" t="s">
        <v>19</v>
      </c>
      <c r="K9544" t="s">
        <v>17325</v>
      </c>
    </row>
    <row r="9545" spans="1:11" hidden="1" x14ac:dyDescent="0.3">
      <c r="A9545" t="s">
        <v>24281</v>
      </c>
      <c r="B9545" t="s">
        <v>24282</v>
      </c>
      <c r="C9545" t="s">
        <v>17387</v>
      </c>
      <c r="D9545" t="s">
        <v>17388</v>
      </c>
      <c r="E9545" s="74">
        <v>44407</v>
      </c>
      <c r="F9545">
        <v>0.241678</v>
      </c>
      <c r="G9545" t="s">
        <v>17</v>
      </c>
      <c r="H9545" t="s">
        <v>17315</v>
      </c>
      <c r="I9545" s="74">
        <v>45553</v>
      </c>
      <c r="J9545" t="s">
        <v>19</v>
      </c>
      <c r="K9545" t="s">
        <v>17325</v>
      </c>
    </row>
    <row r="9546" spans="1:11" hidden="1" x14ac:dyDescent="0.3">
      <c r="A9546" t="s">
        <v>24283</v>
      </c>
      <c r="B9546" t="s">
        <v>24284</v>
      </c>
      <c r="C9546" t="s">
        <v>17387</v>
      </c>
      <c r="D9546" t="s">
        <v>17388</v>
      </c>
      <c r="E9546" s="74">
        <v>44406</v>
      </c>
      <c r="F9546">
        <v>0.23826800000000001</v>
      </c>
      <c r="G9546" t="s">
        <v>17</v>
      </c>
      <c r="H9546" t="s">
        <v>17315</v>
      </c>
      <c r="I9546" s="74">
        <v>45553</v>
      </c>
      <c r="J9546" t="s">
        <v>19</v>
      </c>
      <c r="K9546" t="s">
        <v>17325</v>
      </c>
    </row>
    <row r="9547" spans="1:11" hidden="1" x14ac:dyDescent="0.3">
      <c r="A9547" t="s">
        <v>24285</v>
      </c>
      <c r="B9547" t="s">
        <v>24286</v>
      </c>
      <c r="C9547" t="s">
        <v>17387</v>
      </c>
      <c r="D9547" t="s">
        <v>17388</v>
      </c>
      <c r="E9547" s="74">
        <v>44453</v>
      </c>
      <c r="F9547">
        <v>0.24928900000000001</v>
      </c>
      <c r="G9547" t="s">
        <v>17</v>
      </c>
      <c r="H9547" t="s">
        <v>17315</v>
      </c>
      <c r="I9547" s="74">
        <v>45553</v>
      </c>
      <c r="J9547" t="s">
        <v>19</v>
      </c>
      <c r="K9547" t="s">
        <v>17325</v>
      </c>
    </row>
    <row r="9548" spans="1:11" hidden="1" x14ac:dyDescent="0.3">
      <c r="A9548" t="s">
        <v>24287</v>
      </c>
      <c r="B9548" t="s">
        <v>24288</v>
      </c>
      <c r="C9548" t="s">
        <v>17387</v>
      </c>
      <c r="D9548" t="s">
        <v>17388</v>
      </c>
      <c r="E9548" s="74">
        <v>44466</v>
      </c>
      <c r="F9548">
        <v>0.242838</v>
      </c>
      <c r="G9548" t="s">
        <v>17</v>
      </c>
      <c r="H9548" t="s">
        <v>17315</v>
      </c>
      <c r="I9548" s="74">
        <v>45553</v>
      </c>
      <c r="J9548" t="s">
        <v>19</v>
      </c>
      <c r="K9548" t="s">
        <v>17325</v>
      </c>
    </row>
    <row r="9549" spans="1:11" hidden="1" x14ac:dyDescent="0.3">
      <c r="A9549" t="s">
        <v>24289</v>
      </c>
      <c r="B9549" t="s">
        <v>24290</v>
      </c>
      <c r="C9549" t="s">
        <v>17387</v>
      </c>
      <c r="D9549" t="s">
        <v>17388</v>
      </c>
      <c r="E9549" s="74">
        <v>44417</v>
      </c>
      <c r="F9549">
        <v>0.24648900000000001</v>
      </c>
      <c r="G9549" t="s">
        <v>17</v>
      </c>
      <c r="H9549" t="s">
        <v>17315</v>
      </c>
      <c r="I9549" s="74">
        <v>45553</v>
      </c>
      <c r="J9549" t="s">
        <v>19</v>
      </c>
      <c r="K9549" t="s">
        <v>17325</v>
      </c>
    </row>
    <row r="9550" spans="1:11" hidden="1" x14ac:dyDescent="0.3">
      <c r="A9550" t="s">
        <v>24291</v>
      </c>
      <c r="B9550" t="s">
        <v>24292</v>
      </c>
      <c r="C9550" t="s">
        <v>17387</v>
      </c>
      <c r="D9550" t="s">
        <v>17388</v>
      </c>
      <c r="E9550" s="74">
        <v>44418</v>
      </c>
      <c r="F9550">
        <v>0.24365999999999999</v>
      </c>
      <c r="G9550" t="s">
        <v>17</v>
      </c>
      <c r="H9550" t="s">
        <v>17315</v>
      </c>
      <c r="I9550" s="74">
        <v>45553</v>
      </c>
      <c r="J9550" t="s">
        <v>19</v>
      </c>
      <c r="K9550" t="s">
        <v>17325</v>
      </c>
    </row>
    <row r="9551" spans="1:11" hidden="1" x14ac:dyDescent="0.3">
      <c r="A9551" t="s">
        <v>24293</v>
      </c>
      <c r="B9551" t="s">
        <v>24294</v>
      </c>
      <c r="C9551" t="s">
        <v>17387</v>
      </c>
      <c r="D9551" t="s">
        <v>17388</v>
      </c>
      <c r="E9551" s="74">
        <v>44456</v>
      </c>
      <c r="F9551">
        <v>0.24575900000000001</v>
      </c>
      <c r="G9551" t="s">
        <v>17</v>
      </c>
      <c r="H9551" t="s">
        <v>17315</v>
      </c>
      <c r="I9551" s="74">
        <v>45553</v>
      </c>
      <c r="J9551" t="s">
        <v>19</v>
      </c>
      <c r="K9551" t="s">
        <v>17325</v>
      </c>
    </row>
    <row r="9552" spans="1:11" hidden="1" x14ac:dyDescent="0.3">
      <c r="A9552" t="s">
        <v>24295</v>
      </c>
      <c r="B9552" t="s">
        <v>24296</v>
      </c>
      <c r="C9552" t="s">
        <v>17387</v>
      </c>
      <c r="D9552" t="s">
        <v>17388</v>
      </c>
      <c r="E9552" s="74">
        <v>44432</v>
      </c>
      <c r="F9552">
        <v>0.24853900000000001</v>
      </c>
      <c r="G9552" t="s">
        <v>17</v>
      </c>
      <c r="H9552" t="s">
        <v>17315</v>
      </c>
      <c r="I9552" s="74">
        <v>45553</v>
      </c>
      <c r="J9552" t="s">
        <v>19</v>
      </c>
      <c r="K9552" t="s">
        <v>17325</v>
      </c>
    </row>
    <row r="9553" spans="1:11" hidden="1" x14ac:dyDescent="0.3">
      <c r="A9553" t="s">
        <v>24297</v>
      </c>
      <c r="B9553" t="s">
        <v>24298</v>
      </c>
      <c r="C9553" t="s">
        <v>17387</v>
      </c>
      <c r="D9553" t="s">
        <v>17388</v>
      </c>
      <c r="E9553" s="74">
        <v>44432</v>
      </c>
      <c r="F9553">
        <v>0.24696000000000001</v>
      </c>
      <c r="G9553" t="s">
        <v>17</v>
      </c>
      <c r="H9553" t="s">
        <v>17315</v>
      </c>
      <c r="I9553" s="74">
        <v>45553</v>
      </c>
      <c r="J9553" t="s">
        <v>19</v>
      </c>
      <c r="K9553" t="s">
        <v>17325</v>
      </c>
    </row>
    <row r="9554" spans="1:11" hidden="1" x14ac:dyDescent="0.3">
      <c r="A9554" t="s">
        <v>24299</v>
      </c>
      <c r="B9554" t="s">
        <v>24300</v>
      </c>
      <c r="C9554" t="s">
        <v>17387</v>
      </c>
      <c r="D9554" t="s">
        <v>17388</v>
      </c>
      <c r="E9554" s="74">
        <v>44438</v>
      </c>
      <c r="F9554">
        <v>0.24704000000000001</v>
      </c>
      <c r="G9554" t="s">
        <v>17</v>
      </c>
      <c r="H9554" t="s">
        <v>17315</v>
      </c>
      <c r="I9554" s="74">
        <v>45553</v>
      </c>
      <c r="J9554" t="s">
        <v>19</v>
      </c>
      <c r="K9554" t="s">
        <v>17325</v>
      </c>
    </row>
    <row r="9555" spans="1:11" hidden="1" x14ac:dyDescent="0.3">
      <c r="A9555" t="s">
        <v>23176</v>
      </c>
      <c r="B9555" t="s">
        <v>23177</v>
      </c>
      <c r="C9555" t="s">
        <v>17387</v>
      </c>
      <c r="D9555" t="s">
        <v>17388</v>
      </c>
      <c r="E9555" s="74">
        <v>44210</v>
      </c>
      <c r="F9555">
        <v>0.245167</v>
      </c>
      <c r="G9555" t="s">
        <v>17</v>
      </c>
      <c r="H9555" t="s">
        <v>17315</v>
      </c>
      <c r="I9555" s="74">
        <v>45545</v>
      </c>
      <c r="J9555" t="s">
        <v>19</v>
      </c>
      <c r="K9555" t="s">
        <v>17325</v>
      </c>
    </row>
    <row r="9556" spans="1:11" hidden="1" x14ac:dyDescent="0.3">
      <c r="A9556" t="s">
        <v>24301</v>
      </c>
      <c r="B9556" t="s">
        <v>24302</v>
      </c>
      <c r="C9556" t="s">
        <v>17387</v>
      </c>
      <c r="D9556" t="s">
        <v>17388</v>
      </c>
      <c r="E9556" s="74">
        <v>44440</v>
      </c>
      <c r="F9556">
        <v>0.24723999999999999</v>
      </c>
      <c r="G9556" t="s">
        <v>17</v>
      </c>
      <c r="H9556" t="s">
        <v>17315</v>
      </c>
      <c r="I9556" s="74">
        <v>45553</v>
      </c>
      <c r="J9556" t="s">
        <v>19</v>
      </c>
      <c r="K9556" t="s">
        <v>17325</v>
      </c>
    </row>
    <row r="9557" spans="1:11" hidden="1" x14ac:dyDescent="0.3">
      <c r="A9557" t="s">
        <v>24303</v>
      </c>
      <c r="B9557" t="s">
        <v>24304</v>
      </c>
      <c r="C9557" t="s">
        <v>17387</v>
      </c>
      <c r="D9557" t="s">
        <v>17388</v>
      </c>
      <c r="E9557" s="74">
        <v>44453</v>
      </c>
      <c r="F9557">
        <v>0.24945999999999999</v>
      </c>
      <c r="G9557" t="s">
        <v>17</v>
      </c>
      <c r="H9557" t="s">
        <v>17315</v>
      </c>
      <c r="I9557" s="74">
        <v>45553</v>
      </c>
      <c r="J9557" t="s">
        <v>19</v>
      </c>
      <c r="K9557" t="s">
        <v>17325</v>
      </c>
    </row>
    <row r="9558" spans="1:11" hidden="1" x14ac:dyDescent="0.3">
      <c r="A9558" t="s">
        <v>24305</v>
      </c>
      <c r="B9558" t="s">
        <v>24306</v>
      </c>
      <c r="C9558" t="s">
        <v>17387</v>
      </c>
      <c r="D9558" t="s">
        <v>17388</v>
      </c>
      <c r="E9558" s="74">
        <v>44505</v>
      </c>
      <c r="F9558">
        <v>1.464E-2</v>
      </c>
      <c r="G9558" t="s">
        <v>17</v>
      </c>
      <c r="H9558" t="s">
        <v>17315</v>
      </c>
      <c r="I9558" s="74">
        <v>45553</v>
      </c>
      <c r="J9558" t="s">
        <v>19</v>
      </c>
      <c r="K9558" t="s">
        <v>17325</v>
      </c>
    </row>
    <row r="9559" spans="1:11" hidden="1" x14ac:dyDescent="0.3">
      <c r="A9559" t="s">
        <v>23178</v>
      </c>
      <c r="B9559" t="s">
        <v>23179</v>
      </c>
      <c r="C9559" t="s">
        <v>17387</v>
      </c>
      <c r="D9559" t="s">
        <v>17388</v>
      </c>
      <c r="E9559" s="74">
        <v>44231</v>
      </c>
      <c r="F9559">
        <v>0.24735799999999999</v>
      </c>
      <c r="G9559" t="s">
        <v>17</v>
      </c>
      <c r="H9559" t="s">
        <v>17315</v>
      </c>
      <c r="I9559" s="74">
        <v>45558</v>
      </c>
      <c r="J9559" t="s">
        <v>19</v>
      </c>
      <c r="K9559" t="s">
        <v>17325</v>
      </c>
    </row>
    <row r="9560" spans="1:11" hidden="1" x14ac:dyDescent="0.3">
      <c r="A9560" t="s">
        <v>23180</v>
      </c>
      <c r="B9560" t="s">
        <v>23181</v>
      </c>
      <c r="C9560" t="s">
        <v>17387</v>
      </c>
      <c r="D9560" t="s">
        <v>17388</v>
      </c>
      <c r="E9560" s="74">
        <v>44239</v>
      </c>
      <c r="F9560">
        <v>0.248</v>
      </c>
      <c r="G9560" t="s">
        <v>17</v>
      </c>
      <c r="H9560" t="s">
        <v>17315</v>
      </c>
      <c r="I9560" s="74">
        <v>45545</v>
      </c>
      <c r="J9560" t="s">
        <v>19</v>
      </c>
      <c r="K9560" t="s">
        <v>17325</v>
      </c>
    </row>
    <row r="9561" spans="1:11" hidden="1" x14ac:dyDescent="0.3">
      <c r="A9561" t="s">
        <v>23182</v>
      </c>
      <c r="B9561" t="s">
        <v>23183</v>
      </c>
      <c r="C9561" t="s">
        <v>17387</v>
      </c>
      <c r="D9561" t="s">
        <v>17388</v>
      </c>
      <c r="E9561" s="74">
        <v>44257</v>
      </c>
      <c r="F9561">
        <v>0.24817900000000001</v>
      </c>
      <c r="G9561" t="s">
        <v>17</v>
      </c>
      <c r="H9561" t="s">
        <v>17315</v>
      </c>
      <c r="I9561" s="74">
        <v>45545</v>
      </c>
      <c r="J9561" t="s">
        <v>19</v>
      </c>
      <c r="K9561" t="s">
        <v>17325</v>
      </c>
    </row>
    <row r="9562" spans="1:11" hidden="1" x14ac:dyDescent="0.3">
      <c r="A9562" t="s">
        <v>23184</v>
      </c>
      <c r="B9562" t="s">
        <v>23185</v>
      </c>
      <c r="C9562" t="s">
        <v>17387</v>
      </c>
      <c r="D9562" t="s">
        <v>17388</v>
      </c>
      <c r="E9562" s="74">
        <v>44393</v>
      </c>
      <c r="F9562">
        <v>6.3700000000000007E-2</v>
      </c>
      <c r="G9562" t="s">
        <v>17</v>
      </c>
      <c r="H9562" t="s">
        <v>17315</v>
      </c>
      <c r="I9562" s="74">
        <v>45545</v>
      </c>
      <c r="J9562" t="s">
        <v>19</v>
      </c>
      <c r="K9562" t="s">
        <v>17325</v>
      </c>
    </row>
    <row r="9563" spans="1:11" hidden="1" x14ac:dyDescent="0.3">
      <c r="A9563" t="s">
        <v>23186</v>
      </c>
      <c r="B9563" t="s">
        <v>23187</v>
      </c>
      <c r="C9563" t="s">
        <v>17387</v>
      </c>
      <c r="D9563" t="s">
        <v>17388</v>
      </c>
      <c r="E9563" s="74">
        <v>44293</v>
      </c>
      <c r="F9563">
        <v>0.24542800000000001</v>
      </c>
      <c r="G9563" t="s">
        <v>17</v>
      </c>
      <c r="H9563" t="s">
        <v>17315</v>
      </c>
      <c r="I9563" s="74">
        <v>45545</v>
      </c>
      <c r="J9563" t="s">
        <v>19</v>
      </c>
      <c r="K9563" t="s">
        <v>17325</v>
      </c>
    </row>
    <row r="9564" spans="1:11" hidden="1" x14ac:dyDescent="0.3">
      <c r="A9564" t="s">
        <v>23188</v>
      </c>
      <c r="B9564" t="s">
        <v>23189</v>
      </c>
      <c r="C9564" t="s">
        <v>17387</v>
      </c>
      <c r="D9564" t="s">
        <v>17388</v>
      </c>
      <c r="E9564" s="74">
        <v>44291</v>
      </c>
      <c r="F9564">
        <v>0.24410899999999999</v>
      </c>
      <c r="G9564" t="s">
        <v>17</v>
      </c>
      <c r="H9564" t="s">
        <v>17315</v>
      </c>
      <c r="I9564" s="74">
        <v>45545</v>
      </c>
      <c r="J9564" t="s">
        <v>19</v>
      </c>
      <c r="K9564" t="s">
        <v>17325</v>
      </c>
    </row>
    <row r="9565" spans="1:11" hidden="1" x14ac:dyDescent="0.3">
      <c r="A9565" t="s">
        <v>23190</v>
      </c>
      <c r="B9565" t="s">
        <v>23191</v>
      </c>
      <c r="C9565" t="s">
        <v>17387</v>
      </c>
      <c r="D9565" t="s">
        <v>17388</v>
      </c>
      <c r="E9565" s="74">
        <v>44293</v>
      </c>
      <c r="F9565">
        <v>0.24771899999999999</v>
      </c>
      <c r="G9565" t="s">
        <v>17</v>
      </c>
      <c r="H9565" t="s">
        <v>17315</v>
      </c>
      <c r="I9565" s="74">
        <v>45541</v>
      </c>
      <c r="J9565" t="s">
        <v>19</v>
      </c>
      <c r="K9565" t="s">
        <v>17325</v>
      </c>
    </row>
    <row r="9566" spans="1:11" hidden="1" x14ac:dyDescent="0.3">
      <c r="A9566" t="s">
        <v>23118</v>
      </c>
      <c r="B9566" t="s">
        <v>23119</v>
      </c>
      <c r="C9566" t="s">
        <v>17387</v>
      </c>
      <c r="D9566" t="s">
        <v>17388</v>
      </c>
      <c r="E9566" s="74">
        <v>44201</v>
      </c>
      <c r="F9566">
        <v>0.24537800000000001</v>
      </c>
      <c r="G9566" t="s">
        <v>17</v>
      </c>
      <c r="H9566" t="s">
        <v>17315</v>
      </c>
      <c r="I9566" s="74">
        <v>45541</v>
      </c>
      <c r="J9566" t="s">
        <v>19</v>
      </c>
      <c r="K9566" t="s">
        <v>17325</v>
      </c>
    </row>
    <row r="9567" spans="1:11" hidden="1" x14ac:dyDescent="0.3">
      <c r="A9567" t="s">
        <v>23192</v>
      </c>
      <c r="B9567" t="s">
        <v>23193</v>
      </c>
      <c r="C9567" t="s">
        <v>17387</v>
      </c>
      <c r="D9567" t="s">
        <v>17388</v>
      </c>
      <c r="E9567" s="74">
        <v>44299</v>
      </c>
      <c r="F9567">
        <v>0.23585999999999999</v>
      </c>
      <c r="G9567" t="s">
        <v>17</v>
      </c>
      <c r="H9567" t="s">
        <v>17315</v>
      </c>
      <c r="I9567" s="74">
        <v>45541</v>
      </c>
      <c r="J9567" t="s">
        <v>19</v>
      </c>
      <c r="K9567" t="s">
        <v>17325</v>
      </c>
    </row>
    <row r="9568" spans="1:11" hidden="1" x14ac:dyDescent="0.3">
      <c r="A9568" t="s">
        <v>23194</v>
      </c>
      <c r="B9568" t="s">
        <v>23195</v>
      </c>
      <c r="C9568" t="s">
        <v>17387</v>
      </c>
      <c r="D9568" t="s">
        <v>17388</v>
      </c>
      <c r="E9568" s="74">
        <v>44301</v>
      </c>
      <c r="F9568">
        <v>0.24850800000000001</v>
      </c>
      <c r="G9568" t="s">
        <v>17</v>
      </c>
      <c r="H9568" t="s">
        <v>17315</v>
      </c>
      <c r="I9568" s="74">
        <v>45541</v>
      </c>
      <c r="J9568" t="s">
        <v>19</v>
      </c>
      <c r="K9568" t="s">
        <v>17325</v>
      </c>
    </row>
    <row r="9569" spans="1:11" hidden="1" x14ac:dyDescent="0.3">
      <c r="A9569" t="s">
        <v>23196</v>
      </c>
      <c r="B9569" t="s">
        <v>23197</v>
      </c>
      <c r="C9569" t="s">
        <v>17387</v>
      </c>
      <c r="D9569" t="s">
        <v>17388</v>
      </c>
      <c r="E9569" s="74">
        <v>44299</v>
      </c>
      <c r="F9569">
        <v>0.244059</v>
      </c>
      <c r="G9569" t="s">
        <v>17</v>
      </c>
      <c r="H9569" t="s">
        <v>17315</v>
      </c>
      <c r="I9569" s="74">
        <v>45541</v>
      </c>
      <c r="J9569" t="s">
        <v>19</v>
      </c>
      <c r="K9569" t="s">
        <v>17325</v>
      </c>
    </row>
    <row r="9570" spans="1:11" hidden="1" x14ac:dyDescent="0.3">
      <c r="A9570" t="s">
        <v>23198</v>
      </c>
      <c r="B9570" t="s">
        <v>23199</v>
      </c>
      <c r="C9570" t="s">
        <v>17387</v>
      </c>
      <c r="D9570" t="s">
        <v>17388</v>
      </c>
      <c r="E9570" s="74">
        <v>44308</v>
      </c>
      <c r="F9570">
        <v>0.24854999999999999</v>
      </c>
      <c r="G9570" t="s">
        <v>17</v>
      </c>
      <c r="H9570" t="s">
        <v>17315</v>
      </c>
      <c r="I9570" s="74">
        <v>45541</v>
      </c>
      <c r="J9570" t="s">
        <v>19</v>
      </c>
      <c r="K9570" t="s">
        <v>17325</v>
      </c>
    </row>
    <row r="9571" spans="1:11" hidden="1" x14ac:dyDescent="0.3">
      <c r="A9571" t="s">
        <v>23200</v>
      </c>
      <c r="B9571" t="s">
        <v>23201</v>
      </c>
      <c r="C9571" t="s">
        <v>17387</v>
      </c>
      <c r="D9571" t="s">
        <v>17388</v>
      </c>
      <c r="E9571" s="74">
        <v>44312</v>
      </c>
      <c r="F9571">
        <v>0.244869</v>
      </c>
      <c r="G9571" t="s">
        <v>17</v>
      </c>
      <c r="H9571" t="s">
        <v>17315</v>
      </c>
      <c r="I9571" s="74">
        <v>45541</v>
      </c>
      <c r="J9571" t="s">
        <v>19</v>
      </c>
      <c r="K9571" t="s">
        <v>17325</v>
      </c>
    </row>
    <row r="9572" spans="1:11" hidden="1" x14ac:dyDescent="0.3">
      <c r="A9572" t="s">
        <v>23202</v>
      </c>
      <c r="B9572" t="s">
        <v>23203</v>
      </c>
      <c r="C9572" t="s">
        <v>17387</v>
      </c>
      <c r="D9572" t="s">
        <v>17388</v>
      </c>
      <c r="E9572" s="74">
        <v>44312</v>
      </c>
      <c r="F9572">
        <v>0.24659</v>
      </c>
      <c r="G9572" t="s">
        <v>17</v>
      </c>
      <c r="H9572" t="s">
        <v>17315</v>
      </c>
      <c r="I9572" s="74">
        <v>45541</v>
      </c>
      <c r="J9572" t="s">
        <v>19</v>
      </c>
      <c r="K9572" t="s">
        <v>17325</v>
      </c>
    </row>
    <row r="9573" spans="1:11" hidden="1" x14ac:dyDescent="0.3">
      <c r="A9573" t="s">
        <v>23204</v>
      </c>
      <c r="B9573" t="s">
        <v>23205</v>
      </c>
      <c r="C9573" t="s">
        <v>17387</v>
      </c>
      <c r="D9573" t="s">
        <v>17388</v>
      </c>
      <c r="E9573" s="74">
        <v>44314</v>
      </c>
      <c r="F9573">
        <v>0.246508</v>
      </c>
      <c r="G9573" t="s">
        <v>17</v>
      </c>
      <c r="H9573" t="s">
        <v>17315</v>
      </c>
      <c r="I9573" s="74">
        <v>45541</v>
      </c>
      <c r="J9573" t="s">
        <v>19</v>
      </c>
      <c r="K9573" t="s">
        <v>17325</v>
      </c>
    </row>
    <row r="9574" spans="1:11" hidden="1" x14ac:dyDescent="0.3">
      <c r="A9574" t="s">
        <v>23206</v>
      </c>
      <c r="B9574" t="s">
        <v>23207</v>
      </c>
      <c r="C9574" t="s">
        <v>17387</v>
      </c>
      <c r="D9574" t="s">
        <v>17388</v>
      </c>
      <c r="E9574" s="74">
        <v>44327</v>
      </c>
      <c r="F9574">
        <v>0.24862899999999999</v>
      </c>
      <c r="G9574" t="s">
        <v>17</v>
      </c>
      <c r="H9574" t="s">
        <v>17315</v>
      </c>
      <c r="I9574" s="74">
        <v>45541</v>
      </c>
      <c r="J9574" t="s">
        <v>19</v>
      </c>
      <c r="K9574" t="s">
        <v>17325</v>
      </c>
    </row>
    <row r="9575" spans="1:11" hidden="1" x14ac:dyDescent="0.3">
      <c r="A9575" t="s">
        <v>23208</v>
      </c>
      <c r="B9575" t="s">
        <v>23209</v>
      </c>
      <c r="C9575" t="s">
        <v>17387</v>
      </c>
      <c r="D9575" t="s">
        <v>17388</v>
      </c>
      <c r="E9575" s="74">
        <v>44327</v>
      </c>
      <c r="F9575">
        <v>0.24351999999999999</v>
      </c>
      <c r="G9575" t="s">
        <v>17</v>
      </c>
      <c r="H9575" t="s">
        <v>17315</v>
      </c>
      <c r="I9575" s="74">
        <v>45541</v>
      </c>
      <c r="J9575" t="s">
        <v>19</v>
      </c>
      <c r="K9575" t="s">
        <v>17325</v>
      </c>
    </row>
    <row r="9576" spans="1:11" hidden="1" x14ac:dyDescent="0.3">
      <c r="A9576" t="s">
        <v>23120</v>
      </c>
      <c r="B9576" t="s">
        <v>23121</v>
      </c>
      <c r="C9576" t="s">
        <v>17387</v>
      </c>
      <c r="D9576" t="s">
        <v>17388</v>
      </c>
      <c r="E9576" s="74">
        <v>44200</v>
      </c>
      <c r="F9576">
        <v>0.24346799999999999</v>
      </c>
      <c r="G9576" t="s">
        <v>17</v>
      </c>
      <c r="H9576" t="s">
        <v>17315</v>
      </c>
      <c r="I9576" s="74">
        <v>45541</v>
      </c>
      <c r="J9576" t="s">
        <v>19</v>
      </c>
      <c r="K9576" t="s">
        <v>17325</v>
      </c>
    </row>
    <row r="9577" spans="1:11" hidden="1" x14ac:dyDescent="0.3">
      <c r="A9577" t="s">
        <v>23210</v>
      </c>
      <c r="B9577" t="s">
        <v>23211</v>
      </c>
      <c r="C9577" t="s">
        <v>17387</v>
      </c>
      <c r="D9577" t="s">
        <v>17388</v>
      </c>
      <c r="E9577" s="74">
        <v>44320</v>
      </c>
      <c r="F9577">
        <v>0.24654999999999999</v>
      </c>
      <c r="G9577" t="s">
        <v>17</v>
      </c>
      <c r="H9577" t="s">
        <v>17315</v>
      </c>
      <c r="I9577" s="74">
        <v>45541</v>
      </c>
      <c r="J9577" t="s">
        <v>19</v>
      </c>
      <c r="K9577" t="s">
        <v>17325</v>
      </c>
    </row>
    <row r="9578" spans="1:11" hidden="1" x14ac:dyDescent="0.3">
      <c r="A9578" t="s">
        <v>23212</v>
      </c>
      <c r="B9578" t="s">
        <v>23213</v>
      </c>
      <c r="C9578" t="s">
        <v>17387</v>
      </c>
      <c r="D9578" t="s">
        <v>17388</v>
      </c>
      <c r="E9578" s="74">
        <v>44355</v>
      </c>
      <c r="F9578">
        <v>0.24696000000000001</v>
      </c>
      <c r="G9578" t="s">
        <v>17</v>
      </c>
      <c r="H9578" t="s">
        <v>17315</v>
      </c>
      <c r="I9578" s="74">
        <v>45541</v>
      </c>
      <c r="J9578" t="s">
        <v>19</v>
      </c>
      <c r="K9578" t="s">
        <v>17325</v>
      </c>
    </row>
    <row r="9579" spans="1:11" hidden="1" x14ac:dyDescent="0.3">
      <c r="A9579" t="s">
        <v>23214</v>
      </c>
      <c r="B9579" t="s">
        <v>23215</v>
      </c>
      <c r="C9579" t="s">
        <v>17387</v>
      </c>
      <c r="D9579" t="s">
        <v>17388</v>
      </c>
      <c r="E9579" s="74">
        <v>44354</v>
      </c>
      <c r="F9579">
        <v>0.245949</v>
      </c>
      <c r="G9579" t="s">
        <v>17</v>
      </c>
      <c r="H9579" t="s">
        <v>17315</v>
      </c>
      <c r="I9579" s="74">
        <v>45541</v>
      </c>
      <c r="J9579" t="s">
        <v>19</v>
      </c>
      <c r="K9579" t="s">
        <v>17325</v>
      </c>
    </row>
    <row r="9580" spans="1:11" hidden="1" x14ac:dyDescent="0.3">
      <c r="A9580" t="s">
        <v>23216</v>
      </c>
      <c r="B9580" t="s">
        <v>23217</v>
      </c>
      <c r="C9580" t="s">
        <v>17387</v>
      </c>
      <c r="D9580" t="s">
        <v>17388</v>
      </c>
      <c r="E9580" s="74">
        <v>44271</v>
      </c>
      <c r="F9580">
        <v>0.24428</v>
      </c>
      <c r="G9580" t="s">
        <v>17</v>
      </c>
      <c r="H9580" t="s">
        <v>17315</v>
      </c>
      <c r="I9580" s="74">
        <v>45541</v>
      </c>
      <c r="J9580" t="s">
        <v>19</v>
      </c>
      <c r="K9580" t="s">
        <v>17325</v>
      </c>
    </row>
    <row r="9581" spans="1:11" hidden="1" x14ac:dyDescent="0.3">
      <c r="A9581" t="s">
        <v>23218</v>
      </c>
      <c r="B9581" t="s">
        <v>23219</v>
      </c>
      <c r="C9581" t="s">
        <v>17387</v>
      </c>
      <c r="D9581" t="s">
        <v>17388</v>
      </c>
      <c r="E9581" s="74">
        <v>44278</v>
      </c>
      <c r="F9581">
        <v>0.24598</v>
      </c>
      <c r="G9581" t="s">
        <v>17</v>
      </c>
      <c r="H9581" t="s">
        <v>17315</v>
      </c>
      <c r="I9581" s="74">
        <v>45541</v>
      </c>
      <c r="J9581" t="s">
        <v>19</v>
      </c>
      <c r="K9581" t="s">
        <v>17325</v>
      </c>
    </row>
    <row r="9582" spans="1:11" hidden="1" x14ac:dyDescent="0.3">
      <c r="A9582" t="s">
        <v>23412</v>
      </c>
      <c r="B9582" t="s">
        <v>23413</v>
      </c>
      <c r="C9582" t="s">
        <v>17387</v>
      </c>
      <c r="D9582" t="s">
        <v>17388</v>
      </c>
      <c r="E9582" s="74">
        <v>44264</v>
      </c>
      <c r="F9582">
        <v>0.24931</v>
      </c>
      <c r="G9582" t="s">
        <v>17</v>
      </c>
      <c r="H9582" t="s">
        <v>17315</v>
      </c>
      <c r="I9582" s="74">
        <v>45558</v>
      </c>
      <c r="J9582" t="s">
        <v>19</v>
      </c>
      <c r="K9582" t="s">
        <v>17325</v>
      </c>
    </row>
    <row r="9583" spans="1:11" hidden="1" x14ac:dyDescent="0.3">
      <c r="A9583" t="s">
        <v>23414</v>
      </c>
      <c r="B9583" t="s">
        <v>23415</v>
      </c>
      <c r="C9583" t="s">
        <v>17387</v>
      </c>
      <c r="D9583" t="s">
        <v>17388</v>
      </c>
      <c r="E9583" s="74">
        <v>44264</v>
      </c>
      <c r="F9583">
        <v>0.24798899999999999</v>
      </c>
      <c r="G9583" t="s">
        <v>17</v>
      </c>
      <c r="H9583" t="s">
        <v>17315</v>
      </c>
      <c r="I9583" s="74">
        <v>45541</v>
      </c>
      <c r="J9583" t="s">
        <v>19</v>
      </c>
      <c r="K9583" t="s">
        <v>17325</v>
      </c>
    </row>
    <row r="9584" spans="1:11" hidden="1" x14ac:dyDescent="0.3">
      <c r="A9584" t="s">
        <v>23416</v>
      </c>
      <c r="B9584" t="s">
        <v>23417</v>
      </c>
      <c r="C9584" t="s">
        <v>17387</v>
      </c>
      <c r="D9584" t="s">
        <v>17388</v>
      </c>
      <c r="E9584" s="74">
        <v>44257</v>
      </c>
      <c r="F9584">
        <v>0.245478</v>
      </c>
      <c r="G9584" t="s">
        <v>17</v>
      </c>
      <c r="H9584" t="s">
        <v>17315</v>
      </c>
      <c r="I9584" s="74">
        <v>45541</v>
      </c>
      <c r="J9584" t="s">
        <v>19</v>
      </c>
      <c r="K9584" t="s">
        <v>17325</v>
      </c>
    </row>
    <row r="9585" spans="1:11" hidden="1" x14ac:dyDescent="0.3">
      <c r="A9585" t="s">
        <v>23418</v>
      </c>
      <c r="B9585" t="s">
        <v>23419</v>
      </c>
      <c r="C9585" t="s">
        <v>17387</v>
      </c>
      <c r="D9585" t="s">
        <v>17388</v>
      </c>
      <c r="E9585" s="74">
        <v>44264</v>
      </c>
      <c r="F9585">
        <v>0.24723999999999999</v>
      </c>
      <c r="G9585" t="s">
        <v>17</v>
      </c>
      <c r="H9585" t="s">
        <v>17315</v>
      </c>
      <c r="I9585" s="74">
        <v>45541</v>
      </c>
      <c r="J9585" t="s">
        <v>19</v>
      </c>
      <c r="K9585" t="s">
        <v>17325</v>
      </c>
    </row>
    <row r="9586" spans="1:11" hidden="1" x14ac:dyDescent="0.3">
      <c r="A9586" t="s">
        <v>23124</v>
      </c>
      <c r="B9586" t="s">
        <v>23125</v>
      </c>
      <c r="C9586" t="s">
        <v>17387</v>
      </c>
      <c r="D9586" t="s">
        <v>17388</v>
      </c>
      <c r="E9586" s="74">
        <v>44200</v>
      </c>
      <c r="F9586">
        <v>0.24074000000000001</v>
      </c>
      <c r="G9586" t="s">
        <v>17</v>
      </c>
      <c r="H9586" t="s">
        <v>17315</v>
      </c>
      <c r="I9586" s="74">
        <v>45541</v>
      </c>
      <c r="J9586" t="s">
        <v>19</v>
      </c>
      <c r="K9586" t="s">
        <v>17325</v>
      </c>
    </row>
    <row r="9587" spans="1:11" hidden="1" x14ac:dyDescent="0.3">
      <c r="A9587" t="s">
        <v>23436</v>
      </c>
      <c r="B9587" t="s">
        <v>23437</v>
      </c>
      <c r="C9587" t="s">
        <v>17387</v>
      </c>
      <c r="D9587" t="s">
        <v>17388</v>
      </c>
      <c r="E9587" s="74">
        <v>44263</v>
      </c>
      <c r="F9587">
        <v>0.24309900000000001</v>
      </c>
      <c r="G9587" t="s">
        <v>17</v>
      </c>
      <c r="H9587" t="s">
        <v>17315</v>
      </c>
      <c r="I9587" s="74">
        <v>45541</v>
      </c>
      <c r="J9587" t="s">
        <v>19</v>
      </c>
      <c r="K9587" t="s">
        <v>17325</v>
      </c>
    </row>
    <row r="9588" spans="1:11" hidden="1" x14ac:dyDescent="0.3">
      <c r="A9588" t="s">
        <v>23438</v>
      </c>
      <c r="B9588" t="s">
        <v>23439</v>
      </c>
      <c r="C9588" t="s">
        <v>17387</v>
      </c>
      <c r="D9588" t="s">
        <v>17388</v>
      </c>
      <c r="E9588" s="74">
        <v>44265</v>
      </c>
      <c r="F9588">
        <v>0.23798</v>
      </c>
      <c r="G9588" t="s">
        <v>17</v>
      </c>
      <c r="H9588" t="s">
        <v>17315</v>
      </c>
      <c r="I9588" s="74">
        <v>45541</v>
      </c>
      <c r="J9588" t="s">
        <v>19</v>
      </c>
      <c r="K9588" t="s">
        <v>17325</v>
      </c>
    </row>
    <row r="9589" spans="1:11" hidden="1" x14ac:dyDescent="0.3">
      <c r="A9589" t="s">
        <v>23440</v>
      </c>
      <c r="B9589" t="s">
        <v>23441</v>
      </c>
      <c r="C9589" t="s">
        <v>17387</v>
      </c>
      <c r="D9589" t="s">
        <v>17388</v>
      </c>
      <c r="E9589" s="74">
        <v>44257</v>
      </c>
      <c r="F9589">
        <v>0.23647899999999999</v>
      </c>
      <c r="G9589" t="s">
        <v>17</v>
      </c>
      <c r="H9589" t="s">
        <v>17315</v>
      </c>
      <c r="I9589" s="74">
        <v>45541</v>
      </c>
      <c r="J9589" t="s">
        <v>19</v>
      </c>
      <c r="K9589" t="s">
        <v>17325</v>
      </c>
    </row>
    <row r="9590" spans="1:11" hidden="1" x14ac:dyDescent="0.3">
      <c r="A9590" t="s">
        <v>23442</v>
      </c>
      <c r="B9590" t="s">
        <v>23443</v>
      </c>
      <c r="C9590" t="s">
        <v>17387</v>
      </c>
      <c r="D9590" t="s">
        <v>17388</v>
      </c>
      <c r="E9590" s="74">
        <v>44256</v>
      </c>
      <c r="F9590">
        <v>0.24532000000000001</v>
      </c>
      <c r="G9590" t="s">
        <v>17</v>
      </c>
      <c r="H9590" t="s">
        <v>17315</v>
      </c>
      <c r="I9590" s="74">
        <v>45541</v>
      </c>
      <c r="J9590" t="s">
        <v>19</v>
      </c>
      <c r="K9590" t="s">
        <v>17325</v>
      </c>
    </row>
    <row r="9591" spans="1:11" hidden="1" x14ac:dyDescent="0.3">
      <c r="A9591" t="s">
        <v>23452</v>
      </c>
      <c r="B9591" t="s">
        <v>23453</v>
      </c>
      <c r="C9591" t="s">
        <v>17387</v>
      </c>
      <c r="D9591" t="s">
        <v>17388</v>
      </c>
      <c r="E9591" s="74">
        <v>44258</v>
      </c>
      <c r="F9591">
        <v>0.24764800000000001</v>
      </c>
      <c r="G9591" t="s">
        <v>17</v>
      </c>
      <c r="H9591" t="s">
        <v>17315</v>
      </c>
      <c r="I9591" s="74">
        <v>45541</v>
      </c>
      <c r="J9591" t="s">
        <v>19</v>
      </c>
      <c r="K9591" t="s">
        <v>17325</v>
      </c>
    </row>
    <row r="9592" spans="1:11" hidden="1" x14ac:dyDescent="0.3">
      <c r="A9592" t="s">
        <v>23456</v>
      </c>
      <c r="B9592" t="s">
        <v>23457</v>
      </c>
      <c r="C9592" t="s">
        <v>17387</v>
      </c>
      <c r="D9592" t="s">
        <v>17388</v>
      </c>
      <c r="E9592" s="74">
        <v>44260</v>
      </c>
      <c r="F9592">
        <v>0.24615999999999999</v>
      </c>
      <c r="G9592" t="s">
        <v>17</v>
      </c>
      <c r="H9592" t="s">
        <v>17315</v>
      </c>
      <c r="I9592" s="74">
        <v>45541</v>
      </c>
      <c r="J9592" t="s">
        <v>19</v>
      </c>
      <c r="K9592" t="s">
        <v>17325</v>
      </c>
    </row>
    <row r="9593" spans="1:11" hidden="1" x14ac:dyDescent="0.3">
      <c r="A9593" t="s">
        <v>23458</v>
      </c>
      <c r="B9593" t="s">
        <v>23459</v>
      </c>
      <c r="C9593" t="s">
        <v>17387</v>
      </c>
      <c r="D9593" t="s">
        <v>17388</v>
      </c>
      <c r="E9593" s="74">
        <v>44257</v>
      </c>
      <c r="F9593">
        <v>0.238568</v>
      </c>
      <c r="G9593" t="s">
        <v>17</v>
      </c>
      <c r="H9593" t="s">
        <v>17315</v>
      </c>
      <c r="I9593" s="74">
        <v>45541</v>
      </c>
      <c r="J9593" t="s">
        <v>19</v>
      </c>
      <c r="K9593" t="s">
        <v>17325</v>
      </c>
    </row>
    <row r="9594" spans="1:11" hidden="1" x14ac:dyDescent="0.3">
      <c r="A9594" t="s">
        <v>23462</v>
      </c>
      <c r="B9594" t="s">
        <v>23463</v>
      </c>
      <c r="C9594" t="s">
        <v>17387</v>
      </c>
      <c r="D9594" t="s">
        <v>17388</v>
      </c>
      <c r="E9594" s="74">
        <v>44259</v>
      </c>
      <c r="F9594">
        <v>0.24529000000000001</v>
      </c>
      <c r="G9594" t="s">
        <v>17</v>
      </c>
      <c r="H9594" t="s">
        <v>17315</v>
      </c>
      <c r="I9594" s="74">
        <v>45541</v>
      </c>
      <c r="J9594" t="s">
        <v>19</v>
      </c>
      <c r="K9594" t="s">
        <v>17325</v>
      </c>
    </row>
    <row r="9595" spans="1:11" hidden="1" x14ac:dyDescent="0.3">
      <c r="A9595" t="s">
        <v>23466</v>
      </c>
      <c r="B9595" t="s">
        <v>23467</v>
      </c>
      <c r="C9595" t="s">
        <v>17387</v>
      </c>
      <c r="D9595" t="s">
        <v>17388</v>
      </c>
      <c r="E9595" s="74">
        <v>44259</v>
      </c>
      <c r="F9595">
        <v>0.243589</v>
      </c>
      <c r="G9595" t="s">
        <v>17</v>
      </c>
      <c r="H9595" t="s">
        <v>17315</v>
      </c>
      <c r="I9595" s="74">
        <v>45541</v>
      </c>
      <c r="J9595" t="s">
        <v>19</v>
      </c>
      <c r="K9595" t="s">
        <v>17325</v>
      </c>
    </row>
    <row r="9596" spans="1:11" hidden="1" x14ac:dyDescent="0.3">
      <c r="A9596" t="s">
        <v>23472</v>
      </c>
      <c r="B9596" t="s">
        <v>23473</v>
      </c>
      <c r="C9596" t="s">
        <v>17387</v>
      </c>
      <c r="D9596" t="s">
        <v>17388</v>
      </c>
      <c r="E9596" s="74">
        <v>44257</v>
      </c>
      <c r="F9596">
        <v>0.24836900000000001</v>
      </c>
      <c r="G9596" t="s">
        <v>17</v>
      </c>
      <c r="H9596" t="s">
        <v>17315</v>
      </c>
      <c r="I9596" s="74">
        <v>45541</v>
      </c>
      <c r="J9596" t="s">
        <v>19</v>
      </c>
      <c r="K9596" t="s">
        <v>17325</v>
      </c>
    </row>
    <row r="9597" spans="1:11" hidden="1" x14ac:dyDescent="0.3">
      <c r="A9597" t="s">
        <v>23126</v>
      </c>
      <c r="B9597" t="s">
        <v>23127</v>
      </c>
      <c r="C9597" t="s">
        <v>17387</v>
      </c>
      <c r="D9597" t="s">
        <v>17388</v>
      </c>
      <c r="E9597" s="74">
        <v>44202</v>
      </c>
      <c r="F9597">
        <v>0.245699</v>
      </c>
      <c r="G9597" t="s">
        <v>17</v>
      </c>
      <c r="H9597" t="s">
        <v>17315</v>
      </c>
      <c r="I9597" s="74">
        <v>45541</v>
      </c>
      <c r="J9597" t="s">
        <v>19</v>
      </c>
      <c r="K9597" t="s">
        <v>17325</v>
      </c>
    </row>
    <row r="9598" spans="1:11" hidden="1" x14ac:dyDescent="0.3">
      <c r="A9598" t="s">
        <v>23474</v>
      </c>
      <c r="B9598" t="s">
        <v>23475</v>
      </c>
      <c r="C9598" t="s">
        <v>17387</v>
      </c>
      <c r="D9598" t="s">
        <v>17388</v>
      </c>
      <c r="E9598" s="74">
        <v>44263</v>
      </c>
      <c r="F9598">
        <v>0.246859</v>
      </c>
      <c r="G9598" t="s">
        <v>17</v>
      </c>
      <c r="H9598" t="s">
        <v>17315</v>
      </c>
      <c r="I9598" s="74">
        <v>45541</v>
      </c>
      <c r="J9598" t="s">
        <v>19</v>
      </c>
      <c r="K9598" t="s">
        <v>17325</v>
      </c>
    </row>
    <row r="9599" spans="1:11" hidden="1" x14ac:dyDescent="0.3">
      <c r="A9599" t="s">
        <v>23476</v>
      </c>
      <c r="B9599" t="s">
        <v>23477</v>
      </c>
      <c r="C9599" t="s">
        <v>17387</v>
      </c>
      <c r="D9599" t="s">
        <v>17388</v>
      </c>
      <c r="E9599" s="74">
        <v>44259</v>
      </c>
      <c r="F9599">
        <v>0.24793000000000001</v>
      </c>
      <c r="G9599" t="s">
        <v>17</v>
      </c>
      <c r="H9599" t="s">
        <v>17315</v>
      </c>
      <c r="I9599" s="74">
        <v>45541</v>
      </c>
      <c r="J9599" t="s">
        <v>19</v>
      </c>
      <c r="K9599" t="s">
        <v>17325</v>
      </c>
    </row>
    <row r="9600" spans="1:11" hidden="1" x14ac:dyDescent="0.3">
      <c r="A9600" t="s">
        <v>23478</v>
      </c>
      <c r="B9600" t="s">
        <v>23479</v>
      </c>
      <c r="C9600" t="s">
        <v>17387</v>
      </c>
      <c r="D9600" t="s">
        <v>17388</v>
      </c>
      <c r="E9600" s="74">
        <v>44256</v>
      </c>
      <c r="F9600">
        <v>0.24675900000000001</v>
      </c>
      <c r="G9600" t="s">
        <v>17</v>
      </c>
      <c r="H9600" t="s">
        <v>17315</v>
      </c>
      <c r="I9600" s="74">
        <v>45541</v>
      </c>
      <c r="J9600" t="s">
        <v>19</v>
      </c>
      <c r="K9600" t="s">
        <v>17325</v>
      </c>
    </row>
    <row r="9601" spans="1:11" hidden="1" x14ac:dyDescent="0.3">
      <c r="A9601" t="s">
        <v>23480</v>
      </c>
      <c r="B9601" t="s">
        <v>23481</v>
      </c>
      <c r="C9601" t="s">
        <v>17387</v>
      </c>
      <c r="D9601" t="s">
        <v>17388</v>
      </c>
      <c r="E9601" s="74">
        <v>44259</v>
      </c>
      <c r="F9601">
        <v>0.233766</v>
      </c>
      <c r="G9601" t="s">
        <v>17</v>
      </c>
      <c r="H9601" t="s">
        <v>17315</v>
      </c>
      <c r="I9601" s="74">
        <v>45541</v>
      </c>
      <c r="J9601" t="s">
        <v>19</v>
      </c>
      <c r="K9601" t="s">
        <v>17325</v>
      </c>
    </row>
    <row r="9602" spans="1:11" hidden="1" x14ac:dyDescent="0.3">
      <c r="A9602" t="s">
        <v>23482</v>
      </c>
      <c r="B9602" t="s">
        <v>23483</v>
      </c>
      <c r="C9602" t="s">
        <v>17387</v>
      </c>
      <c r="D9602" t="s">
        <v>17388</v>
      </c>
      <c r="E9602" s="74">
        <v>44256</v>
      </c>
      <c r="F9602">
        <v>0.248279</v>
      </c>
      <c r="G9602" t="s">
        <v>17</v>
      </c>
      <c r="H9602" t="s">
        <v>17315</v>
      </c>
      <c r="I9602" s="74">
        <v>45541</v>
      </c>
      <c r="J9602" t="s">
        <v>19</v>
      </c>
      <c r="K9602" t="s">
        <v>17325</v>
      </c>
    </row>
    <row r="9603" spans="1:11" hidden="1" x14ac:dyDescent="0.3">
      <c r="A9603" t="s">
        <v>23484</v>
      </c>
      <c r="B9603" t="s">
        <v>23485</v>
      </c>
      <c r="C9603" t="s">
        <v>17387</v>
      </c>
      <c r="D9603" t="s">
        <v>17388</v>
      </c>
      <c r="E9603" s="74">
        <v>44258</v>
      </c>
      <c r="F9603">
        <v>0.24725</v>
      </c>
      <c r="G9603" t="s">
        <v>17</v>
      </c>
      <c r="H9603" t="s">
        <v>17315</v>
      </c>
      <c r="I9603" s="74">
        <v>45541</v>
      </c>
      <c r="J9603" t="s">
        <v>19</v>
      </c>
      <c r="K9603" t="s">
        <v>17325</v>
      </c>
    </row>
    <row r="9604" spans="1:11" hidden="1" x14ac:dyDescent="0.3">
      <c r="A9604" t="s">
        <v>23486</v>
      </c>
      <c r="B9604" t="s">
        <v>23487</v>
      </c>
      <c r="C9604" t="s">
        <v>17387</v>
      </c>
      <c r="D9604" t="s">
        <v>17388</v>
      </c>
      <c r="E9604" s="74">
        <v>44259</v>
      </c>
      <c r="F9604">
        <v>0.24851899999999999</v>
      </c>
      <c r="G9604" t="s">
        <v>17</v>
      </c>
      <c r="H9604" t="s">
        <v>17315</v>
      </c>
      <c r="I9604" s="74">
        <v>45541</v>
      </c>
      <c r="J9604" t="s">
        <v>19</v>
      </c>
      <c r="K9604" t="s">
        <v>17325</v>
      </c>
    </row>
    <row r="9605" spans="1:11" hidden="1" x14ac:dyDescent="0.3">
      <c r="A9605" t="s">
        <v>23488</v>
      </c>
      <c r="B9605" t="s">
        <v>23489</v>
      </c>
      <c r="C9605" t="s">
        <v>17387</v>
      </c>
      <c r="D9605" t="s">
        <v>17388</v>
      </c>
      <c r="E9605" s="74">
        <v>44266</v>
      </c>
      <c r="F9605">
        <v>0.245058</v>
      </c>
      <c r="G9605" t="s">
        <v>17</v>
      </c>
      <c r="H9605" t="s">
        <v>17315</v>
      </c>
      <c r="I9605" s="74">
        <v>45541</v>
      </c>
      <c r="J9605" t="s">
        <v>19</v>
      </c>
      <c r="K9605" t="s">
        <v>17325</v>
      </c>
    </row>
    <row r="9606" spans="1:11" hidden="1" x14ac:dyDescent="0.3">
      <c r="A9606" t="s">
        <v>23490</v>
      </c>
      <c r="B9606" t="s">
        <v>23491</v>
      </c>
      <c r="C9606" t="s">
        <v>17387</v>
      </c>
      <c r="D9606" t="s">
        <v>17388</v>
      </c>
      <c r="E9606" s="74">
        <v>44263</v>
      </c>
      <c r="F9606">
        <v>0.237039</v>
      </c>
      <c r="G9606" t="s">
        <v>17</v>
      </c>
      <c r="H9606" t="s">
        <v>17315</v>
      </c>
      <c r="I9606" s="74">
        <v>45541</v>
      </c>
      <c r="J9606" t="s">
        <v>19</v>
      </c>
      <c r="K9606" t="s">
        <v>17325</v>
      </c>
    </row>
    <row r="9607" spans="1:11" hidden="1" x14ac:dyDescent="0.3">
      <c r="A9607" t="s">
        <v>23128</v>
      </c>
      <c r="B9607" t="s">
        <v>23129</v>
      </c>
      <c r="C9607" t="s">
        <v>17387</v>
      </c>
      <c r="D9607" t="s">
        <v>17388</v>
      </c>
      <c r="E9607" s="74">
        <v>44204</v>
      </c>
      <c r="F9607">
        <v>0.248139</v>
      </c>
      <c r="G9607" t="s">
        <v>17</v>
      </c>
      <c r="H9607" t="s">
        <v>17315</v>
      </c>
      <c r="I9607" s="74">
        <v>45541</v>
      </c>
      <c r="J9607" t="s">
        <v>19</v>
      </c>
      <c r="K9607" t="s">
        <v>17325</v>
      </c>
    </row>
    <row r="9608" spans="1:11" hidden="1" x14ac:dyDescent="0.3">
      <c r="A9608" t="s">
        <v>23492</v>
      </c>
      <c r="B9608" t="s">
        <v>23493</v>
      </c>
      <c r="C9608" t="s">
        <v>17387</v>
      </c>
      <c r="D9608" t="s">
        <v>17388</v>
      </c>
      <c r="E9608" s="74">
        <v>44259</v>
      </c>
      <c r="F9608">
        <v>0.24352799999999999</v>
      </c>
      <c r="G9608" t="s">
        <v>17</v>
      </c>
      <c r="H9608" t="s">
        <v>17315</v>
      </c>
      <c r="I9608" s="74">
        <v>45541</v>
      </c>
      <c r="J9608" t="s">
        <v>19</v>
      </c>
      <c r="K9608" t="s">
        <v>17325</v>
      </c>
    </row>
    <row r="9609" spans="1:11" hidden="1" x14ac:dyDescent="0.3">
      <c r="A9609" t="s">
        <v>23494</v>
      </c>
      <c r="B9609" t="s">
        <v>23495</v>
      </c>
      <c r="C9609" t="s">
        <v>17387</v>
      </c>
      <c r="D9609" t="s">
        <v>17388</v>
      </c>
      <c r="E9609" s="74">
        <v>44258</v>
      </c>
      <c r="F9609">
        <v>0.24170800000000001</v>
      </c>
      <c r="G9609" t="s">
        <v>17</v>
      </c>
      <c r="H9609" t="s">
        <v>17315</v>
      </c>
      <c r="I9609" s="74">
        <v>45541</v>
      </c>
      <c r="J9609" t="s">
        <v>19</v>
      </c>
      <c r="K9609" t="s">
        <v>17325</v>
      </c>
    </row>
    <row r="9610" spans="1:11" hidden="1" x14ac:dyDescent="0.3">
      <c r="A9610" t="s">
        <v>23496</v>
      </c>
      <c r="B9610" t="s">
        <v>23497</v>
      </c>
      <c r="C9610" t="s">
        <v>17387</v>
      </c>
      <c r="D9610" t="s">
        <v>17388</v>
      </c>
      <c r="E9610" s="74">
        <v>44260</v>
      </c>
      <c r="F9610">
        <v>0.24712899999999999</v>
      </c>
      <c r="G9610" t="s">
        <v>17</v>
      </c>
      <c r="H9610" t="s">
        <v>17315</v>
      </c>
      <c r="I9610" s="74">
        <v>45541</v>
      </c>
      <c r="J9610" t="s">
        <v>19</v>
      </c>
      <c r="K9610" t="s">
        <v>17325</v>
      </c>
    </row>
    <row r="9611" spans="1:11" hidden="1" x14ac:dyDescent="0.3">
      <c r="A9611" t="s">
        <v>23498</v>
      </c>
      <c r="B9611" t="s">
        <v>23499</v>
      </c>
      <c r="C9611" t="s">
        <v>17387</v>
      </c>
      <c r="D9611" t="s">
        <v>17388</v>
      </c>
      <c r="E9611" s="74">
        <v>44264</v>
      </c>
      <c r="F9611">
        <v>0.24593699999999999</v>
      </c>
      <c r="G9611" t="s">
        <v>17</v>
      </c>
      <c r="H9611" t="s">
        <v>17315</v>
      </c>
      <c r="I9611" s="74">
        <v>45541</v>
      </c>
      <c r="J9611" t="s">
        <v>19</v>
      </c>
      <c r="K9611" t="s">
        <v>17325</v>
      </c>
    </row>
    <row r="9612" spans="1:11" hidden="1" x14ac:dyDescent="0.3">
      <c r="A9612" t="s">
        <v>23500</v>
      </c>
      <c r="B9612" t="s">
        <v>23501</v>
      </c>
      <c r="C9612" t="s">
        <v>17387</v>
      </c>
      <c r="D9612" t="s">
        <v>17388</v>
      </c>
      <c r="E9612" s="74">
        <v>44259</v>
      </c>
      <c r="F9612">
        <v>0.248169</v>
      </c>
      <c r="G9612" t="s">
        <v>17</v>
      </c>
      <c r="H9612" t="s">
        <v>17315</v>
      </c>
      <c r="I9612" s="74">
        <v>45541</v>
      </c>
      <c r="J9612" t="s">
        <v>19</v>
      </c>
      <c r="K9612" t="s">
        <v>17325</v>
      </c>
    </row>
    <row r="9613" spans="1:11" hidden="1" x14ac:dyDescent="0.3">
      <c r="A9613" t="s">
        <v>23502</v>
      </c>
      <c r="B9613" t="s">
        <v>23503</v>
      </c>
      <c r="C9613" t="s">
        <v>17387</v>
      </c>
      <c r="D9613" t="s">
        <v>17388</v>
      </c>
      <c r="E9613" s="74">
        <v>44257</v>
      </c>
      <c r="F9613">
        <v>0.24246000000000001</v>
      </c>
      <c r="G9613" t="s">
        <v>17</v>
      </c>
      <c r="H9613" t="s">
        <v>17315</v>
      </c>
      <c r="I9613" s="74">
        <v>45541</v>
      </c>
      <c r="J9613" t="s">
        <v>19</v>
      </c>
      <c r="K9613" t="s">
        <v>17325</v>
      </c>
    </row>
    <row r="9614" spans="1:11" hidden="1" x14ac:dyDescent="0.3">
      <c r="A9614" t="s">
        <v>23504</v>
      </c>
      <c r="B9614" t="s">
        <v>23505</v>
      </c>
      <c r="C9614" t="s">
        <v>17387</v>
      </c>
      <c r="D9614" t="s">
        <v>17388</v>
      </c>
      <c r="E9614" s="74">
        <v>44264</v>
      </c>
      <c r="F9614">
        <v>0.248839</v>
      </c>
      <c r="G9614" t="s">
        <v>17</v>
      </c>
      <c r="H9614" t="s">
        <v>17315</v>
      </c>
      <c r="I9614" s="74">
        <v>45541</v>
      </c>
      <c r="J9614" t="s">
        <v>19</v>
      </c>
      <c r="K9614" t="s">
        <v>17325</v>
      </c>
    </row>
    <row r="9615" spans="1:11" hidden="1" x14ac:dyDescent="0.3">
      <c r="A9615" t="s">
        <v>23506</v>
      </c>
      <c r="B9615" t="s">
        <v>23507</v>
      </c>
      <c r="C9615" t="s">
        <v>17387</v>
      </c>
      <c r="D9615" t="s">
        <v>17388</v>
      </c>
      <c r="E9615" s="74">
        <v>44258</v>
      </c>
      <c r="F9615">
        <v>0.24514900000000001</v>
      </c>
      <c r="G9615" t="s">
        <v>17</v>
      </c>
      <c r="H9615" t="s">
        <v>17315</v>
      </c>
      <c r="I9615" s="74">
        <v>45541</v>
      </c>
      <c r="J9615" t="s">
        <v>19</v>
      </c>
      <c r="K9615" t="s">
        <v>17325</v>
      </c>
    </row>
    <row r="9616" spans="1:11" hidden="1" x14ac:dyDescent="0.3">
      <c r="A9616" t="s">
        <v>23508</v>
      </c>
      <c r="B9616" t="s">
        <v>23509</v>
      </c>
      <c r="C9616" t="s">
        <v>17387</v>
      </c>
      <c r="D9616" t="s">
        <v>17388</v>
      </c>
      <c r="E9616" s="74">
        <v>44260</v>
      </c>
      <c r="F9616">
        <v>0.24886800000000001</v>
      </c>
      <c r="G9616" t="s">
        <v>17</v>
      </c>
      <c r="H9616" t="s">
        <v>17315</v>
      </c>
      <c r="I9616" s="74">
        <v>45541</v>
      </c>
      <c r="J9616" t="s">
        <v>19</v>
      </c>
      <c r="K9616" t="s">
        <v>17325</v>
      </c>
    </row>
    <row r="9617" spans="1:11" hidden="1" x14ac:dyDescent="0.3">
      <c r="A9617" t="s">
        <v>23510</v>
      </c>
      <c r="B9617" t="s">
        <v>23511</v>
      </c>
      <c r="C9617" t="s">
        <v>17387</v>
      </c>
      <c r="D9617" t="s">
        <v>17388</v>
      </c>
      <c r="E9617" s="74">
        <v>44260</v>
      </c>
      <c r="F9617">
        <v>0.225298</v>
      </c>
      <c r="G9617" t="s">
        <v>17</v>
      </c>
      <c r="H9617" t="s">
        <v>17315</v>
      </c>
      <c r="I9617" s="74">
        <v>45541</v>
      </c>
      <c r="J9617" t="s">
        <v>19</v>
      </c>
      <c r="K9617" t="s">
        <v>17325</v>
      </c>
    </row>
    <row r="9618" spans="1:11" hidden="1" x14ac:dyDescent="0.3">
      <c r="A9618" t="s">
        <v>23130</v>
      </c>
      <c r="B9618" t="s">
        <v>23131</v>
      </c>
      <c r="C9618" t="s">
        <v>17387</v>
      </c>
      <c r="D9618" t="s">
        <v>17388</v>
      </c>
      <c r="E9618" s="74">
        <v>44265</v>
      </c>
      <c r="F9618">
        <v>9.9406999999999995E-2</v>
      </c>
      <c r="G9618" t="s">
        <v>17</v>
      </c>
      <c r="H9618" t="s">
        <v>17315</v>
      </c>
      <c r="I9618" s="74">
        <v>45541</v>
      </c>
      <c r="J9618" t="s">
        <v>19</v>
      </c>
      <c r="K9618" t="s">
        <v>17325</v>
      </c>
    </row>
    <row r="9619" spans="1:11" hidden="1" x14ac:dyDescent="0.3">
      <c r="A9619" t="s">
        <v>23512</v>
      </c>
      <c r="B9619" t="s">
        <v>23513</v>
      </c>
      <c r="C9619" t="s">
        <v>17387</v>
      </c>
      <c r="D9619" t="s">
        <v>17388</v>
      </c>
      <c r="E9619" s="74">
        <v>44260</v>
      </c>
      <c r="F9619">
        <v>0.248668</v>
      </c>
      <c r="G9619" t="s">
        <v>17</v>
      </c>
      <c r="H9619" t="s">
        <v>17315</v>
      </c>
      <c r="I9619" s="74">
        <v>45541</v>
      </c>
      <c r="J9619" t="s">
        <v>19</v>
      </c>
      <c r="K9619" t="s">
        <v>17325</v>
      </c>
    </row>
    <row r="9620" spans="1:11" hidden="1" x14ac:dyDescent="0.3">
      <c r="A9620" t="s">
        <v>23514</v>
      </c>
      <c r="B9620" t="s">
        <v>23515</v>
      </c>
      <c r="C9620" t="s">
        <v>17387</v>
      </c>
      <c r="D9620" t="s">
        <v>17388</v>
      </c>
      <c r="E9620" s="74">
        <v>44266</v>
      </c>
      <c r="F9620">
        <v>0.237618</v>
      </c>
      <c r="G9620" t="s">
        <v>17</v>
      </c>
      <c r="H9620" t="s">
        <v>17315</v>
      </c>
      <c r="I9620" s="74">
        <v>45541</v>
      </c>
      <c r="J9620" t="s">
        <v>19</v>
      </c>
      <c r="K9620" t="s">
        <v>17325</v>
      </c>
    </row>
    <row r="9621" spans="1:11" hidden="1" x14ac:dyDescent="0.3">
      <c r="A9621" t="s">
        <v>23516</v>
      </c>
      <c r="B9621" t="s">
        <v>23517</v>
      </c>
      <c r="C9621" t="s">
        <v>17387</v>
      </c>
      <c r="D9621" t="s">
        <v>17388</v>
      </c>
      <c r="E9621" s="74">
        <v>44265</v>
      </c>
      <c r="F9621">
        <v>0.245198</v>
      </c>
      <c r="G9621" t="s">
        <v>17</v>
      </c>
      <c r="H9621" t="s">
        <v>17315</v>
      </c>
      <c r="I9621" s="74">
        <v>45541</v>
      </c>
      <c r="J9621" t="s">
        <v>19</v>
      </c>
      <c r="K9621" t="s">
        <v>17325</v>
      </c>
    </row>
    <row r="9622" spans="1:11" hidden="1" x14ac:dyDescent="0.3">
      <c r="A9622" t="s">
        <v>23518</v>
      </c>
      <c r="B9622" t="s">
        <v>23519</v>
      </c>
      <c r="C9622" t="s">
        <v>17387</v>
      </c>
      <c r="D9622" t="s">
        <v>17388</v>
      </c>
      <c r="E9622" s="74">
        <v>44266</v>
      </c>
      <c r="F9622">
        <v>0.24929899999999999</v>
      </c>
      <c r="G9622" t="s">
        <v>17</v>
      </c>
      <c r="H9622" t="s">
        <v>17315</v>
      </c>
      <c r="I9622" s="74">
        <v>45541</v>
      </c>
      <c r="J9622" t="s">
        <v>19</v>
      </c>
      <c r="K9622" t="s">
        <v>17325</v>
      </c>
    </row>
    <row r="9623" spans="1:11" hidden="1" x14ac:dyDescent="0.3">
      <c r="A9623" t="s">
        <v>23520</v>
      </c>
      <c r="B9623" t="s">
        <v>23521</v>
      </c>
      <c r="C9623" t="s">
        <v>17387</v>
      </c>
      <c r="D9623" t="s">
        <v>17388</v>
      </c>
      <c r="E9623" s="74">
        <v>44266</v>
      </c>
      <c r="F9623">
        <v>0.24748000000000001</v>
      </c>
      <c r="G9623" t="s">
        <v>17</v>
      </c>
      <c r="H9623" t="s">
        <v>17315</v>
      </c>
      <c r="I9623" s="74">
        <v>45541</v>
      </c>
      <c r="J9623" t="s">
        <v>19</v>
      </c>
      <c r="K9623" t="s">
        <v>17325</v>
      </c>
    </row>
    <row r="9624" spans="1:11" hidden="1" x14ac:dyDescent="0.3">
      <c r="A9624" t="s">
        <v>23522</v>
      </c>
      <c r="B9624" t="s">
        <v>23523</v>
      </c>
      <c r="C9624" t="s">
        <v>17387</v>
      </c>
      <c r="D9624" t="s">
        <v>17388</v>
      </c>
      <c r="E9624" s="74">
        <v>44263</v>
      </c>
      <c r="F9624">
        <v>0.24821799999999999</v>
      </c>
      <c r="G9624" t="s">
        <v>17</v>
      </c>
      <c r="H9624" t="s">
        <v>17315</v>
      </c>
      <c r="I9624" s="74">
        <v>45541</v>
      </c>
      <c r="J9624" t="s">
        <v>19</v>
      </c>
      <c r="K9624" t="s">
        <v>17325</v>
      </c>
    </row>
    <row r="9625" spans="1:11" hidden="1" x14ac:dyDescent="0.3">
      <c r="A9625" t="s">
        <v>23524</v>
      </c>
      <c r="B9625" t="s">
        <v>23525</v>
      </c>
      <c r="C9625" t="s">
        <v>17387</v>
      </c>
      <c r="D9625" t="s">
        <v>17388</v>
      </c>
      <c r="E9625" s="74">
        <v>44277</v>
      </c>
      <c r="F9625">
        <v>0.245449</v>
      </c>
      <c r="G9625" t="s">
        <v>17</v>
      </c>
      <c r="H9625" t="s">
        <v>17315</v>
      </c>
      <c r="I9625" s="74">
        <v>45541</v>
      </c>
      <c r="J9625" t="s">
        <v>19</v>
      </c>
      <c r="K9625" t="s">
        <v>17325</v>
      </c>
    </row>
    <row r="9626" spans="1:11" hidden="1" x14ac:dyDescent="0.3">
      <c r="A9626" t="s">
        <v>23526</v>
      </c>
      <c r="B9626" t="s">
        <v>23527</v>
      </c>
      <c r="C9626" t="s">
        <v>17387</v>
      </c>
      <c r="D9626" t="s">
        <v>17388</v>
      </c>
      <c r="E9626" s="74">
        <v>44283</v>
      </c>
      <c r="F9626">
        <v>0.24673900000000001</v>
      </c>
      <c r="G9626" t="s">
        <v>17</v>
      </c>
      <c r="H9626" t="s">
        <v>17315</v>
      </c>
      <c r="I9626" s="74">
        <v>45541</v>
      </c>
      <c r="J9626" t="s">
        <v>19</v>
      </c>
      <c r="K9626" t="s">
        <v>17325</v>
      </c>
    </row>
    <row r="9627" spans="1:11" hidden="1" x14ac:dyDescent="0.3">
      <c r="A9627" t="s">
        <v>8746</v>
      </c>
      <c r="B9627" t="s">
        <v>8747</v>
      </c>
      <c r="C9627" t="s">
        <v>17387</v>
      </c>
      <c r="D9627" t="s">
        <v>17388</v>
      </c>
      <c r="E9627" s="74">
        <v>43578</v>
      </c>
      <c r="F9627">
        <v>0.24566499999999999</v>
      </c>
      <c r="G9627" t="s">
        <v>17</v>
      </c>
      <c r="H9627" t="s">
        <v>17315</v>
      </c>
      <c r="I9627" s="74">
        <v>44095</v>
      </c>
      <c r="J9627" t="s">
        <v>19</v>
      </c>
      <c r="K9627" t="s">
        <v>17325</v>
      </c>
    </row>
    <row r="9628" spans="1:11" hidden="1" x14ac:dyDescent="0.3">
      <c r="A9628" t="s">
        <v>8764</v>
      </c>
      <c r="B9628" t="s">
        <v>8765</v>
      </c>
      <c r="C9628" t="s">
        <v>17387</v>
      </c>
      <c r="D9628" t="s">
        <v>17388</v>
      </c>
      <c r="E9628" s="74">
        <v>43516</v>
      </c>
      <c r="F9628">
        <v>0.17779900000000001</v>
      </c>
      <c r="G9628" t="s">
        <v>17</v>
      </c>
      <c r="H9628" t="s">
        <v>17315</v>
      </c>
      <c r="I9628" s="74">
        <v>44095</v>
      </c>
      <c r="J9628" t="s">
        <v>19</v>
      </c>
      <c r="K9628" t="s">
        <v>17325</v>
      </c>
    </row>
    <row r="9629" spans="1:11" hidden="1" x14ac:dyDescent="0.3">
      <c r="A9629" t="s">
        <v>8766</v>
      </c>
      <c r="B9629" t="s">
        <v>8767</v>
      </c>
      <c r="C9629" t="s">
        <v>17387</v>
      </c>
      <c r="D9629" t="s">
        <v>17388</v>
      </c>
      <c r="E9629" s="74">
        <v>43467</v>
      </c>
      <c r="F9629">
        <v>0.22889000000000001</v>
      </c>
      <c r="G9629" t="s">
        <v>17</v>
      </c>
      <c r="H9629" t="s">
        <v>17315</v>
      </c>
      <c r="I9629" s="74">
        <v>44035</v>
      </c>
      <c r="J9629" t="s">
        <v>19</v>
      </c>
      <c r="K9629" t="s">
        <v>17325</v>
      </c>
    </row>
    <row r="9630" spans="1:11" hidden="1" x14ac:dyDescent="0.3">
      <c r="A9630" t="s">
        <v>10203</v>
      </c>
      <c r="B9630" t="s">
        <v>10202</v>
      </c>
      <c r="C9630" t="s">
        <v>17387</v>
      </c>
      <c r="D9630" t="s">
        <v>17388</v>
      </c>
      <c r="E9630" s="74">
        <v>43634</v>
      </c>
      <c r="F9630">
        <v>0.24632999999999999</v>
      </c>
      <c r="G9630" t="s">
        <v>17</v>
      </c>
      <c r="H9630" t="s">
        <v>17315</v>
      </c>
      <c r="I9630" s="74">
        <v>44458</v>
      </c>
      <c r="J9630" t="s">
        <v>19</v>
      </c>
      <c r="K9630" t="s">
        <v>17325</v>
      </c>
    </row>
    <row r="9631" spans="1:11" hidden="1" x14ac:dyDescent="0.3">
      <c r="A9631" t="s">
        <v>8768</v>
      </c>
      <c r="B9631" t="s">
        <v>8769</v>
      </c>
      <c r="C9631" t="s">
        <v>17387</v>
      </c>
      <c r="D9631" t="s">
        <v>17388</v>
      </c>
      <c r="E9631" s="74">
        <v>43633</v>
      </c>
      <c r="F9631">
        <v>0.24815799999999999</v>
      </c>
      <c r="G9631" t="s">
        <v>17</v>
      </c>
      <c r="H9631" t="s">
        <v>17315</v>
      </c>
      <c r="I9631" s="74">
        <v>44095</v>
      </c>
      <c r="J9631" t="s">
        <v>19</v>
      </c>
      <c r="K9631" t="s">
        <v>17325</v>
      </c>
    </row>
    <row r="9632" spans="1:11" hidden="1" x14ac:dyDescent="0.3">
      <c r="A9632" t="s">
        <v>8770</v>
      </c>
      <c r="B9632" t="s">
        <v>8771</v>
      </c>
      <c r="C9632" t="s">
        <v>17387</v>
      </c>
      <c r="D9632" t="s">
        <v>17388</v>
      </c>
      <c r="E9632" s="74">
        <v>43682</v>
      </c>
      <c r="F9632">
        <v>0.24834800000000001</v>
      </c>
      <c r="G9632" t="s">
        <v>17</v>
      </c>
      <c r="H9632" t="s">
        <v>17315</v>
      </c>
      <c r="I9632" s="74">
        <v>44035</v>
      </c>
      <c r="J9632" t="s">
        <v>19</v>
      </c>
      <c r="K9632" t="s">
        <v>17325</v>
      </c>
    </row>
    <row r="9633" spans="1:11" hidden="1" x14ac:dyDescent="0.3">
      <c r="A9633" t="s">
        <v>8772</v>
      </c>
      <c r="B9633" t="s">
        <v>8773</v>
      </c>
      <c r="C9633" t="s">
        <v>17387</v>
      </c>
      <c r="D9633" t="s">
        <v>17388</v>
      </c>
      <c r="E9633" s="74">
        <v>43691</v>
      </c>
      <c r="F9633">
        <v>0.246505</v>
      </c>
      <c r="G9633" t="s">
        <v>17</v>
      </c>
      <c r="H9633" t="s">
        <v>17315</v>
      </c>
      <c r="I9633" s="74">
        <v>44035</v>
      </c>
      <c r="J9633" t="s">
        <v>19</v>
      </c>
      <c r="K9633" t="s">
        <v>17325</v>
      </c>
    </row>
    <row r="9634" spans="1:11" hidden="1" x14ac:dyDescent="0.3">
      <c r="A9634" t="s">
        <v>8774</v>
      </c>
      <c r="B9634" t="s">
        <v>8775</v>
      </c>
      <c r="C9634" t="s">
        <v>17387</v>
      </c>
      <c r="D9634" t="s">
        <v>17388</v>
      </c>
      <c r="E9634" s="74">
        <v>43651</v>
      </c>
      <c r="F9634">
        <v>0.24782899999999999</v>
      </c>
      <c r="G9634" t="s">
        <v>17</v>
      </c>
      <c r="H9634" t="s">
        <v>17315</v>
      </c>
      <c r="I9634" s="74">
        <v>44095</v>
      </c>
      <c r="J9634" t="s">
        <v>19</v>
      </c>
      <c r="K9634" t="s">
        <v>17325</v>
      </c>
    </row>
    <row r="9635" spans="1:11" hidden="1" x14ac:dyDescent="0.3">
      <c r="A9635" t="s">
        <v>8776</v>
      </c>
      <c r="B9635" t="s">
        <v>8777</v>
      </c>
      <c r="C9635" t="s">
        <v>17387</v>
      </c>
      <c r="D9635" t="s">
        <v>17388</v>
      </c>
      <c r="E9635" s="74">
        <v>43725</v>
      </c>
      <c r="F9635">
        <v>1.1650000000000001E-2</v>
      </c>
      <c r="G9635" t="s">
        <v>17</v>
      </c>
      <c r="H9635" t="s">
        <v>17315</v>
      </c>
      <c r="I9635" s="74">
        <v>44035</v>
      </c>
      <c r="J9635" t="s">
        <v>19</v>
      </c>
      <c r="K9635" t="s">
        <v>17325</v>
      </c>
    </row>
    <row r="9636" spans="1:11" hidden="1" x14ac:dyDescent="0.3">
      <c r="A9636" t="s">
        <v>8748</v>
      </c>
      <c r="B9636" t="s">
        <v>8749</v>
      </c>
      <c r="C9636" t="s">
        <v>17387</v>
      </c>
      <c r="D9636" t="s">
        <v>17388</v>
      </c>
      <c r="E9636" s="74">
        <v>43523</v>
      </c>
      <c r="F9636">
        <v>0.22797999999999999</v>
      </c>
      <c r="G9636" t="s">
        <v>17</v>
      </c>
      <c r="H9636" t="s">
        <v>17315</v>
      </c>
      <c r="I9636" s="74">
        <v>44035</v>
      </c>
      <c r="J9636" t="s">
        <v>19</v>
      </c>
      <c r="K9636" t="s">
        <v>17325</v>
      </c>
    </row>
    <row r="9637" spans="1:11" hidden="1" x14ac:dyDescent="0.3">
      <c r="A9637" t="s">
        <v>8750</v>
      </c>
      <c r="B9637" t="s">
        <v>8751</v>
      </c>
      <c r="C9637" t="s">
        <v>17387</v>
      </c>
      <c r="D9637" t="s">
        <v>17388</v>
      </c>
      <c r="E9637" s="74">
        <v>43474</v>
      </c>
      <c r="F9637">
        <v>0.2427</v>
      </c>
      <c r="G9637" t="s">
        <v>17</v>
      </c>
      <c r="H9637" t="s">
        <v>17315</v>
      </c>
      <c r="I9637" s="74">
        <v>44095</v>
      </c>
      <c r="J9637" t="s">
        <v>19</v>
      </c>
      <c r="K9637" t="s">
        <v>17325</v>
      </c>
    </row>
    <row r="9638" spans="1:11" hidden="1" x14ac:dyDescent="0.3">
      <c r="A9638" t="s">
        <v>8752</v>
      </c>
      <c r="B9638" t="s">
        <v>8753</v>
      </c>
      <c r="C9638" t="s">
        <v>17387</v>
      </c>
      <c r="D9638" t="s">
        <v>17388</v>
      </c>
      <c r="E9638" s="74">
        <v>43468</v>
      </c>
      <c r="F9638">
        <v>0.11364</v>
      </c>
      <c r="G9638" t="s">
        <v>17</v>
      </c>
      <c r="H9638" t="s">
        <v>17315</v>
      </c>
      <c r="I9638" s="74">
        <v>44035</v>
      </c>
      <c r="J9638" t="s">
        <v>19</v>
      </c>
      <c r="K9638" t="s">
        <v>17325</v>
      </c>
    </row>
    <row r="9639" spans="1:11" hidden="1" x14ac:dyDescent="0.3">
      <c r="A9639" t="s">
        <v>8754</v>
      </c>
      <c r="B9639" t="s">
        <v>8755</v>
      </c>
      <c r="C9639" t="s">
        <v>17387</v>
      </c>
      <c r="D9639" t="s">
        <v>17388</v>
      </c>
      <c r="E9639" s="74">
        <v>43735</v>
      </c>
      <c r="F9639">
        <v>0.21506800000000001</v>
      </c>
      <c r="G9639" t="s">
        <v>17</v>
      </c>
      <c r="H9639" t="s">
        <v>17315</v>
      </c>
      <c r="I9639" s="74">
        <v>44035</v>
      </c>
      <c r="J9639" t="s">
        <v>19</v>
      </c>
      <c r="K9639" t="s">
        <v>17325</v>
      </c>
    </row>
    <row r="9640" spans="1:11" hidden="1" x14ac:dyDescent="0.3">
      <c r="A9640" t="s">
        <v>8756</v>
      </c>
      <c r="B9640" t="s">
        <v>8757</v>
      </c>
      <c r="C9640" t="s">
        <v>17387</v>
      </c>
      <c r="D9640" t="s">
        <v>17388</v>
      </c>
      <c r="E9640" s="74">
        <v>43803</v>
      </c>
      <c r="F9640">
        <v>1.43E-2</v>
      </c>
      <c r="G9640" t="s">
        <v>17</v>
      </c>
      <c r="H9640" t="s">
        <v>17315</v>
      </c>
      <c r="I9640" s="74">
        <v>44035</v>
      </c>
      <c r="J9640" t="s">
        <v>19</v>
      </c>
      <c r="K9640" t="s">
        <v>17325</v>
      </c>
    </row>
    <row r="9641" spans="1:11" hidden="1" x14ac:dyDescent="0.3">
      <c r="A9641" t="s">
        <v>8758</v>
      </c>
      <c r="B9641" t="s">
        <v>8759</v>
      </c>
      <c r="C9641" t="s">
        <v>17387</v>
      </c>
      <c r="D9641" t="s">
        <v>17388</v>
      </c>
      <c r="E9641" s="74">
        <v>43579</v>
      </c>
      <c r="F9641">
        <v>0.24437900000000001</v>
      </c>
      <c r="G9641" t="s">
        <v>17</v>
      </c>
      <c r="H9641" t="s">
        <v>17315</v>
      </c>
      <c r="I9641" s="74">
        <v>44035</v>
      </c>
      <c r="J9641" t="s">
        <v>19</v>
      </c>
      <c r="K9641" t="s">
        <v>17325</v>
      </c>
    </row>
    <row r="9642" spans="1:11" hidden="1" x14ac:dyDescent="0.3">
      <c r="A9642" t="s">
        <v>8760</v>
      </c>
      <c r="B9642" t="s">
        <v>8761</v>
      </c>
      <c r="C9642" t="s">
        <v>17387</v>
      </c>
      <c r="D9642" t="s">
        <v>17388</v>
      </c>
      <c r="E9642" s="74">
        <v>43508</v>
      </c>
      <c r="F9642">
        <v>0.24535899999999999</v>
      </c>
      <c r="G9642" t="s">
        <v>17</v>
      </c>
      <c r="H9642" t="s">
        <v>17315</v>
      </c>
      <c r="I9642" s="74">
        <v>44035</v>
      </c>
      <c r="J9642" t="s">
        <v>19</v>
      </c>
      <c r="K9642" t="s">
        <v>17325</v>
      </c>
    </row>
    <row r="9643" spans="1:11" hidden="1" x14ac:dyDescent="0.3">
      <c r="A9643" t="s">
        <v>8762</v>
      </c>
      <c r="B9643" t="s">
        <v>8763</v>
      </c>
      <c r="C9643" t="s">
        <v>17387</v>
      </c>
      <c r="D9643" t="s">
        <v>17388</v>
      </c>
      <c r="E9643" s="74">
        <v>43468</v>
      </c>
      <c r="F9643">
        <v>0.244669</v>
      </c>
      <c r="G9643" t="s">
        <v>17</v>
      </c>
      <c r="H9643" t="s">
        <v>17315</v>
      </c>
      <c r="I9643" s="74">
        <v>44095</v>
      </c>
      <c r="J9643" t="s">
        <v>19</v>
      </c>
      <c r="K9643" t="s">
        <v>17325</v>
      </c>
    </row>
    <row r="9644" spans="1:11" hidden="1" x14ac:dyDescent="0.3">
      <c r="A9644" t="s">
        <v>8778</v>
      </c>
      <c r="B9644" t="s">
        <v>8779</v>
      </c>
      <c r="C9644" t="s">
        <v>17387</v>
      </c>
      <c r="D9644" t="s">
        <v>17388</v>
      </c>
      <c r="E9644" s="74">
        <v>43853</v>
      </c>
      <c r="F9644">
        <v>0.235488</v>
      </c>
      <c r="G9644" t="s">
        <v>17</v>
      </c>
      <c r="H9644" t="s">
        <v>17315</v>
      </c>
      <c r="I9644" s="74">
        <v>44035</v>
      </c>
      <c r="J9644" t="s">
        <v>19</v>
      </c>
      <c r="K9644" t="s">
        <v>17325</v>
      </c>
    </row>
    <row r="9645" spans="1:11" hidden="1" x14ac:dyDescent="0.3">
      <c r="A9645" t="s">
        <v>8796</v>
      </c>
      <c r="B9645" t="s">
        <v>8797</v>
      </c>
      <c r="C9645" t="s">
        <v>17387</v>
      </c>
      <c r="D9645" t="s">
        <v>17388</v>
      </c>
      <c r="E9645" s="74">
        <v>43832</v>
      </c>
      <c r="F9645">
        <v>0.15891</v>
      </c>
      <c r="G9645" t="s">
        <v>17</v>
      </c>
      <c r="H9645" t="s">
        <v>17315</v>
      </c>
      <c r="I9645" s="74">
        <v>44095</v>
      </c>
      <c r="J9645" t="s">
        <v>19</v>
      </c>
      <c r="K9645" t="s">
        <v>17325</v>
      </c>
    </row>
    <row r="9646" spans="1:11" hidden="1" x14ac:dyDescent="0.3">
      <c r="A9646" t="s">
        <v>23026</v>
      </c>
      <c r="B9646" t="s">
        <v>23027</v>
      </c>
      <c r="C9646" t="s">
        <v>17387</v>
      </c>
      <c r="D9646" t="s">
        <v>17388</v>
      </c>
      <c r="E9646" s="74">
        <v>44099</v>
      </c>
      <c r="F9646">
        <v>0.240619</v>
      </c>
      <c r="G9646" t="s">
        <v>17</v>
      </c>
      <c r="H9646" t="s">
        <v>17315</v>
      </c>
      <c r="I9646" s="74">
        <v>45533</v>
      </c>
      <c r="J9646" t="s">
        <v>19</v>
      </c>
      <c r="K9646" t="s">
        <v>17325</v>
      </c>
    </row>
    <row r="9647" spans="1:11" hidden="1" x14ac:dyDescent="0.3">
      <c r="A9647" t="s">
        <v>23028</v>
      </c>
      <c r="B9647" t="s">
        <v>23029</v>
      </c>
      <c r="C9647" t="s">
        <v>17387</v>
      </c>
      <c r="D9647" t="s">
        <v>17388</v>
      </c>
      <c r="E9647" s="74">
        <v>44119</v>
      </c>
      <c r="F9647">
        <v>0.24729699999999999</v>
      </c>
      <c r="G9647" t="s">
        <v>17</v>
      </c>
      <c r="H9647" t="s">
        <v>17315</v>
      </c>
      <c r="I9647" s="74">
        <v>45533</v>
      </c>
      <c r="J9647" t="s">
        <v>19</v>
      </c>
      <c r="K9647" t="s">
        <v>17325</v>
      </c>
    </row>
    <row r="9648" spans="1:11" hidden="1" x14ac:dyDescent="0.3">
      <c r="A9648" t="s">
        <v>23030</v>
      </c>
      <c r="B9648" t="s">
        <v>23031</v>
      </c>
      <c r="C9648" t="s">
        <v>17387</v>
      </c>
      <c r="D9648" t="s">
        <v>17388</v>
      </c>
      <c r="E9648" s="74">
        <v>44137</v>
      </c>
      <c r="F9648">
        <v>0.211338</v>
      </c>
      <c r="G9648" t="s">
        <v>17</v>
      </c>
      <c r="H9648" t="s">
        <v>17315</v>
      </c>
      <c r="I9648" s="74">
        <v>45533</v>
      </c>
      <c r="J9648" t="s">
        <v>19</v>
      </c>
      <c r="K9648" t="s">
        <v>17325</v>
      </c>
    </row>
    <row r="9649" spans="1:11" hidden="1" x14ac:dyDescent="0.3">
      <c r="A9649" t="s">
        <v>23032</v>
      </c>
      <c r="B9649" t="s">
        <v>23033</v>
      </c>
      <c r="C9649" t="s">
        <v>17387</v>
      </c>
      <c r="D9649" t="s">
        <v>17388</v>
      </c>
      <c r="E9649" s="74">
        <v>44029</v>
      </c>
      <c r="F9649">
        <v>0.24784900000000001</v>
      </c>
      <c r="G9649" t="s">
        <v>17</v>
      </c>
      <c r="H9649" t="s">
        <v>17315</v>
      </c>
      <c r="I9649" s="74">
        <v>45533</v>
      </c>
      <c r="J9649" t="s">
        <v>19</v>
      </c>
      <c r="K9649" t="s">
        <v>17325</v>
      </c>
    </row>
    <row r="9650" spans="1:11" hidden="1" x14ac:dyDescent="0.3">
      <c r="A9650" t="s">
        <v>8780</v>
      </c>
      <c r="B9650" t="s">
        <v>8781</v>
      </c>
      <c r="C9650" t="s">
        <v>17387</v>
      </c>
      <c r="D9650" t="s">
        <v>17388</v>
      </c>
      <c r="E9650" s="74">
        <v>43845</v>
      </c>
      <c r="F9650">
        <v>0.24865000000000001</v>
      </c>
      <c r="G9650" t="s">
        <v>17</v>
      </c>
      <c r="H9650" t="s">
        <v>17315</v>
      </c>
      <c r="I9650" s="74">
        <v>44095</v>
      </c>
      <c r="J9650" t="s">
        <v>19</v>
      </c>
      <c r="K9650" t="s">
        <v>17325</v>
      </c>
    </row>
    <row r="9651" spans="1:11" hidden="1" x14ac:dyDescent="0.3">
      <c r="A9651" t="s">
        <v>23034</v>
      </c>
      <c r="B9651" t="s">
        <v>23035</v>
      </c>
      <c r="C9651" t="s">
        <v>17387</v>
      </c>
      <c r="D9651" t="s">
        <v>17388</v>
      </c>
      <c r="E9651" s="74">
        <v>44062</v>
      </c>
      <c r="F9651">
        <v>0.17637800000000001</v>
      </c>
      <c r="G9651" t="s">
        <v>17</v>
      </c>
      <c r="H9651" t="s">
        <v>17315</v>
      </c>
      <c r="I9651" s="74">
        <v>45533</v>
      </c>
      <c r="J9651" t="s">
        <v>19</v>
      </c>
      <c r="K9651" t="s">
        <v>17325</v>
      </c>
    </row>
    <row r="9652" spans="1:11" hidden="1" x14ac:dyDescent="0.3">
      <c r="A9652" t="s">
        <v>23036</v>
      </c>
      <c r="B9652" t="s">
        <v>23037</v>
      </c>
      <c r="C9652" t="s">
        <v>17387</v>
      </c>
      <c r="D9652" t="s">
        <v>17388</v>
      </c>
      <c r="E9652" s="74">
        <v>44010</v>
      </c>
      <c r="F9652">
        <v>0.24235899999999999</v>
      </c>
      <c r="G9652" t="s">
        <v>17</v>
      </c>
      <c r="H9652" t="s">
        <v>17315</v>
      </c>
      <c r="I9652" s="74">
        <v>45533</v>
      </c>
      <c r="J9652" t="s">
        <v>19</v>
      </c>
      <c r="K9652" t="s">
        <v>17325</v>
      </c>
    </row>
    <row r="9653" spans="1:11" hidden="1" x14ac:dyDescent="0.3">
      <c r="A9653" t="s">
        <v>23038</v>
      </c>
      <c r="B9653" t="s">
        <v>23039</v>
      </c>
      <c r="C9653" t="s">
        <v>17387</v>
      </c>
      <c r="D9653" t="s">
        <v>17388</v>
      </c>
      <c r="E9653" s="74">
        <v>44072</v>
      </c>
      <c r="F9653">
        <v>0.248117</v>
      </c>
      <c r="G9653" t="s">
        <v>17</v>
      </c>
      <c r="H9653" t="s">
        <v>17315</v>
      </c>
      <c r="I9653" s="74">
        <v>45533</v>
      </c>
      <c r="J9653" t="s">
        <v>19</v>
      </c>
      <c r="K9653" t="s">
        <v>17325</v>
      </c>
    </row>
    <row r="9654" spans="1:11" hidden="1" x14ac:dyDescent="0.3">
      <c r="A9654" t="s">
        <v>23040</v>
      </c>
      <c r="B9654" t="s">
        <v>23041</v>
      </c>
      <c r="C9654" t="s">
        <v>17387</v>
      </c>
      <c r="D9654" t="s">
        <v>17388</v>
      </c>
      <c r="E9654" s="74">
        <v>44082</v>
      </c>
      <c r="F9654">
        <v>0.236537</v>
      </c>
      <c r="G9654" t="s">
        <v>17</v>
      </c>
      <c r="H9654" t="s">
        <v>17315</v>
      </c>
      <c r="I9654" s="74">
        <v>45533</v>
      </c>
      <c r="J9654" t="s">
        <v>19</v>
      </c>
      <c r="K9654" t="s">
        <v>17325</v>
      </c>
    </row>
    <row r="9655" spans="1:11" hidden="1" x14ac:dyDescent="0.3">
      <c r="A9655" t="s">
        <v>23042</v>
      </c>
      <c r="B9655" t="s">
        <v>23043</v>
      </c>
      <c r="C9655" t="s">
        <v>17387</v>
      </c>
      <c r="D9655" t="s">
        <v>17388</v>
      </c>
      <c r="E9655" s="74">
        <v>43951</v>
      </c>
      <c r="F9655">
        <v>0.24628</v>
      </c>
      <c r="G9655" t="s">
        <v>17</v>
      </c>
      <c r="H9655" t="s">
        <v>17315</v>
      </c>
      <c r="I9655" s="74">
        <v>45533</v>
      </c>
      <c r="J9655" t="s">
        <v>19</v>
      </c>
      <c r="K9655" t="s">
        <v>17325</v>
      </c>
    </row>
    <row r="9656" spans="1:11" hidden="1" x14ac:dyDescent="0.3">
      <c r="A9656" t="s">
        <v>23044</v>
      </c>
      <c r="B9656" t="s">
        <v>23045</v>
      </c>
      <c r="C9656" t="s">
        <v>17387</v>
      </c>
      <c r="D9656" t="s">
        <v>17388</v>
      </c>
      <c r="E9656" s="74">
        <v>43944</v>
      </c>
      <c r="F9656">
        <v>0.24736</v>
      </c>
      <c r="G9656" t="s">
        <v>17</v>
      </c>
      <c r="H9656" t="s">
        <v>17315</v>
      </c>
      <c r="I9656" s="74">
        <v>45533</v>
      </c>
      <c r="J9656" t="s">
        <v>19</v>
      </c>
      <c r="K9656" t="s">
        <v>17325</v>
      </c>
    </row>
    <row r="9657" spans="1:11" hidden="1" x14ac:dyDescent="0.3">
      <c r="A9657" t="s">
        <v>8782</v>
      </c>
      <c r="B9657" t="s">
        <v>8783</v>
      </c>
      <c r="C9657" t="s">
        <v>17387</v>
      </c>
      <c r="D9657" t="s">
        <v>17388</v>
      </c>
      <c r="E9657" s="74">
        <v>43886</v>
      </c>
      <c r="F9657">
        <v>5.2109999999999997E-2</v>
      </c>
      <c r="G9657" t="s">
        <v>17</v>
      </c>
      <c r="H9657" t="s">
        <v>17315</v>
      </c>
      <c r="I9657" s="74">
        <v>44035</v>
      </c>
      <c r="J9657" t="s">
        <v>19</v>
      </c>
      <c r="K9657" t="s">
        <v>17325</v>
      </c>
    </row>
    <row r="9658" spans="1:11" hidden="1" x14ac:dyDescent="0.3">
      <c r="A9658" t="s">
        <v>23046</v>
      </c>
      <c r="B9658" t="s">
        <v>23047</v>
      </c>
      <c r="C9658" t="s">
        <v>17387</v>
      </c>
      <c r="D9658" t="s">
        <v>17388</v>
      </c>
      <c r="E9658" s="74">
        <v>43948</v>
      </c>
      <c r="F9658">
        <v>0.247609</v>
      </c>
      <c r="G9658" t="s">
        <v>17</v>
      </c>
      <c r="H9658" t="s">
        <v>17315</v>
      </c>
      <c r="I9658" s="74">
        <v>45533</v>
      </c>
      <c r="J9658" t="s">
        <v>19</v>
      </c>
      <c r="K9658" t="s">
        <v>17325</v>
      </c>
    </row>
    <row r="9659" spans="1:11" hidden="1" x14ac:dyDescent="0.3">
      <c r="A9659" t="s">
        <v>23048</v>
      </c>
      <c r="B9659" t="s">
        <v>23049</v>
      </c>
      <c r="C9659" t="s">
        <v>17387</v>
      </c>
      <c r="D9659" t="s">
        <v>17388</v>
      </c>
      <c r="E9659" s="74">
        <v>43937</v>
      </c>
      <c r="F9659">
        <v>0.244389</v>
      </c>
      <c r="G9659" t="s">
        <v>17</v>
      </c>
      <c r="H9659" t="s">
        <v>17315</v>
      </c>
      <c r="I9659" s="74">
        <v>45533</v>
      </c>
      <c r="J9659" t="s">
        <v>19</v>
      </c>
      <c r="K9659" t="s">
        <v>17325</v>
      </c>
    </row>
    <row r="9660" spans="1:11" hidden="1" x14ac:dyDescent="0.3">
      <c r="A9660" t="s">
        <v>23050</v>
      </c>
      <c r="B9660" t="s">
        <v>23051</v>
      </c>
      <c r="C9660" t="s">
        <v>17387</v>
      </c>
      <c r="D9660" t="s">
        <v>17388</v>
      </c>
      <c r="E9660" s="74">
        <v>43963</v>
      </c>
      <c r="F9660">
        <v>0.24818999999999999</v>
      </c>
      <c r="G9660" t="s">
        <v>17</v>
      </c>
      <c r="H9660" t="s">
        <v>17315</v>
      </c>
      <c r="I9660" s="74">
        <v>45558</v>
      </c>
      <c r="J9660" t="s">
        <v>19</v>
      </c>
      <c r="K9660" t="s">
        <v>17325</v>
      </c>
    </row>
    <row r="9661" spans="1:11" hidden="1" x14ac:dyDescent="0.3">
      <c r="A9661" t="s">
        <v>23052</v>
      </c>
      <c r="B9661" t="s">
        <v>23053</v>
      </c>
      <c r="C9661" t="s">
        <v>17387</v>
      </c>
      <c r="D9661" t="s">
        <v>17388</v>
      </c>
      <c r="E9661" s="74">
        <v>43990</v>
      </c>
      <c r="F9661">
        <v>0.16367799999999999</v>
      </c>
      <c r="G9661" t="s">
        <v>17</v>
      </c>
      <c r="H9661" t="s">
        <v>17315</v>
      </c>
      <c r="I9661" s="74">
        <v>45533</v>
      </c>
      <c r="J9661" t="s">
        <v>19</v>
      </c>
      <c r="K9661" t="s">
        <v>17325</v>
      </c>
    </row>
    <row r="9662" spans="1:11" hidden="1" x14ac:dyDescent="0.3">
      <c r="A9662" t="s">
        <v>23054</v>
      </c>
      <c r="B9662" t="s">
        <v>23055</v>
      </c>
      <c r="C9662" t="s">
        <v>17387</v>
      </c>
      <c r="D9662" t="s">
        <v>17388</v>
      </c>
      <c r="E9662" s="74">
        <v>44091</v>
      </c>
      <c r="F9662">
        <v>0.24771699999999999</v>
      </c>
      <c r="G9662" t="s">
        <v>17</v>
      </c>
      <c r="H9662" t="s">
        <v>17315</v>
      </c>
      <c r="I9662" s="74">
        <v>45533</v>
      </c>
      <c r="J9662" t="s">
        <v>19</v>
      </c>
      <c r="K9662" t="s">
        <v>17325</v>
      </c>
    </row>
    <row r="9663" spans="1:11" hidden="1" x14ac:dyDescent="0.3">
      <c r="A9663" t="s">
        <v>23056</v>
      </c>
      <c r="B9663" t="s">
        <v>23057</v>
      </c>
      <c r="C9663" t="s">
        <v>17387</v>
      </c>
      <c r="D9663" t="s">
        <v>17388</v>
      </c>
      <c r="E9663" s="74">
        <v>44111</v>
      </c>
      <c r="F9663">
        <v>8.3838999999999997E-2</v>
      </c>
      <c r="G9663" t="s">
        <v>17</v>
      </c>
      <c r="H9663" t="s">
        <v>17315</v>
      </c>
      <c r="I9663" s="74">
        <v>45533</v>
      </c>
      <c r="J9663" t="s">
        <v>19</v>
      </c>
      <c r="K9663" t="s">
        <v>17325</v>
      </c>
    </row>
    <row r="9664" spans="1:11" hidden="1" x14ac:dyDescent="0.3">
      <c r="A9664" t="s">
        <v>23058</v>
      </c>
      <c r="B9664" t="s">
        <v>23059</v>
      </c>
      <c r="C9664" t="s">
        <v>17387</v>
      </c>
      <c r="D9664" t="s">
        <v>17388</v>
      </c>
      <c r="E9664" s="74">
        <v>44169</v>
      </c>
      <c r="F9664">
        <v>9.0059E-2</v>
      </c>
      <c r="G9664" t="s">
        <v>17</v>
      </c>
      <c r="H9664" t="s">
        <v>17315</v>
      </c>
      <c r="I9664" s="74">
        <v>45533</v>
      </c>
      <c r="J9664" t="s">
        <v>19</v>
      </c>
      <c r="K9664" t="s">
        <v>17325</v>
      </c>
    </row>
    <row r="9665" spans="1:11" hidden="1" x14ac:dyDescent="0.3">
      <c r="A9665" t="s">
        <v>8784</v>
      </c>
      <c r="B9665" t="s">
        <v>8785</v>
      </c>
      <c r="C9665" t="s">
        <v>17387</v>
      </c>
      <c r="D9665" t="s">
        <v>17388</v>
      </c>
      <c r="E9665" s="74">
        <v>43832</v>
      </c>
      <c r="F9665">
        <v>0.24528800000000001</v>
      </c>
      <c r="G9665" t="s">
        <v>17</v>
      </c>
      <c r="H9665" t="s">
        <v>17315</v>
      </c>
      <c r="I9665" s="74">
        <v>44035</v>
      </c>
      <c r="J9665" t="s">
        <v>19</v>
      </c>
      <c r="K9665" t="s">
        <v>17325</v>
      </c>
    </row>
    <row r="9666" spans="1:11" hidden="1" x14ac:dyDescent="0.3">
      <c r="A9666" t="s">
        <v>8786</v>
      </c>
      <c r="B9666" t="s">
        <v>8787</v>
      </c>
      <c r="C9666" t="s">
        <v>17387</v>
      </c>
      <c r="D9666" t="s">
        <v>17388</v>
      </c>
      <c r="E9666" s="74">
        <v>43838</v>
      </c>
      <c r="F9666">
        <v>0.24310899999999999</v>
      </c>
      <c r="G9666" t="s">
        <v>17</v>
      </c>
      <c r="H9666" t="s">
        <v>17315</v>
      </c>
      <c r="I9666" s="74">
        <v>44095</v>
      </c>
      <c r="J9666" t="s">
        <v>19</v>
      </c>
      <c r="K9666" t="s">
        <v>17325</v>
      </c>
    </row>
    <row r="9667" spans="1:11" hidden="1" x14ac:dyDescent="0.3">
      <c r="A9667" t="s">
        <v>8788</v>
      </c>
      <c r="B9667" t="s">
        <v>8789</v>
      </c>
      <c r="C9667" t="s">
        <v>17387</v>
      </c>
      <c r="D9667" t="s">
        <v>17388</v>
      </c>
      <c r="E9667" s="74">
        <v>43839</v>
      </c>
      <c r="F9667">
        <v>0.24016999999999999</v>
      </c>
      <c r="G9667" t="s">
        <v>17</v>
      </c>
      <c r="H9667" t="s">
        <v>17315</v>
      </c>
      <c r="I9667" s="74">
        <v>44095</v>
      </c>
      <c r="J9667" t="s">
        <v>19</v>
      </c>
      <c r="K9667" t="s">
        <v>17325</v>
      </c>
    </row>
    <row r="9668" spans="1:11" hidden="1" x14ac:dyDescent="0.3">
      <c r="A9668" t="s">
        <v>8790</v>
      </c>
      <c r="B9668" t="s">
        <v>8791</v>
      </c>
      <c r="C9668" t="s">
        <v>17387</v>
      </c>
      <c r="D9668" t="s">
        <v>17388</v>
      </c>
      <c r="E9668" s="74">
        <v>43853</v>
      </c>
      <c r="F9668">
        <v>0.24697</v>
      </c>
      <c r="G9668" t="s">
        <v>17</v>
      </c>
      <c r="H9668" t="s">
        <v>17315</v>
      </c>
      <c r="I9668" s="74">
        <v>44035</v>
      </c>
      <c r="J9668" t="s">
        <v>19</v>
      </c>
      <c r="K9668" t="s">
        <v>17325</v>
      </c>
    </row>
    <row r="9669" spans="1:11" hidden="1" x14ac:dyDescent="0.3">
      <c r="A9669" t="s">
        <v>8792</v>
      </c>
      <c r="B9669" t="s">
        <v>8793</v>
      </c>
      <c r="C9669" t="s">
        <v>17387</v>
      </c>
      <c r="D9669" t="s">
        <v>17388</v>
      </c>
      <c r="E9669" s="74">
        <v>43875</v>
      </c>
      <c r="F9669">
        <v>7.1479000000000001E-2</v>
      </c>
      <c r="G9669" t="s">
        <v>17</v>
      </c>
      <c r="H9669" t="s">
        <v>17315</v>
      </c>
      <c r="I9669" s="74">
        <v>44035</v>
      </c>
      <c r="J9669" t="s">
        <v>19</v>
      </c>
      <c r="K9669" t="s">
        <v>17325</v>
      </c>
    </row>
    <row r="9670" spans="1:11" hidden="1" x14ac:dyDescent="0.3">
      <c r="A9670" t="s">
        <v>8794</v>
      </c>
      <c r="B9670" t="s">
        <v>8795</v>
      </c>
      <c r="C9670" t="s">
        <v>17387</v>
      </c>
      <c r="D9670" t="s">
        <v>17388</v>
      </c>
      <c r="E9670" s="74">
        <v>43840</v>
      </c>
      <c r="F9670">
        <v>0.236128</v>
      </c>
      <c r="G9670" t="s">
        <v>17</v>
      </c>
      <c r="H9670" t="s">
        <v>17315</v>
      </c>
      <c r="I9670" s="74">
        <v>44095</v>
      </c>
      <c r="J9670" t="s">
        <v>19</v>
      </c>
      <c r="K9670" t="s">
        <v>17325</v>
      </c>
    </row>
    <row r="9671" spans="1:11" hidden="1" x14ac:dyDescent="0.3">
      <c r="A9671" t="s">
        <v>9012</v>
      </c>
      <c r="B9671" t="s">
        <v>9013</v>
      </c>
      <c r="C9671" t="s">
        <v>17387</v>
      </c>
      <c r="D9671" t="s">
        <v>17388</v>
      </c>
      <c r="E9671" s="74">
        <v>42425</v>
      </c>
      <c r="F9671">
        <v>7.3708999999999997E-2</v>
      </c>
      <c r="G9671" t="s">
        <v>17</v>
      </c>
      <c r="H9671" t="s">
        <v>17315</v>
      </c>
      <c r="I9671" s="74">
        <v>44130</v>
      </c>
      <c r="J9671" t="s">
        <v>19</v>
      </c>
      <c r="K9671" t="s">
        <v>17325</v>
      </c>
    </row>
    <row r="9672" spans="1:11" hidden="1" x14ac:dyDescent="0.3">
      <c r="A9672" t="s">
        <v>9026</v>
      </c>
      <c r="B9672" t="s">
        <v>9027</v>
      </c>
      <c r="C9672" t="s">
        <v>17387</v>
      </c>
      <c r="D9672" t="s">
        <v>17388</v>
      </c>
      <c r="E9672" s="74">
        <v>42437</v>
      </c>
      <c r="F9672">
        <v>1.3339999999999999E-2</v>
      </c>
      <c r="G9672" t="s">
        <v>17</v>
      </c>
      <c r="H9672" t="s">
        <v>17315</v>
      </c>
      <c r="I9672" s="74">
        <v>44130</v>
      </c>
      <c r="J9672" t="s">
        <v>19</v>
      </c>
      <c r="K9672" t="s">
        <v>17325</v>
      </c>
    </row>
    <row r="9673" spans="1:11" hidden="1" x14ac:dyDescent="0.3">
      <c r="A9673" t="s">
        <v>9191</v>
      </c>
      <c r="B9673" t="s">
        <v>9192</v>
      </c>
      <c r="C9673" t="s">
        <v>17387</v>
      </c>
      <c r="D9673" t="s">
        <v>17388</v>
      </c>
      <c r="E9673" s="74">
        <v>42583</v>
      </c>
      <c r="F9673">
        <v>0.23988999999999999</v>
      </c>
      <c r="G9673" t="s">
        <v>17</v>
      </c>
      <c r="H9673" t="s">
        <v>17315</v>
      </c>
      <c r="I9673" s="74">
        <v>44130</v>
      </c>
      <c r="J9673" t="s">
        <v>19</v>
      </c>
      <c r="K9673" t="s">
        <v>17325</v>
      </c>
    </row>
    <row r="9674" spans="1:11" hidden="1" x14ac:dyDescent="0.3">
      <c r="A9674" t="s">
        <v>9193</v>
      </c>
      <c r="B9674" t="s">
        <v>9194</v>
      </c>
      <c r="C9674" t="s">
        <v>17387</v>
      </c>
      <c r="D9674" t="s">
        <v>17388</v>
      </c>
      <c r="E9674" s="74">
        <v>42577</v>
      </c>
      <c r="F9674">
        <v>0.24390999999999999</v>
      </c>
      <c r="G9674" t="s">
        <v>17</v>
      </c>
      <c r="H9674" t="s">
        <v>17315</v>
      </c>
      <c r="I9674" s="74">
        <v>44130</v>
      </c>
      <c r="J9674" t="s">
        <v>19</v>
      </c>
      <c r="K9674" t="s">
        <v>17325</v>
      </c>
    </row>
    <row r="9675" spans="1:11" hidden="1" x14ac:dyDescent="0.3">
      <c r="A9675" t="s">
        <v>9195</v>
      </c>
      <c r="B9675" t="s">
        <v>9196</v>
      </c>
      <c r="C9675" t="s">
        <v>17387</v>
      </c>
      <c r="D9675" t="s">
        <v>17388</v>
      </c>
      <c r="E9675" s="74">
        <v>42576</v>
      </c>
      <c r="F9675">
        <v>0.245979</v>
      </c>
      <c r="G9675" t="s">
        <v>17</v>
      </c>
      <c r="H9675" t="s">
        <v>17315</v>
      </c>
      <c r="I9675" s="74">
        <v>44130</v>
      </c>
      <c r="J9675" t="s">
        <v>19</v>
      </c>
      <c r="K9675" t="s">
        <v>17325</v>
      </c>
    </row>
    <row r="9676" spans="1:11" hidden="1" x14ac:dyDescent="0.3">
      <c r="A9676" t="s">
        <v>9197</v>
      </c>
      <c r="B9676" t="s">
        <v>9198</v>
      </c>
      <c r="C9676" t="s">
        <v>17387</v>
      </c>
      <c r="D9676" t="s">
        <v>17388</v>
      </c>
      <c r="E9676" s="74">
        <v>42591</v>
      </c>
      <c r="F9676">
        <v>0.244278</v>
      </c>
      <c r="G9676" t="s">
        <v>17</v>
      </c>
      <c r="H9676" t="s">
        <v>17315</v>
      </c>
      <c r="I9676" s="74">
        <v>44130</v>
      </c>
      <c r="J9676" t="s">
        <v>19</v>
      </c>
      <c r="K9676" t="s">
        <v>17325</v>
      </c>
    </row>
    <row r="9677" spans="1:11" hidden="1" x14ac:dyDescent="0.3">
      <c r="A9677" t="s">
        <v>17082</v>
      </c>
      <c r="B9677" t="s">
        <v>17081</v>
      </c>
      <c r="C9677" t="s">
        <v>17387</v>
      </c>
      <c r="D9677" t="s">
        <v>17388</v>
      </c>
      <c r="E9677" s="74">
        <v>42585</v>
      </c>
      <c r="F9677">
        <v>0.246089</v>
      </c>
      <c r="G9677" t="s">
        <v>17</v>
      </c>
      <c r="H9677" t="s">
        <v>17315</v>
      </c>
      <c r="I9677" s="74">
        <v>44459</v>
      </c>
      <c r="J9677" t="s">
        <v>19</v>
      </c>
      <c r="K9677" t="s">
        <v>17325</v>
      </c>
    </row>
    <row r="9678" spans="1:11" hidden="1" x14ac:dyDescent="0.3">
      <c r="A9678" t="s">
        <v>9199</v>
      </c>
      <c r="B9678" t="s">
        <v>9200</v>
      </c>
      <c r="C9678" t="s">
        <v>17387</v>
      </c>
      <c r="D9678" t="s">
        <v>17388</v>
      </c>
      <c r="E9678" s="74">
        <v>42598</v>
      </c>
      <c r="F9678">
        <v>0.24779999999999999</v>
      </c>
      <c r="G9678" t="s">
        <v>17</v>
      </c>
      <c r="H9678" t="s">
        <v>17315</v>
      </c>
      <c r="I9678" s="74">
        <v>44130</v>
      </c>
      <c r="J9678" t="s">
        <v>19</v>
      </c>
      <c r="K9678" t="s">
        <v>17325</v>
      </c>
    </row>
    <row r="9679" spans="1:11" hidden="1" x14ac:dyDescent="0.3">
      <c r="A9679" t="s">
        <v>9201</v>
      </c>
      <c r="B9679" t="s">
        <v>9202</v>
      </c>
      <c r="C9679" t="s">
        <v>17387</v>
      </c>
      <c r="D9679" t="s">
        <v>17388</v>
      </c>
      <c r="E9679" s="74">
        <v>42597</v>
      </c>
      <c r="F9679">
        <v>0.245009</v>
      </c>
      <c r="G9679" t="s">
        <v>17</v>
      </c>
      <c r="H9679" t="s">
        <v>17315</v>
      </c>
      <c r="I9679" s="74">
        <v>44130</v>
      </c>
      <c r="J9679" t="s">
        <v>19</v>
      </c>
      <c r="K9679" t="s">
        <v>17325</v>
      </c>
    </row>
    <row r="9680" spans="1:11" hidden="1" x14ac:dyDescent="0.3">
      <c r="A9680" t="s">
        <v>9203</v>
      </c>
      <c r="B9680" t="s">
        <v>9204</v>
      </c>
      <c r="C9680" t="s">
        <v>17387</v>
      </c>
      <c r="D9680" t="s">
        <v>17388</v>
      </c>
      <c r="E9680" s="74">
        <v>42608</v>
      </c>
      <c r="F9680">
        <v>0.24385999999999999</v>
      </c>
      <c r="G9680" t="s">
        <v>17</v>
      </c>
      <c r="H9680" t="s">
        <v>17315</v>
      </c>
      <c r="I9680" s="74">
        <v>44130</v>
      </c>
      <c r="J9680" t="s">
        <v>19</v>
      </c>
      <c r="K9680" t="s">
        <v>17325</v>
      </c>
    </row>
    <row r="9681" spans="1:11" hidden="1" x14ac:dyDescent="0.3">
      <c r="A9681" t="s">
        <v>9205</v>
      </c>
      <c r="B9681" t="s">
        <v>9206</v>
      </c>
      <c r="C9681" t="s">
        <v>17387</v>
      </c>
      <c r="D9681" t="s">
        <v>17388</v>
      </c>
      <c r="E9681" s="74">
        <v>42377</v>
      </c>
      <c r="F9681">
        <v>0.24648</v>
      </c>
      <c r="G9681" t="s">
        <v>17</v>
      </c>
      <c r="H9681" t="s">
        <v>17315</v>
      </c>
      <c r="I9681" s="74">
        <v>44130</v>
      </c>
      <c r="J9681" t="s">
        <v>19</v>
      </c>
      <c r="K9681" t="s">
        <v>17325</v>
      </c>
    </row>
    <row r="9682" spans="1:11" hidden="1" x14ac:dyDescent="0.3">
      <c r="A9682" t="s">
        <v>9207</v>
      </c>
      <c r="B9682" t="s">
        <v>9208</v>
      </c>
      <c r="C9682" t="s">
        <v>17387</v>
      </c>
      <c r="D9682" t="s">
        <v>17388</v>
      </c>
      <c r="E9682" s="74">
        <v>42381</v>
      </c>
      <c r="F9682">
        <v>0.24671999999999999</v>
      </c>
      <c r="G9682" t="s">
        <v>17</v>
      </c>
      <c r="H9682" t="s">
        <v>17315</v>
      </c>
      <c r="I9682" s="74">
        <v>44130</v>
      </c>
      <c r="J9682" t="s">
        <v>19</v>
      </c>
      <c r="K9682" t="s">
        <v>17325</v>
      </c>
    </row>
    <row r="9683" spans="1:11" hidden="1" x14ac:dyDescent="0.3">
      <c r="A9683" t="s">
        <v>9028</v>
      </c>
      <c r="B9683" t="s">
        <v>9029</v>
      </c>
      <c r="C9683" t="s">
        <v>17387</v>
      </c>
      <c r="D9683" t="s">
        <v>17388</v>
      </c>
      <c r="E9683" s="74">
        <v>42640</v>
      </c>
      <c r="F9683">
        <v>1.376E-2</v>
      </c>
      <c r="G9683" t="s">
        <v>17</v>
      </c>
      <c r="H9683" t="s">
        <v>17315</v>
      </c>
      <c r="I9683" s="74">
        <v>44130</v>
      </c>
      <c r="J9683" t="s">
        <v>19</v>
      </c>
      <c r="K9683" t="s">
        <v>17325</v>
      </c>
    </row>
    <row r="9684" spans="1:11" hidden="1" x14ac:dyDescent="0.3">
      <c r="A9684" t="s">
        <v>9209</v>
      </c>
      <c r="B9684" t="s">
        <v>9210</v>
      </c>
      <c r="C9684" t="s">
        <v>17387</v>
      </c>
      <c r="D9684" t="s">
        <v>17388</v>
      </c>
      <c r="E9684" s="74">
        <v>42373</v>
      </c>
      <c r="F9684">
        <v>0.24207999999999999</v>
      </c>
      <c r="G9684" t="s">
        <v>17</v>
      </c>
      <c r="H9684" t="s">
        <v>17315</v>
      </c>
      <c r="I9684" s="74">
        <v>44130</v>
      </c>
      <c r="J9684" t="s">
        <v>19</v>
      </c>
      <c r="K9684" t="s">
        <v>17325</v>
      </c>
    </row>
    <row r="9685" spans="1:11" hidden="1" x14ac:dyDescent="0.3">
      <c r="A9685" t="s">
        <v>9211</v>
      </c>
      <c r="B9685" t="s">
        <v>9212</v>
      </c>
      <c r="C9685" t="s">
        <v>17387</v>
      </c>
      <c r="D9685" t="s">
        <v>17388</v>
      </c>
      <c r="E9685" s="74">
        <v>42383</v>
      </c>
      <c r="F9685">
        <v>0.24901799999999999</v>
      </c>
      <c r="G9685" t="s">
        <v>17</v>
      </c>
      <c r="H9685" t="s">
        <v>17315</v>
      </c>
      <c r="I9685" s="74">
        <v>44130</v>
      </c>
      <c r="J9685" t="s">
        <v>19</v>
      </c>
      <c r="K9685" t="s">
        <v>17325</v>
      </c>
    </row>
    <row r="9686" spans="1:11" hidden="1" x14ac:dyDescent="0.3">
      <c r="A9686" t="s">
        <v>9213</v>
      </c>
      <c r="B9686" t="s">
        <v>9214</v>
      </c>
      <c r="C9686" t="s">
        <v>17387</v>
      </c>
      <c r="D9686" t="s">
        <v>17388</v>
      </c>
      <c r="E9686" s="74">
        <v>42376</v>
      </c>
      <c r="F9686">
        <v>0.24843000000000001</v>
      </c>
      <c r="G9686" t="s">
        <v>17</v>
      </c>
      <c r="H9686" t="s">
        <v>17315</v>
      </c>
      <c r="I9686" s="74">
        <v>44130</v>
      </c>
      <c r="J9686" t="s">
        <v>19</v>
      </c>
      <c r="K9686" t="s">
        <v>17325</v>
      </c>
    </row>
    <row r="9687" spans="1:11" hidden="1" x14ac:dyDescent="0.3">
      <c r="A9687" t="s">
        <v>17080</v>
      </c>
      <c r="B9687" t="s">
        <v>17079</v>
      </c>
      <c r="C9687" t="s">
        <v>17387</v>
      </c>
      <c r="D9687" t="s">
        <v>17388</v>
      </c>
      <c r="E9687" s="74">
        <v>42613</v>
      </c>
      <c r="F9687">
        <v>0.24936</v>
      </c>
      <c r="G9687" t="s">
        <v>17</v>
      </c>
      <c r="H9687" t="s">
        <v>17315</v>
      </c>
      <c r="I9687" s="74">
        <v>44459</v>
      </c>
      <c r="J9687" t="s">
        <v>19</v>
      </c>
      <c r="K9687" t="s">
        <v>17325</v>
      </c>
    </row>
    <row r="9688" spans="1:11" hidden="1" x14ac:dyDescent="0.3">
      <c r="A9688" t="s">
        <v>9215</v>
      </c>
      <c r="B9688" t="s">
        <v>9216</v>
      </c>
      <c r="C9688" t="s">
        <v>17387</v>
      </c>
      <c r="D9688" t="s">
        <v>17388</v>
      </c>
      <c r="E9688" s="74">
        <v>42620</v>
      </c>
      <c r="F9688">
        <v>0.24735799999999999</v>
      </c>
      <c r="G9688" t="s">
        <v>17</v>
      </c>
      <c r="H9688" t="s">
        <v>17315</v>
      </c>
      <c r="I9688" s="74">
        <v>44130</v>
      </c>
      <c r="J9688" t="s">
        <v>19</v>
      </c>
      <c r="K9688" t="s">
        <v>17325</v>
      </c>
    </row>
    <row r="9689" spans="1:11" hidden="1" x14ac:dyDescent="0.3">
      <c r="A9689" t="s">
        <v>9217</v>
      </c>
      <c r="B9689" t="s">
        <v>9218</v>
      </c>
      <c r="C9689" t="s">
        <v>17387</v>
      </c>
      <c r="D9689" t="s">
        <v>17388</v>
      </c>
      <c r="E9689" s="74">
        <v>42595</v>
      </c>
      <c r="F9689">
        <v>2.1700000000000001E-2</v>
      </c>
      <c r="G9689" t="s">
        <v>17</v>
      </c>
      <c r="H9689" t="s">
        <v>17315</v>
      </c>
      <c r="I9689" s="74">
        <v>44130</v>
      </c>
      <c r="J9689" t="s">
        <v>19</v>
      </c>
      <c r="K9689" t="s">
        <v>17325</v>
      </c>
    </row>
    <row r="9690" spans="1:11" hidden="1" x14ac:dyDescent="0.3">
      <c r="A9690" t="s">
        <v>9030</v>
      </c>
      <c r="B9690" t="s">
        <v>9031</v>
      </c>
      <c r="C9690" t="s">
        <v>17387</v>
      </c>
      <c r="D9690" t="s">
        <v>17388</v>
      </c>
      <c r="E9690" s="74">
        <v>42371</v>
      </c>
      <c r="F9690">
        <v>0.24731</v>
      </c>
      <c r="G9690" t="s">
        <v>17</v>
      </c>
      <c r="H9690" t="s">
        <v>17315</v>
      </c>
      <c r="I9690" s="74">
        <v>44130</v>
      </c>
      <c r="J9690" t="s">
        <v>19</v>
      </c>
      <c r="K9690" t="s">
        <v>17325</v>
      </c>
    </row>
    <row r="9691" spans="1:11" hidden="1" x14ac:dyDescent="0.3">
      <c r="A9691" t="s">
        <v>9032</v>
      </c>
      <c r="B9691" t="s">
        <v>9033</v>
      </c>
      <c r="C9691" t="s">
        <v>17387</v>
      </c>
      <c r="D9691" t="s">
        <v>17388</v>
      </c>
      <c r="E9691" s="74">
        <v>42522</v>
      </c>
      <c r="F9691">
        <v>0.24615899999999999</v>
      </c>
      <c r="G9691" t="s">
        <v>17</v>
      </c>
      <c r="H9691" t="s">
        <v>17315</v>
      </c>
      <c r="I9691" s="74">
        <v>44130</v>
      </c>
      <c r="J9691" t="s">
        <v>19</v>
      </c>
      <c r="K9691" t="s">
        <v>17325</v>
      </c>
    </row>
    <row r="9692" spans="1:11" hidden="1" x14ac:dyDescent="0.3">
      <c r="A9692" t="s">
        <v>9034</v>
      </c>
      <c r="B9692" t="s">
        <v>9035</v>
      </c>
      <c r="C9692" t="s">
        <v>17387</v>
      </c>
      <c r="D9692" t="s">
        <v>17388</v>
      </c>
      <c r="E9692" s="74">
        <v>42374</v>
      </c>
      <c r="F9692">
        <v>0.2487</v>
      </c>
      <c r="G9692" t="s">
        <v>17</v>
      </c>
      <c r="H9692" t="s">
        <v>17315</v>
      </c>
      <c r="I9692" s="74">
        <v>44130</v>
      </c>
      <c r="J9692" t="s">
        <v>19</v>
      </c>
      <c r="K9692" t="s">
        <v>17325</v>
      </c>
    </row>
    <row r="9693" spans="1:11" hidden="1" x14ac:dyDescent="0.3">
      <c r="A9693" t="s">
        <v>9036</v>
      </c>
      <c r="B9693" t="s">
        <v>9037</v>
      </c>
      <c r="C9693" t="s">
        <v>17387</v>
      </c>
      <c r="D9693" t="s">
        <v>17388</v>
      </c>
      <c r="E9693" s="74">
        <v>42375</v>
      </c>
      <c r="F9693">
        <v>7.2269E-2</v>
      </c>
      <c r="G9693" t="s">
        <v>17</v>
      </c>
      <c r="H9693" t="s">
        <v>17315</v>
      </c>
      <c r="I9693" s="74">
        <v>44130</v>
      </c>
      <c r="J9693" t="s">
        <v>19</v>
      </c>
      <c r="K9693" t="s">
        <v>17325</v>
      </c>
    </row>
    <row r="9694" spans="1:11" hidden="1" x14ac:dyDescent="0.3">
      <c r="A9694" t="s">
        <v>9038</v>
      </c>
      <c r="B9694" t="s">
        <v>9039</v>
      </c>
      <c r="C9694" t="s">
        <v>17387</v>
      </c>
      <c r="D9694" t="s">
        <v>17388</v>
      </c>
      <c r="E9694" s="74">
        <v>42401</v>
      </c>
      <c r="F9694">
        <v>2.1669999999999998E-2</v>
      </c>
      <c r="G9694" t="s">
        <v>17</v>
      </c>
      <c r="H9694" t="s">
        <v>17315</v>
      </c>
      <c r="I9694" s="74">
        <v>44130</v>
      </c>
      <c r="J9694" t="s">
        <v>19</v>
      </c>
      <c r="K9694" t="s">
        <v>17325</v>
      </c>
    </row>
    <row r="9695" spans="1:11" hidden="1" x14ac:dyDescent="0.3">
      <c r="A9695" t="s">
        <v>9040</v>
      </c>
      <c r="B9695" t="s">
        <v>9041</v>
      </c>
      <c r="C9695" t="s">
        <v>17387</v>
      </c>
      <c r="D9695" t="s">
        <v>17388</v>
      </c>
      <c r="E9695" s="74">
        <v>42374</v>
      </c>
      <c r="F9695">
        <v>0.24803</v>
      </c>
      <c r="G9695" t="s">
        <v>17</v>
      </c>
      <c r="H9695" t="s">
        <v>17315</v>
      </c>
      <c r="I9695" s="74">
        <v>44130</v>
      </c>
      <c r="J9695" t="s">
        <v>19</v>
      </c>
      <c r="K9695" t="s">
        <v>17325</v>
      </c>
    </row>
    <row r="9696" spans="1:11" hidden="1" x14ac:dyDescent="0.3">
      <c r="A9696" t="s">
        <v>17398</v>
      </c>
      <c r="B9696" t="s">
        <v>17399</v>
      </c>
      <c r="C9696" t="s">
        <v>17387</v>
      </c>
      <c r="D9696" t="s">
        <v>17388</v>
      </c>
      <c r="E9696" s="74">
        <v>42382</v>
      </c>
      <c r="F9696">
        <v>0.24759</v>
      </c>
      <c r="G9696" t="s">
        <v>17</v>
      </c>
      <c r="H9696" t="s">
        <v>17315</v>
      </c>
      <c r="I9696" s="74">
        <v>44130</v>
      </c>
      <c r="J9696" t="s">
        <v>19</v>
      </c>
      <c r="K9696" t="s">
        <v>17325</v>
      </c>
    </row>
    <row r="9697" spans="1:11" hidden="1" x14ac:dyDescent="0.3">
      <c r="A9697" t="s">
        <v>9042</v>
      </c>
      <c r="B9697" t="s">
        <v>9043</v>
      </c>
      <c r="C9697" t="s">
        <v>17387</v>
      </c>
      <c r="D9697" t="s">
        <v>17388</v>
      </c>
      <c r="E9697" s="74">
        <v>42402</v>
      </c>
      <c r="F9697">
        <v>0.24887000000000001</v>
      </c>
      <c r="G9697" t="s">
        <v>17</v>
      </c>
      <c r="H9697" t="s">
        <v>17315</v>
      </c>
      <c r="I9697" s="74">
        <v>44130</v>
      </c>
      <c r="J9697" t="s">
        <v>19</v>
      </c>
      <c r="K9697" t="s">
        <v>17325</v>
      </c>
    </row>
    <row r="9698" spans="1:11" hidden="1" x14ac:dyDescent="0.3">
      <c r="A9698" t="s">
        <v>8977</v>
      </c>
      <c r="B9698" t="s">
        <v>8978</v>
      </c>
      <c r="C9698" t="s">
        <v>17387</v>
      </c>
      <c r="D9698" t="s">
        <v>17388</v>
      </c>
      <c r="E9698" s="74">
        <v>42411</v>
      </c>
      <c r="F9698">
        <v>0.24415000000000001</v>
      </c>
      <c r="G9698" t="s">
        <v>17</v>
      </c>
      <c r="H9698" t="s">
        <v>17315</v>
      </c>
      <c r="I9698" s="74">
        <v>44130</v>
      </c>
      <c r="J9698" t="s">
        <v>19</v>
      </c>
      <c r="K9698" t="s">
        <v>17325</v>
      </c>
    </row>
    <row r="9699" spans="1:11" hidden="1" x14ac:dyDescent="0.3">
      <c r="A9699" t="s">
        <v>9044</v>
      </c>
      <c r="B9699" t="s">
        <v>9045</v>
      </c>
      <c r="C9699" t="s">
        <v>17387</v>
      </c>
      <c r="D9699" t="s">
        <v>17388</v>
      </c>
      <c r="E9699" s="74">
        <v>42411</v>
      </c>
      <c r="F9699">
        <v>0.24665999999999999</v>
      </c>
      <c r="G9699" t="s">
        <v>17</v>
      </c>
      <c r="H9699" t="s">
        <v>17315</v>
      </c>
      <c r="I9699" s="74">
        <v>44130</v>
      </c>
      <c r="J9699" t="s">
        <v>19</v>
      </c>
      <c r="K9699" t="s">
        <v>17325</v>
      </c>
    </row>
    <row r="9700" spans="1:11" hidden="1" x14ac:dyDescent="0.3">
      <c r="A9700" t="s">
        <v>9046</v>
      </c>
      <c r="B9700" t="s">
        <v>9047</v>
      </c>
      <c r="C9700" t="s">
        <v>17387</v>
      </c>
      <c r="D9700" t="s">
        <v>17388</v>
      </c>
      <c r="E9700" s="74">
        <v>42408</v>
      </c>
      <c r="F9700">
        <v>0.24288000000000001</v>
      </c>
      <c r="G9700" t="s">
        <v>17</v>
      </c>
      <c r="H9700" t="s">
        <v>17315</v>
      </c>
      <c r="I9700" s="74">
        <v>44130</v>
      </c>
      <c r="J9700" t="s">
        <v>19</v>
      </c>
      <c r="K9700" t="s">
        <v>17325</v>
      </c>
    </row>
    <row r="9701" spans="1:11" hidden="1" x14ac:dyDescent="0.3">
      <c r="A9701" t="s">
        <v>9048</v>
      </c>
      <c r="B9701" t="s">
        <v>9049</v>
      </c>
      <c r="C9701" t="s">
        <v>17387</v>
      </c>
      <c r="D9701" t="s">
        <v>17388</v>
      </c>
      <c r="E9701" s="74">
        <v>42418</v>
      </c>
      <c r="F9701">
        <v>0.24840999999999999</v>
      </c>
      <c r="G9701" t="s">
        <v>17</v>
      </c>
      <c r="H9701" t="s">
        <v>17315</v>
      </c>
      <c r="I9701" s="74">
        <v>44130</v>
      </c>
      <c r="J9701" t="s">
        <v>19</v>
      </c>
      <c r="K9701" t="s">
        <v>17325</v>
      </c>
    </row>
    <row r="9702" spans="1:11" hidden="1" x14ac:dyDescent="0.3">
      <c r="A9702" t="s">
        <v>9050</v>
      </c>
      <c r="B9702" t="s">
        <v>9051</v>
      </c>
      <c r="C9702" t="s">
        <v>17387</v>
      </c>
      <c r="D9702" t="s">
        <v>17388</v>
      </c>
      <c r="E9702" s="74">
        <v>42423</v>
      </c>
      <c r="F9702">
        <v>0.24404999999999999</v>
      </c>
      <c r="G9702" t="s">
        <v>17</v>
      </c>
      <c r="H9702" t="s">
        <v>17315</v>
      </c>
      <c r="I9702" s="74">
        <v>44130</v>
      </c>
      <c r="J9702" t="s">
        <v>19</v>
      </c>
      <c r="K9702" t="s">
        <v>17325</v>
      </c>
    </row>
    <row r="9703" spans="1:11" hidden="1" x14ac:dyDescent="0.3">
      <c r="A9703" t="s">
        <v>9052</v>
      </c>
      <c r="B9703" t="s">
        <v>9053</v>
      </c>
      <c r="C9703" t="s">
        <v>17387</v>
      </c>
      <c r="D9703" t="s">
        <v>17388</v>
      </c>
      <c r="E9703" s="74">
        <v>42419</v>
      </c>
      <c r="F9703">
        <v>0.24592900000000001</v>
      </c>
      <c r="G9703" t="s">
        <v>17</v>
      </c>
      <c r="H9703" t="s">
        <v>17315</v>
      </c>
      <c r="I9703" s="74">
        <v>44130</v>
      </c>
      <c r="J9703" t="s">
        <v>19</v>
      </c>
      <c r="K9703" t="s">
        <v>17325</v>
      </c>
    </row>
    <row r="9704" spans="1:11" hidden="1" x14ac:dyDescent="0.3">
      <c r="A9704" t="s">
        <v>9054</v>
      </c>
      <c r="B9704" t="s">
        <v>9055</v>
      </c>
      <c r="C9704" t="s">
        <v>17387</v>
      </c>
      <c r="D9704" t="s">
        <v>17388</v>
      </c>
      <c r="E9704" s="74">
        <v>42426</v>
      </c>
      <c r="F9704">
        <v>0.24707899999999999</v>
      </c>
      <c r="G9704" t="s">
        <v>17</v>
      </c>
      <c r="H9704" t="s">
        <v>17315</v>
      </c>
      <c r="I9704" s="74">
        <v>44130</v>
      </c>
      <c r="J9704" t="s">
        <v>19</v>
      </c>
      <c r="K9704" t="s">
        <v>17325</v>
      </c>
    </row>
    <row r="9705" spans="1:11" hidden="1" x14ac:dyDescent="0.3">
      <c r="A9705" t="s">
        <v>9056</v>
      </c>
      <c r="B9705" t="s">
        <v>9057</v>
      </c>
      <c r="C9705" t="s">
        <v>17387</v>
      </c>
      <c r="D9705" t="s">
        <v>17388</v>
      </c>
      <c r="E9705" s="74">
        <v>42446</v>
      </c>
      <c r="F9705">
        <v>0.24934899999999999</v>
      </c>
      <c r="G9705" t="s">
        <v>17</v>
      </c>
      <c r="H9705" t="s">
        <v>17315</v>
      </c>
      <c r="I9705" s="74">
        <v>44130</v>
      </c>
      <c r="J9705" t="s">
        <v>19</v>
      </c>
      <c r="K9705" t="s">
        <v>17325</v>
      </c>
    </row>
    <row r="9706" spans="1:11" hidden="1" x14ac:dyDescent="0.3">
      <c r="A9706" t="s">
        <v>9058</v>
      </c>
      <c r="B9706" t="s">
        <v>9059</v>
      </c>
      <c r="C9706" t="s">
        <v>17387</v>
      </c>
      <c r="D9706" t="s">
        <v>17388</v>
      </c>
      <c r="E9706" s="74">
        <v>42457</v>
      </c>
      <c r="F9706">
        <v>0.246139</v>
      </c>
      <c r="G9706" t="s">
        <v>17</v>
      </c>
      <c r="H9706" t="s">
        <v>17315</v>
      </c>
      <c r="I9706" s="74">
        <v>44130</v>
      </c>
      <c r="J9706" t="s">
        <v>19</v>
      </c>
      <c r="K9706" t="s">
        <v>17325</v>
      </c>
    </row>
    <row r="9707" spans="1:11" hidden="1" x14ac:dyDescent="0.3">
      <c r="A9707" t="s">
        <v>9060</v>
      </c>
      <c r="B9707" t="s">
        <v>9061</v>
      </c>
      <c r="C9707" t="s">
        <v>17387</v>
      </c>
      <c r="D9707" t="s">
        <v>17388</v>
      </c>
      <c r="E9707" s="74">
        <v>42461</v>
      </c>
      <c r="F9707">
        <v>0.248859</v>
      </c>
      <c r="G9707" t="s">
        <v>17</v>
      </c>
      <c r="H9707" t="s">
        <v>17315</v>
      </c>
      <c r="I9707" s="74">
        <v>44130</v>
      </c>
      <c r="J9707" t="s">
        <v>19</v>
      </c>
      <c r="K9707" t="s">
        <v>17325</v>
      </c>
    </row>
    <row r="9708" spans="1:11" hidden="1" x14ac:dyDescent="0.3">
      <c r="A9708" t="s">
        <v>9062</v>
      </c>
      <c r="B9708" t="s">
        <v>9063</v>
      </c>
      <c r="C9708" t="s">
        <v>17387</v>
      </c>
      <c r="D9708" t="s">
        <v>17388</v>
      </c>
      <c r="E9708" s="74">
        <v>42474</v>
      </c>
      <c r="F9708">
        <v>0.24432999999999999</v>
      </c>
      <c r="G9708" t="s">
        <v>17</v>
      </c>
      <c r="H9708" t="s">
        <v>17315</v>
      </c>
      <c r="I9708" s="74">
        <v>44130</v>
      </c>
      <c r="J9708" t="s">
        <v>19</v>
      </c>
      <c r="K9708" t="s">
        <v>17325</v>
      </c>
    </row>
    <row r="9709" spans="1:11" hidden="1" x14ac:dyDescent="0.3">
      <c r="A9709" t="s">
        <v>9014</v>
      </c>
      <c r="B9709" t="s">
        <v>9015</v>
      </c>
      <c r="C9709" t="s">
        <v>17387</v>
      </c>
      <c r="D9709" t="s">
        <v>17388</v>
      </c>
      <c r="E9709" s="74">
        <v>42412</v>
      </c>
      <c r="F9709">
        <v>0.24872</v>
      </c>
      <c r="G9709" t="s">
        <v>17</v>
      </c>
      <c r="H9709" t="s">
        <v>17315</v>
      </c>
      <c r="I9709" s="74">
        <v>44130</v>
      </c>
      <c r="J9709" t="s">
        <v>19</v>
      </c>
      <c r="K9709" t="s">
        <v>17325</v>
      </c>
    </row>
    <row r="9710" spans="1:11" hidden="1" x14ac:dyDescent="0.3">
      <c r="A9710" t="s">
        <v>9064</v>
      </c>
      <c r="B9710" t="s">
        <v>9065</v>
      </c>
      <c r="C9710" t="s">
        <v>17387</v>
      </c>
      <c r="D9710" t="s">
        <v>17388</v>
      </c>
      <c r="E9710" s="74">
        <v>42480</v>
      </c>
      <c r="F9710">
        <v>0.24822</v>
      </c>
      <c r="G9710" t="s">
        <v>17</v>
      </c>
      <c r="H9710" t="s">
        <v>17315</v>
      </c>
      <c r="I9710" s="74">
        <v>44130</v>
      </c>
      <c r="J9710" t="s">
        <v>19</v>
      </c>
      <c r="K9710" t="s">
        <v>17325</v>
      </c>
    </row>
    <row r="9711" spans="1:11" hidden="1" x14ac:dyDescent="0.3">
      <c r="A9711" t="s">
        <v>22422</v>
      </c>
      <c r="B9711" t="s">
        <v>22423</v>
      </c>
      <c r="C9711" t="s">
        <v>17387</v>
      </c>
      <c r="D9711" t="s">
        <v>17388</v>
      </c>
      <c r="E9711" s="74">
        <v>42494</v>
      </c>
      <c r="F9711">
        <v>0.24918000000000001</v>
      </c>
      <c r="G9711" t="s">
        <v>17</v>
      </c>
      <c r="H9711" t="s">
        <v>17315</v>
      </c>
      <c r="I9711" s="74">
        <v>45503</v>
      </c>
      <c r="J9711" t="s">
        <v>19</v>
      </c>
      <c r="K9711" t="s">
        <v>17325</v>
      </c>
    </row>
    <row r="9712" spans="1:11" hidden="1" x14ac:dyDescent="0.3">
      <c r="A9712" t="s">
        <v>9066</v>
      </c>
      <c r="B9712" t="s">
        <v>9067</v>
      </c>
      <c r="C9712" t="s">
        <v>17387</v>
      </c>
      <c r="D9712" t="s">
        <v>17388</v>
      </c>
      <c r="E9712" s="74">
        <v>42496</v>
      </c>
      <c r="F9712">
        <v>0.239759</v>
      </c>
      <c r="G9712" t="s">
        <v>17</v>
      </c>
      <c r="H9712" t="s">
        <v>17315</v>
      </c>
      <c r="I9712" s="74">
        <v>44130</v>
      </c>
      <c r="J9712" t="s">
        <v>19</v>
      </c>
      <c r="K9712" t="s">
        <v>17325</v>
      </c>
    </row>
    <row r="9713" spans="1:11" hidden="1" x14ac:dyDescent="0.3">
      <c r="A9713" t="s">
        <v>9068</v>
      </c>
      <c r="B9713" t="s">
        <v>9069</v>
      </c>
      <c r="C9713" t="s">
        <v>17387</v>
      </c>
      <c r="D9713" t="s">
        <v>17388</v>
      </c>
      <c r="E9713" s="74">
        <v>42383</v>
      </c>
      <c r="F9713">
        <v>0.24782999999999999</v>
      </c>
      <c r="G9713" t="s">
        <v>17</v>
      </c>
      <c r="H9713" t="s">
        <v>17315</v>
      </c>
      <c r="I9713" s="74">
        <v>44130</v>
      </c>
      <c r="J9713" t="s">
        <v>19</v>
      </c>
      <c r="K9713" t="s">
        <v>17325</v>
      </c>
    </row>
    <row r="9714" spans="1:11" hidden="1" x14ac:dyDescent="0.3">
      <c r="A9714" t="s">
        <v>9070</v>
      </c>
      <c r="B9714" t="s">
        <v>9071</v>
      </c>
      <c r="C9714" t="s">
        <v>17387</v>
      </c>
      <c r="D9714" t="s">
        <v>17388</v>
      </c>
      <c r="E9714" s="74">
        <v>42374</v>
      </c>
      <c r="F9714">
        <v>0.24740999999999999</v>
      </c>
      <c r="G9714" t="s">
        <v>17</v>
      </c>
      <c r="H9714" t="s">
        <v>17315</v>
      </c>
      <c r="I9714" s="74">
        <v>44130</v>
      </c>
      <c r="J9714" t="s">
        <v>19</v>
      </c>
      <c r="K9714" t="s">
        <v>17325</v>
      </c>
    </row>
    <row r="9715" spans="1:11" hidden="1" x14ac:dyDescent="0.3">
      <c r="A9715" t="s">
        <v>9072</v>
      </c>
      <c r="B9715" t="s">
        <v>9073</v>
      </c>
      <c r="C9715" t="s">
        <v>17387</v>
      </c>
      <c r="D9715" t="s">
        <v>17388</v>
      </c>
      <c r="E9715" s="74">
        <v>42405</v>
      </c>
      <c r="F9715">
        <v>0.245588</v>
      </c>
      <c r="G9715" t="s">
        <v>17</v>
      </c>
      <c r="H9715" t="s">
        <v>17315</v>
      </c>
      <c r="I9715" s="74">
        <v>44130</v>
      </c>
      <c r="J9715" t="s">
        <v>19</v>
      </c>
      <c r="K9715" t="s">
        <v>17325</v>
      </c>
    </row>
    <row r="9716" spans="1:11" hidden="1" x14ac:dyDescent="0.3">
      <c r="A9716" t="s">
        <v>9074</v>
      </c>
      <c r="B9716" t="s">
        <v>9075</v>
      </c>
      <c r="C9716" t="s">
        <v>17387</v>
      </c>
      <c r="D9716" t="s">
        <v>17388</v>
      </c>
      <c r="E9716" s="74">
        <v>42375</v>
      </c>
      <c r="F9716">
        <v>0.242919</v>
      </c>
      <c r="G9716" t="s">
        <v>17</v>
      </c>
      <c r="H9716" t="s">
        <v>17315</v>
      </c>
      <c r="I9716" s="74">
        <v>44130</v>
      </c>
      <c r="J9716" t="s">
        <v>19</v>
      </c>
      <c r="K9716" t="s">
        <v>17325</v>
      </c>
    </row>
    <row r="9717" spans="1:11" hidden="1" x14ac:dyDescent="0.3">
      <c r="A9717" t="s">
        <v>9076</v>
      </c>
      <c r="B9717" t="s">
        <v>9077</v>
      </c>
      <c r="C9717" t="s">
        <v>17387</v>
      </c>
      <c r="D9717" t="s">
        <v>17388</v>
      </c>
      <c r="E9717" s="74">
        <v>42374</v>
      </c>
      <c r="F9717">
        <v>0.24897</v>
      </c>
      <c r="G9717" t="s">
        <v>17</v>
      </c>
      <c r="H9717" t="s">
        <v>17315</v>
      </c>
      <c r="I9717" s="74">
        <v>44130</v>
      </c>
      <c r="J9717" t="s">
        <v>19</v>
      </c>
      <c r="K9717" t="s">
        <v>17325</v>
      </c>
    </row>
    <row r="9718" spans="1:11" hidden="1" x14ac:dyDescent="0.3">
      <c r="A9718" t="s">
        <v>17098</v>
      </c>
      <c r="B9718" t="s">
        <v>17097</v>
      </c>
      <c r="C9718" t="s">
        <v>17387</v>
      </c>
      <c r="D9718" t="s">
        <v>17388</v>
      </c>
      <c r="E9718" s="74">
        <v>42375</v>
      </c>
      <c r="F9718">
        <v>0.12495000000000001</v>
      </c>
      <c r="G9718" t="s">
        <v>17</v>
      </c>
      <c r="H9718" t="s">
        <v>17315</v>
      </c>
      <c r="I9718" s="74">
        <v>44459</v>
      </c>
      <c r="J9718" t="s">
        <v>19</v>
      </c>
      <c r="K9718" t="s">
        <v>17325</v>
      </c>
    </row>
    <row r="9719" spans="1:11" hidden="1" x14ac:dyDescent="0.3">
      <c r="A9719" t="s">
        <v>9078</v>
      </c>
      <c r="B9719" t="s">
        <v>9079</v>
      </c>
      <c r="C9719" t="s">
        <v>17387</v>
      </c>
      <c r="D9719" t="s">
        <v>17388</v>
      </c>
      <c r="E9719" s="74">
        <v>42635</v>
      </c>
      <c r="F9719">
        <v>0.24790999999999999</v>
      </c>
      <c r="G9719" t="s">
        <v>17</v>
      </c>
      <c r="H9719" t="s">
        <v>17315</v>
      </c>
      <c r="I9719" s="74">
        <v>44130</v>
      </c>
      <c r="J9719" t="s">
        <v>19</v>
      </c>
      <c r="K9719" t="s">
        <v>17325</v>
      </c>
    </row>
    <row r="9720" spans="1:11" hidden="1" x14ac:dyDescent="0.3">
      <c r="A9720" t="s">
        <v>9016</v>
      </c>
      <c r="B9720" t="s">
        <v>9017</v>
      </c>
      <c r="C9720" t="s">
        <v>17387</v>
      </c>
      <c r="D9720" t="s">
        <v>17388</v>
      </c>
      <c r="E9720" s="74">
        <v>42426</v>
      </c>
      <c r="F9720">
        <v>0.24923999999999999</v>
      </c>
      <c r="G9720" t="s">
        <v>17</v>
      </c>
      <c r="H9720" t="s">
        <v>17315</v>
      </c>
      <c r="I9720" s="74">
        <v>44130</v>
      </c>
      <c r="J9720" t="s">
        <v>19</v>
      </c>
      <c r="K9720" t="s">
        <v>17325</v>
      </c>
    </row>
    <row r="9721" spans="1:11" hidden="1" x14ac:dyDescent="0.3">
      <c r="A9721" t="s">
        <v>9080</v>
      </c>
      <c r="B9721" t="s">
        <v>9081</v>
      </c>
      <c r="C9721" t="s">
        <v>17387</v>
      </c>
      <c r="D9721" t="s">
        <v>17388</v>
      </c>
      <c r="E9721" s="74">
        <v>42635</v>
      </c>
      <c r="F9721">
        <v>0.24374000000000001</v>
      </c>
      <c r="G9721" t="s">
        <v>17</v>
      </c>
      <c r="H9721" t="s">
        <v>17315</v>
      </c>
      <c r="I9721" s="74">
        <v>44130</v>
      </c>
      <c r="J9721" t="s">
        <v>19</v>
      </c>
      <c r="K9721" t="s">
        <v>17325</v>
      </c>
    </row>
    <row r="9722" spans="1:11" hidden="1" x14ac:dyDescent="0.3">
      <c r="A9722" t="s">
        <v>9082</v>
      </c>
      <c r="B9722" t="s">
        <v>9083</v>
      </c>
      <c r="C9722" t="s">
        <v>17387</v>
      </c>
      <c r="D9722" t="s">
        <v>17388</v>
      </c>
      <c r="E9722" s="74">
        <v>42635</v>
      </c>
      <c r="F9722">
        <v>0.24845999999999999</v>
      </c>
      <c r="G9722" t="s">
        <v>17</v>
      </c>
      <c r="H9722" t="s">
        <v>17315</v>
      </c>
      <c r="I9722" s="74">
        <v>44130</v>
      </c>
      <c r="J9722" t="s">
        <v>19</v>
      </c>
      <c r="K9722" t="s">
        <v>17325</v>
      </c>
    </row>
    <row r="9723" spans="1:11" hidden="1" x14ac:dyDescent="0.3">
      <c r="A9723" t="s">
        <v>9084</v>
      </c>
      <c r="B9723" t="s">
        <v>9085</v>
      </c>
      <c r="C9723" t="s">
        <v>17387</v>
      </c>
      <c r="D9723" t="s">
        <v>17388</v>
      </c>
      <c r="E9723" s="74">
        <v>42650</v>
      </c>
      <c r="F9723">
        <v>0.24546999999999999</v>
      </c>
      <c r="G9723" t="s">
        <v>17</v>
      </c>
      <c r="H9723" t="s">
        <v>17315</v>
      </c>
      <c r="I9723" s="74">
        <v>44130</v>
      </c>
      <c r="J9723" t="s">
        <v>19</v>
      </c>
      <c r="K9723" t="s">
        <v>17325</v>
      </c>
    </row>
    <row r="9724" spans="1:11" hidden="1" x14ac:dyDescent="0.3">
      <c r="A9724" t="s">
        <v>9086</v>
      </c>
      <c r="B9724" t="s">
        <v>9087</v>
      </c>
      <c r="C9724" t="s">
        <v>17387</v>
      </c>
      <c r="D9724" t="s">
        <v>17388</v>
      </c>
      <c r="E9724" s="74">
        <v>42660</v>
      </c>
      <c r="F9724">
        <v>0.24279999999999999</v>
      </c>
      <c r="G9724" t="s">
        <v>17</v>
      </c>
      <c r="H9724" t="s">
        <v>17315</v>
      </c>
      <c r="I9724" s="74">
        <v>44130</v>
      </c>
      <c r="J9724" t="s">
        <v>19</v>
      </c>
      <c r="K9724" t="s">
        <v>17325</v>
      </c>
    </row>
    <row r="9725" spans="1:11" hidden="1" x14ac:dyDescent="0.3">
      <c r="A9725" t="s">
        <v>9088</v>
      </c>
      <c r="B9725" t="s">
        <v>9089</v>
      </c>
      <c r="C9725" t="s">
        <v>17387</v>
      </c>
      <c r="D9725" t="s">
        <v>17388</v>
      </c>
      <c r="E9725" s="74">
        <v>42671</v>
      </c>
      <c r="F9725">
        <v>0.24684</v>
      </c>
      <c r="G9725" t="s">
        <v>17</v>
      </c>
      <c r="H9725" t="s">
        <v>17315</v>
      </c>
      <c r="I9725" s="74">
        <v>44130</v>
      </c>
      <c r="J9725" t="s">
        <v>19</v>
      </c>
      <c r="K9725" t="s">
        <v>17325</v>
      </c>
    </row>
    <row r="9726" spans="1:11" hidden="1" x14ac:dyDescent="0.3">
      <c r="A9726" t="s">
        <v>9090</v>
      </c>
      <c r="B9726" t="s">
        <v>9091</v>
      </c>
      <c r="C9726" t="s">
        <v>17387</v>
      </c>
      <c r="D9726" t="s">
        <v>17388</v>
      </c>
      <c r="E9726" s="74">
        <v>42634</v>
      </c>
      <c r="F9726">
        <v>0.24947</v>
      </c>
      <c r="G9726" t="s">
        <v>17</v>
      </c>
      <c r="H9726" t="s">
        <v>17315</v>
      </c>
      <c r="I9726" s="74">
        <v>44130</v>
      </c>
      <c r="J9726" t="s">
        <v>19</v>
      </c>
      <c r="K9726" t="s">
        <v>17325</v>
      </c>
    </row>
    <row r="9727" spans="1:11" hidden="1" x14ac:dyDescent="0.3">
      <c r="A9727" t="s">
        <v>17096</v>
      </c>
      <c r="B9727" t="s">
        <v>17095</v>
      </c>
      <c r="C9727" t="s">
        <v>17387</v>
      </c>
      <c r="D9727" t="s">
        <v>17388</v>
      </c>
      <c r="E9727" s="74">
        <v>42629</v>
      </c>
      <c r="F9727">
        <v>0.24689</v>
      </c>
      <c r="G9727" t="s">
        <v>17</v>
      </c>
      <c r="H9727" t="s">
        <v>17315</v>
      </c>
      <c r="I9727" s="74">
        <v>44459</v>
      </c>
      <c r="J9727" t="s">
        <v>19</v>
      </c>
      <c r="K9727" t="s">
        <v>17325</v>
      </c>
    </row>
    <row r="9728" spans="1:11" hidden="1" x14ac:dyDescent="0.3">
      <c r="A9728" t="s">
        <v>9092</v>
      </c>
      <c r="B9728" t="s">
        <v>9093</v>
      </c>
      <c r="C9728" t="s">
        <v>17387</v>
      </c>
      <c r="D9728" t="s">
        <v>17388</v>
      </c>
      <c r="E9728" s="74">
        <v>42637</v>
      </c>
      <c r="F9728">
        <v>0.24510000000000001</v>
      </c>
      <c r="G9728" t="s">
        <v>17</v>
      </c>
      <c r="H9728" t="s">
        <v>17315</v>
      </c>
      <c r="I9728" s="74">
        <v>44130</v>
      </c>
      <c r="J9728" t="s">
        <v>19</v>
      </c>
      <c r="K9728" t="s">
        <v>17325</v>
      </c>
    </row>
    <row r="9729" spans="1:11" hidden="1" x14ac:dyDescent="0.3">
      <c r="A9729" t="s">
        <v>9094</v>
      </c>
      <c r="B9729" t="s">
        <v>9095</v>
      </c>
      <c r="C9729" t="s">
        <v>17387</v>
      </c>
      <c r="D9729" t="s">
        <v>17388</v>
      </c>
      <c r="E9729" s="74">
        <v>42629</v>
      </c>
      <c r="F9729">
        <v>0.24765000000000001</v>
      </c>
      <c r="G9729" t="s">
        <v>17</v>
      </c>
      <c r="H9729" t="s">
        <v>17315</v>
      </c>
      <c r="I9729" s="74">
        <v>44130</v>
      </c>
      <c r="J9729" t="s">
        <v>19</v>
      </c>
      <c r="K9729" t="s">
        <v>17325</v>
      </c>
    </row>
    <row r="9730" spans="1:11" hidden="1" x14ac:dyDescent="0.3">
      <c r="A9730" t="s">
        <v>9096</v>
      </c>
      <c r="B9730" t="s">
        <v>9097</v>
      </c>
      <c r="C9730" t="s">
        <v>17387</v>
      </c>
      <c r="D9730" t="s">
        <v>17388</v>
      </c>
      <c r="E9730" s="74">
        <v>42632</v>
      </c>
      <c r="F9730">
        <v>0.24761</v>
      </c>
      <c r="G9730" t="s">
        <v>17</v>
      </c>
      <c r="H9730" t="s">
        <v>17315</v>
      </c>
      <c r="I9730" s="74">
        <v>44130</v>
      </c>
      <c r="J9730" t="s">
        <v>19</v>
      </c>
      <c r="K9730" t="s">
        <v>17325</v>
      </c>
    </row>
    <row r="9731" spans="1:11" hidden="1" x14ac:dyDescent="0.3">
      <c r="A9731" t="s">
        <v>9018</v>
      </c>
      <c r="B9731" t="s">
        <v>9019</v>
      </c>
      <c r="C9731" t="s">
        <v>17387</v>
      </c>
      <c r="D9731" t="s">
        <v>17388</v>
      </c>
      <c r="E9731" s="74">
        <v>42401</v>
      </c>
      <c r="F9731">
        <v>0.17241799999999999</v>
      </c>
      <c r="G9731" t="s">
        <v>17</v>
      </c>
      <c r="H9731" t="s">
        <v>17315</v>
      </c>
      <c r="I9731" s="74">
        <v>44130</v>
      </c>
      <c r="J9731" t="s">
        <v>19</v>
      </c>
      <c r="K9731" t="s">
        <v>17325</v>
      </c>
    </row>
    <row r="9732" spans="1:11" hidden="1" x14ac:dyDescent="0.3">
      <c r="A9732" t="s">
        <v>9098</v>
      </c>
      <c r="B9732" t="s">
        <v>9099</v>
      </c>
      <c r="C9732" t="s">
        <v>17387</v>
      </c>
      <c r="D9732" t="s">
        <v>17388</v>
      </c>
      <c r="E9732" s="74">
        <v>42636</v>
      </c>
      <c r="F9732">
        <v>0.19017000000000001</v>
      </c>
      <c r="G9732" t="s">
        <v>17</v>
      </c>
      <c r="H9732" t="s">
        <v>17315</v>
      </c>
      <c r="I9732" s="74">
        <v>44130</v>
      </c>
      <c r="J9732" t="s">
        <v>19</v>
      </c>
      <c r="K9732" t="s">
        <v>17325</v>
      </c>
    </row>
    <row r="9733" spans="1:11" hidden="1" x14ac:dyDescent="0.3">
      <c r="A9733" t="s">
        <v>9101</v>
      </c>
      <c r="B9733" t="s">
        <v>9102</v>
      </c>
      <c r="C9733" t="s">
        <v>17387</v>
      </c>
      <c r="D9733" t="s">
        <v>17388</v>
      </c>
      <c r="E9733" s="74">
        <v>42388</v>
      </c>
      <c r="F9733">
        <v>5.6090000000000001E-2</v>
      </c>
      <c r="G9733" t="s">
        <v>17</v>
      </c>
      <c r="H9733" t="s">
        <v>17315</v>
      </c>
      <c r="I9733" s="74">
        <v>44130</v>
      </c>
      <c r="J9733" t="s">
        <v>19</v>
      </c>
      <c r="K9733" t="s">
        <v>17325</v>
      </c>
    </row>
    <row r="9734" spans="1:11" hidden="1" x14ac:dyDescent="0.3">
      <c r="A9734" t="s">
        <v>9103</v>
      </c>
      <c r="B9734" t="s">
        <v>9104</v>
      </c>
      <c r="C9734" t="s">
        <v>17387</v>
      </c>
      <c r="D9734" t="s">
        <v>17388</v>
      </c>
      <c r="E9734" s="74">
        <v>42691</v>
      </c>
      <c r="F9734">
        <v>0.247638</v>
      </c>
      <c r="G9734" t="s">
        <v>17</v>
      </c>
      <c r="H9734" t="s">
        <v>17315</v>
      </c>
      <c r="I9734" s="74">
        <v>44130</v>
      </c>
      <c r="J9734" t="s">
        <v>19</v>
      </c>
      <c r="K9734" t="s">
        <v>17325</v>
      </c>
    </row>
    <row r="9735" spans="1:11" hidden="1" x14ac:dyDescent="0.3">
      <c r="A9735" t="s">
        <v>9105</v>
      </c>
      <c r="B9735" t="s">
        <v>9106</v>
      </c>
      <c r="C9735" t="s">
        <v>17387</v>
      </c>
      <c r="D9735" t="s">
        <v>17388</v>
      </c>
      <c r="E9735" s="74">
        <v>42695</v>
      </c>
      <c r="F9735">
        <v>0.24537</v>
      </c>
      <c r="G9735" t="s">
        <v>17</v>
      </c>
      <c r="H9735" t="s">
        <v>17315</v>
      </c>
      <c r="I9735" s="74">
        <v>44130</v>
      </c>
      <c r="J9735" t="s">
        <v>19</v>
      </c>
      <c r="K9735" t="s">
        <v>17325</v>
      </c>
    </row>
    <row r="9736" spans="1:11" hidden="1" x14ac:dyDescent="0.3">
      <c r="A9736" t="s">
        <v>9107</v>
      </c>
      <c r="B9736" t="s">
        <v>9108</v>
      </c>
      <c r="C9736" t="s">
        <v>17387</v>
      </c>
      <c r="D9736" t="s">
        <v>17388</v>
      </c>
      <c r="E9736" s="74">
        <v>42703</v>
      </c>
      <c r="F9736">
        <v>0.24720900000000001</v>
      </c>
      <c r="G9736" t="s">
        <v>17</v>
      </c>
      <c r="H9736" t="s">
        <v>17315</v>
      </c>
      <c r="I9736" s="74">
        <v>44130</v>
      </c>
      <c r="J9736" t="s">
        <v>19</v>
      </c>
      <c r="K9736" t="s">
        <v>17325</v>
      </c>
    </row>
    <row r="9737" spans="1:11" hidden="1" x14ac:dyDescent="0.3">
      <c r="A9737" t="s">
        <v>9109</v>
      </c>
      <c r="B9737" t="s">
        <v>9110</v>
      </c>
      <c r="C9737" t="s">
        <v>17387</v>
      </c>
      <c r="D9737" t="s">
        <v>17388</v>
      </c>
      <c r="E9737" s="74">
        <v>42716</v>
      </c>
      <c r="F9737">
        <v>4.4130000000000003E-2</v>
      </c>
      <c r="G9737" t="s">
        <v>17</v>
      </c>
      <c r="H9737" t="s">
        <v>17315</v>
      </c>
      <c r="I9737" s="74">
        <v>44130</v>
      </c>
      <c r="J9737" t="s">
        <v>19</v>
      </c>
      <c r="K9737" t="s">
        <v>17325</v>
      </c>
    </row>
    <row r="9738" spans="1:11" hidden="1" x14ac:dyDescent="0.3">
      <c r="A9738" t="s">
        <v>9111</v>
      </c>
      <c r="B9738" t="s">
        <v>9112</v>
      </c>
      <c r="C9738" t="s">
        <v>17387</v>
      </c>
      <c r="D9738" t="s">
        <v>17388</v>
      </c>
      <c r="E9738" s="74">
        <v>42376</v>
      </c>
      <c r="F9738">
        <v>8.7129999999999999E-2</v>
      </c>
      <c r="G9738" t="s">
        <v>17</v>
      </c>
      <c r="H9738" t="s">
        <v>17315</v>
      </c>
      <c r="I9738" s="74">
        <v>44130</v>
      </c>
      <c r="J9738" t="s">
        <v>19</v>
      </c>
      <c r="K9738" t="s">
        <v>17325</v>
      </c>
    </row>
    <row r="9739" spans="1:11" hidden="1" x14ac:dyDescent="0.3">
      <c r="A9739" t="s">
        <v>9113</v>
      </c>
      <c r="B9739" t="s">
        <v>9114</v>
      </c>
      <c r="C9739" t="s">
        <v>17387</v>
      </c>
      <c r="D9739" t="s">
        <v>17388</v>
      </c>
      <c r="E9739" s="74">
        <v>42373</v>
      </c>
      <c r="F9739">
        <v>0.24571999999999999</v>
      </c>
      <c r="G9739" t="s">
        <v>17</v>
      </c>
      <c r="H9739" t="s">
        <v>17315</v>
      </c>
      <c r="I9739" s="74">
        <v>44130</v>
      </c>
      <c r="J9739" t="s">
        <v>19</v>
      </c>
      <c r="K9739" t="s">
        <v>17325</v>
      </c>
    </row>
    <row r="9740" spans="1:11" hidden="1" x14ac:dyDescent="0.3">
      <c r="A9740" t="s">
        <v>9115</v>
      </c>
      <c r="B9740" t="s">
        <v>9116</v>
      </c>
      <c r="C9740" t="s">
        <v>17387</v>
      </c>
      <c r="D9740" t="s">
        <v>17388</v>
      </c>
      <c r="E9740" s="74">
        <v>42373</v>
      </c>
      <c r="F9740">
        <v>0.24639800000000001</v>
      </c>
      <c r="G9740" t="s">
        <v>17</v>
      </c>
      <c r="H9740" t="s">
        <v>17315</v>
      </c>
      <c r="I9740" s="74">
        <v>44130</v>
      </c>
      <c r="J9740" t="s">
        <v>19</v>
      </c>
      <c r="K9740" t="s">
        <v>17325</v>
      </c>
    </row>
    <row r="9741" spans="1:11" hidden="1" x14ac:dyDescent="0.3">
      <c r="A9741" t="s">
        <v>9117</v>
      </c>
      <c r="B9741" t="s">
        <v>9118</v>
      </c>
      <c r="C9741" t="s">
        <v>17387</v>
      </c>
      <c r="D9741" t="s">
        <v>17388</v>
      </c>
      <c r="E9741" s="74">
        <v>42373</v>
      </c>
      <c r="F9741">
        <v>0.24364</v>
      </c>
      <c r="G9741" t="s">
        <v>17</v>
      </c>
      <c r="H9741" t="s">
        <v>17315</v>
      </c>
      <c r="I9741" s="74">
        <v>44130</v>
      </c>
      <c r="J9741" t="s">
        <v>19</v>
      </c>
      <c r="K9741" t="s">
        <v>17325</v>
      </c>
    </row>
    <row r="9742" spans="1:11" hidden="1" x14ac:dyDescent="0.3">
      <c r="A9742" t="s">
        <v>9020</v>
      </c>
      <c r="B9742" t="s">
        <v>9021</v>
      </c>
      <c r="C9742" t="s">
        <v>17387</v>
      </c>
      <c r="D9742" t="s">
        <v>17388</v>
      </c>
      <c r="E9742" s="74">
        <v>42508</v>
      </c>
      <c r="F9742">
        <v>0.24737899999999999</v>
      </c>
      <c r="G9742" t="s">
        <v>17</v>
      </c>
      <c r="H9742" t="s">
        <v>17315</v>
      </c>
      <c r="I9742" s="74">
        <v>44130</v>
      </c>
      <c r="J9742" t="s">
        <v>19</v>
      </c>
      <c r="K9742" t="s">
        <v>17325</v>
      </c>
    </row>
    <row r="9743" spans="1:11" hidden="1" x14ac:dyDescent="0.3">
      <c r="A9743" t="s">
        <v>9119</v>
      </c>
      <c r="B9743" t="s">
        <v>9120</v>
      </c>
      <c r="C9743" t="s">
        <v>17387</v>
      </c>
      <c r="D9743" t="s">
        <v>17388</v>
      </c>
      <c r="E9743" s="74">
        <v>42373</v>
      </c>
      <c r="F9743">
        <v>0.249308</v>
      </c>
      <c r="G9743" t="s">
        <v>17</v>
      </c>
      <c r="H9743" t="s">
        <v>17315</v>
      </c>
      <c r="I9743" s="74">
        <v>44130</v>
      </c>
      <c r="J9743" t="s">
        <v>19</v>
      </c>
      <c r="K9743" t="s">
        <v>17325</v>
      </c>
    </row>
    <row r="9744" spans="1:11" hidden="1" x14ac:dyDescent="0.3">
      <c r="A9744" t="s">
        <v>9121</v>
      </c>
      <c r="B9744" t="s">
        <v>9122</v>
      </c>
      <c r="C9744" t="s">
        <v>17387</v>
      </c>
      <c r="D9744" t="s">
        <v>17388</v>
      </c>
      <c r="E9744" s="74">
        <v>42371</v>
      </c>
      <c r="F9744">
        <v>0.24490000000000001</v>
      </c>
      <c r="G9744" t="s">
        <v>17</v>
      </c>
      <c r="H9744" t="s">
        <v>17315</v>
      </c>
      <c r="I9744" s="74">
        <v>44130</v>
      </c>
      <c r="J9744" t="s">
        <v>19</v>
      </c>
      <c r="K9744" t="s">
        <v>17325</v>
      </c>
    </row>
    <row r="9745" spans="1:11" hidden="1" x14ac:dyDescent="0.3">
      <c r="A9745" t="s">
        <v>9123</v>
      </c>
      <c r="B9745" t="s">
        <v>9124</v>
      </c>
      <c r="C9745" t="s">
        <v>17387</v>
      </c>
      <c r="D9745" t="s">
        <v>17388</v>
      </c>
      <c r="E9745" s="74">
        <v>42377</v>
      </c>
      <c r="F9745">
        <v>0.108649</v>
      </c>
      <c r="G9745" t="s">
        <v>17</v>
      </c>
      <c r="H9745" t="s">
        <v>17315</v>
      </c>
      <c r="I9745" s="74">
        <v>44130</v>
      </c>
      <c r="J9745" t="s">
        <v>19</v>
      </c>
      <c r="K9745" t="s">
        <v>17325</v>
      </c>
    </row>
    <row r="9746" spans="1:11" hidden="1" x14ac:dyDescent="0.3">
      <c r="A9746" t="s">
        <v>9125</v>
      </c>
      <c r="B9746" t="s">
        <v>9126</v>
      </c>
      <c r="C9746" t="s">
        <v>17387</v>
      </c>
      <c r="D9746" t="s">
        <v>17388</v>
      </c>
      <c r="E9746" s="74">
        <v>42639</v>
      </c>
      <c r="F9746">
        <v>0.24712000000000001</v>
      </c>
      <c r="G9746" t="s">
        <v>17</v>
      </c>
      <c r="H9746" t="s">
        <v>17315</v>
      </c>
      <c r="I9746" s="74">
        <v>44130</v>
      </c>
      <c r="J9746" t="s">
        <v>19</v>
      </c>
      <c r="K9746" t="s">
        <v>17325</v>
      </c>
    </row>
    <row r="9747" spans="1:11" hidden="1" x14ac:dyDescent="0.3">
      <c r="A9747" t="s">
        <v>9127</v>
      </c>
      <c r="B9747" t="s">
        <v>9128</v>
      </c>
      <c r="C9747" t="s">
        <v>17387</v>
      </c>
      <c r="D9747" t="s">
        <v>17388</v>
      </c>
      <c r="E9747" s="74">
        <v>42646</v>
      </c>
      <c r="F9747">
        <v>0.24332999999999999</v>
      </c>
      <c r="G9747" t="s">
        <v>17</v>
      </c>
      <c r="H9747" t="s">
        <v>17315</v>
      </c>
      <c r="I9747" s="74">
        <v>44130</v>
      </c>
      <c r="J9747" t="s">
        <v>19</v>
      </c>
      <c r="K9747" t="s">
        <v>17325</v>
      </c>
    </row>
    <row r="9748" spans="1:11" hidden="1" x14ac:dyDescent="0.3">
      <c r="A9748" t="s">
        <v>17093</v>
      </c>
      <c r="B9748" t="s">
        <v>17092</v>
      </c>
      <c r="C9748" t="s">
        <v>17387</v>
      </c>
      <c r="D9748" t="s">
        <v>17388</v>
      </c>
      <c r="E9748" s="74">
        <v>42376</v>
      </c>
      <c r="F9748">
        <v>0.24628</v>
      </c>
      <c r="G9748" t="s">
        <v>17</v>
      </c>
      <c r="H9748" t="s">
        <v>17315</v>
      </c>
      <c r="I9748" s="74">
        <v>44459</v>
      </c>
      <c r="J9748" t="s">
        <v>19</v>
      </c>
      <c r="K9748" t="s">
        <v>17325</v>
      </c>
    </row>
    <row r="9749" spans="1:11" hidden="1" x14ac:dyDescent="0.3">
      <c r="A9749" t="s">
        <v>9129</v>
      </c>
      <c r="B9749" t="s">
        <v>9130</v>
      </c>
      <c r="C9749" t="s">
        <v>17387</v>
      </c>
      <c r="D9749" t="s">
        <v>17388</v>
      </c>
      <c r="E9749" s="74">
        <v>42374</v>
      </c>
      <c r="F9749">
        <v>0.24640899999999999</v>
      </c>
      <c r="G9749" t="s">
        <v>17</v>
      </c>
      <c r="H9749" t="s">
        <v>17315</v>
      </c>
      <c r="I9749" s="74">
        <v>44130</v>
      </c>
      <c r="J9749" t="s">
        <v>19</v>
      </c>
      <c r="K9749" t="s">
        <v>17325</v>
      </c>
    </row>
    <row r="9750" spans="1:11" hidden="1" x14ac:dyDescent="0.3">
      <c r="A9750" t="s">
        <v>17091</v>
      </c>
      <c r="B9750" t="s">
        <v>17090</v>
      </c>
      <c r="C9750" t="s">
        <v>17387</v>
      </c>
      <c r="D9750" t="s">
        <v>17388</v>
      </c>
      <c r="E9750" s="74">
        <v>42376</v>
      </c>
      <c r="F9750">
        <v>0.24556</v>
      </c>
      <c r="G9750" t="s">
        <v>17</v>
      </c>
      <c r="H9750" t="s">
        <v>17315</v>
      </c>
      <c r="I9750" s="74">
        <v>44459</v>
      </c>
      <c r="J9750" t="s">
        <v>19</v>
      </c>
      <c r="K9750" t="s">
        <v>17325</v>
      </c>
    </row>
    <row r="9751" spans="1:11" hidden="1" x14ac:dyDescent="0.3">
      <c r="A9751" t="s">
        <v>17089</v>
      </c>
      <c r="B9751" t="s">
        <v>17088</v>
      </c>
      <c r="C9751" t="s">
        <v>17387</v>
      </c>
      <c r="D9751" t="s">
        <v>17388</v>
      </c>
      <c r="E9751" s="74">
        <v>42377</v>
      </c>
      <c r="F9751">
        <v>0.24884999999999999</v>
      </c>
      <c r="G9751" t="s">
        <v>17</v>
      </c>
      <c r="H9751" t="s">
        <v>17315</v>
      </c>
      <c r="I9751" s="74">
        <v>44459</v>
      </c>
      <c r="J9751" t="s">
        <v>19</v>
      </c>
      <c r="K9751" t="s">
        <v>17325</v>
      </c>
    </row>
    <row r="9752" spans="1:11" hidden="1" x14ac:dyDescent="0.3">
      <c r="A9752" t="s">
        <v>9131</v>
      </c>
      <c r="B9752" t="s">
        <v>9132</v>
      </c>
      <c r="C9752" t="s">
        <v>17387</v>
      </c>
      <c r="D9752" t="s">
        <v>17388</v>
      </c>
      <c r="E9752" s="74">
        <v>42383</v>
      </c>
      <c r="F9752">
        <v>0.24585000000000001</v>
      </c>
      <c r="G9752" t="s">
        <v>17</v>
      </c>
      <c r="H9752" t="s">
        <v>17315</v>
      </c>
      <c r="I9752" s="74">
        <v>44130</v>
      </c>
      <c r="J9752" t="s">
        <v>19</v>
      </c>
      <c r="K9752" t="s">
        <v>17325</v>
      </c>
    </row>
    <row r="9753" spans="1:11" hidden="1" x14ac:dyDescent="0.3">
      <c r="A9753" t="s">
        <v>22420</v>
      </c>
      <c r="B9753" t="s">
        <v>22421</v>
      </c>
      <c r="C9753" t="s">
        <v>17387</v>
      </c>
      <c r="D9753" t="s">
        <v>17388</v>
      </c>
      <c r="E9753" s="74">
        <v>42516</v>
      </c>
      <c r="F9753">
        <v>0.249419</v>
      </c>
      <c r="G9753" t="s">
        <v>17</v>
      </c>
      <c r="H9753" t="s">
        <v>17315</v>
      </c>
      <c r="I9753" s="74">
        <v>45702</v>
      </c>
      <c r="J9753" t="s">
        <v>19</v>
      </c>
      <c r="K9753" t="s">
        <v>17325</v>
      </c>
    </row>
    <row r="9754" spans="1:11" hidden="1" x14ac:dyDescent="0.3">
      <c r="A9754" t="s">
        <v>9133</v>
      </c>
      <c r="B9754" t="s">
        <v>9134</v>
      </c>
      <c r="C9754" t="s">
        <v>17387</v>
      </c>
      <c r="D9754" t="s">
        <v>17388</v>
      </c>
      <c r="E9754" s="74">
        <v>42390</v>
      </c>
      <c r="F9754">
        <v>0.24692</v>
      </c>
      <c r="G9754" t="s">
        <v>17</v>
      </c>
      <c r="H9754" t="s">
        <v>17315</v>
      </c>
      <c r="I9754" s="74">
        <v>44130</v>
      </c>
      <c r="J9754" t="s">
        <v>19</v>
      </c>
      <c r="K9754" t="s">
        <v>17325</v>
      </c>
    </row>
    <row r="9755" spans="1:11" hidden="1" x14ac:dyDescent="0.3">
      <c r="A9755" t="s">
        <v>9137</v>
      </c>
      <c r="B9755" t="s">
        <v>9138</v>
      </c>
      <c r="C9755" t="s">
        <v>17387</v>
      </c>
      <c r="D9755" t="s">
        <v>17388</v>
      </c>
      <c r="E9755" s="74">
        <v>42396</v>
      </c>
      <c r="F9755">
        <v>0.24607999999999999</v>
      </c>
      <c r="G9755" t="s">
        <v>17</v>
      </c>
      <c r="H9755" t="s">
        <v>17315</v>
      </c>
      <c r="I9755" s="74">
        <v>44130</v>
      </c>
      <c r="J9755" t="s">
        <v>19</v>
      </c>
      <c r="K9755" t="s">
        <v>17325</v>
      </c>
    </row>
    <row r="9756" spans="1:11" hidden="1" x14ac:dyDescent="0.3">
      <c r="A9756" t="s">
        <v>9139</v>
      </c>
      <c r="B9756" t="s">
        <v>9140</v>
      </c>
      <c r="C9756" t="s">
        <v>17387</v>
      </c>
      <c r="D9756" t="s">
        <v>17388</v>
      </c>
      <c r="E9756" s="74">
        <v>42405</v>
      </c>
      <c r="F9756">
        <v>0.248169</v>
      </c>
      <c r="G9756" t="s">
        <v>17</v>
      </c>
      <c r="H9756" t="s">
        <v>17315</v>
      </c>
      <c r="I9756" s="74">
        <v>44130</v>
      </c>
      <c r="J9756" t="s">
        <v>19</v>
      </c>
      <c r="K9756" t="s">
        <v>17325</v>
      </c>
    </row>
    <row r="9757" spans="1:11" hidden="1" x14ac:dyDescent="0.3">
      <c r="A9757" t="s">
        <v>9141</v>
      </c>
      <c r="B9757" t="s">
        <v>9142</v>
      </c>
      <c r="C9757" t="s">
        <v>17387</v>
      </c>
      <c r="D9757" t="s">
        <v>17388</v>
      </c>
      <c r="E9757" s="74">
        <v>42418</v>
      </c>
      <c r="F9757">
        <v>0.248448</v>
      </c>
      <c r="G9757" t="s">
        <v>17</v>
      </c>
      <c r="H9757" t="s">
        <v>17315</v>
      </c>
      <c r="I9757" s="74">
        <v>44130</v>
      </c>
      <c r="J9757" t="s">
        <v>19</v>
      </c>
      <c r="K9757" t="s">
        <v>17325</v>
      </c>
    </row>
    <row r="9758" spans="1:11" hidden="1" x14ac:dyDescent="0.3">
      <c r="A9758" t="s">
        <v>9143</v>
      </c>
      <c r="B9758" t="s">
        <v>9144</v>
      </c>
      <c r="C9758" t="s">
        <v>17387</v>
      </c>
      <c r="D9758" t="s">
        <v>17388</v>
      </c>
      <c r="E9758" s="74">
        <v>42426</v>
      </c>
      <c r="F9758">
        <v>0.24651000000000001</v>
      </c>
      <c r="G9758" t="s">
        <v>17</v>
      </c>
      <c r="H9758" t="s">
        <v>17315</v>
      </c>
      <c r="I9758" s="74">
        <v>44130</v>
      </c>
      <c r="J9758" t="s">
        <v>19</v>
      </c>
      <c r="K9758" t="s">
        <v>17325</v>
      </c>
    </row>
    <row r="9759" spans="1:11" hidden="1" x14ac:dyDescent="0.3">
      <c r="A9759" t="s">
        <v>9145</v>
      </c>
      <c r="B9759" t="s">
        <v>9146</v>
      </c>
      <c r="C9759" t="s">
        <v>17387</v>
      </c>
      <c r="D9759" t="s">
        <v>17388</v>
      </c>
      <c r="E9759" s="74">
        <v>42444</v>
      </c>
      <c r="F9759">
        <v>0.24360000000000001</v>
      </c>
      <c r="G9759" t="s">
        <v>17</v>
      </c>
      <c r="H9759" t="s">
        <v>17315</v>
      </c>
      <c r="I9759" s="74">
        <v>44130</v>
      </c>
      <c r="J9759" t="s">
        <v>19</v>
      </c>
      <c r="K9759" t="s">
        <v>17325</v>
      </c>
    </row>
    <row r="9760" spans="1:11" hidden="1" x14ac:dyDescent="0.3">
      <c r="A9760" t="s">
        <v>9147</v>
      </c>
      <c r="B9760" t="s">
        <v>9148</v>
      </c>
      <c r="C9760" t="s">
        <v>17387</v>
      </c>
      <c r="D9760" t="s">
        <v>17388</v>
      </c>
      <c r="E9760" s="74">
        <v>42444</v>
      </c>
      <c r="F9760">
        <v>0.24865000000000001</v>
      </c>
      <c r="G9760" t="s">
        <v>17</v>
      </c>
      <c r="H9760" t="s">
        <v>17315</v>
      </c>
      <c r="I9760" s="74">
        <v>44130</v>
      </c>
      <c r="J9760" t="s">
        <v>19</v>
      </c>
      <c r="K9760" t="s">
        <v>17325</v>
      </c>
    </row>
    <row r="9761" spans="1:11" hidden="1" x14ac:dyDescent="0.3">
      <c r="A9761" t="s">
        <v>9149</v>
      </c>
      <c r="B9761" t="s">
        <v>9150</v>
      </c>
      <c r="C9761" t="s">
        <v>17387</v>
      </c>
      <c r="D9761" t="s">
        <v>17388</v>
      </c>
      <c r="E9761" s="74">
        <v>42465</v>
      </c>
      <c r="F9761">
        <v>0.24221000000000001</v>
      </c>
      <c r="G9761" t="s">
        <v>17</v>
      </c>
      <c r="H9761" t="s">
        <v>17315</v>
      </c>
      <c r="I9761" s="74">
        <v>44130</v>
      </c>
      <c r="J9761" t="s">
        <v>19</v>
      </c>
      <c r="K9761" t="s">
        <v>17325</v>
      </c>
    </row>
    <row r="9762" spans="1:11" hidden="1" x14ac:dyDescent="0.3">
      <c r="A9762" t="s">
        <v>9151</v>
      </c>
      <c r="B9762" t="s">
        <v>9152</v>
      </c>
      <c r="C9762" t="s">
        <v>17387</v>
      </c>
      <c r="D9762" t="s">
        <v>17388</v>
      </c>
      <c r="E9762" s="74">
        <v>42465</v>
      </c>
      <c r="F9762">
        <v>0.24568999999999999</v>
      </c>
      <c r="G9762" t="s">
        <v>17</v>
      </c>
      <c r="H9762" t="s">
        <v>17315</v>
      </c>
      <c r="I9762" s="74">
        <v>44130</v>
      </c>
      <c r="J9762" t="s">
        <v>19</v>
      </c>
      <c r="K9762" t="s">
        <v>17325</v>
      </c>
    </row>
    <row r="9763" spans="1:11" hidden="1" x14ac:dyDescent="0.3">
      <c r="A9763" t="s">
        <v>16966</v>
      </c>
      <c r="B9763" t="s">
        <v>16965</v>
      </c>
      <c r="C9763" t="s">
        <v>17387</v>
      </c>
      <c r="D9763" t="s">
        <v>17388</v>
      </c>
      <c r="E9763" s="74">
        <v>42474</v>
      </c>
      <c r="F9763">
        <v>0.24399999999999999</v>
      </c>
      <c r="G9763" t="s">
        <v>17</v>
      </c>
      <c r="H9763" t="s">
        <v>17315</v>
      </c>
      <c r="I9763" s="74">
        <v>44459</v>
      </c>
      <c r="J9763" t="s">
        <v>19</v>
      </c>
      <c r="K9763" t="s">
        <v>17325</v>
      </c>
    </row>
    <row r="9764" spans="1:11" hidden="1" x14ac:dyDescent="0.3">
      <c r="A9764" t="s">
        <v>9022</v>
      </c>
      <c r="B9764" t="s">
        <v>9023</v>
      </c>
      <c r="C9764" t="s">
        <v>17387</v>
      </c>
      <c r="D9764" t="s">
        <v>17388</v>
      </c>
      <c r="E9764" s="74">
        <v>42515</v>
      </c>
      <c r="F9764">
        <v>0.248559</v>
      </c>
      <c r="G9764" t="s">
        <v>17</v>
      </c>
      <c r="H9764" t="s">
        <v>17315</v>
      </c>
      <c r="I9764" s="74">
        <v>44130</v>
      </c>
      <c r="J9764" t="s">
        <v>19</v>
      </c>
      <c r="K9764" t="s">
        <v>17325</v>
      </c>
    </row>
    <row r="9765" spans="1:11" hidden="1" x14ac:dyDescent="0.3">
      <c r="A9765" t="s">
        <v>9153</v>
      </c>
      <c r="B9765" t="s">
        <v>9154</v>
      </c>
      <c r="C9765" t="s">
        <v>17387</v>
      </c>
      <c r="D9765" t="s">
        <v>17388</v>
      </c>
      <c r="E9765" s="74">
        <v>42472</v>
      </c>
      <c r="F9765">
        <v>0.242589</v>
      </c>
      <c r="G9765" t="s">
        <v>17</v>
      </c>
      <c r="H9765" t="s">
        <v>17315</v>
      </c>
      <c r="I9765" s="74">
        <v>44130</v>
      </c>
      <c r="J9765" t="s">
        <v>19</v>
      </c>
      <c r="K9765" t="s">
        <v>17325</v>
      </c>
    </row>
    <row r="9766" spans="1:11" hidden="1" x14ac:dyDescent="0.3">
      <c r="A9766" t="s">
        <v>9155</v>
      </c>
      <c r="B9766" t="s">
        <v>9156</v>
      </c>
      <c r="C9766" t="s">
        <v>17387</v>
      </c>
      <c r="D9766" t="s">
        <v>17388</v>
      </c>
      <c r="E9766" s="74">
        <v>42473</v>
      </c>
      <c r="F9766">
        <v>0.24832899999999999</v>
      </c>
      <c r="G9766" t="s">
        <v>17</v>
      </c>
      <c r="H9766" t="s">
        <v>17315</v>
      </c>
      <c r="I9766" s="74">
        <v>44130</v>
      </c>
      <c r="J9766" t="s">
        <v>19</v>
      </c>
      <c r="K9766" t="s">
        <v>17325</v>
      </c>
    </row>
    <row r="9767" spans="1:11" hidden="1" x14ac:dyDescent="0.3">
      <c r="A9767" t="s">
        <v>17086</v>
      </c>
      <c r="B9767" t="s">
        <v>17085</v>
      </c>
      <c r="C9767" t="s">
        <v>17387</v>
      </c>
      <c r="D9767" t="s">
        <v>17388</v>
      </c>
      <c r="E9767" s="74">
        <v>42487</v>
      </c>
      <c r="F9767">
        <v>0.244528</v>
      </c>
      <c r="G9767" t="s">
        <v>17</v>
      </c>
      <c r="H9767" t="s">
        <v>17315</v>
      </c>
      <c r="I9767" s="74">
        <v>44459</v>
      </c>
      <c r="J9767" t="s">
        <v>19</v>
      </c>
      <c r="K9767" t="s">
        <v>17325</v>
      </c>
    </row>
    <row r="9768" spans="1:11" hidden="1" x14ac:dyDescent="0.3">
      <c r="A9768" t="s">
        <v>9157</v>
      </c>
      <c r="B9768" t="s">
        <v>9158</v>
      </c>
      <c r="C9768" t="s">
        <v>17387</v>
      </c>
      <c r="D9768" t="s">
        <v>17388</v>
      </c>
      <c r="E9768" s="74">
        <v>42489</v>
      </c>
      <c r="F9768">
        <v>0.24443000000000001</v>
      </c>
      <c r="G9768" t="s">
        <v>17</v>
      </c>
      <c r="H9768" t="s">
        <v>17315</v>
      </c>
      <c r="I9768" s="74">
        <v>44130</v>
      </c>
      <c r="J9768" t="s">
        <v>19</v>
      </c>
      <c r="K9768" t="s">
        <v>17325</v>
      </c>
    </row>
    <row r="9769" spans="1:11" hidden="1" x14ac:dyDescent="0.3">
      <c r="A9769" t="s">
        <v>9159</v>
      </c>
      <c r="B9769" t="s">
        <v>9160</v>
      </c>
      <c r="C9769" t="s">
        <v>17387</v>
      </c>
      <c r="D9769" t="s">
        <v>17388</v>
      </c>
      <c r="E9769" s="74">
        <v>42496</v>
      </c>
      <c r="F9769">
        <v>0.24789900000000001</v>
      </c>
      <c r="G9769" t="s">
        <v>17</v>
      </c>
      <c r="H9769" t="s">
        <v>17315</v>
      </c>
      <c r="I9769" s="74">
        <v>44130</v>
      </c>
      <c r="J9769" t="s">
        <v>19</v>
      </c>
      <c r="K9769" t="s">
        <v>17325</v>
      </c>
    </row>
    <row r="9770" spans="1:11" hidden="1" x14ac:dyDescent="0.3">
      <c r="A9770" t="s">
        <v>9161</v>
      </c>
      <c r="B9770" t="s">
        <v>9162</v>
      </c>
      <c r="C9770" t="s">
        <v>17387</v>
      </c>
      <c r="D9770" t="s">
        <v>17388</v>
      </c>
      <c r="E9770" s="74">
        <v>42507</v>
      </c>
      <c r="F9770">
        <v>0.246698</v>
      </c>
      <c r="G9770" t="s">
        <v>17</v>
      </c>
      <c r="H9770" t="s">
        <v>17315</v>
      </c>
      <c r="I9770" s="74">
        <v>44130</v>
      </c>
      <c r="J9770" t="s">
        <v>19</v>
      </c>
      <c r="K9770" t="s">
        <v>17325</v>
      </c>
    </row>
    <row r="9771" spans="1:11" hidden="1" x14ac:dyDescent="0.3">
      <c r="A9771" t="s">
        <v>9163</v>
      </c>
      <c r="B9771" t="s">
        <v>9164</v>
      </c>
      <c r="C9771" t="s">
        <v>17387</v>
      </c>
      <c r="D9771" t="s">
        <v>17388</v>
      </c>
      <c r="E9771" s="74">
        <v>42530</v>
      </c>
      <c r="F9771">
        <v>0.24304700000000001</v>
      </c>
      <c r="G9771" t="s">
        <v>17</v>
      </c>
      <c r="H9771" t="s">
        <v>17315</v>
      </c>
      <c r="I9771" s="74">
        <v>44130</v>
      </c>
      <c r="J9771" t="s">
        <v>19</v>
      </c>
      <c r="K9771" t="s">
        <v>17325</v>
      </c>
    </row>
    <row r="9772" spans="1:11" hidden="1" x14ac:dyDescent="0.3">
      <c r="A9772" t="s">
        <v>9165</v>
      </c>
      <c r="B9772" t="s">
        <v>9166</v>
      </c>
      <c r="C9772" t="s">
        <v>17387</v>
      </c>
      <c r="D9772" t="s">
        <v>17388</v>
      </c>
      <c r="E9772" s="74">
        <v>42544</v>
      </c>
      <c r="F9772">
        <v>0.244479</v>
      </c>
      <c r="G9772" t="s">
        <v>17</v>
      </c>
      <c r="H9772" t="s">
        <v>17315</v>
      </c>
      <c r="I9772" s="74">
        <v>44130</v>
      </c>
      <c r="J9772" t="s">
        <v>19</v>
      </c>
      <c r="K9772" t="s">
        <v>17325</v>
      </c>
    </row>
    <row r="9773" spans="1:11" hidden="1" x14ac:dyDescent="0.3">
      <c r="A9773" t="s">
        <v>9167</v>
      </c>
      <c r="B9773" t="s">
        <v>9168</v>
      </c>
      <c r="C9773" t="s">
        <v>17387</v>
      </c>
      <c r="D9773" t="s">
        <v>17388</v>
      </c>
      <c r="E9773" s="74">
        <v>42550</v>
      </c>
      <c r="F9773">
        <v>0.24506</v>
      </c>
      <c r="G9773" t="s">
        <v>17</v>
      </c>
      <c r="H9773" t="s">
        <v>17315</v>
      </c>
      <c r="I9773" s="74">
        <v>44130</v>
      </c>
      <c r="J9773" t="s">
        <v>19</v>
      </c>
      <c r="K9773" t="s">
        <v>17325</v>
      </c>
    </row>
    <row r="9774" spans="1:11" hidden="1" x14ac:dyDescent="0.3">
      <c r="A9774" t="s">
        <v>9169</v>
      </c>
      <c r="B9774" t="s">
        <v>9170</v>
      </c>
      <c r="C9774" t="s">
        <v>17387</v>
      </c>
      <c r="D9774" t="s">
        <v>17388</v>
      </c>
      <c r="E9774" s="74">
        <v>42383</v>
      </c>
      <c r="F9774">
        <v>0.24679000000000001</v>
      </c>
      <c r="G9774" t="s">
        <v>17</v>
      </c>
      <c r="H9774" t="s">
        <v>17315</v>
      </c>
      <c r="I9774" s="74">
        <v>44130</v>
      </c>
      <c r="J9774" t="s">
        <v>19</v>
      </c>
      <c r="K9774" t="s">
        <v>17325</v>
      </c>
    </row>
    <row r="9775" spans="1:11" hidden="1" x14ac:dyDescent="0.3">
      <c r="A9775" t="s">
        <v>9024</v>
      </c>
      <c r="B9775" t="s">
        <v>9025</v>
      </c>
      <c r="C9775" t="s">
        <v>17387</v>
      </c>
      <c r="D9775" t="s">
        <v>17388</v>
      </c>
      <c r="E9775" s="74">
        <v>42615</v>
      </c>
      <c r="F9775">
        <v>1.274E-2</v>
      </c>
      <c r="G9775" t="s">
        <v>17</v>
      </c>
      <c r="H9775" t="s">
        <v>17315</v>
      </c>
      <c r="I9775" s="74">
        <v>44130</v>
      </c>
      <c r="J9775" t="s">
        <v>19</v>
      </c>
      <c r="K9775" t="s">
        <v>17325</v>
      </c>
    </row>
    <row r="9776" spans="1:11" hidden="1" x14ac:dyDescent="0.3">
      <c r="A9776" t="s">
        <v>9171</v>
      </c>
      <c r="B9776" t="s">
        <v>9172</v>
      </c>
      <c r="C9776" t="s">
        <v>17387</v>
      </c>
      <c r="D9776" t="s">
        <v>17388</v>
      </c>
      <c r="E9776" s="74">
        <v>42374</v>
      </c>
      <c r="F9776">
        <v>0.24848999999999999</v>
      </c>
      <c r="G9776" t="s">
        <v>17</v>
      </c>
      <c r="H9776" t="s">
        <v>17315</v>
      </c>
      <c r="I9776" s="74">
        <v>44130</v>
      </c>
      <c r="J9776" t="s">
        <v>19</v>
      </c>
      <c r="K9776" t="s">
        <v>17325</v>
      </c>
    </row>
    <row r="9777" spans="1:11" hidden="1" x14ac:dyDescent="0.3">
      <c r="A9777" t="s">
        <v>9173</v>
      </c>
      <c r="B9777" t="s">
        <v>9174</v>
      </c>
      <c r="C9777" t="s">
        <v>17387</v>
      </c>
      <c r="D9777" t="s">
        <v>17388</v>
      </c>
      <c r="E9777" s="74">
        <v>42556</v>
      </c>
      <c r="F9777">
        <v>0.24651899999999999</v>
      </c>
      <c r="G9777" t="s">
        <v>17</v>
      </c>
      <c r="H9777" t="s">
        <v>17315</v>
      </c>
      <c r="I9777" s="74">
        <v>44130</v>
      </c>
      <c r="J9777" t="s">
        <v>19</v>
      </c>
      <c r="K9777" t="s">
        <v>17325</v>
      </c>
    </row>
    <row r="9778" spans="1:11" hidden="1" x14ac:dyDescent="0.3">
      <c r="A9778" t="s">
        <v>9175</v>
      </c>
      <c r="B9778" t="s">
        <v>9176</v>
      </c>
      <c r="C9778" t="s">
        <v>17387</v>
      </c>
      <c r="D9778" t="s">
        <v>17388</v>
      </c>
      <c r="E9778" s="74">
        <v>42544</v>
      </c>
      <c r="F9778">
        <v>0.24720900000000001</v>
      </c>
      <c r="G9778" t="s">
        <v>17</v>
      </c>
      <c r="H9778" t="s">
        <v>17315</v>
      </c>
      <c r="I9778" s="74">
        <v>44130</v>
      </c>
      <c r="J9778" t="s">
        <v>19</v>
      </c>
      <c r="K9778" t="s">
        <v>17325</v>
      </c>
    </row>
    <row r="9779" spans="1:11" hidden="1" x14ac:dyDescent="0.3">
      <c r="A9779" t="s">
        <v>9183</v>
      </c>
      <c r="B9779" t="s">
        <v>9184</v>
      </c>
      <c r="C9779" t="s">
        <v>17387</v>
      </c>
      <c r="D9779" t="s">
        <v>17388</v>
      </c>
      <c r="E9779" s="74">
        <v>42548</v>
      </c>
      <c r="F9779">
        <v>0.24779000000000001</v>
      </c>
      <c r="G9779" t="s">
        <v>17</v>
      </c>
      <c r="H9779" t="s">
        <v>17315</v>
      </c>
      <c r="I9779" s="74">
        <v>44130</v>
      </c>
      <c r="J9779" t="s">
        <v>19</v>
      </c>
      <c r="K9779" t="s">
        <v>17325</v>
      </c>
    </row>
    <row r="9780" spans="1:11" hidden="1" x14ac:dyDescent="0.3">
      <c r="A9780" t="s">
        <v>9177</v>
      </c>
      <c r="B9780" t="s">
        <v>9178</v>
      </c>
      <c r="C9780" t="s">
        <v>17387</v>
      </c>
      <c r="D9780" t="s">
        <v>17388</v>
      </c>
      <c r="E9780" s="74">
        <v>42549</v>
      </c>
      <c r="F9780">
        <v>0.24876899999999999</v>
      </c>
      <c r="G9780" t="s">
        <v>17</v>
      </c>
      <c r="H9780" t="s">
        <v>17315</v>
      </c>
      <c r="I9780" s="74">
        <v>44130</v>
      </c>
      <c r="J9780" t="s">
        <v>19</v>
      </c>
      <c r="K9780" t="s">
        <v>17325</v>
      </c>
    </row>
    <row r="9781" spans="1:11" hidden="1" x14ac:dyDescent="0.3">
      <c r="A9781" t="s">
        <v>9179</v>
      </c>
      <c r="B9781" t="s">
        <v>9180</v>
      </c>
      <c r="C9781" t="s">
        <v>17387</v>
      </c>
      <c r="D9781" t="s">
        <v>17388</v>
      </c>
      <c r="E9781" s="74">
        <v>42549</v>
      </c>
      <c r="F9781">
        <v>0.248308</v>
      </c>
      <c r="G9781" t="s">
        <v>17</v>
      </c>
      <c r="H9781" t="s">
        <v>17315</v>
      </c>
      <c r="I9781" s="74">
        <v>44130</v>
      </c>
      <c r="J9781" t="s">
        <v>19</v>
      </c>
      <c r="K9781" t="s">
        <v>17325</v>
      </c>
    </row>
    <row r="9782" spans="1:11" hidden="1" x14ac:dyDescent="0.3">
      <c r="A9782" t="s">
        <v>9181</v>
      </c>
      <c r="B9782" t="s">
        <v>9182</v>
      </c>
      <c r="C9782" t="s">
        <v>17387</v>
      </c>
      <c r="D9782" t="s">
        <v>17388</v>
      </c>
      <c r="E9782" s="74">
        <v>42563</v>
      </c>
      <c r="F9782">
        <v>0.24773000000000001</v>
      </c>
      <c r="G9782" t="s">
        <v>17</v>
      </c>
      <c r="H9782" t="s">
        <v>17315</v>
      </c>
      <c r="I9782" s="74">
        <v>44130</v>
      </c>
      <c r="J9782" t="s">
        <v>19</v>
      </c>
      <c r="K9782" t="s">
        <v>17325</v>
      </c>
    </row>
    <row r="9783" spans="1:11" hidden="1" x14ac:dyDescent="0.3">
      <c r="A9783" t="s">
        <v>9185</v>
      </c>
      <c r="B9783" t="s">
        <v>9186</v>
      </c>
      <c r="C9783" t="s">
        <v>17387</v>
      </c>
      <c r="D9783" t="s">
        <v>17388</v>
      </c>
      <c r="E9783" s="74">
        <v>42564</v>
      </c>
      <c r="F9783">
        <v>0.24722</v>
      </c>
      <c r="G9783" t="s">
        <v>17</v>
      </c>
      <c r="H9783" t="s">
        <v>17315</v>
      </c>
      <c r="I9783" s="74">
        <v>44130</v>
      </c>
      <c r="J9783" t="s">
        <v>19</v>
      </c>
      <c r="K9783" t="s">
        <v>17325</v>
      </c>
    </row>
    <row r="9784" spans="1:11" hidden="1" x14ac:dyDescent="0.3">
      <c r="A9784" t="s">
        <v>9187</v>
      </c>
      <c r="B9784" t="s">
        <v>9188</v>
      </c>
      <c r="C9784" t="s">
        <v>17387</v>
      </c>
      <c r="D9784" t="s">
        <v>17388</v>
      </c>
      <c r="E9784" s="74">
        <v>42566</v>
      </c>
      <c r="F9784">
        <v>0.244059</v>
      </c>
      <c r="G9784" t="s">
        <v>17</v>
      </c>
      <c r="H9784" t="s">
        <v>17315</v>
      </c>
      <c r="I9784" s="74">
        <v>44130</v>
      </c>
      <c r="J9784" t="s">
        <v>19</v>
      </c>
      <c r="K9784" t="s">
        <v>17325</v>
      </c>
    </row>
    <row r="9785" spans="1:11" hidden="1" x14ac:dyDescent="0.3">
      <c r="A9785" t="s">
        <v>9189</v>
      </c>
      <c r="B9785" t="s">
        <v>9190</v>
      </c>
      <c r="C9785" t="s">
        <v>17387</v>
      </c>
      <c r="D9785" t="s">
        <v>17388</v>
      </c>
      <c r="E9785" s="74">
        <v>42570</v>
      </c>
      <c r="F9785">
        <v>0.24768899999999999</v>
      </c>
      <c r="G9785" t="s">
        <v>17</v>
      </c>
      <c r="H9785" t="s">
        <v>17315</v>
      </c>
      <c r="I9785" s="74">
        <v>44130</v>
      </c>
      <c r="J9785" t="s">
        <v>19</v>
      </c>
      <c r="K9785" t="s">
        <v>17325</v>
      </c>
    </row>
    <row r="9786" spans="1:11" hidden="1" x14ac:dyDescent="0.3">
      <c r="A9786" t="s">
        <v>17071</v>
      </c>
      <c r="B9786" t="s">
        <v>17070</v>
      </c>
      <c r="C9786" t="s">
        <v>17387</v>
      </c>
      <c r="D9786" t="s">
        <v>17388</v>
      </c>
      <c r="E9786" s="74">
        <v>42772</v>
      </c>
      <c r="F9786">
        <v>0.24240999999999999</v>
      </c>
      <c r="G9786" t="s">
        <v>17</v>
      </c>
      <c r="H9786" t="s">
        <v>17315</v>
      </c>
      <c r="I9786" s="74">
        <v>44459</v>
      </c>
      <c r="J9786" t="s">
        <v>19</v>
      </c>
      <c r="K9786" t="s">
        <v>17325</v>
      </c>
    </row>
    <row r="9787" spans="1:11" hidden="1" x14ac:dyDescent="0.3">
      <c r="A9787" t="s">
        <v>9241</v>
      </c>
      <c r="B9787" t="s">
        <v>9242</v>
      </c>
      <c r="C9787" t="s">
        <v>17387</v>
      </c>
      <c r="D9787" t="s">
        <v>17388</v>
      </c>
      <c r="E9787" s="74">
        <v>42748</v>
      </c>
      <c r="F9787">
        <v>0.24651000000000001</v>
      </c>
      <c r="G9787" t="s">
        <v>17</v>
      </c>
      <c r="H9787" t="s">
        <v>17315</v>
      </c>
      <c r="I9787" s="74">
        <v>44130</v>
      </c>
      <c r="J9787" t="s">
        <v>19</v>
      </c>
      <c r="K9787" t="s">
        <v>17325</v>
      </c>
    </row>
    <row r="9788" spans="1:11" hidden="1" x14ac:dyDescent="0.3">
      <c r="A9788" t="s">
        <v>9429</v>
      </c>
      <c r="B9788" t="s">
        <v>9430</v>
      </c>
      <c r="C9788" t="s">
        <v>17387</v>
      </c>
      <c r="D9788" t="s">
        <v>17388</v>
      </c>
      <c r="E9788" s="74">
        <v>42738</v>
      </c>
      <c r="F9788">
        <v>0.24334</v>
      </c>
      <c r="G9788" t="s">
        <v>17</v>
      </c>
      <c r="H9788" t="s">
        <v>17315</v>
      </c>
      <c r="I9788" s="74">
        <v>44130</v>
      </c>
      <c r="J9788" t="s">
        <v>19</v>
      </c>
      <c r="K9788" t="s">
        <v>17325</v>
      </c>
    </row>
    <row r="9789" spans="1:11" hidden="1" x14ac:dyDescent="0.3">
      <c r="A9789" t="s">
        <v>9431</v>
      </c>
      <c r="B9789" t="s">
        <v>9432</v>
      </c>
      <c r="C9789" t="s">
        <v>17387</v>
      </c>
      <c r="D9789" t="s">
        <v>17388</v>
      </c>
      <c r="E9789" s="74">
        <v>42740</v>
      </c>
      <c r="F9789">
        <v>0.24637000000000001</v>
      </c>
      <c r="G9789" t="s">
        <v>17</v>
      </c>
      <c r="H9789" t="s">
        <v>17315</v>
      </c>
      <c r="I9789" s="74">
        <v>44130</v>
      </c>
      <c r="J9789" t="s">
        <v>19</v>
      </c>
      <c r="K9789" t="s">
        <v>17325</v>
      </c>
    </row>
    <row r="9790" spans="1:11" hidden="1" x14ac:dyDescent="0.3">
      <c r="A9790" t="s">
        <v>17033</v>
      </c>
      <c r="B9790" t="s">
        <v>17032</v>
      </c>
      <c r="C9790" t="s">
        <v>17387</v>
      </c>
      <c r="D9790" t="s">
        <v>17388</v>
      </c>
      <c r="E9790" s="74">
        <v>42755</v>
      </c>
      <c r="F9790">
        <v>0.24457999999999999</v>
      </c>
      <c r="G9790" t="s">
        <v>17</v>
      </c>
      <c r="H9790" t="s">
        <v>17315</v>
      </c>
      <c r="I9790" s="74">
        <v>44459</v>
      </c>
      <c r="J9790" t="s">
        <v>19</v>
      </c>
      <c r="K9790" t="s">
        <v>17325</v>
      </c>
    </row>
    <row r="9791" spans="1:11" hidden="1" x14ac:dyDescent="0.3">
      <c r="A9791" t="s">
        <v>9433</v>
      </c>
      <c r="B9791" t="s">
        <v>9434</v>
      </c>
      <c r="C9791" t="s">
        <v>17387</v>
      </c>
      <c r="D9791" t="s">
        <v>17388</v>
      </c>
      <c r="E9791" s="74">
        <v>42752</v>
      </c>
      <c r="F9791">
        <v>0.239846</v>
      </c>
      <c r="G9791" t="s">
        <v>17</v>
      </c>
      <c r="H9791" t="s">
        <v>17315</v>
      </c>
      <c r="I9791" s="74">
        <v>44130</v>
      </c>
      <c r="J9791" t="s">
        <v>19</v>
      </c>
      <c r="K9791" t="s">
        <v>17325</v>
      </c>
    </row>
    <row r="9792" spans="1:11" hidden="1" x14ac:dyDescent="0.3">
      <c r="A9792" t="s">
        <v>9435</v>
      </c>
      <c r="B9792" t="s">
        <v>9436</v>
      </c>
      <c r="C9792" t="s">
        <v>17387</v>
      </c>
      <c r="D9792" t="s">
        <v>17388</v>
      </c>
      <c r="E9792" s="74">
        <v>42773</v>
      </c>
      <c r="F9792">
        <v>0.24610799999999999</v>
      </c>
      <c r="G9792" t="s">
        <v>17</v>
      </c>
      <c r="H9792" t="s">
        <v>17315</v>
      </c>
      <c r="I9792" s="74">
        <v>44130</v>
      </c>
      <c r="J9792" t="s">
        <v>19</v>
      </c>
      <c r="K9792" t="s">
        <v>17325</v>
      </c>
    </row>
    <row r="9793" spans="1:11" hidden="1" x14ac:dyDescent="0.3">
      <c r="A9793" t="s">
        <v>9437</v>
      </c>
      <c r="B9793" t="s">
        <v>9438</v>
      </c>
      <c r="C9793" t="s">
        <v>17387</v>
      </c>
      <c r="D9793" t="s">
        <v>17388</v>
      </c>
      <c r="E9793" s="74">
        <v>42769</v>
      </c>
      <c r="F9793">
        <v>0.24345</v>
      </c>
      <c r="G9793" t="s">
        <v>17</v>
      </c>
      <c r="H9793" t="s">
        <v>17315</v>
      </c>
      <c r="I9793" s="74">
        <v>44130</v>
      </c>
      <c r="J9793" t="s">
        <v>19</v>
      </c>
      <c r="K9793" t="s">
        <v>17325</v>
      </c>
    </row>
    <row r="9794" spans="1:11" hidden="1" x14ac:dyDescent="0.3">
      <c r="A9794" t="s">
        <v>9439</v>
      </c>
      <c r="B9794" t="s">
        <v>9440</v>
      </c>
      <c r="C9794" t="s">
        <v>17387</v>
      </c>
      <c r="D9794" t="s">
        <v>17388</v>
      </c>
      <c r="E9794" s="74">
        <v>42770</v>
      </c>
      <c r="F9794">
        <v>0.24911</v>
      </c>
      <c r="G9794" t="s">
        <v>17</v>
      </c>
      <c r="H9794" t="s">
        <v>17315</v>
      </c>
      <c r="I9794" s="74">
        <v>44130</v>
      </c>
      <c r="J9794" t="s">
        <v>19</v>
      </c>
      <c r="K9794" t="s">
        <v>17325</v>
      </c>
    </row>
    <row r="9795" spans="1:11" hidden="1" x14ac:dyDescent="0.3">
      <c r="A9795" t="s">
        <v>9441</v>
      </c>
      <c r="B9795" t="s">
        <v>9442</v>
      </c>
      <c r="C9795" t="s">
        <v>17387</v>
      </c>
      <c r="D9795" t="s">
        <v>17388</v>
      </c>
      <c r="E9795" s="74">
        <v>42775</v>
      </c>
      <c r="F9795">
        <v>0.24548900000000001</v>
      </c>
      <c r="G9795" t="s">
        <v>17</v>
      </c>
      <c r="H9795" t="s">
        <v>17315</v>
      </c>
      <c r="I9795" s="74">
        <v>44130</v>
      </c>
      <c r="J9795" t="s">
        <v>19</v>
      </c>
      <c r="K9795" t="s">
        <v>17325</v>
      </c>
    </row>
    <row r="9796" spans="1:11" hidden="1" x14ac:dyDescent="0.3">
      <c r="A9796" t="s">
        <v>9443</v>
      </c>
      <c r="B9796" t="s">
        <v>9444</v>
      </c>
      <c r="C9796" t="s">
        <v>17387</v>
      </c>
      <c r="D9796" t="s">
        <v>17388</v>
      </c>
      <c r="E9796" s="74">
        <v>42789</v>
      </c>
      <c r="F9796">
        <v>0.24521799999999999</v>
      </c>
      <c r="G9796" t="s">
        <v>17</v>
      </c>
      <c r="H9796" t="s">
        <v>17315</v>
      </c>
      <c r="I9796" s="74">
        <v>44130</v>
      </c>
      <c r="J9796" t="s">
        <v>19</v>
      </c>
      <c r="K9796" t="s">
        <v>17325</v>
      </c>
    </row>
    <row r="9797" spans="1:11" hidden="1" x14ac:dyDescent="0.3">
      <c r="A9797" t="s">
        <v>9445</v>
      </c>
      <c r="B9797" t="s">
        <v>9446</v>
      </c>
      <c r="C9797" t="s">
        <v>17387</v>
      </c>
      <c r="D9797" t="s">
        <v>17388</v>
      </c>
      <c r="E9797" s="74">
        <v>42797</v>
      </c>
      <c r="F9797">
        <v>0.24579999999999999</v>
      </c>
      <c r="G9797" t="s">
        <v>17</v>
      </c>
      <c r="H9797" t="s">
        <v>17315</v>
      </c>
      <c r="I9797" s="74">
        <v>44130</v>
      </c>
      <c r="J9797" t="s">
        <v>19</v>
      </c>
      <c r="K9797" t="s">
        <v>17325</v>
      </c>
    </row>
    <row r="9798" spans="1:11" hidden="1" x14ac:dyDescent="0.3">
      <c r="A9798" t="s">
        <v>9239</v>
      </c>
      <c r="B9798" t="s">
        <v>9240</v>
      </c>
      <c r="C9798" t="s">
        <v>17387</v>
      </c>
      <c r="D9798" t="s">
        <v>17388</v>
      </c>
      <c r="E9798" s="74">
        <v>42748</v>
      </c>
      <c r="F9798">
        <v>0.24854000000000001</v>
      </c>
      <c r="G9798" t="s">
        <v>17</v>
      </c>
      <c r="H9798" t="s">
        <v>17315</v>
      </c>
      <c r="I9798" s="74">
        <v>44130</v>
      </c>
      <c r="J9798" t="s">
        <v>19</v>
      </c>
      <c r="K9798" t="s">
        <v>17325</v>
      </c>
    </row>
    <row r="9799" spans="1:11" hidden="1" x14ac:dyDescent="0.3">
      <c r="A9799" t="s">
        <v>9447</v>
      </c>
      <c r="B9799" t="s">
        <v>9448</v>
      </c>
      <c r="C9799" t="s">
        <v>17387</v>
      </c>
      <c r="D9799" t="s">
        <v>17388</v>
      </c>
      <c r="E9799" s="74">
        <v>42800</v>
      </c>
      <c r="F9799">
        <v>0.24576000000000001</v>
      </c>
      <c r="G9799" t="s">
        <v>17</v>
      </c>
      <c r="H9799" t="s">
        <v>17315</v>
      </c>
      <c r="I9799" s="74">
        <v>44130</v>
      </c>
      <c r="J9799" t="s">
        <v>19</v>
      </c>
      <c r="K9799" t="s">
        <v>17325</v>
      </c>
    </row>
    <row r="9800" spans="1:11" hidden="1" x14ac:dyDescent="0.3">
      <c r="A9800" t="s">
        <v>9449</v>
      </c>
      <c r="B9800" t="s">
        <v>9450</v>
      </c>
      <c r="C9800" t="s">
        <v>17387</v>
      </c>
      <c r="D9800" t="s">
        <v>17388</v>
      </c>
      <c r="E9800" s="74">
        <v>42815</v>
      </c>
      <c r="F9800">
        <v>0.24220900000000001</v>
      </c>
      <c r="G9800" t="s">
        <v>17</v>
      </c>
      <c r="H9800" t="s">
        <v>17315</v>
      </c>
      <c r="I9800" s="74">
        <v>44130</v>
      </c>
      <c r="J9800" t="s">
        <v>19</v>
      </c>
      <c r="K9800" t="s">
        <v>17325</v>
      </c>
    </row>
    <row r="9801" spans="1:11" hidden="1" x14ac:dyDescent="0.3">
      <c r="A9801" t="s">
        <v>9451</v>
      </c>
      <c r="B9801" t="s">
        <v>9452</v>
      </c>
      <c r="C9801" t="s">
        <v>17387</v>
      </c>
      <c r="D9801" t="s">
        <v>17388</v>
      </c>
      <c r="E9801" s="74">
        <v>42824</v>
      </c>
      <c r="F9801">
        <v>0.24936</v>
      </c>
      <c r="G9801" t="s">
        <v>17</v>
      </c>
      <c r="H9801" t="s">
        <v>17315</v>
      </c>
      <c r="I9801" s="74">
        <v>44130</v>
      </c>
      <c r="J9801" t="s">
        <v>19</v>
      </c>
      <c r="K9801" t="s">
        <v>17325</v>
      </c>
    </row>
    <row r="9802" spans="1:11" hidden="1" x14ac:dyDescent="0.3">
      <c r="A9802" t="s">
        <v>9453</v>
      </c>
      <c r="B9802" t="s">
        <v>9454</v>
      </c>
      <c r="C9802" t="s">
        <v>17387</v>
      </c>
      <c r="D9802" t="s">
        <v>17388</v>
      </c>
      <c r="E9802" s="74">
        <v>42839</v>
      </c>
      <c r="F9802">
        <v>0.24933</v>
      </c>
      <c r="G9802" t="s">
        <v>17</v>
      </c>
      <c r="H9802" t="s">
        <v>17315</v>
      </c>
      <c r="I9802" s="74">
        <v>44130</v>
      </c>
      <c r="J9802" t="s">
        <v>19</v>
      </c>
      <c r="K9802" t="s">
        <v>17325</v>
      </c>
    </row>
    <row r="9803" spans="1:11" hidden="1" x14ac:dyDescent="0.3">
      <c r="A9803" t="s">
        <v>17030</v>
      </c>
      <c r="B9803" t="s">
        <v>17029</v>
      </c>
      <c r="C9803" t="s">
        <v>17387</v>
      </c>
      <c r="D9803" t="s">
        <v>17388</v>
      </c>
      <c r="E9803" s="74">
        <v>42853</v>
      </c>
      <c r="F9803">
        <v>0.24636</v>
      </c>
      <c r="G9803" t="s">
        <v>17</v>
      </c>
      <c r="H9803" t="s">
        <v>17315</v>
      </c>
      <c r="I9803" s="74">
        <v>44459</v>
      </c>
      <c r="J9803" t="s">
        <v>19</v>
      </c>
      <c r="K9803" t="s">
        <v>17325</v>
      </c>
    </row>
    <row r="9804" spans="1:11" hidden="1" x14ac:dyDescent="0.3">
      <c r="A9804" t="s">
        <v>9455</v>
      </c>
      <c r="B9804" t="s">
        <v>9456</v>
      </c>
      <c r="C9804" t="s">
        <v>17387</v>
      </c>
      <c r="D9804" t="s">
        <v>17388</v>
      </c>
      <c r="E9804" s="74">
        <v>42856</v>
      </c>
      <c r="F9804">
        <v>0.24635000000000001</v>
      </c>
      <c r="G9804" t="s">
        <v>17</v>
      </c>
      <c r="H9804" t="s">
        <v>17315</v>
      </c>
      <c r="I9804" s="74">
        <v>44130</v>
      </c>
      <c r="J9804" t="s">
        <v>19</v>
      </c>
      <c r="K9804" t="s">
        <v>17325</v>
      </c>
    </row>
    <row r="9805" spans="1:11" hidden="1" x14ac:dyDescent="0.3">
      <c r="A9805" t="s">
        <v>9457</v>
      </c>
      <c r="B9805" t="s">
        <v>9458</v>
      </c>
      <c r="C9805" t="s">
        <v>17387</v>
      </c>
      <c r="D9805" t="s">
        <v>17388</v>
      </c>
      <c r="E9805" s="74">
        <v>42863</v>
      </c>
      <c r="F9805">
        <v>0.24584900000000001</v>
      </c>
      <c r="G9805" t="s">
        <v>17</v>
      </c>
      <c r="H9805" t="s">
        <v>17315</v>
      </c>
      <c r="I9805" s="74">
        <v>44130</v>
      </c>
      <c r="J9805" t="s">
        <v>19</v>
      </c>
      <c r="K9805" t="s">
        <v>17325</v>
      </c>
    </row>
    <row r="9806" spans="1:11" hidden="1" x14ac:dyDescent="0.3">
      <c r="A9806" t="s">
        <v>9459</v>
      </c>
      <c r="B9806" t="s">
        <v>9460</v>
      </c>
      <c r="C9806" t="s">
        <v>17387</v>
      </c>
      <c r="D9806" t="s">
        <v>17388</v>
      </c>
      <c r="E9806" s="74">
        <v>42870</v>
      </c>
      <c r="F9806">
        <v>0.24811</v>
      </c>
      <c r="G9806" t="s">
        <v>17</v>
      </c>
      <c r="H9806" t="s">
        <v>17315</v>
      </c>
      <c r="I9806" s="74">
        <v>44130</v>
      </c>
      <c r="J9806" t="s">
        <v>19</v>
      </c>
      <c r="K9806" t="s">
        <v>17325</v>
      </c>
    </row>
    <row r="9807" spans="1:11" hidden="1" x14ac:dyDescent="0.3">
      <c r="A9807" t="s">
        <v>9461</v>
      </c>
      <c r="B9807" t="s">
        <v>9462</v>
      </c>
      <c r="C9807" t="s">
        <v>17387</v>
      </c>
      <c r="D9807" t="s">
        <v>17388</v>
      </c>
      <c r="E9807" s="74">
        <v>42770</v>
      </c>
      <c r="F9807">
        <v>0.24636</v>
      </c>
      <c r="G9807" t="s">
        <v>17</v>
      </c>
      <c r="H9807" t="s">
        <v>17315</v>
      </c>
      <c r="I9807" s="74">
        <v>44130</v>
      </c>
      <c r="J9807" t="s">
        <v>19</v>
      </c>
      <c r="K9807" t="s">
        <v>17325</v>
      </c>
    </row>
    <row r="9808" spans="1:11" hidden="1" x14ac:dyDescent="0.3">
      <c r="A9808" t="s">
        <v>9463</v>
      </c>
      <c r="B9808" t="s">
        <v>9464</v>
      </c>
      <c r="C9808" t="s">
        <v>17387</v>
      </c>
      <c r="D9808" t="s">
        <v>17388</v>
      </c>
      <c r="E9808" s="74">
        <v>42886</v>
      </c>
      <c r="F9808">
        <v>0.245119</v>
      </c>
      <c r="G9808" t="s">
        <v>17</v>
      </c>
      <c r="H9808" t="s">
        <v>17315</v>
      </c>
      <c r="I9808" s="74">
        <v>44130</v>
      </c>
      <c r="J9808" t="s">
        <v>19</v>
      </c>
      <c r="K9808" t="s">
        <v>17325</v>
      </c>
    </row>
    <row r="9809" spans="1:11" hidden="1" x14ac:dyDescent="0.3">
      <c r="A9809" t="s">
        <v>9243</v>
      </c>
      <c r="B9809" t="s">
        <v>9244</v>
      </c>
      <c r="C9809" t="s">
        <v>17387</v>
      </c>
      <c r="D9809" t="s">
        <v>17388</v>
      </c>
      <c r="E9809" s="74">
        <v>42763</v>
      </c>
      <c r="F9809">
        <v>0.24173</v>
      </c>
      <c r="G9809" t="s">
        <v>17</v>
      </c>
      <c r="H9809" t="s">
        <v>17315</v>
      </c>
      <c r="I9809" s="74">
        <v>44130</v>
      </c>
      <c r="J9809" t="s">
        <v>19</v>
      </c>
      <c r="K9809" t="s">
        <v>17325</v>
      </c>
    </row>
    <row r="9810" spans="1:11" hidden="1" x14ac:dyDescent="0.3">
      <c r="A9810" t="s">
        <v>9465</v>
      </c>
      <c r="B9810" t="s">
        <v>9466</v>
      </c>
      <c r="C9810" t="s">
        <v>17387</v>
      </c>
      <c r="D9810" t="s">
        <v>17388</v>
      </c>
      <c r="E9810" s="74">
        <v>42908</v>
      </c>
      <c r="F9810">
        <v>0.2457</v>
      </c>
      <c r="G9810" t="s">
        <v>17</v>
      </c>
      <c r="H9810" t="s">
        <v>17315</v>
      </c>
      <c r="I9810" s="74">
        <v>44130</v>
      </c>
      <c r="J9810" t="s">
        <v>19</v>
      </c>
      <c r="K9810" t="s">
        <v>17325</v>
      </c>
    </row>
    <row r="9811" spans="1:11" hidden="1" x14ac:dyDescent="0.3">
      <c r="A9811" t="s">
        <v>9467</v>
      </c>
      <c r="B9811" t="s">
        <v>9468</v>
      </c>
      <c r="C9811" t="s">
        <v>17387</v>
      </c>
      <c r="D9811" t="s">
        <v>17388</v>
      </c>
      <c r="E9811" s="74">
        <v>42739</v>
      </c>
      <c r="F9811">
        <v>0.24806900000000001</v>
      </c>
      <c r="G9811" t="s">
        <v>17</v>
      </c>
      <c r="H9811" t="s">
        <v>17315</v>
      </c>
      <c r="I9811" s="74">
        <v>44130</v>
      </c>
      <c r="J9811" t="s">
        <v>19</v>
      </c>
      <c r="K9811" t="s">
        <v>17325</v>
      </c>
    </row>
    <row r="9812" spans="1:11" hidden="1" x14ac:dyDescent="0.3">
      <c r="A9812" t="s">
        <v>9469</v>
      </c>
      <c r="B9812" t="s">
        <v>9470</v>
      </c>
      <c r="C9812" t="s">
        <v>17387</v>
      </c>
      <c r="D9812" t="s">
        <v>17388</v>
      </c>
      <c r="E9812" s="74">
        <v>42922</v>
      </c>
      <c r="F9812">
        <v>0.24612899999999999</v>
      </c>
      <c r="G9812" t="s">
        <v>17</v>
      </c>
      <c r="H9812" t="s">
        <v>17315</v>
      </c>
      <c r="I9812" s="74">
        <v>44160</v>
      </c>
      <c r="J9812" t="s">
        <v>19</v>
      </c>
      <c r="K9812" t="s">
        <v>17325</v>
      </c>
    </row>
    <row r="9813" spans="1:11" hidden="1" x14ac:dyDescent="0.3">
      <c r="A9813" t="s">
        <v>9471</v>
      </c>
      <c r="B9813" t="s">
        <v>9472</v>
      </c>
      <c r="C9813" t="s">
        <v>17387</v>
      </c>
      <c r="D9813" t="s">
        <v>17388</v>
      </c>
      <c r="E9813" s="74">
        <v>42921</v>
      </c>
      <c r="F9813">
        <v>0.24768899999999999</v>
      </c>
      <c r="G9813" t="s">
        <v>17</v>
      </c>
      <c r="H9813" t="s">
        <v>17315</v>
      </c>
      <c r="I9813" s="74">
        <v>44130</v>
      </c>
      <c r="J9813" t="s">
        <v>19</v>
      </c>
      <c r="K9813" t="s">
        <v>17325</v>
      </c>
    </row>
    <row r="9814" spans="1:11" hidden="1" x14ac:dyDescent="0.3">
      <c r="A9814" t="s">
        <v>9473</v>
      </c>
      <c r="B9814" t="s">
        <v>9474</v>
      </c>
      <c r="C9814" t="s">
        <v>17387</v>
      </c>
      <c r="D9814" t="s">
        <v>17388</v>
      </c>
      <c r="E9814" s="74">
        <v>42936</v>
      </c>
      <c r="F9814">
        <v>0.12855</v>
      </c>
      <c r="G9814" t="s">
        <v>17</v>
      </c>
      <c r="H9814" t="s">
        <v>17315</v>
      </c>
      <c r="I9814" s="74">
        <v>44130</v>
      </c>
      <c r="J9814" t="s">
        <v>19</v>
      </c>
      <c r="K9814" t="s">
        <v>17325</v>
      </c>
    </row>
    <row r="9815" spans="1:11" hidden="1" x14ac:dyDescent="0.3">
      <c r="A9815" t="s">
        <v>9245</v>
      </c>
      <c r="B9815" t="s">
        <v>9246</v>
      </c>
      <c r="C9815" t="s">
        <v>17387</v>
      </c>
      <c r="D9815" t="s">
        <v>17388</v>
      </c>
      <c r="E9815" s="74">
        <v>42801</v>
      </c>
      <c r="F9815">
        <v>0.24948999999999999</v>
      </c>
      <c r="G9815" t="s">
        <v>17</v>
      </c>
      <c r="H9815" t="s">
        <v>17315</v>
      </c>
      <c r="I9815" s="74">
        <v>44130</v>
      </c>
      <c r="J9815" t="s">
        <v>19</v>
      </c>
      <c r="K9815" t="s">
        <v>17325</v>
      </c>
    </row>
    <row r="9816" spans="1:11" hidden="1" x14ac:dyDescent="0.3">
      <c r="A9816" t="s">
        <v>9247</v>
      </c>
      <c r="B9816" t="s">
        <v>9248</v>
      </c>
      <c r="C9816" t="s">
        <v>17387</v>
      </c>
      <c r="D9816" t="s">
        <v>17388</v>
      </c>
      <c r="E9816" s="74">
        <v>42845</v>
      </c>
      <c r="F9816">
        <v>0.24085000000000001</v>
      </c>
      <c r="G9816" t="s">
        <v>17</v>
      </c>
      <c r="H9816" t="s">
        <v>17315</v>
      </c>
      <c r="I9816" s="74">
        <v>44130</v>
      </c>
      <c r="J9816" t="s">
        <v>19</v>
      </c>
      <c r="K9816" t="s">
        <v>17325</v>
      </c>
    </row>
    <row r="9817" spans="1:11" hidden="1" x14ac:dyDescent="0.3">
      <c r="A9817" t="s">
        <v>9249</v>
      </c>
      <c r="B9817" t="s">
        <v>9250</v>
      </c>
      <c r="C9817" t="s">
        <v>17387</v>
      </c>
      <c r="D9817" t="s">
        <v>17388</v>
      </c>
      <c r="E9817" s="74">
        <v>42783</v>
      </c>
      <c r="F9817">
        <v>0.24682999999999999</v>
      </c>
      <c r="G9817" t="s">
        <v>17</v>
      </c>
      <c r="H9817" t="s">
        <v>17315</v>
      </c>
      <c r="I9817" s="74">
        <v>44130</v>
      </c>
      <c r="J9817" t="s">
        <v>19</v>
      </c>
      <c r="K9817" t="s">
        <v>17325</v>
      </c>
    </row>
    <row r="9818" spans="1:11" hidden="1" x14ac:dyDescent="0.3">
      <c r="A9818" t="s">
        <v>9251</v>
      </c>
      <c r="B9818" t="s">
        <v>9252</v>
      </c>
      <c r="C9818" t="s">
        <v>17387</v>
      </c>
      <c r="D9818" t="s">
        <v>17388</v>
      </c>
      <c r="E9818" s="74">
        <v>42748</v>
      </c>
      <c r="F9818">
        <v>0.2485</v>
      </c>
      <c r="G9818" t="s">
        <v>17</v>
      </c>
      <c r="H9818" t="s">
        <v>17315</v>
      </c>
      <c r="I9818" s="74">
        <v>44130</v>
      </c>
      <c r="J9818" t="s">
        <v>19</v>
      </c>
      <c r="K9818" t="s">
        <v>17325</v>
      </c>
    </row>
    <row r="9819" spans="1:11" hidden="1" x14ac:dyDescent="0.3">
      <c r="A9819" t="s">
        <v>9253</v>
      </c>
      <c r="B9819" t="s">
        <v>9254</v>
      </c>
      <c r="C9819" t="s">
        <v>17387</v>
      </c>
      <c r="D9819" t="s">
        <v>17388</v>
      </c>
      <c r="E9819" s="74">
        <v>42944</v>
      </c>
      <c r="F9819">
        <v>0.12772</v>
      </c>
      <c r="G9819" t="s">
        <v>17</v>
      </c>
      <c r="H9819" t="s">
        <v>17315</v>
      </c>
      <c r="I9819" s="74">
        <v>44130</v>
      </c>
      <c r="J9819" t="s">
        <v>19</v>
      </c>
      <c r="K9819" t="s">
        <v>17325</v>
      </c>
    </row>
    <row r="9820" spans="1:11" hidden="1" x14ac:dyDescent="0.3">
      <c r="A9820" t="s">
        <v>9255</v>
      </c>
      <c r="B9820" t="s">
        <v>9256</v>
      </c>
      <c r="C9820" t="s">
        <v>17387</v>
      </c>
      <c r="D9820" t="s">
        <v>17388</v>
      </c>
      <c r="E9820" s="74">
        <v>42738</v>
      </c>
      <c r="F9820">
        <v>0.2457</v>
      </c>
      <c r="G9820" t="s">
        <v>17</v>
      </c>
      <c r="H9820" t="s">
        <v>17315</v>
      </c>
      <c r="I9820" s="74">
        <v>44130</v>
      </c>
      <c r="J9820" t="s">
        <v>19</v>
      </c>
      <c r="K9820" t="s">
        <v>17325</v>
      </c>
    </row>
    <row r="9821" spans="1:11" hidden="1" x14ac:dyDescent="0.3">
      <c r="A9821" t="s">
        <v>9257</v>
      </c>
      <c r="B9821" t="s">
        <v>9258</v>
      </c>
      <c r="C9821" t="s">
        <v>17387</v>
      </c>
      <c r="D9821" t="s">
        <v>17388</v>
      </c>
      <c r="E9821" s="74">
        <v>42804</v>
      </c>
      <c r="F9821">
        <v>3.7650000000000003E-2</v>
      </c>
      <c r="G9821" t="s">
        <v>17</v>
      </c>
      <c r="H9821" t="s">
        <v>17315</v>
      </c>
      <c r="I9821" s="74">
        <v>44130</v>
      </c>
      <c r="J9821" t="s">
        <v>19</v>
      </c>
      <c r="K9821" t="s">
        <v>17325</v>
      </c>
    </row>
    <row r="9822" spans="1:11" hidden="1" x14ac:dyDescent="0.3">
      <c r="A9822" t="s">
        <v>9226</v>
      </c>
      <c r="B9822" t="s">
        <v>9227</v>
      </c>
      <c r="C9822" t="s">
        <v>17387</v>
      </c>
      <c r="D9822" t="s">
        <v>17388</v>
      </c>
      <c r="E9822" s="74">
        <v>42763</v>
      </c>
      <c r="F9822">
        <v>0.24232000000000001</v>
      </c>
      <c r="G9822" t="s">
        <v>17</v>
      </c>
      <c r="H9822" t="s">
        <v>17315</v>
      </c>
      <c r="I9822" s="74">
        <v>44130</v>
      </c>
      <c r="J9822" t="s">
        <v>19</v>
      </c>
      <c r="K9822" t="s">
        <v>17325</v>
      </c>
    </row>
    <row r="9823" spans="1:11" hidden="1" x14ac:dyDescent="0.3">
      <c r="A9823" t="s">
        <v>9259</v>
      </c>
      <c r="B9823" t="s">
        <v>9260</v>
      </c>
      <c r="C9823" t="s">
        <v>17387</v>
      </c>
      <c r="D9823" t="s">
        <v>17388</v>
      </c>
      <c r="E9823" s="74">
        <v>43012</v>
      </c>
      <c r="F9823">
        <v>0.24787999999999999</v>
      </c>
      <c r="G9823" t="s">
        <v>17</v>
      </c>
      <c r="H9823" t="s">
        <v>17315</v>
      </c>
      <c r="I9823" s="74">
        <v>44130</v>
      </c>
      <c r="J9823" t="s">
        <v>19</v>
      </c>
      <c r="K9823" t="s">
        <v>17325</v>
      </c>
    </row>
    <row r="9824" spans="1:11" hidden="1" x14ac:dyDescent="0.3">
      <c r="A9824" t="s">
        <v>9269</v>
      </c>
      <c r="B9824" t="s">
        <v>9270</v>
      </c>
      <c r="C9824" t="s">
        <v>17387</v>
      </c>
      <c r="D9824" t="s">
        <v>17388</v>
      </c>
      <c r="E9824" s="74">
        <v>42955</v>
      </c>
      <c r="F9824">
        <v>0.24640000000000001</v>
      </c>
      <c r="G9824" t="s">
        <v>17</v>
      </c>
      <c r="H9824" t="s">
        <v>17315</v>
      </c>
      <c r="I9824" s="74">
        <v>44130</v>
      </c>
      <c r="J9824" t="s">
        <v>19</v>
      </c>
      <c r="K9824" t="s">
        <v>17325</v>
      </c>
    </row>
    <row r="9825" spans="1:11" hidden="1" x14ac:dyDescent="0.3">
      <c r="A9825" t="s">
        <v>9271</v>
      </c>
      <c r="B9825" t="s">
        <v>9272</v>
      </c>
      <c r="C9825" t="s">
        <v>17387</v>
      </c>
      <c r="D9825" t="s">
        <v>17388</v>
      </c>
      <c r="E9825" s="74">
        <v>42955</v>
      </c>
      <c r="F9825">
        <v>0.24928</v>
      </c>
      <c r="G9825" t="s">
        <v>17</v>
      </c>
      <c r="H9825" t="s">
        <v>17315</v>
      </c>
      <c r="I9825" s="74">
        <v>44130</v>
      </c>
      <c r="J9825" t="s">
        <v>19</v>
      </c>
      <c r="K9825" t="s">
        <v>17325</v>
      </c>
    </row>
    <row r="9826" spans="1:11" hidden="1" x14ac:dyDescent="0.3">
      <c r="A9826" t="s">
        <v>9273</v>
      </c>
      <c r="B9826" t="s">
        <v>9274</v>
      </c>
      <c r="C9826" t="s">
        <v>17387</v>
      </c>
      <c r="D9826" t="s">
        <v>17388</v>
      </c>
      <c r="E9826" s="74">
        <v>42965</v>
      </c>
      <c r="F9826">
        <v>0.24648</v>
      </c>
      <c r="G9826" t="s">
        <v>17</v>
      </c>
      <c r="H9826" t="s">
        <v>17315</v>
      </c>
      <c r="I9826" s="74">
        <v>44130</v>
      </c>
      <c r="J9826" t="s">
        <v>19</v>
      </c>
      <c r="K9826" t="s">
        <v>17325</v>
      </c>
    </row>
    <row r="9827" spans="1:11" hidden="1" x14ac:dyDescent="0.3">
      <c r="A9827" t="s">
        <v>9275</v>
      </c>
      <c r="B9827" t="s">
        <v>9276</v>
      </c>
      <c r="C9827" t="s">
        <v>17387</v>
      </c>
      <c r="D9827" t="s">
        <v>17388</v>
      </c>
      <c r="E9827" s="74">
        <v>42969</v>
      </c>
      <c r="F9827">
        <v>0.24501999999999999</v>
      </c>
      <c r="G9827" t="s">
        <v>17</v>
      </c>
      <c r="H9827" t="s">
        <v>17315</v>
      </c>
      <c r="I9827" s="74">
        <v>44130</v>
      </c>
      <c r="J9827" t="s">
        <v>19</v>
      </c>
      <c r="K9827" t="s">
        <v>17325</v>
      </c>
    </row>
    <row r="9828" spans="1:11" hidden="1" x14ac:dyDescent="0.3">
      <c r="A9828" t="s">
        <v>17055</v>
      </c>
      <c r="B9828" t="s">
        <v>17054</v>
      </c>
      <c r="C9828" t="s">
        <v>17387</v>
      </c>
      <c r="D9828" t="s">
        <v>17388</v>
      </c>
      <c r="E9828" s="74">
        <v>42964</v>
      </c>
      <c r="F9828">
        <v>0.24826000000000001</v>
      </c>
      <c r="G9828" t="s">
        <v>17</v>
      </c>
      <c r="H9828" t="s">
        <v>17315</v>
      </c>
      <c r="I9828" s="74">
        <v>44459</v>
      </c>
      <c r="J9828" t="s">
        <v>19</v>
      </c>
      <c r="K9828" t="s">
        <v>17325</v>
      </c>
    </row>
    <row r="9829" spans="1:11" hidden="1" x14ac:dyDescent="0.3">
      <c r="A9829" t="s">
        <v>9277</v>
      </c>
      <c r="B9829" t="s">
        <v>9278</v>
      </c>
      <c r="C9829" t="s">
        <v>17387</v>
      </c>
      <c r="D9829" t="s">
        <v>17388</v>
      </c>
      <c r="E9829" s="74">
        <v>42972</v>
      </c>
      <c r="F9829">
        <v>0.24801000000000001</v>
      </c>
      <c r="G9829" t="s">
        <v>17</v>
      </c>
      <c r="H9829" t="s">
        <v>17315</v>
      </c>
      <c r="I9829" s="74">
        <v>44130</v>
      </c>
      <c r="J9829" t="s">
        <v>19</v>
      </c>
      <c r="K9829" t="s">
        <v>17325</v>
      </c>
    </row>
    <row r="9830" spans="1:11" hidden="1" x14ac:dyDescent="0.3">
      <c r="A9830" t="s">
        <v>9279</v>
      </c>
      <c r="B9830" t="s">
        <v>9280</v>
      </c>
      <c r="C9830" t="s">
        <v>17387</v>
      </c>
      <c r="D9830" t="s">
        <v>17388</v>
      </c>
      <c r="E9830" s="74">
        <v>42985</v>
      </c>
      <c r="F9830">
        <v>0.2472</v>
      </c>
      <c r="G9830" t="s">
        <v>17</v>
      </c>
      <c r="H9830" t="s">
        <v>17315</v>
      </c>
      <c r="I9830" s="74">
        <v>44130</v>
      </c>
      <c r="J9830" t="s">
        <v>19</v>
      </c>
      <c r="K9830" t="s">
        <v>17325</v>
      </c>
    </row>
    <row r="9831" spans="1:11" hidden="1" x14ac:dyDescent="0.3">
      <c r="A9831" t="s">
        <v>9281</v>
      </c>
      <c r="B9831" t="s">
        <v>9282</v>
      </c>
      <c r="C9831" t="s">
        <v>17387</v>
      </c>
      <c r="D9831" t="s">
        <v>17388</v>
      </c>
      <c r="E9831" s="74">
        <v>42989</v>
      </c>
      <c r="F9831">
        <v>0.24423</v>
      </c>
      <c r="G9831" t="s">
        <v>17</v>
      </c>
      <c r="H9831" t="s">
        <v>17315</v>
      </c>
      <c r="I9831" s="74">
        <v>44130</v>
      </c>
      <c r="J9831" t="s">
        <v>19</v>
      </c>
      <c r="K9831" t="s">
        <v>17325</v>
      </c>
    </row>
    <row r="9832" spans="1:11" hidden="1" x14ac:dyDescent="0.3">
      <c r="A9832" t="s">
        <v>9283</v>
      </c>
      <c r="B9832" t="s">
        <v>9284</v>
      </c>
      <c r="C9832" t="s">
        <v>17387</v>
      </c>
      <c r="D9832" t="s">
        <v>17388</v>
      </c>
      <c r="E9832" s="74">
        <v>42993</v>
      </c>
      <c r="F9832">
        <v>0.24446000000000001</v>
      </c>
      <c r="G9832" t="s">
        <v>17</v>
      </c>
      <c r="H9832" t="s">
        <v>17315</v>
      </c>
      <c r="I9832" s="74">
        <v>44130</v>
      </c>
      <c r="J9832" t="s">
        <v>19</v>
      </c>
      <c r="K9832" t="s">
        <v>17325</v>
      </c>
    </row>
    <row r="9833" spans="1:11" hidden="1" x14ac:dyDescent="0.3">
      <c r="A9833" t="s">
        <v>9228</v>
      </c>
      <c r="B9833" t="s">
        <v>9229</v>
      </c>
      <c r="C9833" t="s">
        <v>17387</v>
      </c>
      <c r="D9833" t="s">
        <v>17388</v>
      </c>
      <c r="E9833" s="74">
        <v>42768</v>
      </c>
      <c r="F9833">
        <v>0.24883</v>
      </c>
      <c r="G9833" t="s">
        <v>17</v>
      </c>
      <c r="H9833" t="s">
        <v>17315</v>
      </c>
      <c r="I9833" s="74">
        <v>44130</v>
      </c>
      <c r="J9833" t="s">
        <v>19</v>
      </c>
      <c r="K9833" t="s">
        <v>17325</v>
      </c>
    </row>
    <row r="9834" spans="1:11" hidden="1" x14ac:dyDescent="0.3">
      <c r="A9834" t="s">
        <v>17053</v>
      </c>
      <c r="B9834" t="s">
        <v>17052</v>
      </c>
      <c r="C9834" t="s">
        <v>17387</v>
      </c>
      <c r="D9834" t="s">
        <v>17388</v>
      </c>
      <c r="E9834" s="74">
        <v>42830</v>
      </c>
      <c r="F9834">
        <v>0.24796899999999999</v>
      </c>
      <c r="G9834" t="s">
        <v>17</v>
      </c>
      <c r="H9834" t="s">
        <v>17315</v>
      </c>
      <c r="I9834" s="74">
        <v>44459</v>
      </c>
      <c r="J9834" t="s">
        <v>19</v>
      </c>
      <c r="K9834" t="s">
        <v>17325</v>
      </c>
    </row>
    <row r="9835" spans="1:11" hidden="1" x14ac:dyDescent="0.3">
      <c r="A9835" t="s">
        <v>9287</v>
      </c>
      <c r="B9835" t="s">
        <v>9288</v>
      </c>
      <c r="C9835" t="s">
        <v>17387</v>
      </c>
      <c r="D9835" t="s">
        <v>17388</v>
      </c>
      <c r="E9835" s="74">
        <v>42837</v>
      </c>
      <c r="F9835">
        <v>0.24831</v>
      </c>
      <c r="G9835" t="s">
        <v>17</v>
      </c>
      <c r="H9835" t="s">
        <v>17315</v>
      </c>
      <c r="I9835" s="74">
        <v>44130</v>
      </c>
      <c r="J9835" t="s">
        <v>19</v>
      </c>
      <c r="K9835" t="s">
        <v>17325</v>
      </c>
    </row>
    <row r="9836" spans="1:11" hidden="1" x14ac:dyDescent="0.3">
      <c r="A9836" t="s">
        <v>17051</v>
      </c>
      <c r="B9836" t="s">
        <v>17050</v>
      </c>
      <c r="C9836" t="s">
        <v>17387</v>
      </c>
      <c r="D9836" t="s">
        <v>17388</v>
      </c>
      <c r="E9836" s="74">
        <v>42845</v>
      </c>
      <c r="F9836">
        <v>0.24847</v>
      </c>
      <c r="G9836" t="s">
        <v>17</v>
      </c>
      <c r="H9836" t="s">
        <v>17315</v>
      </c>
      <c r="I9836" s="74">
        <v>44459</v>
      </c>
      <c r="J9836" t="s">
        <v>19</v>
      </c>
      <c r="K9836" t="s">
        <v>17325</v>
      </c>
    </row>
    <row r="9837" spans="1:11" hidden="1" x14ac:dyDescent="0.3">
      <c r="A9837" t="s">
        <v>9290</v>
      </c>
      <c r="B9837" t="s">
        <v>9291</v>
      </c>
      <c r="C9837" t="s">
        <v>17387</v>
      </c>
      <c r="D9837" t="s">
        <v>17388</v>
      </c>
      <c r="E9837" s="74">
        <v>42842</v>
      </c>
      <c r="F9837">
        <v>0.244479</v>
      </c>
      <c r="G9837" t="s">
        <v>17</v>
      </c>
      <c r="H9837" t="s">
        <v>17315</v>
      </c>
      <c r="I9837" s="74">
        <v>44130</v>
      </c>
      <c r="J9837" t="s">
        <v>19</v>
      </c>
      <c r="K9837" t="s">
        <v>17325</v>
      </c>
    </row>
    <row r="9838" spans="1:11" hidden="1" x14ac:dyDescent="0.3">
      <c r="A9838" t="s">
        <v>9292</v>
      </c>
      <c r="B9838" t="s">
        <v>9293</v>
      </c>
      <c r="C9838" t="s">
        <v>17387</v>
      </c>
      <c r="D9838" t="s">
        <v>17388</v>
      </c>
      <c r="E9838" s="74">
        <v>42865</v>
      </c>
      <c r="F9838">
        <v>0.24709999999999999</v>
      </c>
      <c r="G9838" t="s">
        <v>17</v>
      </c>
      <c r="H9838" t="s">
        <v>17315</v>
      </c>
      <c r="I9838" s="74">
        <v>44130</v>
      </c>
      <c r="J9838" t="s">
        <v>19</v>
      </c>
      <c r="K9838" t="s">
        <v>17325</v>
      </c>
    </row>
    <row r="9839" spans="1:11" hidden="1" x14ac:dyDescent="0.3">
      <c r="A9839" t="s">
        <v>9294</v>
      </c>
      <c r="B9839" t="s">
        <v>9295</v>
      </c>
      <c r="C9839" t="s">
        <v>17387</v>
      </c>
      <c r="D9839" t="s">
        <v>17388</v>
      </c>
      <c r="E9839" s="74">
        <v>42864</v>
      </c>
      <c r="F9839">
        <v>0.24918899999999999</v>
      </c>
      <c r="G9839" t="s">
        <v>17</v>
      </c>
      <c r="H9839" t="s">
        <v>17315</v>
      </c>
      <c r="I9839" s="74">
        <v>44130</v>
      </c>
      <c r="J9839" t="s">
        <v>19</v>
      </c>
      <c r="K9839" t="s">
        <v>17325</v>
      </c>
    </row>
    <row r="9840" spans="1:11" hidden="1" x14ac:dyDescent="0.3">
      <c r="A9840" t="s">
        <v>9297</v>
      </c>
      <c r="B9840" t="s">
        <v>9298</v>
      </c>
      <c r="C9840" t="s">
        <v>17387</v>
      </c>
      <c r="D9840" t="s">
        <v>17388</v>
      </c>
      <c r="E9840" s="74">
        <v>42871</v>
      </c>
      <c r="F9840">
        <v>0.24095900000000001</v>
      </c>
      <c r="G9840" t="s">
        <v>17</v>
      </c>
      <c r="H9840" t="s">
        <v>17315</v>
      </c>
      <c r="I9840" s="74">
        <v>44130</v>
      </c>
      <c r="J9840" t="s">
        <v>19</v>
      </c>
      <c r="K9840" t="s">
        <v>17325</v>
      </c>
    </row>
    <row r="9841" spans="1:11" hidden="1" x14ac:dyDescent="0.3">
      <c r="A9841" t="s">
        <v>9299</v>
      </c>
      <c r="B9841" t="s">
        <v>9300</v>
      </c>
      <c r="C9841" t="s">
        <v>17387</v>
      </c>
      <c r="D9841" t="s">
        <v>17388</v>
      </c>
      <c r="E9841" s="74">
        <v>42870</v>
      </c>
      <c r="F9841">
        <v>0.24887000000000001</v>
      </c>
      <c r="G9841" t="s">
        <v>17</v>
      </c>
      <c r="H9841" t="s">
        <v>17315</v>
      </c>
      <c r="I9841" s="74">
        <v>44130</v>
      </c>
      <c r="J9841" t="s">
        <v>19</v>
      </c>
      <c r="K9841" t="s">
        <v>17325</v>
      </c>
    </row>
    <row r="9842" spans="1:11" hidden="1" x14ac:dyDescent="0.3">
      <c r="A9842" t="s">
        <v>17047</v>
      </c>
      <c r="B9842" t="s">
        <v>17046</v>
      </c>
      <c r="C9842" t="s">
        <v>17387</v>
      </c>
      <c r="D9842" t="s">
        <v>17388</v>
      </c>
      <c r="E9842" s="74">
        <v>42886</v>
      </c>
      <c r="F9842">
        <v>0.24804899999999999</v>
      </c>
      <c r="G9842" t="s">
        <v>17</v>
      </c>
      <c r="H9842" t="s">
        <v>17315</v>
      </c>
      <c r="I9842" s="74">
        <v>44459</v>
      </c>
      <c r="J9842" t="s">
        <v>19</v>
      </c>
      <c r="K9842" t="s">
        <v>17325</v>
      </c>
    </row>
    <row r="9843" spans="1:11" hidden="1" x14ac:dyDescent="0.3">
      <c r="A9843" t="s">
        <v>9231</v>
      </c>
      <c r="B9843" t="s">
        <v>9232</v>
      </c>
      <c r="C9843" t="s">
        <v>17387</v>
      </c>
      <c r="D9843" t="s">
        <v>17388</v>
      </c>
      <c r="E9843" s="74">
        <v>42745</v>
      </c>
      <c r="F9843">
        <v>0.176929</v>
      </c>
      <c r="G9843" t="s">
        <v>17</v>
      </c>
      <c r="H9843" t="s">
        <v>17315</v>
      </c>
      <c r="I9843" s="74">
        <v>44130</v>
      </c>
      <c r="J9843" t="s">
        <v>19</v>
      </c>
      <c r="K9843" t="s">
        <v>17325</v>
      </c>
    </row>
    <row r="9844" spans="1:11" hidden="1" x14ac:dyDescent="0.3">
      <c r="A9844" t="s">
        <v>9302</v>
      </c>
      <c r="B9844" t="s">
        <v>9303</v>
      </c>
      <c r="C9844" t="s">
        <v>17387</v>
      </c>
      <c r="D9844" t="s">
        <v>17388</v>
      </c>
      <c r="E9844" s="74">
        <v>42898</v>
      </c>
      <c r="F9844">
        <v>0.24671899999999999</v>
      </c>
      <c r="G9844" t="s">
        <v>17</v>
      </c>
      <c r="H9844" t="s">
        <v>17315</v>
      </c>
      <c r="I9844" s="74">
        <v>44160</v>
      </c>
      <c r="J9844" t="s">
        <v>19</v>
      </c>
      <c r="K9844" t="s">
        <v>17325</v>
      </c>
    </row>
    <row r="9845" spans="1:11" hidden="1" x14ac:dyDescent="0.3">
      <c r="A9845" t="s">
        <v>9304</v>
      </c>
      <c r="B9845" t="s">
        <v>9305</v>
      </c>
      <c r="C9845" t="s">
        <v>17387</v>
      </c>
      <c r="D9845" t="s">
        <v>17388</v>
      </c>
      <c r="E9845" s="74">
        <v>42871</v>
      </c>
      <c r="F9845">
        <v>0.24879000000000001</v>
      </c>
      <c r="G9845" t="s">
        <v>17</v>
      </c>
      <c r="H9845" t="s">
        <v>17315</v>
      </c>
      <c r="I9845" s="74">
        <v>44130</v>
      </c>
      <c r="J9845" t="s">
        <v>19</v>
      </c>
      <c r="K9845" t="s">
        <v>17325</v>
      </c>
    </row>
    <row r="9846" spans="1:11" hidden="1" x14ac:dyDescent="0.3">
      <c r="A9846" t="s">
        <v>9306</v>
      </c>
      <c r="B9846" t="s">
        <v>9307</v>
      </c>
      <c r="C9846" t="s">
        <v>17387</v>
      </c>
      <c r="D9846" t="s">
        <v>17388</v>
      </c>
      <c r="E9846" s="74">
        <v>42893</v>
      </c>
      <c r="F9846">
        <v>0.24828</v>
      </c>
      <c r="G9846" t="s">
        <v>17</v>
      </c>
      <c r="H9846" t="s">
        <v>17315</v>
      </c>
      <c r="I9846" s="74">
        <v>44130</v>
      </c>
      <c r="J9846" t="s">
        <v>19</v>
      </c>
      <c r="K9846" t="s">
        <v>17325</v>
      </c>
    </row>
    <row r="9847" spans="1:11" hidden="1" x14ac:dyDescent="0.3">
      <c r="A9847" t="s">
        <v>9308</v>
      </c>
      <c r="B9847" t="s">
        <v>9309</v>
      </c>
      <c r="C9847" t="s">
        <v>17387</v>
      </c>
      <c r="D9847" t="s">
        <v>17388</v>
      </c>
      <c r="E9847" s="74">
        <v>42895</v>
      </c>
      <c r="F9847">
        <v>0.24015</v>
      </c>
      <c r="G9847" t="s">
        <v>17</v>
      </c>
      <c r="H9847" t="s">
        <v>17315</v>
      </c>
      <c r="I9847" s="74">
        <v>44130</v>
      </c>
      <c r="J9847" t="s">
        <v>19</v>
      </c>
      <c r="K9847" t="s">
        <v>17325</v>
      </c>
    </row>
    <row r="9848" spans="1:11" hidden="1" x14ac:dyDescent="0.3">
      <c r="A9848" t="s">
        <v>9310</v>
      </c>
      <c r="B9848" t="s">
        <v>9311</v>
      </c>
      <c r="C9848" t="s">
        <v>17387</v>
      </c>
      <c r="D9848" t="s">
        <v>17388</v>
      </c>
      <c r="E9848" s="74">
        <v>42899</v>
      </c>
      <c r="F9848">
        <v>0.24687000000000001</v>
      </c>
      <c r="G9848" t="s">
        <v>17</v>
      </c>
      <c r="H9848" t="s">
        <v>17315</v>
      </c>
      <c r="I9848" s="74">
        <v>44130</v>
      </c>
      <c r="J9848" t="s">
        <v>19</v>
      </c>
      <c r="K9848" t="s">
        <v>17325</v>
      </c>
    </row>
    <row r="9849" spans="1:11" hidden="1" x14ac:dyDescent="0.3">
      <c r="A9849" t="s">
        <v>9314</v>
      </c>
      <c r="B9849" t="s">
        <v>9315</v>
      </c>
      <c r="C9849" t="s">
        <v>17387</v>
      </c>
      <c r="D9849" t="s">
        <v>17388</v>
      </c>
      <c r="E9849" s="74">
        <v>42900</v>
      </c>
      <c r="F9849">
        <v>0.24822</v>
      </c>
      <c r="G9849" t="s">
        <v>17</v>
      </c>
      <c r="H9849" t="s">
        <v>17315</v>
      </c>
      <c r="I9849" s="74">
        <v>44130</v>
      </c>
      <c r="J9849" t="s">
        <v>19</v>
      </c>
      <c r="K9849" t="s">
        <v>17325</v>
      </c>
    </row>
    <row r="9850" spans="1:11" hidden="1" x14ac:dyDescent="0.3">
      <c r="A9850" t="s">
        <v>9316</v>
      </c>
      <c r="B9850" t="s">
        <v>9317</v>
      </c>
      <c r="C9850" t="s">
        <v>17387</v>
      </c>
      <c r="D9850" t="s">
        <v>17388</v>
      </c>
      <c r="E9850" s="74">
        <v>42914</v>
      </c>
      <c r="F9850">
        <v>0.24734999999999999</v>
      </c>
      <c r="G9850" t="s">
        <v>17</v>
      </c>
      <c r="H9850" t="s">
        <v>17315</v>
      </c>
      <c r="I9850" s="74">
        <v>44130</v>
      </c>
      <c r="J9850" t="s">
        <v>19</v>
      </c>
      <c r="K9850" t="s">
        <v>17325</v>
      </c>
    </row>
    <row r="9851" spans="1:11" hidden="1" x14ac:dyDescent="0.3">
      <c r="A9851" t="s">
        <v>9318</v>
      </c>
      <c r="B9851" t="s">
        <v>9319</v>
      </c>
      <c r="C9851" t="s">
        <v>17387</v>
      </c>
      <c r="D9851" t="s">
        <v>17388</v>
      </c>
      <c r="E9851" s="74">
        <v>42923</v>
      </c>
      <c r="F9851">
        <v>0.24079900000000001</v>
      </c>
      <c r="G9851" t="s">
        <v>17</v>
      </c>
      <c r="H9851" t="s">
        <v>17315</v>
      </c>
      <c r="I9851" s="74">
        <v>44130</v>
      </c>
      <c r="J9851" t="s">
        <v>19</v>
      </c>
      <c r="K9851" t="s">
        <v>17325</v>
      </c>
    </row>
    <row r="9852" spans="1:11" hidden="1" x14ac:dyDescent="0.3">
      <c r="A9852" t="s">
        <v>9320</v>
      </c>
      <c r="B9852" t="s">
        <v>9321</v>
      </c>
      <c r="C9852" t="s">
        <v>17387</v>
      </c>
      <c r="D9852" t="s">
        <v>17388</v>
      </c>
      <c r="E9852" s="74">
        <v>42933</v>
      </c>
      <c r="F9852">
        <v>0.24864</v>
      </c>
      <c r="G9852" t="s">
        <v>17</v>
      </c>
      <c r="H9852" t="s">
        <v>17315</v>
      </c>
      <c r="I9852" s="74">
        <v>44130</v>
      </c>
      <c r="J9852" t="s">
        <v>19</v>
      </c>
      <c r="K9852" t="s">
        <v>17325</v>
      </c>
    </row>
    <row r="9853" spans="1:11" hidden="1" x14ac:dyDescent="0.3">
      <c r="A9853" t="s">
        <v>9322</v>
      </c>
      <c r="B9853" t="s">
        <v>9323</v>
      </c>
      <c r="C9853" t="s">
        <v>17387</v>
      </c>
      <c r="D9853" t="s">
        <v>17388</v>
      </c>
      <c r="E9853" s="74">
        <v>42935</v>
      </c>
      <c r="F9853">
        <v>0.24590000000000001</v>
      </c>
      <c r="G9853" t="s">
        <v>17</v>
      </c>
      <c r="H9853" t="s">
        <v>17315</v>
      </c>
      <c r="I9853" s="74">
        <v>44130</v>
      </c>
      <c r="J9853" t="s">
        <v>19</v>
      </c>
      <c r="K9853" t="s">
        <v>17325</v>
      </c>
    </row>
    <row r="9854" spans="1:11" hidden="1" x14ac:dyDescent="0.3">
      <c r="A9854" t="s">
        <v>9233</v>
      </c>
      <c r="B9854" t="s">
        <v>9234</v>
      </c>
      <c r="C9854" t="s">
        <v>17387</v>
      </c>
      <c r="D9854" t="s">
        <v>17388</v>
      </c>
      <c r="E9854" s="74">
        <v>43025</v>
      </c>
      <c r="F9854">
        <v>0.24650900000000001</v>
      </c>
      <c r="G9854" t="s">
        <v>17</v>
      </c>
      <c r="H9854" t="s">
        <v>17315</v>
      </c>
      <c r="I9854" s="74">
        <v>44130</v>
      </c>
      <c r="J9854" t="s">
        <v>19</v>
      </c>
      <c r="K9854" t="s">
        <v>17325</v>
      </c>
    </row>
    <row r="9855" spans="1:11" hidden="1" x14ac:dyDescent="0.3">
      <c r="A9855" t="s">
        <v>9324</v>
      </c>
      <c r="B9855" t="s">
        <v>9325</v>
      </c>
      <c r="C9855" t="s">
        <v>17387</v>
      </c>
      <c r="D9855" t="s">
        <v>17388</v>
      </c>
      <c r="E9855" s="74">
        <v>42947</v>
      </c>
      <c r="F9855">
        <v>0.24897</v>
      </c>
      <c r="G9855" t="s">
        <v>17</v>
      </c>
      <c r="H9855" t="s">
        <v>17315</v>
      </c>
      <c r="I9855" s="74">
        <v>44130</v>
      </c>
      <c r="J9855" t="s">
        <v>19</v>
      </c>
      <c r="K9855" t="s">
        <v>17325</v>
      </c>
    </row>
    <row r="9856" spans="1:11" hidden="1" x14ac:dyDescent="0.3">
      <c r="A9856" t="s">
        <v>9331</v>
      </c>
      <c r="B9856" t="s">
        <v>9332</v>
      </c>
      <c r="C9856" t="s">
        <v>17387</v>
      </c>
      <c r="D9856" t="s">
        <v>17388</v>
      </c>
      <c r="E9856" s="74">
        <v>42942</v>
      </c>
      <c r="F9856">
        <v>0.24551000000000001</v>
      </c>
      <c r="G9856" t="s">
        <v>17</v>
      </c>
      <c r="H9856" t="s">
        <v>17315</v>
      </c>
      <c r="I9856" s="74">
        <v>44130</v>
      </c>
      <c r="J9856" t="s">
        <v>19</v>
      </c>
      <c r="K9856" t="s">
        <v>17325</v>
      </c>
    </row>
    <row r="9857" spans="1:11" hidden="1" x14ac:dyDescent="0.3">
      <c r="A9857" t="s">
        <v>9333</v>
      </c>
      <c r="B9857" t="s">
        <v>9334</v>
      </c>
      <c r="C9857" t="s">
        <v>17387</v>
      </c>
      <c r="D9857" t="s">
        <v>17388</v>
      </c>
      <c r="E9857" s="74">
        <v>42955</v>
      </c>
      <c r="F9857">
        <v>0.24276</v>
      </c>
      <c r="G9857" t="s">
        <v>17</v>
      </c>
      <c r="H9857" t="s">
        <v>17315</v>
      </c>
      <c r="I9857" s="74">
        <v>44130</v>
      </c>
      <c r="J9857" t="s">
        <v>19</v>
      </c>
      <c r="K9857" t="s">
        <v>17325</v>
      </c>
    </row>
    <row r="9858" spans="1:11" hidden="1" x14ac:dyDescent="0.3">
      <c r="A9858" t="s">
        <v>9335</v>
      </c>
      <c r="B9858" t="s">
        <v>9336</v>
      </c>
      <c r="C9858" t="s">
        <v>17387</v>
      </c>
      <c r="D9858" t="s">
        <v>17388</v>
      </c>
      <c r="E9858" s="74">
        <v>42947</v>
      </c>
      <c r="F9858">
        <v>9.8290000000000002E-2</v>
      </c>
      <c r="G9858" t="s">
        <v>17</v>
      </c>
      <c r="H9858" t="s">
        <v>17315</v>
      </c>
      <c r="I9858" s="74">
        <v>44130</v>
      </c>
      <c r="J9858" t="s">
        <v>19</v>
      </c>
      <c r="K9858" t="s">
        <v>17325</v>
      </c>
    </row>
    <row r="9859" spans="1:11" hidden="1" x14ac:dyDescent="0.3">
      <c r="A9859" t="s">
        <v>9337</v>
      </c>
      <c r="B9859" t="s">
        <v>9338</v>
      </c>
      <c r="C9859" t="s">
        <v>17387</v>
      </c>
      <c r="D9859" t="s">
        <v>17388</v>
      </c>
      <c r="E9859" s="74">
        <v>42738</v>
      </c>
      <c r="F9859">
        <v>0.24167</v>
      </c>
      <c r="G9859" t="s">
        <v>17</v>
      </c>
      <c r="H9859" t="s">
        <v>17315</v>
      </c>
      <c r="I9859" s="74">
        <v>44130</v>
      </c>
      <c r="J9859" t="s">
        <v>19</v>
      </c>
      <c r="K9859" t="s">
        <v>17325</v>
      </c>
    </row>
    <row r="9860" spans="1:11" hidden="1" x14ac:dyDescent="0.3">
      <c r="A9860" t="s">
        <v>9339</v>
      </c>
      <c r="B9860" t="s">
        <v>9340</v>
      </c>
      <c r="C9860" t="s">
        <v>17387</v>
      </c>
      <c r="D9860" t="s">
        <v>17388</v>
      </c>
      <c r="E9860" s="74">
        <v>42741</v>
      </c>
      <c r="F9860">
        <v>0.24889</v>
      </c>
      <c r="G9860" t="s">
        <v>17</v>
      </c>
      <c r="H9860" t="s">
        <v>17315</v>
      </c>
      <c r="I9860" s="74">
        <v>44130</v>
      </c>
      <c r="J9860" t="s">
        <v>19</v>
      </c>
      <c r="K9860" t="s">
        <v>17325</v>
      </c>
    </row>
    <row r="9861" spans="1:11" hidden="1" x14ac:dyDescent="0.3">
      <c r="A9861" t="s">
        <v>9341</v>
      </c>
      <c r="B9861" t="s">
        <v>9342</v>
      </c>
      <c r="C9861" t="s">
        <v>17387</v>
      </c>
      <c r="D9861" t="s">
        <v>17388</v>
      </c>
      <c r="E9861" s="74">
        <v>42738</v>
      </c>
      <c r="F9861">
        <v>0.24689</v>
      </c>
      <c r="G9861" t="s">
        <v>17</v>
      </c>
      <c r="H9861" t="s">
        <v>17315</v>
      </c>
      <c r="I9861" s="74">
        <v>44130</v>
      </c>
      <c r="J9861" t="s">
        <v>19</v>
      </c>
      <c r="K9861" t="s">
        <v>17325</v>
      </c>
    </row>
    <row r="9862" spans="1:11" hidden="1" x14ac:dyDescent="0.3">
      <c r="A9862" t="s">
        <v>9343</v>
      </c>
      <c r="B9862" t="s">
        <v>9344</v>
      </c>
      <c r="C9862" t="s">
        <v>17387</v>
      </c>
      <c r="D9862" t="s">
        <v>17388</v>
      </c>
      <c r="E9862" s="74">
        <v>42741</v>
      </c>
      <c r="F9862">
        <v>0.24698000000000001</v>
      </c>
      <c r="G9862" t="s">
        <v>17</v>
      </c>
      <c r="H9862" t="s">
        <v>17315</v>
      </c>
      <c r="I9862" s="74">
        <v>44130</v>
      </c>
      <c r="J9862" t="s">
        <v>19</v>
      </c>
      <c r="K9862" t="s">
        <v>17325</v>
      </c>
    </row>
    <row r="9863" spans="1:11" hidden="1" x14ac:dyDescent="0.3">
      <c r="A9863" t="s">
        <v>9345</v>
      </c>
      <c r="B9863" t="s">
        <v>9346</v>
      </c>
      <c r="C9863" t="s">
        <v>17387</v>
      </c>
      <c r="D9863" t="s">
        <v>17388</v>
      </c>
      <c r="E9863" s="74">
        <v>42738</v>
      </c>
      <c r="F9863">
        <v>0.24936900000000001</v>
      </c>
      <c r="G9863" t="s">
        <v>17</v>
      </c>
      <c r="H9863" t="s">
        <v>17315</v>
      </c>
      <c r="I9863" s="74">
        <v>44130</v>
      </c>
      <c r="J9863" t="s">
        <v>19</v>
      </c>
      <c r="K9863" t="s">
        <v>17325</v>
      </c>
    </row>
    <row r="9864" spans="1:11" hidden="1" x14ac:dyDescent="0.3">
      <c r="A9864" t="s">
        <v>9347</v>
      </c>
      <c r="B9864" t="s">
        <v>9348</v>
      </c>
      <c r="C9864" t="s">
        <v>17387</v>
      </c>
      <c r="D9864" t="s">
        <v>17388</v>
      </c>
      <c r="E9864" s="74">
        <v>42746</v>
      </c>
      <c r="F9864">
        <v>0.239929</v>
      </c>
      <c r="G9864" t="s">
        <v>17</v>
      </c>
      <c r="H9864" t="s">
        <v>17315</v>
      </c>
      <c r="I9864" s="74">
        <v>44130</v>
      </c>
      <c r="J9864" t="s">
        <v>19</v>
      </c>
      <c r="K9864" t="s">
        <v>17325</v>
      </c>
    </row>
    <row r="9865" spans="1:11" hidden="1" x14ac:dyDescent="0.3">
      <c r="A9865" t="s">
        <v>8980</v>
      </c>
      <c r="B9865" t="s">
        <v>8981</v>
      </c>
      <c r="C9865" t="s">
        <v>17387</v>
      </c>
      <c r="D9865" t="s">
        <v>17388</v>
      </c>
      <c r="E9865" s="74">
        <v>42962</v>
      </c>
      <c r="F9865">
        <v>0.24564800000000001</v>
      </c>
      <c r="G9865" t="s">
        <v>17</v>
      </c>
      <c r="H9865" t="s">
        <v>17315</v>
      </c>
      <c r="I9865" s="74">
        <v>44130</v>
      </c>
      <c r="J9865" t="s">
        <v>19</v>
      </c>
      <c r="K9865" t="s">
        <v>17325</v>
      </c>
    </row>
    <row r="9866" spans="1:11" hidden="1" x14ac:dyDescent="0.3">
      <c r="A9866" t="s">
        <v>9349</v>
      </c>
      <c r="B9866" t="s">
        <v>9350</v>
      </c>
      <c r="C9866" t="s">
        <v>17387</v>
      </c>
      <c r="D9866" t="s">
        <v>17388</v>
      </c>
      <c r="E9866" s="74">
        <v>42769</v>
      </c>
      <c r="F9866">
        <v>0.24736</v>
      </c>
      <c r="G9866" t="s">
        <v>17</v>
      </c>
      <c r="H9866" t="s">
        <v>17315</v>
      </c>
      <c r="I9866" s="74">
        <v>44130</v>
      </c>
      <c r="J9866" t="s">
        <v>19</v>
      </c>
      <c r="K9866" t="s">
        <v>17325</v>
      </c>
    </row>
    <row r="9867" spans="1:11" hidden="1" x14ac:dyDescent="0.3">
      <c r="A9867" t="s">
        <v>9351</v>
      </c>
      <c r="B9867" t="s">
        <v>9352</v>
      </c>
      <c r="C9867" t="s">
        <v>17387</v>
      </c>
      <c r="D9867" t="s">
        <v>17388</v>
      </c>
      <c r="E9867" s="74">
        <v>42797</v>
      </c>
      <c r="F9867">
        <v>0.24665000000000001</v>
      </c>
      <c r="G9867" t="s">
        <v>17</v>
      </c>
      <c r="H9867" t="s">
        <v>17315</v>
      </c>
      <c r="I9867" s="74">
        <v>44160</v>
      </c>
      <c r="J9867" t="s">
        <v>19</v>
      </c>
      <c r="K9867" t="s">
        <v>17325</v>
      </c>
    </row>
    <row r="9868" spans="1:11" hidden="1" x14ac:dyDescent="0.3">
      <c r="A9868" t="s">
        <v>9353</v>
      </c>
      <c r="B9868" t="s">
        <v>9354</v>
      </c>
      <c r="C9868" t="s">
        <v>17387</v>
      </c>
      <c r="D9868" t="s">
        <v>17388</v>
      </c>
      <c r="E9868" s="74">
        <v>42822</v>
      </c>
      <c r="F9868">
        <v>0.24715999999999999</v>
      </c>
      <c r="G9868" t="s">
        <v>17</v>
      </c>
      <c r="H9868" t="s">
        <v>17315</v>
      </c>
      <c r="I9868" s="74">
        <v>44130</v>
      </c>
      <c r="J9868" t="s">
        <v>19</v>
      </c>
      <c r="K9868" t="s">
        <v>17325</v>
      </c>
    </row>
    <row r="9869" spans="1:11" hidden="1" x14ac:dyDescent="0.3">
      <c r="A9869" t="s">
        <v>9355</v>
      </c>
      <c r="B9869" t="s">
        <v>9356</v>
      </c>
      <c r="C9869" t="s">
        <v>17387</v>
      </c>
      <c r="D9869" t="s">
        <v>17388</v>
      </c>
      <c r="E9869" s="74">
        <v>42753</v>
      </c>
      <c r="F9869">
        <v>0.24317</v>
      </c>
      <c r="G9869" t="s">
        <v>17</v>
      </c>
      <c r="H9869" t="s">
        <v>17315</v>
      </c>
      <c r="I9869" s="74">
        <v>44130</v>
      </c>
      <c r="J9869" t="s">
        <v>19</v>
      </c>
      <c r="K9869" t="s">
        <v>17325</v>
      </c>
    </row>
    <row r="9870" spans="1:11" hidden="1" x14ac:dyDescent="0.3">
      <c r="A9870" t="s">
        <v>9357</v>
      </c>
      <c r="B9870" t="s">
        <v>9358</v>
      </c>
      <c r="C9870" t="s">
        <v>17387</v>
      </c>
      <c r="D9870" t="s">
        <v>17388</v>
      </c>
      <c r="E9870" s="74">
        <v>42739</v>
      </c>
      <c r="F9870">
        <v>0.248139</v>
      </c>
      <c r="G9870" t="s">
        <v>17</v>
      </c>
      <c r="H9870" t="s">
        <v>17315</v>
      </c>
      <c r="I9870" s="74">
        <v>44130</v>
      </c>
      <c r="J9870" t="s">
        <v>19</v>
      </c>
      <c r="K9870" t="s">
        <v>17325</v>
      </c>
    </row>
    <row r="9871" spans="1:11" hidden="1" x14ac:dyDescent="0.3">
      <c r="A9871" t="s">
        <v>9359</v>
      </c>
      <c r="B9871" t="s">
        <v>9360</v>
      </c>
      <c r="C9871" t="s">
        <v>17387</v>
      </c>
      <c r="D9871" t="s">
        <v>17388</v>
      </c>
      <c r="E9871" s="74">
        <v>42738</v>
      </c>
      <c r="F9871">
        <v>0.24898000000000001</v>
      </c>
      <c r="G9871" t="s">
        <v>17</v>
      </c>
      <c r="H9871" t="s">
        <v>17315</v>
      </c>
      <c r="I9871" s="74">
        <v>44130</v>
      </c>
      <c r="J9871" t="s">
        <v>19</v>
      </c>
      <c r="K9871" t="s">
        <v>17325</v>
      </c>
    </row>
    <row r="9872" spans="1:11" hidden="1" x14ac:dyDescent="0.3">
      <c r="A9872" t="s">
        <v>9361</v>
      </c>
      <c r="B9872" t="s">
        <v>9362</v>
      </c>
      <c r="C9872" t="s">
        <v>17387</v>
      </c>
      <c r="D9872" t="s">
        <v>17388</v>
      </c>
      <c r="E9872" s="74">
        <v>42748</v>
      </c>
      <c r="F9872">
        <v>1.499E-2</v>
      </c>
      <c r="G9872" t="s">
        <v>17</v>
      </c>
      <c r="H9872" t="s">
        <v>17315</v>
      </c>
      <c r="I9872" s="74">
        <v>44130</v>
      </c>
      <c r="J9872" t="s">
        <v>19</v>
      </c>
      <c r="K9872" t="s">
        <v>17325</v>
      </c>
    </row>
    <row r="9873" spans="1:11" hidden="1" x14ac:dyDescent="0.3">
      <c r="A9873" t="s">
        <v>9363</v>
      </c>
      <c r="B9873" t="s">
        <v>9364</v>
      </c>
      <c r="C9873" t="s">
        <v>17387</v>
      </c>
      <c r="D9873" t="s">
        <v>17388</v>
      </c>
      <c r="E9873" s="74">
        <v>43025</v>
      </c>
      <c r="F9873">
        <v>0.24906</v>
      </c>
      <c r="G9873" t="s">
        <v>17</v>
      </c>
      <c r="H9873" t="s">
        <v>17315</v>
      </c>
      <c r="I9873" s="74">
        <v>44130</v>
      </c>
      <c r="J9873" t="s">
        <v>19</v>
      </c>
      <c r="K9873" t="s">
        <v>17325</v>
      </c>
    </row>
    <row r="9874" spans="1:11" hidden="1" x14ac:dyDescent="0.3">
      <c r="A9874" t="s">
        <v>9365</v>
      </c>
      <c r="B9874" t="s">
        <v>9366</v>
      </c>
      <c r="C9874" t="s">
        <v>17387</v>
      </c>
      <c r="D9874" t="s">
        <v>17388</v>
      </c>
      <c r="E9874" s="74">
        <v>43031</v>
      </c>
      <c r="F9874">
        <v>0.24784900000000001</v>
      </c>
      <c r="G9874" t="s">
        <v>17</v>
      </c>
      <c r="H9874" t="s">
        <v>17315</v>
      </c>
      <c r="I9874" s="74">
        <v>44130</v>
      </c>
      <c r="J9874" t="s">
        <v>19</v>
      </c>
      <c r="K9874" t="s">
        <v>17325</v>
      </c>
    </row>
    <row r="9875" spans="1:11" hidden="1" x14ac:dyDescent="0.3">
      <c r="A9875" t="s">
        <v>9367</v>
      </c>
      <c r="B9875" t="s">
        <v>9368</v>
      </c>
      <c r="C9875" t="s">
        <v>17387</v>
      </c>
      <c r="D9875" t="s">
        <v>17388</v>
      </c>
      <c r="E9875" s="74">
        <v>43034</v>
      </c>
      <c r="F9875">
        <v>0.24890000000000001</v>
      </c>
      <c r="G9875" t="s">
        <v>17</v>
      </c>
      <c r="H9875" t="s">
        <v>17315</v>
      </c>
      <c r="I9875" s="74">
        <v>44130</v>
      </c>
      <c r="J9875" t="s">
        <v>19</v>
      </c>
      <c r="K9875" t="s">
        <v>17325</v>
      </c>
    </row>
    <row r="9876" spans="1:11" hidden="1" x14ac:dyDescent="0.3">
      <c r="A9876" t="s">
        <v>9235</v>
      </c>
      <c r="B9876" t="s">
        <v>9236</v>
      </c>
      <c r="C9876" t="s">
        <v>17387</v>
      </c>
      <c r="D9876" t="s">
        <v>17388</v>
      </c>
      <c r="E9876" s="74">
        <v>42955</v>
      </c>
      <c r="F9876">
        <v>0.247529</v>
      </c>
      <c r="G9876" t="s">
        <v>17</v>
      </c>
      <c r="H9876" t="s">
        <v>17315</v>
      </c>
      <c r="I9876" s="74">
        <v>44130</v>
      </c>
      <c r="J9876" t="s">
        <v>19</v>
      </c>
      <c r="K9876" t="s">
        <v>17325</v>
      </c>
    </row>
    <row r="9877" spans="1:11" hidden="1" x14ac:dyDescent="0.3">
      <c r="A9877" t="s">
        <v>9369</v>
      </c>
      <c r="B9877" t="s">
        <v>9370</v>
      </c>
      <c r="C9877" t="s">
        <v>17387</v>
      </c>
      <c r="D9877" t="s">
        <v>17388</v>
      </c>
      <c r="E9877" s="74">
        <v>43042</v>
      </c>
      <c r="F9877">
        <v>0.239788</v>
      </c>
      <c r="G9877" t="s">
        <v>17</v>
      </c>
      <c r="H9877" t="s">
        <v>17315</v>
      </c>
      <c r="I9877" s="74">
        <v>44130</v>
      </c>
      <c r="J9877" t="s">
        <v>19</v>
      </c>
      <c r="K9877" t="s">
        <v>17325</v>
      </c>
    </row>
    <row r="9878" spans="1:11" hidden="1" x14ac:dyDescent="0.3">
      <c r="A9878" t="s">
        <v>9371</v>
      </c>
      <c r="B9878" t="s">
        <v>9372</v>
      </c>
      <c r="C9878" t="s">
        <v>17387</v>
      </c>
      <c r="D9878" t="s">
        <v>17388</v>
      </c>
      <c r="E9878" s="74">
        <v>43046</v>
      </c>
      <c r="F9878">
        <v>0.24378</v>
      </c>
      <c r="G9878" t="s">
        <v>17</v>
      </c>
      <c r="H9878" t="s">
        <v>17315</v>
      </c>
      <c r="I9878" s="74">
        <v>44130</v>
      </c>
      <c r="J9878" t="s">
        <v>19</v>
      </c>
      <c r="K9878" t="s">
        <v>17325</v>
      </c>
    </row>
    <row r="9879" spans="1:11" hidden="1" x14ac:dyDescent="0.3">
      <c r="A9879" t="s">
        <v>9373</v>
      </c>
      <c r="B9879" t="s">
        <v>9374</v>
      </c>
      <c r="C9879" t="s">
        <v>17387</v>
      </c>
      <c r="D9879" t="s">
        <v>17388</v>
      </c>
      <c r="E9879" s="74">
        <v>43028</v>
      </c>
      <c r="F9879">
        <v>0.2457</v>
      </c>
      <c r="G9879" t="s">
        <v>17</v>
      </c>
      <c r="H9879" t="s">
        <v>17315</v>
      </c>
      <c r="I9879" s="74">
        <v>44130</v>
      </c>
      <c r="J9879" t="s">
        <v>19</v>
      </c>
      <c r="K9879" t="s">
        <v>17325</v>
      </c>
    </row>
    <row r="9880" spans="1:11" hidden="1" x14ac:dyDescent="0.3">
      <c r="A9880" t="s">
        <v>9375</v>
      </c>
      <c r="B9880" t="s">
        <v>9376</v>
      </c>
      <c r="C9880" t="s">
        <v>17387</v>
      </c>
      <c r="D9880" t="s">
        <v>17388</v>
      </c>
      <c r="E9880" s="74">
        <v>43018</v>
      </c>
      <c r="F9880">
        <v>0.24570900000000001</v>
      </c>
      <c r="G9880" t="s">
        <v>17</v>
      </c>
      <c r="H9880" t="s">
        <v>17315</v>
      </c>
      <c r="I9880" s="74">
        <v>44160</v>
      </c>
      <c r="J9880" t="s">
        <v>19</v>
      </c>
      <c r="K9880" t="s">
        <v>17325</v>
      </c>
    </row>
    <row r="9881" spans="1:11" hidden="1" x14ac:dyDescent="0.3">
      <c r="A9881" t="s">
        <v>9377</v>
      </c>
      <c r="B9881" t="s">
        <v>9378</v>
      </c>
      <c r="C9881" t="s">
        <v>17387</v>
      </c>
      <c r="D9881" t="s">
        <v>17388</v>
      </c>
      <c r="E9881" s="74">
        <v>43068</v>
      </c>
      <c r="F9881">
        <v>7.0458999999999994E-2</v>
      </c>
      <c r="G9881" t="s">
        <v>17</v>
      </c>
      <c r="H9881" t="s">
        <v>17315</v>
      </c>
      <c r="I9881" s="74">
        <v>44130</v>
      </c>
      <c r="J9881" t="s">
        <v>19</v>
      </c>
      <c r="K9881" t="s">
        <v>17325</v>
      </c>
    </row>
    <row r="9882" spans="1:11" hidden="1" x14ac:dyDescent="0.3">
      <c r="A9882" t="s">
        <v>9379</v>
      </c>
      <c r="B9882" t="s">
        <v>9380</v>
      </c>
      <c r="C9882" t="s">
        <v>17387</v>
      </c>
      <c r="D9882" t="s">
        <v>17388</v>
      </c>
      <c r="E9882" s="74">
        <v>43005</v>
      </c>
      <c r="F9882">
        <v>0.24868999999999999</v>
      </c>
      <c r="G9882" t="s">
        <v>17</v>
      </c>
      <c r="H9882" t="s">
        <v>17315</v>
      </c>
      <c r="I9882" s="74">
        <v>44130</v>
      </c>
      <c r="J9882" t="s">
        <v>19</v>
      </c>
      <c r="K9882" t="s">
        <v>17325</v>
      </c>
    </row>
    <row r="9883" spans="1:11" hidden="1" x14ac:dyDescent="0.3">
      <c r="A9883" t="s">
        <v>9385</v>
      </c>
      <c r="B9883" t="s">
        <v>9386</v>
      </c>
      <c r="C9883" t="s">
        <v>17387</v>
      </c>
      <c r="D9883" t="s">
        <v>17388</v>
      </c>
      <c r="E9883" s="74">
        <v>42972</v>
      </c>
      <c r="F9883">
        <v>0.24299999999999999</v>
      </c>
      <c r="G9883" t="s">
        <v>17</v>
      </c>
      <c r="H9883" t="s">
        <v>17315</v>
      </c>
      <c r="I9883" s="74">
        <v>44130</v>
      </c>
      <c r="J9883" t="s">
        <v>19</v>
      </c>
      <c r="K9883" t="s">
        <v>17325</v>
      </c>
    </row>
    <row r="9884" spans="1:11" hidden="1" x14ac:dyDescent="0.3">
      <c r="A9884" t="s">
        <v>9387</v>
      </c>
      <c r="B9884" t="s">
        <v>9388</v>
      </c>
      <c r="C9884" t="s">
        <v>17387</v>
      </c>
      <c r="D9884" t="s">
        <v>17388</v>
      </c>
      <c r="E9884" s="74">
        <v>42969</v>
      </c>
      <c r="F9884">
        <v>0.24631</v>
      </c>
      <c r="G9884" t="s">
        <v>17</v>
      </c>
      <c r="H9884" t="s">
        <v>17315</v>
      </c>
      <c r="I9884" s="74">
        <v>44130</v>
      </c>
      <c r="J9884" t="s">
        <v>19</v>
      </c>
      <c r="K9884" t="s">
        <v>17325</v>
      </c>
    </row>
    <row r="9885" spans="1:11" hidden="1" x14ac:dyDescent="0.3">
      <c r="A9885" t="s">
        <v>9389</v>
      </c>
      <c r="B9885" t="s">
        <v>9390</v>
      </c>
      <c r="C9885" t="s">
        <v>17387</v>
      </c>
      <c r="D9885" t="s">
        <v>17388</v>
      </c>
      <c r="E9885" s="74">
        <v>42990</v>
      </c>
      <c r="F9885">
        <v>0.24698000000000001</v>
      </c>
      <c r="G9885" t="s">
        <v>17</v>
      </c>
      <c r="H9885" t="s">
        <v>17315</v>
      </c>
      <c r="I9885" s="74">
        <v>44130</v>
      </c>
      <c r="J9885" t="s">
        <v>19</v>
      </c>
      <c r="K9885" t="s">
        <v>17325</v>
      </c>
    </row>
    <row r="9886" spans="1:11" hidden="1" x14ac:dyDescent="0.3">
      <c r="A9886" t="s">
        <v>9237</v>
      </c>
      <c r="B9886" t="s">
        <v>9238</v>
      </c>
      <c r="C9886" t="s">
        <v>17387</v>
      </c>
      <c r="D9886" t="s">
        <v>17388</v>
      </c>
      <c r="E9886" s="74">
        <v>42943</v>
      </c>
      <c r="F9886">
        <v>8.387E-2</v>
      </c>
      <c r="G9886" t="s">
        <v>17</v>
      </c>
      <c r="H9886" t="s">
        <v>17315</v>
      </c>
      <c r="I9886" s="74">
        <v>44130</v>
      </c>
      <c r="J9886" t="s">
        <v>19</v>
      </c>
      <c r="K9886" t="s">
        <v>17325</v>
      </c>
    </row>
    <row r="9887" spans="1:11" hidden="1" x14ac:dyDescent="0.3">
      <c r="A9887" t="s">
        <v>9391</v>
      </c>
      <c r="B9887" t="s">
        <v>9392</v>
      </c>
      <c r="C9887" t="s">
        <v>17387</v>
      </c>
      <c r="D9887" t="s">
        <v>17388</v>
      </c>
      <c r="E9887" s="74">
        <v>42824</v>
      </c>
      <c r="F9887">
        <v>0.24540000000000001</v>
      </c>
      <c r="G9887" t="s">
        <v>17</v>
      </c>
      <c r="H9887" t="s">
        <v>17315</v>
      </c>
      <c r="I9887" s="74">
        <v>44130</v>
      </c>
      <c r="J9887" t="s">
        <v>19</v>
      </c>
      <c r="K9887" t="s">
        <v>17325</v>
      </c>
    </row>
    <row r="9888" spans="1:11" hidden="1" x14ac:dyDescent="0.3">
      <c r="A9888" t="s">
        <v>9393</v>
      </c>
      <c r="B9888" t="s">
        <v>9394</v>
      </c>
      <c r="C9888" t="s">
        <v>17387</v>
      </c>
      <c r="D9888" t="s">
        <v>17388</v>
      </c>
      <c r="E9888" s="74">
        <v>42822</v>
      </c>
      <c r="F9888">
        <v>0.24506</v>
      </c>
      <c r="G9888" t="s">
        <v>17</v>
      </c>
      <c r="H9888" t="s">
        <v>17315</v>
      </c>
      <c r="I9888" s="74">
        <v>44130</v>
      </c>
      <c r="J9888" t="s">
        <v>19</v>
      </c>
      <c r="K9888" t="s">
        <v>17325</v>
      </c>
    </row>
    <row r="9889" spans="1:11" hidden="1" x14ac:dyDescent="0.3">
      <c r="A9889" t="s">
        <v>22430</v>
      </c>
      <c r="B9889" t="s">
        <v>22431</v>
      </c>
      <c r="C9889" t="s">
        <v>17387</v>
      </c>
      <c r="D9889" t="s">
        <v>17388</v>
      </c>
      <c r="E9889" s="74">
        <v>42831</v>
      </c>
      <c r="F9889">
        <v>0.24460000000000001</v>
      </c>
      <c r="G9889" t="s">
        <v>17</v>
      </c>
      <c r="H9889" t="s">
        <v>17315</v>
      </c>
      <c r="I9889" s="74">
        <v>45702</v>
      </c>
      <c r="J9889" t="s">
        <v>19</v>
      </c>
      <c r="K9889" t="s">
        <v>17325</v>
      </c>
    </row>
    <row r="9890" spans="1:11" hidden="1" x14ac:dyDescent="0.3">
      <c r="A9890" t="s">
        <v>9395</v>
      </c>
      <c r="B9890" t="s">
        <v>9396</v>
      </c>
      <c r="C9890" t="s">
        <v>17387</v>
      </c>
      <c r="D9890" t="s">
        <v>17388</v>
      </c>
      <c r="E9890" s="74">
        <v>42821</v>
      </c>
      <c r="F9890">
        <v>0.24884999999999999</v>
      </c>
      <c r="G9890" t="s">
        <v>17</v>
      </c>
      <c r="H9890" t="s">
        <v>17315</v>
      </c>
      <c r="I9890" s="74">
        <v>44130</v>
      </c>
      <c r="J9890" t="s">
        <v>19</v>
      </c>
      <c r="K9890" t="s">
        <v>17325</v>
      </c>
    </row>
    <row r="9891" spans="1:11" hidden="1" x14ac:dyDescent="0.3">
      <c r="A9891" t="s">
        <v>9397</v>
      </c>
      <c r="B9891" t="s">
        <v>9398</v>
      </c>
      <c r="C9891" t="s">
        <v>17387</v>
      </c>
      <c r="D9891" t="s">
        <v>17388</v>
      </c>
      <c r="E9891" s="74">
        <v>42826</v>
      </c>
      <c r="F9891">
        <v>0.24493999999999999</v>
      </c>
      <c r="G9891" t="s">
        <v>17</v>
      </c>
      <c r="H9891" t="s">
        <v>17315</v>
      </c>
      <c r="I9891" s="74">
        <v>44130</v>
      </c>
      <c r="J9891" t="s">
        <v>19</v>
      </c>
      <c r="K9891" t="s">
        <v>17325</v>
      </c>
    </row>
    <row r="9892" spans="1:11" hidden="1" x14ac:dyDescent="0.3">
      <c r="A9892" t="s">
        <v>9399</v>
      </c>
      <c r="B9892" t="s">
        <v>9400</v>
      </c>
      <c r="C9892" t="s">
        <v>17387</v>
      </c>
      <c r="D9892" t="s">
        <v>17388</v>
      </c>
      <c r="E9892" s="74">
        <v>42839</v>
      </c>
      <c r="F9892">
        <v>0.24342900000000001</v>
      </c>
      <c r="G9892" t="s">
        <v>17</v>
      </c>
      <c r="H9892" t="s">
        <v>17315</v>
      </c>
      <c r="I9892" s="74">
        <v>44130</v>
      </c>
      <c r="J9892" t="s">
        <v>19</v>
      </c>
      <c r="K9892" t="s">
        <v>17325</v>
      </c>
    </row>
    <row r="9893" spans="1:11" hidden="1" x14ac:dyDescent="0.3">
      <c r="A9893" t="s">
        <v>9401</v>
      </c>
      <c r="B9893" t="s">
        <v>9402</v>
      </c>
      <c r="C9893" t="s">
        <v>17387</v>
      </c>
      <c r="D9893" t="s">
        <v>17388</v>
      </c>
      <c r="E9893" s="74">
        <v>42867</v>
      </c>
      <c r="F9893">
        <v>0.24687899999999999</v>
      </c>
      <c r="G9893" t="s">
        <v>17</v>
      </c>
      <c r="H9893" t="s">
        <v>17315</v>
      </c>
      <c r="I9893" s="74">
        <v>44130</v>
      </c>
      <c r="J9893" t="s">
        <v>19</v>
      </c>
      <c r="K9893" t="s">
        <v>17325</v>
      </c>
    </row>
    <row r="9894" spans="1:11" hidden="1" x14ac:dyDescent="0.3">
      <c r="A9894" t="s">
        <v>9403</v>
      </c>
      <c r="B9894" t="s">
        <v>9404</v>
      </c>
      <c r="C9894" t="s">
        <v>17387</v>
      </c>
      <c r="D9894" t="s">
        <v>17388</v>
      </c>
      <c r="E9894" s="74">
        <v>42885</v>
      </c>
      <c r="F9894">
        <v>0.24722</v>
      </c>
      <c r="G9894" t="s">
        <v>17</v>
      </c>
      <c r="H9894" t="s">
        <v>17315</v>
      </c>
      <c r="I9894" s="74">
        <v>44130</v>
      </c>
      <c r="J9894" t="s">
        <v>19</v>
      </c>
      <c r="K9894" t="s">
        <v>17325</v>
      </c>
    </row>
    <row r="9895" spans="1:11" hidden="1" x14ac:dyDescent="0.3">
      <c r="A9895" t="s">
        <v>9405</v>
      </c>
      <c r="B9895" t="s">
        <v>9406</v>
      </c>
      <c r="C9895" t="s">
        <v>17387</v>
      </c>
      <c r="D9895" t="s">
        <v>17388</v>
      </c>
      <c r="E9895" s="74">
        <v>42816</v>
      </c>
      <c r="F9895">
        <v>0.23755999999999999</v>
      </c>
      <c r="G9895" t="s">
        <v>17</v>
      </c>
      <c r="H9895" t="s">
        <v>17315</v>
      </c>
      <c r="I9895" s="74">
        <v>44130</v>
      </c>
      <c r="J9895" t="s">
        <v>19</v>
      </c>
      <c r="K9895" t="s">
        <v>17325</v>
      </c>
    </row>
    <row r="9896" spans="1:11" hidden="1" x14ac:dyDescent="0.3">
      <c r="A9896" t="s">
        <v>9407</v>
      </c>
      <c r="B9896" t="s">
        <v>9408</v>
      </c>
      <c r="C9896" t="s">
        <v>17387</v>
      </c>
      <c r="D9896" t="s">
        <v>17388</v>
      </c>
      <c r="E9896" s="74">
        <v>42838</v>
      </c>
      <c r="F9896">
        <v>0.24631</v>
      </c>
      <c r="G9896" t="s">
        <v>17</v>
      </c>
      <c r="H9896" t="s">
        <v>17315</v>
      </c>
      <c r="I9896" s="74">
        <v>44130</v>
      </c>
      <c r="J9896" t="s">
        <v>19</v>
      </c>
      <c r="K9896" t="s">
        <v>17325</v>
      </c>
    </row>
    <row r="9897" spans="1:11" hidden="1" x14ac:dyDescent="0.3">
      <c r="A9897" t="s">
        <v>22424</v>
      </c>
      <c r="B9897" t="s">
        <v>22425</v>
      </c>
      <c r="C9897" t="s">
        <v>17387</v>
      </c>
      <c r="D9897" t="s">
        <v>17388</v>
      </c>
      <c r="E9897" s="74">
        <v>43010</v>
      </c>
      <c r="F9897">
        <v>0.24625</v>
      </c>
      <c r="G9897" t="s">
        <v>17</v>
      </c>
      <c r="H9897" t="s">
        <v>17315</v>
      </c>
      <c r="I9897" s="74">
        <v>45702</v>
      </c>
      <c r="J9897" t="s">
        <v>19</v>
      </c>
      <c r="K9897" t="s">
        <v>17325</v>
      </c>
    </row>
    <row r="9898" spans="1:11" hidden="1" x14ac:dyDescent="0.3">
      <c r="A9898" t="s">
        <v>9409</v>
      </c>
      <c r="B9898" t="s">
        <v>9410</v>
      </c>
      <c r="C9898" t="s">
        <v>17387</v>
      </c>
      <c r="D9898" t="s">
        <v>17388</v>
      </c>
      <c r="E9898" s="74">
        <v>42950</v>
      </c>
      <c r="F9898">
        <v>8.3220000000000002E-2</v>
      </c>
      <c r="G9898" t="s">
        <v>17</v>
      </c>
      <c r="H9898" t="s">
        <v>17315</v>
      </c>
      <c r="I9898" s="74">
        <v>44130</v>
      </c>
      <c r="J9898" t="s">
        <v>19</v>
      </c>
      <c r="K9898" t="s">
        <v>17325</v>
      </c>
    </row>
    <row r="9899" spans="1:11" hidden="1" x14ac:dyDescent="0.3">
      <c r="A9899" t="s">
        <v>9411</v>
      </c>
      <c r="B9899" t="s">
        <v>9412</v>
      </c>
      <c r="C9899" t="s">
        <v>17387</v>
      </c>
      <c r="D9899" t="s">
        <v>17388</v>
      </c>
      <c r="E9899" s="74">
        <v>43026</v>
      </c>
      <c r="F9899">
        <v>0.24564900000000001</v>
      </c>
      <c r="G9899" t="s">
        <v>17</v>
      </c>
      <c r="H9899" t="s">
        <v>17315</v>
      </c>
      <c r="I9899" s="74">
        <v>44130</v>
      </c>
      <c r="J9899" t="s">
        <v>19</v>
      </c>
      <c r="K9899" t="s">
        <v>17325</v>
      </c>
    </row>
    <row r="9900" spans="1:11" hidden="1" x14ac:dyDescent="0.3">
      <c r="A9900" t="s">
        <v>9413</v>
      </c>
      <c r="B9900" t="s">
        <v>9414</v>
      </c>
      <c r="C9900" t="s">
        <v>17387</v>
      </c>
      <c r="D9900" t="s">
        <v>17388</v>
      </c>
      <c r="E9900" s="74">
        <v>43039</v>
      </c>
      <c r="F9900">
        <v>0.248749</v>
      </c>
      <c r="G9900" t="s">
        <v>17</v>
      </c>
      <c r="H9900" t="s">
        <v>17315</v>
      </c>
      <c r="I9900" s="74">
        <v>44130</v>
      </c>
      <c r="J9900" t="s">
        <v>19</v>
      </c>
      <c r="K9900" t="s">
        <v>17325</v>
      </c>
    </row>
    <row r="9901" spans="1:11" hidden="1" x14ac:dyDescent="0.3">
      <c r="A9901" t="s">
        <v>9415</v>
      </c>
      <c r="B9901" t="s">
        <v>9416</v>
      </c>
      <c r="C9901" t="s">
        <v>17387</v>
      </c>
      <c r="D9901" t="s">
        <v>17388</v>
      </c>
      <c r="E9901" s="74">
        <v>42971</v>
      </c>
      <c r="F9901">
        <v>0.24675</v>
      </c>
      <c r="G9901" t="s">
        <v>17</v>
      </c>
      <c r="H9901" t="s">
        <v>17315</v>
      </c>
      <c r="I9901" s="74">
        <v>44130</v>
      </c>
      <c r="J9901" t="s">
        <v>19</v>
      </c>
      <c r="K9901" t="s">
        <v>17325</v>
      </c>
    </row>
    <row r="9902" spans="1:11" hidden="1" x14ac:dyDescent="0.3">
      <c r="A9902" t="s">
        <v>9417</v>
      </c>
      <c r="B9902" t="s">
        <v>9418</v>
      </c>
      <c r="C9902" t="s">
        <v>17387</v>
      </c>
      <c r="D9902" t="s">
        <v>17388</v>
      </c>
      <c r="E9902" s="74">
        <v>42740</v>
      </c>
      <c r="F9902">
        <v>0.24665000000000001</v>
      </c>
      <c r="G9902" t="s">
        <v>17</v>
      </c>
      <c r="H9902" t="s">
        <v>17315</v>
      </c>
      <c r="I9902" s="74">
        <v>44130</v>
      </c>
      <c r="J9902" t="s">
        <v>19</v>
      </c>
      <c r="K9902" t="s">
        <v>17325</v>
      </c>
    </row>
    <row r="9903" spans="1:11" hidden="1" x14ac:dyDescent="0.3">
      <c r="A9903" t="s">
        <v>9421</v>
      </c>
      <c r="B9903" t="s">
        <v>9422</v>
      </c>
      <c r="C9903" t="s">
        <v>17387</v>
      </c>
      <c r="D9903" t="s">
        <v>17388</v>
      </c>
      <c r="E9903" s="74">
        <v>42738</v>
      </c>
      <c r="F9903">
        <v>0.24368000000000001</v>
      </c>
      <c r="G9903" t="s">
        <v>17</v>
      </c>
      <c r="H9903" t="s">
        <v>17315</v>
      </c>
      <c r="I9903" s="74">
        <v>44130</v>
      </c>
      <c r="J9903" t="s">
        <v>19</v>
      </c>
      <c r="K9903" t="s">
        <v>17325</v>
      </c>
    </row>
    <row r="9904" spans="1:11" hidden="1" x14ac:dyDescent="0.3">
      <c r="A9904" t="s">
        <v>9423</v>
      </c>
      <c r="B9904" t="s">
        <v>9424</v>
      </c>
      <c r="C9904" t="s">
        <v>17387</v>
      </c>
      <c r="D9904" t="s">
        <v>17388</v>
      </c>
      <c r="E9904" s="74">
        <v>42738</v>
      </c>
      <c r="F9904">
        <v>0.24662999999999999</v>
      </c>
      <c r="G9904" t="s">
        <v>17</v>
      </c>
      <c r="H9904" t="s">
        <v>17315</v>
      </c>
      <c r="I9904" s="74">
        <v>44130</v>
      </c>
      <c r="J9904" t="s">
        <v>19</v>
      </c>
      <c r="K9904" t="s">
        <v>17325</v>
      </c>
    </row>
    <row r="9905" spans="1:11" hidden="1" x14ac:dyDescent="0.3">
      <c r="A9905" t="s">
        <v>9425</v>
      </c>
      <c r="B9905" t="s">
        <v>9426</v>
      </c>
      <c r="C9905" t="s">
        <v>17387</v>
      </c>
      <c r="D9905" t="s">
        <v>17388</v>
      </c>
      <c r="E9905" s="74">
        <v>42738</v>
      </c>
      <c r="F9905">
        <v>0.24290999999999999</v>
      </c>
      <c r="G9905" t="s">
        <v>17</v>
      </c>
      <c r="H9905" t="s">
        <v>17315</v>
      </c>
      <c r="I9905" s="74">
        <v>44130</v>
      </c>
      <c r="J9905" t="s">
        <v>19</v>
      </c>
      <c r="K9905" t="s">
        <v>17325</v>
      </c>
    </row>
    <row r="9906" spans="1:11" hidden="1" x14ac:dyDescent="0.3">
      <c r="A9906" t="s">
        <v>9427</v>
      </c>
      <c r="B9906" t="s">
        <v>9428</v>
      </c>
      <c r="C9906" t="s">
        <v>17387</v>
      </c>
      <c r="D9906" t="s">
        <v>17388</v>
      </c>
      <c r="E9906" s="74">
        <v>42738</v>
      </c>
      <c r="F9906">
        <v>0.24872</v>
      </c>
      <c r="G9906" t="s">
        <v>17</v>
      </c>
      <c r="H9906" t="s">
        <v>17315</v>
      </c>
      <c r="I9906" s="74">
        <v>44130</v>
      </c>
      <c r="J9906" t="s">
        <v>19</v>
      </c>
      <c r="K9906" t="s">
        <v>17325</v>
      </c>
    </row>
    <row r="9907" spans="1:11" hidden="1" x14ac:dyDescent="0.3">
      <c r="A9907" t="s">
        <v>22432</v>
      </c>
      <c r="B9907" t="s">
        <v>22433</v>
      </c>
      <c r="C9907" t="s">
        <v>17387</v>
      </c>
      <c r="D9907" t="s">
        <v>17388</v>
      </c>
      <c r="E9907" s="74">
        <v>43138</v>
      </c>
      <c r="F9907">
        <v>6.0319999999999999E-2</v>
      </c>
      <c r="G9907" t="s">
        <v>17</v>
      </c>
      <c r="H9907" t="s">
        <v>17315</v>
      </c>
      <c r="I9907" s="74">
        <v>45503</v>
      </c>
      <c r="J9907" t="s">
        <v>19</v>
      </c>
      <c r="K9907" t="s">
        <v>17325</v>
      </c>
    </row>
    <row r="9908" spans="1:11" hidden="1" x14ac:dyDescent="0.3">
      <c r="A9908" t="s">
        <v>22434</v>
      </c>
      <c r="B9908" t="s">
        <v>22435</v>
      </c>
      <c r="C9908" t="s">
        <v>17387</v>
      </c>
      <c r="D9908" t="s">
        <v>17388</v>
      </c>
      <c r="E9908" s="74">
        <v>43105</v>
      </c>
      <c r="F9908">
        <v>0.24923000000000001</v>
      </c>
      <c r="G9908" t="s">
        <v>17</v>
      </c>
      <c r="H9908" t="s">
        <v>17315</v>
      </c>
      <c r="I9908" s="74">
        <v>45702</v>
      </c>
      <c r="J9908" t="s">
        <v>19</v>
      </c>
      <c r="K9908" t="s">
        <v>17325</v>
      </c>
    </row>
    <row r="9909" spans="1:11" hidden="1" x14ac:dyDescent="0.3">
      <c r="A9909" t="s">
        <v>9655</v>
      </c>
      <c r="B9909" t="s">
        <v>9656</v>
      </c>
      <c r="C9909" t="s">
        <v>17387</v>
      </c>
      <c r="D9909" t="s">
        <v>17388</v>
      </c>
      <c r="E9909" s="74">
        <v>43300</v>
      </c>
      <c r="F9909">
        <v>0.24939900000000001</v>
      </c>
      <c r="G9909" t="s">
        <v>17</v>
      </c>
      <c r="H9909" t="s">
        <v>17315</v>
      </c>
      <c r="I9909" s="74">
        <v>44131</v>
      </c>
      <c r="J9909" t="s">
        <v>19</v>
      </c>
      <c r="K9909" t="s">
        <v>17325</v>
      </c>
    </row>
    <row r="9910" spans="1:11" hidden="1" x14ac:dyDescent="0.3">
      <c r="A9910" t="s">
        <v>9657</v>
      </c>
      <c r="B9910" t="s">
        <v>9658</v>
      </c>
      <c r="C9910" t="s">
        <v>17387</v>
      </c>
      <c r="D9910" t="s">
        <v>17388</v>
      </c>
      <c r="E9910" s="74">
        <v>43307</v>
      </c>
      <c r="F9910">
        <v>0.24618999999999999</v>
      </c>
      <c r="G9910" t="s">
        <v>17</v>
      </c>
      <c r="H9910" t="s">
        <v>17315</v>
      </c>
      <c r="I9910" s="74">
        <v>44131</v>
      </c>
      <c r="J9910" t="s">
        <v>19</v>
      </c>
      <c r="K9910" t="s">
        <v>17325</v>
      </c>
    </row>
    <row r="9911" spans="1:11" hidden="1" x14ac:dyDescent="0.3">
      <c r="A9911" t="s">
        <v>22450</v>
      </c>
      <c r="B9911" t="s">
        <v>22451</v>
      </c>
      <c r="C9911" t="s">
        <v>17387</v>
      </c>
      <c r="D9911" t="s">
        <v>17388</v>
      </c>
      <c r="E9911" s="74">
        <v>43311</v>
      </c>
      <c r="F9911">
        <v>0.2475</v>
      </c>
      <c r="G9911" t="s">
        <v>17</v>
      </c>
      <c r="H9911" t="s">
        <v>17315</v>
      </c>
      <c r="I9911" s="74">
        <v>45503</v>
      </c>
      <c r="J9911" t="s">
        <v>19</v>
      </c>
      <c r="K9911" t="s">
        <v>17325</v>
      </c>
    </row>
    <row r="9912" spans="1:11" hidden="1" x14ac:dyDescent="0.3">
      <c r="A9912" t="s">
        <v>9659</v>
      </c>
      <c r="B9912" t="s">
        <v>9660</v>
      </c>
      <c r="C9912" t="s">
        <v>17387</v>
      </c>
      <c r="D9912" t="s">
        <v>17388</v>
      </c>
      <c r="E9912" s="74">
        <v>43336</v>
      </c>
      <c r="F9912">
        <v>0.24745</v>
      </c>
      <c r="G9912" t="s">
        <v>17</v>
      </c>
      <c r="H9912" t="s">
        <v>17315</v>
      </c>
      <c r="I9912" s="74">
        <v>44131</v>
      </c>
      <c r="J9912" t="s">
        <v>19</v>
      </c>
      <c r="K9912" t="s">
        <v>17325</v>
      </c>
    </row>
    <row r="9913" spans="1:11" hidden="1" x14ac:dyDescent="0.3">
      <c r="A9913" t="s">
        <v>9661</v>
      </c>
      <c r="B9913" t="s">
        <v>9662</v>
      </c>
      <c r="C9913" t="s">
        <v>17387</v>
      </c>
      <c r="D9913" t="s">
        <v>17388</v>
      </c>
      <c r="E9913" s="74">
        <v>43361</v>
      </c>
      <c r="F9913">
        <v>0.24635899999999999</v>
      </c>
      <c r="G9913" t="s">
        <v>17</v>
      </c>
      <c r="H9913" t="s">
        <v>17315</v>
      </c>
      <c r="I9913" s="74">
        <v>44131</v>
      </c>
      <c r="J9913" t="s">
        <v>19</v>
      </c>
      <c r="K9913" t="s">
        <v>17325</v>
      </c>
    </row>
    <row r="9914" spans="1:11" hidden="1" x14ac:dyDescent="0.3">
      <c r="A9914" t="s">
        <v>9942</v>
      </c>
      <c r="B9914" t="s">
        <v>9943</v>
      </c>
      <c r="C9914" t="s">
        <v>17387</v>
      </c>
      <c r="D9914" t="s">
        <v>17388</v>
      </c>
      <c r="E9914" s="74">
        <v>43370</v>
      </c>
      <c r="F9914">
        <v>0.24537900000000001</v>
      </c>
      <c r="G9914" t="s">
        <v>17</v>
      </c>
      <c r="H9914" t="s">
        <v>17315</v>
      </c>
      <c r="I9914" s="74">
        <v>44131</v>
      </c>
      <c r="J9914" t="s">
        <v>19</v>
      </c>
      <c r="K9914" t="s">
        <v>17325</v>
      </c>
    </row>
    <row r="9915" spans="1:11" hidden="1" x14ac:dyDescent="0.3">
      <c r="A9915" t="s">
        <v>9663</v>
      </c>
      <c r="B9915" t="s">
        <v>9664</v>
      </c>
      <c r="C9915" t="s">
        <v>17387</v>
      </c>
      <c r="D9915" t="s">
        <v>17388</v>
      </c>
      <c r="E9915" s="74">
        <v>43376</v>
      </c>
      <c r="F9915">
        <v>0.24798000000000001</v>
      </c>
      <c r="G9915" t="s">
        <v>17</v>
      </c>
      <c r="H9915" t="s">
        <v>17315</v>
      </c>
      <c r="I9915" s="74">
        <v>44131</v>
      </c>
      <c r="J9915" t="s">
        <v>19</v>
      </c>
      <c r="K9915" t="s">
        <v>17325</v>
      </c>
    </row>
    <row r="9916" spans="1:11" hidden="1" x14ac:dyDescent="0.3">
      <c r="A9916" t="s">
        <v>9665</v>
      </c>
      <c r="B9916" t="s">
        <v>9666</v>
      </c>
      <c r="C9916" t="s">
        <v>17387</v>
      </c>
      <c r="D9916" t="s">
        <v>17388</v>
      </c>
      <c r="E9916" s="74">
        <v>43385</v>
      </c>
      <c r="F9916">
        <v>0.24485899999999999</v>
      </c>
      <c r="G9916" t="s">
        <v>17</v>
      </c>
      <c r="H9916" t="s">
        <v>17315</v>
      </c>
      <c r="I9916" s="74">
        <v>44131</v>
      </c>
      <c r="J9916" t="s">
        <v>19</v>
      </c>
      <c r="K9916" t="s">
        <v>17325</v>
      </c>
    </row>
    <row r="9917" spans="1:11" hidden="1" x14ac:dyDescent="0.3">
      <c r="A9917" t="s">
        <v>9667</v>
      </c>
      <c r="B9917" t="s">
        <v>9668</v>
      </c>
      <c r="C9917" t="s">
        <v>17387</v>
      </c>
      <c r="D9917" t="s">
        <v>17388</v>
      </c>
      <c r="E9917" s="74">
        <v>43412</v>
      </c>
      <c r="F9917">
        <v>0.24676999999999999</v>
      </c>
      <c r="G9917" t="s">
        <v>17</v>
      </c>
      <c r="H9917" t="s">
        <v>17315</v>
      </c>
      <c r="I9917" s="74">
        <v>44131</v>
      </c>
      <c r="J9917" t="s">
        <v>19</v>
      </c>
      <c r="K9917" t="s">
        <v>17325</v>
      </c>
    </row>
    <row r="9918" spans="1:11" hidden="1" x14ac:dyDescent="0.3">
      <c r="A9918" t="s">
        <v>17009</v>
      </c>
      <c r="B9918" t="s">
        <v>17008</v>
      </c>
      <c r="C9918" t="s">
        <v>17387</v>
      </c>
      <c r="D9918" t="s">
        <v>17388</v>
      </c>
      <c r="E9918" s="74">
        <v>43360</v>
      </c>
      <c r="F9918">
        <v>9.0069999999999997E-2</v>
      </c>
      <c r="G9918" t="s">
        <v>17</v>
      </c>
      <c r="H9918" t="s">
        <v>17315</v>
      </c>
      <c r="I9918" s="74">
        <v>44459</v>
      </c>
      <c r="J9918" t="s">
        <v>19</v>
      </c>
      <c r="K9918" t="s">
        <v>17325</v>
      </c>
    </row>
    <row r="9919" spans="1:11" hidden="1" x14ac:dyDescent="0.3">
      <c r="A9919" t="s">
        <v>9494</v>
      </c>
      <c r="B9919" t="s">
        <v>9495</v>
      </c>
      <c r="C9919" t="s">
        <v>17387</v>
      </c>
      <c r="D9919" t="s">
        <v>17388</v>
      </c>
      <c r="E9919" s="74">
        <v>43119</v>
      </c>
      <c r="F9919">
        <v>1.882E-2</v>
      </c>
      <c r="G9919" t="s">
        <v>17</v>
      </c>
      <c r="H9919" t="s">
        <v>17315</v>
      </c>
      <c r="I9919" s="74">
        <v>44131</v>
      </c>
      <c r="J9919" t="s">
        <v>19</v>
      </c>
      <c r="K9919" t="s">
        <v>17325</v>
      </c>
    </row>
    <row r="9920" spans="1:11" hidden="1" x14ac:dyDescent="0.3">
      <c r="A9920" t="s">
        <v>9669</v>
      </c>
      <c r="B9920" t="s">
        <v>9670</v>
      </c>
      <c r="C9920" t="s">
        <v>17387</v>
      </c>
      <c r="D9920" t="s">
        <v>17388</v>
      </c>
      <c r="E9920" s="74">
        <v>43138</v>
      </c>
      <c r="F9920">
        <v>2.7140000000000001E-2</v>
      </c>
      <c r="G9920" t="s">
        <v>17</v>
      </c>
      <c r="H9920" t="s">
        <v>17315</v>
      </c>
      <c r="I9920" s="74">
        <v>44131</v>
      </c>
      <c r="J9920" t="s">
        <v>19</v>
      </c>
      <c r="K9920" t="s">
        <v>17325</v>
      </c>
    </row>
    <row r="9921" spans="1:11" hidden="1" x14ac:dyDescent="0.3">
      <c r="A9921" t="s">
        <v>9496</v>
      </c>
      <c r="B9921" t="s">
        <v>9497</v>
      </c>
      <c r="C9921" t="s">
        <v>17387</v>
      </c>
      <c r="D9921" t="s">
        <v>17388</v>
      </c>
      <c r="E9921" s="74">
        <v>43231</v>
      </c>
      <c r="F9921">
        <v>0.24015</v>
      </c>
      <c r="G9921" t="s">
        <v>17</v>
      </c>
      <c r="H9921" t="s">
        <v>17315</v>
      </c>
      <c r="I9921" s="74">
        <v>44131</v>
      </c>
      <c r="J9921" t="s">
        <v>19</v>
      </c>
      <c r="K9921" t="s">
        <v>17325</v>
      </c>
    </row>
    <row r="9922" spans="1:11" hidden="1" x14ac:dyDescent="0.3">
      <c r="A9922" t="s">
        <v>9498</v>
      </c>
      <c r="B9922" t="s">
        <v>9499</v>
      </c>
      <c r="C9922" t="s">
        <v>17387</v>
      </c>
      <c r="D9922" t="s">
        <v>17388</v>
      </c>
      <c r="E9922" s="74">
        <v>43237</v>
      </c>
      <c r="F9922">
        <v>0.24743999999999999</v>
      </c>
      <c r="G9922" t="s">
        <v>17</v>
      </c>
      <c r="H9922" t="s">
        <v>17315</v>
      </c>
      <c r="I9922" s="74">
        <v>44131</v>
      </c>
      <c r="J9922" t="s">
        <v>19</v>
      </c>
      <c r="K9922" t="s">
        <v>17325</v>
      </c>
    </row>
    <row r="9923" spans="1:11" hidden="1" x14ac:dyDescent="0.3">
      <c r="A9923" t="s">
        <v>9500</v>
      </c>
      <c r="B9923" t="s">
        <v>9501</v>
      </c>
      <c r="C9923" t="s">
        <v>17387</v>
      </c>
      <c r="D9923" t="s">
        <v>17388</v>
      </c>
      <c r="E9923" s="74">
        <v>43231</v>
      </c>
      <c r="F9923">
        <v>0.24876999999999999</v>
      </c>
      <c r="G9923" t="s">
        <v>17</v>
      </c>
      <c r="H9923" t="s">
        <v>17315</v>
      </c>
      <c r="I9923" s="74">
        <v>44131</v>
      </c>
      <c r="J9923" t="s">
        <v>19</v>
      </c>
      <c r="K9923" t="s">
        <v>17325</v>
      </c>
    </row>
    <row r="9924" spans="1:11" hidden="1" x14ac:dyDescent="0.3">
      <c r="A9924" t="s">
        <v>9502</v>
      </c>
      <c r="B9924" t="s">
        <v>9503</v>
      </c>
      <c r="C9924" t="s">
        <v>17387</v>
      </c>
      <c r="D9924" t="s">
        <v>17388</v>
      </c>
      <c r="E9924" s="74">
        <v>43235</v>
      </c>
      <c r="F9924">
        <v>0.24592</v>
      </c>
      <c r="G9924" t="s">
        <v>17</v>
      </c>
      <c r="H9924" t="s">
        <v>17315</v>
      </c>
      <c r="I9924" s="74">
        <v>44131</v>
      </c>
      <c r="J9924" t="s">
        <v>19</v>
      </c>
      <c r="K9924" t="s">
        <v>17325</v>
      </c>
    </row>
    <row r="9925" spans="1:11" hidden="1" x14ac:dyDescent="0.3">
      <c r="A9925" t="s">
        <v>22436</v>
      </c>
      <c r="B9925" t="s">
        <v>22437</v>
      </c>
      <c r="C9925" t="s">
        <v>17387</v>
      </c>
      <c r="D9925" t="s">
        <v>17388</v>
      </c>
      <c r="E9925" s="74">
        <v>43234</v>
      </c>
      <c r="F9925">
        <v>0.24754000000000001</v>
      </c>
      <c r="G9925" t="s">
        <v>17</v>
      </c>
      <c r="H9925" t="s">
        <v>17315</v>
      </c>
      <c r="I9925" s="74">
        <v>45702</v>
      </c>
      <c r="J9925" t="s">
        <v>19</v>
      </c>
      <c r="K9925" t="s">
        <v>17325</v>
      </c>
    </row>
    <row r="9926" spans="1:11" hidden="1" x14ac:dyDescent="0.3">
      <c r="A9926" t="s">
        <v>9504</v>
      </c>
      <c r="B9926" t="s">
        <v>9505</v>
      </c>
      <c r="C9926" t="s">
        <v>17387</v>
      </c>
      <c r="D9926" t="s">
        <v>17388</v>
      </c>
      <c r="E9926" s="74">
        <v>43241</v>
      </c>
      <c r="F9926">
        <v>0.24742800000000001</v>
      </c>
      <c r="G9926" t="s">
        <v>17</v>
      </c>
      <c r="H9926" t="s">
        <v>17315</v>
      </c>
      <c r="I9926" s="74">
        <v>44131</v>
      </c>
      <c r="J9926" t="s">
        <v>19</v>
      </c>
      <c r="K9926" t="s">
        <v>17325</v>
      </c>
    </row>
    <row r="9927" spans="1:11" hidden="1" x14ac:dyDescent="0.3">
      <c r="A9927" t="s">
        <v>9506</v>
      </c>
      <c r="B9927" t="s">
        <v>9507</v>
      </c>
      <c r="C9927" t="s">
        <v>17387</v>
      </c>
      <c r="D9927" t="s">
        <v>17388</v>
      </c>
      <c r="E9927" s="74">
        <v>43243</v>
      </c>
      <c r="F9927">
        <v>0.24482999999999999</v>
      </c>
      <c r="G9927" t="s">
        <v>17</v>
      </c>
      <c r="H9927" t="s">
        <v>17315</v>
      </c>
      <c r="I9927" s="74">
        <v>44131</v>
      </c>
      <c r="J9927" t="s">
        <v>19</v>
      </c>
      <c r="K9927" t="s">
        <v>17325</v>
      </c>
    </row>
    <row r="9928" spans="1:11" hidden="1" x14ac:dyDescent="0.3">
      <c r="A9928" t="s">
        <v>9508</v>
      </c>
      <c r="B9928" t="s">
        <v>9509</v>
      </c>
      <c r="C9928" t="s">
        <v>17387</v>
      </c>
      <c r="D9928" t="s">
        <v>17388</v>
      </c>
      <c r="E9928" s="74">
        <v>43243</v>
      </c>
      <c r="F9928">
        <v>0.23968999999999999</v>
      </c>
      <c r="G9928" t="s">
        <v>17</v>
      </c>
      <c r="H9928" t="s">
        <v>17315</v>
      </c>
      <c r="I9928" s="74">
        <v>44131</v>
      </c>
      <c r="J9928" t="s">
        <v>19</v>
      </c>
      <c r="K9928" t="s">
        <v>17325</v>
      </c>
    </row>
    <row r="9929" spans="1:11" hidden="1" x14ac:dyDescent="0.3">
      <c r="A9929" t="s">
        <v>9480</v>
      </c>
      <c r="B9929" t="s">
        <v>9481</v>
      </c>
      <c r="C9929" t="s">
        <v>17387</v>
      </c>
      <c r="D9929" t="s">
        <v>17388</v>
      </c>
      <c r="E9929" s="74">
        <v>43104</v>
      </c>
      <c r="F9929">
        <v>0.24678</v>
      </c>
      <c r="G9929" t="s">
        <v>17</v>
      </c>
      <c r="H9929" t="s">
        <v>17315</v>
      </c>
      <c r="I9929" s="74">
        <v>44131</v>
      </c>
      <c r="J9929" t="s">
        <v>19</v>
      </c>
      <c r="K9929" t="s">
        <v>17325</v>
      </c>
    </row>
    <row r="9930" spans="1:11" hidden="1" x14ac:dyDescent="0.3">
      <c r="A9930" t="s">
        <v>22438</v>
      </c>
      <c r="B9930" t="s">
        <v>22439</v>
      </c>
      <c r="C9930" t="s">
        <v>17387</v>
      </c>
      <c r="D9930" t="s">
        <v>17388</v>
      </c>
      <c r="E9930" s="74">
        <v>43257</v>
      </c>
      <c r="F9930">
        <v>0.246949</v>
      </c>
      <c r="G9930" t="s">
        <v>17</v>
      </c>
      <c r="H9930" t="s">
        <v>17315</v>
      </c>
      <c r="I9930" s="74">
        <v>44459</v>
      </c>
      <c r="J9930" t="s">
        <v>19</v>
      </c>
      <c r="K9930" t="s">
        <v>17325</v>
      </c>
    </row>
    <row r="9931" spans="1:11" hidden="1" x14ac:dyDescent="0.3">
      <c r="A9931" t="s">
        <v>9510</v>
      </c>
      <c r="B9931" t="s">
        <v>9511</v>
      </c>
      <c r="C9931" t="s">
        <v>17387</v>
      </c>
      <c r="D9931" t="s">
        <v>17388</v>
      </c>
      <c r="E9931" s="74">
        <v>43256</v>
      </c>
      <c r="F9931">
        <v>0.24601999999999999</v>
      </c>
      <c r="G9931" t="s">
        <v>17</v>
      </c>
      <c r="H9931" t="s">
        <v>17315</v>
      </c>
      <c r="I9931" s="74">
        <v>44131</v>
      </c>
      <c r="J9931" t="s">
        <v>19</v>
      </c>
      <c r="K9931" t="s">
        <v>17325</v>
      </c>
    </row>
    <row r="9932" spans="1:11" hidden="1" x14ac:dyDescent="0.3">
      <c r="A9932" t="s">
        <v>9512</v>
      </c>
      <c r="B9932" t="s">
        <v>9513</v>
      </c>
      <c r="C9932" t="s">
        <v>17387</v>
      </c>
      <c r="D9932" t="s">
        <v>17388</v>
      </c>
      <c r="E9932" s="74">
        <v>43270</v>
      </c>
      <c r="F9932">
        <v>0.24424999999999999</v>
      </c>
      <c r="G9932" t="s">
        <v>17</v>
      </c>
      <c r="H9932" t="s">
        <v>17315</v>
      </c>
      <c r="I9932" s="74">
        <v>44131</v>
      </c>
      <c r="J9932" t="s">
        <v>19</v>
      </c>
      <c r="K9932" t="s">
        <v>17325</v>
      </c>
    </row>
    <row r="9933" spans="1:11" hidden="1" x14ac:dyDescent="0.3">
      <c r="A9933" t="s">
        <v>17026</v>
      </c>
      <c r="B9933" t="s">
        <v>17025</v>
      </c>
      <c r="C9933" t="s">
        <v>17387</v>
      </c>
      <c r="D9933" t="s">
        <v>17388</v>
      </c>
      <c r="E9933" s="74">
        <v>43308</v>
      </c>
      <c r="F9933">
        <v>0.248219</v>
      </c>
      <c r="G9933" t="s">
        <v>17</v>
      </c>
      <c r="H9933" t="s">
        <v>17315</v>
      </c>
      <c r="I9933" s="74">
        <v>44459</v>
      </c>
      <c r="J9933" t="s">
        <v>19</v>
      </c>
      <c r="K9933" t="s">
        <v>17325</v>
      </c>
    </row>
    <row r="9934" spans="1:11" hidden="1" x14ac:dyDescent="0.3">
      <c r="A9934" t="s">
        <v>9514</v>
      </c>
      <c r="B9934" t="s">
        <v>9515</v>
      </c>
      <c r="C9934" t="s">
        <v>17387</v>
      </c>
      <c r="D9934" t="s">
        <v>17388</v>
      </c>
      <c r="E9934" s="74">
        <v>43300</v>
      </c>
      <c r="F9934">
        <v>0.247109</v>
      </c>
      <c r="G9934" t="s">
        <v>17</v>
      </c>
      <c r="H9934" t="s">
        <v>17315</v>
      </c>
      <c r="I9934" s="74">
        <v>44131</v>
      </c>
      <c r="J9934" t="s">
        <v>19</v>
      </c>
      <c r="K9934" t="s">
        <v>17325</v>
      </c>
    </row>
    <row r="9935" spans="1:11" hidden="1" x14ac:dyDescent="0.3">
      <c r="A9935" t="s">
        <v>9516</v>
      </c>
      <c r="B9935" t="s">
        <v>9517</v>
      </c>
      <c r="C9935" t="s">
        <v>17387</v>
      </c>
      <c r="D9935" t="s">
        <v>17388</v>
      </c>
      <c r="E9935" s="74">
        <v>43314</v>
      </c>
      <c r="F9935">
        <v>0.24654000000000001</v>
      </c>
      <c r="G9935" t="s">
        <v>17</v>
      </c>
      <c r="H9935" t="s">
        <v>17315</v>
      </c>
      <c r="I9935" s="74">
        <v>44131</v>
      </c>
      <c r="J9935" t="s">
        <v>19</v>
      </c>
      <c r="K9935" t="s">
        <v>17325</v>
      </c>
    </row>
    <row r="9936" spans="1:11" hidden="1" x14ac:dyDescent="0.3">
      <c r="A9936" t="s">
        <v>9518</v>
      </c>
      <c r="B9936" t="s">
        <v>9519</v>
      </c>
      <c r="C9936" t="s">
        <v>17387</v>
      </c>
      <c r="D9936" t="s">
        <v>17388</v>
      </c>
      <c r="E9936" s="74">
        <v>43318</v>
      </c>
      <c r="F9936">
        <v>0.24518799999999999</v>
      </c>
      <c r="G9936" t="s">
        <v>17</v>
      </c>
      <c r="H9936" t="s">
        <v>17315</v>
      </c>
      <c r="I9936" s="74">
        <v>44131</v>
      </c>
      <c r="J9936" t="s">
        <v>19</v>
      </c>
      <c r="K9936" t="s">
        <v>17325</v>
      </c>
    </row>
    <row r="9937" spans="1:11" hidden="1" x14ac:dyDescent="0.3">
      <c r="A9937" t="s">
        <v>9520</v>
      </c>
      <c r="B9937" t="s">
        <v>9521</v>
      </c>
      <c r="C9937" t="s">
        <v>17387</v>
      </c>
      <c r="D9937" t="s">
        <v>17388</v>
      </c>
      <c r="E9937" s="74">
        <v>43308</v>
      </c>
      <c r="F9937">
        <v>0.24812000000000001</v>
      </c>
      <c r="G9937" t="s">
        <v>17</v>
      </c>
      <c r="H9937" t="s">
        <v>17315</v>
      </c>
      <c r="I9937" s="74">
        <v>44131</v>
      </c>
      <c r="J9937" t="s">
        <v>19</v>
      </c>
      <c r="K9937" t="s">
        <v>17325</v>
      </c>
    </row>
    <row r="9938" spans="1:11" hidden="1" x14ac:dyDescent="0.3">
      <c r="A9938" t="s">
        <v>9522</v>
      </c>
      <c r="B9938" t="s">
        <v>9523</v>
      </c>
      <c r="C9938" t="s">
        <v>17387</v>
      </c>
      <c r="D9938" t="s">
        <v>17388</v>
      </c>
      <c r="E9938" s="74">
        <v>43320</v>
      </c>
      <c r="F9938">
        <v>0.24517</v>
      </c>
      <c r="G9938" t="s">
        <v>17</v>
      </c>
      <c r="H9938" t="s">
        <v>17315</v>
      </c>
      <c r="I9938" s="74">
        <v>44131</v>
      </c>
      <c r="J9938" t="s">
        <v>19</v>
      </c>
      <c r="K9938" t="s">
        <v>17325</v>
      </c>
    </row>
    <row r="9939" spans="1:11" hidden="1" x14ac:dyDescent="0.3">
      <c r="A9939" t="s">
        <v>9524</v>
      </c>
      <c r="B9939" t="s">
        <v>9525</v>
      </c>
      <c r="C9939" t="s">
        <v>17387</v>
      </c>
      <c r="D9939" t="s">
        <v>17388</v>
      </c>
      <c r="E9939" s="74">
        <v>43329</v>
      </c>
      <c r="F9939">
        <v>0.24464900000000001</v>
      </c>
      <c r="G9939" t="s">
        <v>17</v>
      </c>
      <c r="H9939" t="s">
        <v>17315</v>
      </c>
      <c r="I9939" s="74">
        <v>44131</v>
      </c>
      <c r="J9939" t="s">
        <v>19</v>
      </c>
      <c r="K9939" t="s">
        <v>17325</v>
      </c>
    </row>
    <row r="9940" spans="1:11" hidden="1" x14ac:dyDescent="0.3">
      <c r="A9940" t="s">
        <v>9482</v>
      </c>
      <c r="B9940" t="s">
        <v>9483</v>
      </c>
      <c r="C9940" t="s">
        <v>17387</v>
      </c>
      <c r="D9940" t="s">
        <v>17388</v>
      </c>
      <c r="E9940" s="74">
        <v>43103</v>
      </c>
      <c r="F9940">
        <v>0.24188999999999999</v>
      </c>
      <c r="G9940" t="s">
        <v>17</v>
      </c>
      <c r="H9940" t="s">
        <v>17315</v>
      </c>
      <c r="I9940" s="74">
        <v>44131</v>
      </c>
      <c r="J9940" t="s">
        <v>19</v>
      </c>
      <c r="K9940" t="s">
        <v>17325</v>
      </c>
    </row>
    <row r="9941" spans="1:11" hidden="1" x14ac:dyDescent="0.3">
      <c r="A9941" t="s">
        <v>9526</v>
      </c>
      <c r="B9941" t="s">
        <v>9527</v>
      </c>
      <c r="C9941" t="s">
        <v>17387</v>
      </c>
      <c r="D9941" t="s">
        <v>17388</v>
      </c>
      <c r="E9941" s="74">
        <v>43339</v>
      </c>
      <c r="F9941">
        <v>0.24806</v>
      </c>
      <c r="G9941" t="s">
        <v>17</v>
      </c>
      <c r="H9941" t="s">
        <v>17315</v>
      </c>
      <c r="I9941" s="74">
        <v>44131</v>
      </c>
      <c r="J9941" t="s">
        <v>19</v>
      </c>
      <c r="K9941" t="s">
        <v>17325</v>
      </c>
    </row>
    <row r="9942" spans="1:11" hidden="1" x14ac:dyDescent="0.3">
      <c r="A9942" t="s">
        <v>17024</v>
      </c>
      <c r="B9942" t="s">
        <v>17023</v>
      </c>
      <c r="C9942" t="s">
        <v>17387</v>
      </c>
      <c r="D9942" t="s">
        <v>17388</v>
      </c>
      <c r="E9942" s="74">
        <v>43340</v>
      </c>
      <c r="F9942">
        <v>0.24909000000000001</v>
      </c>
      <c r="G9942" t="s">
        <v>17</v>
      </c>
      <c r="H9942" t="s">
        <v>17315</v>
      </c>
      <c r="I9942" s="74">
        <v>44459</v>
      </c>
      <c r="J9942" t="s">
        <v>19</v>
      </c>
      <c r="K9942" t="s">
        <v>17325</v>
      </c>
    </row>
    <row r="9943" spans="1:11" hidden="1" x14ac:dyDescent="0.3">
      <c r="A9943" t="s">
        <v>9528</v>
      </c>
      <c r="B9943" t="s">
        <v>9529</v>
      </c>
      <c r="C9943" t="s">
        <v>17387</v>
      </c>
      <c r="D9943" t="s">
        <v>17388</v>
      </c>
      <c r="E9943" s="74">
        <v>43350</v>
      </c>
      <c r="F9943">
        <v>0.24656900000000001</v>
      </c>
      <c r="G9943" t="s">
        <v>17</v>
      </c>
      <c r="H9943" t="s">
        <v>17315</v>
      </c>
      <c r="I9943" s="74">
        <v>44131</v>
      </c>
      <c r="J9943" t="s">
        <v>19</v>
      </c>
      <c r="K9943" t="s">
        <v>17325</v>
      </c>
    </row>
    <row r="9944" spans="1:11" hidden="1" x14ac:dyDescent="0.3">
      <c r="A9944" t="s">
        <v>22440</v>
      </c>
      <c r="B9944" t="s">
        <v>22441</v>
      </c>
      <c r="C9944" t="s">
        <v>17387</v>
      </c>
      <c r="D9944" t="s">
        <v>17388</v>
      </c>
      <c r="E9944" s="74">
        <v>43342</v>
      </c>
      <c r="F9944">
        <v>0.24657899999999999</v>
      </c>
      <c r="G9944" t="s">
        <v>17</v>
      </c>
      <c r="H9944" t="s">
        <v>17315</v>
      </c>
      <c r="I9944" s="74">
        <v>45503</v>
      </c>
      <c r="J9944" t="s">
        <v>19</v>
      </c>
      <c r="K9944" t="s">
        <v>17325</v>
      </c>
    </row>
    <row r="9945" spans="1:11" hidden="1" x14ac:dyDescent="0.3">
      <c r="A9945" t="s">
        <v>9530</v>
      </c>
      <c r="B9945" t="s">
        <v>9531</v>
      </c>
      <c r="C9945" t="s">
        <v>17387</v>
      </c>
      <c r="D9945" t="s">
        <v>17388</v>
      </c>
      <c r="E9945" s="74">
        <v>43349</v>
      </c>
      <c r="F9945">
        <v>0.24607999999999999</v>
      </c>
      <c r="G9945" t="s">
        <v>17</v>
      </c>
      <c r="H9945" t="s">
        <v>17315</v>
      </c>
      <c r="I9945" s="74">
        <v>44131</v>
      </c>
      <c r="J9945" t="s">
        <v>19</v>
      </c>
      <c r="K9945" t="s">
        <v>17325</v>
      </c>
    </row>
    <row r="9946" spans="1:11" hidden="1" x14ac:dyDescent="0.3">
      <c r="A9946" t="s">
        <v>9532</v>
      </c>
      <c r="B9946" t="s">
        <v>9533</v>
      </c>
      <c r="C9946" t="s">
        <v>17387</v>
      </c>
      <c r="D9946" t="s">
        <v>17388</v>
      </c>
      <c r="E9946" s="74">
        <v>43357</v>
      </c>
      <c r="F9946">
        <v>0.24687999999999999</v>
      </c>
      <c r="G9946" t="s">
        <v>17</v>
      </c>
      <c r="H9946" t="s">
        <v>17315</v>
      </c>
      <c r="I9946" s="74">
        <v>44131</v>
      </c>
      <c r="J9946" t="s">
        <v>19</v>
      </c>
      <c r="K9946" t="s">
        <v>17325</v>
      </c>
    </row>
    <row r="9947" spans="1:11" hidden="1" x14ac:dyDescent="0.3">
      <c r="A9947" t="s">
        <v>9534</v>
      </c>
      <c r="B9947" t="s">
        <v>9535</v>
      </c>
      <c r="C9947" t="s">
        <v>17387</v>
      </c>
      <c r="D9947" t="s">
        <v>17388</v>
      </c>
      <c r="E9947" s="74">
        <v>43355</v>
      </c>
      <c r="F9947">
        <v>0.24929899999999999</v>
      </c>
      <c r="G9947" t="s">
        <v>17</v>
      </c>
      <c r="H9947" t="s">
        <v>17315</v>
      </c>
      <c r="I9947" s="74">
        <v>44131</v>
      </c>
      <c r="J9947" t="s">
        <v>19</v>
      </c>
      <c r="K9947" t="s">
        <v>17325</v>
      </c>
    </row>
    <row r="9948" spans="1:11" hidden="1" x14ac:dyDescent="0.3">
      <c r="A9948" t="s">
        <v>9536</v>
      </c>
      <c r="B9948" t="s">
        <v>9537</v>
      </c>
      <c r="C9948" t="s">
        <v>17387</v>
      </c>
      <c r="D9948" t="s">
        <v>17388</v>
      </c>
      <c r="E9948" s="74">
        <v>43354</v>
      </c>
      <c r="F9948">
        <v>0.24737000000000001</v>
      </c>
      <c r="G9948" t="s">
        <v>17</v>
      </c>
      <c r="H9948" t="s">
        <v>17315</v>
      </c>
      <c r="I9948" s="74">
        <v>44131</v>
      </c>
      <c r="J9948" t="s">
        <v>19</v>
      </c>
      <c r="K9948" t="s">
        <v>17325</v>
      </c>
    </row>
    <row r="9949" spans="1:11" hidden="1" x14ac:dyDescent="0.3">
      <c r="A9949" t="s">
        <v>9538</v>
      </c>
      <c r="B9949" t="s">
        <v>9539</v>
      </c>
      <c r="C9949" t="s">
        <v>17387</v>
      </c>
      <c r="D9949" t="s">
        <v>17388</v>
      </c>
      <c r="E9949" s="74">
        <v>43362</v>
      </c>
      <c r="F9949">
        <v>0.24365999999999999</v>
      </c>
      <c r="G9949" t="s">
        <v>17</v>
      </c>
      <c r="H9949" t="s">
        <v>17315</v>
      </c>
      <c r="I9949" s="74">
        <v>44131</v>
      </c>
      <c r="J9949" t="s">
        <v>19</v>
      </c>
      <c r="K9949" t="s">
        <v>17325</v>
      </c>
    </row>
    <row r="9950" spans="1:11" hidden="1" x14ac:dyDescent="0.3">
      <c r="A9950" t="s">
        <v>9540</v>
      </c>
      <c r="B9950" t="s">
        <v>9541</v>
      </c>
      <c r="C9950" t="s">
        <v>17387</v>
      </c>
      <c r="D9950" t="s">
        <v>17388</v>
      </c>
      <c r="E9950" s="74">
        <v>43362</v>
      </c>
      <c r="F9950">
        <v>0.24448800000000001</v>
      </c>
      <c r="G9950" t="s">
        <v>17</v>
      </c>
      <c r="H9950" t="s">
        <v>17315</v>
      </c>
      <c r="I9950" s="74">
        <v>44131</v>
      </c>
      <c r="J9950" t="s">
        <v>19</v>
      </c>
      <c r="K9950" t="s">
        <v>17325</v>
      </c>
    </row>
    <row r="9951" spans="1:11" hidden="1" x14ac:dyDescent="0.3">
      <c r="A9951" t="s">
        <v>9484</v>
      </c>
      <c r="B9951" t="s">
        <v>9485</v>
      </c>
      <c r="C9951" t="s">
        <v>17387</v>
      </c>
      <c r="D9951" t="s">
        <v>17388</v>
      </c>
      <c r="E9951" s="74">
        <v>43103</v>
      </c>
      <c r="F9951">
        <v>0.24939700000000001</v>
      </c>
      <c r="G9951" t="s">
        <v>17</v>
      </c>
      <c r="H9951" t="s">
        <v>17315</v>
      </c>
      <c r="I9951" s="74">
        <v>44131</v>
      </c>
      <c r="J9951" t="s">
        <v>19</v>
      </c>
      <c r="K9951" t="s">
        <v>17325</v>
      </c>
    </row>
    <row r="9952" spans="1:11" hidden="1" x14ac:dyDescent="0.3">
      <c r="A9952" t="s">
        <v>9542</v>
      </c>
      <c r="B9952" t="s">
        <v>9543</v>
      </c>
      <c r="C9952" t="s">
        <v>17387</v>
      </c>
      <c r="D9952" t="s">
        <v>17388</v>
      </c>
      <c r="E9952" s="74">
        <v>43374</v>
      </c>
      <c r="F9952">
        <v>0.24884000000000001</v>
      </c>
      <c r="G9952" t="s">
        <v>17</v>
      </c>
      <c r="H9952" t="s">
        <v>17315</v>
      </c>
      <c r="I9952" s="74">
        <v>44131</v>
      </c>
      <c r="J9952" t="s">
        <v>19</v>
      </c>
      <c r="K9952" t="s">
        <v>17325</v>
      </c>
    </row>
    <row r="9953" spans="1:11" hidden="1" x14ac:dyDescent="0.3">
      <c r="A9953" t="s">
        <v>9544</v>
      </c>
      <c r="B9953" t="s">
        <v>9545</v>
      </c>
      <c r="C9953" t="s">
        <v>17387</v>
      </c>
      <c r="D9953" t="s">
        <v>17388</v>
      </c>
      <c r="E9953" s="74">
        <v>43389</v>
      </c>
      <c r="F9953">
        <v>0.24753900000000001</v>
      </c>
      <c r="G9953" t="s">
        <v>17</v>
      </c>
      <c r="H9953" t="s">
        <v>17315</v>
      </c>
      <c r="I9953" s="74">
        <v>44131</v>
      </c>
      <c r="J9953" t="s">
        <v>19</v>
      </c>
      <c r="K9953" t="s">
        <v>17325</v>
      </c>
    </row>
    <row r="9954" spans="1:11" hidden="1" x14ac:dyDescent="0.3">
      <c r="A9954" t="s">
        <v>9546</v>
      </c>
      <c r="B9954" t="s">
        <v>9547</v>
      </c>
      <c r="C9954" t="s">
        <v>17387</v>
      </c>
      <c r="D9954" t="s">
        <v>17388</v>
      </c>
      <c r="E9954" s="74">
        <v>43391</v>
      </c>
      <c r="F9954">
        <v>0.248108</v>
      </c>
      <c r="G9954" t="s">
        <v>17</v>
      </c>
      <c r="H9954" t="s">
        <v>17315</v>
      </c>
      <c r="I9954" s="74">
        <v>44131</v>
      </c>
      <c r="J9954" t="s">
        <v>19</v>
      </c>
      <c r="K9954" t="s">
        <v>17325</v>
      </c>
    </row>
    <row r="9955" spans="1:11" hidden="1" x14ac:dyDescent="0.3">
      <c r="A9955" t="s">
        <v>22442</v>
      </c>
      <c r="B9955" t="s">
        <v>22443</v>
      </c>
      <c r="C9955" t="s">
        <v>17387</v>
      </c>
      <c r="D9955" t="s">
        <v>17388</v>
      </c>
      <c r="E9955" s="74">
        <v>43399</v>
      </c>
      <c r="F9955">
        <v>0.244618</v>
      </c>
      <c r="G9955" t="s">
        <v>17</v>
      </c>
      <c r="H9955" t="s">
        <v>17315</v>
      </c>
      <c r="I9955" s="74">
        <v>44131</v>
      </c>
      <c r="J9955" t="s">
        <v>19</v>
      </c>
      <c r="K9955" t="s">
        <v>17325</v>
      </c>
    </row>
    <row r="9956" spans="1:11" hidden="1" x14ac:dyDescent="0.3">
      <c r="A9956" t="s">
        <v>9548</v>
      </c>
      <c r="B9956" t="s">
        <v>9549</v>
      </c>
      <c r="C9956" t="s">
        <v>17387</v>
      </c>
      <c r="D9956" t="s">
        <v>17388</v>
      </c>
      <c r="E9956" s="74">
        <v>43418</v>
      </c>
      <c r="F9956">
        <v>0.24801000000000001</v>
      </c>
      <c r="G9956" t="s">
        <v>17</v>
      </c>
      <c r="H9956" t="s">
        <v>17315</v>
      </c>
      <c r="I9956" s="74">
        <v>44131</v>
      </c>
      <c r="J9956" t="s">
        <v>19</v>
      </c>
      <c r="K9956" t="s">
        <v>17325</v>
      </c>
    </row>
    <row r="9957" spans="1:11" hidden="1" x14ac:dyDescent="0.3">
      <c r="A9957" t="s">
        <v>9550</v>
      </c>
      <c r="B9957" t="s">
        <v>9551</v>
      </c>
      <c r="C9957" t="s">
        <v>17387</v>
      </c>
      <c r="D9957" t="s">
        <v>17388</v>
      </c>
      <c r="E9957" s="74">
        <v>43434</v>
      </c>
      <c r="F9957">
        <v>3.4979999999999997E-2</v>
      </c>
      <c r="G9957" t="s">
        <v>17</v>
      </c>
      <c r="H9957" t="s">
        <v>17315</v>
      </c>
      <c r="I9957" s="74">
        <v>44131</v>
      </c>
      <c r="J9957" t="s">
        <v>19</v>
      </c>
      <c r="K9957" t="s">
        <v>17325</v>
      </c>
    </row>
    <row r="9958" spans="1:11" hidden="1" x14ac:dyDescent="0.3">
      <c r="A9958" t="s">
        <v>9552</v>
      </c>
      <c r="B9958" t="s">
        <v>9553</v>
      </c>
      <c r="C9958" t="s">
        <v>17387</v>
      </c>
      <c r="D9958" t="s">
        <v>17388</v>
      </c>
      <c r="E9958" s="74">
        <v>43465</v>
      </c>
      <c r="F9958">
        <v>1.023E-2</v>
      </c>
      <c r="G9958" t="s">
        <v>17</v>
      </c>
      <c r="H9958" t="s">
        <v>17315</v>
      </c>
      <c r="I9958" s="74">
        <v>44131</v>
      </c>
      <c r="J9958" t="s">
        <v>19</v>
      </c>
      <c r="K9958" t="s">
        <v>17325</v>
      </c>
    </row>
    <row r="9959" spans="1:11" hidden="1" x14ac:dyDescent="0.3">
      <c r="A9959" t="s">
        <v>9554</v>
      </c>
      <c r="B9959" t="s">
        <v>9555</v>
      </c>
      <c r="C9959" t="s">
        <v>17387</v>
      </c>
      <c r="D9959" t="s">
        <v>17388</v>
      </c>
      <c r="E9959" s="74">
        <v>43105</v>
      </c>
      <c r="F9959">
        <v>0.24146999999999999</v>
      </c>
      <c r="G9959" t="s">
        <v>17</v>
      </c>
      <c r="H9959" t="s">
        <v>17315</v>
      </c>
      <c r="I9959" s="74">
        <v>44131</v>
      </c>
      <c r="J9959" t="s">
        <v>19</v>
      </c>
      <c r="K9959" t="s">
        <v>17325</v>
      </c>
    </row>
    <row r="9960" spans="1:11" hidden="1" x14ac:dyDescent="0.3">
      <c r="A9960" t="s">
        <v>22444</v>
      </c>
      <c r="B9960" t="s">
        <v>22445</v>
      </c>
      <c r="C9960" t="s">
        <v>17387</v>
      </c>
      <c r="D9960" t="s">
        <v>17388</v>
      </c>
      <c r="E9960" s="74">
        <v>43103</v>
      </c>
      <c r="F9960">
        <v>0.24342800000000001</v>
      </c>
      <c r="G9960" t="s">
        <v>17</v>
      </c>
      <c r="H9960" t="s">
        <v>17315</v>
      </c>
      <c r="I9960" s="74">
        <v>45503</v>
      </c>
      <c r="J9960" t="s">
        <v>19</v>
      </c>
      <c r="K9960" t="s">
        <v>17325</v>
      </c>
    </row>
    <row r="9961" spans="1:11" hidden="1" x14ac:dyDescent="0.3">
      <c r="A9961" t="s">
        <v>22446</v>
      </c>
      <c r="B9961" t="s">
        <v>22447</v>
      </c>
      <c r="C9961" t="s">
        <v>17387</v>
      </c>
      <c r="D9961" t="s">
        <v>17388</v>
      </c>
      <c r="E9961" s="74">
        <v>43120</v>
      </c>
      <c r="F9961">
        <v>0.24524000000000001</v>
      </c>
      <c r="G9961" t="s">
        <v>17</v>
      </c>
      <c r="H9961" t="s">
        <v>17315</v>
      </c>
      <c r="I9961" s="74">
        <v>45503</v>
      </c>
      <c r="J9961" t="s">
        <v>19</v>
      </c>
      <c r="K9961" t="s">
        <v>17325</v>
      </c>
    </row>
    <row r="9962" spans="1:11" hidden="1" x14ac:dyDescent="0.3">
      <c r="A9962" t="s">
        <v>9486</v>
      </c>
      <c r="B9962" t="s">
        <v>9487</v>
      </c>
      <c r="C9962" t="s">
        <v>17387</v>
      </c>
      <c r="D9962" t="s">
        <v>17388</v>
      </c>
      <c r="E9962" s="74">
        <v>43109</v>
      </c>
      <c r="F9962">
        <v>0.24498900000000001</v>
      </c>
      <c r="G9962" t="s">
        <v>17</v>
      </c>
      <c r="H9962" t="s">
        <v>17315</v>
      </c>
      <c r="I9962" s="74">
        <v>44131</v>
      </c>
      <c r="J9962" t="s">
        <v>19</v>
      </c>
      <c r="K9962" t="s">
        <v>17325</v>
      </c>
    </row>
    <row r="9963" spans="1:11" hidden="1" x14ac:dyDescent="0.3">
      <c r="A9963" t="s">
        <v>9556</v>
      </c>
      <c r="B9963" t="s">
        <v>9557</v>
      </c>
      <c r="C9963" t="s">
        <v>17387</v>
      </c>
      <c r="D9963" t="s">
        <v>17388</v>
      </c>
      <c r="E9963" s="74">
        <v>43104</v>
      </c>
      <c r="F9963">
        <v>0.25392900000000002</v>
      </c>
      <c r="G9963" t="s">
        <v>17</v>
      </c>
      <c r="H9963" t="s">
        <v>17315</v>
      </c>
      <c r="I9963" s="74">
        <v>44131</v>
      </c>
      <c r="J9963" t="s">
        <v>19</v>
      </c>
      <c r="K9963" t="s">
        <v>17325</v>
      </c>
    </row>
    <row r="9964" spans="1:11" hidden="1" x14ac:dyDescent="0.3">
      <c r="A9964" t="s">
        <v>9559</v>
      </c>
      <c r="B9964" t="s">
        <v>9560</v>
      </c>
      <c r="C9964" t="s">
        <v>17387</v>
      </c>
      <c r="D9964" t="s">
        <v>17388</v>
      </c>
      <c r="E9964" s="74">
        <v>43188</v>
      </c>
      <c r="F9964">
        <v>0.24471899999999999</v>
      </c>
      <c r="G9964" t="s">
        <v>17</v>
      </c>
      <c r="H9964" t="s">
        <v>17315</v>
      </c>
      <c r="I9964" s="74">
        <v>44131</v>
      </c>
      <c r="J9964" t="s">
        <v>19</v>
      </c>
      <c r="K9964" t="s">
        <v>17325</v>
      </c>
    </row>
    <row r="9965" spans="1:11" hidden="1" x14ac:dyDescent="0.3">
      <c r="A9965" t="s">
        <v>9561</v>
      </c>
      <c r="B9965" t="s">
        <v>9562</v>
      </c>
      <c r="C9965" t="s">
        <v>17387</v>
      </c>
      <c r="D9965" t="s">
        <v>17388</v>
      </c>
      <c r="E9965" s="74">
        <v>43102</v>
      </c>
      <c r="F9965">
        <v>0.24878</v>
      </c>
      <c r="G9965" t="s">
        <v>17</v>
      </c>
      <c r="H9965" t="s">
        <v>17315</v>
      </c>
      <c r="I9965" s="74">
        <v>44131</v>
      </c>
      <c r="J9965" t="s">
        <v>19</v>
      </c>
      <c r="K9965" t="s">
        <v>17325</v>
      </c>
    </row>
    <row r="9966" spans="1:11" hidden="1" x14ac:dyDescent="0.3">
      <c r="A9966" t="s">
        <v>9563</v>
      </c>
      <c r="B9966" t="s">
        <v>9564</v>
      </c>
      <c r="C9966" t="s">
        <v>17387</v>
      </c>
      <c r="D9966" t="s">
        <v>17388</v>
      </c>
      <c r="E9966" s="74">
        <v>43112</v>
      </c>
      <c r="F9966">
        <v>0.24363799999999999</v>
      </c>
      <c r="G9966" t="s">
        <v>17</v>
      </c>
      <c r="H9966" t="s">
        <v>17315</v>
      </c>
      <c r="I9966" s="74">
        <v>44131</v>
      </c>
      <c r="J9966" t="s">
        <v>19</v>
      </c>
      <c r="K9966" t="s">
        <v>17325</v>
      </c>
    </row>
    <row r="9967" spans="1:11" hidden="1" x14ac:dyDescent="0.3">
      <c r="A9967" t="s">
        <v>9565</v>
      </c>
      <c r="B9967" t="s">
        <v>9566</v>
      </c>
      <c r="C9967" t="s">
        <v>17387</v>
      </c>
      <c r="D9967" t="s">
        <v>17388</v>
      </c>
      <c r="E9967" s="74">
        <v>43122</v>
      </c>
      <c r="F9967">
        <v>0.24907000000000001</v>
      </c>
      <c r="G9967" t="s">
        <v>17</v>
      </c>
      <c r="H9967" t="s">
        <v>17315</v>
      </c>
      <c r="I9967" s="74">
        <v>44131</v>
      </c>
      <c r="J9967" t="s">
        <v>19</v>
      </c>
      <c r="K9967" t="s">
        <v>17325</v>
      </c>
    </row>
    <row r="9968" spans="1:11" hidden="1" x14ac:dyDescent="0.3">
      <c r="A9968" t="s">
        <v>9567</v>
      </c>
      <c r="B9968" t="s">
        <v>9568</v>
      </c>
      <c r="C9968" t="s">
        <v>17387</v>
      </c>
      <c r="D9968" t="s">
        <v>17388</v>
      </c>
      <c r="E9968" s="74">
        <v>43147</v>
      </c>
      <c r="F9968">
        <v>0.24062900000000001</v>
      </c>
      <c r="G9968" t="s">
        <v>17</v>
      </c>
      <c r="H9968" t="s">
        <v>17315</v>
      </c>
      <c r="I9968" s="74">
        <v>44131</v>
      </c>
      <c r="J9968" t="s">
        <v>19</v>
      </c>
      <c r="K9968" t="s">
        <v>17325</v>
      </c>
    </row>
    <row r="9969" spans="1:11" hidden="1" x14ac:dyDescent="0.3">
      <c r="A9969" t="s">
        <v>9569</v>
      </c>
      <c r="B9969" t="s">
        <v>9570</v>
      </c>
      <c r="C9969" t="s">
        <v>17387</v>
      </c>
      <c r="D9969" t="s">
        <v>17388</v>
      </c>
      <c r="E9969" s="74">
        <v>43182</v>
      </c>
      <c r="F9969">
        <v>0.24585000000000001</v>
      </c>
      <c r="G9969" t="s">
        <v>17</v>
      </c>
      <c r="H9969" t="s">
        <v>17315</v>
      </c>
      <c r="I9969" s="74">
        <v>44131</v>
      </c>
      <c r="J9969" t="s">
        <v>19</v>
      </c>
      <c r="K9969" t="s">
        <v>17325</v>
      </c>
    </row>
    <row r="9970" spans="1:11" hidden="1" x14ac:dyDescent="0.3">
      <c r="A9970" t="s">
        <v>9571</v>
      </c>
      <c r="B9970" t="s">
        <v>9572</v>
      </c>
      <c r="C9970" t="s">
        <v>17387</v>
      </c>
      <c r="D9970" t="s">
        <v>17388</v>
      </c>
      <c r="E9970" s="74">
        <v>43179</v>
      </c>
      <c r="F9970">
        <v>0.24762899999999999</v>
      </c>
      <c r="G9970" t="s">
        <v>17</v>
      </c>
      <c r="H9970" t="s">
        <v>17315</v>
      </c>
      <c r="I9970" s="74">
        <v>44131</v>
      </c>
      <c r="J9970" t="s">
        <v>19</v>
      </c>
      <c r="K9970" t="s">
        <v>17325</v>
      </c>
    </row>
    <row r="9971" spans="1:11" hidden="1" x14ac:dyDescent="0.3">
      <c r="A9971" t="s">
        <v>9573</v>
      </c>
      <c r="B9971" t="s">
        <v>9574</v>
      </c>
      <c r="C9971" t="s">
        <v>17387</v>
      </c>
      <c r="D9971" t="s">
        <v>17388</v>
      </c>
      <c r="E9971" s="74">
        <v>43180</v>
      </c>
      <c r="F9971">
        <v>0.24701999999999999</v>
      </c>
      <c r="G9971" t="s">
        <v>17</v>
      </c>
      <c r="H9971" t="s">
        <v>17315</v>
      </c>
      <c r="I9971" s="74">
        <v>44131</v>
      </c>
      <c r="J9971" t="s">
        <v>19</v>
      </c>
      <c r="K9971" t="s">
        <v>17325</v>
      </c>
    </row>
    <row r="9972" spans="1:11" hidden="1" x14ac:dyDescent="0.3">
      <c r="A9972" t="s">
        <v>8982</v>
      </c>
      <c r="B9972" t="s">
        <v>8983</v>
      </c>
      <c r="C9972" t="s">
        <v>17387</v>
      </c>
      <c r="D9972" t="s">
        <v>17388</v>
      </c>
      <c r="E9972" s="74">
        <v>43103</v>
      </c>
      <c r="F9972">
        <v>0.24754999999999999</v>
      </c>
      <c r="G9972" t="s">
        <v>17</v>
      </c>
      <c r="H9972" t="s">
        <v>17315</v>
      </c>
      <c r="I9972" s="74">
        <v>44130</v>
      </c>
      <c r="J9972" t="s">
        <v>19</v>
      </c>
      <c r="K9972" t="s">
        <v>17325</v>
      </c>
    </row>
    <row r="9973" spans="1:11" hidden="1" x14ac:dyDescent="0.3">
      <c r="A9973" t="s">
        <v>9575</v>
      </c>
      <c r="B9973" t="s">
        <v>9576</v>
      </c>
      <c r="C9973" t="s">
        <v>17387</v>
      </c>
      <c r="D9973" t="s">
        <v>17388</v>
      </c>
      <c r="E9973" s="74">
        <v>43106</v>
      </c>
      <c r="F9973">
        <v>0.24514</v>
      </c>
      <c r="G9973" t="s">
        <v>17</v>
      </c>
      <c r="H9973" t="s">
        <v>17315</v>
      </c>
      <c r="I9973" s="74">
        <v>44131</v>
      </c>
      <c r="J9973" t="s">
        <v>19</v>
      </c>
      <c r="K9973" t="s">
        <v>17325</v>
      </c>
    </row>
    <row r="9974" spans="1:11" hidden="1" x14ac:dyDescent="0.3">
      <c r="A9974" t="s">
        <v>9577</v>
      </c>
      <c r="B9974" t="s">
        <v>9578</v>
      </c>
      <c r="C9974" t="s">
        <v>17387</v>
      </c>
      <c r="D9974" t="s">
        <v>17388</v>
      </c>
      <c r="E9974" s="74">
        <v>43123</v>
      </c>
      <c r="F9974">
        <v>4.4110000000000003E-2</v>
      </c>
      <c r="G9974" t="s">
        <v>17</v>
      </c>
      <c r="H9974" t="s">
        <v>17315</v>
      </c>
      <c r="I9974" s="74">
        <v>44131</v>
      </c>
      <c r="J9974" t="s">
        <v>19</v>
      </c>
      <c r="K9974" t="s">
        <v>17325</v>
      </c>
    </row>
    <row r="9975" spans="1:11" hidden="1" x14ac:dyDescent="0.3">
      <c r="A9975" t="s">
        <v>9579</v>
      </c>
      <c r="B9975" t="s">
        <v>9580</v>
      </c>
      <c r="C9975" t="s">
        <v>17387</v>
      </c>
      <c r="D9975" t="s">
        <v>17388</v>
      </c>
      <c r="E9975" s="74">
        <v>43215</v>
      </c>
      <c r="F9975">
        <v>0.24396999999999999</v>
      </c>
      <c r="G9975" t="s">
        <v>17</v>
      </c>
      <c r="H9975" t="s">
        <v>17315</v>
      </c>
      <c r="I9975" s="74">
        <v>44131</v>
      </c>
      <c r="J9975" t="s">
        <v>19</v>
      </c>
      <c r="K9975" t="s">
        <v>17325</v>
      </c>
    </row>
    <row r="9976" spans="1:11" hidden="1" x14ac:dyDescent="0.3">
      <c r="A9976" t="s">
        <v>9581</v>
      </c>
      <c r="B9976" t="s">
        <v>9582</v>
      </c>
      <c r="C9976" t="s">
        <v>17387</v>
      </c>
      <c r="D9976" t="s">
        <v>17388</v>
      </c>
      <c r="E9976" s="74">
        <v>43214</v>
      </c>
      <c r="F9976">
        <v>0.24293899999999999</v>
      </c>
      <c r="G9976" t="s">
        <v>17</v>
      </c>
      <c r="H9976" t="s">
        <v>17315</v>
      </c>
      <c r="I9976" s="74">
        <v>44131</v>
      </c>
      <c r="J9976" t="s">
        <v>19</v>
      </c>
      <c r="K9976" t="s">
        <v>17325</v>
      </c>
    </row>
    <row r="9977" spans="1:11" hidden="1" x14ac:dyDescent="0.3">
      <c r="A9977" t="s">
        <v>9583</v>
      </c>
      <c r="B9977" t="s">
        <v>9584</v>
      </c>
      <c r="C9977" t="s">
        <v>17387</v>
      </c>
      <c r="D9977" t="s">
        <v>17388</v>
      </c>
      <c r="E9977" s="74">
        <v>43102</v>
      </c>
      <c r="F9977">
        <v>0.24703</v>
      </c>
      <c r="G9977" t="s">
        <v>17</v>
      </c>
      <c r="H9977" t="s">
        <v>17315</v>
      </c>
      <c r="I9977" s="74">
        <v>44131</v>
      </c>
      <c r="J9977" t="s">
        <v>19</v>
      </c>
      <c r="K9977" t="s">
        <v>17325</v>
      </c>
    </row>
    <row r="9978" spans="1:11" hidden="1" x14ac:dyDescent="0.3">
      <c r="A9978" t="s">
        <v>9585</v>
      </c>
      <c r="B9978" t="s">
        <v>9586</v>
      </c>
      <c r="C9978" t="s">
        <v>17387</v>
      </c>
      <c r="D9978" t="s">
        <v>17388</v>
      </c>
      <c r="E9978" s="74">
        <v>43103</v>
      </c>
      <c r="F9978">
        <v>0.24739900000000001</v>
      </c>
      <c r="G9978" t="s">
        <v>17</v>
      </c>
      <c r="H9978" t="s">
        <v>17315</v>
      </c>
      <c r="I9978" s="74">
        <v>44131</v>
      </c>
      <c r="J9978" t="s">
        <v>19</v>
      </c>
      <c r="K9978" t="s">
        <v>17325</v>
      </c>
    </row>
    <row r="9979" spans="1:11" hidden="1" x14ac:dyDescent="0.3">
      <c r="A9979" t="s">
        <v>17021</v>
      </c>
      <c r="B9979" t="s">
        <v>17020</v>
      </c>
      <c r="C9979" t="s">
        <v>17387</v>
      </c>
      <c r="D9979" t="s">
        <v>17388</v>
      </c>
      <c r="E9979" s="74">
        <v>43104</v>
      </c>
      <c r="F9979">
        <v>0.24471000000000001</v>
      </c>
      <c r="G9979" t="s">
        <v>17</v>
      </c>
      <c r="H9979" t="s">
        <v>17315</v>
      </c>
      <c r="I9979" s="74">
        <v>44459</v>
      </c>
      <c r="J9979" t="s">
        <v>19</v>
      </c>
      <c r="K9979" t="s">
        <v>17325</v>
      </c>
    </row>
    <row r="9980" spans="1:11" hidden="1" x14ac:dyDescent="0.3">
      <c r="A9980" t="s">
        <v>9587</v>
      </c>
      <c r="B9980" t="s">
        <v>9588</v>
      </c>
      <c r="C9980" t="s">
        <v>17387</v>
      </c>
      <c r="D9980" t="s">
        <v>17388</v>
      </c>
      <c r="E9980" s="74">
        <v>43105</v>
      </c>
      <c r="F9980">
        <v>0.24685000000000001</v>
      </c>
      <c r="G9980" t="s">
        <v>17</v>
      </c>
      <c r="H9980" t="s">
        <v>17315</v>
      </c>
      <c r="I9980" s="74">
        <v>44131</v>
      </c>
      <c r="J9980" t="s">
        <v>19</v>
      </c>
      <c r="K9980" t="s">
        <v>17325</v>
      </c>
    </row>
    <row r="9981" spans="1:11" hidden="1" x14ac:dyDescent="0.3">
      <c r="A9981" t="s">
        <v>17019</v>
      </c>
      <c r="B9981" t="s">
        <v>17018</v>
      </c>
      <c r="C9981" t="s">
        <v>17387</v>
      </c>
      <c r="D9981" t="s">
        <v>17388</v>
      </c>
      <c r="E9981" s="74">
        <v>43103</v>
      </c>
      <c r="F9981">
        <v>0.24149000000000001</v>
      </c>
      <c r="G9981" t="s">
        <v>17</v>
      </c>
      <c r="H9981" t="s">
        <v>17315</v>
      </c>
      <c r="I9981" s="74">
        <v>44459</v>
      </c>
      <c r="J9981" t="s">
        <v>19</v>
      </c>
      <c r="K9981" t="s">
        <v>17325</v>
      </c>
    </row>
    <row r="9982" spans="1:11" hidden="1" x14ac:dyDescent="0.3">
      <c r="A9982" t="s">
        <v>9589</v>
      </c>
      <c r="B9982" t="s">
        <v>9590</v>
      </c>
      <c r="C9982" t="s">
        <v>17387</v>
      </c>
      <c r="D9982" t="s">
        <v>17388</v>
      </c>
      <c r="E9982" s="74">
        <v>43104</v>
      </c>
      <c r="F9982">
        <v>0.243227</v>
      </c>
      <c r="G9982" t="s">
        <v>17</v>
      </c>
      <c r="H9982" t="s">
        <v>17315</v>
      </c>
      <c r="I9982" s="74">
        <v>44131</v>
      </c>
      <c r="J9982" t="s">
        <v>19</v>
      </c>
      <c r="K9982" t="s">
        <v>17325</v>
      </c>
    </row>
    <row r="9983" spans="1:11" hidden="1" x14ac:dyDescent="0.3">
      <c r="A9983" t="s">
        <v>9488</v>
      </c>
      <c r="B9983" t="s">
        <v>9489</v>
      </c>
      <c r="C9983" t="s">
        <v>17387</v>
      </c>
      <c r="D9983" t="s">
        <v>17388</v>
      </c>
      <c r="E9983" s="74">
        <v>43115</v>
      </c>
      <c r="F9983">
        <v>0.24889</v>
      </c>
      <c r="G9983" t="s">
        <v>17</v>
      </c>
      <c r="H9983" t="s">
        <v>17315</v>
      </c>
      <c r="I9983" s="74">
        <v>44131</v>
      </c>
      <c r="J9983" t="s">
        <v>19</v>
      </c>
      <c r="K9983" t="s">
        <v>17325</v>
      </c>
    </row>
    <row r="9984" spans="1:11" hidden="1" x14ac:dyDescent="0.3">
      <c r="A9984" t="s">
        <v>9591</v>
      </c>
      <c r="B9984" t="s">
        <v>9592</v>
      </c>
      <c r="C9984" t="s">
        <v>17387</v>
      </c>
      <c r="D9984" t="s">
        <v>17388</v>
      </c>
      <c r="E9984" s="74">
        <v>43104</v>
      </c>
      <c r="F9984">
        <v>0.24440000000000001</v>
      </c>
      <c r="G9984" t="s">
        <v>17</v>
      </c>
      <c r="H9984" t="s">
        <v>17315</v>
      </c>
      <c r="I9984" s="74">
        <v>44131</v>
      </c>
      <c r="J9984" t="s">
        <v>19</v>
      </c>
      <c r="K9984" t="s">
        <v>17325</v>
      </c>
    </row>
    <row r="9985" spans="1:11" hidden="1" x14ac:dyDescent="0.3">
      <c r="A9985" t="s">
        <v>22448</v>
      </c>
      <c r="B9985" t="s">
        <v>22449</v>
      </c>
      <c r="C9985" t="s">
        <v>17387</v>
      </c>
      <c r="D9985" t="s">
        <v>17388</v>
      </c>
      <c r="E9985" s="74">
        <v>43103</v>
      </c>
      <c r="F9985">
        <v>0.23260900000000001</v>
      </c>
      <c r="G9985" t="s">
        <v>17</v>
      </c>
      <c r="H9985" t="s">
        <v>17315</v>
      </c>
      <c r="I9985" s="74">
        <v>45702</v>
      </c>
      <c r="J9985" t="s">
        <v>19</v>
      </c>
      <c r="K9985" t="s">
        <v>17325</v>
      </c>
    </row>
    <row r="9986" spans="1:11" hidden="1" x14ac:dyDescent="0.3">
      <c r="A9986" t="s">
        <v>9593</v>
      </c>
      <c r="B9986" t="s">
        <v>9594</v>
      </c>
      <c r="C9986" t="s">
        <v>17387</v>
      </c>
      <c r="D9986" t="s">
        <v>17388</v>
      </c>
      <c r="E9986" s="74">
        <v>43102</v>
      </c>
      <c r="F9986">
        <v>0.24565000000000001</v>
      </c>
      <c r="G9986" t="s">
        <v>17</v>
      </c>
      <c r="H9986" t="s">
        <v>17315</v>
      </c>
      <c r="I9986" s="74">
        <v>44131</v>
      </c>
      <c r="J9986" t="s">
        <v>19</v>
      </c>
      <c r="K9986" t="s">
        <v>17325</v>
      </c>
    </row>
    <row r="9987" spans="1:11" hidden="1" x14ac:dyDescent="0.3">
      <c r="A9987" t="s">
        <v>9595</v>
      </c>
      <c r="B9987" t="s">
        <v>9596</v>
      </c>
      <c r="C9987" t="s">
        <v>17387</v>
      </c>
      <c r="D9987" t="s">
        <v>17388</v>
      </c>
      <c r="E9987" s="74">
        <v>43108</v>
      </c>
      <c r="F9987">
        <v>0.24851000000000001</v>
      </c>
      <c r="G9987" t="s">
        <v>17</v>
      </c>
      <c r="H9987" t="s">
        <v>17315</v>
      </c>
      <c r="I9987" s="74">
        <v>44131</v>
      </c>
      <c r="J9987" t="s">
        <v>19</v>
      </c>
      <c r="K9987" t="s">
        <v>17325</v>
      </c>
    </row>
    <row r="9988" spans="1:11" hidden="1" x14ac:dyDescent="0.3">
      <c r="A9988" t="s">
        <v>9597</v>
      </c>
      <c r="B9988" t="s">
        <v>9598</v>
      </c>
      <c r="C9988" t="s">
        <v>17387</v>
      </c>
      <c r="D9988" t="s">
        <v>17388</v>
      </c>
      <c r="E9988" s="74">
        <v>43118</v>
      </c>
      <c r="F9988">
        <v>0.23730999999999999</v>
      </c>
      <c r="G9988" t="s">
        <v>17</v>
      </c>
      <c r="H9988" t="s">
        <v>17315</v>
      </c>
      <c r="I9988" s="74">
        <v>44131</v>
      </c>
      <c r="J9988" t="s">
        <v>19</v>
      </c>
      <c r="K9988" t="s">
        <v>17325</v>
      </c>
    </row>
    <row r="9989" spans="1:11" hidden="1" x14ac:dyDescent="0.3">
      <c r="A9989" t="s">
        <v>17017</v>
      </c>
      <c r="B9989" t="s">
        <v>17016</v>
      </c>
      <c r="C9989" t="s">
        <v>17387</v>
      </c>
      <c r="D9989" t="s">
        <v>17388</v>
      </c>
      <c r="E9989" s="74">
        <v>43110</v>
      </c>
      <c r="F9989">
        <v>0.24617</v>
      </c>
      <c r="G9989" t="s">
        <v>17</v>
      </c>
      <c r="H9989" t="s">
        <v>17315</v>
      </c>
      <c r="I9989" s="74">
        <v>44459</v>
      </c>
      <c r="J9989" t="s">
        <v>19</v>
      </c>
      <c r="K9989" t="s">
        <v>17325</v>
      </c>
    </row>
    <row r="9990" spans="1:11" hidden="1" x14ac:dyDescent="0.3">
      <c r="A9990" t="s">
        <v>9599</v>
      </c>
      <c r="B9990" t="s">
        <v>9600</v>
      </c>
      <c r="C9990" t="s">
        <v>17387</v>
      </c>
      <c r="D9990" t="s">
        <v>17388</v>
      </c>
      <c r="E9990" s="74">
        <v>43123</v>
      </c>
      <c r="F9990">
        <v>0.24659800000000001</v>
      </c>
      <c r="G9990" t="s">
        <v>17</v>
      </c>
      <c r="H9990" t="s">
        <v>17315</v>
      </c>
      <c r="I9990" s="74">
        <v>44131</v>
      </c>
      <c r="J9990" t="s">
        <v>19</v>
      </c>
      <c r="K9990" t="s">
        <v>17325</v>
      </c>
    </row>
    <row r="9991" spans="1:11" hidden="1" x14ac:dyDescent="0.3">
      <c r="A9991" t="s">
        <v>9601</v>
      </c>
      <c r="B9991" t="s">
        <v>9602</v>
      </c>
      <c r="C9991" t="s">
        <v>17387</v>
      </c>
      <c r="D9991" t="s">
        <v>17388</v>
      </c>
      <c r="E9991" s="74">
        <v>43129</v>
      </c>
      <c r="F9991">
        <v>0.247139</v>
      </c>
      <c r="G9991" t="s">
        <v>17</v>
      </c>
      <c r="H9991" t="s">
        <v>17315</v>
      </c>
      <c r="I9991" s="74">
        <v>44131</v>
      </c>
      <c r="J9991" t="s">
        <v>19</v>
      </c>
      <c r="K9991" t="s">
        <v>17325</v>
      </c>
    </row>
    <row r="9992" spans="1:11" hidden="1" x14ac:dyDescent="0.3">
      <c r="A9992" t="s">
        <v>9603</v>
      </c>
      <c r="B9992" t="s">
        <v>9604</v>
      </c>
      <c r="C9992" t="s">
        <v>17387</v>
      </c>
      <c r="D9992" t="s">
        <v>17388</v>
      </c>
      <c r="E9992" s="74">
        <v>43146</v>
      </c>
      <c r="F9992">
        <v>0.24865000000000001</v>
      </c>
      <c r="G9992" t="s">
        <v>17</v>
      </c>
      <c r="H9992" t="s">
        <v>17315</v>
      </c>
      <c r="I9992" s="74">
        <v>44131</v>
      </c>
      <c r="J9992" t="s">
        <v>19</v>
      </c>
      <c r="K9992" t="s">
        <v>17325</v>
      </c>
    </row>
    <row r="9993" spans="1:11" hidden="1" x14ac:dyDescent="0.3">
      <c r="A9993" t="s">
        <v>9605</v>
      </c>
      <c r="B9993" t="s">
        <v>9606</v>
      </c>
      <c r="C9993" t="s">
        <v>17387</v>
      </c>
      <c r="D9993" t="s">
        <v>17388</v>
      </c>
      <c r="E9993" s="74">
        <v>43145</v>
      </c>
      <c r="F9993">
        <v>0.24748000000000001</v>
      </c>
      <c r="G9993" t="s">
        <v>17</v>
      </c>
      <c r="H9993" t="s">
        <v>17315</v>
      </c>
      <c r="I9993" s="74">
        <v>44131</v>
      </c>
      <c r="J9993" t="s">
        <v>19</v>
      </c>
      <c r="K9993" t="s">
        <v>17325</v>
      </c>
    </row>
    <row r="9994" spans="1:11" hidden="1" x14ac:dyDescent="0.3">
      <c r="A9994" t="s">
        <v>9490</v>
      </c>
      <c r="B9994" t="s">
        <v>9491</v>
      </c>
      <c r="C9994" t="s">
        <v>17387</v>
      </c>
      <c r="D9994" t="s">
        <v>17388</v>
      </c>
      <c r="E9994" s="74">
        <v>43131</v>
      </c>
      <c r="F9994">
        <v>0.24879799999999999</v>
      </c>
      <c r="G9994" t="s">
        <v>17</v>
      </c>
      <c r="H9994" t="s">
        <v>17315</v>
      </c>
      <c r="I9994" s="74">
        <v>44160</v>
      </c>
      <c r="J9994" t="s">
        <v>19</v>
      </c>
      <c r="K9994" t="s">
        <v>17325</v>
      </c>
    </row>
    <row r="9995" spans="1:11" hidden="1" x14ac:dyDescent="0.3">
      <c r="A9995" t="s">
        <v>9607</v>
      </c>
      <c r="B9995" t="s">
        <v>9608</v>
      </c>
      <c r="C9995" t="s">
        <v>17387</v>
      </c>
      <c r="D9995" t="s">
        <v>17388</v>
      </c>
      <c r="E9995" s="74">
        <v>43145</v>
      </c>
      <c r="F9995">
        <v>0.24675</v>
      </c>
      <c r="G9995" t="s">
        <v>17</v>
      </c>
      <c r="H9995" t="s">
        <v>17315</v>
      </c>
      <c r="I9995" s="74">
        <v>44131</v>
      </c>
      <c r="J9995" t="s">
        <v>19</v>
      </c>
      <c r="K9995" t="s">
        <v>17325</v>
      </c>
    </row>
    <row r="9996" spans="1:11" hidden="1" x14ac:dyDescent="0.3">
      <c r="A9996" t="s">
        <v>9611</v>
      </c>
      <c r="B9996" t="s">
        <v>9612</v>
      </c>
      <c r="C9996" t="s">
        <v>17387</v>
      </c>
      <c r="D9996" t="s">
        <v>17388</v>
      </c>
      <c r="E9996" s="74">
        <v>43153</v>
      </c>
      <c r="F9996">
        <v>0.24592</v>
      </c>
      <c r="G9996" t="s">
        <v>17</v>
      </c>
      <c r="H9996" t="s">
        <v>17315</v>
      </c>
      <c r="I9996" s="74">
        <v>44131</v>
      </c>
      <c r="J9996" t="s">
        <v>19</v>
      </c>
      <c r="K9996" t="s">
        <v>17325</v>
      </c>
    </row>
    <row r="9997" spans="1:11" hidden="1" x14ac:dyDescent="0.3">
      <c r="A9997" t="s">
        <v>9613</v>
      </c>
      <c r="B9997" t="s">
        <v>9614</v>
      </c>
      <c r="C9997" t="s">
        <v>17387</v>
      </c>
      <c r="D9997" t="s">
        <v>17388</v>
      </c>
      <c r="E9997" s="74">
        <v>43173</v>
      </c>
      <c r="F9997">
        <v>0.245949</v>
      </c>
      <c r="G9997" t="s">
        <v>17</v>
      </c>
      <c r="H9997" t="s">
        <v>17315</v>
      </c>
      <c r="I9997" s="74">
        <v>44131</v>
      </c>
      <c r="J9997" t="s">
        <v>19</v>
      </c>
      <c r="K9997" t="s">
        <v>17325</v>
      </c>
    </row>
    <row r="9998" spans="1:11" hidden="1" x14ac:dyDescent="0.3">
      <c r="A9998" t="s">
        <v>9615</v>
      </c>
      <c r="B9998" t="s">
        <v>9616</v>
      </c>
      <c r="C9998" t="s">
        <v>17387</v>
      </c>
      <c r="D9998" t="s">
        <v>17388</v>
      </c>
      <c r="E9998" s="74">
        <v>43161</v>
      </c>
      <c r="F9998">
        <v>0.24535000000000001</v>
      </c>
      <c r="G9998" t="s">
        <v>17</v>
      </c>
      <c r="H9998" t="s">
        <v>17315</v>
      </c>
      <c r="I9998" s="74">
        <v>44131</v>
      </c>
      <c r="J9998" t="s">
        <v>19</v>
      </c>
      <c r="K9998" t="s">
        <v>17325</v>
      </c>
    </row>
    <row r="9999" spans="1:11" hidden="1" x14ac:dyDescent="0.3">
      <c r="A9999" t="s">
        <v>17015</v>
      </c>
      <c r="B9999" t="s">
        <v>17014</v>
      </c>
      <c r="C9999" t="s">
        <v>17387</v>
      </c>
      <c r="D9999" t="s">
        <v>17388</v>
      </c>
      <c r="E9999" s="74">
        <v>43175</v>
      </c>
      <c r="F9999">
        <v>0.24578</v>
      </c>
      <c r="G9999" t="s">
        <v>17</v>
      </c>
      <c r="H9999" t="s">
        <v>17315</v>
      </c>
      <c r="I9999" s="74">
        <v>44459</v>
      </c>
      <c r="J9999" t="s">
        <v>19</v>
      </c>
      <c r="K9999" t="s">
        <v>17325</v>
      </c>
    </row>
    <row r="10000" spans="1:11" hidden="1" x14ac:dyDescent="0.3">
      <c r="A10000" t="s">
        <v>9617</v>
      </c>
      <c r="B10000" t="s">
        <v>9618</v>
      </c>
      <c r="C10000" t="s">
        <v>17387</v>
      </c>
      <c r="D10000" t="s">
        <v>17388</v>
      </c>
      <c r="E10000" s="74">
        <v>43103</v>
      </c>
      <c r="F10000">
        <v>0.246559</v>
      </c>
      <c r="G10000" t="s">
        <v>17</v>
      </c>
      <c r="H10000" t="s">
        <v>17315</v>
      </c>
      <c r="I10000" s="74">
        <v>44160</v>
      </c>
      <c r="J10000" t="s">
        <v>19</v>
      </c>
      <c r="K10000" t="s">
        <v>17325</v>
      </c>
    </row>
    <row r="10001" spans="1:11" hidden="1" x14ac:dyDescent="0.3">
      <c r="A10001" t="s">
        <v>9619</v>
      </c>
      <c r="B10001" t="s">
        <v>9620</v>
      </c>
      <c r="C10001" t="s">
        <v>17387</v>
      </c>
      <c r="D10001" t="s">
        <v>17388</v>
      </c>
      <c r="E10001" s="74">
        <v>43102</v>
      </c>
      <c r="F10001">
        <v>0.24510000000000001</v>
      </c>
      <c r="G10001" t="s">
        <v>17</v>
      </c>
      <c r="H10001" t="s">
        <v>17315</v>
      </c>
      <c r="I10001" s="74">
        <v>44131</v>
      </c>
      <c r="J10001" t="s">
        <v>19</v>
      </c>
      <c r="K10001" t="s">
        <v>17325</v>
      </c>
    </row>
    <row r="10002" spans="1:11" hidden="1" x14ac:dyDescent="0.3">
      <c r="A10002" t="s">
        <v>9621</v>
      </c>
      <c r="B10002" t="s">
        <v>9622</v>
      </c>
      <c r="C10002" t="s">
        <v>17387</v>
      </c>
      <c r="D10002" t="s">
        <v>17388</v>
      </c>
      <c r="E10002" s="74">
        <v>43167</v>
      </c>
      <c r="F10002">
        <v>0.24489900000000001</v>
      </c>
      <c r="G10002" t="s">
        <v>17</v>
      </c>
      <c r="H10002" t="s">
        <v>17315</v>
      </c>
      <c r="I10002" s="74">
        <v>44131</v>
      </c>
      <c r="J10002" t="s">
        <v>19</v>
      </c>
      <c r="K10002" t="s">
        <v>17325</v>
      </c>
    </row>
    <row r="10003" spans="1:11" hidden="1" x14ac:dyDescent="0.3">
      <c r="A10003" t="s">
        <v>9623</v>
      </c>
      <c r="B10003" t="s">
        <v>9624</v>
      </c>
      <c r="C10003" t="s">
        <v>17387</v>
      </c>
      <c r="D10003" t="s">
        <v>17388</v>
      </c>
      <c r="E10003" s="74">
        <v>43235</v>
      </c>
      <c r="F10003">
        <v>0.242789</v>
      </c>
      <c r="G10003" t="s">
        <v>17</v>
      </c>
      <c r="H10003" t="s">
        <v>17315</v>
      </c>
      <c r="I10003" s="74">
        <v>44160</v>
      </c>
      <c r="J10003" t="s">
        <v>19</v>
      </c>
      <c r="K10003" t="s">
        <v>17325</v>
      </c>
    </row>
    <row r="10004" spans="1:11" hidden="1" x14ac:dyDescent="0.3">
      <c r="A10004" t="s">
        <v>9625</v>
      </c>
      <c r="B10004" t="s">
        <v>9626</v>
      </c>
      <c r="C10004" t="s">
        <v>17387</v>
      </c>
      <c r="D10004" t="s">
        <v>17388</v>
      </c>
      <c r="E10004" s="74">
        <v>43263</v>
      </c>
      <c r="F10004">
        <v>0.24176</v>
      </c>
      <c r="G10004" t="s">
        <v>17</v>
      </c>
      <c r="H10004" t="s">
        <v>17315</v>
      </c>
      <c r="I10004" s="74">
        <v>44131</v>
      </c>
      <c r="J10004" t="s">
        <v>19</v>
      </c>
      <c r="K10004" t="s">
        <v>17325</v>
      </c>
    </row>
    <row r="10005" spans="1:11" hidden="1" x14ac:dyDescent="0.3">
      <c r="A10005" t="s">
        <v>9492</v>
      </c>
      <c r="B10005" t="s">
        <v>9493</v>
      </c>
      <c r="C10005" t="s">
        <v>17387</v>
      </c>
      <c r="D10005" t="s">
        <v>17388</v>
      </c>
      <c r="E10005" s="74">
        <v>43105</v>
      </c>
      <c r="F10005">
        <v>0.24435699999999999</v>
      </c>
      <c r="G10005" t="s">
        <v>17</v>
      </c>
      <c r="H10005" t="s">
        <v>17315</v>
      </c>
      <c r="I10005" s="74">
        <v>44131</v>
      </c>
      <c r="J10005" t="s">
        <v>19</v>
      </c>
      <c r="K10005" t="s">
        <v>17325</v>
      </c>
    </row>
    <row r="10006" spans="1:11" hidden="1" x14ac:dyDescent="0.3">
      <c r="A10006" t="s">
        <v>9627</v>
      </c>
      <c r="B10006" t="s">
        <v>9628</v>
      </c>
      <c r="C10006" t="s">
        <v>17387</v>
      </c>
      <c r="D10006" t="s">
        <v>17388</v>
      </c>
      <c r="E10006" s="74">
        <v>43271</v>
      </c>
      <c r="F10006">
        <v>0.24632999999999999</v>
      </c>
      <c r="G10006" t="s">
        <v>17</v>
      </c>
      <c r="H10006" t="s">
        <v>17315</v>
      </c>
      <c r="I10006" s="74">
        <v>44131</v>
      </c>
      <c r="J10006" t="s">
        <v>19</v>
      </c>
      <c r="K10006" t="s">
        <v>17325</v>
      </c>
    </row>
    <row r="10007" spans="1:11" hidden="1" x14ac:dyDescent="0.3">
      <c r="A10007" t="s">
        <v>9629</v>
      </c>
      <c r="B10007" t="s">
        <v>9630</v>
      </c>
      <c r="C10007" t="s">
        <v>17387</v>
      </c>
      <c r="D10007" t="s">
        <v>17388</v>
      </c>
      <c r="E10007" s="74">
        <v>43279</v>
      </c>
      <c r="F10007">
        <v>0.244529</v>
      </c>
      <c r="G10007" t="s">
        <v>17</v>
      </c>
      <c r="H10007" t="s">
        <v>17315</v>
      </c>
      <c r="I10007" s="74">
        <v>44131</v>
      </c>
      <c r="J10007" t="s">
        <v>19</v>
      </c>
      <c r="K10007" t="s">
        <v>17325</v>
      </c>
    </row>
    <row r="10008" spans="1:11" hidden="1" x14ac:dyDescent="0.3">
      <c r="A10008" t="s">
        <v>9631</v>
      </c>
      <c r="B10008" t="s">
        <v>9632</v>
      </c>
      <c r="C10008" t="s">
        <v>17387</v>
      </c>
      <c r="D10008" t="s">
        <v>17388</v>
      </c>
      <c r="E10008" s="74">
        <v>43278</v>
      </c>
      <c r="F10008">
        <v>0.24804000000000001</v>
      </c>
      <c r="G10008" t="s">
        <v>17</v>
      </c>
      <c r="H10008" t="s">
        <v>17315</v>
      </c>
      <c r="I10008" s="74">
        <v>44131</v>
      </c>
      <c r="J10008" t="s">
        <v>19</v>
      </c>
      <c r="K10008" t="s">
        <v>17325</v>
      </c>
    </row>
    <row r="10009" spans="1:11" hidden="1" x14ac:dyDescent="0.3">
      <c r="A10009" t="s">
        <v>9633</v>
      </c>
      <c r="B10009" t="s">
        <v>9634</v>
      </c>
      <c r="C10009" t="s">
        <v>17387</v>
      </c>
      <c r="D10009" t="s">
        <v>17388</v>
      </c>
      <c r="E10009" s="74">
        <v>43116</v>
      </c>
      <c r="F10009">
        <v>0.24218700000000001</v>
      </c>
      <c r="G10009" t="s">
        <v>17</v>
      </c>
      <c r="H10009" t="s">
        <v>17315</v>
      </c>
      <c r="I10009" s="74">
        <v>44131</v>
      </c>
      <c r="J10009" t="s">
        <v>19</v>
      </c>
      <c r="K10009" t="s">
        <v>17325</v>
      </c>
    </row>
    <row r="10010" spans="1:11" hidden="1" x14ac:dyDescent="0.3">
      <c r="A10010" t="s">
        <v>9635</v>
      </c>
      <c r="B10010" t="s">
        <v>9636</v>
      </c>
      <c r="C10010" t="s">
        <v>17387</v>
      </c>
      <c r="D10010" t="s">
        <v>17388</v>
      </c>
      <c r="E10010" s="74">
        <v>43108</v>
      </c>
      <c r="F10010">
        <v>5.7697999999999999E-2</v>
      </c>
      <c r="G10010" t="s">
        <v>17</v>
      </c>
      <c r="H10010" t="s">
        <v>17315</v>
      </c>
      <c r="I10010" s="74">
        <v>44131</v>
      </c>
      <c r="J10010" t="s">
        <v>19</v>
      </c>
      <c r="K10010" t="s">
        <v>17325</v>
      </c>
    </row>
    <row r="10011" spans="1:11" hidden="1" x14ac:dyDescent="0.3">
      <c r="A10011" t="s">
        <v>9637</v>
      </c>
      <c r="B10011" t="s">
        <v>9638</v>
      </c>
      <c r="C10011" t="s">
        <v>17387</v>
      </c>
      <c r="D10011" t="s">
        <v>17388</v>
      </c>
      <c r="E10011" s="74">
        <v>43102</v>
      </c>
      <c r="F10011">
        <v>0.2457</v>
      </c>
      <c r="G10011" t="s">
        <v>17</v>
      </c>
      <c r="H10011" t="s">
        <v>17315</v>
      </c>
      <c r="I10011" s="74">
        <v>44131</v>
      </c>
      <c r="J10011" t="s">
        <v>19</v>
      </c>
      <c r="K10011" t="s">
        <v>17325</v>
      </c>
    </row>
    <row r="10012" spans="1:11" hidden="1" x14ac:dyDescent="0.3">
      <c r="A10012" t="s">
        <v>9647</v>
      </c>
      <c r="B10012" t="s">
        <v>9648</v>
      </c>
      <c r="C10012" t="s">
        <v>17387</v>
      </c>
      <c r="D10012" t="s">
        <v>17388</v>
      </c>
      <c r="E10012" s="74">
        <v>43102</v>
      </c>
      <c r="F10012">
        <v>0.22891900000000001</v>
      </c>
      <c r="G10012" t="s">
        <v>17</v>
      </c>
      <c r="H10012" t="s">
        <v>17315</v>
      </c>
      <c r="I10012" s="74">
        <v>44131</v>
      </c>
      <c r="J10012" t="s">
        <v>19</v>
      </c>
      <c r="K10012" t="s">
        <v>17325</v>
      </c>
    </row>
    <row r="10013" spans="1:11" hidden="1" x14ac:dyDescent="0.3">
      <c r="A10013" t="s">
        <v>9649</v>
      </c>
      <c r="B10013" t="s">
        <v>9650</v>
      </c>
      <c r="C10013" t="s">
        <v>17387</v>
      </c>
      <c r="D10013" t="s">
        <v>17388</v>
      </c>
      <c r="E10013" s="74">
        <v>43299</v>
      </c>
      <c r="F10013">
        <v>0.24931</v>
      </c>
      <c r="G10013" t="s">
        <v>17</v>
      </c>
      <c r="H10013" t="s">
        <v>17315</v>
      </c>
      <c r="I10013" s="74">
        <v>44131</v>
      </c>
      <c r="J10013" t="s">
        <v>19</v>
      </c>
      <c r="K10013" t="s">
        <v>17325</v>
      </c>
    </row>
    <row r="10014" spans="1:11" hidden="1" x14ac:dyDescent="0.3">
      <c r="A10014" t="s">
        <v>9651</v>
      </c>
      <c r="B10014" t="s">
        <v>9652</v>
      </c>
      <c r="C10014" t="s">
        <v>17387</v>
      </c>
      <c r="D10014" t="s">
        <v>17388</v>
      </c>
      <c r="E10014" s="74">
        <v>43299</v>
      </c>
      <c r="F10014">
        <v>0.24426700000000001</v>
      </c>
      <c r="G10014" t="s">
        <v>17</v>
      </c>
      <c r="H10014" t="s">
        <v>17315</v>
      </c>
      <c r="I10014" s="74">
        <v>44131</v>
      </c>
      <c r="J10014" t="s">
        <v>19</v>
      </c>
      <c r="K10014" t="s">
        <v>17325</v>
      </c>
    </row>
    <row r="10015" spans="1:11" hidden="1" x14ac:dyDescent="0.3">
      <c r="A10015" t="s">
        <v>9653</v>
      </c>
      <c r="B10015" t="s">
        <v>9654</v>
      </c>
      <c r="C10015" t="s">
        <v>17387</v>
      </c>
      <c r="D10015" t="s">
        <v>17388</v>
      </c>
      <c r="E10015" s="74">
        <v>43304</v>
      </c>
      <c r="F10015">
        <v>0.245369</v>
      </c>
      <c r="G10015" t="s">
        <v>17</v>
      </c>
      <c r="H10015" t="s">
        <v>17315</v>
      </c>
      <c r="I10015" s="74">
        <v>44131</v>
      </c>
      <c r="J10015" t="s">
        <v>19</v>
      </c>
      <c r="K10015" t="s">
        <v>17325</v>
      </c>
    </row>
    <row r="10016" spans="1:11" hidden="1" x14ac:dyDescent="0.3">
      <c r="A10016" t="s">
        <v>9704</v>
      </c>
      <c r="B10016" t="s">
        <v>9705</v>
      </c>
      <c r="C10016" t="s">
        <v>17387</v>
      </c>
      <c r="D10016" t="s">
        <v>17388</v>
      </c>
      <c r="E10016" s="74">
        <v>43468</v>
      </c>
      <c r="F10016">
        <v>0.248858</v>
      </c>
      <c r="G10016" t="s">
        <v>17</v>
      </c>
      <c r="H10016" t="s">
        <v>17315</v>
      </c>
      <c r="I10016" s="74">
        <v>44131</v>
      </c>
      <c r="J10016" t="s">
        <v>19</v>
      </c>
      <c r="K10016" t="s">
        <v>17325</v>
      </c>
    </row>
    <row r="10017" spans="1:11" hidden="1" x14ac:dyDescent="0.3">
      <c r="A10017" t="s">
        <v>9851</v>
      </c>
      <c r="B10017" t="s">
        <v>9852</v>
      </c>
      <c r="C10017" t="s">
        <v>17387</v>
      </c>
      <c r="D10017" t="s">
        <v>17388</v>
      </c>
      <c r="E10017" s="74">
        <v>43467</v>
      </c>
      <c r="F10017">
        <v>0.24873799999999999</v>
      </c>
      <c r="G10017" t="s">
        <v>17</v>
      </c>
      <c r="H10017" t="s">
        <v>17315</v>
      </c>
      <c r="I10017" s="74">
        <v>44131</v>
      </c>
      <c r="J10017" t="s">
        <v>19</v>
      </c>
      <c r="K10017" t="s">
        <v>17325</v>
      </c>
    </row>
    <row r="10018" spans="1:11" hidden="1" x14ac:dyDescent="0.3">
      <c r="A10018" t="s">
        <v>9854</v>
      </c>
      <c r="B10018" t="s">
        <v>9855</v>
      </c>
      <c r="C10018" t="s">
        <v>17387</v>
      </c>
      <c r="D10018" t="s">
        <v>17388</v>
      </c>
      <c r="E10018" s="74">
        <v>43467</v>
      </c>
      <c r="F10018">
        <v>0.24484700000000001</v>
      </c>
      <c r="G10018" t="s">
        <v>17</v>
      </c>
      <c r="H10018" t="s">
        <v>17315</v>
      </c>
      <c r="I10018" s="74">
        <v>44131</v>
      </c>
      <c r="J10018" t="s">
        <v>19</v>
      </c>
      <c r="K10018" t="s">
        <v>17325</v>
      </c>
    </row>
    <row r="10019" spans="1:11" hidden="1" x14ac:dyDescent="0.3">
      <c r="A10019" t="s">
        <v>9856</v>
      </c>
      <c r="B10019" t="s">
        <v>9857</v>
      </c>
      <c r="C10019" t="s">
        <v>17387</v>
      </c>
      <c r="D10019" t="s">
        <v>17388</v>
      </c>
      <c r="E10019" s="74">
        <v>43467</v>
      </c>
      <c r="F10019">
        <v>0.24676899999999999</v>
      </c>
      <c r="G10019" t="s">
        <v>17</v>
      </c>
      <c r="H10019" t="s">
        <v>17315</v>
      </c>
      <c r="I10019" s="74">
        <v>44131</v>
      </c>
      <c r="J10019" t="s">
        <v>19</v>
      </c>
      <c r="K10019" t="s">
        <v>17325</v>
      </c>
    </row>
    <row r="10020" spans="1:11" hidden="1" x14ac:dyDescent="0.3">
      <c r="A10020" t="s">
        <v>9858</v>
      </c>
      <c r="B10020" t="s">
        <v>9859</v>
      </c>
      <c r="C10020" t="s">
        <v>17387</v>
      </c>
      <c r="D10020" t="s">
        <v>17388</v>
      </c>
      <c r="E10020" s="74">
        <v>43467</v>
      </c>
      <c r="F10020">
        <v>0.24284900000000001</v>
      </c>
      <c r="G10020" t="s">
        <v>17</v>
      </c>
      <c r="H10020" t="s">
        <v>17315</v>
      </c>
      <c r="I10020" s="74">
        <v>44131</v>
      </c>
      <c r="J10020" t="s">
        <v>19</v>
      </c>
      <c r="K10020" t="s">
        <v>17325</v>
      </c>
    </row>
    <row r="10021" spans="1:11" hidden="1" x14ac:dyDescent="0.3">
      <c r="A10021" t="s">
        <v>9860</v>
      </c>
      <c r="B10021" t="s">
        <v>9861</v>
      </c>
      <c r="C10021" t="s">
        <v>17387</v>
      </c>
      <c r="D10021" t="s">
        <v>17388</v>
      </c>
      <c r="E10021" s="74">
        <v>43473</v>
      </c>
      <c r="F10021">
        <v>0.111299</v>
      </c>
      <c r="G10021" t="s">
        <v>17</v>
      </c>
      <c r="H10021" t="s">
        <v>17315</v>
      </c>
      <c r="I10021" s="74">
        <v>44131</v>
      </c>
      <c r="J10021" t="s">
        <v>19</v>
      </c>
      <c r="K10021" t="s">
        <v>17325</v>
      </c>
    </row>
    <row r="10022" spans="1:11" hidden="1" x14ac:dyDescent="0.3">
      <c r="A10022" t="s">
        <v>16974</v>
      </c>
      <c r="B10022" t="s">
        <v>16973</v>
      </c>
      <c r="C10022" t="s">
        <v>17387</v>
      </c>
      <c r="D10022" t="s">
        <v>17388</v>
      </c>
      <c r="E10022" s="74">
        <v>43620</v>
      </c>
      <c r="F10022">
        <v>0.246419</v>
      </c>
      <c r="G10022" t="s">
        <v>17</v>
      </c>
      <c r="H10022" t="s">
        <v>17315</v>
      </c>
      <c r="I10022" s="74">
        <v>44459</v>
      </c>
      <c r="J10022" t="s">
        <v>19</v>
      </c>
      <c r="K10022" t="s">
        <v>17325</v>
      </c>
    </row>
    <row r="10023" spans="1:11" hidden="1" x14ac:dyDescent="0.3">
      <c r="A10023" t="s">
        <v>16972</v>
      </c>
      <c r="B10023" t="s">
        <v>16971</v>
      </c>
      <c r="C10023" t="s">
        <v>17387</v>
      </c>
      <c r="D10023" t="s">
        <v>17388</v>
      </c>
      <c r="E10023" s="74">
        <v>43628</v>
      </c>
      <c r="F10023">
        <v>0.24781800000000001</v>
      </c>
      <c r="G10023" t="s">
        <v>17</v>
      </c>
      <c r="H10023" t="s">
        <v>17315</v>
      </c>
      <c r="I10023" s="74">
        <v>44459</v>
      </c>
      <c r="J10023" t="s">
        <v>19</v>
      </c>
      <c r="K10023" t="s">
        <v>17325</v>
      </c>
    </row>
    <row r="10024" spans="1:11" hidden="1" x14ac:dyDescent="0.3">
      <c r="A10024" t="s">
        <v>9862</v>
      </c>
      <c r="B10024" t="s">
        <v>9863</v>
      </c>
      <c r="C10024" t="s">
        <v>17387</v>
      </c>
      <c r="D10024" t="s">
        <v>17388</v>
      </c>
      <c r="E10024" s="74">
        <v>43629</v>
      </c>
      <c r="F10024">
        <v>0.24898899999999999</v>
      </c>
      <c r="G10024" t="s">
        <v>17</v>
      </c>
      <c r="H10024" t="s">
        <v>17315</v>
      </c>
      <c r="I10024" s="74">
        <v>44160</v>
      </c>
      <c r="J10024" t="s">
        <v>19</v>
      </c>
      <c r="K10024" t="s">
        <v>17325</v>
      </c>
    </row>
    <row r="10025" spans="1:11" hidden="1" x14ac:dyDescent="0.3">
      <c r="A10025" t="s">
        <v>9864</v>
      </c>
      <c r="B10025" t="s">
        <v>9865</v>
      </c>
      <c r="C10025" t="s">
        <v>17387</v>
      </c>
      <c r="D10025" t="s">
        <v>17388</v>
      </c>
      <c r="E10025" s="74">
        <v>43626</v>
      </c>
      <c r="F10025">
        <v>0.24240800000000001</v>
      </c>
      <c r="G10025" t="s">
        <v>17</v>
      </c>
      <c r="H10025" t="s">
        <v>17315</v>
      </c>
      <c r="I10025" s="74">
        <v>44131</v>
      </c>
      <c r="J10025" t="s">
        <v>19</v>
      </c>
      <c r="K10025" t="s">
        <v>17325</v>
      </c>
    </row>
    <row r="10026" spans="1:11" hidden="1" x14ac:dyDescent="0.3">
      <c r="A10026" t="s">
        <v>9866</v>
      </c>
      <c r="B10026" t="s">
        <v>9867</v>
      </c>
      <c r="C10026" t="s">
        <v>17387</v>
      </c>
      <c r="D10026" t="s">
        <v>17388</v>
      </c>
      <c r="E10026" s="74">
        <v>43636</v>
      </c>
      <c r="F10026">
        <v>0.24826999999999999</v>
      </c>
      <c r="G10026" t="s">
        <v>17</v>
      </c>
      <c r="H10026" t="s">
        <v>17315</v>
      </c>
      <c r="I10026" s="74">
        <v>44131</v>
      </c>
      <c r="J10026" t="s">
        <v>19</v>
      </c>
      <c r="K10026" t="s">
        <v>17325</v>
      </c>
    </row>
    <row r="10027" spans="1:11" hidden="1" x14ac:dyDescent="0.3">
      <c r="A10027" t="s">
        <v>9706</v>
      </c>
      <c r="B10027" t="s">
        <v>9707</v>
      </c>
      <c r="C10027" t="s">
        <v>17387</v>
      </c>
      <c r="D10027" t="s">
        <v>17388</v>
      </c>
      <c r="E10027" s="74">
        <v>43480</v>
      </c>
      <c r="F10027">
        <v>3.44E-2</v>
      </c>
      <c r="G10027" t="s">
        <v>17</v>
      </c>
      <c r="H10027" t="s">
        <v>17315</v>
      </c>
      <c r="I10027" s="74">
        <v>44131</v>
      </c>
      <c r="J10027" t="s">
        <v>19</v>
      </c>
      <c r="K10027" t="s">
        <v>17325</v>
      </c>
    </row>
    <row r="10028" spans="1:11" hidden="1" x14ac:dyDescent="0.3">
      <c r="A10028" t="s">
        <v>9868</v>
      </c>
      <c r="B10028" t="s">
        <v>9869</v>
      </c>
      <c r="C10028" t="s">
        <v>17387</v>
      </c>
      <c r="D10028" t="s">
        <v>17388</v>
      </c>
      <c r="E10028" s="74">
        <v>43628</v>
      </c>
      <c r="F10028">
        <v>0.24850900000000001</v>
      </c>
      <c r="G10028" t="s">
        <v>17</v>
      </c>
      <c r="H10028" t="s">
        <v>17315</v>
      </c>
      <c r="I10028" s="74">
        <v>44131</v>
      </c>
      <c r="J10028" t="s">
        <v>19</v>
      </c>
      <c r="K10028" t="s">
        <v>17325</v>
      </c>
    </row>
    <row r="10029" spans="1:11" hidden="1" x14ac:dyDescent="0.3">
      <c r="A10029" t="s">
        <v>9870</v>
      </c>
      <c r="B10029" t="s">
        <v>9871</v>
      </c>
      <c r="C10029" t="s">
        <v>17387</v>
      </c>
      <c r="D10029" t="s">
        <v>17388</v>
      </c>
      <c r="E10029" s="74">
        <v>43630</v>
      </c>
      <c r="F10029">
        <v>0.24593999999999999</v>
      </c>
      <c r="G10029" t="s">
        <v>17</v>
      </c>
      <c r="H10029" t="s">
        <v>17315</v>
      </c>
      <c r="I10029" s="74">
        <v>44160</v>
      </c>
      <c r="J10029" t="s">
        <v>19</v>
      </c>
      <c r="K10029" t="s">
        <v>17325</v>
      </c>
    </row>
    <row r="10030" spans="1:11" hidden="1" x14ac:dyDescent="0.3">
      <c r="A10030" t="s">
        <v>9872</v>
      </c>
      <c r="B10030" t="s">
        <v>9873</v>
      </c>
      <c r="C10030" t="s">
        <v>17387</v>
      </c>
      <c r="D10030" t="s">
        <v>17388</v>
      </c>
      <c r="E10030" s="74">
        <v>43635</v>
      </c>
      <c r="F10030">
        <v>0.24773800000000001</v>
      </c>
      <c r="G10030" t="s">
        <v>17</v>
      </c>
      <c r="H10030" t="s">
        <v>17315</v>
      </c>
      <c r="I10030" s="74">
        <v>44131</v>
      </c>
      <c r="J10030" t="s">
        <v>19</v>
      </c>
      <c r="K10030" t="s">
        <v>17325</v>
      </c>
    </row>
    <row r="10031" spans="1:11" hidden="1" x14ac:dyDescent="0.3">
      <c r="A10031" t="s">
        <v>9874</v>
      </c>
      <c r="B10031" t="s">
        <v>9875</v>
      </c>
      <c r="C10031" t="s">
        <v>17387</v>
      </c>
      <c r="D10031" t="s">
        <v>17388</v>
      </c>
      <c r="E10031" s="74">
        <v>43635</v>
      </c>
      <c r="F10031">
        <v>0.24515000000000001</v>
      </c>
      <c r="G10031" t="s">
        <v>17</v>
      </c>
      <c r="H10031" t="s">
        <v>17315</v>
      </c>
      <c r="I10031" s="74">
        <v>44131</v>
      </c>
      <c r="J10031" t="s">
        <v>19</v>
      </c>
      <c r="K10031" t="s">
        <v>17325</v>
      </c>
    </row>
    <row r="10032" spans="1:11" hidden="1" x14ac:dyDescent="0.3">
      <c r="A10032" t="s">
        <v>22464</v>
      </c>
      <c r="B10032" t="s">
        <v>22465</v>
      </c>
      <c r="C10032" t="s">
        <v>17387</v>
      </c>
      <c r="D10032" t="s">
        <v>17388</v>
      </c>
      <c r="E10032" s="74">
        <v>43630</v>
      </c>
      <c r="F10032">
        <v>0.24673999999999999</v>
      </c>
      <c r="G10032" t="s">
        <v>17</v>
      </c>
      <c r="H10032" t="s">
        <v>17315</v>
      </c>
      <c r="I10032" s="74">
        <v>45503</v>
      </c>
      <c r="J10032" t="s">
        <v>19</v>
      </c>
      <c r="K10032" t="s">
        <v>17325</v>
      </c>
    </row>
    <row r="10033" spans="1:11" hidden="1" x14ac:dyDescent="0.3">
      <c r="A10033" t="s">
        <v>9876</v>
      </c>
      <c r="B10033" t="s">
        <v>9877</v>
      </c>
      <c r="C10033" t="s">
        <v>17387</v>
      </c>
      <c r="D10033" t="s">
        <v>17388</v>
      </c>
      <c r="E10033" s="74">
        <v>43637</v>
      </c>
      <c r="F10033">
        <v>0.24593000000000001</v>
      </c>
      <c r="G10033" t="s">
        <v>17</v>
      </c>
      <c r="H10033" t="s">
        <v>17315</v>
      </c>
      <c r="I10033" s="74">
        <v>44131</v>
      </c>
      <c r="J10033" t="s">
        <v>19</v>
      </c>
      <c r="K10033" t="s">
        <v>17325</v>
      </c>
    </row>
    <row r="10034" spans="1:11" hidden="1" x14ac:dyDescent="0.3">
      <c r="A10034" t="s">
        <v>9878</v>
      </c>
      <c r="B10034" t="s">
        <v>9879</v>
      </c>
      <c r="C10034" t="s">
        <v>17387</v>
      </c>
      <c r="D10034" t="s">
        <v>17388</v>
      </c>
      <c r="E10034" s="74">
        <v>43641</v>
      </c>
      <c r="F10034">
        <v>0.24740999999999999</v>
      </c>
      <c r="G10034" t="s">
        <v>17</v>
      </c>
      <c r="H10034" t="s">
        <v>17315</v>
      </c>
      <c r="I10034" s="74">
        <v>44131</v>
      </c>
      <c r="J10034" t="s">
        <v>19</v>
      </c>
      <c r="K10034" t="s">
        <v>17325</v>
      </c>
    </row>
    <row r="10035" spans="1:11" hidden="1" x14ac:dyDescent="0.3">
      <c r="A10035" t="s">
        <v>9880</v>
      </c>
      <c r="B10035" t="s">
        <v>9881</v>
      </c>
      <c r="C10035" t="s">
        <v>17387</v>
      </c>
      <c r="D10035" t="s">
        <v>17388</v>
      </c>
      <c r="E10035" s="74">
        <v>43644</v>
      </c>
      <c r="F10035">
        <v>0.24396899999999999</v>
      </c>
      <c r="G10035" t="s">
        <v>17</v>
      </c>
      <c r="H10035" t="s">
        <v>17315</v>
      </c>
      <c r="I10035" s="74">
        <v>44131</v>
      </c>
      <c r="J10035" t="s">
        <v>19</v>
      </c>
      <c r="K10035" t="s">
        <v>17325</v>
      </c>
    </row>
    <row r="10036" spans="1:11" hidden="1" x14ac:dyDescent="0.3">
      <c r="A10036" t="s">
        <v>9882</v>
      </c>
      <c r="B10036" t="s">
        <v>9883</v>
      </c>
      <c r="C10036" t="s">
        <v>17387</v>
      </c>
      <c r="D10036" t="s">
        <v>17388</v>
      </c>
      <c r="E10036" s="74">
        <v>43650</v>
      </c>
      <c r="F10036">
        <v>0.245389</v>
      </c>
      <c r="G10036" t="s">
        <v>17</v>
      </c>
      <c r="H10036" t="s">
        <v>17315</v>
      </c>
      <c r="I10036" s="74">
        <v>44131</v>
      </c>
      <c r="J10036" t="s">
        <v>19</v>
      </c>
      <c r="K10036" t="s">
        <v>17325</v>
      </c>
    </row>
    <row r="10037" spans="1:11" hidden="1" x14ac:dyDescent="0.3">
      <c r="A10037" t="s">
        <v>9884</v>
      </c>
      <c r="B10037" t="s">
        <v>9885</v>
      </c>
      <c r="C10037" t="s">
        <v>17387</v>
      </c>
      <c r="D10037" t="s">
        <v>17388</v>
      </c>
      <c r="E10037" s="74">
        <v>43630</v>
      </c>
      <c r="F10037">
        <v>0.24820999999999999</v>
      </c>
      <c r="G10037" t="s">
        <v>17</v>
      </c>
      <c r="H10037" t="s">
        <v>17315</v>
      </c>
      <c r="I10037" s="74">
        <v>44131</v>
      </c>
      <c r="J10037" t="s">
        <v>19</v>
      </c>
      <c r="K10037" t="s">
        <v>17325</v>
      </c>
    </row>
    <row r="10038" spans="1:11" hidden="1" x14ac:dyDescent="0.3">
      <c r="A10038" t="s">
        <v>16994</v>
      </c>
      <c r="B10038" t="s">
        <v>16993</v>
      </c>
      <c r="C10038" t="s">
        <v>17387</v>
      </c>
      <c r="D10038" t="s">
        <v>17388</v>
      </c>
      <c r="E10038" s="74">
        <v>43585</v>
      </c>
      <c r="F10038">
        <v>0.24590899999999999</v>
      </c>
      <c r="G10038" t="s">
        <v>17</v>
      </c>
      <c r="H10038" t="s">
        <v>17315</v>
      </c>
      <c r="I10038" s="74">
        <v>44459</v>
      </c>
      <c r="J10038" t="s">
        <v>19</v>
      </c>
      <c r="K10038" t="s">
        <v>17325</v>
      </c>
    </row>
    <row r="10039" spans="1:11" hidden="1" x14ac:dyDescent="0.3">
      <c r="A10039" t="s">
        <v>9886</v>
      </c>
      <c r="B10039" t="s">
        <v>9887</v>
      </c>
      <c r="C10039" t="s">
        <v>17387</v>
      </c>
      <c r="D10039" t="s">
        <v>17388</v>
      </c>
      <c r="E10039" s="74">
        <v>43614</v>
      </c>
      <c r="F10039">
        <v>0.24876000000000001</v>
      </c>
      <c r="G10039" t="s">
        <v>17</v>
      </c>
      <c r="H10039" t="s">
        <v>17315</v>
      </c>
      <c r="I10039" s="74">
        <v>44131</v>
      </c>
      <c r="J10039" t="s">
        <v>19</v>
      </c>
      <c r="K10039" t="s">
        <v>17325</v>
      </c>
    </row>
    <row r="10040" spans="1:11" hidden="1" x14ac:dyDescent="0.3">
      <c r="A10040" t="s">
        <v>9888</v>
      </c>
      <c r="B10040" t="s">
        <v>9889</v>
      </c>
      <c r="C10040" t="s">
        <v>17387</v>
      </c>
      <c r="D10040" t="s">
        <v>17388</v>
      </c>
      <c r="E10040" s="74">
        <v>43621</v>
      </c>
      <c r="F10040">
        <v>0.24595900000000001</v>
      </c>
      <c r="G10040" t="s">
        <v>17</v>
      </c>
      <c r="H10040" t="s">
        <v>17315</v>
      </c>
      <c r="I10040" s="74">
        <v>44131</v>
      </c>
      <c r="J10040" t="s">
        <v>19</v>
      </c>
      <c r="K10040" t="s">
        <v>17325</v>
      </c>
    </row>
    <row r="10041" spans="1:11" hidden="1" x14ac:dyDescent="0.3">
      <c r="A10041" t="s">
        <v>16970</v>
      </c>
      <c r="B10041" t="s">
        <v>16969</v>
      </c>
      <c r="C10041" t="s">
        <v>17387</v>
      </c>
      <c r="D10041" t="s">
        <v>17388</v>
      </c>
      <c r="E10041" s="74">
        <v>43650</v>
      </c>
      <c r="F10041">
        <v>0.24918000000000001</v>
      </c>
      <c r="G10041" t="s">
        <v>17</v>
      </c>
      <c r="H10041" t="s">
        <v>17315</v>
      </c>
      <c r="I10041" s="74">
        <v>44459</v>
      </c>
      <c r="J10041" t="s">
        <v>19</v>
      </c>
      <c r="K10041" t="s">
        <v>17325</v>
      </c>
    </row>
    <row r="10042" spans="1:11" hidden="1" x14ac:dyDescent="0.3">
      <c r="A10042" t="s">
        <v>9890</v>
      </c>
      <c r="B10042" t="s">
        <v>9891</v>
      </c>
      <c r="C10042" t="s">
        <v>17387</v>
      </c>
      <c r="D10042" t="s">
        <v>17388</v>
      </c>
      <c r="E10042" s="74">
        <v>43658</v>
      </c>
      <c r="F10042">
        <v>0.24911</v>
      </c>
      <c r="G10042" t="s">
        <v>17</v>
      </c>
      <c r="H10042" t="s">
        <v>17315</v>
      </c>
      <c r="I10042" s="74">
        <v>44131</v>
      </c>
      <c r="J10042" t="s">
        <v>19</v>
      </c>
      <c r="K10042" t="s">
        <v>17325</v>
      </c>
    </row>
    <row r="10043" spans="1:11" hidden="1" x14ac:dyDescent="0.3">
      <c r="A10043" t="s">
        <v>9892</v>
      </c>
      <c r="B10043" t="s">
        <v>9893</v>
      </c>
      <c r="C10043" t="s">
        <v>17387</v>
      </c>
      <c r="D10043" t="s">
        <v>17388</v>
      </c>
      <c r="E10043" s="74">
        <v>43665</v>
      </c>
      <c r="F10043">
        <v>0.244368</v>
      </c>
      <c r="G10043" t="s">
        <v>17</v>
      </c>
      <c r="H10043" t="s">
        <v>17315</v>
      </c>
      <c r="I10043" s="74">
        <v>44131</v>
      </c>
      <c r="J10043" t="s">
        <v>19</v>
      </c>
      <c r="K10043" t="s">
        <v>17325</v>
      </c>
    </row>
    <row r="10044" spans="1:11" hidden="1" x14ac:dyDescent="0.3">
      <c r="A10044" t="s">
        <v>9894</v>
      </c>
      <c r="B10044" t="s">
        <v>9895</v>
      </c>
      <c r="C10044" t="s">
        <v>17387</v>
      </c>
      <c r="D10044" t="s">
        <v>17388</v>
      </c>
      <c r="E10044" s="74">
        <v>43668</v>
      </c>
      <c r="F10044">
        <v>0.24856900000000001</v>
      </c>
      <c r="G10044" t="s">
        <v>17</v>
      </c>
      <c r="H10044" t="s">
        <v>17315</v>
      </c>
      <c r="I10044" s="74">
        <v>44131</v>
      </c>
      <c r="J10044" t="s">
        <v>19</v>
      </c>
      <c r="K10044" t="s">
        <v>17325</v>
      </c>
    </row>
    <row r="10045" spans="1:11" hidden="1" x14ac:dyDescent="0.3">
      <c r="A10045" t="s">
        <v>9896</v>
      </c>
      <c r="B10045" t="s">
        <v>9897</v>
      </c>
      <c r="C10045" t="s">
        <v>17387</v>
      </c>
      <c r="D10045" t="s">
        <v>17388</v>
      </c>
      <c r="E10045" s="74">
        <v>43673</v>
      </c>
      <c r="F10045">
        <v>0.24589</v>
      </c>
      <c r="G10045" t="s">
        <v>17</v>
      </c>
      <c r="H10045" t="s">
        <v>17315</v>
      </c>
      <c r="I10045" s="74">
        <v>44131</v>
      </c>
      <c r="J10045" t="s">
        <v>19</v>
      </c>
      <c r="K10045" t="s">
        <v>17325</v>
      </c>
    </row>
    <row r="10046" spans="1:11" hidden="1" x14ac:dyDescent="0.3">
      <c r="A10046" t="s">
        <v>9898</v>
      </c>
      <c r="B10046" t="s">
        <v>9899</v>
      </c>
      <c r="C10046" t="s">
        <v>17387</v>
      </c>
      <c r="D10046" t="s">
        <v>17388</v>
      </c>
      <c r="E10046" s="74">
        <v>43671</v>
      </c>
      <c r="F10046">
        <v>0.24546799999999999</v>
      </c>
      <c r="G10046" t="s">
        <v>17</v>
      </c>
      <c r="H10046" t="s">
        <v>17315</v>
      </c>
      <c r="I10046" s="74">
        <v>44160</v>
      </c>
      <c r="J10046" t="s">
        <v>19</v>
      </c>
      <c r="K10046" t="s">
        <v>17325</v>
      </c>
    </row>
    <row r="10047" spans="1:11" hidden="1" x14ac:dyDescent="0.3">
      <c r="A10047" t="s">
        <v>9900</v>
      </c>
      <c r="B10047" t="s">
        <v>9901</v>
      </c>
      <c r="C10047" t="s">
        <v>17387</v>
      </c>
      <c r="D10047" t="s">
        <v>17388</v>
      </c>
      <c r="E10047" s="74">
        <v>43669</v>
      </c>
      <c r="F10047">
        <v>0.24901799999999999</v>
      </c>
      <c r="G10047" t="s">
        <v>17</v>
      </c>
      <c r="H10047" t="s">
        <v>17315</v>
      </c>
      <c r="I10047" s="74">
        <v>44131</v>
      </c>
      <c r="J10047" t="s">
        <v>19</v>
      </c>
      <c r="K10047" t="s">
        <v>17325</v>
      </c>
    </row>
    <row r="10048" spans="1:11" hidden="1" x14ac:dyDescent="0.3">
      <c r="A10048" t="s">
        <v>9902</v>
      </c>
      <c r="B10048" t="s">
        <v>9903</v>
      </c>
      <c r="C10048" t="s">
        <v>17387</v>
      </c>
      <c r="D10048" t="s">
        <v>17388</v>
      </c>
      <c r="E10048" s="74">
        <v>43676</v>
      </c>
      <c r="F10048">
        <v>0.24775</v>
      </c>
      <c r="G10048" t="s">
        <v>17</v>
      </c>
      <c r="H10048" t="s">
        <v>17315</v>
      </c>
      <c r="I10048" s="74">
        <v>44131</v>
      </c>
      <c r="J10048" t="s">
        <v>19</v>
      </c>
      <c r="K10048" t="s">
        <v>17325</v>
      </c>
    </row>
    <row r="10049" spans="1:11" hidden="1" x14ac:dyDescent="0.3">
      <c r="A10049" t="s">
        <v>9708</v>
      </c>
      <c r="B10049" t="s">
        <v>9709</v>
      </c>
      <c r="C10049" t="s">
        <v>17387</v>
      </c>
      <c r="D10049" t="s">
        <v>17388</v>
      </c>
      <c r="E10049" s="74">
        <v>43599</v>
      </c>
      <c r="F10049">
        <v>0.24495900000000001</v>
      </c>
      <c r="G10049" t="s">
        <v>17</v>
      </c>
      <c r="H10049" t="s">
        <v>17315</v>
      </c>
      <c r="I10049" s="74">
        <v>44131</v>
      </c>
      <c r="J10049" t="s">
        <v>19</v>
      </c>
      <c r="K10049" t="s">
        <v>17325</v>
      </c>
    </row>
    <row r="10050" spans="1:11" hidden="1" x14ac:dyDescent="0.3">
      <c r="A10050" t="s">
        <v>9904</v>
      </c>
      <c r="B10050" t="s">
        <v>9905</v>
      </c>
      <c r="C10050" t="s">
        <v>17387</v>
      </c>
      <c r="D10050" t="s">
        <v>17388</v>
      </c>
      <c r="E10050" s="74">
        <v>43676</v>
      </c>
      <c r="F10050">
        <v>0.24723999999999999</v>
      </c>
      <c r="G10050" t="s">
        <v>17</v>
      </c>
      <c r="H10050" t="s">
        <v>17315</v>
      </c>
      <c r="I10050" s="74">
        <v>44131</v>
      </c>
      <c r="J10050" t="s">
        <v>19</v>
      </c>
      <c r="K10050" t="s">
        <v>17325</v>
      </c>
    </row>
    <row r="10051" spans="1:11" hidden="1" x14ac:dyDescent="0.3">
      <c r="A10051" t="s">
        <v>9906</v>
      </c>
      <c r="B10051" t="s">
        <v>9907</v>
      </c>
      <c r="C10051" t="s">
        <v>17387</v>
      </c>
      <c r="D10051" t="s">
        <v>17388</v>
      </c>
      <c r="E10051" s="74">
        <v>43689</v>
      </c>
      <c r="F10051">
        <v>0.24537800000000001</v>
      </c>
      <c r="G10051" t="s">
        <v>17</v>
      </c>
      <c r="H10051" t="s">
        <v>17315</v>
      </c>
      <c r="I10051" s="74">
        <v>44131</v>
      </c>
      <c r="J10051" t="s">
        <v>19</v>
      </c>
      <c r="K10051" t="s">
        <v>17325</v>
      </c>
    </row>
    <row r="10052" spans="1:11" hidden="1" x14ac:dyDescent="0.3">
      <c r="A10052" t="s">
        <v>9908</v>
      </c>
      <c r="B10052" t="s">
        <v>9909</v>
      </c>
      <c r="C10052" t="s">
        <v>17387</v>
      </c>
      <c r="D10052" t="s">
        <v>17388</v>
      </c>
      <c r="E10052" s="74">
        <v>43690</v>
      </c>
      <c r="F10052">
        <v>0.24610799999999999</v>
      </c>
      <c r="G10052" t="s">
        <v>17</v>
      </c>
      <c r="H10052" t="s">
        <v>17315</v>
      </c>
      <c r="I10052" s="74">
        <v>44131</v>
      </c>
      <c r="J10052" t="s">
        <v>19</v>
      </c>
      <c r="K10052" t="s">
        <v>17325</v>
      </c>
    </row>
    <row r="10053" spans="1:11" hidden="1" x14ac:dyDescent="0.3">
      <c r="A10053" t="s">
        <v>9910</v>
      </c>
      <c r="B10053" t="s">
        <v>9911</v>
      </c>
      <c r="C10053" t="s">
        <v>17387</v>
      </c>
      <c r="D10053" t="s">
        <v>17388</v>
      </c>
      <c r="E10053" s="74">
        <v>43690</v>
      </c>
      <c r="F10053">
        <v>0.24546999999999999</v>
      </c>
      <c r="G10053" t="s">
        <v>17</v>
      </c>
      <c r="H10053" t="s">
        <v>17315</v>
      </c>
      <c r="I10053" s="74">
        <v>44131</v>
      </c>
      <c r="J10053" t="s">
        <v>19</v>
      </c>
      <c r="K10053" t="s">
        <v>17325</v>
      </c>
    </row>
    <row r="10054" spans="1:11" hidden="1" x14ac:dyDescent="0.3">
      <c r="A10054" t="s">
        <v>9912</v>
      </c>
      <c r="B10054" t="s">
        <v>9913</v>
      </c>
      <c r="C10054" t="s">
        <v>17387</v>
      </c>
      <c r="D10054" t="s">
        <v>17388</v>
      </c>
      <c r="E10054" s="74">
        <v>43690</v>
      </c>
      <c r="F10054">
        <v>0.24868000000000001</v>
      </c>
      <c r="G10054" t="s">
        <v>17</v>
      </c>
      <c r="H10054" t="s">
        <v>17315</v>
      </c>
      <c r="I10054" s="74">
        <v>44131</v>
      </c>
      <c r="J10054" t="s">
        <v>19</v>
      </c>
      <c r="K10054" t="s">
        <v>17325</v>
      </c>
    </row>
    <row r="10055" spans="1:11" hidden="1" x14ac:dyDescent="0.3">
      <c r="A10055" t="s">
        <v>9914</v>
      </c>
      <c r="B10055" t="s">
        <v>9915</v>
      </c>
      <c r="C10055" t="s">
        <v>17387</v>
      </c>
      <c r="D10055" t="s">
        <v>17388</v>
      </c>
      <c r="E10055" s="74">
        <v>43686</v>
      </c>
      <c r="F10055">
        <v>0.248749</v>
      </c>
      <c r="G10055" t="s">
        <v>17</v>
      </c>
      <c r="H10055" t="s">
        <v>17315</v>
      </c>
      <c r="I10055" s="74">
        <v>44131</v>
      </c>
      <c r="J10055" t="s">
        <v>19</v>
      </c>
      <c r="K10055" t="s">
        <v>17325</v>
      </c>
    </row>
    <row r="10056" spans="1:11" hidden="1" x14ac:dyDescent="0.3">
      <c r="A10056" t="s">
        <v>9916</v>
      </c>
      <c r="B10056" t="s">
        <v>9917</v>
      </c>
      <c r="C10056" t="s">
        <v>17387</v>
      </c>
      <c r="D10056" t="s">
        <v>17388</v>
      </c>
      <c r="E10056" s="74">
        <v>43696</v>
      </c>
      <c r="F10056">
        <v>0.247589</v>
      </c>
      <c r="G10056" t="s">
        <v>17</v>
      </c>
      <c r="H10056" t="s">
        <v>17315</v>
      </c>
      <c r="I10056" s="74">
        <v>44160</v>
      </c>
      <c r="J10056" t="s">
        <v>19</v>
      </c>
      <c r="K10056" t="s">
        <v>17325</v>
      </c>
    </row>
    <row r="10057" spans="1:11" hidden="1" x14ac:dyDescent="0.3">
      <c r="A10057" t="s">
        <v>9918</v>
      </c>
      <c r="B10057" t="s">
        <v>9919</v>
      </c>
      <c r="C10057" t="s">
        <v>17387</v>
      </c>
      <c r="D10057" t="s">
        <v>17388</v>
      </c>
      <c r="E10057" s="74">
        <v>43693</v>
      </c>
      <c r="F10057">
        <v>0.24310799999999999</v>
      </c>
      <c r="G10057" t="s">
        <v>17</v>
      </c>
      <c r="H10057" t="s">
        <v>17315</v>
      </c>
      <c r="I10057" s="74">
        <v>44131</v>
      </c>
      <c r="J10057" t="s">
        <v>19</v>
      </c>
      <c r="K10057" t="s">
        <v>17325</v>
      </c>
    </row>
    <row r="10058" spans="1:11" hidden="1" x14ac:dyDescent="0.3">
      <c r="A10058" t="s">
        <v>9920</v>
      </c>
      <c r="B10058" t="s">
        <v>9921</v>
      </c>
      <c r="C10058" t="s">
        <v>17387</v>
      </c>
      <c r="D10058" t="s">
        <v>17388</v>
      </c>
      <c r="E10058" s="74">
        <v>43691</v>
      </c>
      <c r="F10058">
        <v>0.24621999999999999</v>
      </c>
      <c r="G10058" t="s">
        <v>17</v>
      </c>
      <c r="H10058" t="s">
        <v>17315</v>
      </c>
      <c r="I10058" s="74">
        <v>44131</v>
      </c>
      <c r="J10058" t="s">
        <v>19</v>
      </c>
      <c r="K10058" t="s">
        <v>17325</v>
      </c>
    </row>
    <row r="10059" spans="1:11" hidden="1" x14ac:dyDescent="0.3">
      <c r="A10059" t="s">
        <v>9922</v>
      </c>
      <c r="B10059" t="s">
        <v>9923</v>
      </c>
      <c r="C10059" t="s">
        <v>17387</v>
      </c>
      <c r="D10059" t="s">
        <v>17388</v>
      </c>
      <c r="E10059" s="74">
        <v>43717</v>
      </c>
      <c r="F10059">
        <v>0.24759900000000001</v>
      </c>
      <c r="G10059" t="s">
        <v>17</v>
      </c>
      <c r="H10059" t="s">
        <v>17315</v>
      </c>
      <c r="I10059" s="74">
        <v>44131</v>
      </c>
      <c r="J10059" t="s">
        <v>19</v>
      </c>
      <c r="K10059" t="s">
        <v>17325</v>
      </c>
    </row>
    <row r="10060" spans="1:11" hidden="1" x14ac:dyDescent="0.3">
      <c r="A10060" t="s">
        <v>9710</v>
      </c>
      <c r="B10060" t="s">
        <v>9711</v>
      </c>
      <c r="C10060" t="s">
        <v>17387</v>
      </c>
      <c r="D10060" t="s">
        <v>17388</v>
      </c>
      <c r="E10060" s="74">
        <v>43599</v>
      </c>
      <c r="F10060">
        <v>0.232179</v>
      </c>
      <c r="G10060" t="s">
        <v>17</v>
      </c>
      <c r="H10060" t="s">
        <v>17315</v>
      </c>
      <c r="I10060" s="74">
        <v>44131</v>
      </c>
      <c r="J10060" t="s">
        <v>19</v>
      </c>
      <c r="K10060" t="s">
        <v>17325</v>
      </c>
    </row>
    <row r="10061" spans="1:11" hidden="1" x14ac:dyDescent="0.3">
      <c r="A10061" t="s">
        <v>9924</v>
      </c>
      <c r="B10061" t="s">
        <v>9925</v>
      </c>
      <c r="C10061" t="s">
        <v>17387</v>
      </c>
      <c r="D10061" t="s">
        <v>17388</v>
      </c>
      <c r="E10061" s="74">
        <v>43711</v>
      </c>
      <c r="F10061">
        <v>0.24549000000000001</v>
      </c>
      <c r="G10061" t="s">
        <v>17</v>
      </c>
      <c r="H10061" t="s">
        <v>17315</v>
      </c>
      <c r="I10061" s="74">
        <v>44131</v>
      </c>
      <c r="J10061" t="s">
        <v>19</v>
      </c>
      <c r="K10061" t="s">
        <v>17325</v>
      </c>
    </row>
    <row r="10062" spans="1:11" hidden="1" x14ac:dyDescent="0.3">
      <c r="A10062" t="s">
        <v>9926</v>
      </c>
      <c r="B10062" t="s">
        <v>9927</v>
      </c>
      <c r="C10062" t="s">
        <v>17387</v>
      </c>
      <c r="D10062" t="s">
        <v>17388</v>
      </c>
      <c r="E10062" s="74">
        <v>43720</v>
      </c>
      <c r="F10062">
        <v>0.246919</v>
      </c>
      <c r="G10062" t="s">
        <v>17</v>
      </c>
      <c r="H10062" t="s">
        <v>17315</v>
      </c>
      <c r="I10062" s="74">
        <v>44131</v>
      </c>
      <c r="J10062" t="s">
        <v>19</v>
      </c>
      <c r="K10062" t="s">
        <v>17325</v>
      </c>
    </row>
    <row r="10063" spans="1:11" hidden="1" x14ac:dyDescent="0.3">
      <c r="A10063" t="s">
        <v>9928</v>
      </c>
      <c r="B10063" t="s">
        <v>9929</v>
      </c>
      <c r="C10063" t="s">
        <v>17387</v>
      </c>
      <c r="D10063" t="s">
        <v>17388</v>
      </c>
      <c r="E10063" s="74">
        <v>43720</v>
      </c>
      <c r="F10063">
        <v>0.24442</v>
      </c>
      <c r="G10063" t="s">
        <v>17</v>
      </c>
      <c r="H10063" t="s">
        <v>17315</v>
      </c>
      <c r="I10063" s="74">
        <v>44131</v>
      </c>
      <c r="J10063" t="s">
        <v>19</v>
      </c>
      <c r="K10063" t="s">
        <v>17325</v>
      </c>
    </row>
    <row r="10064" spans="1:11" hidden="1" x14ac:dyDescent="0.3">
      <c r="A10064" t="s">
        <v>16968</v>
      </c>
      <c r="B10064" t="s">
        <v>16967</v>
      </c>
      <c r="C10064" t="s">
        <v>17387</v>
      </c>
      <c r="D10064" t="s">
        <v>17388</v>
      </c>
      <c r="E10064" s="74">
        <v>43725</v>
      </c>
      <c r="F10064">
        <v>0.24617</v>
      </c>
      <c r="G10064" t="s">
        <v>17</v>
      </c>
      <c r="H10064" t="s">
        <v>17315</v>
      </c>
      <c r="I10064" s="74">
        <v>44459</v>
      </c>
      <c r="J10064" t="s">
        <v>19</v>
      </c>
      <c r="K10064" t="s">
        <v>17325</v>
      </c>
    </row>
    <row r="10065" spans="1:11" hidden="1" x14ac:dyDescent="0.3">
      <c r="A10065" t="s">
        <v>9930</v>
      </c>
      <c r="B10065" t="s">
        <v>9931</v>
      </c>
      <c r="C10065" t="s">
        <v>17387</v>
      </c>
      <c r="D10065" t="s">
        <v>17388</v>
      </c>
      <c r="E10065" s="74">
        <v>43731</v>
      </c>
      <c r="F10065">
        <v>0.24706900000000001</v>
      </c>
      <c r="G10065" t="s">
        <v>17</v>
      </c>
      <c r="H10065" t="s">
        <v>17315</v>
      </c>
      <c r="I10065" s="74">
        <v>44131</v>
      </c>
      <c r="J10065" t="s">
        <v>19</v>
      </c>
      <c r="K10065" t="s">
        <v>17325</v>
      </c>
    </row>
    <row r="10066" spans="1:11" hidden="1" x14ac:dyDescent="0.3">
      <c r="A10066" t="s">
        <v>9932</v>
      </c>
      <c r="B10066" t="s">
        <v>9933</v>
      </c>
      <c r="C10066" t="s">
        <v>17387</v>
      </c>
      <c r="D10066" t="s">
        <v>17388</v>
      </c>
      <c r="E10066" s="74">
        <v>43731</v>
      </c>
      <c r="F10066">
        <v>0.24509</v>
      </c>
      <c r="G10066" t="s">
        <v>17</v>
      </c>
      <c r="H10066" t="s">
        <v>17315</v>
      </c>
      <c r="I10066" s="74">
        <v>44131</v>
      </c>
      <c r="J10066" t="s">
        <v>19</v>
      </c>
      <c r="K10066" t="s">
        <v>17325</v>
      </c>
    </row>
    <row r="10067" spans="1:11" hidden="1" x14ac:dyDescent="0.3">
      <c r="A10067" t="s">
        <v>9934</v>
      </c>
      <c r="B10067" t="s">
        <v>9935</v>
      </c>
      <c r="C10067" t="s">
        <v>17387</v>
      </c>
      <c r="D10067" t="s">
        <v>17388</v>
      </c>
      <c r="E10067" s="74">
        <v>43740</v>
      </c>
      <c r="F10067">
        <v>0.24479000000000001</v>
      </c>
      <c r="G10067" t="s">
        <v>17</v>
      </c>
      <c r="H10067" t="s">
        <v>17315</v>
      </c>
      <c r="I10067" s="74">
        <v>44131</v>
      </c>
      <c r="J10067" t="s">
        <v>19</v>
      </c>
      <c r="K10067" t="s">
        <v>17325</v>
      </c>
    </row>
    <row r="10068" spans="1:11" hidden="1" x14ac:dyDescent="0.3">
      <c r="A10068" t="s">
        <v>9936</v>
      </c>
      <c r="B10068" t="s">
        <v>9937</v>
      </c>
      <c r="C10068" t="s">
        <v>17387</v>
      </c>
      <c r="D10068" t="s">
        <v>17388</v>
      </c>
      <c r="E10068" s="74">
        <v>43745</v>
      </c>
      <c r="F10068">
        <v>0.24786</v>
      </c>
      <c r="G10068" t="s">
        <v>17</v>
      </c>
      <c r="H10068" t="s">
        <v>17315</v>
      </c>
      <c r="I10068" s="74">
        <v>44131</v>
      </c>
      <c r="J10068" t="s">
        <v>19</v>
      </c>
      <c r="K10068" t="s">
        <v>17325</v>
      </c>
    </row>
    <row r="10069" spans="1:11" hidden="1" x14ac:dyDescent="0.3">
      <c r="A10069" t="s">
        <v>22466</v>
      </c>
      <c r="B10069" t="s">
        <v>22467</v>
      </c>
      <c r="C10069" t="s">
        <v>17387</v>
      </c>
      <c r="D10069" t="s">
        <v>17388</v>
      </c>
      <c r="E10069" s="74">
        <v>43747</v>
      </c>
      <c r="F10069">
        <v>0.23940900000000001</v>
      </c>
      <c r="G10069" t="s">
        <v>17</v>
      </c>
      <c r="H10069" t="s">
        <v>17315</v>
      </c>
      <c r="I10069" s="74">
        <v>45503</v>
      </c>
      <c r="J10069" t="s">
        <v>19</v>
      </c>
      <c r="K10069" t="s">
        <v>17325</v>
      </c>
    </row>
    <row r="10070" spans="1:11" hidden="1" x14ac:dyDescent="0.3">
      <c r="A10070" t="s">
        <v>9938</v>
      </c>
      <c r="B10070" t="s">
        <v>9939</v>
      </c>
      <c r="C10070" t="s">
        <v>17387</v>
      </c>
      <c r="D10070" t="s">
        <v>17388</v>
      </c>
      <c r="E10070" s="74">
        <v>43626</v>
      </c>
      <c r="F10070">
        <v>0.24933</v>
      </c>
      <c r="G10070" t="s">
        <v>17</v>
      </c>
      <c r="H10070" t="s">
        <v>17315</v>
      </c>
      <c r="I10070" s="74">
        <v>44131</v>
      </c>
      <c r="J10070" t="s">
        <v>19</v>
      </c>
      <c r="K10070" t="s">
        <v>17325</v>
      </c>
    </row>
    <row r="10071" spans="1:11" hidden="1" x14ac:dyDescent="0.3">
      <c r="A10071" t="s">
        <v>9712</v>
      </c>
      <c r="B10071" t="s">
        <v>9713</v>
      </c>
      <c r="C10071" t="s">
        <v>17387</v>
      </c>
      <c r="D10071" t="s">
        <v>17388</v>
      </c>
      <c r="E10071" s="74">
        <v>43614</v>
      </c>
      <c r="F10071">
        <v>0.24940999999999999</v>
      </c>
      <c r="G10071" t="s">
        <v>17</v>
      </c>
      <c r="H10071" t="s">
        <v>17315</v>
      </c>
      <c r="I10071" s="74">
        <v>44131</v>
      </c>
      <c r="J10071" t="s">
        <v>19</v>
      </c>
      <c r="K10071" t="s">
        <v>17325</v>
      </c>
    </row>
    <row r="10072" spans="1:11" hidden="1" x14ac:dyDescent="0.3">
      <c r="A10072" t="s">
        <v>9940</v>
      </c>
      <c r="B10072" t="s">
        <v>9941</v>
      </c>
      <c r="C10072" t="s">
        <v>17387</v>
      </c>
      <c r="D10072" t="s">
        <v>17388</v>
      </c>
      <c r="E10072" s="74">
        <v>43606</v>
      </c>
      <c r="F10072">
        <v>0.17741899999999999</v>
      </c>
      <c r="G10072" t="s">
        <v>17</v>
      </c>
      <c r="H10072" t="s">
        <v>17315</v>
      </c>
      <c r="I10072" s="74">
        <v>44131</v>
      </c>
      <c r="J10072" t="s">
        <v>19</v>
      </c>
      <c r="K10072" t="s">
        <v>17325</v>
      </c>
    </row>
    <row r="10073" spans="1:11" hidden="1" x14ac:dyDescent="0.3">
      <c r="A10073" t="s">
        <v>9714</v>
      </c>
      <c r="B10073" t="s">
        <v>9715</v>
      </c>
      <c r="C10073" t="s">
        <v>17387</v>
      </c>
      <c r="D10073" t="s">
        <v>17388</v>
      </c>
      <c r="E10073" s="74">
        <v>43643</v>
      </c>
      <c r="F10073">
        <v>0.245259</v>
      </c>
      <c r="G10073" t="s">
        <v>17</v>
      </c>
      <c r="H10073" t="s">
        <v>17315</v>
      </c>
      <c r="I10073" s="74">
        <v>44131</v>
      </c>
      <c r="J10073" t="s">
        <v>19</v>
      </c>
      <c r="K10073" t="s">
        <v>17325</v>
      </c>
    </row>
    <row r="10074" spans="1:11" hidden="1" x14ac:dyDescent="0.3">
      <c r="A10074" t="s">
        <v>9716</v>
      </c>
      <c r="B10074" t="s">
        <v>9717</v>
      </c>
      <c r="C10074" t="s">
        <v>17387</v>
      </c>
      <c r="D10074" t="s">
        <v>17388</v>
      </c>
      <c r="E10074" s="74">
        <v>43648</v>
      </c>
      <c r="F10074">
        <v>0.24407000000000001</v>
      </c>
      <c r="G10074" t="s">
        <v>17</v>
      </c>
      <c r="H10074" t="s">
        <v>17315</v>
      </c>
      <c r="I10074" s="74">
        <v>44160</v>
      </c>
      <c r="J10074" t="s">
        <v>19</v>
      </c>
      <c r="K10074" t="s">
        <v>17325</v>
      </c>
    </row>
    <row r="10075" spans="1:11" hidden="1" x14ac:dyDescent="0.3">
      <c r="A10075" t="s">
        <v>9718</v>
      </c>
      <c r="B10075" t="s">
        <v>9719</v>
      </c>
      <c r="C10075" t="s">
        <v>17387</v>
      </c>
      <c r="D10075" t="s">
        <v>17388</v>
      </c>
      <c r="E10075" s="74">
        <v>43532</v>
      </c>
      <c r="F10075">
        <v>0.245227</v>
      </c>
      <c r="G10075" t="s">
        <v>17</v>
      </c>
      <c r="H10075" t="s">
        <v>17315</v>
      </c>
      <c r="I10075" s="74">
        <v>44131</v>
      </c>
      <c r="J10075" t="s">
        <v>19</v>
      </c>
      <c r="K10075" t="s">
        <v>17325</v>
      </c>
    </row>
    <row r="10076" spans="1:11" hidden="1" x14ac:dyDescent="0.3">
      <c r="A10076" t="s">
        <v>16992</v>
      </c>
      <c r="B10076" t="s">
        <v>16991</v>
      </c>
      <c r="C10076" t="s">
        <v>17387</v>
      </c>
      <c r="D10076" t="s">
        <v>17388</v>
      </c>
      <c r="E10076" s="74">
        <v>43549</v>
      </c>
      <c r="F10076">
        <v>0.242897</v>
      </c>
      <c r="G10076" t="s">
        <v>17</v>
      </c>
      <c r="H10076" t="s">
        <v>17315</v>
      </c>
      <c r="I10076" s="74">
        <v>44459</v>
      </c>
      <c r="J10076" t="s">
        <v>19</v>
      </c>
      <c r="K10076" t="s">
        <v>17325</v>
      </c>
    </row>
    <row r="10077" spans="1:11" hidden="1" x14ac:dyDescent="0.3">
      <c r="A10077" t="s">
        <v>9671</v>
      </c>
      <c r="B10077" t="s">
        <v>9672</v>
      </c>
      <c r="C10077" t="s">
        <v>17387</v>
      </c>
      <c r="D10077" t="s">
        <v>17388</v>
      </c>
      <c r="E10077" s="74">
        <v>43473</v>
      </c>
      <c r="F10077">
        <v>6.7549999999999999E-2</v>
      </c>
      <c r="G10077" t="s">
        <v>17</v>
      </c>
      <c r="H10077" t="s">
        <v>17315</v>
      </c>
      <c r="I10077" s="74">
        <v>44131</v>
      </c>
      <c r="J10077" t="s">
        <v>19</v>
      </c>
      <c r="K10077" t="s">
        <v>17325</v>
      </c>
    </row>
    <row r="10078" spans="1:11" hidden="1" x14ac:dyDescent="0.3">
      <c r="A10078" t="s">
        <v>9720</v>
      </c>
      <c r="B10078" t="s">
        <v>9721</v>
      </c>
      <c r="C10078" t="s">
        <v>17387</v>
      </c>
      <c r="D10078" t="s">
        <v>17388</v>
      </c>
      <c r="E10078" s="74">
        <v>43585</v>
      </c>
      <c r="F10078">
        <v>0.24543999999999999</v>
      </c>
      <c r="G10078" t="s">
        <v>17</v>
      </c>
      <c r="H10078" t="s">
        <v>17315</v>
      </c>
      <c r="I10078" s="74">
        <v>44131</v>
      </c>
      <c r="J10078" t="s">
        <v>19</v>
      </c>
      <c r="K10078" t="s">
        <v>17325</v>
      </c>
    </row>
    <row r="10079" spans="1:11" hidden="1" x14ac:dyDescent="0.3">
      <c r="A10079" t="s">
        <v>9722</v>
      </c>
      <c r="B10079" t="s">
        <v>9723</v>
      </c>
      <c r="C10079" t="s">
        <v>17387</v>
      </c>
      <c r="D10079" t="s">
        <v>17388</v>
      </c>
      <c r="E10079" s="74">
        <v>43662</v>
      </c>
      <c r="F10079">
        <v>0.247339</v>
      </c>
      <c r="G10079" t="s">
        <v>17</v>
      </c>
      <c r="H10079" t="s">
        <v>17315</v>
      </c>
      <c r="I10079" s="74">
        <v>44131</v>
      </c>
      <c r="J10079" t="s">
        <v>19</v>
      </c>
      <c r="K10079" t="s">
        <v>17325</v>
      </c>
    </row>
    <row r="10080" spans="1:11" hidden="1" x14ac:dyDescent="0.3">
      <c r="A10080" t="s">
        <v>9724</v>
      </c>
      <c r="B10080" t="s">
        <v>9725</v>
      </c>
      <c r="C10080" t="s">
        <v>17387</v>
      </c>
      <c r="D10080" t="s">
        <v>17388</v>
      </c>
      <c r="E10080" s="74">
        <v>43682</v>
      </c>
      <c r="F10080">
        <v>0.24559700000000001</v>
      </c>
      <c r="G10080" t="s">
        <v>17</v>
      </c>
      <c r="H10080" t="s">
        <v>17315</v>
      </c>
      <c r="I10080" s="74">
        <v>44131</v>
      </c>
      <c r="J10080" t="s">
        <v>19</v>
      </c>
      <c r="K10080" t="s">
        <v>17325</v>
      </c>
    </row>
    <row r="10081" spans="1:11" hidden="1" x14ac:dyDescent="0.3">
      <c r="A10081" t="s">
        <v>9726</v>
      </c>
      <c r="B10081" t="s">
        <v>9727</v>
      </c>
      <c r="C10081" t="s">
        <v>17387</v>
      </c>
      <c r="D10081" t="s">
        <v>17388</v>
      </c>
      <c r="E10081" s="74">
        <v>43698</v>
      </c>
      <c r="F10081">
        <v>0.24665999999999999</v>
      </c>
      <c r="G10081" t="s">
        <v>17</v>
      </c>
      <c r="H10081" t="s">
        <v>17315</v>
      </c>
      <c r="I10081" s="74">
        <v>44131</v>
      </c>
      <c r="J10081" t="s">
        <v>19</v>
      </c>
      <c r="K10081" t="s">
        <v>17325</v>
      </c>
    </row>
    <row r="10082" spans="1:11" hidden="1" x14ac:dyDescent="0.3">
      <c r="A10082" t="s">
        <v>22468</v>
      </c>
      <c r="B10082" t="s">
        <v>22469</v>
      </c>
      <c r="C10082" t="s">
        <v>17387</v>
      </c>
      <c r="D10082" t="s">
        <v>17388</v>
      </c>
      <c r="E10082" s="74">
        <v>43578</v>
      </c>
      <c r="F10082">
        <v>0.24257899999999999</v>
      </c>
      <c r="G10082" t="s">
        <v>17</v>
      </c>
      <c r="H10082" t="s">
        <v>17315</v>
      </c>
      <c r="I10082" s="74">
        <v>45503</v>
      </c>
      <c r="J10082" t="s">
        <v>19</v>
      </c>
      <c r="K10082" t="s">
        <v>17325</v>
      </c>
    </row>
    <row r="10083" spans="1:11" hidden="1" x14ac:dyDescent="0.3">
      <c r="A10083" t="s">
        <v>9728</v>
      </c>
      <c r="B10083" t="s">
        <v>9729</v>
      </c>
      <c r="C10083" t="s">
        <v>17387</v>
      </c>
      <c r="D10083" t="s">
        <v>17388</v>
      </c>
      <c r="E10083" s="74">
        <v>43518</v>
      </c>
      <c r="F10083">
        <v>0.16274</v>
      </c>
      <c r="G10083" t="s">
        <v>17</v>
      </c>
      <c r="H10083" t="s">
        <v>17315</v>
      </c>
      <c r="I10083" s="74">
        <v>44131</v>
      </c>
      <c r="J10083" t="s">
        <v>19</v>
      </c>
      <c r="K10083" t="s">
        <v>17325</v>
      </c>
    </row>
    <row r="10084" spans="1:11" hidden="1" x14ac:dyDescent="0.3">
      <c r="A10084" t="s">
        <v>9730</v>
      </c>
      <c r="B10084" t="s">
        <v>9731</v>
      </c>
      <c r="C10084" t="s">
        <v>17387</v>
      </c>
      <c r="D10084" t="s">
        <v>17388</v>
      </c>
      <c r="E10084" s="74">
        <v>43507</v>
      </c>
      <c r="F10084">
        <v>0.24700900000000001</v>
      </c>
      <c r="G10084" t="s">
        <v>17</v>
      </c>
      <c r="H10084" t="s">
        <v>17315</v>
      </c>
      <c r="I10084" s="74">
        <v>44131</v>
      </c>
      <c r="J10084" t="s">
        <v>19</v>
      </c>
      <c r="K10084" t="s">
        <v>17325</v>
      </c>
    </row>
    <row r="10085" spans="1:11" hidden="1" x14ac:dyDescent="0.3">
      <c r="A10085" t="s">
        <v>9732</v>
      </c>
      <c r="B10085" t="s">
        <v>9733</v>
      </c>
      <c r="C10085" t="s">
        <v>17387</v>
      </c>
      <c r="D10085" t="s">
        <v>17388</v>
      </c>
      <c r="E10085" s="74">
        <v>43515</v>
      </c>
      <c r="F10085">
        <v>0.24677399999999999</v>
      </c>
      <c r="G10085" t="s">
        <v>17</v>
      </c>
      <c r="H10085" t="s">
        <v>17315</v>
      </c>
      <c r="I10085" s="74">
        <v>44131</v>
      </c>
      <c r="J10085" t="s">
        <v>19</v>
      </c>
      <c r="K10085" t="s">
        <v>17325</v>
      </c>
    </row>
    <row r="10086" spans="1:11" hidden="1" x14ac:dyDescent="0.3">
      <c r="A10086" t="s">
        <v>9734</v>
      </c>
      <c r="B10086" t="s">
        <v>9735</v>
      </c>
      <c r="C10086" t="s">
        <v>17387</v>
      </c>
      <c r="D10086" t="s">
        <v>17388</v>
      </c>
      <c r="E10086" s="74">
        <v>43521</v>
      </c>
      <c r="F10086">
        <v>0.24671799999999999</v>
      </c>
      <c r="G10086" t="s">
        <v>17</v>
      </c>
      <c r="H10086" t="s">
        <v>17315</v>
      </c>
      <c r="I10086" s="74">
        <v>44131</v>
      </c>
      <c r="J10086" t="s">
        <v>19</v>
      </c>
      <c r="K10086" t="s">
        <v>17325</v>
      </c>
    </row>
    <row r="10087" spans="1:11" hidden="1" x14ac:dyDescent="0.3">
      <c r="A10087" t="s">
        <v>9689</v>
      </c>
      <c r="B10087" t="s">
        <v>9690</v>
      </c>
      <c r="C10087" t="s">
        <v>17387</v>
      </c>
      <c r="D10087" t="s">
        <v>17388</v>
      </c>
      <c r="E10087" s="74">
        <v>43468</v>
      </c>
      <c r="F10087">
        <v>3.2590000000000001E-2</v>
      </c>
      <c r="G10087" t="s">
        <v>17</v>
      </c>
      <c r="H10087" t="s">
        <v>17315</v>
      </c>
      <c r="I10087" s="74">
        <v>44131</v>
      </c>
      <c r="J10087" t="s">
        <v>19</v>
      </c>
      <c r="K10087" t="s">
        <v>17325</v>
      </c>
    </row>
    <row r="10088" spans="1:11" hidden="1" x14ac:dyDescent="0.3">
      <c r="A10088" t="s">
        <v>9736</v>
      </c>
      <c r="B10088" t="s">
        <v>9737</v>
      </c>
      <c r="C10088" t="s">
        <v>17387</v>
      </c>
      <c r="D10088" t="s">
        <v>17388</v>
      </c>
      <c r="E10088" s="74">
        <v>43530</v>
      </c>
      <c r="F10088">
        <v>3.0689999999999999E-2</v>
      </c>
      <c r="G10088" t="s">
        <v>17</v>
      </c>
      <c r="H10088" t="s">
        <v>17315</v>
      </c>
      <c r="I10088" s="74">
        <v>44131</v>
      </c>
      <c r="J10088" t="s">
        <v>19</v>
      </c>
      <c r="K10088" t="s">
        <v>17325</v>
      </c>
    </row>
    <row r="10089" spans="1:11" hidden="1" x14ac:dyDescent="0.3">
      <c r="A10089" t="s">
        <v>9738</v>
      </c>
      <c r="B10089" t="s">
        <v>9739</v>
      </c>
      <c r="C10089" t="s">
        <v>17387</v>
      </c>
      <c r="D10089" t="s">
        <v>17388</v>
      </c>
      <c r="E10089" s="74">
        <v>43593</v>
      </c>
      <c r="F10089">
        <v>0.244838</v>
      </c>
      <c r="G10089" t="s">
        <v>17</v>
      </c>
      <c r="H10089" t="s">
        <v>17315</v>
      </c>
      <c r="I10089" s="74">
        <v>44131</v>
      </c>
      <c r="J10089" t="s">
        <v>19</v>
      </c>
      <c r="K10089" t="s">
        <v>17325</v>
      </c>
    </row>
    <row r="10090" spans="1:11" hidden="1" x14ac:dyDescent="0.3">
      <c r="A10090" t="s">
        <v>9740</v>
      </c>
      <c r="B10090" t="s">
        <v>9741</v>
      </c>
      <c r="C10090" t="s">
        <v>17387</v>
      </c>
      <c r="D10090" t="s">
        <v>17388</v>
      </c>
      <c r="E10090" s="74">
        <v>43484</v>
      </c>
      <c r="F10090">
        <v>0.24875</v>
      </c>
      <c r="G10090" t="s">
        <v>17</v>
      </c>
      <c r="H10090" t="s">
        <v>17315</v>
      </c>
      <c r="I10090" s="74">
        <v>44131</v>
      </c>
      <c r="J10090" t="s">
        <v>19</v>
      </c>
      <c r="K10090" t="s">
        <v>17325</v>
      </c>
    </row>
    <row r="10091" spans="1:11" hidden="1" x14ac:dyDescent="0.3">
      <c r="A10091" t="s">
        <v>9742</v>
      </c>
      <c r="B10091" t="s">
        <v>9743</v>
      </c>
      <c r="C10091" t="s">
        <v>17387</v>
      </c>
      <c r="D10091" t="s">
        <v>17388</v>
      </c>
      <c r="E10091" s="74">
        <v>43539</v>
      </c>
      <c r="F10091">
        <v>0.245749</v>
      </c>
      <c r="G10091" t="s">
        <v>17</v>
      </c>
      <c r="H10091" t="s">
        <v>17315</v>
      </c>
      <c r="I10091" s="74">
        <v>44131</v>
      </c>
      <c r="J10091" t="s">
        <v>19</v>
      </c>
      <c r="K10091" t="s">
        <v>17325</v>
      </c>
    </row>
    <row r="10092" spans="1:11" hidden="1" x14ac:dyDescent="0.3">
      <c r="A10092" t="s">
        <v>9744</v>
      </c>
      <c r="B10092" t="s">
        <v>9745</v>
      </c>
      <c r="C10092" t="s">
        <v>17387</v>
      </c>
      <c r="D10092" t="s">
        <v>17388</v>
      </c>
      <c r="E10092" s="74">
        <v>43556</v>
      </c>
      <c r="F10092">
        <v>0.24410999999999999</v>
      </c>
      <c r="G10092" t="s">
        <v>17</v>
      </c>
      <c r="H10092" t="s">
        <v>17315</v>
      </c>
      <c r="I10092" s="74">
        <v>44131</v>
      </c>
      <c r="J10092" t="s">
        <v>19</v>
      </c>
      <c r="K10092" t="s">
        <v>17325</v>
      </c>
    </row>
    <row r="10093" spans="1:11" hidden="1" x14ac:dyDescent="0.3">
      <c r="A10093" t="s">
        <v>16990</v>
      </c>
      <c r="B10093" t="s">
        <v>16989</v>
      </c>
      <c r="C10093" t="s">
        <v>17387</v>
      </c>
      <c r="D10093" t="s">
        <v>17388</v>
      </c>
      <c r="E10093" s="74">
        <v>43550</v>
      </c>
      <c r="F10093">
        <v>0.247749</v>
      </c>
      <c r="G10093" t="s">
        <v>17</v>
      </c>
      <c r="H10093" t="s">
        <v>17315</v>
      </c>
      <c r="I10093" s="74">
        <v>44459</v>
      </c>
      <c r="J10093" t="s">
        <v>19</v>
      </c>
      <c r="K10093" t="s">
        <v>17325</v>
      </c>
    </row>
    <row r="10094" spans="1:11" hidden="1" x14ac:dyDescent="0.3">
      <c r="A10094" t="s">
        <v>9746</v>
      </c>
      <c r="B10094" t="s">
        <v>9747</v>
      </c>
      <c r="C10094" t="s">
        <v>17387</v>
      </c>
      <c r="D10094" t="s">
        <v>17388</v>
      </c>
      <c r="E10094" s="74">
        <v>43558</v>
      </c>
      <c r="F10094">
        <v>0.247007</v>
      </c>
      <c r="G10094" t="s">
        <v>17</v>
      </c>
      <c r="H10094" t="s">
        <v>17315</v>
      </c>
      <c r="I10094" s="74">
        <v>44131</v>
      </c>
      <c r="J10094" t="s">
        <v>19</v>
      </c>
      <c r="K10094" t="s">
        <v>17325</v>
      </c>
    </row>
    <row r="10095" spans="1:11" hidden="1" x14ac:dyDescent="0.3">
      <c r="A10095" t="s">
        <v>9748</v>
      </c>
      <c r="B10095" t="s">
        <v>9749</v>
      </c>
      <c r="C10095" t="s">
        <v>17387</v>
      </c>
      <c r="D10095" t="s">
        <v>17388</v>
      </c>
      <c r="E10095" s="74">
        <v>43558</v>
      </c>
      <c r="F10095">
        <v>0.24501899999999999</v>
      </c>
      <c r="G10095" t="s">
        <v>17</v>
      </c>
      <c r="H10095" t="s">
        <v>17315</v>
      </c>
      <c r="I10095" s="74">
        <v>44131</v>
      </c>
      <c r="J10095" t="s">
        <v>19</v>
      </c>
      <c r="K10095" t="s">
        <v>17325</v>
      </c>
    </row>
    <row r="10096" spans="1:11" hidden="1" x14ac:dyDescent="0.3">
      <c r="A10096" t="s">
        <v>9750</v>
      </c>
      <c r="B10096" t="s">
        <v>9751</v>
      </c>
      <c r="C10096" t="s">
        <v>17387</v>
      </c>
      <c r="D10096" t="s">
        <v>17388</v>
      </c>
      <c r="E10096" s="74">
        <v>43572</v>
      </c>
      <c r="F10096">
        <v>0.246889</v>
      </c>
      <c r="G10096" t="s">
        <v>17</v>
      </c>
      <c r="H10096" t="s">
        <v>17315</v>
      </c>
      <c r="I10096" s="74">
        <v>44131</v>
      </c>
      <c r="J10096" t="s">
        <v>19</v>
      </c>
      <c r="K10096" t="s">
        <v>17325</v>
      </c>
    </row>
    <row r="10097" spans="1:11" hidden="1" x14ac:dyDescent="0.3">
      <c r="A10097" t="s">
        <v>9752</v>
      </c>
      <c r="B10097" t="s">
        <v>9753</v>
      </c>
      <c r="C10097" t="s">
        <v>17387</v>
      </c>
      <c r="D10097" t="s">
        <v>17388</v>
      </c>
      <c r="E10097" s="74">
        <v>43567</v>
      </c>
      <c r="F10097">
        <v>0.24801000000000001</v>
      </c>
      <c r="G10097" t="s">
        <v>17</v>
      </c>
      <c r="H10097" t="s">
        <v>17315</v>
      </c>
      <c r="I10097" s="74">
        <v>44131</v>
      </c>
      <c r="J10097" t="s">
        <v>19</v>
      </c>
      <c r="K10097" t="s">
        <v>17325</v>
      </c>
    </row>
    <row r="10098" spans="1:11" hidden="1" x14ac:dyDescent="0.3">
      <c r="A10098" t="s">
        <v>9691</v>
      </c>
      <c r="B10098" t="s">
        <v>9692</v>
      </c>
      <c r="C10098" t="s">
        <v>17387</v>
      </c>
      <c r="D10098" t="s">
        <v>17388</v>
      </c>
      <c r="E10098" s="74">
        <v>43467</v>
      </c>
      <c r="F10098">
        <v>0.16553999999999999</v>
      </c>
      <c r="G10098" t="s">
        <v>17</v>
      </c>
      <c r="H10098" t="s">
        <v>17315</v>
      </c>
      <c r="I10098" s="74">
        <v>44131</v>
      </c>
      <c r="J10098" t="s">
        <v>19</v>
      </c>
      <c r="K10098" t="s">
        <v>17325</v>
      </c>
    </row>
    <row r="10099" spans="1:11" hidden="1" x14ac:dyDescent="0.3">
      <c r="A10099" t="s">
        <v>16988</v>
      </c>
      <c r="B10099" t="s">
        <v>16987</v>
      </c>
      <c r="C10099" t="s">
        <v>17387</v>
      </c>
      <c r="D10099" t="s">
        <v>17388</v>
      </c>
      <c r="E10099" s="74">
        <v>43474</v>
      </c>
      <c r="F10099">
        <v>0.246729</v>
      </c>
      <c r="G10099" t="s">
        <v>17</v>
      </c>
      <c r="H10099" t="s">
        <v>17315</v>
      </c>
      <c r="I10099" s="74">
        <v>44459</v>
      </c>
      <c r="J10099" t="s">
        <v>19</v>
      </c>
      <c r="K10099" t="s">
        <v>17325</v>
      </c>
    </row>
    <row r="10100" spans="1:11" hidden="1" x14ac:dyDescent="0.3">
      <c r="A10100" t="s">
        <v>9754</v>
      </c>
      <c r="B10100" t="s">
        <v>9755</v>
      </c>
      <c r="C10100" t="s">
        <v>17387</v>
      </c>
      <c r="D10100" t="s">
        <v>17388</v>
      </c>
      <c r="E10100" s="74">
        <v>43475</v>
      </c>
      <c r="F10100">
        <v>0.24585899999999999</v>
      </c>
      <c r="G10100" t="s">
        <v>17</v>
      </c>
      <c r="H10100" t="s">
        <v>17315</v>
      </c>
      <c r="I10100" s="74">
        <v>44131</v>
      </c>
      <c r="J10100" t="s">
        <v>19</v>
      </c>
      <c r="K10100" t="s">
        <v>17325</v>
      </c>
    </row>
    <row r="10101" spans="1:11" hidden="1" x14ac:dyDescent="0.3">
      <c r="A10101" t="s">
        <v>9756</v>
      </c>
      <c r="B10101" t="s">
        <v>9757</v>
      </c>
      <c r="C10101" t="s">
        <v>17387</v>
      </c>
      <c r="D10101" t="s">
        <v>17388</v>
      </c>
      <c r="E10101" s="74">
        <v>43472</v>
      </c>
      <c r="F10101">
        <v>0.24504899999999999</v>
      </c>
      <c r="G10101" t="s">
        <v>17</v>
      </c>
      <c r="H10101" t="s">
        <v>17315</v>
      </c>
      <c r="I10101" s="74">
        <v>44131</v>
      </c>
      <c r="J10101" t="s">
        <v>19</v>
      </c>
      <c r="K10101" t="s">
        <v>17325</v>
      </c>
    </row>
    <row r="10102" spans="1:11" hidden="1" x14ac:dyDescent="0.3">
      <c r="A10102" t="s">
        <v>9758</v>
      </c>
      <c r="B10102" t="s">
        <v>9759</v>
      </c>
      <c r="C10102" t="s">
        <v>17387</v>
      </c>
      <c r="D10102" t="s">
        <v>17388</v>
      </c>
      <c r="E10102" s="74">
        <v>43468</v>
      </c>
      <c r="F10102">
        <v>0.24238999999999999</v>
      </c>
      <c r="G10102" t="s">
        <v>17</v>
      </c>
      <c r="H10102" t="s">
        <v>17315</v>
      </c>
      <c r="I10102" s="74">
        <v>44131</v>
      </c>
      <c r="J10102" t="s">
        <v>19</v>
      </c>
      <c r="K10102" t="s">
        <v>17325</v>
      </c>
    </row>
    <row r="10103" spans="1:11" hidden="1" x14ac:dyDescent="0.3">
      <c r="A10103" t="s">
        <v>9760</v>
      </c>
      <c r="B10103" t="s">
        <v>9761</v>
      </c>
      <c r="C10103" t="s">
        <v>17387</v>
      </c>
      <c r="D10103" t="s">
        <v>17388</v>
      </c>
      <c r="E10103" s="74">
        <v>43467</v>
      </c>
      <c r="F10103">
        <v>0.24831</v>
      </c>
      <c r="G10103" t="s">
        <v>17</v>
      </c>
      <c r="H10103" t="s">
        <v>17315</v>
      </c>
      <c r="I10103" s="74">
        <v>44131</v>
      </c>
      <c r="J10103" t="s">
        <v>19</v>
      </c>
      <c r="K10103" t="s">
        <v>17325</v>
      </c>
    </row>
    <row r="10104" spans="1:11" hidden="1" x14ac:dyDescent="0.3">
      <c r="A10104" t="s">
        <v>9762</v>
      </c>
      <c r="B10104" t="s">
        <v>9763</v>
      </c>
      <c r="C10104" t="s">
        <v>17387</v>
      </c>
      <c r="D10104" t="s">
        <v>17388</v>
      </c>
      <c r="E10104" s="74">
        <v>43472</v>
      </c>
      <c r="F10104">
        <v>0.24753</v>
      </c>
      <c r="G10104" t="s">
        <v>17</v>
      </c>
      <c r="H10104" t="s">
        <v>17315</v>
      </c>
      <c r="I10104" s="74">
        <v>44131</v>
      </c>
      <c r="J10104" t="s">
        <v>19</v>
      </c>
      <c r="K10104" t="s">
        <v>17325</v>
      </c>
    </row>
    <row r="10105" spans="1:11" hidden="1" x14ac:dyDescent="0.3">
      <c r="A10105" t="s">
        <v>9764</v>
      </c>
      <c r="B10105" t="s">
        <v>9765</v>
      </c>
      <c r="C10105" t="s">
        <v>17387</v>
      </c>
      <c r="D10105" t="s">
        <v>17388</v>
      </c>
      <c r="E10105" s="74">
        <v>43469</v>
      </c>
      <c r="F10105">
        <v>0.24857899999999999</v>
      </c>
      <c r="G10105" t="s">
        <v>17</v>
      </c>
      <c r="H10105" t="s">
        <v>17315</v>
      </c>
      <c r="I10105" s="74">
        <v>44131</v>
      </c>
      <c r="J10105" t="s">
        <v>19</v>
      </c>
      <c r="K10105" t="s">
        <v>17325</v>
      </c>
    </row>
    <row r="10106" spans="1:11" hidden="1" x14ac:dyDescent="0.3">
      <c r="A10106" t="s">
        <v>9766</v>
      </c>
      <c r="B10106" t="s">
        <v>9767</v>
      </c>
      <c r="C10106" t="s">
        <v>17387</v>
      </c>
      <c r="D10106" t="s">
        <v>17388</v>
      </c>
      <c r="E10106" s="74">
        <v>43473</v>
      </c>
      <c r="F10106">
        <v>0.236899</v>
      </c>
      <c r="G10106" t="s">
        <v>17</v>
      </c>
      <c r="H10106" t="s">
        <v>17315</v>
      </c>
      <c r="I10106" s="74">
        <v>44131</v>
      </c>
      <c r="J10106" t="s">
        <v>19</v>
      </c>
      <c r="K10106" t="s">
        <v>17325</v>
      </c>
    </row>
    <row r="10107" spans="1:11" hidden="1" x14ac:dyDescent="0.3">
      <c r="A10107" t="s">
        <v>9768</v>
      </c>
      <c r="B10107" t="s">
        <v>9769</v>
      </c>
      <c r="C10107" t="s">
        <v>17387</v>
      </c>
      <c r="D10107" t="s">
        <v>17388</v>
      </c>
      <c r="E10107" s="74">
        <v>43474</v>
      </c>
      <c r="F10107">
        <v>0.249419</v>
      </c>
      <c r="G10107" t="s">
        <v>17</v>
      </c>
      <c r="H10107" t="s">
        <v>17315</v>
      </c>
      <c r="I10107" s="74">
        <v>44131</v>
      </c>
      <c r="J10107" t="s">
        <v>19</v>
      </c>
      <c r="K10107" t="s">
        <v>17325</v>
      </c>
    </row>
    <row r="10108" spans="1:11" hidden="1" x14ac:dyDescent="0.3">
      <c r="A10108" t="s">
        <v>9770</v>
      </c>
      <c r="B10108" t="s">
        <v>9771</v>
      </c>
      <c r="C10108" t="s">
        <v>17387</v>
      </c>
      <c r="D10108" t="s">
        <v>17388</v>
      </c>
      <c r="E10108" s="74">
        <v>43481</v>
      </c>
      <c r="F10108">
        <v>0.24787999999999999</v>
      </c>
      <c r="G10108" t="s">
        <v>17</v>
      </c>
      <c r="H10108" t="s">
        <v>17315</v>
      </c>
      <c r="I10108" s="74">
        <v>44131</v>
      </c>
      <c r="J10108" t="s">
        <v>19</v>
      </c>
      <c r="K10108" t="s">
        <v>17325</v>
      </c>
    </row>
    <row r="10109" spans="1:11" hidden="1" x14ac:dyDescent="0.3">
      <c r="A10109" t="s">
        <v>9693</v>
      </c>
      <c r="B10109" t="s">
        <v>9694</v>
      </c>
      <c r="C10109" t="s">
        <v>17387</v>
      </c>
      <c r="D10109" t="s">
        <v>17388</v>
      </c>
      <c r="E10109" s="74">
        <v>43468</v>
      </c>
      <c r="F10109">
        <v>0.11323999999999999</v>
      </c>
      <c r="G10109" t="s">
        <v>17</v>
      </c>
      <c r="H10109" t="s">
        <v>17315</v>
      </c>
      <c r="I10109" s="74">
        <v>44131</v>
      </c>
      <c r="J10109" t="s">
        <v>19</v>
      </c>
      <c r="K10109" t="s">
        <v>17325</v>
      </c>
    </row>
    <row r="10110" spans="1:11" hidden="1" x14ac:dyDescent="0.3">
      <c r="A10110" t="s">
        <v>9772</v>
      </c>
      <c r="B10110" t="s">
        <v>9773</v>
      </c>
      <c r="C10110" t="s">
        <v>17387</v>
      </c>
      <c r="D10110" t="s">
        <v>17388</v>
      </c>
      <c r="E10110" s="74">
        <v>43473</v>
      </c>
      <c r="F10110">
        <v>0.247868</v>
      </c>
      <c r="G10110" t="s">
        <v>17</v>
      </c>
      <c r="H10110" t="s">
        <v>17315</v>
      </c>
      <c r="I10110" s="74">
        <v>44131</v>
      </c>
      <c r="J10110" t="s">
        <v>19</v>
      </c>
      <c r="K10110" t="s">
        <v>17325</v>
      </c>
    </row>
    <row r="10111" spans="1:11" hidden="1" x14ac:dyDescent="0.3">
      <c r="A10111" t="s">
        <v>9774</v>
      </c>
      <c r="B10111" t="s">
        <v>9775</v>
      </c>
      <c r="C10111" t="s">
        <v>17387</v>
      </c>
      <c r="D10111" t="s">
        <v>17388</v>
      </c>
      <c r="E10111" s="74">
        <v>43482</v>
      </c>
      <c r="F10111">
        <v>0.24856800000000001</v>
      </c>
      <c r="G10111" t="s">
        <v>17</v>
      </c>
      <c r="H10111" t="s">
        <v>17315</v>
      </c>
      <c r="I10111" s="74">
        <v>44131</v>
      </c>
      <c r="J10111" t="s">
        <v>19</v>
      </c>
      <c r="K10111" t="s">
        <v>17325</v>
      </c>
    </row>
    <row r="10112" spans="1:11" hidden="1" x14ac:dyDescent="0.3">
      <c r="A10112" t="s">
        <v>16986</v>
      </c>
      <c r="B10112" t="s">
        <v>16985</v>
      </c>
      <c r="C10112" t="s">
        <v>17387</v>
      </c>
      <c r="D10112" t="s">
        <v>17388</v>
      </c>
      <c r="E10112" s="74">
        <v>43480</v>
      </c>
      <c r="F10112">
        <v>0.24604999999999999</v>
      </c>
      <c r="G10112" t="s">
        <v>17</v>
      </c>
      <c r="H10112" t="s">
        <v>17315</v>
      </c>
      <c r="I10112" s="74">
        <v>44517</v>
      </c>
      <c r="J10112" t="s">
        <v>19</v>
      </c>
      <c r="K10112" t="s">
        <v>17325</v>
      </c>
    </row>
    <row r="10113" spans="1:11" hidden="1" x14ac:dyDescent="0.3">
      <c r="A10113" t="s">
        <v>9776</v>
      </c>
      <c r="B10113" t="s">
        <v>9777</v>
      </c>
      <c r="C10113" t="s">
        <v>17387</v>
      </c>
      <c r="D10113" t="s">
        <v>17388</v>
      </c>
      <c r="E10113" s="74">
        <v>43483</v>
      </c>
      <c r="F10113">
        <v>0.24695</v>
      </c>
      <c r="G10113" t="s">
        <v>17</v>
      </c>
      <c r="H10113" t="s">
        <v>17315</v>
      </c>
      <c r="I10113" s="74">
        <v>44131</v>
      </c>
      <c r="J10113" t="s">
        <v>19</v>
      </c>
      <c r="K10113" t="s">
        <v>17325</v>
      </c>
    </row>
    <row r="10114" spans="1:11" hidden="1" x14ac:dyDescent="0.3">
      <c r="A10114" t="s">
        <v>9778</v>
      </c>
      <c r="B10114" t="s">
        <v>9779</v>
      </c>
      <c r="C10114" t="s">
        <v>17387</v>
      </c>
      <c r="D10114" t="s">
        <v>17388</v>
      </c>
      <c r="E10114" s="74">
        <v>43483</v>
      </c>
      <c r="F10114">
        <v>0.24893899999999999</v>
      </c>
      <c r="G10114" t="s">
        <v>17</v>
      </c>
      <c r="H10114" t="s">
        <v>17315</v>
      </c>
      <c r="I10114" s="74">
        <v>44131</v>
      </c>
      <c r="J10114" t="s">
        <v>19</v>
      </c>
      <c r="K10114" t="s">
        <v>17325</v>
      </c>
    </row>
    <row r="10115" spans="1:11" hidden="1" x14ac:dyDescent="0.3">
      <c r="A10115" t="s">
        <v>9780</v>
      </c>
      <c r="B10115" t="s">
        <v>9781</v>
      </c>
      <c r="C10115" t="s">
        <v>17387</v>
      </c>
      <c r="D10115" t="s">
        <v>17388</v>
      </c>
      <c r="E10115" s="74">
        <v>43500</v>
      </c>
      <c r="F10115">
        <v>0.24625</v>
      </c>
      <c r="G10115" t="s">
        <v>17</v>
      </c>
      <c r="H10115" t="s">
        <v>17315</v>
      </c>
      <c r="I10115" s="74">
        <v>44131</v>
      </c>
      <c r="J10115" t="s">
        <v>19</v>
      </c>
      <c r="K10115" t="s">
        <v>17325</v>
      </c>
    </row>
    <row r="10116" spans="1:11" hidden="1" x14ac:dyDescent="0.3">
      <c r="A10116" t="s">
        <v>9782</v>
      </c>
      <c r="B10116" t="s">
        <v>9783</v>
      </c>
      <c r="C10116" t="s">
        <v>17387</v>
      </c>
      <c r="D10116" t="s">
        <v>17388</v>
      </c>
      <c r="E10116" s="74">
        <v>43504</v>
      </c>
      <c r="F10116">
        <v>0.24598900000000001</v>
      </c>
      <c r="G10116" t="s">
        <v>17</v>
      </c>
      <c r="H10116" t="s">
        <v>17315</v>
      </c>
      <c r="I10116" s="74">
        <v>44131</v>
      </c>
      <c r="J10116" t="s">
        <v>19</v>
      </c>
      <c r="K10116" t="s">
        <v>17325</v>
      </c>
    </row>
    <row r="10117" spans="1:11" hidden="1" x14ac:dyDescent="0.3">
      <c r="A10117" t="s">
        <v>9784</v>
      </c>
      <c r="B10117" t="s">
        <v>9785</v>
      </c>
      <c r="C10117" t="s">
        <v>17387</v>
      </c>
      <c r="D10117" t="s">
        <v>17388</v>
      </c>
      <c r="E10117" s="74">
        <v>43502</v>
      </c>
      <c r="F10117">
        <v>0.24532699999999999</v>
      </c>
      <c r="G10117" t="s">
        <v>17</v>
      </c>
      <c r="H10117" t="s">
        <v>17315</v>
      </c>
      <c r="I10117" s="74">
        <v>44131</v>
      </c>
      <c r="J10117" t="s">
        <v>19</v>
      </c>
      <c r="K10117" t="s">
        <v>17325</v>
      </c>
    </row>
    <row r="10118" spans="1:11" hidden="1" x14ac:dyDescent="0.3">
      <c r="A10118" t="s">
        <v>9786</v>
      </c>
      <c r="B10118" t="s">
        <v>9787</v>
      </c>
      <c r="C10118" t="s">
        <v>17387</v>
      </c>
      <c r="D10118" t="s">
        <v>17388</v>
      </c>
      <c r="E10118" s="74">
        <v>43510</v>
      </c>
      <c r="F10118">
        <v>0.24850900000000001</v>
      </c>
      <c r="G10118" t="s">
        <v>17</v>
      </c>
      <c r="H10118" t="s">
        <v>17315</v>
      </c>
      <c r="I10118" s="74">
        <v>44131</v>
      </c>
      <c r="J10118" t="s">
        <v>19</v>
      </c>
      <c r="K10118" t="s">
        <v>17325</v>
      </c>
    </row>
    <row r="10119" spans="1:11" hidden="1" x14ac:dyDescent="0.3">
      <c r="A10119" t="s">
        <v>9788</v>
      </c>
      <c r="B10119" t="s">
        <v>9789</v>
      </c>
      <c r="C10119" t="s">
        <v>17387</v>
      </c>
      <c r="D10119" t="s">
        <v>17388</v>
      </c>
      <c r="E10119" s="74">
        <v>43514</v>
      </c>
      <c r="F10119">
        <v>0.24584</v>
      </c>
      <c r="G10119" t="s">
        <v>17</v>
      </c>
      <c r="H10119" t="s">
        <v>17315</v>
      </c>
      <c r="I10119" s="74">
        <v>44131</v>
      </c>
      <c r="J10119" t="s">
        <v>19</v>
      </c>
      <c r="K10119" t="s">
        <v>17325</v>
      </c>
    </row>
    <row r="10120" spans="1:11" hidden="1" x14ac:dyDescent="0.3">
      <c r="A10120" t="s">
        <v>9695</v>
      </c>
      <c r="B10120" t="s">
        <v>9696</v>
      </c>
      <c r="C10120" t="s">
        <v>17387</v>
      </c>
      <c r="D10120" t="s">
        <v>17388</v>
      </c>
      <c r="E10120" s="74">
        <v>43473</v>
      </c>
      <c r="F10120">
        <v>4.7039999999999998E-2</v>
      </c>
      <c r="G10120" t="s">
        <v>17</v>
      </c>
      <c r="H10120" t="s">
        <v>17315</v>
      </c>
      <c r="I10120" s="74">
        <v>44131</v>
      </c>
      <c r="J10120" t="s">
        <v>19</v>
      </c>
      <c r="K10120" t="s">
        <v>17325</v>
      </c>
    </row>
    <row r="10121" spans="1:11" hidden="1" x14ac:dyDescent="0.3">
      <c r="A10121" t="s">
        <v>9790</v>
      </c>
      <c r="B10121" t="s">
        <v>9791</v>
      </c>
      <c r="C10121" t="s">
        <v>17387</v>
      </c>
      <c r="D10121" t="s">
        <v>17388</v>
      </c>
      <c r="E10121" s="74">
        <v>43536</v>
      </c>
      <c r="F10121">
        <v>0.24320700000000001</v>
      </c>
      <c r="G10121" t="s">
        <v>17</v>
      </c>
      <c r="H10121" t="s">
        <v>17315</v>
      </c>
      <c r="I10121" s="74">
        <v>44131</v>
      </c>
      <c r="J10121" t="s">
        <v>19</v>
      </c>
      <c r="K10121" t="s">
        <v>17325</v>
      </c>
    </row>
    <row r="10122" spans="1:11" hidden="1" x14ac:dyDescent="0.3">
      <c r="A10122" t="s">
        <v>9793</v>
      </c>
      <c r="B10122" t="s">
        <v>9794</v>
      </c>
      <c r="C10122" t="s">
        <v>17387</v>
      </c>
      <c r="D10122" t="s">
        <v>17388</v>
      </c>
      <c r="E10122" s="74">
        <v>43536</v>
      </c>
      <c r="F10122">
        <v>6.8959999999999994E-2</v>
      </c>
      <c r="G10122" t="s">
        <v>17</v>
      </c>
      <c r="H10122" t="s">
        <v>17315</v>
      </c>
      <c r="I10122" s="74">
        <v>44131</v>
      </c>
      <c r="J10122" t="s">
        <v>19</v>
      </c>
      <c r="K10122" t="s">
        <v>17325</v>
      </c>
    </row>
    <row r="10123" spans="1:11" hidden="1" x14ac:dyDescent="0.3">
      <c r="A10123" t="s">
        <v>9795</v>
      </c>
      <c r="B10123" t="s">
        <v>9796</v>
      </c>
      <c r="C10123" t="s">
        <v>17387</v>
      </c>
      <c r="D10123" t="s">
        <v>17388</v>
      </c>
      <c r="E10123" s="74">
        <v>43600</v>
      </c>
      <c r="F10123">
        <v>6.114E-2</v>
      </c>
      <c r="G10123" t="s">
        <v>17</v>
      </c>
      <c r="H10123" t="s">
        <v>17315</v>
      </c>
      <c r="I10123" s="74">
        <v>44131</v>
      </c>
      <c r="J10123" t="s">
        <v>19</v>
      </c>
      <c r="K10123" t="s">
        <v>17325</v>
      </c>
    </row>
    <row r="10124" spans="1:11" hidden="1" x14ac:dyDescent="0.3">
      <c r="A10124" t="s">
        <v>22452</v>
      </c>
      <c r="B10124" t="s">
        <v>22453</v>
      </c>
      <c r="C10124" t="s">
        <v>17387</v>
      </c>
      <c r="D10124" t="s">
        <v>17388</v>
      </c>
      <c r="E10124" s="74">
        <v>43696</v>
      </c>
      <c r="F10124">
        <v>0.24851999999999999</v>
      </c>
      <c r="G10124" t="s">
        <v>17</v>
      </c>
      <c r="H10124" t="s">
        <v>17315</v>
      </c>
      <c r="I10124" s="74">
        <v>45503</v>
      </c>
      <c r="J10124" t="s">
        <v>19</v>
      </c>
      <c r="K10124" t="s">
        <v>17325</v>
      </c>
    </row>
    <row r="10125" spans="1:11" hidden="1" x14ac:dyDescent="0.3">
      <c r="A10125" t="s">
        <v>9797</v>
      </c>
      <c r="B10125" t="s">
        <v>9798</v>
      </c>
      <c r="C10125" t="s">
        <v>17387</v>
      </c>
      <c r="D10125" t="s">
        <v>17388</v>
      </c>
      <c r="E10125" s="74">
        <v>43719</v>
      </c>
      <c r="F10125">
        <v>0.24142</v>
      </c>
      <c r="G10125" t="s">
        <v>17</v>
      </c>
      <c r="H10125" t="s">
        <v>17315</v>
      </c>
      <c r="I10125" s="74">
        <v>44131</v>
      </c>
      <c r="J10125" t="s">
        <v>19</v>
      </c>
      <c r="K10125" t="s">
        <v>17325</v>
      </c>
    </row>
    <row r="10126" spans="1:11" hidden="1" x14ac:dyDescent="0.3">
      <c r="A10126" t="s">
        <v>9799</v>
      </c>
      <c r="B10126" t="s">
        <v>9800</v>
      </c>
      <c r="C10126" t="s">
        <v>17387</v>
      </c>
      <c r="D10126" t="s">
        <v>17388</v>
      </c>
      <c r="E10126" s="74">
        <v>43747</v>
      </c>
      <c r="F10126">
        <v>0.24318999999999999</v>
      </c>
      <c r="G10126" t="s">
        <v>17</v>
      </c>
      <c r="H10126" t="s">
        <v>17315</v>
      </c>
      <c r="I10126" s="74">
        <v>44131</v>
      </c>
      <c r="J10126" t="s">
        <v>19</v>
      </c>
      <c r="K10126" t="s">
        <v>17325</v>
      </c>
    </row>
    <row r="10127" spans="1:11" hidden="1" x14ac:dyDescent="0.3">
      <c r="A10127" t="s">
        <v>9801</v>
      </c>
      <c r="B10127" t="s">
        <v>9802</v>
      </c>
      <c r="C10127" t="s">
        <v>17387</v>
      </c>
      <c r="D10127" t="s">
        <v>17388</v>
      </c>
      <c r="E10127" s="74">
        <v>43745</v>
      </c>
      <c r="F10127">
        <v>0.24761900000000001</v>
      </c>
      <c r="G10127" t="s">
        <v>17</v>
      </c>
      <c r="H10127" t="s">
        <v>17315</v>
      </c>
      <c r="I10127" s="74">
        <v>44131</v>
      </c>
      <c r="J10127" t="s">
        <v>19</v>
      </c>
      <c r="K10127" t="s">
        <v>17325</v>
      </c>
    </row>
    <row r="10128" spans="1:11" hidden="1" x14ac:dyDescent="0.3">
      <c r="A10128" t="s">
        <v>9803</v>
      </c>
      <c r="B10128" t="s">
        <v>9804</v>
      </c>
      <c r="C10128" t="s">
        <v>17387</v>
      </c>
      <c r="D10128" t="s">
        <v>17388</v>
      </c>
      <c r="E10128" s="74">
        <v>43746</v>
      </c>
      <c r="F10128">
        <v>0.24168000000000001</v>
      </c>
      <c r="G10128" t="s">
        <v>17</v>
      </c>
      <c r="H10128" t="s">
        <v>17315</v>
      </c>
      <c r="I10128" s="74">
        <v>44131</v>
      </c>
      <c r="J10128" t="s">
        <v>19</v>
      </c>
      <c r="K10128" t="s">
        <v>17325</v>
      </c>
    </row>
    <row r="10129" spans="1:11" hidden="1" x14ac:dyDescent="0.3">
      <c r="A10129" t="s">
        <v>9805</v>
      </c>
      <c r="B10129" t="s">
        <v>9806</v>
      </c>
      <c r="C10129" t="s">
        <v>17387</v>
      </c>
      <c r="D10129" t="s">
        <v>17388</v>
      </c>
      <c r="E10129" s="74">
        <v>43770</v>
      </c>
      <c r="F10129">
        <v>0.249389</v>
      </c>
      <c r="G10129" t="s">
        <v>17</v>
      </c>
      <c r="H10129" t="s">
        <v>17315</v>
      </c>
      <c r="I10129" s="74">
        <v>44131</v>
      </c>
      <c r="J10129" t="s">
        <v>19</v>
      </c>
      <c r="K10129" t="s">
        <v>17325</v>
      </c>
    </row>
    <row r="10130" spans="1:11" hidden="1" x14ac:dyDescent="0.3">
      <c r="A10130" t="s">
        <v>9697</v>
      </c>
      <c r="B10130" t="s">
        <v>9698</v>
      </c>
      <c r="C10130" t="s">
        <v>17387</v>
      </c>
      <c r="D10130" t="s">
        <v>17388</v>
      </c>
      <c r="E10130" s="74">
        <v>43469</v>
      </c>
      <c r="F10130">
        <v>0.24537</v>
      </c>
      <c r="G10130" t="s">
        <v>17</v>
      </c>
      <c r="H10130" t="s">
        <v>17315</v>
      </c>
      <c r="I10130" s="74">
        <v>44160</v>
      </c>
      <c r="J10130" t="s">
        <v>19</v>
      </c>
      <c r="K10130" t="s">
        <v>17325</v>
      </c>
    </row>
    <row r="10131" spans="1:11" hidden="1" x14ac:dyDescent="0.3">
      <c r="A10131" t="s">
        <v>22454</v>
      </c>
      <c r="B10131" t="s">
        <v>22455</v>
      </c>
      <c r="C10131" t="s">
        <v>17387</v>
      </c>
      <c r="D10131" t="s">
        <v>17388</v>
      </c>
      <c r="E10131" s="74">
        <v>43768</v>
      </c>
      <c r="F10131">
        <v>0.24695800000000001</v>
      </c>
      <c r="G10131" t="s">
        <v>17</v>
      </c>
      <c r="H10131" t="s">
        <v>17315</v>
      </c>
      <c r="I10131" s="74">
        <v>45503</v>
      </c>
      <c r="J10131" t="s">
        <v>19</v>
      </c>
      <c r="K10131" t="s">
        <v>17325</v>
      </c>
    </row>
    <row r="10132" spans="1:11" hidden="1" x14ac:dyDescent="0.3">
      <c r="A10132" t="s">
        <v>22456</v>
      </c>
      <c r="B10132" t="s">
        <v>22457</v>
      </c>
      <c r="C10132" t="s">
        <v>17387</v>
      </c>
      <c r="D10132" t="s">
        <v>17388</v>
      </c>
      <c r="E10132" s="74">
        <v>43773</v>
      </c>
      <c r="F10132">
        <v>0.25328000000000001</v>
      </c>
      <c r="G10132" t="s">
        <v>17</v>
      </c>
      <c r="H10132" t="s">
        <v>17315</v>
      </c>
      <c r="I10132" s="74">
        <v>44131</v>
      </c>
      <c r="J10132" t="s">
        <v>19</v>
      </c>
      <c r="K10132" t="s">
        <v>17325</v>
      </c>
    </row>
    <row r="10133" spans="1:11" hidden="1" x14ac:dyDescent="0.3">
      <c r="A10133" t="s">
        <v>22458</v>
      </c>
      <c r="B10133" t="s">
        <v>22459</v>
      </c>
      <c r="C10133" t="s">
        <v>17387</v>
      </c>
      <c r="D10133" t="s">
        <v>17388</v>
      </c>
      <c r="E10133" s="74">
        <v>43774</v>
      </c>
      <c r="F10133">
        <v>0.24395</v>
      </c>
      <c r="G10133" t="s">
        <v>17</v>
      </c>
      <c r="H10133" t="s">
        <v>17315</v>
      </c>
      <c r="I10133" s="74">
        <v>45503</v>
      </c>
      <c r="J10133" t="s">
        <v>19</v>
      </c>
      <c r="K10133" t="s">
        <v>17325</v>
      </c>
    </row>
    <row r="10134" spans="1:11" hidden="1" x14ac:dyDescent="0.3">
      <c r="A10134" t="s">
        <v>9807</v>
      </c>
      <c r="B10134" t="s">
        <v>9808</v>
      </c>
      <c r="C10134" t="s">
        <v>17387</v>
      </c>
      <c r="D10134" t="s">
        <v>17388</v>
      </c>
      <c r="E10134" s="74">
        <v>43777</v>
      </c>
      <c r="F10134">
        <v>0.246748</v>
      </c>
      <c r="G10134" t="s">
        <v>17</v>
      </c>
      <c r="H10134" t="s">
        <v>17315</v>
      </c>
      <c r="I10134" s="74">
        <v>44131</v>
      </c>
      <c r="J10134" t="s">
        <v>19</v>
      </c>
      <c r="K10134" t="s">
        <v>17325</v>
      </c>
    </row>
    <row r="10135" spans="1:11" hidden="1" x14ac:dyDescent="0.3">
      <c r="A10135" t="s">
        <v>22460</v>
      </c>
      <c r="B10135" t="s">
        <v>22461</v>
      </c>
      <c r="C10135" t="s">
        <v>17387</v>
      </c>
      <c r="D10135" t="s">
        <v>17388</v>
      </c>
      <c r="E10135" s="74">
        <v>43707</v>
      </c>
      <c r="F10135">
        <v>0.24324999999999999</v>
      </c>
      <c r="G10135" t="s">
        <v>17</v>
      </c>
      <c r="H10135" t="s">
        <v>17315</v>
      </c>
      <c r="I10135" s="74">
        <v>44131</v>
      </c>
      <c r="J10135" t="s">
        <v>19</v>
      </c>
      <c r="K10135" t="s">
        <v>17325</v>
      </c>
    </row>
    <row r="10136" spans="1:11" hidden="1" x14ac:dyDescent="0.3">
      <c r="A10136" t="s">
        <v>16981</v>
      </c>
      <c r="B10136" t="s">
        <v>16980</v>
      </c>
      <c r="C10136" t="s">
        <v>17387</v>
      </c>
      <c r="D10136" t="s">
        <v>17388</v>
      </c>
      <c r="E10136" s="74">
        <v>43713</v>
      </c>
      <c r="F10136">
        <v>7.8719999999999998E-2</v>
      </c>
      <c r="G10136" t="s">
        <v>17</v>
      </c>
      <c r="H10136" t="s">
        <v>17315</v>
      </c>
      <c r="I10136" s="74">
        <v>44517</v>
      </c>
      <c r="J10136" t="s">
        <v>19</v>
      </c>
      <c r="K10136" t="s">
        <v>17325</v>
      </c>
    </row>
    <row r="10137" spans="1:11" hidden="1" x14ac:dyDescent="0.3">
      <c r="A10137" t="s">
        <v>9809</v>
      </c>
      <c r="B10137" t="s">
        <v>9810</v>
      </c>
      <c r="C10137" t="s">
        <v>17387</v>
      </c>
      <c r="D10137" t="s">
        <v>17388</v>
      </c>
      <c r="E10137" s="74">
        <v>43593</v>
      </c>
      <c r="F10137">
        <v>0.24587999999999999</v>
      </c>
      <c r="G10137" t="s">
        <v>17</v>
      </c>
      <c r="H10137" t="s">
        <v>17315</v>
      </c>
      <c r="I10137" s="74">
        <v>44131</v>
      </c>
      <c r="J10137" t="s">
        <v>19</v>
      </c>
      <c r="K10137" t="s">
        <v>17325</v>
      </c>
    </row>
    <row r="10138" spans="1:11" hidden="1" x14ac:dyDescent="0.3">
      <c r="A10138" t="s">
        <v>9811</v>
      </c>
      <c r="B10138" t="s">
        <v>9812</v>
      </c>
      <c r="C10138" t="s">
        <v>17387</v>
      </c>
      <c r="D10138" t="s">
        <v>17388</v>
      </c>
      <c r="E10138" s="74">
        <v>43593</v>
      </c>
      <c r="F10138">
        <v>0.24925</v>
      </c>
      <c r="G10138" t="s">
        <v>17</v>
      </c>
      <c r="H10138" t="s">
        <v>17315</v>
      </c>
      <c r="I10138" s="74">
        <v>44131</v>
      </c>
      <c r="J10138" t="s">
        <v>19</v>
      </c>
      <c r="K10138" t="s">
        <v>17325</v>
      </c>
    </row>
    <row r="10139" spans="1:11" hidden="1" x14ac:dyDescent="0.3">
      <c r="A10139" t="s">
        <v>9813</v>
      </c>
      <c r="B10139" t="s">
        <v>9814</v>
      </c>
      <c r="C10139" t="s">
        <v>17387</v>
      </c>
      <c r="D10139" t="s">
        <v>17388</v>
      </c>
      <c r="E10139" s="74">
        <v>43616</v>
      </c>
      <c r="F10139">
        <v>0.24596999999999999</v>
      </c>
      <c r="G10139" t="s">
        <v>17</v>
      </c>
      <c r="H10139" t="s">
        <v>17315</v>
      </c>
      <c r="I10139" s="74">
        <v>44131</v>
      </c>
      <c r="J10139" t="s">
        <v>19</v>
      </c>
      <c r="K10139" t="s">
        <v>17325</v>
      </c>
    </row>
    <row r="10140" spans="1:11" hidden="1" x14ac:dyDescent="0.3">
      <c r="A10140" t="s">
        <v>9815</v>
      </c>
      <c r="B10140" t="s">
        <v>9816</v>
      </c>
      <c r="C10140" t="s">
        <v>17387</v>
      </c>
      <c r="D10140" t="s">
        <v>17388</v>
      </c>
      <c r="E10140" s="74">
        <v>43549</v>
      </c>
      <c r="F10140">
        <v>0.24550900000000001</v>
      </c>
      <c r="G10140" t="s">
        <v>17</v>
      </c>
      <c r="H10140" t="s">
        <v>17315</v>
      </c>
      <c r="I10140" s="74">
        <v>44131</v>
      </c>
      <c r="J10140" t="s">
        <v>19</v>
      </c>
      <c r="K10140" t="s">
        <v>17325</v>
      </c>
    </row>
    <row r="10141" spans="1:11" hidden="1" x14ac:dyDescent="0.3">
      <c r="A10141" t="s">
        <v>16996</v>
      </c>
      <c r="B10141" t="s">
        <v>16995</v>
      </c>
      <c r="C10141" t="s">
        <v>17387</v>
      </c>
      <c r="D10141" t="s">
        <v>17388</v>
      </c>
      <c r="E10141" s="74">
        <v>43468</v>
      </c>
      <c r="F10141">
        <v>0.24460999999999999</v>
      </c>
      <c r="G10141" t="s">
        <v>17</v>
      </c>
      <c r="H10141" t="s">
        <v>17315</v>
      </c>
      <c r="I10141" s="74">
        <v>44459</v>
      </c>
      <c r="J10141" t="s">
        <v>19</v>
      </c>
      <c r="K10141" t="s">
        <v>17325</v>
      </c>
    </row>
    <row r="10142" spans="1:11" hidden="1" x14ac:dyDescent="0.3">
      <c r="A10142" t="s">
        <v>9817</v>
      </c>
      <c r="B10142" t="s">
        <v>9818</v>
      </c>
      <c r="C10142" t="s">
        <v>17387</v>
      </c>
      <c r="D10142" t="s">
        <v>17388</v>
      </c>
      <c r="E10142" s="74">
        <v>43542</v>
      </c>
      <c r="F10142">
        <v>0.24292</v>
      </c>
      <c r="G10142" t="s">
        <v>17</v>
      </c>
      <c r="H10142" t="s">
        <v>17315</v>
      </c>
      <c r="I10142" s="74">
        <v>44131</v>
      </c>
      <c r="J10142" t="s">
        <v>19</v>
      </c>
      <c r="K10142" t="s">
        <v>17325</v>
      </c>
    </row>
    <row r="10143" spans="1:11" hidden="1" x14ac:dyDescent="0.3">
      <c r="A10143" t="s">
        <v>9819</v>
      </c>
      <c r="B10143" t="s">
        <v>9820</v>
      </c>
      <c r="C10143" t="s">
        <v>17387</v>
      </c>
      <c r="D10143" t="s">
        <v>17388</v>
      </c>
      <c r="E10143" s="74">
        <v>43546</v>
      </c>
      <c r="F10143">
        <v>0.24912000000000001</v>
      </c>
      <c r="G10143" t="s">
        <v>17</v>
      </c>
      <c r="H10143" t="s">
        <v>17315</v>
      </c>
      <c r="I10143" s="74">
        <v>44131</v>
      </c>
      <c r="J10143" t="s">
        <v>19</v>
      </c>
      <c r="K10143" t="s">
        <v>17325</v>
      </c>
    </row>
    <row r="10144" spans="1:11" hidden="1" x14ac:dyDescent="0.3">
      <c r="A10144" t="s">
        <v>16979</v>
      </c>
      <c r="B10144" t="s">
        <v>16978</v>
      </c>
      <c r="C10144" t="s">
        <v>17387</v>
      </c>
      <c r="D10144" t="s">
        <v>17388</v>
      </c>
      <c r="E10144" s="74">
        <v>43558</v>
      </c>
      <c r="F10144">
        <v>0.24082999999999999</v>
      </c>
      <c r="G10144" t="s">
        <v>17</v>
      </c>
      <c r="H10144" t="s">
        <v>17315</v>
      </c>
      <c r="I10144" s="74">
        <v>44459</v>
      </c>
      <c r="J10144" t="s">
        <v>19</v>
      </c>
      <c r="K10144" t="s">
        <v>17325</v>
      </c>
    </row>
    <row r="10145" spans="1:11" hidden="1" x14ac:dyDescent="0.3">
      <c r="A10145" t="s">
        <v>9821</v>
      </c>
      <c r="B10145" t="s">
        <v>9822</v>
      </c>
      <c r="C10145" t="s">
        <v>17387</v>
      </c>
      <c r="D10145" t="s">
        <v>17388</v>
      </c>
      <c r="E10145" s="74">
        <v>43580</v>
      </c>
      <c r="F10145">
        <v>0.249199</v>
      </c>
      <c r="G10145" t="s">
        <v>17</v>
      </c>
      <c r="H10145" t="s">
        <v>17315</v>
      </c>
      <c r="I10145" s="74">
        <v>44131</v>
      </c>
      <c r="J10145" t="s">
        <v>19</v>
      </c>
      <c r="K10145" t="s">
        <v>17325</v>
      </c>
    </row>
    <row r="10146" spans="1:11" hidden="1" x14ac:dyDescent="0.3">
      <c r="A10146" t="s">
        <v>9823</v>
      </c>
      <c r="B10146" t="s">
        <v>9824</v>
      </c>
      <c r="C10146" t="s">
        <v>17387</v>
      </c>
      <c r="D10146" t="s">
        <v>17388</v>
      </c>
      <c r="E10146" s="74">
        <v>43544</v>
      </c>
      <c r="F10146">
        <v>0.24804899999999999</v>
      </c>
      <c r="G10146" t="s">
        <v>17</v>
      </c>
      <c r="H10146" t="s">
        <v>17315</v>
      </c>
      <c r="I10146" s="74">
        <v>44131</v>
      </c>
      <c r="J10146" t="s">
        <v>19</v>
      </c>
      <c r="K10146" t="s">
        <v>17325</v>
      </c>
    </row>
    <row r="10147" spans="1:11" hidden="1" x14ac:dyDescent="0.3">
      <c r="A10147" t="s">
        <v>9825</v>
      </c>
      <c r="B10147" t="s">
        <v>9826</v>
      </c>
      <c r="C10147" t="s">
        <v>17387</v>
      </c>
      <c r="D10147" t="s">
        <v>17388</v>
      </c>
      <c r="E10147" s="74">
        <v>43473</v>
      </c>
      <c r="F10147">
        <v>0.24722</v>
      </c>
      <c r="G10147" t="s">
        <v>17</v>
      </c>
      <c r="H10147" t="s">
        <v>17315</v>
      </c>
      <c r="I10147" s="74">
        <v>44131</v>
      </c>
      <c r="J10147" t="s">
        <v>19</v>
      </c>
      <c r="K10147" t="s">
        <v>17325</v>
      </c>
    </row>
    <row r="10148" spans="1:11" hidden="1" x14ac:dyDescent="0.3">
      <c r="A10148" t="s">
        <v>9827</v>
      </c>
      <c r="B10148" t="s">
        <v>9828</v>
      </c>
      <c r="C10148" t="s">
        <v>17387</v>
      </c>
      <c r="D10148" t="s">
        <v>17388</v>
      </c>
      <c r="E10148" s="74">
        <v>43469</v>
      </c>
      <c r="F10148">
        <v>0.24717800000000001</v>
      </c>
      <c r="G10148" t="s">
        <v>17</v>
      </c>
      <c r="H10148" t="s">
        <v>17315</v>
      </c>
      <c r="I10148" s="74">
        <v>44131</v>
      </c>
      <c r="J10148" t="s">
        <v>19</v>
      </c>
      <c r="K10148" t="s">
        <v>17325</v>
      </c>
    </row>
    <row r="10149" spans="1:11" hidden="1" x14ac:dyDescent="0.3">
      <c r="A10149" t="s">
        <v>9829</v>
      </c>
      <c r="B10149" t="s">
        <v>9830</v>
      </c>
      <c r="C10149" t="s">
        <v>17387</v>
      </c>
      <c r="D10149" t="s">
        <v>17388</v>
      </c>
      <c r="E10149" s="74">
        <v>43469</v>
      </c>
      <c r="F10149">
        <v>0.247278</v>
      </c>
      <c r="G10149" t="s">
        <v>17</v>
      </c>
      <c r="H10149" t="s">
        <v>17315</v>
      </c>
      <c r="I10149" s="74">
        <v>44131</v>
      </c>
      <c r="J10149" t="s">
        <v>19</v>
      </c>
      <c r="K10149" t="s">
        <v>17325</v>
      </c>
    </row>
    <row r="10150" spans="1:11" hidden="1" x14ac:dyDescent="0.3">
      <c r="A10150" t="s">
        <v>9831</v>
      </c>
      <c r="B10150" t="s">
        <v>9832</v>
      </c>
      <c r="C10150" t="s">
        <v>17387</v>
      </c>
      <c r="D10150" t="s">
        <v>17388</v>
      </c>
      <c r="E10150" s="74">
        <v>43469</v>
      </c>
      <c r="F10150">
        <v>0.24879999999999999</v>
      </c>
      <c r="G10150" t="s">
        <v>17</v>
      </c>
      <c r="H10150" t="s">
        <v>17315</v>
      </c>
      <c r="I10150" s="74">
        <v>44131</v>
      </c>
      <c r="J10150" t="s">
        <v>19</v>
      </c>
      <c r="K10150" t="s">
        <v>17325</v>
      </c>
    </row>
    <row r="10151" spans="1:11" hidden="1" x14ac:dyDescent="0.3">
      <c r="A10151" t="s">
        <v>9833</v>
      </c>
      <c r="B10151" t="s">
        <v>9834</v>
      </c>
      <c r="C10151" t="s">
        <v>17387</v>
      </c>
      <c r="D10151" t="s">
        <v>17388</v>
      </c>
      <c r="E10151" s="74">
        <v>43474</v>
      </c>
      <c r="F10151">
        <v>0.24772</v>
      </c>
      <c r="G10151" t="s">
        <v>17</v>
      </c>
      <c r="H10151" t="s">
        <v>17315</v>
      </c>
      <c r="I10151" s="74">
        <v>44131</v>
      </c>
      <c r="J10151" t="s">
        <v>19</v>
      </c>
      <c r="K10151" t="s">
        <v>17325</v>
      </c>
    </row>
    <row r="10152" spans="1:11" hidden="1" x14ac:dyDescent="0.3">
      <c r="A10152" t="s">
        <v>9702</v>
      </c>
      <c r="B10152" t="s">
        <v>9703</v>
      </c>
      <c r="C10152" t="s">
        <v>17387</v>
      </c>
      <c r="D10152" t="s">
        <v>17388</v>
      </c>
      <c r="E10152" s="74">
        <v>43469</v>
      </c>
      <c r="F10152">
        <v>0.24893999999999999</v>
      </c>
      <c r="G10152" t="s">
        <v>17</v>
      </c>
      <c r="H10152" t="s">
        <v>17315</v>
      </c>
      <c r="I10152" s="74">
        <v>44131</v>
      </c>
      <c r="J10152" t="s">
        <v>19</v>
      </c>
      <c r="K10152" t="s">
        <v>17325</v>
      </c>
    </row>
    <row r="10153" spans="1:11" hidden="1" x14ac:dyDescent="0.3">
      <c r="A10153" t="s">
        <v>9835</v>
      </c>
      <c r="B10153" t="s">
        <v>9836</v>
      </c>
      <c r="C10153" t="s">
        <v>17387</v>
      </c>
      <c r="D10153" t="s">
        <v>17388</v>
      </c>
      <c r="E10153" s="74">
        <v>43481</v>
      </c>
      <c r="F10153">
        <v>0.24825</v>
      </c>
      <c r="G10153" t="s">
        <v>17</v>
      </c>
      <c r="H10153" t="s">
        <v>17315</v>
      </c>
      <c r="I10153" s="74">
        <v>44131</v>
      </c>
      <c r="J10153" t="s">
        <v>19</v>
      </c>
      <c r="K10153" t="s">
        <v>17325</v>
      </c>
    </row>
    <row r="10154" spans="1:11" hidden="1" x14ac:dyDescent="0.3">
      <c r="A10154" t="s">
        <v>9837</v>
      </c>
      <c r="B10154" t="s">
        <v>9838</v>
      </c>
      <c r="C10154" t="s">
        <v>17387</v>
      </c>
      <c r="D10154" t="s">
        <v>17388</v>
      </c>
      <c r="E10154" s="74">
        <v>43494</v>
      </c>
      <c r="F10154">
        <v>0.24657899999999999</v>
      </c>
      <c r="G10154" t="s">
        <v>17</v>
      </c>
      <c r="H10154" t="s">
        <v>17315</v>
      </c>
      <c r="I10154" s="74">
        <v>44131</v>
      </c>
      <c r="J10154" t="s">
        <v>19</v>
      </c>
      <c r="K10154" t="s">
        <v>17325</v>
      </c>
    </row>
    <row r="10155" spans="1:11" hidden="1" x14ac:dyDescent="0.3">
      <c r="A10155" t="s">
        <v>9839</v>
      </c>
      <c r="B10155" t="s">
        <v>9840</v>
      </c>
      <c r="C10155" t="s">
        <v>17387</v>
      </c>
      <c r="D10155" t="s">
        <v>17388</v>
      </c>
      <c r="E10155" s="74">
        <v>43494</v>
      </c>
      <c r="F10155">
        <v>0.24772</v>
      </c>
      <c r="G10155" t="s">
        <v>17</v>
      </c>
      <c r="H10155" t="s">
        <v>17315</v>
      </c>
      <c r="I10155" s="74">
        <v>44131</v>
      </c>
      <c r="J10155" t="s">
        <v>19</v>
      </c>
      <c r="K10155" t="s">
        <v>17325</v>
      </c>
    </row>
    <row r="10156" spans="1:11" hidden="1" x14ac:dyDescent="0.3">
      <c r="A10156" t="s">
        <v>9841</v>
      </c>
      <c r="B10156" t="s">
        <v>9842</v>
      </c>
      <c r="C10156" t="s">
        <v>17387</v>
      </c>
      <c r="D10156" t="s">
        <v>17388</v>
      </c>
      <c r="E10156" s="74">
        <v>43500</v>
      </c>
      <c r="F10156">
        <v>0.24689</v>
      </c>
      <c r="G10156" t="s">
        <v>17</v>
      </c>
      <c r="H10156" t="s">
        <v>17315</v>
      </c>
      <c r="I10156" s="74">
        <v>44131</v>
      </c>
      <c r="J10156" t="s">
        <v>19</v>
      </c>
      <c r="K10156" t="s">
        <v>17325</v>
      </c>
    </row>
    <row r="10157" spans="1:11" hidden="1" x14ac:dyDescent="0.3">
      <c r="A10157" t="s">
        <v>9843</v>
      </c>
      <c r="B10157" t="s">
        <v>9844</v>
      </c>
      <c r="C10157" t="s">
        <v>17387</v>
      </c>
      <c r="D10157" t="s">
        <v>17388</v>
      </c>
      <c r="E10157" s="74">
        <v>43511</v>
      </c>
      <c r="F10157">
        <v>0.24840000000000001</v>
      </c>
      <c r="G10157" t="s">
        <v>17</v>
      </c>
      <c r="H10157" t="s">
        <v>17315</v>
      </c>
      <c r="I10157" s="74">
        <v>44160</v>
      </c>
      <c r="J10157" t="s">
        <v>19</v>
      </c>
      <c r="K10157" t="s">
        <v>17325</v>
      </c>
    </row>
    <row r="10158" spans="1:11" hidden="1" x14ac:dyDescent="0.3">
      <c r="A10158" t="s">
        <v>9845</v>
      </c>
      <c r="B10158" t="s">
        <v>9846</v>
      </c>
      <c r="C10158" t="s">
        <v>17387</v>
      </c>
      <c r="D10158" t="s">
        <v>17388</v>
      </c>
      <c r="E10158" s="74">
        <v>43538</v>
      </c>
      <c r="F10158">
        <v>0.246699</v>
      </c>
      <c r="G10158" t="s">
        <v>17</v>
      </c>
      <c r="H10158" t="s">
        <v>17315</v>
      </c>
      <c r="I10158" s="74">
        <v>44131</v>
      </c>
      <c r="J10158" t="s">
        <v>19</v>
      </c>
      <c r="K10158" t="s">
        <v>17325</v>
      </c>
    </row>
    <row r="10159" spans="1:11" hidden="1" x14ac:dyDescent="0.3">
      <c r="A10159" t="s">
        <v>9847</v>
      </c>
      <c r="B10159" t="s">
        <v>9848</v>
      </c>
      <c r="C10159" t="s">
        <v>17387</v>
      </c>
      <c r="D10159" t="s">
        <v>17388</v>
      </c>
      <c r="E10159" s="74">
        <v>43549</v>
      </c>
      <c r="F10159">
        <v>8.1689999999999999E-2</v>
      </c>
      <c r="G10159" t="s">
        <v>17</v>
      </c>
      <c r="H10159" t="s">
        <v>17315</v>
      </c>
      <c r="I10159" s="74">
        <v>44131</v>
      </c>
      <c r="J10159" t="s">
        <v>19</v>
      </c>
      <c r="K10159" t="s">
        <v>17325</v>
      </c>
    </row>
    <row r="10160" spans="1:11" hidden="1" x14ac:dyDescent="0.3">
      <c r="A10160" t="s">
        <v>9849</v>
      </c>
      <c r="B10160" t="s">
        <v>9850</v>
      </c>
      <c r="C10160" t="s">
        <v>17387</v>
      </c>
      <c r="D10160" t="s">
        <v>17388</v>
      </c>
      <c r="E10160" s="74">
        <v>43776</v>
      </c>
      <c r="F10160">
        <v>0.241948</v>
      </c>
      <c r="G10160" t="s">
        <v>17</v>
      </c>
      <c r="H10160" t="s">
        <v>17315</v>
      </c>
      <c r="I10160" s="74">
        <v>44131</v>
      </c>
      <c r="J10160" t="s">
        <v>19</v>
      </c>
      <c r="K10160" t="s">
        <v>17325</v>
      </c>
    </row>
    <row r="10161" spans="1:11" hidden="1" x14ac:dyDescent="0.3">
      <c r="A10161" t="s">
        <v>22462</v>
      </c>
      <c r="B10161" t="s">
        <v>22463</v>
      </c>
      <c r="C10161" t="s">
        <v>17387</v>
      </c>
      <c r="D10161" t="s">
        <v>17388</v>
      </c>
      <c r="E10161" s="74">
        <v>43467</v>
      </c>
      <c r="F10161">
        <v>0.2457</v>
      </c>
      <c r="G10161" t="s">
        <v>17</v>
      </c>
      <c r="H10161" t="s">
        <v>17315</v>
      </c>
      <c r="I10161" s="74">
        <v>45503</v>
      </c>
      <c r="J10161" t="s">
        <v>19</v>
      </c>
      <c r="K10161" t="s">
        <v>17325</v>
      </c>
    </row>
    <row r="10162" spans="1:11" hidden="1" x14ac:dyDescent="0.3">
      <c r="A10162" t="s">
        <v>16977</v>
      </c>
      <c r="B10162" t="s">
        <v>16976</v>
      </c>
      <c r="C10162" t="s">
        <v>17387</v>
      </c>
      <c r="D10162" t="s">
        <v>17388</v>
      </c>
      <c r="E10162" s="74">
        <v>43467</v>
      </c>
      <c r="F10162">
        <v>0.247638</v>
      </c>
      <c r="G10162" t="s">
        <v>17</v>
      </c>
      <c r="H10162" t="s">
        <v>17315</v>
      </c>
      <c r="I10162" s="74">
        <v>44459</v>
      </c>
      <c r="J10162" t="s">
        <v>19</v>
      </c>
      <c r="K10162" t="s">
        <v>17325</v>
      </c>
    </row>
    <row r="10163" spans="1:11" hidden="1" x14ac:dyDescent="0.3">
      <c r="A10163" t="s">
        <v>9988</v>
      </c>
      <c r="B10163" t="s">
        <v>9989</v>
      </c>
      <c r="C10163" t="s">
        <v>17387</v>
      </c>
      <c r="D10163" t="s">
        <v>17388</v>
      </c>
      <c r="E10163" s="74">
        <v>43832</v>
      </c>
      <c r="F10163">
        <v>0.24793999999999999</v>
      </c>
      <c r="G10163" t="s">
        <v>17</v>
      </c>
      <c r="H10163" t="s">
        <v>17315</v>
      </c>
      <c r="I10163" s="74">
        <v>44131</v>
      </c>
      <c r="J10163" t="s">
        <v>19</v>
      </c>
      <c r="K10163" t="s">
        <v>17325</v>
      </c>
    </row>
    <row r="10164" spans="1:11" hidden="1" x14ac:dyDescent="0.3">
      <c r="A10164" t="s">
        <v>22660</v>
      </c>
      <c r="B10164" t="s">
        <v>22661</v>
      </c>
      <c r="C10164" t="s">
        <v>17387</v>
      </c>
      <c r="D10164" t="s">
        <v>17388</v>
      </c>
      <c r="E10164" s="74">
        <v>44008</v>
      </c>
      <c r="F10164">
        <v>0.24140800000000001</v>
      </c>
      <c r="G10164" t="s">
        <v>17</v>
      </c>
      <c r="H10164" t="s">
        <v>17315</v>
      </c>
      <c r="I10164" s="74">
        <v>45533</v>
      </c>
      <c r="J10164" t="s">
        <v>19</v>
      </c>
      <c r="K10164" t="s">
        <v>17325</v>
      </c>
    </row>
    <row r="10165" spans="1:11" hidden="1" x14ac:dyDescent="0.3">
      <c r="A10165" t="s">
        <v>22842</v>
      </c>
      <c r="B10165" t="s">
        <v>22843</v>
      </c>
      <c r="C10165" t="s">
        <v>17387</v>
      </c>
      <c r="D10165" t="s">
        <v>17388</v>
      </c>
      <c r="E10165" s="74">
        <v>43867</v>
      </c>
      <c r="F10165">
        <v>0.235789</v>
      </c>
      <c r="G10165" t="s">
        <v>17</v>
      </c>
      <c r="H10165" t="s">
        <v>17315</v>
      </c>
      <c r="I10165" s="74">
        <v>45533</v>
      </c>
      <c r="J10165" t="s">
        <v>19</v>
      </c>
      <c r="K10165" t="s">
        <v>17325</v>
      </c>
    </row>
    <row r="10166" spans="1:11" hidden="1" x14ac:dyDescent="0.3">
      <c r="A10166" t="s">
        <v>22844</v>
      </c>
      <c r="B10166" t="s">
        <v>22845</v>
      </c>
      <c r="C10166" t="s">
        <v>17387</v>
      </c>
      <c r="D10166" t="s">
        <v>17388</v>
      </c>
      <c r="E10166" s="74">
        <v>43867</v>
      </c>
      <c r="F10166">
        <v>0.24367900000000001</v>
      </c>
      <c r="G10166" t="s">
        <v>17</v>
      </c>
      <c r="H10166" t="s">
        <v>17315</v>
      </c>
      <c r="I10166" s="74">
        <v>45533</v>
      </c>
      <c r="J10166" t="s">
        <v>19</v>
      </c>
      <c r="K10166" t="s">
        <v>17325</v>
      </c>
    </row>
    <row r="10167" spans="1:11" hidden="1" x14ac:dyDescent="0.3">
      <c r="A10167" t="s">
        <v>22846</v>
      </c>
      <c r="B10167" t="s">
        <v>22847</v>
      </c>
      <c r="C10167" t="s">
        <v>17387</v>
      </c>
      <c r="D10167" t="s">
        <v>17388</v>
      </c>
      <c r="E10167" s="74">
        <v>43880</v>
      </c>
      <c r="F10167">
        <v>0.24285000000000001</v>
      </c>
      <c r="G10167" t="s">
        <v>17</v>
      </c>
      <c r="H10167" t="s">
        <v>17315</v>
      </c>
      <c r="I10167" s="74">
        <v>45533</v>
      </c>
      <c r="J10167" t="s">
        <v>19</v>
      </c>
      <c r="K10167" t="s">
        <v>17325</v>
      </c>
    </row>
    <row r="10168" spans="1:11" hidden="1" x14ac:dyDescent="0.3">
      <c r="A10168" t="s">
        <v>22848</v>
      </c>
      <c r="B10168" t="s">
        <v>22849</v>
      </c>
      <c r="C10168" t="s">
        <v>17387</v>
      </c>
      <c r="D10168" t="s">
        <v>17388</v>
      </c>
      <c r="E10168" s="74">
        <v>43873</v>
      </c>
      <c r="F10168">
        <v>0.14351900000000001</v>
      </c>
      <c r="G10168" t="s">
        <v>17</v>
      </c>
      <c r="H10168" t="s">
        <v>17315</v>
      </c>
      <c r="I10168" s="74">
        <v>45533</v>
      </c>
      <c r="J10168" t="s">
        <v>19</v>
      </c>
      <c r="K10168" t="s">
        <v>17325</v>
      </c>
    </row>
    <row r="10169" spans="1:11" hidden="1" x14ac:dyDescent="0.3">
      <c r="A10169" t="s">
        <v>22862</v>
      </c>
      <c r="B10169" t="s">
        <v>22863</v>
      </c>
      <c r="C10169" t="s">
        <v>17387</v>
      </c>
      <c r="D10169" t="s">
        <v>17388</v>
      </c>
      <c r="E10169" s="74">
        <v>43892</v>
      </c>
      <c r="F10169">
        <v>0.24787699999999999</v>
      </c>
      <c r="G10169" t="s">
        <v>17</v>
      </c>
      <c r="H10169" t="s">
        <v>17315</v>
      </c>
      <c r="I10169" s="74">
        <v>45533</v>
      </c>
      <c r="J10169" t="s">
        <v>19</v>
      </c>
      <c r="K10169" t="s">
        <v>17325</v>
      </c>
    </row>
    <row r="10170" spans="1:11" hidden="1" x14ac:dyDescent="0.3">
      <c r="A10170" t="s">
        <v>22876</v>
      </c>
      <c r="B10170" t="s">
        <v>22877</v>
      </c>
      <c r="C10170" t="s">
        <v>17387</v>
      </c>
      <c r="D10170" t="s">
        <v>17388</v>
      </c>
      <c r="E10170" s="74">
        <v>43957</v>
      </c>
      <c r="F10170">
        <v>0.245699</v>
      </c>
      <c r="G10170" t="s">
        <v>17</v>
      </c>
      <c r="H10170" t="s">
        <v>17315</v>
      </c>
      <c r="I10170" s="74">
        <v>45558</v>
      </c>
      <c r="J10170" t="s">
        <v>19</v>
      </c>
      <c r="K10170" t="s">
        <v>17325</v>
      </c>
    </row>
    <row r="10171" spans="1:11" hidden="1" x14ac:dyDescent="0.3">
      <c r="A10171" t="s">
        <v>22880</v>
      </c>
      <c r="B10171" t="s">
        <v>22881</v>
      </c>
      <c r="C10171" t="s">
        <v>17387</v>
      </c>
      <c r="D10171" t="s">
        <v>17388</v>
      </c>
      <c r="E10171" s="74">
        <v>44117</v>
      </c>
      <c r="F10171">
        <v>0.24140900000000001</v>
      </c>
      <c r="G10171" t="s">
        <v>17</v>
      </c>
      <c r="H10171" t="s">
        <v>17315</v>
      </c>
      <c r="I10171" s="74">
        <v>45533</v>
      </c>
      <c r="J10171" t="s">
        <v>19</v>
      </c>
      <c r="K10171" t="s">
        <v>17325</v>
      </c>
    </row>
    <row r="10172" spans="1:11" hidden="1" x14ac:dyDescent="0.3">
      <c r="A10172" t="s">
        <v>22886</v>
      </c>
      <c r="B10172" t="s">
        <v>22887</v>
      </c>
      <c r="C10172" t="s">
        <v>17387</v>
      </c>
      <c r="D10172" t="s">
        <v>17388</v>
      </c>
      <c r="E10172" s="74">
        <v>44120</v>
      </c>
      <c r="F10172">
        <v>0.23463999999999999</v>
      </c>
      <c r="G10172" t="s">
        <v>17</v>
      </c>
      <c r="H10172" t="s">
        <v>17315</v>
      </c>
      <c r="I10172" s="74">
        <v>45558</v>
      </c>
      <c r="J10172" t="s">
        <v>19</v>
      </c>
      <c r="K10172" t="s">
        <v>17325</v>
      </c>
    </row>
    <row r="10173" spans="1:11" hidden="1" x14ac:dyDescent="0.3">
      <c r="A10173" t="s">
        <v>22888</v>
      </c>
      <c r="B10173" t="s">
        <v>22889</v>
      </c>
      <c r="C10173" t="s">
        <v>17387</v>
      </c>
      <c r="D10173" t="s">
        <v>17388</v>
      </c>
      <c r="E10173" s="74">
        <v>44113</v>
      </c>
      <c r="F10173">
        <v>0.24667900000000001</v>
      </c>
      <c r="G10173" t="s">
        <v>17</v>
      </c>
      <c r="H10173" t="s">
        <v>17315</v>
      </c>
      <c r="I10173" s="74">
        <v>45533</v>
      </c>
      <c r="J10173" t="s">
        <v>19</v>
      </c>
      <c r="K10173" t="s">
        <v>17325</v>
      </c>
    </row>
    <row r="10174" spans="1:11" hidden="1" x14ac:dyDescent="0.3">
      <c r="A10174" t="s">
        <v>22664</v>
      </c>
      <c r="B10174" t="s">
        <v>22665</v>
      </c>
      <c r="C10174" t="s">
        <v>17387</v>
      </c>
      <c r="D10174" t="s">
        <v>17388</v>
      </c>
      <c r="E10174" s="74">
        <v>44018</v>
      </c>
      <c r="F10174">
        <v>0.24826999999999999</v>
      </c>
      <c r="G10174" t="s">
        <v>17</v>
      </c>
      <c r="H10174" t="s">
        <v>17315</v>
      </c>
      <c r="I10174" s="74">
        <v>45533</v>
      </c>
      <c r="J10174" t="s">
        <v>19</v>
      </c>
      <c r="K10174" t="s">
        <v>17325</v>
      </c>
    </row>
    <row r="10175" spans="1:11" hidden="1" x14ac:dyDescent="0.3">
      <c r="A10175" t="s">
        <v>22892</v>
      </c>
      <c r="B10175" t="s">
        <v>22893</v>
      </c>
      <c r="C10175" t="s">
        <v>17387</v>
      </c>
      <c r="D10175" t="s">
        <v>17388</v>
      </c>
      <c r="E10175" s="74">
        <v>44112</v>
      </c>
      <c r="F10175">
        <v>0.24135000000000001</v>
      </c>
      <c r="G10175" t="s">
        <v>17</v>
      </c>
      <c r="H10175" t="s">
        <v>17315</v>
      </c>
      <c r="I10175" s="74">
        <v>45533</v>
      </c>
      <c r="J10175" t="s">
        <v>19</v>
      </c>
      <c r="K10175" t="s">
        <v>17325</v>
      </c>
    </row>
    <row r="10176" spans="1:11" hidden="1" x14ac:dyDescent="0.3">
      <c r="A10176" t="s">
        <v>22894</v>
      </c>
      <c r="B10176" t="s">
        <v>22895</v>
      </c>
      <c r="C10176" t="s">
        <v>17387</v>
      </c>
      <c r="D10176" t="s">
        <v>17388</v>
      </c>
      <c r="E10176" s="74">
        <v>44120</v>
      </c>
      <c r="F10176">
        <v>0.247414</v>
      </c>
      <c r="G10176" t="s">
        <v>17</v>
      </c>
      <c r="H10176" t="s">
        <v>17315</v>
      </c>
      <c r="I10176" s="74">
        <v>45558</v>
      </c>
      <c r="J10176" t="s">
        <v>19</v>
      </c>
      <c r="K10176" t="s">
        <v>17325</v>
      </c>
    </row>
    <row r="10177" spans="1:11" hidden="1" x14ac:dyDescent="0.3">
      <c r="A10177" t="s">
        <v>22896</v>
      </c>
      <c r="B10177" t="s">
        <v>22897</v>
      </c>
      <c r="C10177" t="s">
        <v>17387</v>
      </c>
      <c r="D10177" t="s">
        <v>17388</v>
      </c>
      <c r="E10177" s="74">
        <v>44120</v>
      </c>
      <c r="F10177">
        <v>0.24467700000000001</v>
      </c>
      <c r="G10177" t="s">
        <v>17</v>
      </c>
      <c r="H10177" t="s">
        <v>17315</v>
      </c>
      <c r="I10177" s="74">
        <v>45558</v>
      </c>
      <c r="J10177" t="s">
        <v>19</v>
      </c>
      <c r="K10177" t="s">
        <v>17325</v>
      </c>
    </row>
    <row r="10178" spans="1:11" hidden="1" x14ac:dyDescent="0.3">
      <c r="A10178" t="s">
        <v>22898</v>
      </c>
      <c r="B10178" t="s">
        <v>22899</v>
      </c>
      <c r="C10178" t="s">
        <v>17387</v>
      </c>
      <c r="D10178" t="s">
        <v>17388</v>
      </c>
      <c r="E10178" s="74">
        <v>44117</v>
      </c>
      <c r="F10178">
        <v>0.24835699999999999</v>
      </c>
      <c r="G10178" t="s">
        <v>17</v>
      </c>
      <c r="H10178" t="s">
        <v>17315</v>
      </c>
      <c r="I10178" s="74">
        <v>45533</v>
      </c>
      <c r="J10178" t="s">
        <v>19</v>
      </c>
      <c r="K10178" t="s">
        <v>17325</v>
      </c>
    </row>
    <row r="10179" spans="1:11" hidden="1" x14ac:dyDescent="0.3">
      <c r="A10179" t="s">
        <v>22900</v>
      </c>
      <c r="B10179" t="s">
        <v>22901</v>
      </c>
      <c r="C10179" t="s">
        <v>17387</v>
      </c>
      <c r="D10179" t="s">
        <v>17388</v>
      </c>
      <c r="E10179" s="74">
        <v>44119</v>
      </c>
      <c r="F10179">
        <v>0.247777</v>
      </c>
      <c r="G10179" t="s">
        <v>17</v>
      </c>
      <c r="H10179" t="s">
        <v>17315</v>
      </c>
      <c r="I10179" s="74">
        <v>45533</v>
      </c>
      <c r="J10179" t="s">
        <v>19</v>
      </c>
      <c r="K10179" t="s">
        <v>17325</v>
      </c>
    </row>
    <row r="10180" spans="1:11" hidden="1" x14ac:dyDescent="0.3">
      <c r="A10180" t="s">
        <v>22902</v>
      </c>
      <c r="B10180" t="s">
        <v>22903</v>
      </c>
      <c r="C10180" t="s">
        <v>17387</v>
      </c>
      <c r="D10180" t="s">
        <v>17388</v>
      </c>
      <c r="E10180" s="74">
        <v>44131</v>
      </c>
      <c r="F10180">
        <v>0.23764399999999999</v>
      </c>
      <c r="G10180" t="s">
        <v>17</v>
      </c>
      <c r="H10180" t="s">
        <v>17315</v>
      </c>
      <c r="I10180" s="74">
        <v>45533</v>
      </c>
      <c r="J10180" t="s">
        <v>19</v>
      </c>
      <c r="K10180" t="s">
        <v>17325</v>
      </c>
    </row>
    <row r="10181" spans="1:11" hidden="1" x14ac:dyDescent="0.3">
      <c r="A10181" t="s">
        <v>22904</v>
      </c>
      <c r="B10181" t="s">
        <v>22905</v>
      </c>
      <c r="C10181" t="s">
        <v>17387</v>
      </c>
      <c r="D10181" t="s">
        <v>17388</v>
      </c>
      <c r="E10181" s="74">
        <v>43994</v>
      </c>
      <c r="F10181">
        <v>0.18718000000000001</v>
      </c>
      <c r="G10181" t="s">
        <v>17</v>
      </c>
      <c r="H10181" t="s">
        <v>17315</v>
      </c>
      <c r="I10181" s="74">
        <v>45533</v>
      </c>
      <c r="J10181" t="s">
        <v>19</v>
      </c>
      <c r="K10181" t="s">
        <v>17325</v>
      </c>
    </row>
    <row r="10182" spans="1:11" hidden="1" x14ac:dyDescent="0.3">
      <c r="A10182" t="s">
        <v>22666</v>
      </c>
      <c r="B10182" t="s">
        <v>22667</v>
      </c>
      <c r="C10182" t="s">
        <v>17387</v>
      </c>
      <c r="D10182" t="s">
        <v>17388</v>
      </c>
      <c r="E10182" s="74">
        <v>44006</v>
      </c>
      <c r="F10182">
        <v>0.242058</v>
      </c>
      <c r="G10182" t="s">
        <v>17</v>
      </c>
      <c r="H10182" t="s">
        <v>17315</v>
      </c>
      <c r="I10182" s="74">
        <v>45533</v>
      </c>
      <c r="J10182" t="s">
        <v>19</v>
      </c>
      <c r="K10182" t="s">
        <v>17325</v>
      </c>
    </row>
    <row r="10183" spans="1:11" hidden="1" x14ac:dyDescent="0.3">
      <c r="A10183" t="s">
        <v>22906</v>
      </c>
      <c r="B10183" t="s">
        <v>22907</v>
      </c>
      <c r="C10183" t="s">
        <v>17387</v>
      </c>
      <c r="D10183" t="s">
        <v>17388</v>
      </c>
      <c r="E10183" s="74">
        <v>43934</v>
      </c>
      <c r="F10183">
        <v>1.323E-2</v>
      </c>
      <c r="G10183" t="s">
        <v>17</v>
      </c>
      <c r="H10183" t="s">
        <v>17315</v>
      </c>
      <c r="I10183" s="74">
        <v>45533</v>
      </c>
      <c r="J10183" t="s">
        <v>19</v>
      </c>
      <c r="K10183" t="s">
        <v>17325</v>
      </c>
    </row>
    <row r="10184" spans="1:11" hidden="1" x14ac:dyDescent="0.3">
      <c r="A10184" t="s">
        <v>22910</v>
      </c>
      <c r="B10184" t="s">
        <v>22911</v>
      </c>
      <c r="C10184" t="s">
        <v>17387</v>
      </c>
      <c r="D10184" t="s">
        <v>17388</v>
      </c>
      <c r="E10184" s="74">
        <v>43955</v>
      </c>
      <c r="F10184">
        <v>2.452E-2</v>
      </c>
      <c r="G10184" t="s">
        <v>17</v>
      </c>
      <c r="H10184" t="s">
        <v>17315</v>
      </c>
      <c r="I10184" s="74">
        <v>45533</v>
      </c>
      <c r="J10184" t="s">
        <v>19</v>
      </c>
      <c r="K10184" t="s">
        <v>17325</v>
      </c>
    </row>
    <row r="10185" spans="1:11" hidden="1" x14ac:dyDescent="0.3">
      <c r="A10185" t="s">
        <v>22918</v>
      </c>
      <c r="B10185" t="s">
        <v>22919</v>
      </c>
      <c r="C10185" t="s">
        <v>17387</v>
      </c>
      <c r="D10185" t="s">
        <v>17388</v>
      </c>
      <c r="E10185" s="74">
        <v>43844</v>
      </c>
      <c r="F10185">
        <v>0.24206900000000001</v>
      </c>
      <c r="G10185" t="s">
        <v>17</v>
      </c>
      <c r="H10185" t="s">
        <v>17315</v>
      </c>
      <c r="I10185" s="74">
        <v>45533</v>
      </c>
      <c r="J10185" t="s">
        <v>19</v>
      </c>
      <c r="K10185" t="s">
        <v>17325</v>
      </c>
    </row>
    <row r="10186" spans="1:11" hidden="1" x14ac:dyDescent="0.3">
      <c r="A10186" t="s">
        <v>22920</v>
      </c>
      <c r="B10186" t="s">
        <v>22921</v>
      </c>
      <c r="C10186" t="s">
        <v>17387</v>
      </c>
      <c r="D10186" t="s">
        <v>17388</v>
      </c>
      <c r="E10186" s="74">
        <v>43843</v>
      </c>
      <c r="F10186">
        <v>0.24923899999999999</v>
      </c>
      <c r="G10186" t="s">
        <v>17</v>
      </c>
      <c r="H10186" t="s">
        <v>17315</v>
      </c>
      <c r="I10186" s="74">
        <v>45533</v>
      </c>
      <c r="J10186" t="s">
        <v>19</v>
      </c>
      <c r="K10186" t="s">
        <v>17325</v>
      </c>
    </row>
    <row r="10187" spans="1:11" hidden="1" x14ac:dyDescent="0.3">
      <c r="A10187" t="s">
        <v>22922</v>
      </c>
      <c r="B10187" t="s">
        <v>22923</v>
      </c>
      <c r="C10187" t="s">
        <v>17387</v>
      </c>
      <c r="D10187" t="s">
        <v>17388</v>
      </c>
      <c r="E10187" s="74">
        <v>43837</v>
      </c>
      <c r="F10187">
        <v>0.24207999999999999</v>
      </c>
      <c r="G10187" t="s">
        <v>17</v>
      </c>
      <c r="H10187" t="s">
        <v>17315</v>
      </c>
      <c r="I10187" s="74">
        <v>45533</v>
      </c>
      <c r="J10187" t="s">
        <v>19</v>
      </c>
      <c r="K10187" t="s">
        <v>17325</v>
      </c>
    </row>
    <row r="10188" spans="1:11" hidden="1" x14ac:dyDescent="0.3">
      <c r="A10188" t="s">
        <v>22924</v>
      </c>
      <c r="B10188" t="s">
        <v>22925</v>
      </c>
      <c r="C10188" t="s">
        <v>17387</v>
      </c>
      <c r="D10188" t="s">
        <v>17388</v>
      </c>
      <c r="E10188" s="74">
        <v>43836</v>
      </c>
      <c r="F10188">
        <v>0.24711900000000001</v>
      </c>
      <c r="G10188" t="s">
        <v>17</v>
      </c>
      <c r="H10188" t="s">
        <v>17315</v>
      </c>
      <c r="I10188" s="74">
        <v>45533</v>
      </c>
      <c r="J10188" t="s">
        <v>19</v>
      </c>
      <c r="K10188" t="s">
        <v>17325</v>
      </c>
    </row>
    <row r="10189" spans="1:11" hidden="1" x14ac:dyDescent="0.3">
      <c r="A10189" t="s">
        <v>22926</v>
      </c>
      <c r="B10189" t="s">
        <v>22927</v>
      </c>
      <c r="C10189" t="s">
        <v>17387</v>
      </c>
      <c r="D10189" t="s">
        <v>17388</v>
      </c>
      <c r="E10189" s="74">
        <v>43838</v>
      </c>
      <c r="F10189">
        <v>0.247448</v>
      </c>
      <c r="G10189" t="s">
        <v>17</v>
      </c>
      <c r="H10189" t="s">
        <v>17315</v>
      </c>
      <c r="I10189" s="74">
        <v>45533</v>
      </c>
      <c r="J10189" t="s">
        <v>19</v>
      </c>
      <c r="K10189" t="s">
        <v>17325</v>
      </c>
    </row>
    <row r="10190" spans="1:11" hidden="1" x14ac:dyDescent="0.3">
      <c r="A10190" t="s">
        <v>22928</v>
      </c>
      <c r="B10190" t="s">
        <v>22929</v>
      </c>
      <c r="C10190" t="s">
        <v>17387</v>
      </c>
      <c r="D10190" t="s">
        <v>17388</v>
      </c>
      <c r="E10190" s="74">
        <v>43840</v>
      </c>
      <c r="F10190">
        <v>0.24659900000000001</v>
      </c>
      <c r="G10190" t="s">
        <v>17</v>
      </c>
      <c r="H10190" t="s">
        <v>17315</v>
      </c>
      <c r="I10190" s="74">
        <v>45533</v>
      </c>
      <c r="J10190" t="s">
        <v>19</v>
      </c>
      <c r="K10190" t="s">
        <v>17325</v>
      </c>
    </row>
    <row r="10191" spans="1:11" hidden="1" x14ac:dyDescent="0.3">
      <c r="A10191" t="s">
        <v>22930</v>
      </c>
      <c r="B10191" t="s">
        <v>22931</v>
      </c>
      <c r="C10191" t="s">
        <v>17387</v>
      </c>
      <c r="D10191" t="s">
        <v>17388</v>
      </c>
      <c r="E10191" s="74">
        <v>43860</v>
      </c>
      <c r="F10191">
        <v>0.24611</v>
      </c>
      <c r="G10191" t="s">
        <v>17</v>
      </c>
      <c r="H10191" t="s">
        <v>17315</v>
      </c>
      <c r="I10191" s="74">
        <v>45558</v>
      </c>
      <c r="J10191" t="s">
        <v>19</v>
      </c>
      <c r="K10191" t="s">
        <v>17325</v>
      </c>
    </row>
    <row r="10192" spans="1:11" hidden="1" x14ac:dyDescent="0.3">
      <c r="A10192" t="s">
        <v>22668</v>
      </c>
      <c r="B10192" t="s">
        <v>22669</v>
      </c>
      <c r="C10192" t="s">
        <v>17387</v>
      </c>
      <c r="D10192" t="s">
        <v>17388</v>
      </c>
      <c r="E10192" s="74">
        <v>44019</v>
      </c>
      <c r="F10192">
        <v>0.242119</v>
      </c>
      <c r="G10192" t="s">
        <v>17</v>
      </c>
      <c r="H10192" t="s">
        <v>17315</v>
      </c>
      <c r="I10192" s="74">
        <v>45533</v>
      </c>
      <c r="J10192" t="s">
        <v>19</v>
      </c>
      <c r="K10192" t="s">
        <v>17325</v>
      </c>
    </row>
    <row r="10193" spans="1:11" hidden="1" x14ac:dyDescent="0.3">
      <c r="A10193" t="s">
        <v>22932</v>
      </c>
      <c r="B10193" t="s">
        <v>22933</v>
      </c>
      <c r="C10193" t="s">
        <v>17387</v>
      </c>
      <c r="D10193" t="s">
        <v>17388</v>
      </c>
      <c r="E10193" s="74">
        <v>43881</v>
      </c>
      <c r="F10193">
        <v>0.19542899999999999</v>
      </c>
      <c r="G10193" t="s">
        <v>17</v>
      </c>
      <c r="H10193" t="s">
        <v>17315</v>
      </c>
      <c r="I10193" s="74">
        <v>45533</v>
      </c>
      <c r="J10193" t="s">
        <v>19</v>
      </c>
      <c r="K10193" t="s">
        <v>17325</v>
      </c>
    </row>
    <row r="10194" spans="1:11" hidden="1" x14ac:dyDescent="0.3">
      <c r="A10194" t="s">
        <v>22988</v>
      </c>
      <c r="B10194" t="s">
        <v>22989</v>
      </c>
      <c r="C10194" t="s">
        <v>17387</v>
      </c>
      <c r="D10194" t="s">
        <v>17388</v>
      </c>
      <c r="E10194" s="74">
        <v>43889</v>
      </c>
      <c r="F10194">
        <v>0.24661</v>
      </c>
      <c r="G10194" t="s">
        <v>17</v>
      </c>
      <c r="H10194" t="s">
        <v>17315</v>
      </c>
      <c r="I10194" s="74">
        <v>45533</v>
      </c>
      <c r="J10194" t="s">
        <v>19</v>
      </c>
      <c r="K10194" t="s">
        <v>17325</v>
      </c>
    </row>
    <row r="10195" spans="1:11" hidden="1" x14ac:dyDescent="0.3">
      <c r="A10195" t="s">
        <v>22990</v>
      </c>
      <c r="B10195" t="s">
        <v>22991</v>
      </c>
      <c r="C10195" t="s">
        <v>17387</v>
      </c>
      <c r="D10195" t="s">
        <v>17388</v>
      </c>
      <c r="E10195" s="74">
        <v>43930</v>
      </c>
      <c r="F10195">
        <v>0.24587999999999999</v>
      </c>
      <c r="G10195" t="s">
        <v>17</v>
      </c>
      <c r="H10195" t="s">
        <v>17315</v>
      </c>
      <c r="I10195" s="74">
        <v>45533</v>
      </c>
      <c r="J10195" t="s">
        <v>19</v>
      </c>
      <c r="K10195" t="s">
        <v>17325</v>
      </c>
    </row>
    <row r="10196" spans="1:11" hidden="1" x14ac:dyDescent="0.3">
      <c r="A10196" t="s">
        <v>22994</v>
      </c>
      <c r="B10196" t="s">
        <v>22995</v>
      </c>
      <c r="C10196" t="s">
        <v>17387</v>
      </c>
      <c r="D10196" t="s">
        <v>17388</v>
      </c>
      <c r="E10196" s="74">
        <v>43938</v>
      </c>
      <c r="F10196">
        <v>0.24573</v>
      </c>
      <c r="G10196" t="s">
        <v>17</v>
      </c>
      <c r="H10196" t="s">
        <v>17315</v>
      </c>
      <c r="I10196" s="74">
        <v>45533</v>
      </c>
      <c r="J10196" t="s">
        <v>19</v>
      </c>
      <c r="K10196" t="s">
        <v>17325</v>
      </c>
    </row>
    <row r="10197" spans="1:11" hidden="1" x14ac:dyDescent="0.3">
      <c r="A10197" t="s">
        <v>22998</v>
      </c>
      <c r="B10197" t="s">
        <v>22999</v>
      </c>
      <c r="C10197" t="s">
        <v>17387</v>
      </c>
      <c r="D10197" t="s">
        <v>17388</v>
      </c>
      <c r="E10197" s="74">
        <v>43852</v>
      </c>
      <c r="F10197">
        <v>2.8070000000000001E-2</v>
      </c>
      <c r="G10197" t="s">
        <v>17</v>
      </c>
      <c r="H10197" t="s">
        <v>17315</v>
      </c>
      <c r="I10197" s="74">
        <v>45533</v>
      </c>
      <c r="J10197" t="s">
        <v>19</v>
      </c>
      <c r="K10197" t="s">
        <v>17325</v>
      </c>
    </row>
    <row r="10198" spans="1:11" hidden="1" x14ac:dyDescent="0.3">
      <c r="A10198" t="s">
        <v>23000</v>
      </c>
      <c r="B10198" t="s">
        <v>23001</v>
      </c>
      <c r="C10198" t="s">
        <v>17387</v>
      </c>
      <c r="D10198" t="s">
        <v>17388</v>
      </c>
      <c r="E10198" s="74">
        <v>43903</v>
      </c>
      <c r="F10198">
        <v>8.7209999999999996E-2</v>
      </c>
      <c r="G10198" t="s">
        <v>17</v>
      </c>
      <c r="H10198" t="s">
        <v>17315</v>
      </c>
      <c r="I10198" s="74">
        <v>45533</v>
      </c>
      <c r="J10198" t="s">
        <v>19</v>
      </c>
      <c r="K10198" t="s">
        <v>17325</v>
      </c>
    </row>
    <row r="10199" spans="1:11" hidden="1" x14ac:dyDescent="0.3">
      <c r="A10199" t="s">
        <v>23004</v>
      </c>
      <c r="B10199" t="s">
        <v>23005</v>
      </c>
      <c r="C10199" t="s">
        <v>17387</v>
      </c>
      <c r="D10199" t="s">
        <v>17388</v>
      </c>
      <c r="E10199" s="74">
        <v>44076</v>
      </c>
      <c r="F10199">
        <v>0.245229</v>
      </c>
      <c r="G10199" t="s">
        <v>17</v>
      </c>
      <c r="H10199" t="s">
        <v>17315</v>
      </c>
      <c r="I10199" s="74">
        <v>45533</v>
      </c>
      <c r="J10199" t="s">
        <v>19</v>
      </c>
      <c r="K10199" t="s">
        <v>17325</v>
      </c>
    </row>
    <row r="10200" spans="1:11" hidden="1" x14ac:dyDescent="0.3">
      <c r="A10200" t="s">
        <v>23012</v>
      </c>
      <c r="B10200" t="s">
        <v>23013</v>
      </c>
      <c r="C10200" t="s">
        <v>17387</v>
      </c>
      <c r="D10200" t="s">
        <v>17388</v>
      </c>
      <c r="E10200" s="74">
        <v>44085</v>
      </c>
      <c r="F10200">
        <v>0.24688499999999999</v>
      </c>
      <c r="G10200" t="s">
        <v>17</v>
      </c>
      <c r="H10200" t="s">
        <v>17315</v>
      </c>
      <c r="I10200" s="74">
        <v>45533</v>
      </c>
      <c r="J10200" t="s">
        <v>19</v>
      </c>
      <c r="K10200" t="s">
        <v>17325</v>
      </c>
    </row>
    <row r="10201" spans="1:11" hidden="1" x14ac:dyDescent="0.3">
      <c r="A10201" t="s">
        <v>23016</v>
      </c>
      <c r="B10201" t="s">
        <v>23017</v>
      </c>
      <c r="C10201" t="s">
        <v>17387</v>
      </c>
      <c r="D10201" t="s">
        <v>17388</v>
      </c>
      <c r="E10201" s="74">
        <v>44133</v>
      </c>
      <c r="F10201">
        <v>0.19320799999999999</v>
      </c>
      <c r="G10201" t="s">
        <v>17</v>
      </c>
      <c r="H10201" t="s">
        <v>17315</v>
      </c>
      <c r="I10201" s="74">
        <v>45533</v>
      </c>
      <c r="J10201" t="s">
        <v>19</v>
      </c>
      <c r="K10201" t="s">
        <v>17325</v>
      </c>
    </row>
    <row r="10202" spans="1:11" hidden="1" x14ac:dyDescent="0.3">
      <c r="A10202" t="s">
        <v>22670</v>
      </c>
      <c r="B10202" t="s">
        <v>22671</v>
      </c>
      <c r="C10202" t="s">
        <v>17387</v>
      </c>
      <c r="D10202" t="s">
        <v>17388</v>
      </c>
      <c r="E10202" s="74">
        <v>44036</v>
      </c>
      <c r="F10202">
        <v>0.24858</v>
      </c>
      <c r="G10202" t="s">
        <v>17</v>
      </c>
      <c r="H10202" t="s">
        <v>17315</v>
      </c>
      <c r="I10202" s="74">
        <v>45533</v>
      </c>
      <c r="J10202" t="s">
        <v>19</v>
      </c>
      <c r="K10202" t="s">
        <v>17325</v>
      </c>
    </row>
    <row r="10203" spans="1:11" hidden="1" x14ac:dyDescent="0.3">
      <c r="A10203" t="s">
        <v>23022</v>
      </c>
      <c r="B10203" t="s">
        <v>23023</v>
      </c>
      <c r="C10203" t="s">
        <v>17387</v>
      </c>
      <c r="D10203" t="s">
        <v>17388</v>
      </c>
      <c r="E10203" s="74">
        <v>44173</v>
      </c>
      <c r="F10203">
        <v>0.24715699999999999</v>
      </c>
      <c r="G10203" t="s">
        <v>17</v>
      </c>
      <c r="H10203" t="s">
        <v>17315</v>
      </c>
      <c r="I10203" s="74">
        <v>45533</v>
      </c>
      <c r="J10203" t="s">
        <v>19</v>
      </c>
      <c r="K10203" t="s">
        <v>17325</v>
      </c>
    </row>
    <row r="10204" spans="1:11" hidden="1" x14ac:dyDescent="0.3">
      <c r="A10204" t="s">
        <v>23024</v>
      </c>
      <c r="B10204" t="s">
        <v>23025</v>
      </c>
      <c r="C10204" t="s">
        <v>17387</v>
      </c>
      <c r="D10204" t="s">
        <v>17388</v>
      </c>
      <c r="E10204" s="74">
        <v>44174</v>
      </c>
      <c r="F10204">
        <v>0.22208900000000001</v>
      </c>
      <c r="G10204" t="s">
        <v>17</v>
      </c>
      <c r="H10204" t="s">
        <v>17315</v>
      </c>
      <c r="I10204" s="74">
        <v>45533</v>
      </c>
      <c r="J10204" t="s">
        <v>19</v>
      </c>
      <c r="K10204" t="s">
        <v>17325</v>
      </c>
    </row>
    <row r="10205" spans="1:11" hidden="1" x14ac:dyDescent="0.3">
      <c r="A10205" t="s">
        <v>22672</v>
      </c>
      <c r="B10205" t="s">
        <v>22673</v>
      </c>
      <c r="C10205" t="s">
        <v>17387</v>
      </c>
      <c r="D10205" t="s">
        <v>17388</v>
      </c>
      <c r="E10205" s="74">
        <v>44053</v>
      </c>
      <c r="F10205">
        <v>0.24515899999999999</v>
      </c>
      <c r="G10205" t="s">
        <v>17</v>
      </c>
      <c r="H10205" t="s">
        <v>17315</v>
      </c>
      <c r="I10205" s="74">
        <v>45533</v>
      </c>
      <c r="J10205" t="s">
        <v>19</v>
      </c>
      <c r="K10205" t="s">
        <v>17325</v>
      </c>
    </row>
    <row r="10206" spans="1:11" hidden="1" x14ac:dyDescent="0.3">
      <c r="A10206" t="s">
        <v>22674</v>
      </c>
      <c r="B10206" t="s">
        <v>22675</v>
      </c>
      <c r="C10206" t="s">
        <v>17387</v>
      </c>
      <c r="D10206" t="s">
        <v>17388</v>
      </c>
      <c r="E10206" s="74">
        <v>44042</v>
      </c>
      <c r="F10206">
        <v>0.24923899999999999</v>
      </c>
      <c r="G10206" t="s">
        <v>17</v>
      </c>
      <c r="H10206" t="s">
        <v>17315</v>
      </c>
      <c r="I10206" s="74">
        <v>45533</v>
      </c>
      <c r="J10206" t="s">
        <v>19</v>
      </c>
      <c r="K10206" t="s">
        <v>17325</v>
      </c>
    </row>
    <row r="10207" spans="1:11" hidden="1" x14ac:dyDescent="0.3">
      <c r="A10207" t="s">
        <v>22676</v>
      </c>
      <c r="B10207" t="s">
        <v>22677</v>
      </c>
      <c r="C10207" t="s">
        <v>17387</v>
      </c>
      <c r="D10207" t="s">
        <v>17388</v>
      </c>
      <c r="E10207" s="74">
        <v>44062</v>
      </c>
      <c r="F10207">
        <v>0.246</v>
      </c>
      <c r="G10207" t="s">
        <v>17</v>
      </c>
      <c r="H10207" t="s">
        <v>17315</v>
      </c>
      <c r="I10207" s="74">
        <v>45558</v>
      </c>
      <c r="J10207" t="s">
        <v>19</v>
      </c>
      <c r="K10207" t="s">
        <v>17325</v>
      </c>
    </row>
    <row r="10208" spans="1:11" hidden="1" x14ac:dyDescent="0.3">
      <c r="A10208" t="s">
        <v>22678</v>
      </c>
      <c r="B10208" t="s">
        <v>22679</v>
      </c>
      <c r="C10208" t="s">
        <v>17387</v>
      </c>
      <c r="D10208" t="s">
        <v>17388</v>
      </c>
      <c r="E10208" s="74">
        <v>44064</v>
      </c>
      <c r="F10208">
        <v>0.246977</v>
      </c>
      <c r="G10208" t="s">
        <v>17</v>
      </c>
      <c r="H10208" t="s">
        <v>17315</v>
      </c>
      <c r="I10208" s="74">
        <v>45533</v>
      </c>
      <c r="J10208" t="s">
        <v>19</v>
      </c>
      <c r="K10208" t="s">
        <v>17325</v>
      </c>
    </row>
    <row r="10209" spans="1:11" hidden="1" x14ac:dyDescent="0.3">
      <c r="A10209" t="s">
        <v>9990</v>
      </c>
      <c r="B10209" t="s">
        <v>9991</v>
      </c>
      <c r="C10209" t="s">
        <v>17387</v>
      </c>
      <c r="D10209" t="s">
        <v>17388</v>
      </c>
      <c r="E10209" s="74">
        <v>43836</v>
      </c>
      <c r="F10209">
        <v>0.23902000000000001</v>
      </c>
      <c r="G10209" t="s">
        <v>17</v>
      </c>
      <c r="H10209" t="s">
        <v>17315</v>
      </c>
      <c r="I10209" s="74">
        <v>44131</v>
      </c>
      <c r="J10209" t="s">
        <v>19</v>
      </c>
      <c r="K10209" t="s">
        <v>17325</v>
      </c>
    </row>
    <row r="10210" spans="1:11" hidden="1" x14ac:dyDescent="0.3">
      <c r="A10210" t="s">
        <v>22680</v>
      </c>
      <c r="B10210" t="s">
        <v>22681</v>
      </c>
      <c r="C10210" t="s">
        <v>17387</v>
      </c>
      <c r="D10210" t="s">
        <v>17388</v>
      </c>
      <c r="E10210" s="74">
        <v>44076</v>
      </c>
      <c r="F10210">
        <v>0.24381</v>
      </c>
      <c r="G10210" t="s">
        <v>17</v>
      </c>
      <c r="H10210" t="s">
        <v>17315</v>
      </c>
      <c r="I10210" s="74">
        <v>45533</v>
      </c>
      <c r="J10210" t="s">
        <v>19</v>
      </c>
      <c r="K10210" t="s">
        <v>17325</v>
      </c>
    </row>
    <row r="10211" spans="1:11" hidden="1" x14ac:dyDescent="0.3">
      <c r="A10211" t="s">
        <v>22682</v>
      </c>
      <c r="B10211" t="s">
        <v>22683</v>
      </c>
      <c r="C10211" t="s">
        <v>17387</v>
      </c>
      <c r="D10211" t="s">
        <v>17388</v>
      </c>
      <c r="E10211" s="74">
        <v>44068</v>
      </c>
      <c r="F10211">
        <v>0.24590000000000001</v>
      </c>
      <c r="G10211" t="s">
        <v>17</v>
      </c>
      <c r="H10211" t="s">
        <v>17315</v>
      </c>
      <c r="I10211" s="74">
        <v>45533</v>
      </c>
      <c r="J10211" t="s">
        <v>19</v>
      </c>
      <c r="K10211" t="s">
        <v>17325</v>
      </c>
    </row>
    <row r="10212" spans="1:11" hidden="1" x14ac:dyDescent="0.3">
      <c r="A10212" t="s">
        <v>22684</v>
      </c>
      <c r="B10212" t="s">
        <v>22685</v>
      </c>
      <c r="C10212" t="s">
        <v>17387</v>
      </c>
      <c r="D10212" t="s">
        <v>17388</v>
      </c>
      <c r="E10212" s="74">
        <v>44069</v>
      </c>
      <c r="F10212">
        <v>0.24739900000000001</v>
      </c>
      <c r="G10212" t="s">
        <v>17</v>
      </c>
      <c r="H10212" t="s">
        <v>17315</v>
      </c>
      <c r="I10212" s="74">
        <v>45533</v>
      </c>
      <c r="J10212" t="s">
        <v>19</v>
      </c>
      <c r="K10212" t="s">
        <v>17325</v>
      </c>
    </row>
    <row r="10213" spans="1:11" hidden="1" x14ac:dyDescent="0.3">
      <c r="A10213" t="s">
        <v>22686</v>
      </c>
      <c r="B10213" t="s">
        <v>22687</v>
      </c>
      <c r="C10213" t="s">
        <v>17387</v>
      </c>
      <c r="D10213" t="s">
        <v>17388</v>
      </c>
      <c r="E10213" s="74">
        <v>44084</v>
      </c>
      <c r="F10213">
        <v>0.24363899999999999</v>
      </c>
      <c r="G10213" t="s">
        <v>17</v>
      </c>
      <c r="H10213" t="s">
        <v>17315</v>
      </c>
      <c r="I10213" s="74">
        <v>45558</v>
      </c>
      <c r="J10213" t="s">
        <v>19</v>
      </c>
      <c r="K10213" t="s">
        <v>17325</v>
      </c>
    </row>
    <row r="10214" spans="1:11" hidden="1" x14ac:dyDescent="0.3">
      <c r="A10214" t="s">
        <v>22688</v>
      </c>
      <c r="B10214" t="s">
        <v>22689</v>
      </c>
      <c r="C10214" t="s">
        <v>17387</v>
      </c>
      <c r="D10214" t="s">
        <v>17388</v>
      </c>
      <c r="E10214" s="74">
        <v>43927</v>
      </c>
      <c r="F10214">
        <v>0.24861</v>
      </c>
      <c r="G10214" t="s">
        <v>17</v>
      </c>
      <c r="H10214" t="s">
        <v>17315</v>
      </c>
      <c r="I10214" s="74">
        <v>45533</v>
      </c>
      <c r="J10214" t="s">
        <v>19</v>
      </c>
      <c r="K10214" t="s">
        <v>17325</v>
      </c>
    </row>
    <row r="10215" spans="1:11" hidden="1" x14ac:dyDescent="0.3">
      <c r="A10215" t="s">
        <v>22690</v>
      </c>
      <c r="B10215" t="s">
        <v>22691</v>
      </c>
      <c r="C10215" t="s">
        <v>17387</v>
      </c>
      <c r="D10215" t="s">
        <v>17388</v>
      </c>
      <c r="E10215" s="74">
        <v>43923</v>
      </c>
      <c r="F10215">
        <v>0.24398900000000001</v>
      </c>
      <c r="G10215" t="s">
        <v>17</v>
      </c>
      <c r="H10215" t="s">
        <v>17315</v>
      </c>
      <c r="I10215" s="74">
        <v>45533</v>
      </c>
      <c r="J10215" t="s">
        <v>19</v>
      </c>
      <c r="K10215" t="s">
        <v>17325</v>
      </c>
    </row>
    <row r="10216" spans="1:11" hidden="1" x14ac:dyDescent="0.3">
      <c r="A10216" t="s">
        <v>22692</v>
      </c>
      <c r="B10216" t="s">
        <v>22693</v>
      </c>
      <c r="C10216" t="s">
        <v>17387</v>
      </c>
      <c r="D10216" t="s">
        <v>17388</v>
      </c>
      <c r="E10216" s="74">
        <v>43923</v>
      </c>
      <c r="F10216">
        <v>0.247779</v>
      </c>
      <c r="G10216" t="s">
        <v>17</v>
      </c>
      <c r="H10216" t="s">
        <v>17315</v>
      </c>
      <c r="I10216" s="74">
        <v>45533</v>
      </c>
      <c r="J10216" t="s">
        <v>19</v>
      </c>
      <c r="K10216" t="s">
        <v>17325</v>
      </c>
    </row>
    <row r="10217" spans="1:11" hidden="1" x14ac:dyDescent="0.3">
      <c r="A10217" t="s">
        <v>22694</v>
      </c>
      <c r="B10217" t="s">
        <v>22695</v>
      </c>
      <c r="C10217" t="s">
        <v>17387</v>
      </c>
      <c r="D10217" t="s">
        <v>17388</v>
      </c>
      <c r="E10217" s="74">
        <v>43903</v>
      </c>
      <c r="F10217">
        <v>0.24731</v>
      </c>
      <c r="G10217" t="s">
        <v>17</v>
      </c>
      <c r="H10217" t="s">
        <v>17315</v>
      </c>
      <c r="I10217" s="74">
        <v>45533</v>
      </c>
      <c r="J10217" t="s">
        <v>19</v>
      </c>
      <c r="K10217" t="s">
        <v>17325</v>
      </c>
    </row>
    <row r="10218" spans="1:11" hidden="1" x14ac:dyDescent="0.3">
      <c r="A10218" t="s">
        <v>22696</v>
      </c>
      <c r="B10218" t="s">
        <v>22697</v>
      </c>
      <c r="C10218" t="s">
        <v>17387</v>
      </c>
      <c r="D10218" t="s">
        <v>17388</v>
      </c>
      <c r="E10218" s="74">
        <v>43852</v>
      </c>
      <c r="F10218">
        <v>0.24279000000000001</v>
      </c>
      <c r="G10218" t="s">
        <v>17</v>
      </c>
      <c r="H10218" t="s">
        <v>17315</v>
      </c>
      <c r="I10218" s="74">
        <v>45533</v>
      </c>
      <c r="J10218" t="s">
        <v>19</v>
      </c>
      <c r="K10218" t="s">
        <v>17325</v>
      </c>
    </row>
    <row r="10219" spans="1:11" hidden="1" x14ac:dyDescent="0.3">
      <c r="A10219" t="s">
        <v>22698</v>
      </c>
      <c r="B10219" t="s">
        <v>22699</v>
      </c>
      <c r="C10219" t="s">
        <v>17387</v>
      </c>
      <c r="D10219" t="s">
        <v>17388</v>
      </c>
      <c r="E10219" s="74">
        <v>43903</v>
      </c>
      <c r="F10219">
        <v>0.24545900000000001</v>
      </c>
      <c r="G10219" t="s">
        <v>17</v>
      </c>
      <c r="H10219" t="s">
        <v>17315</v>
      </c>
      <c r="I10219" s="74">
        <v>45533</v>
      </c>
      <c r="J10219" t="s">
        <v>19</v>
      </c>
      <c r="K10219" t="s">
        <v>17325</v>
      </c>
    </row>
    <row r="10220" spans="1:11" hidden="1" x14ac:dyDescent="0.3">
      <c r="A10220" t="s">
        <v>9992</v>
      </c>
      <c r="B10220" t="s">
        <v>9993</v>
      </c>
      <c r="C10220" t="s">
        <v>17387</v>
      </c>
      <c r="D10220" t="s">
        <v>17388</v>
      </c>
      <c r="E10220" s="74">
        <v>43838</v>
      </c>
      <c r="F10220">
        <v>0.228099</v>
      </c>
      <c r="G10220" t="s">
        <v>17</v>
      </c>
      <c r="H10220" t="s">
        <v>17315</v>
      </c>
      <c r="I10220" s="74">
        <v>44131</v>
      </c>
      <c r="J10220" t="s">
        <v>19</v>
      </c>
      <c r="K10220" t="s">
        <v>17325</v>
      </c>
    </row>
    <row r="10221" spans="1:11" hidden="1" x14ac:dyDescent="0.3">
      <c r="A10221" t="s">
        <v>22700</v>
      </c>
      <c r="B10221" t="s">
        <v>22701</v>
      </c>
      <c r="C10221" t="s">
        <v>17387</v>
      </c>
      <c r="D10221" t="s">
        <v>17388</v>
      </c>
      <c r="E10221" s="74">
        <v>43924</v>
      </c>
      <c r="F10221">
        <v>0.248139</v>
      </c>
      <c r="G10221" t="s">
        <v>17</v>
      </c>
      <c r="H10221" t="s">
        <v>17315</v>
      </c>
      <c r="I10221" s="74">
        <v>45558</v>
      </c>
      <c r="J10221" t="s">
        <v>19</v>
      </c>
      <c r="K10221" t="s">
        <v>17325</v>
      </c>
    </row>
    <row r="10222" spans="1:11" hidden="1" x14ac:dyDescent="0.3">
      <c r="A10222" t="s">
        <v>22702</v>
      </c>
      <c r="B10222" t="s">
        <v>22703</v>
      </c>
      <c r="C10222" t="s">
        <v>17387</v>
      </c>
      <c r="D10222" t="s">
        <v>17388</v>
      </c>
      <c r="E10222" s="74">
        <v>43916</v>
      </c>
      <c r="F10222">
        <v>0.244979</v>
      </c>
      <c r="G10222" t="s">
        <v>17</v>
      </c>
      <c r="H10222" t="s">
        <v>17315</v>
      </c>
      <c r="I10222" s="74">
        <v>45558</v>
      </c>
      <c r="J10222" t="s">
        <v>19</v>
      </c>
      <c r="K10222" t="s">
        <v>17325</v>
      </c>
    </row>
    <row r="10223" spans="1:11" hidden="1" x14ac:dyDescent="0.3">
      <c r="A10223" t="s">
        <v>22704</v>
      </c>
      <c r="B10223" t="s">
        <v>22705</v>
      </c>
      <c r="C10223" t="s">
        <v>17387</v>
      </c>
      <c r="D10223" t="s">
        <v>17388</v>
      </c>
      <c r="E10223" s="74">
        <v>43924</v>
      </c>
      <c r="F10223">
        <v>0.239429</v>
      </c>
      <c r="G10223" t="s">
        <v>17</v>
      </c>
      <c r="H10223" t="s">
        <v>17315</v>
      </c>
      <c r="I10223" s="74">
        <v>45533</v>
      </c>
      <c r="J10223" t="s">
        <v>19</v>
      </c>
      <c r="K10223" t="s">
        <v>17325</v>
      </c>
    </row>
    <row r="10224" spans="1:11" hidden="1" x14ac:dyDescent="0.3">
      <c r="A10224" t="s">
        <v>22710</v>
      </c>
      <c r="B10224" t="s">
        <v>22711</v>
      </c>
      <c r="C10224" t="s">
        <v>17387</v>
      </c>
      <c r="D10224" t="s">
        <v>17388</v>
      </c>
      <c r="E10224" s="74">
        <v>43924</v>
      </c>
      <c r="F10224">
        <v>0.24059800000000001</v>
      </c>
      <c r="G10224" t="s">
        <v>17</v>
      </c>
      <c r="H10224" t="s">
        <v>17315</v>
      </c>
      <c r="I10224" s="74">
        <v>45533</v>
      </c>
      <c r="J10224" t="s">
        <v>19</v>
      </c>
      <c r="K10224" t="s">
        <v>17325</v>
      </c>
    </row>
    <row r="10225" spans="1:11" hidden="1" x14ac:dyDescent="0.3">
      <c r="A10225" t="s">
        <v>22712</v>
      </c>
      <c r="B10225" t="s">
        <v>22713</v>
      </c>
      <c r="C10225" t="s">
        <v>17387</v>
      </c>
      <c r="D10225" t="s">
        <v>17388</v>
      </c>
      <c r="E10225" s="74">
        <v>43922</v>
      </c>
      <c r="F10225">
        <v>0.242339</v>
      </c>
      <c r="G10225" t="s">
        <v>17</v>
      </c>
      <c r="H10225" t="s">
        <v>17315</v>
      </c>
      <c r="I10225" s="74">
        <v>45533</v>
      </c>
      <c r="J10225" t="s">
        <v>19</v>
      </c>
      <c r="K10225" t="s">
        <v>17325</v>
      </c>
    </row>
    <row r="10226" spans="1:11" hidden="1" x14ac:dyDescent="0.3">
      <c r="A10226" t="s">
        <v>22714</v>
      </c>
      <c r="B10226" t="s">
        <v>22715</v>
      </c>
      <c r="C10226" t="s">
        <v>17387</v>
      </c>
      <c r="D10226" t="s">
        <v>17388</v>
      </c>
      <c r="E10226" s="74">
        <v>43921</v>
      </c>
      <c r="F10226">
        <v>0.248138</v>
      </c>
      <c r="G10226" t="s">
        <v>17</v>
      </c>
      <c r="H10226" t="s">
        <v>17315</v>
      </c>
      <c r="I10226" s="74">
        <v>45533</v>
      </c>
      <c r="J10226" t="s">
        <v>19</v>
      </c>
      <c r="K10226" t="s">
        <v>17325</v>
      </c>
    </row>
    <row r="10227" spans="1:11" hidden="1" x14ac:dyDescent="0.3">
      <c r="A10227" t="s">
        <v>22716</v>
      </c>
      <c r="B10227" t="s">
        <v>22717</v>
      </c>
      <c r="C10227" t="s">
        <v>17387</v>
      </c>
      <c r="D10227" t="s">
        <v>17388</v>
      </c>
      <c r="E10227" s="74">
        <v>43927</v>
      </c>
      <c r="F10227">
        <v>0.24185799999999999</v>
      </c>
      <c r="G10227" t="s">
        <v>17</v>
      </c>
      <c r="H10227" t="s">
        <v>17315</v>
      </c>
      <c r="I10227" s="74">
        <v>45534</v>
      </c>
      <c r="J10227" t="s">
        <v>19</v>
      </c>
      <c r="K10227" t="s">
        <v>17325</v>
      </c>
    </row>
    <row r="10228" spans="1:11" hidden="1" x14ac:dyDescent="0.3">
      <c r="A10228" t="s">
        <v>22718</v>
      </c>
      <c r="B10228" t="s">
        <v>22719</v>
      </c>
      <c r="C10228" t="s">
        <v>17387</v>
      </c>
      <c r="D10228" t="s">
        <v>17388</v>
      </c>
      <c r="E10228" s="74">
        <v>43916</v>
      </c>
      <c r="F10228">
        <v>0.240649</v>
      </c>
      <c r="G10228" t="s">
        <v>17</v>
      </c>
      <c r="H10228" t="s">
        <v>17315</v>
      </c>
      <c r="I10228" s="74">
        <v>45558</v>
      </c>
      <c r="J10228" t="s">
        <v>19</v>
      </c>
      <c r="K10228" t="s">
        <v>17325</v>
      </c>
    </row>
    <row r="10229" spans="1:11" hidden="1" x14ac:dyDescent="0.3">
      <c r="A10229" t="s">
        <v>22720</v>
      </c>
      <c r="B10229" t="s">
        <v>22721</v>
      </c>
      <c r="C10229" t="s">
        <v>17387</v>
      </c>
      <c r="D10229" t="s">
        <v>17388</v>
      </c>
      <c r="E10229" s="74">
        <v>43928</v>
      </c>
      <c r="F10229">
        <v>0.24809</v>
      </c>
      <c r="G10229" t="s">
        <v>17</v>
      </c>
      <c r="H10229" t="s">
        <v>17315</v>
      </c>
      <c r="I10229" s="74">
        <v>45533</v>
      </c>
      <c r="J10229" t="s">
        <v>19</v>
      </c>
      <c r="K10229" t="s">
        <v>17325</v>
      </c>
    </row>
    <row r="10230" spans="1:11" hidden="1" x14ac:dyDescent="0.3">
      <c r="A10230" t="s">
        <v>22722</v>
      </c>
      <c r="B10230" t="s">
        <v>22723</v>
      </c>
      <c r="C10230" t="s">
        <v>17387</v>
      </c>
      <c r="D10230" t="s">
        <v>17388</v>
      </c>
      <c r="E10230" s="74">
        <v>43917</v>
      </c>
      <c r="F10230">
        <v>0.24357000000000001</v>
      </c>
      <c r="G10230" t="s">
        <v>17</v>
      </c>
      <c r="H10230" t="s">
        <v>17315</v>
      </c>
      <c r="I10230" s="74">
        <v>45558</v>
      </c>
      <c r="J10230" t="s">
        <v>19</v>
      </c>
      <c r="K10230" t="s">
        <v>17325</v>
      </c>
    </row>
    <row r="10231" spans="1:11" hidden="1" x14ac:dyDescent="0.3">
      <c r="A10231" t="s">
        <v>22724</v>
      </c>
      <c r="B10231" t="s">
        <v>22725</v>
      </c>
      <c r="C10231" t="s">
        <v>17387</v>
      </c>
      <c r="D10231" t="s">
        <v>17388</v>
      </c>
      <c r="E10231" s="74">
        <v>43928</v>
      </c>
      <c r="F10231">
        <v>0.24809899999999999</v>
      </c>
      <c r="G10231" t="s">
        <v>17</v>
      </c>
      <c r="H10231" t="s">
        <v>17315</v>
      </c>
      <c r="I10231" s="74">
        <v>45533</v>
      </c>
      <c r="J10231" t="s">
        <v>19</v>
      </c>
      <c r="K10231" t="s">
        <v>17325</v>
      </c>
    </row>
    <row r="10232" spans="1:11" hidden="1" x14ac:dyDescent="0.3">
      <c r="A10232" t="s">
        <v>22726</v>
      </c>
      <c r="B10232" t="s">
        <v>22727</v>
      </c>
      <c r="C10232" t="s">
        <v>17387</v>
      </c>
      <c r="D10232" t="s">
        <v>17388</v>
      </c>
      <c r="E10232" s="74">
        <v>43930</v>
      </c>
      <c r="F10232">
        <v>0.246088</v>
      </c>
      <c r="G10232" t="s">
        <v>17</v>
      </c>
      <c r="H10232" t="s">
        <v>17315</v>
      </c>
      <c r="I10232" s="74">
        <v>45533</v>
      </c>
      <c r="J10232" t="s">
        <v>19</v>
      </c>
      <c r="K10232" t="s">
        <v>17325</v>
      </c>
    </row>
    <row r="10233" spans="1:11" hidden="1" x14ac:dyDescent="0.3">
      <c r="A10233" t="s">
        <v>22728</v>
      </c>
      <c r="B10233" t="s">
        <v>22729</v>
      </c>
      <c r="C10233" t="s">
        <v>17387</v>
      </c>
      <c r="D10233" t="s">
        <v>17388</v>
      </c>
      <c r="E10233" s="74">
        <v>43937</v>
      </c>
      <c r="F10233">
        <v>0.24054</v>
      </c>
      <c r="G10233" t="s">
        <v>17</v>
      </c>
      <c r="H10233" t="s">
        <v>17315</v>
      </c>
      <c r="I10233" s="74">
        <v>45533</v>
      </c>
      <c r="J10233" t="s">
        <v>19</v>
      </c>
      <c r="K10233" t="s">
        <v>17325</v>
      </c>
    </row>
    <row r="10234" spans="1:11" hidden="1" x14ac:dyDescent="0.3">
      <c r="A10234" t="s">
        <v>22730</v>
      </c>
      <c r="B10234" t="s">
        <v>22731</v>
      </c>
      <c r="C10234" t="s">
        <v>17387</v>
      </c>
      <c r="D10234" t="s">
        <v>17388</v>
      </c>
      <c r="E10234" s="74">
        <v>43943</v>
      </c>
      <c r="F10234">
        <v>0.24865999999999999</v>
      </c>
      <c r="G10234" t="s">
        <v>17</v>
      </c>
      <c r="H10234" t="s">
        <v>17315</v>
      </c>
      <c r="I10234" s="74">
        <v>45533</v>
      </c>
      <c r="J10234" t="s">
        <v>19</v>
      </c>
      <c r="K10234" t="s">
        <v>17325</v>
      </c>
    </row>
    <row r="10235" spans="1:11" hidden="1" x14ac:dyDescent="0.3">
      <c r="A10235" t="s">
        <v>22732</v>
      </c>
      <c r="B10235" t="s">
        <v>22733</v>
      </c>
      <c r="C10235" t="s">
        <v>17387</v>
      </c>
      <c r="D10235" t="s">
        <v>17388</v>
      </c>
      <c r="E10235" s="74">
        <v>43945</v>
      </c>
      <c r="F10235">
        <v>0.24879899999999999</v>
      </c>
      <c r="G10235" t="s">
        <v>17</v>
      </c>
      <c r="H10235" t="s">
        <v>17315</v>
      </c>
      <c r="I10235" s="74">
        <v>45533</v>
      </c>
      <c r="J10235" t="s">
        <v>19</v>
      </c>
      <c r="K10235" t="s">
        <v>17325</v>
      </c>
    </row>
    <row r="10236" spans="1:11" hidden="1" x14ac:dyDescent="0.3">
      <c r="A10236" t="s">
        <v>22734</v>
      </c>
      <c r="B10236" t="s">
        <v>22735</v>
      </c>
      <c r="C10236" t="s">
        <v>17387</v>
      </c>
      <c r="D10236" t="s">
        <v>17388</v>
      </c>
      <c r="E10236" s="74">
        <v>43946</v>
      </c>
      <c r="F10236">
        <v>0.24784</v>
      </c>
      <c r="G10236" t="s">
        <v>17</v>
      </c>
      <c r="H10236" t="s">
        <v>17315</v>
      </c>
      <c r="I10236" s="74">
        <v>45533</v>
      </c>
      <c r="J10236" t="s">
        <v>19</v>
      </c>
      <c r="K10236" t="s">
        <v>17325</v>
      </c>
    </row>
    <row r="10237" spans="1:11" hidden="1" x14ac:dyDescent="0.3">
      <c r="A10237" t="s">
        <v>22736</v>
      </c>
      <c r="B10237" t="s">
        <v>22737</v>
      </c>
      <c r="C10237" t="s">
        <v>17387</v>
      </c>
      <c r="D10237" t="s">
        <v>17388</v>
      </c>
      <c r="E10237" s="74">
        <v>43958</v>
      </c>
      <c r="F10237">
        <v>0.24634</v>
      </c>
      <c r="G10237" t="s">
        <v>17</v>
      </c>
      <c r="H10237" t="s">
        <v>17315</v>
      </c>
      <c r="I10237" s="74">
        <v>45533</v>
      </c>
      <c r="J10237" t="s">
        <v>19</v>
      </c>
      <c r="K10237" t="s">
        <v>17325</v>
      </c>
    </row>
    <row r="10238" spans="1:11" hidden="1" x14ac:dyDescent="0.3">
      <c r="A10238" t="s">
        <v>22738</v>
      </c>
      <c r="B10238" t="s">
        <v>22739</v>
      </c>
      <c r="C10238" t="s">
        <v>17387</v>
      </c>
      <c r="D10238" t="s">
        <v>17388</v>
      </c>
      <c r="E10238" s="74">
        <v>43959</v>
      </c>
      <c r="F10238">
        <v>0.24673900000000001</v>
      </c>
      <c r="G10238" t="s">
        <v>17</v>
      </c>
      <c r="H10238" t="s">
        <v>17315</v>
      </c>
      <c r="I10238" s="74">
        <v>45533</v>
      </c>
      <c r="J10238" t="s">
        <v>19</v>
      </c>
      <c r="K10238" t="s">
        <v>17325</v>
      </c>
    </row>
    <row r="10239" spans="1:11" hidden="1" x14ac:dyDescent="0.3">
      <c r="A10239" t="s">
        <v>22740</v>
      </c>
      <c r="B10239" t="s">
        <v>22741</v>
      </c>
      <c r="C10239" t="s">
        <v>17387</v>
      </c>
      <c r="D10239" t="s">
        <v>17388</v>
      </c>
      <c r="E10239" s="74">
        <v>43965</v>
      </c>
      <c r="F10239">
        <v>0.24487900000000001</v>
      </c>
      <c r="G10239" t="s">
        <v>17</v>
      </c>
      <c r="H10239" t="s">
        <v>17315</v>
      </c>
      <c r="I10239" s="74">
        <v>45533</v>
      </c>
      <c r="J10239" t="s">
        <v>19</v>
      </c>
      <c r="K10239" t="s">
        <v>17325</v>
      </c>
    </row>
    <row r="10240" spans="1:11" hidden="1" x14ac:dyDescent="0.3">
      <c r="A10240" t="s">
        <v>22742</v>
      </c>
      <c r="B10240" t="s">
        <v>22743</v>
      </c>
      <c r="C10240" t="s">
        <v>17387</v>
      </c>
      <c r="D10240" t="s">
        <v>17388</v>
      </c>
      <c r="E10240" s="74">
        <v>44091</v>
      </c>
      <c r="F10240">
        <v>0.24846499999999999</v>
      </c>
      <c r="G10240" t="s">
        <v>17</v>
      </c>
      <c r="H10240" t="s">
        <v>17315</v>
      </c>
      <c r="I10240" s="74">
        <v>45533</v>
      </c>
      <c r="J10240" t="s">
        <v>19</v>
      </c>
      <c r="K10240" t="s">
        <v>17325</v>
      </c>
    </row>
    <row r="10241" spans="1:11" hidden="1" x14ac:dyDescent="0.3">
      <c r="A10241" t="s">
        <v>22644</v>
      </c>
      <c r="B10241" t="s">
        <v>22645</v>
      </c>
      <c r="C10241" t="s">
        <v>17387</v>
      </c>
      <c r="D10241" t="s">
        <v>17388</v>
      </c>
      <c r="E10241" s="74">
        <v>43971</v>
      </c>
      <c r="F10241">
        <v>0.24717900000000001</v>
      </c>
      <c r="G10241" t="s">
        <v>17</v>
      </c>
      <c r="H10241" t="s">
        <v>17315</v>
      </c>
      <c r="I10241" s="74">
        <v>45533</v>
      </c>
      <c r="J10241" t="s">
        <v>19</v>
      </c>
      <c r="K10241" t="s">
        <v>17325</v>
      </c>
    </row>
    <row r="10242" spans="1:11" hidden="1" x14ac:dyDescent="0.3">
      <c r="A10242" t="s">
        <v>22744</v>
      </c>
      <c r="B10242" t="s">
        <v>22745</v>
      </c>
      <c r="C10242" t="s">
        <v>17387</v>
      </c>
      <c r="D10242" t="s">
        <v>17388</v>
      </c>
      <c r="E10242" s="74">
        <v>44091</v>
      </c>
      <c r="F10242">
        <v>0.24215400000000001</v>
      </c>
      <c r="G10242" t="s">
        <v>17</v>
      </c>
      <c r="H10242" t="s">
        <v>17315</v>
      </c>
      <c r="I10242" s="74">
        <v>45533</v>
      </c>
      <c r="J10242" t="s">
        <v>19</v>
      </c>
      <c r="K10242" t="s">
        <v>17325</v>
      </c>
    </row>
    <row r="10243" spans="1:11" hidden="1" x14ac:dyDescent="0.3">
      <c r="A10243" t="s">
        <v>22746</v>
      </c>
      <c r="B10243" t="s">
        <v>22747</v>
      </c>
      <c r="C10243" t="s">
        <v>17387</v>
      </c>
      <c r="D10243" t="s">
        <v>17388</v>
      </c>
      <c r="E10243" s="74">
        <v>44088</v>
      </c>
      <c r="F10243">
        <v>0.249468</v>
      </c>
      <c r="G10243" t="s">
        <v>17</v>
      </c>
      <c r="H10243" t="s">
        <v>17315</v>
      </c>
      <c r="I10243" s="74">
        <v>45533</v>
      </c>
      <c r="J10243" t="s">
        <v>19</v>
      </c>
      <c r="K10243" t="s">
        <v>17325</v>
      </c>
    </row>
    <row r="10244" spans="1:11" hidden="1" x14ac:dyDescent="0.3">
      <c r="A10244" t="s">
        <v>22748</v>
      </c>
      <c r="B10244" t="s">
        <v>22749</v>
      </c>
      <c r="C10244" t="s">
        <v>17387</v>
      </c>
      <c r="D10244" t="s">
        <v>17388</v>
      </c>
      <c r="E10244" s="74">
        <v>44096</v>
      </c>
      <c r="F10244">
        <v>0.24795800000000001</v>
      </c>
      <c r="G10244" t="s">
        <v>17</v>
      </c>
      <c r="H10244" t="s">
        <v>17315</v>
      </c>
      <c r="I10244" s="74">
        <v>45533</v>
      </c>
      <c r="J10244" t="s">
        <v>19</v>
      </c>
      <c r="K10244" t="s">
        <v>17325</v>
      </c>
    </row>
    <row r="10245" spans="1:11" hidden="1" x14ac:dyDescent="0.3">
      <c r="A10245" t="s">
        <v>22750</v>
      </c>
      <c r="B10245" t="s">
        <v>22751</v>
      </c>
      <c r="C10245" t="s">
        <v>17387</v>
      </c>
      <c r="D10245" t="s">
        <v>17388</v>
      </c>
      <c r="E10245" s="74">
        <v>43969</v>
      </c>
      <c r="F10245">
        <v>0.19589799999999999</v>
      </c>
      <c r="G10245" t="s">
        <v>17</v>
      </c>
      <c r="H10245" t="s">
        <v>17315</v>
      </c>
      <c r="I10245" s="74">
        <v>45533</v>
      </c>
      <c r="J10245" t="s">
        <v>19</v>
      </c>
      <c r="K10245" t="s">
        <v>17325</v>
      </c>
    </row>
    <row r="10246" spans="1:11" hidden="1" x14ac:dyDescent="0.3">
      <c r="A10246" t="s">
        <v>22752</v>
      </c>
      <c r="B10246" t="s">
        <v>22753</v>
      </c>
      <c r="C10246" t="s">
        <v>17387</v>
      </c>
      <c r="D10246" t="s">
        <v>17388</v>
      </c>
      <c r="E10246" s="74">
        <v>43832</v>
      </c>
      <c r="F10246">
        <v>0.246839</v>
      </c>
      <c r="G10246" t="s">
        <v>17</v>
      </c>
      <c r="H10246" t="s">
        <v>17315</v>
      </c>
      <c r="I10246" s="74">
        <v>45533</v>
      </c>
      <c r="J10246" t="s">
        <v>19</v>
      </c>
      <c r="K10246" t="s">
        <v>17325</v>
      </c>
    </row>
    <row r="10247" spans="1:11" hidden="1" x14ac:dyDescent="0.3">
      <c r="A10247" t="s">
        <v>22754</v>
      </c>
      <c r="B10247" t="s">
        <v>22755</v>
      </c>
      <c r="C10247" t="s">
        <v>17387</v>
      </c>
      <c r="D10247" t="s">
        <v>17388</v>
      </c>
      <c r="E10247" s="74">
        <v>43914</v>
      </c>
      <c r="F10247">
        <v>0.247638</v>
      </c>
      <c r="G10247" t="s">
        <v>17</v>
      </c>
      <c r="H10247" t="s">
        <v>17315</v>
      </c>
      <c r="I10247" s="74">
        <v>45533</v>
      </c>
      <c r="J10247" t="s">
        <v>19</v>
      </c>
      <c r="K10247" t="s">
        <v>17325</v>
      </c>
    </row>
    <row r="10248" spans="1:11" hidden="1" x14ac:dyDescent="0.3">
      <c r="A10248" t="s">
        <v>22756</v>
      </c>
      <c r="B10248" t="s">
        <v>22757</v>
      </c>
      <c r="C10248" t="s">
        <v>17387</v>
      </c>
      <c r="D10248" t="s">
        <v>17388</v>
      </c>
      <c r="E10248" s="74">
        <v>44025</v>
      </c>
      <c r="F10248">
        <v>0.248505</v>
      </c>
      <c r="G10248" t="s">
        <v>17</v>
      </c>
      <c r="H10248" t="s">
        <v>17315</v>
      </c>
      <c r="I10248" s="74">
        <v>45533</v>
      </c>
      <c r="J10248" t="s">
        <v>19</v>
      </c>
      <c r="K10248" t="s">
        <v>17325</v>
      </c>
    </row>
    <row r="10249" spans="1:11" hidden="1" x14ac:dyDescent="0.3">
      <c r="A10249" t="s">
        <v>22758</v>
      </c>
      <c r="B10249" t="s">
        <v>22759</v>
      </c>
      <c r="C10249" t="s">
        <v>17387</v>
      </c>
      <c r="D10249" t="s">
        <v>17388</v>
      </c>
      <c r="E10249" s="74">
        <v>44029</v>
      </c>
      <c r="F10249">
        <v>0.24747</v>
      </c>
      <c r="G10249" t="s">
        <v>17</v>
      </c>
      <c r="H10249" t="s">
        <v>17315</v>
      </c>
      <c r="I10249" s="74">
        <v>45533</v>
      </c>
      <c r="J10249" t="s">
        <v>19</v>
      </c>
      <c r="K10249" t="s">
        <v>17325</v>
      </c>
    </row>
    <row r="10250" spans="1:11" hidden="1" x14ac:dyDescent="0.3">
      <c r="A10250" t="s">
        <v>22760</v>
      </c>
      <c r="B10250" t="s">
        <v>22761</v>
      </c>
      <c r="C10250" t="s">
        <v>17387</v>
      </c>
      <c r="D10250" t="s">
        <v>17388</v>
      </c>
      <c r="E10250" s="74">
        <v>44026</v>
      </c>
      <c r="F10250">
        <v>0.24936800000000001</v>
      </c>
      <c r="G10250" t="s">
        <v>17</v>
      </c>
      <c r="H10250" t="s">
        <v>17315</v>
      </c>
      <c r="I10250" s="74">
        <v>45533</v>
      </c>
      <c r="J10250" t="s">
        <v>19</v>
      </c>
      <c r="K10250" t="s">
        <v>17325</v>
      </c>
    </row>
    <row r="10251" spans="1:11" hidden="1" x14ac:dyDescent="0.3">
      <c r="A10251" t="s">
        <v>22762</v>
      </c>
      <c r="B10251" t="s">
        <v>22763</v>
      </c>
      <c r="C10251" t="s">
        <v>17387</v>
      </c>
      <c r="D10251" t="s">
        <v>17388</v>
      </c>
      <c r="E10251" s="74">
        <v>44022</v>
      </c>
      <c r="F10251">
        <v>0.245417</v>
      </c>
      <c r="G10251" t="s">
        <v>17</v>
      </c>
      <c r="H10251" t="s">
        <v>17315</v>
      </c>
      <c r="I10251" s="74">
        <v>45533</v>
      </c>
      <c r="J10251" t="s">
        <v>19</v>
      </c>
      <c r="K10251" t="s">
        <v>17325</v>
      </c>
    </row>
    <row r="10252" spans="1:11" hidden="1" x14ac:dyDescent="0.3">
      <c r="A10252" t="s">
        <v>22648</v>
      </c>
      <c r="B10252" t="s">
        <v>22649</v>
      </c>
      <c r="C10252" t="s">
        <v>17387</v>
      </c>
      <c r="D10252" t="s">
        <v>17388</v>
      </c>
      <c r="E10252" s="74">
        <v>43980</v>
      </c>
      <c r="F10252">
        <v>0.24687999999999999</v>
      </c>
      <c r="G10252" t="s">
        <v>17</v>
      </c>
      <c r="H10252" t="s">
        <v>17315</v>
      </c>
      <c r="I10252" s="74">
        <v>45533</v>
      </c>
      <c r="J10252" t="s">
        <v>19</v>
      </c>
      <c r="K10252" t="s">
        <v>17325</v>
      </c>
    </row>
    <row r="10253" spans="1:11" hidden="1" x14ac:dyDescent="0.3">
      <c r="A10253" t="s">
        <v>22764</v>
      </c>
      <c r="B10253" t="s">
        <v>22765</v>
      </c>
      <c r="C10253" t="s">
        <v>17387</v>
      </c>
      <c r="D10253" t="s">
        <v>17388</v>
      </c>
      <c r="E10253" s="74">
        <v>44035</v>
      </c>
      <c r="F10253">
        <v>0.24401900000000001</v>
      </c>
      <c r="G10253" t="s">
        <v>17</v>
      </c>
      <c r="H10253" t="s">
        <v>17315</v>
      </c>
      <c r="I10253" s="74">
        <v>45533</v>
      </c>
      <c r="J10253" t="s">
        <v>19</v>
      </c>
      <c r="K10253" t="s">
        <v>17325</v>
      </c>
    </row>
    <row r="10254" spans="1:11" hidden="1" x14ac:dyDescent="0.3">
      <c r="A10254" t="s">
        <v>22766</v>
      </c>
      <c r="B10254" t="s">
        <v>22767</v>
      </c>
      <c r="C10254" t="s">
        <v>17387</v>
      </c>
      <c r="D10254" t="s">
        <v>17388</v>
      </c>
      <c r="E10254" s="74">
        <v>44040</v>
      </c>
      <c r="F10254">
        <v>0.24689900000000001</v>
      </c>
      <c r="G10254" t="s">
        <v>17</v>
      </c>
      <c r="H10254" t="s">
        <v>17315</v>
      </c>
      <c r="I10254" s="74">
        <v>45558</v>
      </c>
      <c r="J10254" t="s">
        <v>19</v>
      </c>
      <c r="K10254" t="s">
        <v>17325</v>
      </c>
    </row>
    <row r="10255" spans="1:11" hidden="1" x14ac:dyDescent="0.3">
      <c r="A10255" t="s">
        <v>22768</v>
      </c>
      <c r="B10255" t="s">
        <v>22769</v>
      </c>
      <c r="C10255" t="s">
        <v>17387</v>
      </c>
      <c r="D10255" t="s">
        <v>17388</v>
      </c>
      <c r="E10255" s="74">
        <v>44041</v>
      </c>
      <c r="F10255">
        <v>0.247918</v>
      </c>
      <c r="G10255" t="s">
        <v>17</v>
      </c>
      <c r="H10255" t="s">
        <v>17315</v>
      </c>
      <c r="I10255" s="74">
        <v>45533</v>
      </c>
      <c r="J10255" t="s">
        <v>19</v>
      </c>
      <c r="K10255" t="s">
        <v>17325</v>
      </c>
    </row>
    <row r="10256" spans="1:11" hidden="1" x14ac:dyDescent="0.3">
      <c r="A10256" t="s">
        <v>22770</v>
      </c>
      <c r="B10256" t="s">
        <v>22771</v>
      </c>
      <c r="C10256" t="s">
        <v>17387</v>
      </c>
      <c r="D10256" t="s">
        <v>17388</v>
      </c>
      <c r="E10256" s="74">
        <v>44047</v>
      </c>
      <c r="F10256">
        <v>0.24218000000000001</v>
      </c>
      <c r="G10256" t="s">
        <v>17</v>
      </c>
      <c r="H10256" t="s">
        <v>17315</v>
      </c>
      <c r="I10256" s="74">
        <v>45558</v>
      </c>
      <c r="J10256" t="s">
        <v>19</v>
      </c>
      <c r="K10256" t="s">
        <v>17325</v>
      </c>
    </row>
    <row r="10257" spans="1:11" hidden="1" x14ac:dyDescent="0.3">
      <c r="A10257" t="s">
        <v>22772</v>
      </c>
      <c r="B10257" t="s">
        <v>22773</v>
      </c>
      <c r="C10257" t="s">
        <v>17387</v>
      </c>
      <c r="D10257" t="s">
        <v>17388</v>
      </c>
      <c r="E10257" s="74">
        <v>43833</v>
      </c>
      <c r="F10257">
        <v>0.24710699999999999</v>
      </c>
      <c r="G10257" t="s">
        <v>17</v>
      </c>
      <c r="H10257" t="s">
        <v>17315</v>
      </c>
      <c r="I10257" s="74">
        <v>45533</v>
      </c>
      <c r="J10257" t="s">
        <v>19</v>
      </c>
      <c r="K10257" t="s">
        <v>17325</v>
      </c>
    </row>
    <row r="10258" spans="1:11" hidden="1" x14ac:dyDescent="0.3">
      <c r="A10258" t="s">
        <v>22774</v>
      </c>
      <c r="B10258" t="s">
        <v>22775</v>
      </c>
      <c r="C10258" t="s">
        <v>17387</v>
      </c>
      <c r="D10258" t="s">
        <v>17388</v>
      </c>
      <c r="E10258" s="74">
        <v>43846</v>
      </c>
      <c r="F10258">
        <v>0.24421799999999999</v>
      </c>
      <c r="G10258" t="s">
        <v>17</v>
      </c>
      <c r="H10258" t="s">
        <v>17315</v>
      </c>
      <c r="I10258" s="74">
        <v>45533</v>
      </c>
      <c r="J10258" t="s">
        <v>19</v>
      </c>
      <c r="K10258" t="s">
        <v>17325</v>
      </c>
    </row>
    <row r="10259" spans="1:11" hidden="1" x14ac:dyDescent="0.3">
      <c r="A10259" t="s">
        <v>22776</v>
      </c>
      <c r="B10259" t="s">
        <v>22777</v>
      </c>
      <c r="C10259" t="s">
        <v>17387</v>
      </c>
      <c r="D10259" t="s">
        <v>17388</v>
      </c>
      <c r="E10259" s="74">
        <v>43881</v>
      </c>
      <c r="F10259">
        <v>0.24759999999999999</v>
      </c>
      <c r="G10259" t="s">
        <v>17</v>
      </c>
      <c r="H10259" t="s">
        <v>17315</v>
      </c>
      <c r="I10259" s="74">
        <v>45558</v>
      </c>
      <c r="J10259" t="s">
        <v>19</v>
      </c>
      <c r="K10259" t="s">
        <v>17325</v>
      </c>
    </row>
    <row r="10260" spans="1:11" hidden="1" x14ac:dyDescent="0.3">
      <c r="A10260" t="s">
        <v>22778</v>
      </c>
      <c r="B10260" t="s">
        <v>22779</v>
      </c>
      <c r="C10260" t="s">
        <v>17387</v>
      </c>
      <c r="D10260" t="s">
        <v>17388</v>
      </c>
      <c r="E10260" s="74">
        <v>43881</v>
      </c>
      <c r="F10260">
        <v>0.24729000000000001</v>
      </c>
      <c r="G10260" t="s">
        <v>17</v>
      </c>
      <c r="H10260" t="s">
        <v>17315</v>
      </c>
      <c r="I10260" s="74">
        <v>45533</v>
      </c>
      <c r="J10260" t="s">
        <v>19</v>
      </c>
      <c r="K10260" t="s">
        <v>17325</v>
      </c>
    </row>
    <row r="10261" spans="1:11" hidden="1" x14ac:dyDescent="0.3">
      <c r="A10261" t="s">
        <v>22780</v>
      </c>
      <c r="B10261" t="s">
        <v>22781</v>
      </c>
      <c r="C10261" t="s">
        <v>17387</v>
      </c>
      <c r="D10261" t="s">
        <v>17388</v>
      </c>
      <c r="E10261" s="74">
        <v>43889</v>
      </c>
      <c r="F10261">
        <v>0.24437</v>
      </c>
      <c r="G10261" t="s">
        <v>17</v>
      </c>
      <c r="H10261" t="s">
        <v>17315</v>
      </c>
      <c r="I10261" s="74">
        <v>45533</v>
      </c>
      <c r="J10261" t="s">
        <v>19</v>
      </c>
      <c r="K10261" t="s">
        <v>17325</v>
      </c>
    </row>
    <row r="10262" spans="1:11" hidden="1" x14ac:dyDescent="0.3">
      <c r="A10262" t="s">
        <v>22782</v>
      </c>
      <c r="B10262" t="s">
        <v>22783</v>
      </c>
      <c r="C10262" t="s">
        <v>17387</v>
      </c>
      <c r="D10262" t="s">
        <v>17388</v>
      </c>
      <c r="E10262" s="74">
        <v>43931</v>
      </c>
      <c r="F10262">
        <v>0.24717600000000001</v>
      </c>
      <c r="G10262" t="s">
        <v>17</v>
      </c>
      <c r="H10262" t="s">
        <v>17315</v>
      </c>
      <c r="I10262" s="74">
        <v>45558</v>
      </c>
      <c r="J10262" t="s">
        <v>19</v>
      </c>
      <c r="K10262" t="s">
        <v>17325</v>
      </c>
    </row>
    <row r="10263" spans="1:11" hidden="1" x14ac:dyDescent="0.3">
      <c r="A10263" t="s">
        <v>22652</v>
      </c>
      <c r="B10263" t="s">
        <v>22653</v>
      </c>
      <c r="C10263" t="s">
        <v>17387</v>
      </c>
      <c r="D10263" t="s">
        <v>17388</v>
      </c>
      <c r="E10263" s="74">
        <v>43986</v>
      </c>
      <c r="F10263">
        <v>0.24576799999999999</v>
      </c>
      <c r="G10263" t="s">
        <v>17</v>
      </c>
      <c r="H10263" t="s">
        <v>17315</v>
      </c>
      <c r="I10263" s="74">
        <v>45533</v>
      </c>
      <c r="J10263" t="s">
        <v>19</v>
      </c>
      <c r="K10263" t="s">
        <v>17325</v>
      </c>
    </row>
    <row r="10264" spans="1:11" hidden="1" x14ac:dyDescent="0.3">
      <c r="A10264" t="s">
        <v>22784</v>
      </c>
      <c r="B10264" t="s">
        <v>22785</v>
      </c>
      <c r="C10264" t="s">
        <v>17387</v>
      </c>
      <c r="D10264" t="s">
        <v>17388</v>
      </c>
      <c r="E10264" s="74">
        <v>44153</v>
      </c>
      <c r="F10264">
        <v>0.24865599999999999</v>
      </c>
      <c r="G10264" t="s">
        <v>17</v>
      </c>
      <c r="H10264" t="s">
        <v>17315</v>
      </c>
      <c r="I10264" s="74">
        <v>45533</v>
      </c>
      <c r="J10264" t="s">
        <v>19</v>
      </c>
      <c r="K10264" t="s">
        <v>17325</v>
      </c>
    </row>
    <row r="10265" spans="1:11" hidden="1" x14ac:dyDescent="0.3">
      <c r="A10265" t="s">
        <v>22786</v>
      </c>
      <c r="B10265" t="s">
        <v>22787</v>
      </c>
      <c r="C10265" t="s">
        <v>17387</v>
      </c>
      <c r="D10265" t="s">
        <v>17388</v>
      </c>
      <c r="E10265" s="74">
        <v>44160</v>
      </c>
      <c r="F10265">
        <v>0.246697</v>
      </c>
      <c r="G10265" t="s">
        <v>17</v>
      </c>
      <c r="H10265" t="s">
        <v>17315</v>
      </c>
      <c r="I10265" s="74">
        <v>45533</v>
      </c>
      <c r="J10265" t="s">
        <v>19</v>
      </c>
      <c r="K10265" t="s">
        <v>17325</v>
      </c>
    </row>
    <row r="10266" spans="1:11" hidden="1" x14ac:dyDescent="0.3">
      <c r="A10266" t="s">
        <v>22788</v>
      </c>
      <c r="B10266" t="s">
        <v>22789</v>
      </c>
      <c r="C10266" t="s">
        <v>17387</v>
      </c>
      <c r="D10266" t="s">
        <v>17388</v>
      </c>
      <c r="E10266" s="74">
        <v>44167</v>
      </c>
      <c r="F10266">
        <v>5.7209999999999997E-2</v>
      </c>
      <c r="G10266" t="s">
        <v>17</v>
      </c>
      <c r="H10266" t="s">
        <v>17315</v>
      </c>
      <c r="I10266" s="74">
        <v>45533</v>
      </c>
      <c r="J10266" t="s">
        <v>19</v>
      </c>
      <c r="K10266" t="s">
        <v>17325</v>
      </c>
    </row>
    <row r="10267" spans="1:11" hidden="1" x14ac:dyDescent="0.3">
      <c r="A10267" t="s">
        <v>22790</v>
      </c>
      <c r="B10267" t="s">
        <v>22791</v>
      </c>
      <c r="C10267" t="s">
        <v>17387</v>
      </c>
      <c r="D10267" t="s">
        <v>17388</v>
      </c>
      <c r="E10267" s="74">
        <v>43836</v>
      </c>
      <c r="F10267">
        <v>0.24257000000000001</v>
      </c>
      <c r="G10267" t="s">
        <v>17</v>
      </c>
      <c r="H10267" t="s">
        <v>17315</v>
      </c>
      <c r="I10267" s="74">
        <v>45533</v>
      </c>
      <c r="J10267" t="s">
        <v>19</v>
      </c>
      <c r="K10267" t="s">
        <v>17325</v>
      </c>
    </row>
    <row r="10268" spans="1:11" hidden="1" x14ac:dyDescent="0.3">
      <c r="A10268" t="s">
        <v>22792</v>
      </c>
      <c r="B10268" t="s">
        <v>22793</v>
      </c>
      <c r="C10268" t="s">
        <v>17387</v>
      </c>
      <c r="D10268" t="s">
        <v>17388</v>
      </c>
      <c r="E10268" s="74">
        <v>43832</v>
      </c>
      <c r="F10268">
        <v>0.24110999999999999</v>
      </c>
      <c r="G10268" t="s">
        <v>17</v>
      </c>
      <c r="H10268" t="s">
        <v>17315</v>
      </c>
      <c r="I10268" s="74">
        <v>45533</v>
      </c>
      <c r="J10268" t="s">
        <v>19</v>
      </c>
      <c r="K10268" t="s">
        <v>17325</v>
      </c>
    </row>
    <row r="10269" spans="1:11" hidden="1" x14ac:dyDescent="0.3">
      <c r="A10269" t="s">
        <v>22794</v>
      </c>
      <c r="B10269" t="s">
        <v>22795</v>
      </c>
      <c r="C10269" t="s">
        <v>17387</v>
      </c>
      <c r="D10269" t="s">
        <v>17388</v>
      </c>
      <c r="E10269" s="74">
        <v>43833</v>
      </c>
      <c r="F10269">
        <v>0.24812000000000001</v>
      </c>
      <c r="G10269" t="s">
        <v>17</v>
      </c>
      <c r="H10269" t="s">
        <v>17315</v>
      </c>
      <c r="I10269" s="74">
        <v>45533</v>
      </c>
      <c r="J10269" t="s">
        <v>19</v>
      </c>
      <c r="K10269" t="s">
        <v>17325</v>
      </c>
    </row>
    <row r="10270" spans="1:11" hidden="1" x14ac:dyDescent="0.3">
      <c r="A10270" t="s">
        <v>22796</v>
      </c>
      <c r="B10270" t="s">
        <v>22797</v>
      </c>
      <c r="C10270" t="s">
        <v>17387</v>
      </c>
      <c r="D10270" t="s">
        <v>17388</v>
      </c>
      <c r="E10270" s="74">
        <v>43832</v>
      </c>
      <c r="F10270">
        <v>0.23322000000000001</v>
      </c>
      <c r="G10270" t="s">
        <v>17</v>
      </c>
      <c r="H10270" t="s">
        <v>17315</v>
      </c>
      <c r="I10270" s="74">
        <v>45558</v>
      </c>
      <c r="J10270" t="s">
        <v>19</v>
      </c>
      <c r="K10270" t="s">
        <v>17325</v>
      </c>
    </row>
    <row r="10271" spans="1:11" hidden="1" x14ac:dyDescent="0.3">
      <c r="A10271" t="s">
        <v>22798</v>
      </c>
      <c r="B10271" t="s">
        <v>22799</v>
      </c>
      <c r="C10271" t="s">
        <v>17387</v>
      </c>
      <c r="D10271" t="s">
        <v>17388</v>
      </c>
      <c r="E10271" s="74">
        <v>43833</v>
      </c>
      <c r="F10271">
        <v>0.24467900000000001</v>
      </c>
      <c r="G10271" t="s">
        <v>17</v>
      </c>
      <c r="H10271" t="s">
        <v>17315</v>
      </c>
      <c r="I10271" s="74">
        <v>45533</v>
      </c>
      <c r="J10271" t="s">
        <v>19</v>
      </c>
      <c r="K10271" t="s">
        <v>17325</v>
      </c>
    </row>
    <row r="10272" spans="1:11" hidden="1" x14ac:dyDescent="0.3">
      <c r="A10272" t="s">
        <v>22800</v>
      </c>
      <c r="B10272" t="s">
        <v>22801</v>
      </c>
      <c r="C10272" t="s">
        <v>17387</v>
      </c>
      <c r="D10272" t="s">
        <v>17388</v>
      </c>
      <c r="E10272" s="74">
        <v>43838</v>
      </c>
      <c r="F10272">
        <v>0.23666899999999999</v>
      </c>
      <c r="G10272" t="s">
        <v>17</v>
      </c>
      <c r="H10272" t="s">
        <v>17315</v>
      </c>
      <c r="I10272" s="74">
        <v>45533</v>
      </c>
      <c r="J10272" t="s">
        <v>19</v>
      </c>
      <c r="K10272" t="s">
        <v>17325</v>
      </c>
    </row>
    <row r="10273" spans="1:11" hidden="1" x14ac:dyDescent="0.3">
      <c r="A10273" t="s">
        <v>22802</v>
      </c>
      <c r="B10273" t="s">
        <v>22803</v>
      </c>
      <c r="C10273" t="s">
        <v>17387</v>
      </c>
      <c r="D10273" t="s">
        <v>17388</v>
      </c>
      <c r="E10273" s="74">
        <v>43832</v>
      </c>
      <c r="F10273">
        <v>0.23923</v>
      </c>
      <c r="G10273" t="s">
        <v>17</v>
      </c>
      <c r="H10273" t="s">
        <v>17315</v>
      </c>
      <c r="I10273" s="74">
        <v>45558</v>
      </c>
      <c r="J10273" t="s">
        <v>19</v>
      </c>
      <c r="K10273" t="s">
        <v>17325</v>
      </c>
    </row>
    <row r="10274" spans="1:11" hidden="1" x14ac:dyDescent="0.3">
      <c r="A10274" t="s">
        <v>22656</v>
      </c>
      <c r="B10274" t="s">
        <v>22657</v>
      </c>
      <c r="C10274" t="s">
        <v>17387</v>
      </c>
      <c r="D10274" t="s">
        <v>17388</v>
      </c>
      <c r="E10274" s="74">
        <v>43987</v>
      </c>
      <c r="F10274">
        <v>0.248028</v>
      </c>
      <c r="G10274" t="s">
        <v>17</v>
      </c>
      <c r="H10274" t="s">
        <v>17315</v>
      </c>
      <c r="I10274" s="74">
        <v>45533</v>
      </c>
      <c r="J10274" t="s">
        <v>19</v>
      </c>
      <c r="K10274" t="s">
        <v>17325</v>
      </c>
    </row>
    <row r="10275" spans="1:11" hidden="1" x14ac:dyDescent="0.3">
      <c r="A10275" t="s">
        <v>22804</v>
      </c>
      <c r="B10275" t="s">
        <v>22805</v>
      </c>
      <c r="C10275" t="s">
        <v>17387</v>
      </c>
      <c r="D10275" t="s">
        <v>17388</v>
      </c>
      <c r="E10275" s="74">
        <v>43832</v>
      </c>
      <c r="F10275">
        <v>0.24859000000000001</v>
      </c>
      <c r="G10275" t="s">
        <v>17</v>
      </c>
      <c r="H10275" t="s">
        <v>17315</v>
      </c>
      <c r="I10275" s="74">
        <v>45533</v>
      </c>
      <c r="J10275" t="s">
        <v>19</v>
      </c>
      <c r="K10275" t="s">
        <v>17325</v>
      </c>
    </row>
    <row r="10276" spans="1:11" hidden="1" x14ac:dyDescent="0.3">
      <c r="A10276" t="s">
        <v>22806</v>
      </c>
      <c r="B10276" t="s">
        <v>22807</v>
      </c>
      <c r="C10276" t="s">
        <v>17387</v>
      </c>
      <c r="D10276" t="s">
        <v>17388</v>
      </c>
      <c r="E10276" s="74">
        <v>43832</v>
      </c>
      <c r="F10276">
        <v>0.243899</v>
      </c>
      <c r="G10276" t="s">
        <v>17</v>
      </c>
      <c r="H10276" t="s">
        <v>17315</v>
      </c>
      <c r="I10276" s="74">
        <v>45533</v>
      </c>
      <c r="J10276" t="s">
        <v>19</v>
      </c>
      <c r="K10276" t="s">
        <v>17325</v>
      </c>
    </row>
    <row r="10277" spans="1:11" hidden="1" x14ac:dyDescent="0.3">
      <c r="A10277" t="s">
        <v>22808</v>
      </c>
      <c r="B10277" t="s">
        <v>22809</v>
      </c>
      <c r="C10277" t="s">
        <v>17387</v>
      </c>
      <c r="D10277" t="s">
        <v>17388</v>
      </c>
      <c r="E10277" s="74">
        <v>43833</v>
      </c>
      <c r="F10277">
        <v>0.24576999999999999</v>
      </c>
      <c r="G10277" t="s">
        <v>17</v>
      </c>
      <c r="H10277" t="s">
        <v>17315</v>
      </c>
      <c r="I10277" s="74">
        <v>45533</v>
      </c>
      <c r="J10277" t="s">
        <v>19</v>
      </c>
      <c r="K10277" t="s">
        <v>17325</v>
      </c>
    </row>
    <row r="10278" spans="1:11" hidden="1" x14ac:dyDescent="0.3">
      <c r="A10278" t="s">
        <v>22810</v>
      </c>
      <c r="B10278" t="s">
        <v>22811</v>
      </c>
      <c r="C10278" t="s">
        <v>17387</v>
      </c>
      <c r="D10278" t="s">
        <v>17388</v>
      </c>
      <c r="E10278" s="74">
        <v>43836</v>
      </c>
      <c r="F10278">
        <v>0.24820800000000001</v>
      </c>
      <c r="G10278" t="s">
        <v>17</v>
      </c>
      <c r="H10278" t="s">
        <v>17315</v>
      </c>
      <c r="I10278" s="74">
        <v>45533</v>
      </c>
      <c r="J10278" t="s">
        <v>19</v>
      </c>
      <c r="K10278" t="s">
        <v>17325</v>
      </c>
    </row>
    <row r="10279" spans="1:11" hidden="1" x14ac:dyDescent="0.3">
      <c r="A10279" t="s">
        <v>22812</v>
      </c>
      <c r="B10279" t="s">
        <v>22813</v>
      </c>
      <c r="C10279" t="s">
        <v>17387</v>
      </c>
      <c r="D10279" t="s">
        <v>17388</v>
      </c>
      <c r="E10279" s="74">
        <v>44028</v>
      </c>
      <c r="F10279">
        <v>0.24709</v>
      </c>
      <c r="G10279" t="s">
        <v>17</v>
      </c>
      <c r="H10279" t="s">
        <v>17315</v>
      </c>
      <c r="I10279" s="74">
        <v>45533</v>
      </c>
      <c r="J10279" t="s">
        <v>19</v>
      </c>
      <c r="K10279" t="s">
        <v>17325</v>
      </c>
    </row>
    <row r="10280" spans="1:11" hidden="1" x14ac:dyDescent="0.3">
      <c r="A10280" t="s">
        <v>22814</v>
      </c>
      <c r="B10280" t="s">
        <v>22815</v>
      </c>
      <c r="C10280" t="s">
        <v>17387</v>
      </c>
      <c r="D10280" t="s">
        <v>17388</v>
      </c>
      <c r="E10280" s="74">
        <v>44032</v>
      </c>
      <c r="F10280">
        <v>0.248339</v>
      </c>
      <c r="G10280" t="s">
        <v>17</v>
      </c>
      <c r="H10280" t="s">
        <v>17315</v>
      </c>
      <c r="I10280" s="74">
        <v>45533</v>
      </c>
      <c r="J10280" t="s">
        <v>19</v>
      </c>
      <c r="K10280" t="s">
        <v>17325</v>
      </c>
    </row>
    <row r="10281" spans="1:11" hidden="1" x14ac:dyDescent="0.3">
      <c r="A10281" t="s">
        <v>22816</v>
      </c>
      <c r="B10281" t="s">
        <v>22817</v>
      </c>
      <c r="C10281" t="s">
        <v>17387</v>
      </c>
      <c r="D10281" t="s">
        <v>17388</v>
      </c>
      <c r="E10281" s="74">
        <v>44057</v>
      </c>
      <c r="F10281">
        <v>0.24737799999999999</v>
      </c>
      <c r="G10281" t="s">
        <v>17</v>
      </c>
      <c r="H10281" t="s">
        <v>17315</v>
      </c>
      <c r="I10281" s="74">
        <v>45533</v>
      </c>
      <c r="J10281" t="s">
        <v>19</v>
      </c>
      <c r="K10281" t="s">
        <v>17325</v>
      </c>
    </row>
    <row r="10282" spans="1:11" hidden="1" x14ac:dyDescent="0.3">
      <c r="A10282" t="s">
        <v>22818</v>
      </c>
      <c r="B10282" t="s">
        <v>22819</v>
      </c>
      <c r="C10282" t="s">
        <v>17387</v>
      </c>
      <c r="D10282" t="s">
        <v>17388</v>
      </c>
      <c r="E10282" s="74">
        <v>44089</v>
      </c>
      <c r="F10282">
        <v>0.24526899999999999</v>
      </c>
      <c r="G10282" t="s">
        <v>17</v>
      </c>
      <c r="H10282" t="s">
        <v>17315</v>
      </c>
      <c r="I10282" s="74">
        <v>45533</v>
      </c>
      <c r="J10282" t="s">
        <v>19</v>
      </c>
      <c r="K10282" t="s">
        <v>17325</v>
      </c>
    </row>
    <row r="10283" spans="1:11" hidden="1" x14ac:dyDescent="0.3">
      <c r="A10283" t="s">
        <v>22820</v>
      </c>
      <c r="B10283" t="s">
        <v>22821</v>
      </c>
      <c r="C10283" t="s">
        <v>17387</v>
      </c>
      <c r="D10283" t="s">
        <v>17388</v>
      </c>
      <c r="E10283" s="74">
        <v>43833</v>
      </c>
      <c r="F10283">
        <v>0.246727</v>
      </c>
      <c r="G10283" t="s">
        <v>17</v>
      </c>
      <c r="H10283" t="s">
        <v>17315</v>
      </c>
      <c r="I10283" s="74">
        <v>45533</v>
      </c>
      <c r="J10283" t="s">
        <v>19</v>
      </c>
      <c r="K10283" t="s">
        <v>17325</v>
      </c>
    </row>
    <row r="10284" spans="1:11" hidden="1" x14ac:dyDescent="0.3">
      <c r="A10284" t="s">
        <v>22658</v>
      </c>
      <c r="B10284" t="s">
        <v>22659</v>
      </c>
      <c r="C10284" t="s">
        <v>17387</v>
      </c>
      <c r="D10284" t="s">
        <v>17388</v>
      </c>
      <c r="E10284" s="74">
        <v>43999</v>
      </c>
      <c r="F10284">
        <v>0.247699</v>
      </c>
      <c r="G10284" t="s">
        <v>17</v>
      </c>
      <c r="H10284" t="s">
        <v>17315</v>
      </c>
      <c r="I10284" s="74">
        <v>45533</v>
      </c>
      <c r="J10284" t="s">
        <v>19</v>
      </c>
      <c r="K10284" t="s">
        <v>17325</v>
      </c>
    </row>
    <row r="10285" spans="1:11" hidden="1" x14ac:dyDescent="0.3">
      <c r="A10285" t="s">
        <v>22822</v>
      </c>
      <c r="B10285" t="s">
        <v>22823</v>
      </c>
      <c r="C10285" t="s">
        <v>17387</v>
      </c>
      <c r="D10285" t="s">
        <v>17388</v>
      </c>
      <c r="E10285" s="74">
        <v>43832</v>
      </c>
      <c r="F10285">
        <v>0.24858</v>
      </c>
      <c r="G10285" t="s">
        <v>17</v>
      </c>
      <c r="H10285" t="s">
        <v>17315</v>
      </c>
      <c r="I10285" s="74">
        <v>45533</v>
      </c>
      <c r="J10285" t="s">
        <v>19</v>
      </c>
      <c r="K10285" t="s">
        <v>17325</v>
      </c>
    </row>
    <row r="10286" spans="1:11" hidden="1" x14ac:dyDescent="0.3">
      <c r="A10286" t="s">
        <v>22824</v>
      </c>
      <c r="B10286" t="s">
        <v>22825</v>
      </c>
      <c r="C10286" t="s">
        <v>17387</v>
      </c>
      <c r="D10286" t="s">
        <v>17388</v>
      </c>
      <c r="E10286" s="74">
        <v>43840</v>
      </c>
      <c r="F10286">
        <v>0.24904000000000001</v>
      </c>
      <c r="G10286" t="s">
        <v>17</v>
      </c>
      <c r="H10286" t="s">
        <v>17315</v>
      </c>
      <c r="I10286" s="74">
        <v>45533</v>
      </c>
      <c r="J10286" t="s">
        <v>19</v>
      </c>
      <c r="K10286" t="s">
        <v>17325</v>
      </c>
    </row>
    <row r="10287" spans="1:11" hidden="1" x14ac:dyDescent="0.3">
      <c r="A10287" t="s">
        <v>22826</v>
      </c>
      <c r="B10287" t="s">
        <v>22827</v>
      </c>
      <c r="C10287" t="s">
        <v>17387</v>
      </c>
      <c r="D10287" t="s">
        <v>17388</v>
      </c>
      <c r="E10287" s="74">
        <v>43832</v>
      </c>
      <c r="F10287">
        <v>0.24762999999999999</v>
      </c>
      <c r="G10287" t="s">
        <v>17</v>
      </c>
      <c r="H10287" t="s">
        <v>17315</v>
      </c>
      <c r="I10287" s="74">
        <v>45533</v>
      </c>
      <c r="J10287" t="s">
        <v>19</v>
      </c>
      <c r="K10287" t="s">
        <v>17325</v>
      </c>
    </row>
    <row r="10288" spans="1:11" hidden="1" x14ac:dyDescent="0.3">
      <c r="A10288" t="s">
        <v>22828</v>
      </c>
      <c r="B10288" t="s">
        <v>22829</v>
      </c>
      <c r="C10288" t="s">
        <v>17387</v>
      </c>
      <c r="D10288" t="s">
        <v>17388</v>
      </c>
      <c r="E10288" s="74">
        <v>43839</v>
      </c>
      <c r="F10288">
        <v>0.247389</v>
      </c>
      <c r="G10288" t="s">
        <v>17</v>
      </c>
      <c r="H10288" t="s">
        <v>17315</v>
      </c>
      <c r="I10288" s="74">
        <v>45558</v>
      </c>
      <c r="J10288" t="s">
        <v>19</v>
      </c>
      <c r="K10288" t="s">
        <v>17325</v>
      </c>
    </row>
    <row r="10289" spans="1:11" hidden="1" x14ac:dyDescent="0.3">
      <c r="A10289" t="s">
        <v>22830</v>
      </c>
      <c r="B10289" t="s">
        <v>22831</v>
      </c>
      <c r="C10289" t="s">
        <v>17387</v>
      </c>
      <c r="D10289" t="s">
        <v>17388</v>
      </c>
      <c r="E10289" s="74">
        <v>43837</v>
      </c>
      <c r="F10289">
        <v>0.24657999999999999</v>
      </c>
      <c r="G10289" t="s">
        <v>17</v>
      </c>
      <c r="H10289" t="s">
        <v>17315</v>
      </c>
      <c r="I10289" s="74">
        <v>45533</v>
      </c>
      <c r="J10289" t="s">
        <v>19</v>
      </c>
      <c r="K10289" t="s">
        <v>17325</v>
      </c>
    </row>
    <row r="10290" spans="1:11" hidden="1" x14ac:dyDescent="0.3">
      <c r="A10290" t="s">
        <v>22832</v>
      </c>
      <c r="B10290" t="s">
        <v>22833</v>
      </c>
      <c r="C10290" t="s">
        <v>17387</v>
      </c>
      <c r="D10290" t="s">
        <v>17388</v>
      </c>
      <c r="E10290" s="74">
        <v>43838</v>
      </c>
      <c r="F10290">
        <v>0.24082899999999999</v>
      </c>
      <c r="G10290" t="s">
        <v>17</v>
      </c>
      <c r="H10290" t="s">
        <v>17315</v>
      </c>
      <c r="I10290" s="74">
        <v>45533</v>
      </c>
      <c r="J10290" t="s">
        <v>19</v>
      </c>
      <c r="K10290" t="s">
        <v>17325</v>
      </c>
    </row>
    <row r="10291" spans="1:11" hidden="1" x14ac:dyDescent="0.3">
      <c r="A10291" t="s">
        <v>22834</v>
      </c>
      <c r="B10291" t="s">
        <v>22835</v>
      </c>
      <c r="C10291" t="s">
        <v>17387</v>
      </c>
      <c r="D10291" t="s">
        <v>17388</v>
      </c>
      <c r="E10291" s="74">
        <v>43844</v>
      </c>
      <c r="F10291">
        <v>0.24901000000000001</v>
      </c>
      <c r="G10291" t="s">
        <v>17</v>
      </c>
      <c r="H10291" t="s">
        <v>17315</v>
      </c>
      <c r="I10291" s="74">
        <v>45533</v>
      </c>
      <c r="J10291" t="s">
        <v>19</v>
      </c>
      <c r="K10291" t="s">
        <v>17325</v>
      </c>
    </row>
    <row r="10292" spans="1:11" hidden="1" x14ac:dyDescent="0.3">
      <c r="A10292" t="s">
        <v>22836</v>
      </c>
      <c r="B10292" t="s">
        <v>22837</v>
      </c>
      <c r="C10292" t="s">
        <v>17387</v>
      </c>
      <c r="D10292" t="s">
        <v>17388</v>
      </c>
      <c r="E10292" s="74">
        <v>43844</v>
      </c>
      <c r="F10292">
        <v>0.245919</v>
      </c>
      <c r="G10292" t="s">
        <v>17</v>
      </c>
      <c r="H10292" t="s">
        <v>17315</v>
      </c>
      <c r="I10292" s="74">
        <v>45533</v>
      </c>
      <c r="J10292" t="s">
        <v>19</v>
      </c>
      <c r="K10292" t="s">
        <v>17325</v>
      </c>
    </row>
    <row r="10293" spans="1:11" hidden="1" x14ac:dyDescent="0.3">
      <c r="A10293" t="s">
        <v>22838</v>
      </c>
      <c r="B10293" t="s">
        <v>22839</v>
      </c>
      <c r="C10293" t="s">
        <v>17387</v>
      </c>
      <c r="D10293" t="s">
        <v>17388</v>
      </c>
      <c r="E10293" s="74">
        <v>43850</v>
      </c>
      <c r="F10293">
        <v>0.24881</v>
      </c>
      <c r="G10293" t="s">
        <v>17</v>
      </c>
      <c r="H10293" t="s">
        <v>17315</v>
      </c>
      <c r="I10293" s="74">
        <v>45533</v>
      </c>
      <c r="J10293" t="s">
        <v>19</v>
      </c>
      <c r="K10293" t="s">
        <v>17325</v>
      </c>
    </row>
    <row r="10294" spans="1:11" hidden="1" x14ac:dyDescent="0.3">
      <c r="A10294" t="s">
        <v>22840</v>
      </c>
      <c r="B10294" t="s">
        <v>22841</v>
      </c>
      <c r="C10294" t="s">
        <v>17387</v>
      </c>
      <c r="D10294" t="s">
        <v>17388</v>
      </c>
      <c r="E10294" s="74">
        <v>43861</v>
      </c>
      <c r="F10294">
        <v>0.24654000000000001</v>
      </c>
      <c r="G10294" t="s">
        <v>17</v>
      </c>
      <c r="H10294" t="s">
        <v>17315</v>
      </c>
      <c r="I10294" s="74">
        <v>45533</v>
      </c>
      <c r="J10294" t="s">
        <v>19</v>
      </c>
      <c r="K10294" t="s">
        <v>17325</v>
      </c>
    </row>
    <row r="10295" spans="1:11" hidden="1" x14ac:dyDescent="0.3">
      <c r="A10295" t="s">
        <v>23116</v>
      </c>
      <c r="B10295" t="s">
        <v>23117</v>
      </c>
      <c r="C10295" t="s">
        <v>17387</v>
      </c>
      <c r="D10295" t="s">
        <v>17388</v>
      </c>
      <c r="E10295" s="74">
        <v>44200</v>
      </c>
      <c r="F10295">
        <v>0.248197</v>
      </c>
      <c r="G10295" t="s">
        <v>17</v>
      </c>
      <c r="H10295" t="s">
        <v>17315</v>
      </c>
      <c r="I10295" s="74">
        <v>45545</v>
      </c>
      <c r="J10295" t="s">
        <v>19</v>
      </c>
      <c r="K10295" t="s">
        <v>17325</v>
      </c>
    </row>
    <row r="10296" spans="1:11" hidden="1" x14ac:dyDescent="0.3">
      <c r="A10296" t="s">
        <v>23230</v>
      </c>
      <c r="B10296" t="s">
        <v>23231</v>
      </c>
      <c r="C10296" t="s">
        <v>17387</v>
      </c>
      <c r="D10296" t="s">
        <v>17388</v>
      </c>
      <c r="E10296" s="74">
        <v>44362</v>
      </c>
      <c r="F10296">
        <v>0.24826999999999999</v>
      </c>
      <c r="G10296" t="s">
        <v>17</v>
      </c>
      <c r="H10296" t="s">
        <v>17315</v>
      </c>
      <c r="I10296" s="74">
        <v>45558</v>
      </c>
      <c r="J10296" t="s">
        <v>19</v>
      </c>
      <c r="K10296" t="s">
        <v>17325</v>
      </c>
    </row>
    <row r="10297" spans="1:11" hidden="1" x14ac:dyDescent="0.3">
      <c r="A10297" t="s">
        <v>23394</v>
      </c>
      <c r="B10297" t="s">
        <v>23395</v>
      </c>
      <c r="C10297" t="s">
        <v>17387</v>
      </c>
      <c r="D10297" t="s">
        <v>17388</v>
      </c>
      <c r="E10297" s="74">
        <v>44200</v>
      </c>
      <c r="F10297">
        <v>0.16438900000000001</v>
      </c>
      <c r="G10297" t="s">
        <v>17</v>
      </c>
      <c r="H10297" t="s">
        <v>17315</v>
      </c>
      <c r="I10297" s="74">
        <v>45545</v>
      </c>
      <c r="J10297" t="s">
        <v>19</v>
      </c>
      <c r="K10297" t="s">
        <v>17325</v>
      </c>
    </row>
    <row r="10298" spans="1:11" hidden="1" x14ac:dyDescent="0.3">
      <c r="A10298" t="s">
        <v>23396</v>
      </c>
      <c r="B10298" t="s">
        <v>23397</v>
      </c>
      <c r="C10298" t="s">
        <v>17387</v>
      </c>
      <c r="D10298" t="s">
        <v>17388</v>
      </c>
      <c r="E10298" s="74">
        <v>44200</v>
      </c>
      <c r="F10298">
        <v>0.247417</v>
      </c>
      <c r="G10298" t="s">
        <v>17</v>
      </c>
      <c r="H10298" t="s">
        <v>17315</v>
      </c>
      <c r="I10298" s="74">
        <v>45545</v>
      </c>
      <c r="J10298" t="s">
        <v>19</v>
      </c>
      <c r="K10298" t="s">
        <v>17325</v>
      </c>
    </row>
    <row r="10299" spans="1:11" hidden="1" x14ac:dyDescent="0.3">
      <c r="A10299" t="s">
        <v>23398</v>
      </c>
      <c r="B10299" t="s">
        <v>23399</v>
      </c>
      <c r="C10299" t="s">
        <v>17387</v>
      </c>
      <c r="D10299" t="s">
        <v>17388</v>
      </c>
      <c r="E10299" s="74">
        <v>44200</v>
      </c>
      <c r="F10299">
        <v>0.241426</v>
      </c>
      <c r="G10299" t="s">
        <v>17</v>
      </c>
      <c r="H10299" t="s">
        <v>17315</v>
      </c>
      <c r="I10299" s="74">
        <v>45545</v>
      </c>
      <c r="J10299" t="s">
        <v>19</v>
      </c>
      <c r="K10299" t="s">
        <v>17325</v>
      </c>
    </row>
    <row r="10300" spans="1:11" hidden="1" x14ac:dyDescent="0.3">
      <c r="A10300" t="s">
        <v>23400</v>
      </c>
      <c r="B10300" t="s">
        <v>23401</v>
      </c>
      <c r="C10300" t="s">
        <v>17387</v>
      </c>
      <c r="D10300" t="s">
        <v>17388</v>
      </c>
      <c r="E10300" s="74">
        <v>44200</v>
      </c>
      <c r="F10300">
        <v>0.24451700000000001</v>
      </c>
      <c r="G10300" t="s">
        <v>17</v>
      </c>
      <c r="H10300" t="s">
        <v>17315</v>
      </c>
      <c r="I10300" s="74">
        <v>45545</v>
      </c>
      <c r="J10300" t="s">
        <v>19</v>
      </c>
      <c r="K10300" t="s">
        <v>17325</v>
      </c>
    </row>
    <row r="10301" spans="1:11" hidden="1" x14ac:dyDescent="0.3">
      <c r="A10301" t="s">
        <v>23402</v>
      </c>
      <c r="B10301" t="s">
        <v>23403</v>
      </c>
      <c r="C10301" t="s">
        <v>17387</v>
      </c>
      <c r="D10301" t="s">
        <v>17388</v>
      </c>
      <c r="E10301" s="74">
        <v>44200</v>
      </c>
      <c r="F10301">
        <v>0.24546599999999999</v>
      </c>
      <c r="G10301" t="s">
        <v>17</v>
      </c>
      <c r="H10301" t="s">
        <v>17315</v>
      </c>
      <c r="I10301" s="74">
        <v>45545</v>
      </c>
      <c r="J10301" t="s">
        <v>19</v>
      </c>
      <c r="K10301" t="s">
        <v>17325</v>
      </c>
    </row>
    <row r="10302" spans="1:11" hidden="1" x14ac:dyDescent="0.3">
      <c r="A10302" t="s">
        <v>23404</v>
      </c>
      <c r="B10302" t="s">
        <v>23405</v>
      </c>
      <c r="C10302" t="s">
        <v>17387</v>
      </c>
      <c r="D10302" t="s">
        <v>17388</v>
      </c>
      <c r="E10302" s="74">
        <v>44200</v>
      </c>
      <c r="F10302">
        <v>0.24295</v>
      </c>
      <c r="G10302" t="s">
        <v>17</v>
      </c>
      <c r="H10302" t="s">
        <v>17315</v>
      </c>
      <c r="I10302" s="74">
        <v>45545</v>
      </c>
      <c r="J10302" t="s">
        <v>19</v>
      </c>
      <c r="K10302" t="s">
        <v>17325</v>
      </c>
    </row>
    <row r="10303" spans="1:11" hidden="1" x14ac:dyDescent="0.3">
      <c r="A10303" t="s">
        <v>23406</v>
      </c>
      <c r="B10303" t="s">
        <v>23407</v>
      </c>
      <c r="C10303" t="s">
        <v>17387</v>
      </c>
      <c r="D10303" t="s">
        <v>17388</v>
      </c>
      <c r="E10303" s="74">
        <v>44200</v>
      </c>
      <c r="F10303">
        <v>0.24334800000000001</v>
      </c>
      <c r="G10303" t="s">
        <v>17</v>
      </c>
      <c r="H10303" t="s">
        <v>17315</v>
      </c>
      <c r="I10303" s="74">
        <v>45545</v>
      </c>
      <c r="J10303" t="s">
        <v>19</v>
      </c>
      <c r="K10303" t="s">
        <v>17325</v>
      </c>
    </row>
    <row r="10304" spans="1:11" hidden="1" x14ac:dyDescent="0.3">
      <c r="A10304" t="s">
        <v>23408</v>
      </c>
      <c r="B10304" t="s">
        <v>23409</v>
      </c>
      <c r="C10304" t="s">
        <v>17387</v>
      </c>
      <c r="D10304" t="s">
        <v>17388</v>
      </c>
      <c r="E10304" s="74">
        <v>44210</v>
      </c>
      <c r="F10304">
        <v>0.24793999999999999</v>
      </c>
      <c r="G10304" t="s">
        <v>17</v>
      </c>
      <c r="H10304" t="s">
        <v>17315</v>
      </c>
      <c r="I10304" s="74">
        <v>45545</v>
      </c>
      <c r="J10304" t="s">
        <v>19</v>
      </c>
      <c r="K10304" t="s">
        <v>17325</v>
      </c>
    </row>
    <row r="10305" spans="1:11" hidden="1" x14ac:dyDescent="0.3">
      <c r="A10305" t="s">
        <v>23410</v>
      </c>
      <c r="B10305" t="s">
        <v>23411</v>
      </c>
      <c r="C10305" t="s">
        <v>17387</v>
      </c>
      <c r="D10305" t="s">
        <v>17388</v>
      </c>
      <c r="E10305" s="74">
        <v>44252</v>
      </c>
      <c r="F10305">
        <v>8.6128999999999997E-2</v>
      </c>
      <c r="G10305" t="s">
        <v>17</v>
      </c>
      <c r="H10305" t="s">
        <v>17315</v>
      </c>
      <c r="I10305" s="74">
        <v>45545</v>
      </c>
      <c r="J10305" t="s">
        <v>19</v>
      </c>
      <c r="K10305" t="s">
        <v>17325</v>
      </c>
    </row>
    <row r="10306" spans="1:11" hidden="1" x14ac:dyDescent="0.3">
      <c r="A10306" t="s">
        <v>23232</v>
      </c>
      <c r="B10306" t="s">
        <v>23233</v>
      </c>
      <c r="C10306" t="s">
        <v>17387</v>
      </c>
      <c r="D10306" t="s">
        <v>17388</v>
      </c>
      <c r="E10306" s="74">
        <v>44369</v>
      </c>
      <c r="F10306">
        <v>0.23282</v>
      </c>
      <c r="G10306" t="s">
        <v>17</v>
      </c>
      <c r="H10306" t="s">
        <v>17315</v>
      </c>
      <c r="I10306" s="74">
        <v>45545</v>
      </c>
      <c r="J10306" t="s">
        <v>19</v>
      </c>
      <c r="K10306" t="s">
        <v>17325</v>
      </c>
    </row>
    <row r="10307" spans="1:11" hidden="1" x14ac:dyDescent="0.3">
      <c r="A10307" t="s">
        <v>23420</v>
      </c>
      <c r="B10307" t="s">
        <v>23421</v>
      </c>
      <c r="C10307" t="s">
        <v>17387</v>
      </c>
      <c r="D10307" t="s">
        <v>17388</v>
      </c>
      <c r="E10307" s="74">
        <v>44341</v>
      </c>
      <c r="F10307">
        <v>0.24460999999999999</v>
      </c>
      <c r="G10307" t="s">
        <v>17</v>
      </c>
      <c r="H10307" t="s">
        <v>17315</v>
      </c>
      <c r="I10307" s="74">
        <v>45545</v>
      </c>
      <c r="J10307" t="s">
        <v>19</v>
      </c>
      <c r="K10307" t="s">
        <v>17325</v>
      </c>
    </row>
    <row r="10308" spans="1:11" hidden="1" x14ac:dyDescent="0.3">
      <c r="A10308" t="s">
        <v>23422</v>
      </c>
      <c r="B10308" t="s">
        <v>23423</v>
      </c>
      <c r="C10308" t="s">
        <v>17387</v>
      </c>
      <c r="D10308" t="s">
        <v>17388</v>
      </c>
      <c r="E10308" s="74">
        <v>44341</v>
      </c>
      <c r="F10308">
        <v>0.24437999999999999</v>
      </c>
      <c r="G10308" t="s">
        <v>17</v>
      </c>
      <c r="H10308" t="s">
        <v>17315</v>
      </c>
      <c r="I10308" s="74">
        <v>45545</v>
      </c>
      <c r="J10308" t="s">
        <v>19</v>
      </c>
      <c r="K10308" t="s">
        <v>17325</v>
      </c>
    </row>
    <row r="10309" spans="1:11" hidden="1" x14ac:dyDescent="0.3">
      <c r="A10309" t="s">
        <v>23424</v>
      </c>
      <c r="B10309" t="s">
        <v>23425</v>
      </c>
      <c r="C10309" t="s">
        <v>17387</v>
      </c>
      <c r="D10309" t="s">
        <v>17388</v>
      </c>
      <c r="E10309" s="74">
        <v>44348</v>
      </c>
      <c r="F10309">
        <v>0.1024</v>
      </c>
      <c r="G10309" t="s">
        <v>17</v>
      </c>
      <c r="H10309" t="s">
        <v>17315</v>
      </c>
      <c r="I10309" s="74">
        <v>45545</v>
      </c>
      <c r="J10309" t="s">
        <v>19</v>
      </c>
      <c r="K10309" t="s">
        <v>17325</v>
      </c>
    </row>
    <row r="10310" spans="1:11" hidden="1" x14ac:dyDescent="0.3">
      <c r="A10310" t="s">
        <v>23620</v>
      </c>
      <c r="B10310" t="s">
        <v>23621</v>
      </c>
      <c r="C10310" t="s">
        <v>17387</v>
      </c>
      <c r="D10310" t="s">
        <v>17388</v>
      </c>
      <c r="E10310" s="74">
        <v>44496</v>
      </c>
      <c r="F10310">
        <v>0.24773999999999999</v>
      </c>
      <c r="G10310" t="s">
        <v>17</v>
      </c>
      <c r="H10310" t="s">
        <v>17315</v>
      </c>
      <c r="I10310" s="74">
        <v>45545</v>
      </c>
      <c r="J10310" t="s">
        <v>19</v>
      </c>
      <c r="K10310" t="s">
        <v>17325</v>
      </c>
    </row>
    <row r="10311" spans="1:11" hidden="1" x14ac:dyDescent="0.3">
      <c r="A10311" t="s">
        <v>23622</v>
      </c>
      <c r="B10311" t="s">
        <v>23623</v>
      </c>
      <c r="C10311" t="s">
        <v>17387</v>
      </c>
      <c r="D10311" t="s">
        <v>17388</v>
      </c>
      <c r="E10311" s="74">
        <v>44496</v>
      </c>
      <c r="F10311">
        <v>0.24893000000000001</v>
      </c>
      <c r="G10311" t="s">
        <v>17</v>
      </c>
      <c r="H10311" t="s">
        <v>17315</v>
      </c>
      <c r="I10311" s="74">
        <v>45545</v>
      </c>
      <c r="J10311" t="s">
        <v>19</v>
      </c>
      <c r="K10311" t="s">
        <v>17325</v>
      </c>
    </row>
    <row r="10312" spans="1:11" hidden="1" x14ac:dyDescent="0.3">
      <c r="A10312" t="s">
        <v>23624</v>
      </c>
      <c r="B10312" t="s">
        <v>23625</v>
      </c>
      <c r="C10312" t="s">
        <v>17387</v>
      </c>
      <c r="D10312" t="s">
        <v>17388</v>
      </c>
      <c r="E10312" s="74">
        <v>44497</v>
      </c>
      <c r="F10312">
        <v>0.24446000000000001</v>
      </c>
      <c r="G10312" t="s">
        <v>17</v>
      </c>
      <c r="H10312" t="s">
        <v>17315</v>
      </c>
      <c r="I10312" s="74">
        <v>45545</v>
      </c>
      <c r="J10312" t="s">
        <v>19</v>
      </c>
      <c r="K10312" t="s">
        <v>17325</v>
      </c>
    </row>
    <row r="10313" spans="1:11" hidden="1" x14ac:dyDescent="0.3">
      <c r="A10313" t="s">
        <v>23234</v>
      </c>
      <c r="B10313" t="s">
        <v>23235</v>
      </c>
      <c r="C10313" t="s">
        <v>17387</v>
      </c>
      <c r="D10313" t="s">
        <v>17388</v>
      </c>
      <c r="E10313" s="74">
        <v>44376</v>
      </c>
      <c r="F10313">
        <v>0.24623999999999999</v>
      </c>
      <c r="G10313" t="s">
        <v>17</v>
      </c>
      <c r="H10313" t="s">
        <v>17315</v>
      </c>
      <c r="I10313" s="74">
        <v>45545</v>
      </c>
      <c r="J10313" t="s">
        <v>19</v>
      </c>
      <c r="K10313" t="s">
        <v>17325</v>
      </c>
    </row>
    <row r="10314" spans="1:11" hidden="1" x14ac:dyDescent="0.3">
      <c r="A10314" t="s">
        <v>23626</v>
      </c>
      <c r="B10314" t="s">
        <v>23627</v>
      </c>
      <c r="C10314" t="s">
        <v>17387</v>
      </c>
      <c r="D10314" t="s">
        <v>17388</v>
      </c>
      <c r="E10314" s="74">
        <v>44494</v>
      </c>
      <c r="F10314">
        <v>0.24523</v>
      </c>
      <c r="G10314" t="s">
        <v>17</v>
      </c>
      <c r="H10314" t="s">
        <v>17315</v>
      </c>
      <c r="I10314" s="74">
        <v>45545</v>
      </c>
      <c r="J10314" t="s">
        <v>19</v>
      </c>
      <c r="K10314" t="s">
        <v>17325</v>
      </c>
    </row>
    <row r="10315" spans="1:11" hidden="1" x14ac:dyDescent="0.3">
      <c r="A10315" t="s">
        <v>23628</v>
      </c>
      <c r="B10315" t="s">
        <v>23629</v>
      </c>
      <c r="C10315" t="s">
        <v>17387</v>
      </c>
      <c r="D10315" t="s">
        <v>17388</v>
      </c>
      <c r="E10315" s="74">
        <v>44495</v>
      </c>
      <c r="F10315">
        <v>0.24629000000000001</v>
      </c>
      <c r="G10315" t="s">
        <v>17</v>
      </c>
      <c r="H10315" t="s">
        <v>17315</v>
      </c>
      <c r="I10315" s="74">
        <v>45545</v>
      </c>
      <c r="J10315" t="s">
        <v>19</v>
      </c>
      <c r="K10315" t="s">
        <v>17325</v>
      </c>
    </row>
    <row r="10316" spans="1:11" hidden="1" x14ac:dyDescent="0.3">
      <c r="A10316" t="s">
        <v>23630</v>
      </c>
      <c r="B10316" t="s">
        <v>23631</v>
      </c>
      <c r="C10316" t="s">
        <v>17387</v>
      </c>
      <c r="D10316" t="s">
        <v>17388</v>
      </c>
      <c r="E10316" s="74">
        <v>44497</v>
      </c>
      <c r="F10316">
        <v>0.24389</v>
      </c>
      <c r="G10316" t="s">
        <v>17</v>
      </c>
      <c r="H10316" t="s">
        <v>17315</v>
      </c>
      <c r="I10316" s="74">
        <v>45545</v>
      </c>
      <c r="J10316" t="s">
        <v>19</v>
      </c>
      <c r="K10316" t="s">
        <v>17325</v>
      </c>
    </row>
    <row r="10317" spans="1:11" hidden="1" x14ac:dyDescent="0.3">
      <c r="A10317" t="s">
        <v>23632</v>
      </c>
      <c r="B10317" t="s">
        <v>23633</v>
      </c>
      <c r="C10317" t="s">
        <v>17387</v>
      </c>
      <c r="D10317" t="s">
        <v>17388</v>
      </c>
      <c r="E10317" s="74">
        <v>44494</v>
      </c>
      <c r="F10317">
        <v>0.24451000000000001</v>
      </c>
      <c r="G10317" t="s">
        <v>17</v>
      </c>
      <c r="H10317" t="s">
        <v>17315</v>
      </c>
      <c r="I10317" s="74">
        <v>45545</v>
      </c>
      <c r="J10317" t="s">
        <v>19</v>
      </c>
      <c r="K10317" t="s">
        <v>17325</v>
      </c>
    </row>
    <row r="10318" spans="1:11" hidden="1" x14ac:dyDescent="0.3">
      <c r="A10318" t="s">
        <v>23634</v>
      </c>
      <c r="B10318" t="s">
        <v>23635</v>
      </c>
      <c r="C10318" t="s">
        <v>17387</v>
      </c>
      <c r="D10318" t="s">
        <v>17388</v>
      </c>
      <c r="E10318" s="74">
        <v>44503</v>
      </c>
      <c r="F10318">
        <v>0.24054</v>
      </c>
      <c r="G10318" t="s">
        <v>17</v>
      </c>
      <c r="H10318" t="s">
        <v>17315</v>
      </c>
      <c r="I10318" s="74">
        <v>45545</v>
      </c>
      <c r="J10318" t="s">
        <v>19</v>
      </c>
      <c r="K10318" t="s">
        <v>17325</v>
      </c>
    </row>
    <row r="10319" spans="1:11" hidden="1" x14ac:dyDescent="0.3">
      <c r="A10319" t="s">
        <v>23636</v>
      </c>
      <c r="B10319" t="s">
        <v>23637</v>
      </c>
      <c r="C10319" t="s">
        <v>17387</v>
      </c>
      <c r="D10319" t="s">
        <v>17388</v>
      </c>
      <c r="E10319" s="74">
        <v>44501</v>
      </c>
      <c r="F10319">
        <v>0.24904000000000001</v>
      </c>
      <c r="G10319" t="s">
        <v>17</v>
      </c>
      <c r="H10319" t="s">
        <v>17315</v>
      </c>
      <c r="I10319" s="74">
        <v>45545</v>
      </c>
      <c r="J10319" t="s">
        <v>19</v>
      </c>
      <c r="K10319" t="s">
        <v>17325</v>
      </c>
    </row>
    <row r="10320" spans="1:11" hidden="1" x14ac:dyDescent="0.3">
      <c r="A10320" t="s">
        <v>23638</v>
      </c>
      <c r="B10320" t="s">
        <v>23639</v>
      </c>
      <c r="C10320" t="s">
        <v>17387</v>
      </c>
      <c r="D10320" t="s">
        <v>17388</v>
      </c>
      <c r="E10320" s="74">
        <v>44498</v>
      </c>
      <c r="F10320">
        <v>0.24485999999999999</v>
      </c>
      <c r="G10320" t="s">
        <v>17</v>
      </c>
      <c r="H10320" t="s">
        <v>17315</v>
      </c>
      <c r="I10320" s="74">
        <v>45545</v>
      </c>
      <c r="J10320" t="s">
        <v>19</v>
      </c>
      <c r="K10320" t="s">
        <v>17325</v>
      </c>
    </row>
    <row r="10321" spans="1:11" hidden="1" x14ac:dyDescent="0.3">
      <c r="A10321" t="s">
        <v>23640</v>
      </c>
      <c r="B10321" t="s">
        <v>23641</v>
      </c>
      <c r="C10321" t="s">
        <v>17387</v>
      </c>
      <c r="D10321" t="s">
        <v>17388</v>
      </c>
      <c r="E10321" s="74">
        <v>44495</v>
      </c>
      <c r="F10321">
        <v>0.24321000000000001</v>
      </c>
      <c r="G10321" t="s">
        <v>17</v>
      </c>
      <c r="H10321" t="s">
        <v>17315</v>
      </c>
      <c r="I10321" s="74">
        <v>45545</v>
      </c>
      <c r="J10321" t="s">
        <v>19</v>
      </c>
      <c r="K10321" t="s">
        <v>17325</v>
      </c>
    </row>
    <row r="10322" spans="1:11" hidden="1" x14ac:dyDescent="0.3">
      <c r="A10322" t="s">
        <v>23642</v>
      </c>
      <c r="B10322" t="s">
        <v>23643</v>
      </c>
      <c r="C10322" t="s">
        <v>17387</v>
      </c>
      <c r="D10322" t="s">
        <v>17388</v>
      </c>
      <c r="E10322" s="74">
        <v>44497</v>
      </c>
      <c r="F10322">
        <v>0.24232000000000001</v>
      </c>
      <c r="G10322" t="s">
        <v>17</v>
      </c>
      <c r="H10322" t="s">
        <v>17315</v>
      </c>
      <c r="I10322" s="74">
        <v>45545</v>
      </c>
      <c r="J10322" t="s">
        <v>19</v>
      </c>
      <c r="K10322" t="s">
        <v>17325</v>
      </c>
    </row>
    <row r="10323" spans="1:11" hidden="1" x14ac:dyDescent="0.3">
      <c r="A10323" t="s">
        <v>23236</v>
      </c>
      <c r="B10323" t="s">
        <v>23237</v>
      </c>
      <c r="C10323" t="s">
        <v>17387</v>
      </c>
      <c r="D10323" t="s">
        <v>17388</v>
      </c>
      <c r="E10323" s="74">
        <v>44390</v>
      </c>
      <c r="F10323">
        <v>0.24632999999999999</v>
      </c>
      <c r="G10323" t="s">
        <v>17</v>
      </c>
      <c r="H10323" t="s">
        <v>17315</v>
      </c>
      <c r="I10323" s="74">
        <v>45545</v>
      </c>
      <c r="J10323" t="s">
        <v>19</v>
      </c>
      <c r="K10323" t="s">
        <v>17325</v>
      </c>
    </row>
    <row r="10324" spans="1:11" hidden="1" x14ac:dyDescent="0.3">
      <c r="A10324" t="s">
        <v>23644</v>
      </c>
      <c r="B10324" t="s">
        <v>23645</v>
      </c>
      <c r="C10324" t="s">
        <v>17387</v>
      </c>
      <c r="D10324" t="s">
        <v>17388</v>
      </c>
      <c r="E10324" s="74">
        <v>44494</v>
      </c>
      <c r="F10324">
        <v>0.24575</v>
      </c>
      <c r="G10324" t="s">
        <v>17</v>
      </c>
      <c r="H10324" t="s">
        <v>17315</v>
      </c>
      <c r="I10324" s="74">
        <v>45545</v>
      </c>
      <c r="J10324" t="s">
        <v>19</v>
      </c>
      <c r="K10324" t="s">
        <v>17325</v>
      </c>
    </row>
    <row r="10325" spans="1:11" hidden="1" x14ac:dyDescent="0.3">
      <c r="A10325" t="s">
        <v>23646</v>
      </c>
      <c r="B10325" t="s">
        <v>23647</v>
      </c>
      <c r="C10325" t="s">
        <v>17387</v>
      </c>
      <c r="D10325" t="s">
        <v>17388</v>
      </c>
      <c r="E10325" s="74">
        <v>44490</v>
      </c>
      <c r="F10325">
        <v>0.24495</v>
      </c>
      <c r="G10325" t="s">
        <v>17</v>
      </c>
      <c r="H10325" t="s">
        <v>17315</v>
      </c>
      <c r="I10325" s="74">
        <v>45545</v>
      </c>
      <c r="J10325" t="s">
        <v>19</v>
      </c>
      <c r="K10325" t="s">
        <v>17325</v>
      </c>
    </row>
    <row r="10326" spans="1:11" hidden="1" x14ac:dyDescent="0.3">
      <c r="A10326" t="s">
        <v>23648</v>
      </c>
      <c r="B10326" t="s">
        <v>23649</v>
      </c>
      <c r="C10326" t="s">
        <v>17387</v>
      </c>
      <c r="D10326" t="s">
        <v>17388</v>
      </c>
      <c r="E10326" s="74">
        <v>44490</v>
      </c>
      <c r="F10326">
        <v>0.24798999999999999</v>
      </c>
      <c r="G10326" t="s">
        <v>17</v>
      </c>
      <c r="H10326" t="s">
        <v>17315</v>
      </c>
      <c r="I10326" s="74">
        <v>45545</v>
      </c>
      <c r="J10326" t="s">
        <v>19</v>
      </c>
      <c r="K10326" t="s">
        <v>17325</v>
      </c>
    </row>
    <row r="10327" spans="1:11" hidden="1" x14ac:dyDescent="0.3">
      <c r="A10327" t="s">
        <v>23650</v>
      </c>
      <c r="B10327" t="s">
        <v>23651</v>
      </c>
      <c r="C10327" t="s">
        <v>17387</v>
      </c>
      <c r="D10327" t="s">
        <v>17388</v>
      </c>
      <c r="E10327" s="74">
        <v>44491</v>
      </c>
      <c r="F10327">
        <v>0.24834999999999999</v>
      </c>
      <c r="G10327" t="s">
        <v>17</v>
      </c>
      <c r="H10327" t="s">
        <v>17315</v>
      </c>
      <c r="I10327" s="74">
        <v>45545</v>
      </c>
      <c r="J10327" t="s">
        <v>19</v>
      </c>
      <c r="K10327" t="s">
        <v>17325</v>
      </c>
    </row>
    <row r="10328" spans="1:11" hidden="1" x14ac:dyDescent="0.3">
      <c r="A10328" t="s">
        <v>23652</v>
      </c>
      <c r="B10328" t="s">
        <v>23653</v>
      </c>
      <c r="C10328" t="s">
        <v>17387</v>
      </c>
      <c r="D10328" t="s">
        <v>17388</v>
      </c>
      <c r="E10328" s="74">
        <v>44470</v>
      </c>
      <c r="F10328">
        <v>1.1390000000000001E-2</v>
      </c>
      <c r="G10328" t="s">
        <v>17</v>
      </c>
      <c r="H10328" t="s">
        <v>17315</v>
      </c>
      <c r="I10328" s="74">
        <v>45545</v>
      </c>
      <c r="J10328" t="s">
        <v>19</v>
      </c>
      <c r="K10328" t="s">
        <v>17325</v>
      </c>
    </row>
    <row r="10329" spans="1:11" hidden="1" x14ac:dyDescent="0.3">
      <c r="A10329" t="s">
        <v>23654</v>
      </c>
      <c r="B10329" t="s">
        <v>23655</v>
      </c>
      <c r="C10329" t="s">
        <v>17387</v>
      </c>
      <c r="D10329" t="s">
        <v>17388</v>
      </c>
      <c r="E10329" s="74">
        <v>44349</v>
      </c>
      <c r="F10329">
        <v>0.24789800000000001</v>
      </c>
      <c r="G10329" t="s">
        <v>17</v>
      </c>
      <c r="H10329" t="s">
        <v>17315</v>
      </c>
      <c r="I10329" s="74">
        <v>45545</v>
      </c>
      <c r="J10329" t="s">
        <v>19</v>
      </c>
      <c r="K10329" t="s">
        <v>17325</v>
      </c>
    </row>
    <row r="10330" spans="1:11" hidden="1" x14ac:dyDescent="0.3">
      <c r="A10330" t="s">
        <v>23656</v>
      </c>
      <c r="B10330" t="s">
        <v>23657</v>
      </c>
      <c r="C10330" t="s">
        <v>17387</v>
      </c>
      <c r="D10330" t="s">
        <v>17388</v>
      </c>
      <c r="E10330" s="74">
        <v>44462</v>
      </c>
      <c r="F10330">
        <v>0.24240999999999999</v>
      </c>
      <c r="G10330" t="s">
        <v>17</v>
      </c>
      <c r="H10330" t="s">
        <v>17315</v>
      </c>
      <c r="I10330" s="74">
        <v>45558</v>
      </c>
      <c r="J10330" t="s">
        <v>19</v>
      </c>
      <c r="K10330" t="s">
        <v>17325</v>
      </c>
    </row>
    <row r="10331" spans="1:11" hidden="1" x14ac:dyDescent="0.3">
      <c r="A10331" t="s">
        <v>23658</v>
      </c>
      <c r="B10331" t="s">
        <v>23659</v>
      </c>
      <c r="C10331" t="s">
        <v>17387</v>
      </c>
      <c r="D10331" t="s">
        <v>17388</v>
      </c>
      <c r="E10331" s="74">
        <v>44439</v>
      </c>
      <c r="F10331">
        <v>0.24922900000000001</v>
      </c>
      <c r="G10331" t="s">
        <v>17</v>
      </c>
      <c r="H10331" t="s">
        <v>17315</v>
      </c>
      <c r="I10331" s="74">
        <v>45545</v>
      </c>
      <c r="J10331" t="s">
        <v>19</v>
      </c>
      <c r="K10331" t="s">
        <v>17325</v>
      </c>
    </row>
    <row r="10332" spans="1:11" hidden="1" x14ac:dyDescent="0.3">
      <c r="A10332" t="s">
        <v>23238</v>
      </c>
      <c r="B10332" t="s">
        <v>23239</v>
      </c>
      <c r="C10332" t="s">
        <v>17387</v>
      </c>
      <c r="D10332" t="s">
        <v>17388</v>
      </c>
      <c r="E10332" s="74">
        <v>44389</v>
      </c>
      <c r="F10332">
        <v>0.24027999999999999</v>
      </c>
      <c r="G10332" t="s">
        <v>17</v>
      </c>
      <c r="H10332" t="s">
        <v>17315</v>
      </c>
      <c r="I10332" s="74">
        <v>45545</v>
      </c>
      <c r="J10332" t="s">
        <v>19</v>
      </c>
      <c r="K10332" t="s">
        <v>17325</v>
      </c>
    </row>
    <row r="10333" spans="1:11" hidden="1" x14ac:dyDescent="0.3">
      <c r="A10333" t="s">
        <v>23660</v>
      </c>
      <c r="B10333" t="s">
        <v>23661</v>
      </c>
      <c r="C10333" t="s">
        <v>17387</v>
      </c>
      <c r="D10333" t="s">
        <v>17388</v>
      </c>
      <c r="E10333" s="74">
        <v>44442</v>
      </c>
      <c r="F10333">
        <v>0.24626999999999999</v>
      </c>
      <c r="G10333" t="s">
        <v>17</v>
      </c>
      <c r="H10333" t="s">
        <v>17315</v>
      </c>
      <c r="I10333" s="74">
        <v>45545</v>
      </c>
      <c r="J10333" t="s">
        <v>19</v>
      </c>
      <c r="K10333" t="s">
        <v>17325</v>
      </c>
    </row>
    <row r="10334" spans="1:11" hidden="1" x14ac:dyDescent="0.3">
      <c r="A10334" t="s">
        <v>23662</v>
      </c>
      <c r="B10334" t="s">
        <v>23663</v>
      </c>
      <c r="C10334" t="s">
        <v>17387</v>
      </c>
      <c r="D10334" t="s">
        <v>17388</v>
      </c>
      <c r="E10334" s="74">
        <v>44453</v>
      </c>
      <c r="F10334">
        <v>0.24685000000000001</v>
      </c>
      <c r="G10334" t="s">
        <v>17</v>
      </c>
      <c r="H10334" t="s">
        <v>17315</v>
      </c>
      <c r="I10334" s="74">
        <v>45545</v>
      </c>
      <c r="J10334" t="s">
        <v>19</v>
      </c>
      <c r="K10334" t="s">
        <v>17325</v>
      </c>
    </row>
    <row r="10335" spans="1:11" hidden="1" x14ac:dyDescent="0.3">
      <c r="A10335" t="s">
        <v>23664</v>
      </c>
      <c r="B10335" t="s">
        <v>23665</v>
      </c>
      <c r="C10335" t="s">
        <v>17387</v>
      </c>
      <c r="D10335" t="s">
        <v>17388</v>
      </c>
      <c r="E10335" s="74">
        <v>44474</v>
      </c>
      <c r="F10335">
        <v>0.24432000000000001</v>
      </c>
      <c r="G10335" t="s">
        <v>17</v>
      </c>
      <c r="H10335" t="s">
        <v>17315</v>
      </c>
      <c r="I10335" s="74">
        <v>45545</v>
      </c>
      <c r="J10335" t="s">
        <v>19</v>
      </c>
      <c r="K10335" t="s">
        <v>17325</v>
      </c>
    </row>
    <row r="10336" spans="1:11" hidden="1" x14ac:dyDescent="0.3">
      <c r="A10336" t="s">
        <v>23666</v>
      </c>
      <c r="B10336" t="s">
        <v>23667</v>
      </c>
      <c r="C10336" t="s">
        <v>17387</v>
      </c>
      <c r="D10336" t="s">
        <v>17388</v>
      </c>
      <c r="E10336" s="74">
        <v>44474</v>
      </c>
      <c r="F10336">
        <v>0.24747</v>
      </c>
      <c r="G10336" t="s">
        <v>17</v>
      </c>
      <c r="H10336" t="s">
        <v>17315</v>
      </c>
      <c r="I10336" s="74">
        <v>45545</v>
      </c>
      <c r="J10336" t="s">
        <v>19</v>
      </c>
      <c r="K10336" t="s">
        <v>17325</v>
      </c>
    </row>
    <row r="10337" spans="1:11" hidden="1" x14ac:dyDescent="0.3">
      <c r="A10337" t="s">
        <v>23668</v>
      </c>
      <c r="B10337" t="s">
        <v>23669</v>
      </c>
      <c r="C10337" t="s">
        <v>17387</v>
      </c>
      <c r="D10337" t="s">
        <v>17388</v>
      </c>
      <c r="E10337" s="74">
        <v>44481</v>
      </c>
      <c r="F10337">
        <v>0.24396000000000001</v>
      </c>
      <c r="G10337" t="s">
        <v>17</v>
      </c>
      <c r="H10337" t="s">
        <v>17315</v>
      </c>
      <c r="I10337" s="74">
        <v>45545</v>
      </c>
      <c r="J10337" t="s">
        <v>19</v>
      </c>
      <c r="K10337" t="s">
        <v>17325</v>
      </c>
    </row>
    <row r="10338" spans="1:11" hidden="1" x14ac:dyDescent="0.3">
      <c r="A10338" t="s">
        <v>23670</v>
      </c>
      <c r="B10338" t="s">
        <v>23671</v>
      </c>
      <c r="C10338" t="s">
        <v>17387</v>
      </c>
      <c r="D10338" t="s">
        <v>17388</v>
      </c>
      <c r="E10338" s="74">
        <v>44505</v>
      </c>
      <c r="F10338">
        <v>0.24288000000000001</v>
      </c>
      <c r="G10338" t="s">
        <v>17</v>
      </c>
      <c r="H10338" t="s">
        <v>17315</v>
      </c>
      <c r="I10338" s="74">
        <v>45545</v>
      </c>
      <c r="J10338" t="s">
        <v>19</v>
      </c>
      <c r="K10338" t="s">
        <v>17325</v>
      </c>
    </row>
    <row r="10339" spans="1:11" hidden="1" x14ac:dyDescent="0.3">
      <c r="A10339" t="s">
        <v>23672</v>
      </c>
      <c r="B10339" t="s">
        <v>23673</v>
      </c>
      <c r="C10339" t="s">
        <v>17387</v>
      </c>
      <c r="D10339" t="s">
        <v>17388</v>
      </c>
      <c r="E10339" s="74">
        <v>44512</v>
      </c>
      <c r="F10339">
        <v>0.24718999999999999</v>
      </c>
      <c r="G10339" t="s">
        <v>17</v>
      </c>
      <c r="H10339" t="s">
        <v>17315</v>
      </c>
      <c r="I10339" s="74">
        <v>45545</v>
      </c>
      <c r="J10339" t="s">
        <v>19</v>
      </c>
      <c r="K10339" t="s">
        <v>17325</v>
      </c>
    </row>
    <row r="10340" spans="1:11" hidden="1" x14ac:dyDescent="0.3">
      <c r="A10340" t="s">
        <v>23674</v>
      </c>
      <c r="B10340" t="s">
        <v>23675</v>
      </c>
      <c r="C10340" t="s">
        <v>17387</v>
      </c>
      <c r="D10340" t="s">
        <v>17388</v>
      </c>
      <c r="E10340" s="74">
        <v>44524</v>
      </c>
      <c r="F10340">
        <v>0.19084999999999999</v>
      </c>
      <c r="G10340" t="s">
        <v>17</v>
      </c>
      <c r="H10340" t="s">
        <v>17315</v>
      </c>
      <c r="I10340" s="74">
        <v>45545</v>
      </c>
      <c r="J10340" t="s">
        <v>19</v>
      </c>
      <c r="K10340" t="s">
        <v>17325</v>
      </c>
    </row>
    <row r="10341" spans="1:11" hidden="1" x14ac:dyDescent="0.3">
      <c r="A10341" t="s">
        <v>23676</v>
      </c>
      <c r="B10341" t="s">
        <v>23677</v>
      </c>
      <c r="C10341" t="s">
        <v>17387</v>
      </c>
      <c r="D10341" t="s">
        <v>17388</v>
      </c>
      <c r="E10341" s="74">
        <v>44406</v>
      </c>
      <c r="F10341">
        <v>0.24696899999999999</v>
      </c>
      <c r="G10341" t="s">
        <v>17</v>
      </c>
      <c r="H10341" t="s">
        <v>17315</v>
      </c>
      <c r="I10341" s="74">
        <v>45545</v>
      </c>
      <c r="J10341" t="s">
        <v>19</v>
      </c>
      <c r="K10341" t="s">
        <v>17325</v>
      </c>
    </row>
    <row r="10342" spans="1:11" hidden="1" x14ac:dyDescent="0.3">
      <c r="A10342" t="s">
        <v>23678</v>
      </c>
      <c r="B10342" t="s">
        <v>23679</v>
      </c>
      <c r="C10342" t="s">
        <v>17387</v>
      </c>
      <c r="D10342" t="s">
        <v>17388</v>
      </c>
      <c r="E10342" s="74">
        <v>44406</v>
      </c>
      <c r="F10342">
        <v>0.24412</v>
      </c>
      <c r="G10342" t="s">
        <v>17</v>
      </c>
      <c r="H10342" t="s">
        <v>17315</v>
      </c>
      <c r="I10342" s="74">
        <v>45545</v>
      </c>
      <c r="J10342" t="s">
        <v>19</v>
      </c>
      <c r="K10342" t="s">
        <v>17325</v>
      </c>
    </row>
    <row r="10343" spans="1:11" hidden="1" x14ac:dyDescent="0.3">
      <c r="A10343" t="s">
        <v>23240</v>
      </c>
      <c r="B10343" t="s">
        <v>23241</v>
      </c>
      <c r="C10343" t="s">
        <v>17387</v>
      </c>
      <c r="D10343" t="s">
        <v>17388</v>
      </c>
      <c r="E10343" s="74">
        <v>44397</v>
      </c>
      <c r="F10343">
        <v>0.24795</v>
      </c>
      <c r="G10343" t="s">
        <v>17</v>
      </c>
      <c r="H10343" t="s">
        <v>17315</v>
      </c>
      <c r="I10343" s="74">
        <v>45545</v>
      </c>
      <c r="J10343" t="s">
        <v>19</v>
      </c>
      <c r="K10343" t="s">
        <v>17325</v>
      </c>
    </row>
    <row r="10344" spans="1:11" hidden="1" x14ac:dyDescent="0.3">
      <c r="A10344" t="s">
        <v>23680</v>
      </c>
      <c r="B10344" t="s">
        <v>23681</v>
      </c>
      <c r="C10344" t="s">
        <v>17387</v>
      </c>
      <c r="D10344" t="s">
        <v>17388</v>
      </c>
      <c r="E10344" s="74">
        <v>44406</v>
      </c>
      <c r="F10344">
        <v>0.24937000000000001</v>
      </c>
      <c r="G10344" t="s">
        <v>17</v>
      </c>
      <c r="H10344" t="s">
        <v>17315</v>
      </c>
      <c r="I10344" s="74">
        <v>45545</v>
      </c>
      <c r="J10344" t="s">
        <v>19</v>
      </c>
      <c r="K10344" t="s">
        <v>17325</v>
      </c>
    </row>
    <row r="10345" spans="1:11" hidden="1" x14ac:dyDescent="0.3">
      <c r="A10345" t="s">
        <v>23682</v>
      </c>
      <c r="B10345" t="s">
        <v>23683</v>
      </c>
      <c r="C10345" t="s">
        <v>17387</v>
      </c>
      <c r="D10345" t="s">
        <v>17388</v>
      </c>
      <c r="E10345" s="74">
        <v>44412</v>
      </c>
      <c r="F10345">
        <v>0.23946999999999999</v>
      </c>
      <c r="G10345" t="s">
        <v>17</v>
      </c>
      <c r="H10345" t="s">
        <v>17315</v>
      </c>
      <c r="I10345" s="74">
        <v>45558</v>
      </c>
      <c r="J10345" t="s">
        <v>19</v>
      </c>
      <c r="K10345" t="s">
        <v>17325</v>
      </c>
    </row>
    <row r="10346" spans="1:11" hidden="1" x14ac:dyDescent="0.3">
      <c r="A10346" t="s">
        <v>23684</v>
      </c>
      <c r="B10346" t="s">
        <v>23685</v>
      </c>
      <c r="C10346" t="s">
        <v>17387</v>
      </c>
      <c r="D10346" t="s">
        <v>17388</v>
      </c>
      <c r="E10346" s="74">
        <v>44406</v>
      </c>
      <c r="F10346">
        <v>0.24856900000000001</v>
      </c>
      <c r="G10346" t="s">
        <v>17</v>
      </c>
      <c r="H10346" t="s">
        <v>17315</v>
      </c>
      <c r="I10346" s="74">
        <v>45545</v>
      </c>
      <c r="J10346" t="s">
        <v>19</v>
      </c>
      <c r="K10346" t="s">
        <v>17325</v>
      </c>
    </row>
    <row r="10347" spans="1:11" hidden="1" x14ac:dyDescent="0.3">
      <c r="A10347" t="s">
        <v>23686</v>
      </c>
      <c r="B10347" t="s">
        <v>23687</v>
      </c>
      <c r="C10347" t="s">
        <v>17387</v>
      </c>
      <c r="D10347" t="s">
        <v>17388</v>
      </c>
      <c r="E10347" s="74">
        <v>44407</v>
      </c>
      <c r="F10347">
        <v>0.24582000000000001</v>
      </c>
      <c r="G10347" t="s">
        <v>17</v>
      </c>
      <c r="H10347" t="s">
        <v>17315</v>
      </c>
      <c r="I10347" s="74">
        <v>45558</v>
      </c>
      <c r="J10347" t="s">
        <v>19</v>
      </c>
      <c r="K10347" t="s">
        <v>17325</v>
      </c>
    </row>
    <row r="10348" spans="1:11" hidden="1" x14ac:dyDescent="0.3">
      <c r="A10348" t="s">
        <v>23688</v>
      </c>
      <c r="B10348" t="s">
        <v>23689</v>
      </c>
      <c r="C10348" t="s">
        <v>17387</v>
      </c>
      <c r="D10348" t="s">
        <v>17388</v>
      </c>
      <c r="E10348" s="74">
        <v>44406</v>
      </c>
      <c r="F10348">
        <v>0.24636</v>
      </c>
      <c r="G10348" t="s">
        <v>17</v>
      </c>
      <c r="H10348" t="s">
        <v>17315</v>
      </c>
      <c r="I10348" s="74">
        <v>45545</v>
      </c>
      <c r="J10348" t="s">
        <v>19</v>
      </c>
      <c r="K10348" t="s">
        <v>17325</v>
      </c>
    </row>
    <row r="10349" spans="1:11" hidden="1" x14ac:dyDescent="0.3">
      <c r="A10349" t="s">
        <v>23690</v>
      </c>
      <c r="B10349" t="s">
        <v>23691</v>
      </c>
      <c r="C10349" t="s">
        <v>17387</v>
      </c>
      <c r="D10349" t="s">
        <v>17388</v>
      </c>
      <c r="E10349" s="74">
        <v>44406</v>
      </c>
      <c r="F10349">
        <v>0.24465999999999999</v>
      </c>
      <c r="G10349" t="s">
        <v>17</v>
      </c>
      <c r="H10349" t="s">
        <v>17315</v>
      </c>
      <c r="I10349" s="74">
        <v>45552</v>
      </c>
      <c r="J10349" t="s">
        <v>19</v>
      </c>
      <c r="K10349" t="s">
        <v>17325</v>
      </c>
    </row>
    <row r="10350" spans="1:11" hidden="1" x14ac:dyDescent="0.3">
      <c r="A10350" t="s">
        <v>23692</v>
      </c>
      <c r="B10350" t="s">
        <v>23693</v>
      </c>
      <c r="C10350" t="s">
        <v>17387</v>
      </c>
      <c r="D10350" t="s">
        <v>17388</v>
      </c>
      <c r="E10350" s="74">
        <v>44406</v>
      </c>
      <c r="F10350">
        <v>0.24822</v>
      </c>
      <c r="G10350" t="s">
        <v>17</v>
      </c>
      <c r="H10350" t="s">
        <v>17315</v>
      </c>
      <c r="I10350" s="74">
        <v>45552</v>
      </c>
      <c r="J10350" t="s">
        <v>19</v>
      </c>
      <c r="K10350" t="s">
        <v>17325</v>
      </c>
    </row>
    <row r="10351" spans="1:11" hidden="1" x14ac:dyDescent="0.3">
      <c r="A10351" t="s">
        <v>23694</v>
      </c>
      <c r="B10351" t="s">
        <v>23695</v>
      </c>
      <c r="C10351" t="s">
        <v>17387</v>
      </c>
      <c r="D10351" t="s">
        <v>17388</v>
      </c>
      <c r="E10351" s="74">
        <v>44422</v>
      </c>
      <c r="F10351">
        <v>0.24045</v>
      </c>
      <c r="G10351" t="s">
        <v>17</v>
      </c>
      <c r="H10351" t="s">
        <v>17315</v>
      </c>
      <c r="I10351" s="74">
        <v>45552</v>
      </c>
      <c r="J10351" t="s">
        <v>19</v>
      </c>
      <c r="K10351" t="s">
        <v>17325</v>
      </c>
    </row>
    <row r="10352" spans="1:11" hidden="1" x14ac:dyDescent="0.3">
      <c r="A10352" t="s">
        <v>23696</v>
      </c>
      <c r="B10352" t="s">
        <v>23697</v>
      </c>
      <c r="C10352" t="s">
        <v>17387</v>
      </c>
      <c r="D10352" t="s">
        <v>17388</v>
      </c>
      <c r="E10352" s="74">
        <v>44425</v>
      </c>
      <c r="F10352">
        <v>0.24592</v>
      </c>
      <c r="G10352" t="s">
        <v>17</v>
      </c>
      <c r="H10352" t="s">
        <v>17315</v>
      </c>
      <c r="I10352" s="74">
        <v>45552</v>
      </c>
      <c r="J10352" t="s">
        <v>19</v>
      </c>
      <c r="K10352" t="s">
        <v>17325</v>
      </c>
    </row>
    <row r="10353" spans="1:11" hidden="1" x14ac:dyDescent="0.3">
      <c r="A10353" t="s">
        <v>23698</v>
      </c>
      <c r="B10353" t="s">
        <v>23699</v>
      </c>
      <c r="C10353" t="s">
        <v>17387</v>
      </c>
      <c r="D10353" t="s">
        <v>17388</v>
      </c>
      <c r="E10353" s="74">
        <v>44425</v>
      </c>
      <c r="F10353">
        <v>0.24213999999999999</v>
      </c>
      <c r="G10353" t="s">
        <v>17</v>
      </c>
      <c r="H10353" t="s">
        <v>17315</v>
      </c>
      <c r="I10353" s="74">
        <v>45552</v>
      </c>
      <c r="J10353" t="s">
        <v>19</v>
      </c>
      <c r="K10353" t="s">
        <v>17325</v>
      </c>
    </row>
    <row r="10354" spans="1:11" hidden="1" x14ac:dyDescent="0.3">
      <c r="A10354" t="s">
        <v>23242</v>
      </c>
      <c r="B10354" t="s">
        <v>23243</v>
      </c>
      <c r="C10354" t="s">
        <v>17387</v>
      </c>
      <c r="D10354" t="s">
        <v>17388</v>
      </c>
      <c r="E10354" s="74">
        <v>44397</v>
      </c>
      <c r="F10354">
        <v>0.10768999999999999</v>
      </c>
      <c r="G10354" t="s">
        <v>17</v>
      </c>
      <c r="H10354" t="s">
        <v>17315</v>
      </c>
      <c r="I10354" s="74">
        <v>45545</v>
      </c>
      <c r="J10354" t="s">
        <v>19</v>
      </c>
      <c r="K10354" t="s">
        <v>17325</v>
      </c>
    </row>
    <row r="10355" spans="1:11" hidden="1" x14ac:dyDescent="0.3">
      <c r="A10355" t="s">
        <v>23700</v>
      </c>
      <c r="B10355" t="s">
        <v>23701</v>
      </c>
      <c r="C10355" t="s">
        <v>17387</v>
      </c>
      <c r="D10355" t="s">
        <v>17388</v>
      </c>
      <c r="E10355" s="74">
        <v>44432</v>
      </c>
      <c r="F10355">
        <v>0.24779999999999999</v>
      </c>
      <c r="G10355" t="s">
        <v>17</v>
      </c>
      <c r="H10355" t="s">
        <v>17315</v>
      </c>
      <c r="I10355" s="74">
        <v>45552</v>
      </c>
      <c r="J10355" t="s">
        <v>19</v>
      </c>
      <c r="K10355" t="s">
        <v>17325</v>
      </c>
    </row>
    <row r="10356" spans="1:11" hidden="1" x14ac:dyDescent="0.3">
      <c r="A10356" t="s">
        <v>23702</v>
      </c>
      <c r="B10356" t="s">
        <v>23703</v>
      </c>
      <c r="C10356" t="s">
        <v>17387</v>
      </c>
      <c r="D10356" t="s">
        <v>17388</v>
      </c>
      <c r="E10356" s="74">
        <v>44447</v>
      </c>
      <c r="F10356">
        <v>0.24822</v>
      </c>
      <c r="G10356" t="s">
        <v>17</v>
      </c>
      <c r="H10356" t="s">
        <v>17315</v>
      </c>
      <c r="I10356" s="74">
        <v>45552</v>
      </c>
      <c r="J10356" t="s">
        <v>19</v>
      </c>
      <c r="K10356" t="s">
        <v>17325</v>
      </c>
    </row>
    <row r="10357" spans="1:11" hidden="1" x14ac:dyDescent="0.3">
      <c r="A10357" t="s">
        <v>23704</v>
      </c>
      <c r="B10357" t="s">
        <v>23705</v>
      </c>
      <c r="C10357" t="s">
        <v>17387</v>
      </c>
      <c r="D10357" t="s">
        <v>17388</v>
      </c>
      <c r="E10357" s="74">
        <v>44453</v>
      </c>
      <c r="F10357">
        <v>0.24007999999999999</v>
      </c>
      <c r="G10357" t="s">
        <v>17</v>
      </c>
      <c r="H10357" t="s">
        <v>17315</v>
      </c>
      <c r="I10357" s="74">
        <v>45552</v>
      </c>
      <c r="J10357" t="s">
        <v>19</v>
      </c>
      <c r="K10357" t="s">
        <v>17325</v>
      </c>
    </row>
    <row r="10358" spans="1:11" hidden="1" x14ac:dyDescent="0.3">
      <c r="A10358" t="s">
        <v>23708</v>
      </c>
      <c r="B10358" t="s">
        <v>23709</v>
      </c>
      <c r="C10358" t="s">
        <v>17387</v>
      </c>
      <c r="D10358" t="s">
        <v>17388</v>
      </c>
      <c r="E10358" s="74">
        <v>44421</v>
      </c>
      <c r="F10358">
        <v>2.648E-2</v>
      </c>
      <c r="G10358" t="s">
        <v>17</v>
      </c>
      <c r="H10358" t="s">
        <v>17315</v>
      </c>
      <c r="I10358" s="74">
        <v>45552</v>
      </c>
      <c r="J10358" t="s">
        <v>19</v>
      </c>
      <c r="K10358" t="s">
        <v>17325</v>
      </c>
    </row>
    <row r="10359" spans="1:11" hidden="1" x14ac:dyDescent="0.3">
      <c r="A10359" t="s">
        <v>23710</v>
      </c>
      <c r="B10359" t="s">
        <v>23711</v>
      </c>
      <c r="C10359" t="s">
        <v>17387</v>
      </c>
      <c r="D10359" t="s">
        <v>17388</v>
      </c>
      <c r="E10359" s="74">
        <v>44460</v>
      </c>
      <c r="F10359">
        <v>0.24598999999999999</v>
      </c>
      <c r="G10359" t="s">
        <v>17</v>
      </c>
      <c r="H10359" t="s">
        <v>17315</v>
      </c>
      <c r="I10359" s="74">
        <v>45552</v>
      </c>
      <c r="J10359" t="s">
        <v>19</v>
      </c>
      <c r="K10359" t="s">
        <v>17325</v>
      </c>
    </row>
    <row r="10360" spans="1:11" hidden="1" x14ac:dyDescent="0.3">
      <c r="A10360" t="s">
        <v>23712</v>
      </c>
      <c r="B10360" t="s">
        <v>23713</v>
      </c>
      <c r="C10360" t="s">
        <v>17387</v>
      </c>
      <c r="D10360" t="s">
        <v>17388</v>
      </c>
      <c r="E10360" s="74">
        <v>44467</v>
      </c>
      <c r="F10360">
        <v>0.24828</v>
      </c>
      <c r="G10360" t="s">
        <v>17</v>
      </c>
      <c r="H10360" t="s">
        <v>17315</v>
      </c>
      <c r="I10360" s="74">
        <v>45552</v>
      </c>
      <c r="J10360" t="s">
        <v>19</v>
      </c>
      <c r="K10360" t="s">
        <v>17325</v>
      </c>
    </row>
    <row r="10361" spans="1:11" hidden="1" x14ac:dyDescent="0.3">
      <c r="A10361" t="s">
        <v>23244</v>
      </c>
      <c r="B10361" t="s">
        <v>23245</v>
      </c>
      <c r="C10361" t="s">
        <v>17387</v>
      </c>
      <c r="D10361" t="s">
        <v>17388</v>
      </c>
      <c r="E10361" s="74">
        <v>44302</v>
      </c>
      <c r="F10361">
        <v>0.24670900000000001</v>
      </c>
      <c r="G10361" t="s">
        <v>17</v>
      </c>
      <c r="H10361" t="s">
        <v>17315</v>
      </c>
      <c r="I10361" s="74">
        <v>45545</v>
      </c>
      <c r="J10361" t="s">
        <v>19</v>
      </c>
      <c r="K10361" t="s">
        <v>17325</v>
      </c>
    </row>
    <row r="10362" spans="1:11" hidden="1" x14ac:dyDescent="0.3">
      <c r="A10362" t="s">
        <v>23714</v>
      </c>
      <c r="B10362" t="s">
        <v>23715</v>
      </c>
      <c r="C10362" t="s">
        <v>17387</v>
      </c>
      <c r="D10362" t="s">
        <v>17388</v>
      </c>
      <c r="E10362" s="74">
        <v>44481</v>
      </c>
      <c r="F10362">
        <v>0.24460999999999999</v>
      </c>
      <c r="G10362" t="s">
        <v>17</v>
      </c>
      <c r="H10362" t="s">
        <v>17315</v>
      </c>
      <c r="I10362" s="74">
        <v>45552</v>
      </c>
      <c r="J10362" t="s">
        <v>19</v>
      </c>
      <c r="K10362" t="s">
        <v>17325</v>
      </c>
    </row>
    <row r="10363" spans="1:11" hidden="1" x14ac:dyDescent="0.3">
      <c r="A10363" t="s">
        <v>23716</v>
      </c>
      <c r="B10363" t="s">
        <v>23717</v>
      </c>
      <c r="C10363" t="s">
        <v>17387</v>
      </c>
      <c r="D10363" t="s">
        <v>17388</v>
      </c>
      <c r="E10363" s="74">
        <v>44474</v>
      </c>
      <c r="F10363">
        <v>0.24937999999999999</v>
      </c>
      <c r="G10363" t="s">
        <v>17</v>
      </c>
      <c r="H10363" t="s">
        <v>17315</v>
      </c>
      <c r="I10363" s="74">
        <v>45552</v>
      </c>
      <c r="J10363" t="s">
        <v>19</v>
      </c>
      <c r="K10363" t="s">
        <v>17325</v>
      </c>
    </row>
    <row r="10364" spans="1:11" hidden="1" x14ac:dyDescent="0.3">
      <c r="A10364" t="s">
        <v>23718</v>
      </c>
      <c r="B10364" t="s">
        <v>23719</v>
      </c>
      <c r="C10364" t="s">
        <v>17387</v>
      </c>
      <c r="D10364" t="s">
        <v>17388</v>
      </c>
      <c r="E10364" s="74">
        <v>44517</v>
      </c>
      <c r="F10364">
        <v>0.24742</v>
      </c>
      <c r="G10364" t="s">
        <v>17</v>
      </c>
      <c r="H10364" t="s">
        <v>17315</v>
      </c>
      <c r="I10364" s="74">
        <v>45552</v>
      </c>
      <c r="J10364" t="s">
        <v>19</v>
      </c>
      <c r="K10364" t="s">
        <v>17325</v>
      </c>
    </row>
    <row r="10365" spans="1:11" hidden="1" x14ac:dyDescent="0.3">
      <c r="A10365" t="s">
        <v>23720</v>
      </c>
      <c r="B10365" t="s">
        <v>23721</v>
      </c>
      <c r="C10365" t="s">
        <v>17387</v>
      </c>
      <c r="D10365" t="s">
        <v>17388</v>
      </c>
      <c r="E10365" s="74">
        <v>44533</v>
      </c>
      <c r="F10365">
        <v>0.24687999999999999</v>
      </c>
      <c r="G10365" t="s">
        <v>17</v>
      </c>
      <c r="H10365" t="s">
        <v>17315</v>
      </c>
      <c r="I10365" s="74">
        <v>45552</v>
      </c>
      <c r="J10365" t="s">
        <v>19</v>
      </c>
      <c r="K10365" t="s">
        <v>17325</v>
      </c>
    </row>
    <row r="10366" spans="1:11" hidden="1" x14ac:dyDescent="0.3">
      <c r="A10366" t="s">
        <v>23722</v>
      </c>
      <c r="B10366" t="s">
        <v>23723</v>
      </c>
      <c r="C10366" t="s">
        <v>17387</v>
      </c>
      <c r="D10366" t="s">
        <v>17388</v>
      </c>
      <c r="E10366" s="74">
        <v>44540</v>
      </c>
      <c r="F10366">
        <v>0.245</v>
      </c>
      <c r="G10366" t="s">
        <v>17</v>
      </c>
      <c r="H10366" t="s">
        <v>17315</v>
      </c>
      <c r="I10366" s="74">
        <v>45553</v>
      </c>
      <c r="J10366" t="s">
        <v>19</v>
      </c>
      <c r="K10366" t="s">
        <v>17325</v>
      </c>
    </row>
    <row r="10367" spans="1:11" hidden="1" x14ac:dyDescent="0.3">
      <c r="A10367" t="s">
        <v>23724</v>
      </c>
      <c r="B10367" t="s">
        <v>23725</v>
      </c>
      <c r="C10367" t="s">
        <v>17387</v>
      </c>
      <c r="D10367" t="s">
        <v>17388</v>
      </c>
      <c r="E10367" s="74">
        <v>44557</v>
      </c>
      <c r="F10367">
        <v>4.614E-2</v>
      </c>
      <c r="G10367" t="s">
        <v>17</v>
      </c>
      <c r="H10367" t="s">
        <v>17315</v>
      </c>
      <c r="I10367" s="74">
        <v>45553</v>
      </c>
      <c r="J10367" t="s">
        <v>19</v>
      </c>
      <c r="K10367" t="s">
        <v>17325</v>
      </c>
    </row>
    <row r="10368" spans="1:11" hidden="1" x14ac:dyDescent="0.3">
      <c r="A10368" t="s">
        <v>23726</v>
      </c>
      <c r="B10368" t="s">
        <v>23727</v>
      </c>
      <c r="C10368" t="s">
        <v>17387</v>
      </c>
      <c r="D10368" t="s">
        <v>17388</v>
      </c>
      <c r="E10368" s="74">
        <v>44407</v>
      </c>
      <c r="F10368">
        <v>0.24201700000000001</v>
      </c>
      <c r="G10368" t="s">
        <v>17</v>
      </c>
      <c r="H10368" t="s">
        <v>17315</v>
      </c>
      <c r="I10368" s="74">
        <v>45553</v>
      </c>
      <c r="J10368" t="s">
        <v>19</v>
      </c>
      <c r="K10368" t="s">
        <v>17325</v>
      </c>
    </row>
    <row r="10369" spans="1:11" hidden="1" x14ac:dyDescent="0.3">
      <c r="A10369" t="s">
        <v>23728</v>
      </c>
      <c r="B10369" t="s">
        <v>23729</v>
      </c>
      <c r="C10369" t="s">
        <v>17387</v>
      </c>
      <c r="D10369" t="s">
        <v>17388</v>
      </c>
      <c r="E10369" s="74">
        <v>44407</v>
      </c>
      <c r="F10369">
        <v>0.247918</v>
      </c>
      <c r="G10369" t="s">
        <v>17</v>
      </c>
      <c r="H10369" t="s">
        <v>17315</v>
      </c>
      <c r="I10369" s="74">
        <v>45553</v>
      </c>
      <c r="J10369" t="s">
        <v>19</v>
      </c>
      <c r="K10369" t="s">
        <v>17325</v>
      </c>
    </row>
    <row r="10370" spans="1:11" hidden="1" x14ac:dyDescent="0.3">
      <c r="A10370" t="s">
        <v>23730</v>
      </c>
      <c r="B10370" t="s">
        <v>23731</v>
      </c>
      <c r="C10370" t="s">
        <v>17387</v>
      </c>
      <c r="D10370" t="s">
        <v>17388</v>
      </c>
      <c r="E10370" s="74">
        <v>44411</v>
      </c>
      <c r="F10370">
        <v>0.24431</v>
      </c>
      <c r="G10370" t="s">
        <v>17</v>
      </c>
      <c r="H10370" t="s">
        <v>17315</v>
      </c>
      <c r="I10370" s="74">
        <v>45553</v>
      </c>
      <c r="J10370" t="s">
        <v>19</v>
      </c>
      <c r="K10370" t="s">
        <v>17325</v>
      </c>
    </row>
    <row r="10371" spans="1:11" hidden="1" x14ac:dyDescent="0.3">
      <c r="A10371" t="s">
        <v>23246</v>
      </c>
      <c r="B10371" t="s">
        <v>23247</v>
      </c>
      <c r="C10371" t="s">
        <v>17387</v>
      </c>
      <c r="D10371" t="s">
        <v>17388</v>
      </c>
      <c r="E10371" s="74">
        <v>44316</v>
      </c>
      <c r="F10371">
        <v>0.24517900000000001</v>
      </c>
      <c r="G10371" t="s">
        <v>17</v>
      </c>
      <c r="H10371" t="s">
        <v>17315</v>
      </c>
      <c r="I10371" s="74">
        <v>45545</v>
      </c>
      <c r="J10371" t="s">
        <v>19</v>
      </c>
      <c r="K10371" t="s">
        <v>17325</v>
      </c>
    </row>
    <row r="10372" spans="1:11" hidden="1" x14ac:dyDescent="0.3">
      <c r="A10372" t="s">
        <v>23732</v>
      </c>
      <c r="B10372" t="s">
        <v>23733</v>
      </c>
      <c r="C10372" t="s">
        <v>17387</v>
      </c>
      <c r="D10372" t="s">
        <v>17388</v>
      </c>
      <c r="E10372" s="74">
        <v>44407</v>
      </c>
      <c r="F10372">
        <v>0.23835000000000001</v>
      </c>
      <c r="G10372" t="s">
        <v>17</v>
      </c>
      <c r="H10372" t="s">
        <v>17315</v>
      </c>
      <c r="I10372" s="74">
        <v>45553</v>
      </c>
      <c r="J10372" t="s">
        <v>19</v>
      </c>
      <c r="K10372" t="s">
        <v>17325</v>
      </c>
    </row>
    <row r="10373" spans="1:11" hidden="1" x14ac:dyDescent="0.3">
      <c r="A10373" t="s">
        <v>23734</v>
      </c>
      <c r="B10373" t="s">
        <v>23735</v>
      </c>
      <c r="C10373" t="s">
        <v>17387</v>
      </c>
      <c r="D10373" t="s">
        <v>17388</v>
      </c>
      <c r="E10373" s="74">
        <v>44406</v>
      </c>
      <c r="F10373">
        <v>0.24496899999999999</v>
      </c>
      <c r="G10373" t="s">
        <v>17</v>
      </c>
      <c r="H10373" t="s">
        <v>17315</v>
      </c>
      <c r="I10373" s="74">
        <v>45553</v>
      </c>
      <c r="J10373" t="s">
        <v>19</v>
      </c>
      <c r="K10373" t="s">
        <v>17325</v>
      </c>
    </row>
    <row r="10374" spans="1:11" hidden="1" x14ac:dyDescent="0.3">
      <c r="A10374" t="s">
        <v>23736</v>
      </c>
      <c r="B10374" t="s">
        <v>23737</v>
      </c>
      <c r="C10374" t="s">
        <v>17387</v>
      </c>
      <c r="D10374" t="s">
        <v>17388</v>
      </c>
      <c r="E10374" s="74">
        <v>44406</v>
      </c>
      <c r="F10374">
        <v>0.24034800000000001</v>
      </c>
      <c r="G10374" t="s">
        <v>17</v>
      </c>
      <c r="H10374" t="s">
        <v>17315</v>
      </c>
      <c r="I10374" s="74">
        <v>45553</v>
      </c>
      <c r="J10374" t="s">
        <v>19</v>
      </c>
      <c r="K10374" t="s">
        <v>17325</v>
      </c>
    </row>
    <row r="10375" spans="1:11" hidden="1" x14ac:dyDescent="0.3">
      <c r="A10375" t="s">
        <v>23738</v>
      </c>
      <c r="B10375" t="s">
        <v>23739</v>
      </c>
      <c r="C10375" t="s">
        <v>17387</v>
      </c>
      <c r="D10375" t="s">
        <v>17388</v>
      </c>
      <c r="E10375" s="74">
        <v>44406</v>
      </c>
      <c r="F10375">
        <v>0.2482</v>
      </c>
      <c r="G10375" t="s">
        <v>17</v>
      </c>
      <c r="H10375" t="s">
        <v>17315</v>
      </c>
      <c r="I10375" s="74">
        <v>45553</v>
      </c>
      <c r="J10375" t="s">
        <v>19</v>
      </c>
      <c r="K10375" t="s">
        <v>17325</v>
      </c>
    </row>
    <row r="10376" spans="1:11" hidden="1" x14ac:dyDescent="0.3">
      <c r="A10376" t="s">
        <v>23740</v>
      </c>
      <c r="B10376" t="s">
        <v>23741</v>
      </c>
      <c r="C10376" t="s">
        <v>17387</v>
      </c>
      <c r="D10376" t="s">
        <v>17388</v>
      </c>
      <c r="E10376" s="74">
        <v>44406</v>
      </c>
      <c r="F10376">
        <v>0.24332999999999999</v>
      </c>
      <c r="G10376" t="s">
        <v>17</v>
      </c>
      <c r="H10376" t="s">
        <v>17315</v>
      </c>
      <c r="I10376" s="74">
        <v>45553</v>
      </c>
      <c r="J10376" t="s">
        <v>19</v>
      </c>
      <c r="K10376" t="s">
        <v>17325</v>
      </c>
    </row>
    <row r="10377" spans="1:11" hidden="1" x14ac:dyDescent="0.3">
      <c r="A10377" t="s">
        <v>23742</v>
      </c>
      <c r="B10377" t="s">
        <v>23743</v>
      </c>
      <c r="C10377" t="s">
        <v>17387</v>
      </c>
      <c r="D10377" t="s">
        <v>17388</v>
      </c>
      <c r="E10377" s="74">
        <v>44406</v>
      </c>
      <c r="F10377">
        <v>0.24496899999999999</v>
      </c>
      <c r="G10377" t="s">
        <v>17</v>
      </c>
      <c r="H10377" t="s">
        <v>17315</v>
      </c>
      <c r="I10377" s="74">
        <v>45553</v>
      </c>
      <c r="J10377" t="s">
        <v>19</v>
      </c>
      <c r="K10377" t="s">
        <v>17325</v>
      </c>
    </row>
    <row r="10378" spans="1:11" hidden="1" x14ac:dyDescent="0.3">
      <c r="A10378" t="s">
        <v>23744</v>
      </c>
      <c r="B10378" t="s">
        <v>23745</v>
      </c>
      <c r="C10378" t="s">
        <v>17387</v>
      </c>
      <c r="D10378" t="s">
        <v>17388</v>
      </c>
      <c r="E10378" s="74">
        <v>44406</v>
      </c>
      <c r="F10378">
        <v>0.24734</v>
      </c>
      <c r="G10378" t="s">
        <v>17</v>
      </c>
      <c r="H10378" t="s">
        <v>17315</v>
      </c>
      <c r="I10378" s="74">
        <v>45553</v>
      </c>
      <c r="J10378" t="s">
        <v>19</v>
      </c>
      <c r="K10378" t="s">
        <v>17325</v>
      </c>
    </row>
    <row r="10379" spans="1:11" hidden="1" x14ac:dyDescent="0.3">
      <c r="A10379" t="s">
        <v>23746</v>
      </c>
      <c r="B10379" t="s">
        <v>23747</v>
      </c>
      <c r="C10379" t="s">
        <v>17387</v>
      </c>
      <c r="D10379" t="s">
        <v>17388</v>
      </c>
      <c r="E10379" s="74">
        <v>44406</v>
      </c>
      <c r="F10379">
        <v>0.24684</v>
      </c>
      <c r="G10379" t="s">
        <v>17</v>
      </c>
      <c r="H10379" t="s">
        <v>17315</v>
      </c>
      <c r="I10379" s="74">
        <v>45553</v>
      </c>
      <c r="J10379" t="s">
        <v>19</v>
      </c>
      <c r="K10379" t="s">
        <v>17325</v>
      </c>
    </row>
    <row r="10380" spans="1:11" hidden="1" x14ac:dyDescent="0.3">
      <c r="A10380" t="s">
        <v>23748</v>
      </c>
      <c r="B10380" t="s">
        <v>23749</v>
      </c>
      <c r="C10380" t="s">
        <v>17387</v>
      </c>
      <c r="D10380" t="s">
        <v>17388</v>
      </c>
      <c r="E10380" s="74">
        <v>44406</v>
      </c>
      <c r="F10380">
        <v>0.245</v>
      </c>
      <c r="G10380" t="s">
        <v>17</v>
      </c>
      <c r="H10380" t="s">
        <v>17315</v>
      </c>
      <c r="I10380" s="74">
        <v>45553</v>
      </c>
      <c r="J10380" t="s">
        <v>19</v>
      </c>
      <c r="K10380" t="s">
        <v>17325</v>
      </c>
    </row>
    <row r="10381" spans="1:11" hidden="1" x14ac:dyDescent="0.3">
      <c r="A10381" t="s">
        <v>23750</v>
      </c>
      <c r="B10381" t="s">
        <v>23751</v>
      </c>
      <c r="C10381" t="s">
        <v>17387</v>
      </c>
      <c r="D10381" t="s">
        <v>17388</v>
      </c>
      <c r="E10381" s="74">
        <v>44406</v>
      </c>
      <c r="F10381">
        <v>0.24809</v>
      </c>
      <c r="G10381" t="s">
        <v>17</v>
      </c>
      <c r="H10381" t="s">
        <v>17315</v>
      </c>
      <c r="I10381" s="74">
        <v>45553</v>
      </c>
      <c r="J10381" t="s">
        <v>19</v>
      </c>
      <c r="K10381" t="s">
        <v>17325</v>
      </c>
    </row>
    <row r="10382" spans="1:11" hidden="1" x14ac:dyDescent="0.3">
      <c r="A10382" t="s">
        <v>23248</v>
      </c>
      <c r="B10382" t="s">
        <v>23249</v>
      </c>
      <c r="C10382" t="s">
        <v>17387</v>
      </c>
      <c r="D10382" t="s">
        <v>17388</v>
      </c>
      <c r="E10382" s="74">
        <v>44333</v>
      </c>
      <c r="F10382">
        <v>0.24701899999999999</v>
      </c>
      <c r="G10382" t="s">
        <v>17</v>
      </c>
      <c r="H10382" t="s">
        <v>17315</v>
      </c>
      <c r="I10382" s="74">
        <v>45545</v>
      </c>
      <c r="J10382" t="s">
        <v>19</v>
      </c>
      <c r="K10382" t="s">
        <v>17325</v>
      </c>
    </row>
    <row r="10383" spans="1:11" hidden="1" x14ac:dyDescent="0.3">
      <c r="A10383" t="s">
        <v>23752</v>
      </c>
      <c r="B10383" t="s">
        <v>23753</v>
      </c>
      <c r="C10383" t="s">
        <v>17387</v>
      </c>
      <c r="D10383" t="s">
        <v>17388</v>
      </c>
      <c r="E10383" s="74">
        <v>44411</v>
      </c>
      <c r="F10383">
        <v>0.24462999999999999</v>
      </c>
      <c r="G10383" t="s">
        <v>17</v>
      </c>
      <c r="H10383" t="s">
        <v>17315</v>
      </c>
      <c r="I10383" s="74">
        <v>45553</v>
      </c>
      <c r="J10383" t="s">
        <v>19</v>
      </c>
      <c r="K10383" t="s">
        <v>17325</v>
      </c>
    </row>
    <row r="10384" spans="1:11" hidden="1" x14ac:dyDescent="0.3">
      <c r="A10384" t="s">
        <v>23754</v>
      </c>
      <c r="B10384" t="s">
        <v>23755</v>
      </c>
      <c r="C10384" t="s">
        <v>17387</v>
      </c>
      <c r="D10384" t="s">
        <v>17388</v>
      </c>
      <c r="E10384" s="74">
        <v>44411</v>
      </c>
      <c r="F10384">
        <v>0.24501999999999999</v>
      </c>
      <c r="G10384" t="s">
        <v>17</v>
      </c>
      <c r="H10384" t="s">
        <v>17315</v>
      </c>
      <c r="I10384" s="74">
        <v>45553</v>
      </c>
      <c r="J10384" t="s">
        <v>19</v>
      </c>
      <c r="K10384" t="s">
        <v>17325</v>
      </c>
    </row>
    <row r="10385" spans="1:11" hidden="1" x14ac:dyDescent="0.3">
      <c r="A10385" t="s">
        <v>23756</v>
      </c>
      <c r="B10385" t="s">
        <v>23757</v>
      </c>
      <c r="C10385" t="s">
        <v>17387</v>
      </c>
      <c r="D10385" t="s">
        <v>17388</v>
      </c>
      <c r="E10385" s="74">
        <v>44420</v>
      </c>
      <c r="F10385">
        <v>0.10797</v>
      </c>
      <c r="G10385" t="s">
        <v>17</v>
      </c>
      <c r="H10385" t="s">
        <v>17315</v>
      </c>
      <c r="I10385" s="74">
        <v>45553</v>
      </c>
      <c r="J10385" t="s">
        <v>19</v>
      </c>
      <c r="K10385" t="s">
        <v>17325</v>
      </c>
    </row>
    <row r="10386" spans="1:11" hidden="1" x14ac:dyDescent="0.3">
      <c r="A10386" t="s">
        <v>23758</v>
      </c>
      <c r="B10386" t="s">
        <v>23759</v>
      </c>
      <c r="C10386" t="s">
        <v>17387</v>
      </c>
      <c r="D10386" t="s">
        <v>17388</v>
      </c>
      <c r="E10386" s="74">
        <v>44406</v>
      </c>
      <c r="F10386">
        <v>0.24746899999999999</v>
      </c>
      <c r="G10386" t="s">
        <v>17</v>
      </c>
      <c r="H10386" t="s">
        <v>17315</v>
      </c>
      <c r="I10386" s="74">
        <v>45553</v>
      </c>
      <c r="J10386" t="s">
        <v>19</v>
      </c>
      <c r="K10386" t="s">
        <v>17325</v>
      </c>
    </row>
    <row r="10387" spans="1:11" hidden="1" x14ac:dyDescent="0.3">
      <c r="A10387" t="s">
        <v>23760</v>
      </c>
      <c r="B10387" t="s">
        <v>23761</v>
      </c>
      <c r="C10387" t="s">
        <v>17387</v>
      </c>
      <c r="D10387" t="s">
        <v>17388</v>
      </c>
      <c r="E10387" s="74">
        <v>44410</v>
      </c>
      <c r="F10387">
        <v>0.24054900000000001</v>
      </c>
      <c r="G10387" t="s">
        <v>17</v>
      </c>
      <c r="H10387" t="s">
        <v>17315</v>
      </c>
      <c r="I10387" s="74">
        <v>45553</v>
      </c>
      <c r="J10387" t="s">
        <v>19</v>
      </c>
      <c r="K10387" t="s">
        <v>17325</v>
      </c>
    </row>
    <row r="10388" spans="1:11" hidden="1" x14ac:dyDescent="0.3">
      <c r="A10388" t="s">
        <v>23762</v>
      </c>
      <c r="B10388" t="s">
        <v>23763</v>
      </c>
      <c r="C10388" t="s">
        <v>17387</v>
      </c>
      <c r="D10388" t="s">
        <v>17388</v>
      </c>
      <c r="E10388" s="74">
        <v>44407</v>
      </c>
      <c r="F10388">
        <v>0.24711900000000001</v>
      </c>
      <c r="G10388" t="s">
        <v>17</v>
      </c>
      <c r="H10388" t="s">
        <v>17315</v>
      </c>
      <c r="I10388" s="74">
        <v>45553</v>
      </c>
      <c r="J10388" t="s">
        <v>19</v>
      </c>
      <c r="K10388" t="s">
        <v>17325</v>
      </c>
    </row>
    <row r="10389" spans="1:11" hidden="1" x14ac:dyDescent="0.3">
      <c r="A10389" t="s">
        <v>23764</v>
      </c>
      <c r="B10389" t="s">
        <v>23765</v>
      </c>
      <c r="C10389" t="s">
        <v>17387</v>
      </c>
      <c r="D10389" t="s">
        <v>17388</v>
      </c>
      <c r="E10389" s="74">
        <v>44406</v>
      </c>
      <c r="F10389">
        <v>0.24942</v>
      </c>
      <c r="G10389" t="s">
        <v>17</v>
      </c>
      <c r="H10389" t="s">
        <v>17315</v>
      </c>
      <c r="I10389" s="74">
        <v>45553</v>
      </c>
      <c r="J10389" t="s">
        <v>19</v>
      </c>
      <c r="K10389" t="s">
        <v>17325</v>
      </c>
    </row>
    <row r="10390" spans="1:11" hidden="1" x14ac:dyDescent="0.3">
      <c r="A10390" t="s">
        <v>23766</v>
      </c>
      <c r="B10390" t="s">
        <v>23767</v>
      </c>
      <c r="C10390" t="s">
        <v>17387</v>
      </c>
      <c r="D10390" t="s">
        <v>17388</v>
      </c>
      <c r="E10390" s="74">
        <v>44406</v>
      </c>
      <c r="F10390">
        <v>0.24154900000000001</v>
      </c>
      <c r="G10390" t="s">
        <v>17</v>
      </c>
      <c r="H10390" t="s">
        <v>17315</v>
      </c>
      <c r="I10390" s="74">
        <v>45558</v>
      </c>
      <c r="J10390" t="s">
        <v>19</v>
      </c>
      <c r="K10390" t="s">
        <v>17325</v>
      </c>
    </row>
    <row r="10391" spans="1:11" hidden="1" x14ac:dyDescent="0.3">
      <c r="A10391" t="s">
        <v>23768</v>
      </c>
      <c r="B10391" t="s">
        <v>23769</v>
      </c>
      <c r="C10391" t="s">
        <v>17387</v>
      </c>
      <c r="D10391" t="s">
        <v>17388</v>
      </c>
      <c r="E10391" s="74">
        <v>44406</v>
      </c>
      <c r="F10391">
        <v>0.24277799999999999</v>
      </c>
      <c r="G10391" t="s">
        <v>17</v>
      </c>
      <c r="H10391" t="s">
        <v>17315</v>
      </c>
      <c r="I10391" s="74">
        <v>45553</v>
      </c>
      <c r="J10391" t="s">
        <v>19</v>
      </c>
      <c r="K10391" t="s">
        <v>17325</v>
      </c>
    </row>
    <row r="10392" spans="1:11" hidden="1" x14ac:dyDescent="0.3">
      <c r="A10392" t="s">
        <v>23122</v>
      </c>
      <c r="B10392" t="s">
        <v>23123</v>
      </c>
      <c r="C10392" t="s">
        <v>17387</v>
      </c>
      <c r="D10392" t="s">
        <v>17388</v>
      </c>
      <c r="E10392" s="74">
        <v>44201</v>
      </c>
      <c r="F10392">
        <v>0.243648</v>
      </c>
      <c r="G10392" t="s">
        <v>17</v>
      </c>
      <c r="H10392" t="s">
        <v>17315</v>
      </c>
      <c r="I10392" s="74">
        <v>45558</v>
      </c>
      <c r="J10392" t="s">
        <v>19</v>
      </c>
      <c r="K10392" t="s">
        <v>17325</v>
      </c>
    </row>
    <row r="10393" spans="1:11" hidden="1" x14ac:dyDescent="0.3">
      <c r="A10393" t="s">
        <v>23770</v>
      </c>
      <c r="B10393" t="s">
        <v>23771</v>
      </c>
      <c r="C10393" t="s">
        <v>17387</v>
      </c>
      <c r="D10393" t="s">
        <v>17388</v>
      </c>
      <c r="E10393" s="74">
        <v>44406</v>
      </c>
      <c r="F10393">
        <v>0.24829999999999999</v>
      </c>
      <c r="G10393" t="s">
        <v>17</v>
      </c>
      <c r="H10393" t="s">
        <v>17315</v>
      </c>
      <c r="I10393" s="74">
        <v>45553</v>
      </c>
      <c r="J10393" t="s">
        <v>19</v>
      </c>
      <c r="K10393" t="s">
        <v>17325</v>
      </c>
    </row>
    <row r="10394" spans="1:11" hidden="1" x14ac:dyDescent="0.3">
      <c r="A10394" t="s">
        <v>23772</v>
      </c>
      <c r="B10394" t="s">
        <v>23773</v>
      </c>
      <c r="C10394" t="s">
        <v>17387</v>
      </c>
      <c r="D10394" t="s">
        <v>17388</v>
      </c>
      <c r="E10394" s="74">
        <v>44406</v>
      </c>
      <c r="F10394">
        <v>0.24728</v>
      </c>
      <c r="G10394" t="s">
        <v>17</v>
      </c>
      <c r="H10394" t="s">
        <v>17315</v>
      </c>
      <c r="I10394" s="74">
        <v>45553</v>
      </c>
      <c r="J10394" t="s">
        <v>19</v>
      </c>
      <c r="K10394" t="s">
        <v>17325</v>
      </c>
    </row>
    <row r="10395" spans="1:11" hidden="1" x14ac:dyDescent="0.3">
      <c r="A10395" t="s">
        <v>23774</v>
      </c>
      <c r="B10395" t="s">
        <v>23775</v>
      </c>
      <c r="C10395" t="s">
        <v>17387</v>
      </c>
      <c r="D10395" t="s">
        <v>17388</v>
      </c>
      <c r="E10395" s="74">
        <v>44412</v>
      </c>
      <c r="F10395">
        <v>0.24775</v>
      </c>
      <c r="G10395" t="s">
        <v>17</v>
      </c>
      <c r="H10395" t="s">
        <v>17315</v>
      </c>
      <c r="I10395" s="74">
        <v>45553</v>
      </c>
      <c r="J10395" t="s">
        <v>19</v>
      </c>
      <c r="K10395" t="s">
        <v>17325</v>
      </c>
    </row>
    <row r="10396" spans="1:11" hidden="1" x14ac:dyDescent="0.3">
      <c r="A10396" t="s">
        <v>23776</v>
      </c>
      <c r="B10396" t="s">
        <v>23777</v>
      </c>
      <c r="C10396" t="s">
        <v>17387</v>
      </c>
      <c r="D10396" t="s">
        <v>17388</v>
      </c>
      <c r="E10396" s="74">
        <v>44406</v>
      </c>
      <c r="F10396">
        <v>0.24348</v>
      </c>
      <c r="G10396" t="s">
        <v>17</v>
      </c>
      <c r="H10396" t="s">
        <v>17315</v>
      </c>
      <c r="I10396" s="74">
        <v>45558</v>
      </c>
      <c r="J10396" t="s">
        <v>19</v>
      </c>
      <c r="K10396" t="s">
        <v>17325</v>
      </c>
    </row>
    <row r="10397" spans="1:11" hidden="1" x14ac:dyDescent="0.3">
      <c r="A10397" t="s">
        <v>23778</v>
      </c>
      <c r="B10397" t="s">
        <v>23779</v>
      </c>
      <c r="C10397" t="s">
        <v>17387</v>
      </c>
      <c r="D10397" t="s">
        <v>17388</v>
      </c>
      <c r="E10397" s="74">
        <v>44406</v>
      </c>
      <c r="F10397">
        <v>0.24618000000000001</v>
      </c>
      <c r="G10397" t="s">
        <v>17</v>
      </c>
      <c r="H10397" t="s">
        <v>17315</v>
      </c>
      <c r="I10397" s="74">
        <v>45553</v>
      </c>
      <c r="J10397" t="s">
        <v>19</v>
      </c>
      <c r="K10397" t="s">
        <v>17325</v>
      </c>
    </row>
    <row r="10398" spans="1:11" hidden="1" x14ac:dyDescent="0.3">
      <c r="A10398" t="s">
        <v>23780</v>
      </c>
      <c r="B10398" t="s">
        <v>23781</v>
      </c>
      <c r="C10398" t="s">
        <v>17387</v>
      </c>
      <c r="D10398" t="s">
        <v>17388</v>
      </c>
      <c r="E10398" s="74">
        <v>44406</v>
      </c>
      <c r="F10398">
        <v>0.24421899999999999</v>
      </c>
      <c r="G10398" t="s">
        <v>17</v>
      </c>
      <c r="H10398" t="s">
        <v>17315</v>
      </c>
      <c r="I10398" s="74">
        <v>45553</v>
      </c>
      <c r="J10398" t="s">
        <v>19</v>
      </c>
      <c r="K10398" t="s">
        <v>17325</v>
      </c>
    </row>
    <row r="10399" spans="1:11" hidden="1" x14ac:dyDescent="0.3">
      <c r="A10399" t="s">
        <v>23782</v>
      </c>
      <c r="B10399" t="s">
        <v>23783</v>
      </c>
      <c r="C10399" t="s">
        <v>17387</v>
      </c>
      <c r="D10399" t="s">
        <v>17388</v>
      </c>
      <c r="E10399" s="74">
        <v>44407</v>
      </c>
      <c r="F10399">
        <v>0.24637999999999999</v>
      </c>
      <c r="G10399" t="s">
        <v>17</v>
      </c>
      <c r="H10399" t="s">
        <v>17315</v>
      </c>
      <c r="I10399" s="74">
        <v>45553</v>
      </c>
      <c r="J10399" t="s">
        <v>19</v>
      </c>
      <c r="K10399" t="s">
        <v>17325</v>
      </c>
    </row>
    <row r="10400" spans="1:11" hidden="1" x14ac:dyDescent="0.3">
      <c r="A10400" t="s">
        <v>23784</v>
      </c>
      <c r="B10400" t="s">
        <v>23785</v>
      </c>
      <c r="C10400" t="s">
        <v>17387</v>
      </c>
      <c r="D10400" t="s">
        <v>17388</v>
      </c>
      <c r="E10400" s="74">
        <v>44407</v>
      </c>
      <c r="F10400">
        <v>0.24851999999999999</v>
      </c>
      <c r="G10400" t="s">
        <v>17</v>
      </c>
      <c r="H10400" t="s">
        <v>17315</v>
      </c>
      <c r="I10400" s="74">
        <v>45553</v>
      </c>
      <c r="J10400" t="s">
        <v>19</v>
      </c>
      <c r="K10400" t="s">
        <v>17325</v>
      </c>
    </row>
    <row r="10401" spans="1:11" hidden="1" x14ac:dyDescent="0.3">
      <c r="A10401" t="s">
        <v>23786</v>
      </c>
      <c r="B10401" t="s">
        <v>23787</v>
      </c>
      <c r="C10401" t="s">
        <v>17387</v>
      </c>
      <c r="D10401" t="s">
        <v>17388</v>
      </c>
      <c r="E10401" s="74">
        <v>44406</v>
      </c>
      <c r="F10401">
        <v>0.24448</v>
      </c>
      <c r="G10401" t="s">
        <v>17</v>
      </c>
      <c r="H10401" t="s">
        <v>17315</v>
      </c>
      <c r="I10401" s="74">
        <v>45553</v>
      </c>
      <c r="J10401" t="s">
        <v>19</v>
      </c>
      <c r="K10401" t="s">
        <v>17325</v>
      </c>
    </row>
    <row r="10402" spans="1:11" hidden="1" x14ac:dyDescent="0.3">
      <c r="A10402" t="s">
        <v>23788</v>
      </c>
      <c r="B10402" t="s">
        <v>23789</v>
      </c>
      <c r="C10402" t="s">
        <v>17387</v>
      </c>
      <c r="D10402" t="s">
        <v>17388</v>
      </c>
      <c r="E10402" s="74">
        <v>44407</v>
      </c>
      <c r="F10402">
        <v>0.24618999999999999</v>
      </c>
      <c r="G10402" t="s">
        <v>17</v>
      </c>
      <c r="H10402" t="s">
        <v>17315</v>
      </c>
      <c r="I10402" s="74">
        <v>45553</v>
      </c>
      <c r="J10402" t="s">
        <v>19</v>
      </c>
      <c r="K10402" t="s">
        <v>17325</v>
      </c>
    </row>
    <row r="10403" spans="1:11" hidden="1" x14ac:dyDescent="0.3">
      <c r="A10403" t="s">
        <v>23250</v>
      </c>
      <c r="B10403" t="s">
        <v>23251</v>
      </c>
      <c r="C10403" t="s">
        <v>17387</v>
      </c>
      <c r="D10403" t="s">
        <v>17388</v>
      </c>
      <c r="E10403" s="74">
        <v>44200</v>
      </c>
      <c r="F10403">
        <v>0.244257</v>
      </c>
      <c r="G10403" t="s">
        <v>17</v>
      </c>
      <c r="H10403" t="s">
        <v>17315</v>
      </c>
      <c r="I10403" s="74">
        <v>45545</v>
      </c>
      <c r="J10403" t="s">
        <v>19</v>
      </c>
      <c r="K10403" t="s">
        <v>17325</v>
      </c>
    </row>
    <row r="10404" spans="1:11" hidden="1" x14ac:dyDescent="0.3">
      <c r="A10404" t="s">
        <v>23790</v>
      </c>
      <c r="B10404" t="s">
        <v>23791</v>
      </c>
      <c r="C10404" t="s">
        <v>17387</v>
      </c>
      <c r="D10404" t="s">
        <v>17388</v>
      </c>
      <c r="E10404" s="74">
        <v>44406</v>
      </c>
      <c r="F10404">
        <v>0.24684900000000001</v>
      </c>
      <c r="G10404" t="s">
        <v>17</v>
      </c>
      <c r="H10404" t="s">
        <v>17315</v>
      </c>
      <c r="I10404" s="74">
        <v>45553</v>
      </c>
      <c r="J10404" t="s">
        <v>19</v>
      </c>
      <c r="K10404" t="s">
        <v>17325</v>
      </c>
    </row>
    <row r="10405" spans="1:11" hidden="1" x14ac:dyDescent="0.3">
      <c r="A10405" t="s">
        <v>23792</v>
      </c>
      <c r="B10405" t="s">
        <v>23793</v>
      </c>
      <c r="C10405" t="s">
        <v>17387</v>
      </c>
      <c r="D10405" t="s">
        <v>17388</v>
      </c>
      <c r="E10405" s="74">
        <v>44406</v>
      </c>
      <c r="F10405">
        <v>0.24826899999999999</v>
      </c>
      <c r="G10405" t="s">
        <v>17</v>
      </c>
      <c r="H10405" t="s">
        <v>17315</v>
      </c>
      <c r="I10405" s="74">
        <v>45553</v>
      </c>
      <c r="J10405" t="s">
        <v>19</v>
      </c>
      <c r="K10405" t="s">
        <v>17325</v>
      </c>
    </row>
    <row r="10406" spans="1:11" hidden="1" x14ac:dyDescent="0.3">
      <c r="A10406" t="s">
        <v>23794</v>
      </c>
      <c r="B10406" t="s">
        <v>23795</v>
      </c>
      <c r="C10406" t="s">
        <v>17387</v>
      </c>
      <c r="D10406" t="s">
        <v>17388</v>
      </c>
      <c r="E10406" s="74">
        <v>44410</v>
      </c>
      <c r="F10406">
        <v>0.24768000000000001</v>
      </c>
      <c r="G10406" t="s">
        <v>17</v>
      </c>
      <c r="H10406" t="s">
        <v>17315</v>
      </c>
      <c r="I10406" s="74">
        <v>45553</v>
      </c>
      <c r="J10406" t="s">
        <v>19</v>
      </c>
      <c r="K10406" t="s">
        <v>17325</v>
      </c>
    </row>
    <row r="10407" spans="1:11" hidden="1" x14ac:dyDescent="0.3">
      <c r="A10407" t="s">
        <v>23796</v>
      </c>
      <c r="B10407" t="s">
        <v>23797</v>
      </c>
      <c r="C10407" t="s">
        <v>17387</v>
      </c>
      <c r="D10407" t="s">
        <v>17388</v>
      </c>
      <c r="E10407" s="74">
        <v>44410</v>
      </c>
      <c r="F10407">
        <v>0.24360000000000001</v>
      </c>
      <c r="G10407" t="s">
        <v>17</v>
      </c>
      <c r="H10407" t="s">
        <v>17315</v>
      </c>
      <c r="I10407" s="74">
        <v>45553</v>
      </c>
      <c r="J10407" t="s">
        <v>19</v>
      </c>
      <c r="K10407" t="s">
        <v>17325</v>
      </c>
    </row>
    <row r="10408" spans="1:11" hidden="1" x14ac:dyDescent="0.3">
      <c r="A10408" t="s">
        <v>23798</v>
      </c>
      <c r="B10408" t="s">
        <v>23799</v>
      </c>
      <c r="C10408" t="s">
        <v>17387</v>
      </c>
      <c r="D10408" t="s">
        <v>17388</v>
      </c>
      <c r="E10408" s="74">
        <v>44410</v>
      </c>
      <c r="F10408">
        <v>0.24252000000000001</v>
      </c>
      <c r="G10408" t="s">
        <v>17</v>
      </c>
      <c r="H10408" t="s">
        <v>17315</v>
      </c>
      <c r="I10408" s="74">
        <v>45553</v>
      </c>
      <c r="J10408" t="s">
        <v>19</v>
      </c>
      <c r="K10408" t="s">
        <v>17325</v>
      </c>
    </row>
    <row r="10409" spans="1:11" hidden="1" x14ac:dyDescent="0.3">
      <c r="A10409" t="s">
        <v>23800</v>
      </c>
      <c r="B10409" t="s">
        <v>23801</v>
      </c>
      <c r="C10409" t="s">
        <v>17387</v>
      </c>
      <c r="D10409" t="s">
        <v>17388</v>
      </c>
      <c r="E10409" s="74">
        <v>44406</v>
      </c>
      <c r="F10409">
        <v>0.24811</v>
      </c>
      <c r="G10409" t="s">
        <v>17</v>
      </c>
      <c r="H10409" t="s">
        <v>17315</v>
      </c>
      <c r="I10409" s="74">
        <v>45553</v>
      </c>
      <c r="J10409" t="s">
        <v>19</v>
      </c>
      <c r="K10409" t="s">
        <v>17325</v>
      </c>
    </row>
    <row r="10410" spans="1:11" hidden="1" x14ac:dyDescent="0.3">
      <c r="A10410" t="s">
        <v>23802</v>
      </c>
      <c r="B10410" t="s">
        <v>23803</v>
      </c>
      <c r="C10410" t="s">
        <v>17387</v>
      </c>
      <c r="D10410" t="s">
        <v>17388</v>
      </c>
      <c r="E10410" s="74">
        <v>44406</v>
      </c>
      <c r="F10410">
        <v>0.24721000000000001</v>
      </c>
      <c r="G10410" t="s">
        <v>17</v>
      </c>
      <c r="H10410" t="s">
        <v>17315</v>
      </c>
      <c r="I10410" s="74">
        <v>45553</v>
      </c>
      <c r="J10410" t="s">
        <v>19</v>
      </c>
      <c r="K10410" t="s">
        <v>17325</v>
      </c>
    </row>
    <row r="10411" spans="1:11" hidden="1" x14ac:dyDescent="0.3">
      <c r="A10411" t="s">
        <v>23804</v>
      </c>
      <c r="B10411" t="s">
        <v>23805</v>
      </c>
      <c r="C10411" t="s">
        <v>17387</v>
      </c>
      <c r="D10411" t="s">
        <v>17388</v>
      </c>
      <c r="E10411" s="74">
        <v>44410</v>
      </c>
      <c r="F10411">
        <v>0.24465000000000001</v>
      </c>
      <c r="G10411" t="s">
        <v>17</v>
      </c>
      <c r="H10411" t="s">
        <v>17315</v>
      </c>
      <c r="I10411" s="74">
        <v>45553</v>
      </c>
      <c r="J10411" t="s">
        <v>19</v>
      </c>
      <c r="K10411" t="s">
        <v>17325</v>
      </c>
    </row>
    <row r="10412" spans="1:11" hidden="1" x14ac:dyDescent="0.3">
      <c r="A10412" t="s">
        <v>23806</v>
      </c>
      <c r="B10412" t="s">
        <v>23807</v>
      </c>
      <c r="C10412" t="s">
        <v>17387</v>
      </c>
      <c r="D10412" t="s">
        <v>17388</v>
      </c>
      <c r="E10412" s="74">
        <v>44406</v>
      </c>
      <c r="F10412">
        <v>0.24937999999999999</v>
      </c>
      <c r="G10412" t="s">
        <v>17</v>
      </c>
      <c r="H10412" t="s">
        <v>17315</v>
      </c>
      <c r="I10412" s="74">
        <v>45553</v>
      </c>
      <c r="J10412" t="s">
        <v>19</v>
      </c>
      <c r="K10412" t="s">
        <v>17325</v>
      </c>
    </row>
    <row r="10413" spans="1:11" hidden="1" x14ac:dyDescent="0.3">
      <c r="A10413" t="s">
        <v>23808</v>
      </c>
      <c r="B10413" t="s">
        <v>23809</v>
      </c>
      <c r="C10413" t="s">
        <v>17387</v>
      </c>
      <c r="D10413" t="s">
        <v>17388</v>
      </c>
      <c r="E10413" s="74">
        <v>44411</v>
      </c>
      <c r="F10413">
        <v>0.24784</v>
      </c>
      <c r="G10413" t="s">
        <v>17</v>
      </c>
      <c r="H10413" t="s">
        <v>17315</v>
      </c>
      <c r="I10413" s="74">
        <v>45558</v>
      </c>
      <c r="J10413" t="s">
        <v>19</v>
      </c>
      <c r="K10413" t="s">
        <v>17325</v>
      </c>
    </row>
    <row r="10414" spans="1:11" hidden="1" x14ac:dyDescent="0.3">
      <c r="A10414" t="s">
        <v>23252</v>
      </c>
      <c r="B10414" t="s">
        <v>23253</v>
      </c>
      <c r="C10414" t="s">
        <v>17387</v>
      </c>
      <c r="D10414" t="s">
        <v>17388</v>
      </c>
      <c r="E10414" s="74">
        <v>44200</v>
      </c>
      <c r="F10414">
        <v>0.2447</v>
      </c>
      <c r="G10414" t="s">
        <v>17</v>
      </c>
      <c r="H10414" t="s">
        <v>17315</v>
      </c>
      <c r="I10414" s="74">
        <v>45545</v>
      </c>
      <c r="J10414" t="s">
        <v>19</v>
      </c>
      <c r="K10414" t="s">
        <v>17325</v>
      </c>
    </row>
    <row r="10415" spans="1:11" hidden="1" x14ac:dyDescent="0.3">
      <c r="A10415" t="s">
        <v>23810</v>
      </c>
      <c r="B10415" t="s">
        <v>23811</v>
      </c>
      <c r="C10415" t="s">
        <v>17387</v>
      </c>
      <c r="D10415" t="s">
        <v>17388</v>
      </c>
      <c r="E10415" s="74">
        <v>44427</v>
      </c>
      <c r="F10415">
        <v>0.24510000000000001</v>
      </c>
      <c r="G10415" t="s">
        <v>17</v>
      </c>
      <c r="H10415" t="s">
        <v>17315</v>
      </c>
      <c r="I10415" s="74">
        <v>45553</v>
      </c>
      <c r="J10415" t="s">
        <v>19</v>
      </c>
      <c r="K10415" t="s">
        <v>17325</v>
      </c>
    </row>
    <row r="10416" spans="1:11" hidden="1" x14ac:dyDescent="0.3">
      <c r="A10416" t="s">
        <v>23812</v>
      </c>
      <c r="B10416" t="s">
        <v>23813</v>
      </c>
      <c r="C10416" t="s">
        <v>17387</v>
      </c>
      <c r="D10416" t="s">
        <v>17388</v>
      </c>
      <c r="E10416" s="74">
        <v>44407</v>
      </c>
      <c r="F10416">
        <v>0.24612899999999999</v>
      </c>
      <c r="G10416" t="s">
        <v>17</v>
      </c>
      <c r="H10416" t="s">
        <v>17315</v>
      </c>
      <c r="I10416" s="74">
        <v>45553</v>
      </c>
      <c r="J10416" t="s">
        <v>19</v>
      </c>
      <c r="K10416" t="s">
        <v>17325</v>
      </c>
    </row>
    <row r="10417" spans="1:11" hidden="1" x14ac:dyDescent="0.3">
      <c r="A10417" t="s">
        <v>23814</v>
      </c>
      <c r="B10417" t="s">
        <v>23815</v>
      </c>
      <c r="C10417" t="s">
        <v>17387</v>
      </c>
      <c r="D10417" t="s">
        <v>17388</v>
      </c>
      <c r="E10417" s="74">
        <v>44418</v>
      </c>
      <c r="F10417">
        <v>0.24831</v>
      </c>
      <c r="G10417" t="s">
        <v>17</v>
      </c>
      <c r="H10417" t="s">
        <v>17315</v>
      </c>
      <c r="I10417" s="74">
        <v>45558</v>
      </c>
      <c r="J10417" t="s">
        <v>19</v>
      </c>
      <c r="K10417" t="s">
        <v>17325</v>
      </c>
    </row>
    <row r="10418" spans="1:11" hidden="1" x14ac:dyDescent="0.3">
      <c r="A10418" t="s">
        <v>23816</v>
      </c>
      <c r="B10418" t="s">
        <v>23817</v>
      </c>
      <c r="C10418" t="s">
        <v>17387</v>
      </c>
      <c r="D10418" t="s">
        <v>17388</v>
      </c>
      <c r="E10418" s="74">
        <v>44412</v>
      </c>
      <c r="F10418">
        <v>0.24771000000000001</v>
      </c>
      <c r="G10418" t="s">
        <v>17</v>
      </c>
      <c r="H10418" t="s">
        <v>17315</v>
      </c>
      <c r="I10418" s="74">
        <v>45553</v>
      </c>
      <c r="J10418" t="s">
        <v>19</v>
      </c>
      <c r="K10418" t="s">
        <v>17325</v>
      </c>
    </row>
    <row r="10419" spans="1:11" hidden="1" x14ac:dyDescent="0.3">
      <c r="A10419" t="s">
        <v>23818</v>
      </c>
      <c r="B10419" t="s">
        <v>23819</v>
      </c>
      <c r="C10419" t="s">
        <v>17387</v>
      </c>
      <c r="D10419" t="s">
        <v>17388</v>
      </c>
      <c r="E10419" s="74">
        <v>44420</v>
      </c>
      <c r="F10419">
        <v>0.24465999999999999</v>
      </c>
      <c r="G10419" t="s">
        <v>17</v>
      </c>
      <c r="H10419" t="s">
        <v>17315</v>
      </c>
      <c r="I10419" s="74">
        <v>45553</v>
      </c>
      <c r="J10419" t="s">
        <v>19</v>
      </c>
      <c r="K10419" t="s">
        <v>17325</v>
      </c>
    </row>
    <row r="10420" spans="1:11" hidden="1" x14ac:dyDescent="0.3">
      <c r="A10420" t="s">
        <v>23820</v>
      </c>
      <c r="B10420" t="s">
        <v>23821</v>
      </c>
      <c r="C10420" t="s">
        <v>17387</v>
      </c>
      <c r="D10420" t="s">
        <v>17388</v>
      </c>
      <c r="E10420" s="74">
        <v>44420</v>
      </c>
      <c r="F10420">
        <v>0.24858</v>
      </c>
      <c r="G10420" t="s">
        <v>17</v>
      </c>
      <c r="H10420" t="s">
        <v>17315</v>
      </c>
      <c r="I10420" s="74">
        <v>45553</v>
      </c>
      <c r="J10420" t="s">
        <v>19</v>
      </c>
      <c r="K10420" t="s">
        <v>17325</v>
      </c>
    </row>
    <row r="10421" spans="1:11" hidden="1" x14ac:dyDescent="0.3">
      <c r="A10421" t="s">
        <v>23822</v>
      </c>
      <c r="B10421" t="s">
        <v>23823</v>
      </c>
      <c r="C10421" t="s">
        <v>17387</v>
      </c>
      <c r="D10421" t="s">
        <v>17388</v>
      </c>
      <c r="E10421" s="74">
        <v>44420</v>
      </c>
      <c r="F10421">
        <v>0.24528</v>
      </c>
      <c r="G10421" t="s">
        <v>17</v>
      </c>
      <c r="H10421" t="s">
        <v>17315</v>
      </c>
      <c r="I10421" s="74">
        <v>45553</v>
      </c>
      <c r="J10421" t="s">
        <v>19</v>
      </c>
      <c r="K10421" t="s">
        <v>17325</v>
      </c>
    </row>
    <row r="10422" spans="1:11" hidden="1" x14ac:dyDescent="0.3">
      <c r="A10422" t="s">
        <v>23824</v>
      </c>
      <c r="B10422" t="s">
        <v>23825</v>
      </c>
      <c r="C10422" t="s">
        <v>17387</v>
      </c>
      <c r="D10422" t="s">
        <v>17388</v>
      </c>
      <c r="E10422" s="74">
        <v>44417</v>
      </c>
      <c r="F10422">
        <v>0.24598900000000001</v>
      </c>
      <c r="G10422" t="s">
        <v>17</v>
      </c>
      <c r="H10422" t="s">
        <v>17315</v>
      </c>
      <c r="I10422" s="74">
        <v>45553</v>
      </c>
      <c r="J10422" t="s">
        <v>19</v>
      </c>
      <c r="K10422" t="s">
        <v>17325</v>
      </c>
    </row>
    <row r="10423" spans="1:11" hidden="1" x14ac:dyDescent="0.3">
      <c r="A10423" t="s">
        <v>23254</v>
      </c>
      <c r="B10423" t="s">
        <v>23255</v>
      </c>
      <c r="C10423" t="s">
        <v>17387</v>
      </c>
      <c r="D10423" t="s">
        <v>17388</v>
      </c>
      <c r="E10423" s="74">
        <v>44201</v>
      </c>
      <c r="F10423">
        <v>0.23862</v>
      </c>
      <c r="G10423" t="s">
        <v>17</v>
      </c>
      <c r="H10423" t="s">
        <v>17315</v>
      </c>
      <c r="I10423" s="74">
        <v>45545</v>
      </c>
      <c r="J10423" t="s">
        <v>19</v>
      </c>
      <c r="K10423" t="s">
        <v>17325</v>
      </c>
    </row>
    <row r="10424" spans="1:11" hidden="1" x14ac:dyDescent="0.3">
      <c r="A10424" t="s">
        <v>23826</v>
      </c>
      <c r="B10424" t="s">
        <v>23827</v>
      </c>
      <c r="C10424" t="s">
        <v>17387</v>
      </c>
      <c r="D10424" t="s">
        <v>17388</v>
      </c>
      <c r="E10424" s="74">
        <v>44435</v>
      </c>
      <c r="F10424">
        <v>0.24412900000000001</v>
      </c>
      <c r="G10424" t="s">
        <v>17</v>
      </c>
      <c r="H10424" t="s">
        <v>17315</v>
      </c>
      <c r="I10424" s="74">
        <v>45553</v>
      </c>
      <c r="J10424" t="s">
        <v>19</v>
      </c>
      <c r="K10424" t="s">
        <v>17325</v>
      </c>
    </row>
    <row r="10425" spans="1:11" hidden="1" x14ac:dyDescent="0.3">
      <c r="A10425" t="s">
        <v>23828</v>
      </c>
      <c r="B10425" t="s">
        <v>23829</v>
      </c>
      <c r="C10425" t="s">
        <v>17387</v>
      </c>
      <c r="D10425" t="s">
        <v>17388</v>
      </c>
      <c r="E10425" s="74">
        <v>44426</v>
      </c>
      <c r="F10425">
        <v>0.24851000000000001</v>
      </c>
      <c r="G10425" t="s">
        <v>17</v>
      </c>
      <c r="H10425" t="s">
        <v>17315</v>
      </c>
      <c r="I10425" s="74">
        <v>45553</v>
      </c>
      <c r="J10425" t="s">
        <v>19</v>
      </c>
      <c r="K10425" t="s">
        <v>17325</v>
      </c>
    </row>
    <row r="10426" spans="1:11" hidden="1" x14ac:dyDescent="0.3">
      <c r="A10426" t="s">
        <v>23830</v>
      </c>
      <c r="B10426" t="s">
        <v>23831</v>
      </c>
      <c r="C10426" t="s">
        <v>17387</v>
      </c>
      <c r="D10426" t="s">
        <v>17388</v>
      </c>
      <c r="E10426" s="74">
        <v>44435</v>
      </c>
      <c r="F10426">
        <v>0.24512</v>
      </c>
      <c r="G10426" t="s">
        <v>17</v>
      </c>
      <c r="H10426" t="s">
        <v>17315</v>
      </c>
      <c r="I10426" s="74">
        <v>45553</v>
      </c>
      <c r="J10426" t="s">
        <v>19</v>
      </c>
      <c r="K10426" t="s">
        <v>17325</v>
      </c>
    </row>
    <row r="10427" spans="1:11" hidden="1" x14ac:dyDescent="0.3">
      <c r="A10427" t="s">
        <v>23832</v>
      </c>
      <c r="B10427" t="s">
        <v>23833</v>
      </c>
      <c r="C10427" t="s">
        <v>17387</v>
      </c>
      <c r="D10427" t="s">
        <v>17388</v>
      </c>
      <c r="E10427" s="74">
        <v>44440</v>
      </c>
      <c r="F10427">
        <v>0.24698899999999999</v>
      </c>
      <c r="G10427" t="s">
        <v>17</v>
      </c>
      <c r="H10427" t="s">
        <v>17315</v>
      </c>
      <c r="I10427" s="74">
        <v>45553</v>
      </c>
      <c r="J10427" t="s">
        <v>19</v>
      </c>
      <c r="K10427" t="s">
        <v>17325</v>
      </c>
    </row>
    <row r="10428" spans="1:11" hidden="1" x14ac:dyDescent="0.3">
      <c r="A10428" t="s">
        <v>23834</v>
      </c>
      <c r="B10428" t="s">
        <v>23835</v>
      </c>
      <c r="C10428" t="s">
        <v>17387</v>
      </c>
      <c r="D10428" t="s">
        <v>17388</v>
      </c>
      <c r="E10428" s="74">
        <v>44438</v>
      </c>
      <c r="F10428">
        <v>0.24940999999999999</v>
      </c>
      <c r="G10428" t="s">
        <v>17</v>
      </c>
      <c r="H10428" t="s">
        <v>17315</v>
      </c>
      <c r="I10428" s="74">
        <v>45553</v>
      </c>
      <c r="J10428" t="s">
        <v>19</v>
      </c>
      <c r="K10428" t="s">
        <v>17325</v>
      </c>
    </row>
    <row r="10429" spans="1:11" hidden="1" x14ac:dyDescent="0.3">
      <c r="A10429" t="s">
        <v>23836</v>
      </c>
      <c r="B10429" t="s">
        <v>23837</v>
      </c>
      <c r="C10429" t="s">
        <v>17387</v>
      </c>
      <c r="D10429" t="s">
        <v>17388</v>
      </c>
      <c r="E10429" s="74">
        <v>44435</v>
      </c>
      <c r="F10429">
        <v>0.24454000000000001</v>
      </c>
      <c r="G10429" t="s">
        <v>17</v>
      </c>
      <c r="H10429" t="s">
        <v>17315</v>
      </c>
      <c r="I10429" s="74">
        <v>45553</v>
      </c>
      <c r="J10429" t="s">
        <v>19</v>
      </c>
      <c r="K10429" t="s">
        <v>17325</v>
      </c>
    </row>
    <row r="10430" spans="1:11" hidden="1" x14ac:dyDescent="0.3">
      <c r="A10430" t="s">
        <v>23838</v>
      </c>
      <c r="B10430" t="s">
        <v>23839</v>
      </c>
      <c r="C10430" t="s">
        <v>17387</v>
      </c>
      <c r="D10430" t="s">
        <v>17388</v>
      </c>
      <c r="E10430" s="74">
        <v>44448</v>
      </c>
      <c r="F10430">
        <v>0.24190900000000001</v>
      </c>
      <c r="G10430" t="s">
        <v>17</v>
      </c>
      <c r="H10430" t="s">
        <v>17315</v>
      </c>
      <c r="I10430" s="74">
        <v>45553</v>
      </c>
      <c r="J10430" t="s">
        <v>19</v>
      </c>
      <c r="K10430" t="s">
        <v>17325</v>
      </c>
    </row>
    <row r="10431" spans="1:11" hidden="1" x14ac:dyDescent="0.3">
      <c r="A10431" t="s">
        <v>23840</v>
      </c>
      <c r="B10431" t="s">
        <v>23841</v>
      </c>
      <c r="C10431" t="s">
        <v>17387</v>
      </c>
      <c r="D10431" t="s">
        <v>17388</v>
      </c>
      <c r="E10431" s="74">
        <v>44440</v>
      </c>
      <c r="F10431">
        <v>0.23400000000000001</v>
      </c>
      <c r="G10431" t="s">
        <v>17</v>
      </c>
      <c r="H10431" t="s">
        <v>17315</v>
      </c>
      <c r="I10431" s="74">
        <v>45553</v>
      </c>
      <c r="J10431" t="s">
        <v>19</v>
      </c>
      <c r="K10431" t="s">
        <v>17325</v>
      </c>
    </row>
    <row r="10432" spans="1:11" hidden="1" x14ac:dyDescent="0.3">
      <c r="A10432" t="s">
        <v>23842</v>
      </c>
      <c r="B10432" t="s">
        <v>23843</v>
      </c>
      <c r="C10432" t="s">
        <v>17387</v>
      </c>
      <c r="D10432" t="s">
        <v>17388</v>
      </c>
      <c r="E10432" s="74">
        <v>44449</v>
      </c>
      <c r="F10432">
        <v>0.24267</v>
      </c>
      <c r="G10432" t="s">
        <v>17</v>
      </c>
      <c r="H10432" t="s">
        <v>17315</v>
      </c>
      <c r="I10432" s="74">
        <v>45553</v>
      </c>
      <c r="J10432" t="s">
        <v>19</v>
      </c>
      <c r="K10432" t="s">
        <v>17325</v>
      </c>
    </row>
    <row r="10433" spans="1:11" hidden="1" x14ac:dyDescent="0.3">
      <c r="A10433" t="s">
        <v>23844</v>
      </c>
      <c r="B10433" t="s">
        <v>23845</v>
      </c>
      <c r="C10433" t="s">
        <v>17387</v>
      </c>
      <c r="D10433" t="s">
        <v>17388</v>
      </c>
      <c r="E10433" s="74">
        <v>44453</v>
      </c>
      <c r="F10433">
        <v>0.23538999999999999</v>
      </c>
      <c r="G10433" t="s">
        <v>17</v>
      </c>
      <c r="H10433" t="s">
        <v>17315</v>
      </c>
      <c r="I10433" s="74">
        <v>45553</v>
      </c>
      <c r="J10433" t="s">
        <v>19</v>
      </c>
      <c r="K10433" t="s">
        <v>17325</v>
      </c>
    </row>
    <row r="10434" spans="1:11" hidden="1" x14ac:dyDescent="0.3">
      <c r="A10434" t="s">
        <v>23256</v>
      </c>
      <c r="B10434" t="s">
        <v>23257</v>
      </c>
      <c r="C10434" t="s">
        <v>17387</v>
      </c>
      <c r="D10434" t="s">
        <v>17388</v>
      </c>
      <c r="E10434" s="74">
        <v>44200</v>
      </c>
      <c r="F10434">
        <v>0.247226</v>
      </c>
      <c r="G10434" t="s">
        <v>17</v>
      </c>
      <c r="H10434" t="s">
        <v>17315</v>
      </c>
      <c r="I10434" s="74">
        <v>45545</v>
      </c>
      <c r="J10434" t="s">
        <v>19</v>
      </c>
      <c r="K10434" t="s">
        <v>17325</v>
      </c>
    </row>
    <row r="10435" spans="1:11" hidden="1" x14ac:dyDescent="0.3">
      <c r="A10435" t="s">
        <v>23846</v>
      </c>
      <c r="B10435" t="s">
        <v>23847</v>
      </c>
      <c r="C10435" t="s">
        <v>17387</v>
      </c>
      <c r="D10435" t="s">
        <v>17388</v>
      </c>
      <c r="E10435" s="74">
        <v>44452</v>
      </c>
      <c r="F10435">
        <v>0.24368799999999999</v>
      </c>
      <c r="G10435" t="s">
        <v>17</v>
      </c>
      <c r="H10435" t="s">
        <v>17315</v>
      </c>
      <c r="I10435" s="74">
        <v>45553</v>
      </c>
      <c r="J10435" t="s">
        <v>19</v>
      </c>
      <c r="K10435" t="s">
        <v>17325</v>
      </c>
    </row>
    <row r="10436" spans="1:11" hidden="1" x14ac:dyDescent="0.3">
      <c r="A10436" t="s">
        <v>23848</v>
      </c>
      <c r="B10436" t="s">
        <v>23849</v>
      </c>
      <c r="C10436" t="s">
        <v>17387</v>
      </c>
      <c r="D10436" t="s">
        <v>17388</v>
      </c>
      <c r="E10436" s="74">
        <v>44455</v>
      </c>
      <c r="F10436">
        <v>0.24542</v>
      </c>
      <c r="G10436" t="s">
        <v>17</v>
      </c>
      <c r="H10436" t="s">
        <v>17315</v>
      </c>
      <c r="I10436" s="74">
        <v>45553</v>
      </c>
      <c r="J10436" t="s">
        <v>19</v>
      </c>
      <c r="K10436" t="s">
        <v>17325</v>
      </c>
    </row>
    <row r="10437" spans="1:11" hidden="1" x14ac:dyDescent="0.3">
      <c r="A10437" t="s">
        <v>23850</v>
      </c>
      <c r="B10437" t="s">
        <v>23851</v>
      </c>
      <c r="C10437" t="s">
        <v>17387</v>
      </c>
      <c r="D10437" t="s">
        <v>17388</v>
      </c>
      <c r="E10437" s="74">
        <v>44453</v>
      </c>
      <c r="F10437">
        <v>0.24886</v>
      </c>
      <c r="G10437" t="s">
        <v>17</v>
      </c>
      <c r="H10437" t="s">
        <v>17315</v>
      </c>
      <c r="I10437" s="74">
        <v>45553</v>
      </c>
      <c r="J10437" t="s">
        <v>19</v>
      </c>
      <c r="K10437" t="s">
        <v>17325</v>
      </c>
    </row>
    <row r="10438" spans="1:11" hidden="1" x14ac:dyDescent="0.3">
      <c r="A10438" t="s">
        <v>23852</v>
      </c>
      <c r="B10438" t="s">
        <v>23853</v>
      </c>
      <c r="C10438" t="s">
        <v>17387</v>
      </c>
      <c r="D10438" t="s">
        <v>17388</v>
      </c>
      <c r="E10438" s="74">
        <v>44459</v>
      </c>
      <c r="F10438">
        <v>0.24099000000000001</v>
      </c>
      <c r="G10438" t="s">
        <v>17</v>
      </c>
      <c r="H10438" t="s">
        <v>17315</v>
      </c>
      <c r="I10438" s="74">
        <v>45553</v>
      </c>
      <c r="J10438" t="s">
        <v>19</v>
      </c>
      <c r="K10438" t="s">
        <v>17325</v>
      </c>
    </row>
    <row r="10439" spans="1:11" hidden="1" x14ac:dyDescent="0.3">
      <c r="A10439" t="s">
        <v>23854</v>
      </c>
      <c r="B10439" t="s">
        <v>23855</v>
      </c>
      <c r="C10439" t="s">
        <v>17387</v>
      </c>
      <c r="D10439" t="s">
        <v>17388</v>
      </c>
      <c r="E10439" s="74">
        <v>44456</v>
      </c>
      <c r="F10439">
        <v>0.24784999999999999</v>
      </c>
      <c r="G10439" t="s">
        <v>17</v>
      </c>
      <c r="H10439" t="s">
        <v>17315</v>
      </c>
      <c r="I10439" s="74">
        <v>45553</v>
      </c>
      <c r="J10439" t="s">
        <v>19</v>
      </c>
      <c r="K10439" t="s">
        <v>17325</v>
      </c>
    </row>
    <row r="10440" spans="1:11" hidden="1" x14ac:dyDescent="0.3">
      <c r="A10440" t="s">
        <v>23856</v>
      </c>
      <c r="B10440" t="s">
        <v>23857</v>
      </c>
      <c r="C10440" t="s">
        <v>17387</v>
      </c>
      <c r="D10440" t="s">
        <v>17388</v>
      </c>
      <c r="E10440" s="74">
        <v>44468</v>
      </c>
      <c r="F10440">
        <v>0.24675</v>
      </c>
      <c r="G10440" t="s">
        <v>17</v>
      </c>
      <c r="H10440" t="s">
        <v>17315</v>
      </c>
      <c r="I10440" s="74">
        <v>45553</v>
      </c>
      <c r="J10440" t="s">
        <v>19</v>
      </c>
      <c r="K10440" t="s">
        <v>17325</v>
      </c>
    </row>
    <row r="10441" spans="1:11" hidden="1" x14ac:dyDescent="0.3">
      <c r="A10441" t="s">
        <v>23858</v>
      </c>
      <c r="B10441" t="s">
        <v>23859</v>
      </c>
      <c r="C10441" t="s">
        <v>17387</v>
      </c>
      <c r="D10441" t="s">
        <v>17388</v>
      </c>
      <c r="E10441" s="74">
        <v>44468</v>
      </c>
      <c r="F10441">
        <v>0.24418999999999999</v>
      </c>
      <c r="G10441" t="s">
        <v>17</v>
      </c>
      <c r="H10441" t="s">
        <v>17315</v>
      </c>
      <c r="I10441" s="74">
        <v>45553</v>
      </c>
      <c r="J10441" t="s">
        <v>19</v>
      </c>
      <c r="K10441" t="s">
        <v>17325</v>
      </c>
    </row>
    <row r="10442" spans="1:11" hidden="1" x14ac:dyDescent="0.3">
      <c r="A10442" t="s">
        <v>23860</v>
      </c>
      <c r="B10442" t="s">
        <v>23861</v>
      </c>
      <c r="C10442" t="s">
        <v>17387</v>
      </c>
      <c r="D10442" t="s">
        <v>17388</v>
      </c>
      <c r="E10442" s="74">
        <v>44467</v>
      </c>
      <c r="F10442">
        <v>0.24943799999999999</v>
      </c>
      <c r="G10442" t="s">
        <v>17</v>
      </c>
      <c r="H10442" t="s">
        <v>17315</v>
      </c>
      <c r="I10442" s="74">
        <v>45553</v>
      </c>
      <c r="J10442" t="s">
        <v>19</v>
      </c>
      <c r="K10442" t="s">
        <v>17325</v>
      </c>
    </row>
    <row r="10443" spans="1:11" hidden="1" x14ac:dyDescent="0.3">
      <c r="A10443" t="s">
        <v>23862</v>
      </c>
      <c r="B10443" t="s">
        <v>23863</v>
      </c>
      <c r="C10443" t="s">
        <v>17387</v>
      </c>
      <c r="D10443" t="s">
        <v>17388</v>
      </c>
      <c r="E10443" s="74">
        <v>44491</v>
      </c>
      <c r="F10443">
        <v>0.24793000000000001</v>
      </c>
      <c r="G10443" t="s">
        <v>17</v>
      </c>
      <c r="H10443" t="s">
        <v>17315</v>
      </c>
      <c r="I10443" s="74">
        <v>45553</v>
      </c>
      <c r="J10443" t="s">
        <v>19</v>
      </c>
      <c r="K10443" t="s">
        <v>17325</v>
      </c>
    </row>
    <row r="10444" spans="1:11" hidden="1" x14ac:dyDescent="0.3">
      <c r="A10444" t="s">
        <v>23864</v>
      </c>
      <c r="B10444" t="s">
        <v>23865</v>
      </c>
      <c r="C10444" t="s">
        <v>17387</v>
      </c>
      <c r="D10444" t="s">
        <v>17388</v>
      </c>
      <c r="E10444" s="74">
        <v>44522</v>
      </c>
      <c r="F10444">
        <v>0.245339</v>
      </c>
      <c r="G10444" t="s">
        <v>17</v>
      </c>
      <c r="H10444" t="s">
        <v>17315</v>
      </c>
      <c r="I10444" s="74">
        <v>45553</v>
      </c>
      <c r="J10444" t="s">
        <v>19</v>
      </c>
      <c r="K10444" t="s">
        <v>17325</v>
      </c>
    </row>
    <row r="10445" spans="1:11" hidden="1" x14ac:dyDescent="0.3">
      <c r="A10445" t="s">
        <v>23258</v>
      </c>
      <c r="B10445" t="s">
        <v>23259</v>
      </c>
      <c r="C10445" t="s">
        <v>17387</v>
      </c>
      <c r="D10445" t="s">
        <v>17388</v>
      </c>
      <c r="E10445" s="74">
        <v>44200</v>
      </c>
      <c r="F10445">
        <v>0.24487900000000001</v>
      </c>
      <c r="G10445" t="s">
        <v>17</v>
      </c>
      <c r="H10445" t="s">
        <v>17315</v>
      </c>
      <c r="I10445" s="74">
        <v>45545</v>
      </c>
      <c r="J10445" t="s">
        <v>19</v>
      </c>
      <c r="K10445" t="s">
        <v>17325</v>
      </c>
    </row>
    <row r="10446" spans="1:11" hidden="1" x14ac:dyDescent="0.3">
      <c r="A10446" t="s">
        <v>23866</v>
      </c>
      <c r="B10446" t="s">
        <v>23867</v>
      </c>
      <c r="C10446" t="s">
        <v>17387</v>
      </c>
      <c r="D10446" t="s">
        <v>17388</v>
      </c>
      <c r="E10446" s="74">
        <v>44518</v>
      </c>
      <c r="F10446">
        <v>0.24192900000000001</v>
      </c>
      <c r="G10446" t="s">
        <v>17</v>
      </c>
      <c r="H10446" t="s">
        <v>17315</v>
      </c>
      <c r="I10446" s="74">
        <v>45553</v>
      </c>
      <c r="J10446" t="s">
        <v>19</v>
      </c>
      <c r="K10446" t="s">
        <v>17325</v>
      </c>
    </row>
    <row r="10447" spans="1:11" hidden="1" x14ac:dyDescent="0.3">
      <c r="A10447" t="s">
        <v>23868</v>
      </c>
      <c r="B10447" t="s">
        <v>23869</v>
      </c>
      <c r="C10447" t="s">
        <v>17387</v>
      </c>
      <c r="D10447" t="s">
        <v>17388</v>
      </c>
      <c r="E10447" s="74">
        <v>44518</v>
      </c>
      <c r="F10447">
        <v>0.23202999999999999</v>
      </c>
      <c r="G10447" t="s">
        <v>17</v>
      </c>
      <c r="H10447" t="s">
        <v>17315</v>
      </c>
      <c r="I10447" s="74">
        <v>45553</v>
      </c>
      <c r="J10447" t="s">
        <v>19</v>
      </c>
      <c r="K10447" t="s">
        <v>17325</v>
      </c>
    </row>
    <row r="10448" spans="1:11" hidden="1" x14ac:dyDescent="0.3">
      <c r="A10448" t="s">
        <v>23870</v>
      </c>
      <c r="B10448" t="s">
        <v>23871</v>
      </c>
      <c r="C10448" t="s">
        <v>17387</v>
      </c>
      <c r="D10448" t="s">
        <v>17388</v>
      </c>
      <c r="E10448" s="74">
        <v>44538</v>
      </c>
      <c r="F10448">
        <v>0.12755900000000001</v>
      </c>
      <c r="G10448" t="s">
        <v>17</v>
      </c>
      <c r="H10448" t="s">
        <v>17315</v>
      </c>
      <c r="I10448" s="74">
        <v>45553</v>
      </c>
      <c r="J10448" t="s">
        <v>19</v>
      </c>
      <c r="K10448" t="s">
        <v>17325</v>
      </c>
    </row>
    <row r="10449" spans="1:11" hidden="1" x14ac:dyDescent="0.3">
      <c r="A10449" t="s">
        <v>23872</v>
      </c>
      <c r="B10449" t="s">
        <v>23873</v>
      </c>
      <c r="C10449" t="s">
        <v>17387</v>
      </c>
      <c r="D10449" t="s">
        <v>17388</v>
      </c>
      <c r="E10449" s="74">
        <v>44424</v>
      </c>
      <c r="F10449">
        <v>0.246777</v>
      </c>
      <c r="G10449" t="s">
        <v>17</v>
      </c>
      <c r="H10449" t="s">
        <v>17315</v>
      </c>
      <c r="I10449" s="74">
        <v>45553</v>
      </c>
      <c r="J10449" t="s">
        <v>19</v>
      </c>
      <c r="K10449" t="s">
        <v>17325</v>
      </c>
    </row>
    <row r="10450" spans="1:11" hidden="1" x14ac:dyDescent="0.3">
      <c r="A10450" t="s">
        <v>23874</v>
      </c>
      <c r="B10450" t="s">
        <v>23875</v>
      </c>
      <c r="C10450" t="s">
        <v>17387</v>
      </c>
      <c r="D10450" t="s">
        <v>17388</v>
      </c>
      <c r="E10450" s="74">
        <v>44413</v>
      </c>
      <c r="F10450">
        <v>0.24331</v>
      </c>
      <c r="G10450" t="s">
        <v>17</v>
      </c>
      <c r="H10450" t="s">
        <v>17315</v>
      </c>
      <c r="I10450" s="74">
        <v>45553</v>
      </c>
      <c r="J10450" t="s">
        <v>19</v>
      </c>
      <c r="K10450" t="s">
        <v>17325</v>
      </c>
    </row>
    <row r="10451" spans="1:11" hidden="1" x14ac:dyDescent="0.3">
      <c r="A10451" t="s">
        <v>23876</v>
      </c>
      <c r="B10451" t="s">
        <v>23877</v>
      </c>
      <c r="C10451" t="s">
        <v>17387</v>
      </c>
      <c r="D10451" t="s">
        <v>17388</v>
      </c>
      <c r="E10451" s="74">
        <v>44407</v>
      </c>
      <c r="F10451">
        <v>0.247028</v>
      </c>
      <c r="G10451" t="s">
        <v>17</v>
      </c>
      <c r="H10451" t="s">
        <v>17315</v>
      </c>
      <c r="I10451" s="74">
        <v>45558</v>
      </c>
      <c r="J10451" t="s">
        <v>19</v>
      </c>
      <c r="K10451" t="s">
        <v>17325</v>
      </c>
    </row>
    <row r="10452" spans="1:11" hidden="1" x14ac:dyDescent="0.3">
      <c r="A10452" t="s">
        <v>23878</v>
      </c>
      <c r="B10452" t="s">
        <v>23879</v>
      </c>
      <c r="C10452" t="s">
        <v>17387</v>
      </c>
      <c r="D10452" t="s">
        <v>17388</v>
      </c>
      <c r="E10452" s="74">
        <v>44455</v>
      </c>
      <c r="F10452">
        <v>0.243808</v>
      </c>
      <c r="G10452" t="s">
        <v>17</v>
      </c>
      <c r="H10452" t="s">
        <v>17315</v>
      </c>
      <c r="I10452" s="74">
        <v>45553</v>
      </c>
      <c r="J10452" t="s">
        <v>19</v>
      </c>
      <c r="K10452" t="s">
        <v>17325</v>
      </c>
    </row>
    <row r="10453" spans="1:11" hidden="1" x14ac:dyDescent="0.3">
      <c r="A10453" t="s">
        <v>23880</v>
      </c>
      <c r="B10453" t="s">
        <v>23881</v>
      </c>
      <c r="C10453" t="s">
        <v>17387</v>
      </c>
      <c r="D10453" t="s">
        <v>17388</v>
      </c>
      <c r="E10453" s="74">
        <v>44406</v>
      </c>
      <c r="F10453">
        <v>0.24376</v>
      </c>
      <c r="G10453" t="s">
        <v>17</v>
      </c>
      <c r="H10453" t="s">
        <v>17315</v>
      </c>
      <c r="I10453" s="74">
        <v>45553</v>
      </c>
      <c r="J10453" t="s">
        <v>19</v>
      </c>
      <c r="K10453" t="s">
        <v>17325</v>
      </c>
    </row>
    <row r="10454" spans="1:11" hidden="1" x14ac:dyDescent="0.3">
      <c r="A10454" t="s">
        <v>23882</v>
      </c>
      <c r="B10454" t="s">
        <v>23883</v>
      </c>
      <c r="C10454" t="s">
        <v>17387</v>
      </c>
      <c r="D10454" t="s">
        <v>17388</v>
      </c>
      <c r="E10454" s="74">
        <v>44432</v>
      </c>
      <c r="F10454">
        <v>0.24151900000000001</v>
      </c>
      <c r="G10454" t="s">
        <v>17</v>
      </c>
      <c r="H10454" t="s">
        <v>17315</v>
      </c>
      <c r="I10454" s="74">
        <v>45553</v>
      </c>
      <c r="J10454" t="s">
        <v>19</v>
      </c>
      <c r="K10454" t="s">
        <v>17325</v>
      </c>
    </row>
    <row r="10455" spans="1:11" hidden="1" x14ac:dyDescent="0.3">
      <c r="A10455" t="s">
        <v>23260</v>
      </c>
      <c r="B10455" t="s">
        <v>23261</v>
      </c>
      <c r="C10455" t="s">
        <v>17387</v>
      </c>
      <c r="D10455" t="s">
        <v>17388</v>
      </c>
      <c r="E10455" s="74">
        <v>44201</v>
      </c>
      <c r="F10455">
        <v>0.24798700000000001</v>
      </c>
      <c r="G10455" t="s">
        <v>17</v>
      </c>
      <c r="H10455" t="s">
        <v>17315</v>
      </c>
      <c r="I10455" s="74">
        <v>45545</v>
      </c>
      <c r="J10455" t="s">
        <v>19</v>
      </c>
      <c r="K10455" t="s">
        <v>17325</v>
      </c>
    </row>
    <row r="10456" spans="1:11" hidden="1" x14ac:dyDescent="0.3">
      <c r="A10456" t="s">
        <v>23884</v>
      </c>
      <c r="B10456" t="s">
        <v>23885</v>
      </c>
      <c r="C10456" t="s">
        <v>17387</v>
      </c>
      <c r="D10456" t="s">
        <v>17388</v>
      </c>
      <c r="E10456" s="74">
        <v>44428</v>
      </c>
      <c r="F10456">
        <v>0.24113000000000001</v>
      </c>
      <c r="G10456" t="s">
        <v>17</v>
      </c>
      <c r="H10456" t="s">
        <v>17315</v>
      </c>
      <c r="I10456" s="74">
        <v>45553</v>
      </c>
      <c r="J10456" t="s">
        <v>19</v>
      </c>
      <c r="K10456" t="s">
        <v>17325</v>
      </c>
    </row>
    <row r="10457" spans="1:11" hidden="1" x14ac:dyDescent="0.3">
      <c r="A10457" t="s">
        <v>23886</v>
      </c>
      <c r="B10457" t="s">
        <v>23887</v>
      </c>
      <c r="C10457" t="s">
        <v>17387</v>
      </c>
      <c r="D10457" t="s">
        <v>17388</v>
      </c>
      <c r="E10457" s="74">
        <v>44433</v>
      </c>
      <c r="F10457">
        <v>0.24453</v>
      </c>
      <c r="G10457" t="s">
        <v>17</v>
      </c>
      <c r="H10457" t="s">
        <v>17315</v>
      </c>
      <c r="I10457" s="74">
        <v>45553</v>
      </c>
      <c r="J10457" t="s">
        <v>19</v>
      </c>
      <c r="K10457" t="s">
        <v>17325</v>
      </c>
    </row>
    <row r="10458" spans="1:11" hidden="1" x14ac:dyDescent="0.3">
      <c r="A10458" t="s">
        <v>23888</v>
      </c>
      <c r="B10458" t="s">
        <v>23889</v>
      </c>
      <c r="C10458" t="s">
        <v>17387</v>
      </c>
      <c r="D10458" t="s">
        <v>17388</v>
      </c>
      <c r="E10458" s="74">
        <v>44433</v>
      </c>
      <c r="F10458">
        <v>0.24646999999999999</v>
      </c>
      <c r="G10458" t="s">
        <v>17</v>
      </c>
      <c r="H10458" t="s">
        <v>17315</v>
      </c>
      <c r="I10458" s="74">
        <v>45553</v>
      </c>
      <c r="J10458" t="s">
        <v>19</v>
      </c>
      <c r="K10458" t="s">
        <v>17325</v>
      </c>
    </row>
    <row r="10459" spans="1:11" hidden="1" x14ac:dyDescent="0.3">
      <c r="A10459" t="s">
        <v>23890</v>
      </c>
      <c r="B10459" t="s">
        <v>23891</v>
      </c>
      <c r="C10459" t="s">
        <v>17387</v>
      </c>
      <c r="D10459" t="s">
        <v>17388</v>
      </c>
      <c r="E10459" s="74">
        <v>44439</v>
      </c>
      <c r="F10459">
        <v>0.24843999999999999</v>
      </c>
      <c r="G10459" t="s">
        <v>17</v>
      </c>
      <c r="H10459" t="s">
        <v>17315</v>
      </c>
      <c r="I10459" s="74">
        <v>45553</v>
      </c>
      <c r="J10459" t="s">
        <v>19</v>
      </c>
      <c r="K10459" t="s">
        <v>17325</v>
      </c>
    </row>
    <row r="10460" spans="1:11" hidden="1" x14ac:dyDescent="0.3">
      <c r="A10460" t="s">
        <v>23892</v>
      </c>
      <c r="B10460" t="s">
        <v>23893</v>
      </c>
      <c r="C10460" t="s">
        <v>17387</v>
      </c>
      <c r="D10460" t="s">
        <v>17388</v>
      </c>
      <c r="E10460" s="74">
        <v>44446</v>
      </c>
      <c r="F10460">
        <v>0.24825</v>
      </c>
      <c r="G10460" t="s">
        <v>17</v>
      </c>
      <c r="H10460" t="s">
        <v>17315</v>
      </c>
      <c r="I10460" s="74">
        <v>45553</v>
      </c>
      <c r="J10460" t="s">
        <v>19</v>
      </c>
      <c r="K10460" t="s">
        <v>17325</v>
      </c>
    </row>
    <row r="10461" spans="1:11" hidden="1" x14ac:dyDescent="0.3">
      <c r="A10461" t="s">
        <v>23894</v>
      </c>
      <c r="B10461" t="s">
        <v>23895</v>
      </c>
      <c r="C10461" t="s">
        <v>17387</v>
      </c>
      <c r="D10461" t="s">
        <v>17388</v>
      </c>
      <c r="E10461" s="74">
        <v>44446</v>
      </c>
      <c r="F10461">
        <v>9.0730000000000005E-2</v>
      </c>
      <c r="G10461" t="s">
        <v>17</v>
      </c>
      <c r="H10461" t="s">
        <v>17315</v>
      </c>
      <c r="I10461" s="74">
        <v>45553</v>
      </c>
      <c r="J10461" t="s">
        <v>19</v>
      </c>
      <c r="K10461" t="s">
        <v>17325</v>
      </c>
    </row>
    <row r="10462" spans="1:11" hidden="1" x14ac:dyDescent="0.3">
      <c r="A10462" t="s">
        <v>23262</v>
      </c>
      <c r="B10462" t="s">
        <v>23263</v>
      </c>
      <c r="C10462" t="s">
        <v>17387</v>
      </c>
      <c r="D10462" t="s">
        <v>17388</v>
      </c>
      <c r="E10462" s="74">
        <v>44201</v>
      </c>
      <c r="F10462">
        <v>0.24779899999999999</v>
      </c>
      <c r="G10462" t="s">
        <v>17</v>
      </c>
      <c r="H10462" t="s">
        <v>17315</v>
      </c>
      <c r="I10462" s="74">
        <v>45545</v>
      </c>
      <c r="J10462" t="s">
        <v>19</v>
      </c>
      <c r="K10462" t="s">
        <v>17325</v>
      </c>
    </row>
    <row r="10463" spans="1:11" hidden="1" x14ac:dyDescent="0.3">
      <c r="A10463" t="s">
        <v>23264</v>
      </c>
      <c r="B10463" t="s">
        <v>23265</v>
      </c>
      <c r="C10463" t="s">
        <v>17387</v>
      </c>
      <c r="D10463" t="s">
        <v>17388</v>
      </c>
      <c r="E10463" s="74">
        <v>44200</v>
      </c>
      <c r="F10463">
        <v>0.24650900000000001</v>
      </c>
      <c r="G10463" t="s">
        <v>17</v>
      </c>
      <c r="H10463" t="s">
        <v>17315</v>
      </c>
      <c r="I10463" s="74">
        <v>45545</v>
      </c>
      <c r="J10463" t="s">
        <v>19</v>
      </c>
      <c r="K10463" t="s">
        <v>17325</v>
      </c>
    </row>
    <row r="10464" spans="1:11" hidden="1" x14ac:dyDescent="0.3">
      <c r="A10464" t="s">
        <v>23156</v>
      </c>
      <c r="B10464" t="s">
        <v>23157</v>
      </c>
      <c r="C10464" t="s">
        <v>17387</v>
      </c>
      <c r="D10464" t="s">
        <v>17388</v>
      </c>
      <c r="E10464" s="74">
        <v>44202</v>
      </c>
      <c r="F10464">
        <v>0.24628800000000001</v>
      </c>
      <c r="G10464" t="s">
        <v>17</v>
      </c>
      <c r="H10464" t="s">
        <v>17315</v>
      </c>
      <c r="I10464" s="74">
        <v>45545</v>
      </c>
      <c r="J10464" t="s">
        <v>19</v>
      </c>
      <c r="K10464" t="s">
        <v>17325</v>
      </c>
    </row>
    <row r="10465" spans="1:11" hidden="1" x14ac:dyDescent="0.3">
      <c r="A10465" t="s">
        <v>23266</v>
      </c>
      <c r="B10465" t="s">
        <v>23267</v>
      </c>
      <c r="C10465" t="s">
        <v>17387</v>
      </c>
      <c r="D10465" t="s">
        <v>17388</v>
      </c>
      <c r="E10465" s="74">
        <v>44216</v>
      </c>
      <c r="F10465">
        <v>0.24401900000000001</v>
      </c>
      <c r="G10465" t="s">
        <v>17</v>
      </c>
      <c r="H10465" t="s">
        <v>17315</v>
      </c>
      <c r="I10465" s="74">
        <v>45545</v>
      </c>
      <c r="J10465" t="s">
        <v>19</v>
      </c>
      <c r="K10465" t="s">
        <v>17325</v>
      </c>
    </row>
    <row r="10466" spans="1:11" hidden="1" x14ac:dyDescent="0.3">
      <c r="A10466" t="s">
        <v>23268</v>
      </c>
      <c r="B10466" t="s">
        <v>23269</v>
      </c>
      <c r="C10466" t="s">
        <v>17387</v>
      </c>
      <c r="D10466" t="s">
        <v>17388</v>
      </c>
      <c r="E10466" s="74">
        <v>44231</v>
      </c>
      <c r="F10466">
        <v>0.24428800000000001</v>
      </c>
      <c r="G10466" t="s">
        <v>17</v>
      </c>
      <c r="H10466" t="s">
        <v>17315</v>
      </c>
      <c r="I10466" s="74">
        <v>45545</v>
      </c>
      <c r="J10466" t="s">
        <v>19</v>
      </c>
      <c r="K10466" t="s">
        <v>17325</v>
      </c>
    </row>
    <row r="10467" spans="1:11" hidden="1" x14ac:dyDescent="0.3">
      <c r="A10467" t="s">
        <v>23270</v>
      </c>
      <c r="B10467" t="s">
        <v>23271</v>
      </c>
      <c r="C10467" t="s">
        <v>17387</v>
      </c>
      <c r="D10467" t="s">
        <v>17388</v>
      </c>
      <c r="E10467" s="74">
        <v>44333</v>
      </c>
      <c r="F10467">
        <v>0.11945</v>
      </c>
      <c r="G10467" t="s">
        <v>17</v>
      </c>
      <c r="H10467" t="s">
        <v>17315</v>
      </c>
      <c r="I10467" s="74">
        <v>45545</v>
      </c>
      <c r="J10467" t="s">
        <v>19</v>
      </c>
      <c r="K10467" t="s">
        <v>17325</v>
      </c>
    </row>
    <row r="10468" spans="1:11" hidden="1" x14ac:dyDescent="0.3">
      <c r="A10468" t="s">
        <v>23272</v>
      </c>
      <c r="B10468" t="s">
        <v>23273</v>
      </c>
      <c r="C10468" t="s">
        <v>17387</v>
      </c>
      <c r="D10468" t="s">
        <v>17388</v>
      </c>
      <c r="E10468" s="74">
        <v>44285</v>
      </c>
      <c r="F10468">
        <v>0.24635899999999999</v>
      </c>
      <c r="G10468" t="s">
        <v>17</v>
      </c>
      <c r="H10468" t="s">
        <v>17315</v>
      </c>
      <c r="I10468" s="74">
        <v>45545</v>
      </c>
      <c r="J10468" t="s">
        <v>19</v>
      </c>
      <c r="K10468" t="s">
        <v>17325</v>
      </c>
    </row>
    <row r="10469" spans="1:11" hidden="1" x14ac:dyDescent="0.3">
      <c r="A10469" t="s">
        <v>23274</v>
      </c>
      <c r="B10469" t="s">
        <v>23275</v>
      </c>
      <c r="C10469" t="s">
        <v>17387</v>
      </c>
      <c r="D10469" t="s">
        <v>17388</v>
      </c>
      <c r="E10469" s="74">
        <v>44284</v>
      </c>
      <c r="F10469">
        <v>0.24812999999999999</v>
      </c>
      <c r="G10469" t="s">
        <v>17</v>
      </c>
      <c r="H10469" t="s">
        <v>17315</v>
      </c>
      <c r="I10469" s="74">
        <v>45545</v>
      </c>
      <c r="J10469" t="s">
        <v>19</v>
      </c>
      <c r="K10469" t="s">
        <v>17325</v>
      </c>
    </row>
    <row r="10470" spans="1:11" hidden="1" x14ac:dyDescent="0.3">
      <c r="A10470" t="s">
        <v>23276</v>
      </c>
      <c r="B10470" t="s">
        <v>23277</v>
      </c>
      <c r="C10470" t="s">
        <v>17387</v>
      </c>
      <c r="D10470" t="s">
        <v>17388</v>
      </c>
      <c r="E10470" s="74">
        <v>44294</v>
      </c>
      <c r="F10470">
        <v>0.247669</v>
      </c>
      <c r="G10470" t="s">
        <v>17</v>
      </c>
      <c r="H10470" t="s">
        <v>17315</v>
      </c>
      <c r="I10470" s="74">
        <v>45545</v>
      </c>
      <c r="J10470" t="s">
        <v>19</v>
      </c>
      <c r="K10470" t="s">
        <v>17325</v>
      </c>
    </row>
    <row r="10471" spans="1:11" hidden="1" x14ac:dyDescent="0.3">
      <c r="A10471" t="s">
        <v>23278</v>
      </c>
      <c r="B10471" t="s">
        <v>23279</v>
      </c>
      <c r="C10471" t="s">
        <v>17387</v>
      </c>
      <c r="D10471" t="s">
        <v>17388</v>
      </c>
      <c r="E10471" s="74">
        <v>44298</v>
      </c>
      <c r="F10471">
        <v>0.24925</v>
      </c>
      <c r="G10471" t="s">
        <v>17</v>
      </c>
      <c r="H10471" t="s">
        <v>17315</v>
      </c>
      <c r="I10471" s="74">
        <v>45545</v>
      </c>
      <c r="J10471" t="s">
        <v>19</v>
      </c>
      <c r="K10471" t="s">
        <v>17325</v>
      </c>
    </row>
    <row r="10472" spans="1:11" hidden="1" x14ac:dyDescent="0.3">
      <c r="A10472" t="s">
        <v>23158</v>
      </c>
      <c r="B10472" t="s">
        <v>23159</v>
      </c>
      <c r="C10472" t="s">
        <v>17387</v>
      </c>
      <c r="D10472" t="s">
        <v>17388</v>
      </c>
      <c r="E10472" s="74">
        <v>44200</v>
      </c>
      <c r="F10472">
        <v>0.24807799999999999</v>
      </c>
      <c r="G10472" t="s">
        <v>17</v>
      </c>
      <c r="H10472" t="s">
        <v>17315</v>
      </c>
      <c r="I10472" s="74">
        <v>45545</v>
      </c>
      <c r="J10472" t="s">
        <v>19</v>
      </c>
      <c r="K10472" t="s">
        <v>17325</v>
      </c>
    </row>
    <row r="10473" spans="1:11" hidden="1" x14ac:dyDescent="0.3">
      <c r="A10473" t="s">
        <v>23280</v>
      </c>
      <c r="B10473" t="s">
        <v>23281</v>
      </c>
      <c r="C10473" t="s">
        <v>17387</v>
      </c>
      <c r="D10473" t="s">
        <v>17388</v>
      </c>
      <c r="E10473" s="74">
        <v>44312</v>
      </c>
      <c r="F10473">
        <v>0.24473</v>
      </c>
      <c r="G10473" t="s">
        <v>17</v>
      </c>
      <c r="H10473" t="s">
        <v>17315</v>
      </c>
      <c r="I10473" s="74">
        <v>45545</v>
      </c>
      <c r="J10473" t="s">
        <v>19</v>
      </c>
      <c r="K10473" t="s">
        <v>17325</v>
      </c>
    </row>
    <row r="10474" spans="1:11" hidden="1" x14ac:dyDescent="0.3">
      <c r="A10474" t="s">
        <v>23282</v>
      </c>
      <c r="B10474" t="s">
        <v>23283</v>
      </c>
      <c r="C10474" t="s">
        <v>17387</v>
      </c>
      <c r="D10474" t="s">
        <v>17388</v>
      </c>
      <c r="E10474" s="74">
        <v>44314</v>
      </c>
      <c r="F10474">
        <v>0.24904000000000001</v>
      </c>
      <c r="G10474" t="s">
        <v>17</v>
      </c>
      <c r="H10474" t="s">
        <v>17315</v>
      </c>
      <c r="I10474" s="74">
        <v>45545</v>
      </c>
      <c r="J10474" t="s">
        <v>19</v>
      </c>
      <c r="K10474" t="s">
        <v>17325</v>
      </c>
    </row>
    <row r="10475" spans="1:11" hidden="1" x14ac:dyDescent="0.3">
      <c r="A10475" t="s">
        <v>23284</v>
      </c>
      <c r="B10475" t="s">
        <v>23285</v>
      </c>
      <c r="C10475" t="s">
        <v>17387</v>
      </c>
      <c r="D10475" t="s">
        <v>17388</v>
      </c>
      <c r="E10475" s="74">
        <v>44316</v>
      </c>
      <c r="F10475">
        <v>0.24646799999999999</v>
      </c>
      <c r="G10475" t="s">
        <v>17</v>
      </c>
      <c r="H10475" t="s">
        <v>17315</v>
      </c>
      <c r="I10475" s="74">
        <v>45545</v>
      </c>
      <c r="J10475" t="s">
        <v>19</v>
      </c>
      <c r="K10475" t="s">
        <v>17325</v>
      </c>
    </row>
    <row r="10476" spans="1:11" hidden="1" x14ac:dyDescent="0.3">
      <c r="A10476" t="s">
        <v>23286</v>
      </c>
      <c r="B10476" t="s">
        <v>23287</v>
      </c>
      <c r="C10476" t="s">
        <v>17387</v>
      </c>
      <c r="D10476" t="s">
        <v>17388</v>
      </c>
      <c r="E10476" s="74">
        <v>44306</v>
      </c>
      <c r="F10476">
        <v>0.24820900000000001</v>
      </c>
      <c r="G10476" t="s">
        <v>17</v>
      </c>
      <c r="H10476" t="s">
        <v>17315</v>
      </c>
      <c r="I10476" s="74">
        <v>45545</v>
      </c>
      <c r="J10476" t="s">
        <v>19</v>
      </c>
      <c r="K10476" t="s">
        <v>17325</v>
      </c>
    </row>
    <row r="10477" spans="1:11" hidden="1" x14ac:dyDescent="0.3">
      <c r="A10477" t="s">
        <v>23288</v>
      </c>
      <c r="B10477" t="s">
        <v>23289</v>
      </c>
      <c r="C10477" t="s">
        <v>17387</v>
      </c>
      <c r="D10477" t="s">
        <v>17388</v>
      </c>
      <c r="E10477" s="74">
        <v>44335</v>
      </c>
      <c r="F10477">
        <v>0.24840799999999999</v>
      </c>
      <c r="G10477" t="s">
        <v>17</v>
      </c>
      <c r="H10477" t="s">
        <v>17315</v>
      </c>
      <c r="I10477" s="74">
        <v>45545</v>
      </c>
      <c r="J10477" t="s">
        <v>19</v>
      </c>
      <c r="K10477" t="s">
        <v>17325</v>
      </c>
    </row>
    <row r="10478" spans="1:11" hidden="1" x14ac:dyDescent="0.3">
      <c r="A10478" t="s">
        <v>23290</v>
      </c>
      <c r="B10478" t="s">
        <v>23291</v>
      </c>
      <c r="C10478" t="s">
        <v>17387</v>
      </c>
      <c r="D10478" t="s">
        <v>17388</v>
      </c>
      <c r="E10478" s="74">
        <v>44316</v>
      </c>
      <c r="F10478">
        <v>0.24041000000000001</v>
      </c>
      <c r="G10478" t="s">
        <v>17</v>
      </c>
      <c r="H10478" t="s">
        <v>17315</v>
      </c>
      <c r="I10478" s="74">
        <v>45545</v>
      </c>
      <c r="J10478" t="s">
        <v>19</v>
      </c>
      <c r="K10478" t="s">
        <v>17325</v>
      </c>
    </row>
    <row r="10479" spans="1:11" hidden="1" x14ac:dyDescent="0.3">
      <c r="A10479" t="s">
        <v>23292</v>
      </c>
      <c r="B10479" t="s">
        <v>23293</v>
      </c>
      <c r="C10479" t="s">
        <v>17387</v>
      </c>
      <c r="D10479" t="s">
        <v>17388</v>
      </c>
      <c r="E10479" s="74">
        <v>44337</v>
      </c>
      <c r="F10479">
        <v>0.245089</v>
      </c>
      <c r="G10479" t="s">
        <v>17</v>
      </c>
      <c r="H10479" t="s">
        <v>17315</v>
      </c>
      <c r="I10479" s="74">
        <v>45545</v>
      </c>
      <c r="J10479" t="s">
        <v>19</v>
      </c>
      <c r="K10479" t="s">
        <v>17325</v>
      </c>
    </row>
    <row r="10480" spans="1:11" hidden="1" x14ac:dyDescent="0.3">
      <c r="A10480" t="s">
        <v>23294</v>
      </c>
      <c r="B10480" t="s">
        <v>23295</v>
      </c>
      <c r="C10480" t="s">
        <v>17387</v>
      </c>
      <c r="D10480" t="s">
        <v>17388</v>
      </c>
      <c r="E10480" s="74">
        <v>44334</v>
      </c>
      <c r="F10480">
        <v>0.24782000000000001</v>
      </c>
      <c r="G10480" t="s">
        <v>17</v>
      </c>
      <c r="H10480" t="s">
        <v>17315</v>
      </c>
      <c r="I10480" s="74">
        <v>45545</v>
      </c>
      <c r="J10480" t="s">
        <v>19</v>
      </c>
      <c r="K10480" t="s">
        <v>17325</v>
      </c>
    </row>
    <row r="10481" spans="1:11" hidden="1" x14ac:dyDescent="0.3">
      <c r="A10481" t="s">
        <v>23296</v>
      </c>
      <c r="B10481" t="s">
        <v>23297</v>
      </c>
      <c r="C10481" t="s">
        <v>17387</v>
      </c>
      <c r="D10481" t="s">
        <v>17388</v>
      </c>
      <c r="E10481" s="74">
        <v>44351</v>
      </c>
      <c r="F10481">
        <v>0.24754000000000001</v>
      </c>
      <c r="G10481" t="s">
        <v>17</v>
      </c>
      <c r="H10481" t="s">
        <v>17315</v>
      </c>
      <c r="I10481" s="74">
        <v>45545</v>
      </c>
      <c r="J10481" t="s">
        <v>19</v>
      </c>
      <c r="K10481" t="s">
        <v>17325</v>
      </c>
    </row>
    <row r="10482" spans="1:11" hidden="1" x14ac:dyDescent="0.3">
      <c r="A10482" t="s">
        <v>23298</v>
      </c>
      <c r="B10482" t="s">
        <v>23299</v>
      </c>
      <c r="C10482" t="s">
        <v>17387</v>
      </c>
      <c r="D10482" t="s">
        <v>17388</v>
      </c>
      <c r="E10482" s="74">
        <v>44263</v>
      </c>
      <c r="F10482">
        <v>0.24743699999999999</v>
      </c>
      <c r="G10482" t="s">
        <v>17</v>
      </c>
      <c r="H10482" t="s">
        <v>17315</v>
      </c>
      <c r="I10482" s="74">
        <v>45545</v>
      </c>
      <c r="J10482" t="s">
        <v>19</v>
      </c>
      <c r="K10482" t="s">
        <v>17325</v>
      </c>
    </row>
    <row r="10483" spans="1:11" hidden="1" x14ac:dyDescent="0.3">
      <c r="A10483" t="s">
        <v>23220</v>
      </c>
      <c r="B10483" t="s">
        <v>23221</v>
      </c>
      <c r="C10483" t="s">
        <v>17387</v>
      </c>
      <c r="D10483" t="s">
        <v>17388</v>
      </c>
      <c r="E10483" s="74">
        <v>44200</v>
      </c>
      <c r="F10483">
        <v>0.24687899999999999</v>
      </c>
      <c r="G10483" t="s">
        <v>17</v>
      </c>
      <c r="H10483" t="s">
        <v>17315</v>
      </c>
      <c r="I10483" s="74">
        <v>45545</v>
      </c>
      <c r="J10483" t="s">
        <v>19</v>
      </c>
      <c r="K10483" t="s">
        <v>17325</v>
      </c>
    </row>
    <row r="10484" spans="1:11" hidden="1" x14ac:dyDescent="0.3">
      <c r="A10484" t="s">
        <v>23300</v>
      </c>
      <c r="B10484" t="s">
        <v>23301</v>
      </c>
      <c r="C10484" t="s">
        <v>17387</v>
      </c>
      <c r="D10484" t="s">
        <v>17388</v>
      </c>
      <c r="E10484" s="74">
        <v>44260</v>
      </c>
      <c r="F10484">
        <v>0.24784900000000001</v>
      </c>
      <c r="G10484" t="s">
        <v>17</v>
      </c>
      <c r="H10484" t="s">
        <v>17315</v>
      </c>
      <c r="I10484" s="74">
        <v>45545</v>
      </c>
      <c r="J10484" t="s">
        <v>19</v>
      </c>
      <c r="K10484" t="s">
        <v>17325</v>
      </c>
    </row>
    <row r="10485" spans="1:11" hidden="1" x14ac:dyDescent="0.3">
      <c r="A10485" t="s">
        <v>23302</v>
      </c>
      <c r="B10485" t="s">
        <v>23303</v>
      </c>
      <c r="C10485" t="s">
        <v>17387</v>
      </c>
      <c r="D10485" t="s">
        <v>17388</v>
      </c>
      <c r="E10485" s="74">
        <v>44263</v>
      </c>
      <c r="F10485">
        <v>0.23998700000000001</v>
      </c>
      <c r="G10485" t="s">
        <v>17</v>
      </c>
      <c r="H10485" t="s">
        <v>17315</v>
      </c>
      <c r="I10485" s="74">
        <v>45545</v>
      </c>
      <c r="J10485" t="s">
        <v>19</v>
      </c>
      <c r="K10485" t="s">
        <v>17325</v>
      </c>
    </row>
    <row r="10486" spans="1:11" hidden="1" x14ac:dyDescent="0.3">
      <c r="A10486" t="s">
        <v>23304</v>
      </c>
      <c r="B10486" t="s">
        <v>23305</v>
      </c>
      <c r="C10486" t="s">
        <v>17387</v>
      </c>
      <c r="D10486" t="s">
        <v>17388</v>
      </c>
      <c r="E10486" s="74">
        <v>44260</v>
      </c>
      <c r="F10486">
        <v>0.24293000000000001</v>
      </c>
      <c r="G10486" t="s">
        <v>17</v>
      </c>
      <c r="H10486" t="s">
        <v>17315</v>
      </c>
      <c r="I10486" s="74">
        <v>45545</v>
      </c>
      <c r="J10486" t="s">
        <v>19</v>
      </c>
      <c r="K10486" t="s">
        <v>17325</v>
      </c>
    </row>
    <row r="10487" spans="1:11" hidden="1" x14ac:dyDescent="0.3">
      <c r="A10487" t="s">
        <v>23306</v>
      </c>
      <c r="B10487" t="s">
        <v>23307</v>
      </c>
      <c r="C10487" t="s">
        <v>17387</v>
      </c>
      <c r="D10487" t="s">
        <v>17388</v>
      </c>
      <c r="E10487" s="74">
        <v>44266</v>
      </c>
      <c r="F10487">
        <v>0.24759800000000001</v>
      </c>
      <c r="G10487" t="s">
        <v>17</v>
      </c>
      <c r="H10487" t="s">
        <v>17315</v>
      </c>
      <c r="I10487" s="74">
        <v>45545</v>
      </c>
      <c r="J10487" t="s">
        <v>19</v>
      </c>
      <c r="K10487" t="s">
        <v>17325</v>
      </c>
    </row>
    <row r="10488" spans="1:11" hidden="1" x14ac:dyDescent="0.3">
      <c r="A10488" t="s">
        <v>23308</v>
      </c>
      <c r="B10488" t="s">
        <v>23309</v>
      </c>
      <c r="C10488" t="s">
        <v>17387</v>
      </c>
      <c r="D10488" t="s">
        <v>17388</v>
      </c>
      <c r="E10488" s="74">
        <v>44257</v>
      </c>
      <c r="F10488">
        <v>0.23963000000000001</v>
      </c>
      <c r="G10488" t="s">
        <v>17</v>
      </c>
      <c r="H10488" t="s">
        <v>17315</v>
      </c>
      <c r="I10488" s="74">
        <v>45545</v>
      </c>
      <c r="J10488" t="s">
        <v>19</v>
      </c>
      <c r="K10488" t="s">
        <v>17325</v>
      </c>
    </row>
    <row r="10489" spans="1:11" hidden="1" x14ac:dyDescent="0.3">
      <c r="A10489" t="s">
        <v>23310</v>
      </c>
      <c r="B10489" t="s">
        <v>23311</v>
      </c>
      <c r="C10489" t="s">
        <v>17387</v>
      </c>
      <c r="D10489" t="s">
        <v>17388</v>
      </c>
      <c r="E10489" s="74">
        <v>44264</v>
      </c>
      <c r="F10489">
        <v>0.248808</v>
      </c>
      <c r="G10489" t="s">
        <v>17</v>
      </c>
      <c r="H10489" t="s">
        <v>17315</v>
      </c>
      <c r="I10489" s="74">
        <v>45545</v>
      </c>
      <c r="J10489" t="s">
        <v>19</v>
      </c>
      <c r="K10489" t="s">
        <v>17325</v>
      </c>
    </row>
    <row r="10490" spans="1:11" hidden="1" x14ac:dyDescent="0.3">
      <c r="A10490" t="s">
        <v>23312</v>
      </c>
      <c r="B10490" t="s">
        <v>23313</v>
      </c>
      <c r="C10490" t="s">
        <v>17387</v>
      </c>
      <c r="D10490" t="s">
        <v>17388</v>
      </c>
      <c r="E10490" s="74">
        <v>44259</v>
      </c>
      <c r="F10490">
        <v>0.241649</v>
      </c>
      <c r="G10490" t="s">
        <v>17</v>
      </c>
      <c r="H10490" t="s">
        <v>17315</v>
      </c>
      <c r="I10490" s="74">
        <v>45545</v>
      </c>
      <c r="J10490" t="s">
        <v>19</v>
      </c>
      <c r="K10490" t="s">
        <v>17325</v>
      </c>
    </row>
    <row r="10491" spans="1:11" hidden="1" x14ac:dyDescent="0.3">
      <c r="A10491" t="s">
        <v>23314</v>
      </c>
      <c r="B10491" t="s">
        <v>23315</v>
      </c>
      <c r="C10491" t="s">
        <v>17387</v>
      </c>
      <c r="D10491" t="s">
        <v>17388</v>
      </c>
      <c r="E10491" s="74">
        <v>44257</v>
      </c>
      <c r="F10491">
        <v>0.24648900000000001</v>
      </c>
      <c r="G10491" t="s">
        <v>17</v>
      </c>
      <c r="H10491" t="s">
        <v>17315</v>
      </c>
      <c r="I10491" s="74">
        <v>45545</v>
      </c>
      <c r="J10491" t="s">
        <v>19</v>
      </c>
      <c r="K10491" t="s">
        <v>17325</v>
      </c>
    </row>
    <row r="10492" spans="1:11" hidden="1" x14ac:dyDescent="0.3">
      <c r="A10492" t="s">
        <v>23222</v>
      </c>
      <c r="B10492" t="s">
        <v>23223</v>
      </c>
      <c r="C10492" t="s">
        <v>17387</v>
      </c>
      <c r="D10492" t="s">
        <v>17388</v>
      </c>
      <c r="E10492" s="74">
        <v>44203</v>
      </c>
      <c r="F10492">
        <v>0.24796899999999999</v>
      </c>
      <c r="G10492" t="s">
        <v>17</v>
      </c>
      <c r="H10492" t="s">
        <v>17315</v>
      </c>
      <c r="I10492" s="74">
        <v>45545</v>
      </c>
      <c r="J10492" t="s">
        <v>19</v>
      </c>
      <c r="K10492" t="s">
        <v>17325</v>
      </c>
    </row>
    <row r="10493" spans="1:11" hidden="1" x14ac:dyDescent="0.3">
      <c r="A10493" t="s">
        <v>23316</v>
      </c>
      <c r="B10493" t="s">
        <v>23317</v>
      </c>
      <c r="C10493" t="s">
        <v>17387</v>
      </c>
      <c r="D10493" t="s">
        <v>17388</v>
      </c>
      <c r="E10493" s="74">
        <v>44263</v>
      </c>
      <c r="F10493">
        <v>0.24936800000000001</v>
      </c>
      <c r="G10493" t="s">
        <v>17</v>
      </c>
      <c r="H10493" t="s">
        <v>17315</v>
      </c>
      <c r="I10493" s="74">
        <v>45545</v>
      </c>
      <c r="J10493" t="s">
        <v>19</v>
      </c>
      <c r="K10493" t="s">
        <v>17325</v>
      </c>
    </row>
    <row r="10494" spans="1:11" hidden="1" x14ac:dyDescent="0.3">
      <c r="A10494" t="s">
        <v>23318</v>
      </c>
      <c r="B10494" t="s">
        <v>23319</v>
      </c>
      <c r="C10494" t="s">
        <v>17387</v>
      </c>
      <c r="D10494" t="s">
        <v>17388</v>
      </c>
      <c r="E10494" s="74">
        <v>44256</v>
      </c>
      <c r="F10494">
        <v>0.243979</v>
      </c>
      <c r="G10494" t="s">
        <v>17</v>
      </c>
      <c r="H10494" t="s">
        <v>17315</v>
      </c>
      <c r="I10494" s="74">
        <v>45545</v>
      </c>
      <c r="J10494" t="s">
        <v>19</v>
      </c>
      <c r="K10494" t="s">
        <v>17325</v>
      </c>
    </row>
    <row r="10495" spans="1:11" hidden="1" x14ac:dyDescent="0.3">
      <c r="A10495" t="s">
        <v>23320</v>
      </c>
      <c r="B10495" t="s">
        <v>23321</v>
      </c>
      <c r="C10495" t="s">
        <v>17387</v>
      </c>
      <c r="D10495" t="s">
        <v>17388</v>
      </c>
      <c r="E10495" s="74">
        <v>44259</v>
      </c>
      <c r="F10495">
        <v>0.24615999999999999</v>
      </c>
      <c r="G10495" t="s">
        <v>17</v>
      </c>
      <c r="H10495" t="s">
        <v>17315</v>
      </c>
      <c r="I10495" s="74">
        <v>45545</v>
      </c>
      <c r="J10495" t="s">
        <v>19</v>
      </c>
      <c r="K10495" t="s">
        <v>17325</v>
      </c>
    </row>
    <row r="10496" spans="1:11" hidden="1" x14ac:dyDescent="0.3">
      <c r="A10496" t="s">
        <v>23322</v>
      </c>
      <c r="B10496" t="s">
        <v>23323</v>
      </c>
      <c r="C10496" t="s">
        <v>17387</v>
      </c>
      <c r="D10496" t="s">
        <v>17388</v>
      </c>
      <c r="E10496" s="74">
        <v>44258</v>
      </c>
      <c r="F10496">
        <v>0.24285899999999999</v>
      </c>
      <c r="G10496" t="s">
        <v>17</v>
      </c>
      <c r="H10496" t="s">
        <v>17315</v>
      </c>
      <c r="I10496" s="74">
        <v>45545</v>
      </c>
      <c r="J10496" t="s">
        <v>19</v>
      </c>
      <c r="K10496" t="s">
        <v>17325</v>
      </c>
    </row>
    <row r="10497" spans="1:11" hidden="1" x14ac:dyDescent="0.3">
      <c r="A10497" t="s">
        <v>23324</v>
      </c>
      <c r="B10497" t="s">
        <v>23325</v>
      </c>
      <c r="C10497" t="s">
        <v>17387</v>
      </c>
      <c r="D10497" t="s">
        <v>17388</v>
      </c>
      <c r="E10497" s="74">
        <v>44258</v>
      </c>
      <c r="F10497">
        <v>0.24907899999999999</v>
      </c>
      <c r="G10497" t="s">
        <v>17</v>
      </c>
      <c r="H10497" t="s">
        <v>17315</v>
      </c>
      <c r="I10497" s="74">
        <v>45545</v>
      </c>
      <c r="J10497" t="s">
        <v>19</v>
      </c>
      <c r="K10497" t="s">
        <v>17325</v>
      </c>
    </row>
    <row r="10498" spans="1:11" hidden="1" x14ac:dyDescent="0.3">
      <c r="A10498" t="s">
        <v>23326</v>
      </c>
      <c r="B10498" t="s">
        <v>23327</v>
      </c>
      <c r="C10498" t="s">
        <v>17387</v>
      </c>
      <c r="D10498" t="s">
        <v>17388</v>
      </c>
      <c r="E10498" s="74">
        <v>44256</v>
      </c>
      <c r="F10498">
        <v>0.24537</v>
      </c>
      <c r="G10498" t="s">
        <v>17</v>
      </c>
      <c r="H10498" t="s">
        <v>17315</v>
      </c>
      <c r="I10498" s="74">
        <v>45545</v>
      </c>
      <c r="J10498" t="s">
        <v>19</v>
      </c>
      <c r="K10498" t="s">
        <v>17325</v>
      </c>
    </row>
    <row r="10499" spans="1:11" hidden="1" x14ac:dyDescent="0.3">
      <c r="A10499" t="s">
        <v>23328</v>
      </c>
      <c r="B10499" t="s">
        <v>23329</v>
      </c>
      <c r="C10499" t="s">
        <v>17387</v>
      </c>
      <c r="D10499" t="s">
        <v>17388</v>
      </c>
      <c r="E10499" s="74">
        <v>44256</v>
      </c>
      <c r="F10499">
        <v>0.24263799999999999</v>
      </c>
      <c r="G10499" t="s">
        <v>17</v>
      </c>
      <c r="H10499" t="s">
        <v>17315</v>
      </c>
      <c r="I10499" s="74">
        <v>45545</v>
      </c>
      <c r="J10499" t="s">
        <v>19</v>
      </c>
      <c r="K10499" t="s">
        <v>17325</v>
      </c>
    </row>
    <row r="10500" spans="1:11" hidden="1" x14ac:dyDescent="0.3">
      <c r="A10500" t="s">
        <v>23330</v>
      </c>
      <c r="B10500" t="s">
        <v>23331</v>
      </c>
      <c r="C10500" t="s">
        <v>17387</v>
      </c>
      <c r="D10500" t="s">
        <v>17388</v>
      </c>
      <c r="E10500" s="74">
        <v>44258</v>
      </c>
      <c r="F10500">
        <v>0.246916</v>
      </c>
      <c r="G10500" t="s">
        <v>17</v>
      </c>
      <c r="H10500" t="s">
        <v>17315</v>
      </c>
      <c r="I10500" s="74">
        <v>45545</v>
      </c>
      <c r="J10500" t="s">
        <v>19</v>
      </c>
      <c r="K10500" t="s">
        <v>17325</v>
      </c>
    </row>
    <row r="10501" spans="1:11" hidden="1" x14ac:dyDescent="0.3">
      <c r="A10501" t="s">
        <v>23332</v>
      </c>
      <c r="B10501" t="s">
        <v>23333</v>
      </c>
      <c r="C10501" t="s">
        <v>17387</v>
      </c>
      <c r="D10501" t="s">
        <v>17388</v>
      </c>
      <c r="E10501" s="74">
        <v>44260</v>
      </c>
      <c r="F10501">
        <v>0.24837799999999999</v>
      </c>
      <c r="G10501" t="s">
        <v>17</v>
      </c>
      <c r="H10501" t="s">
        <v>17315</v>
      </c>
      <c r="I10501" s="74">
        <v>45545</v>
      </c>
      <c r="J10501" t="s">
        <v>19</v>
      </c>
      <c r="K10501" t="s">
        <v>17325</v>
      </c>
    </row>
    <row r="10502" spans="1:11" hidden="1" x14ac:dyDescent="0.3">
      <c r="A10502" t="s">
        <v>23334</v>
      </c>
      <c r="B10502" t="s">
        <v>23335</v>
      </c>
      <c r="C10502" t="s">
        <v>17387</v>
      </c>
      <c r="D10502" t="s">
        <v>17388</v>
      </c>
      <c r="E10502" s="74">
        <v>44264</v>
      </c>
      <c r="F10502">
        <v>0.24316599999999999</v>
      </c>
      <c r="G10502" t="s">
        <v>17</v>
      </c>
      <c r="H10502" t="s">
        <v>17315</v>
      </c>
      <c r="I10502" s="74">
        <v>45545</v>
      </c>
      <c r="J10502" t="s">
        <v>19</v>
      </c>
      <c r="K10502" t="s">
        <v>17325</v>
      </c>
    </row>
    <row r="10503" spans="1:11" hidden="1" x14ac:dyDescent="0.3">
      <c r="A10503" t="s">
        <v>23224</v>
      </c>
      <c r="B10503" t="s">
        <v>23225</v>
      </c>
      <c r="C10503" t="s">
        <v>17387</v>
      </c>
      <c r="D10503" t="s">
        <v>17388</v>
      </c>
      <c r="E10503" s="74">
        <v>44356</v>
      </c>
      <c r="F10503">
        <v>5.5469999999999998E-2</v>
      </c>
      <c r="G10503" t="s">
        <v>17</v>
      </c>
      <c r="H10503" t="s">
        <v>17315</v>
      </c>
      <c r="I10503" s="74">
        <v>45545</v>
      </c>
      <c r="J10503" t="s">
        <v>19</v>
      </c>
      <c r="K10503" t="s">
        <v>17325</v>
      </c>
    </row>
    <row r="10504" spans="1:11" hidden="1" x14ac:dyDescent="0.3">
      <c r="A10504" t="s">
        <v>23336</v>
      </c>
      <c r="B10504" t="s">
        <v>23337</v>
      </c>
      <c r="C10504" t="s">
        <v>17387</v>
      </c>
      <c r="D10504" t="s">
        <v>17388</v>
      </c>
      <c r="E10504" s="74">
        <v>44263</v>
      </c>
      <c r="F10504">
        <v>0.23927899999999999</v>
      </c>
      <c r="G10504" t="s">
        <v>17</v>
      </c>
      <c r="H10504" t="s">
        <v>17315</v>
      </c>
      <c r="I10504" s="74">
        <v>45545</v>
      </c>
      <c r="J10504" t="s">
        <v>19</v>
      </c>
      <c r="K10504" t="s">
        <v>17325</v>
      </c>
    </row>
    <row r="10505" spans="1:11" hidden="1" x14ac:dyDescent="0.3">
      <c r="A10505" t="s">
        <v>23338</v>
      </c>
      <c r="B10505" t="s">
        <v>23339</v>
      </c>
      <c r="C10505" t="s">
        <v>17387</v>
      </c>
      <c r="D10505" t="s">
        <v>17388</v>
      </c>
      <c r="E10505" s="74">
        <v>44259</v>
      </c>
      <c r="F10505">
        <v>0.24845900000000001</v>
      </c>
      <c r="G10505" t="s">
        <v>17</v>
      </c>
      <c r="H10505" t="s">
        <v>17315</v>
      </c>
      <c r="I10505" s="74">
        <v>45545</v>
      </c>
      <c r="J10505" t="s">
        <v>19</v>
      </c>
      <c r="K10505" t="s">
        <v>17325</v>
      </c>
    </row>
    <row r="10506" spans="1:11" hidden="1" x14ac:dyDescent="0.3">
      <c r="A10506" t="s">
        <v>23340</v>
      </c>
      <c r="B10506" t="s">
        <v>23341</v>
      </c>
      <c r="C10506" t="s">
        <v>17387</v>
      </c>
      <c r="D10506" t="s">
        <v>17388</v>
      </c>
      <c r="E10506" s="74">
        <v>44258</v>
      </c>
      <c r="F10506">
        <v>0.248719</v>
      </c>
      <c r="G10506" t="s">
        <v>17</v>
      </c>
      <c r="H10506" t="s">
        <v>17315</v>
      </c>
      <c r="I10506" s="74">
        <v>45545</v>
      </c>
      <c r="J10506" t="s">
        <v>19</v>
      </c>
      <c r="K10506" t="s">
        <v>17325</v>
      </c>
    </row>
    <row r="10507" spans="1:11" hidden="1" x14ac:dyDescent="0.3">
      <c r="A10507" t="s">
        <v>23342</v>
      </c>
      <c r="B10507" t="s">
        <v>23343</v>
      </c>
      <c r="C10507" t="s">
        <v>17387</v>
      </c>
      <c r="D10507" t="s">
        <v>17388</v>
      </c>
      <c r="E10507" s="74">
        <v>44263</v>
      </c>
      <c r="F10507">
        <v>0.24329000000000001</v>
      </c>
      <c r="G10507" t="s">
        <v>17</v>
      </c>
      <c r="H10507" t="s">
        <v>17315</v>
      </c>
      <c r="I10507" s="74">
        <v>45558</v>
      </c>
      <c r="J10507" t="s">
        <v>19</v>
      </c>
      <c r="K10507" t="s">
        <v>17325</v>
      </c>
    </row>
    <row r="10508" spans="1:11" hidden="1" x14ac:dyDescent="0.3">
      <c r="A10508" t="s">
        <v>23344</v>
      </c>
      <c r="B10508" t="s">
        <v>23345</v>
      </c>
      <c r="C10508" t="s">
        <v>17387</v>
      </c>
      <c r="D10508" t="s">
        <v>17388</v>
      </c>
      <c r="E10508" s="74">
        <v>44257</v>
      </c>
      <c r="F10508">
        <v>0.24654899999999999</v>
      </c>
      <c r="G10508" t="s">
        <v>17</v>
      </c>
      <c r="H10508" t="s">
        <v>17315</v>
      </c>
      <c r="I10508" s="74">
        <v>45545</v>
      </c>
      <c r="J10508" t="s">
        <v>19</v>
      </c>
      <c r="K10508" t="s">
        <v>17325</v>
      </c>
    </row>
    <row r="10509" spans="1:11" hidden="1" x14ac:dyDescent="0.3">
      <c r="A10509" t="s">
        <v>23346</v>
      </c>
      <c r="B10509" t="s">
        <v>23347</v>
      </c>
      <c r="C10509" t="s">
        <v>17387</v>
      </c>
      <c r="D10509" t="s">
        <v>17388</v>
      </c>
      <c r="E10509" s="74">
        <v>44259</v>
      </c>
      <c r="F10509">
        <v>0.24310899999999999</v>
      </c>
      <c r="G10509" t="s">
        <v>17</v>
      </c>
      <c r="H10509" t="s">
        <v>17315</v>
      </c>
      <c r="I10509" s="74">
        <v>45545</v>
      </c>
      <c r="J10509" t="s">
        <v>19</v>
      </c>
      <c r="K10509" t="s">
        <v>17325</v>
      </c>
    </row>
    <row r="10510" spans="1:11" hidden="1" x14ac:dyDescent="0.3">
      <c r="A10510" t="s">
        <v>23348</v>
      </c>
      <c r="B10510" t="s">
        <v>23349</v>
      </c>
      <c r="C10510" t="s">
        <v>17387</v>
      </c>
      <c r="D10510" t="s">
        <v>17388</v>
      </c>
      <c r="E10510" s="74">
        <v>44257</v>
      </c>
      <c r="F10510">
        <v>0.243199</v>
      </c>
      <c r="G10510" t="s">
        <v>17</v>
      </c>
      <c r="H10510" t="s">
        <v>17315</v>
      </c>
      <c r="I10510" s="74">
        <v>45545</v>
      </c>
      <c r="J10510" t="s">
        <v>19</v>
      </c>
      <c r="K10510" t="s">
        <v>17325</v>
      </c>
    </row>
    <row r="10511" spans="1:11" hidden="1" x14ac:dyDescent="0.3">
      <c r="A10511" t="s">
        <v>23350</v>
      </c>
      <c r="B10511" t="s">
        <v>23351</v>
      </c>
      <c r="C10511" t="s">
        <v>17387</v>
      </c>
      <c r="D10511" t="s">
        <v>17388</v>
      </c>
      <c r="E10511" s="74">
        <v>44264</v>
      </c>
      <c r="F10511">
        <v>0.24135999999999999</v>
      </c>
      <c r="G10511" t="s">
        <v>17</v>
      </c>
      <c r="H10511" t="s">
        <v>17315</v>
      </c>
      <c r="I10511" s="74">
        <v>45545</v>
      </c>
      <c r="J10511" t="s">
        <v>19</v>
      </c>
      <c r="K10511" t="s">
        <v>17325</v>
      </c>
    </row>
    <row r="10512" spans="1:11" hidden="1" x14ac:dyDescent="0.3">
      <c r="A10512" t="s">
        <v>23352</v>
      </c>
      <c r="B10512" t="s">
        <v>23353</v>
      </c>
      <c r="C10512" t="s">
        <v>17387</v>
      </c>
      <c r="D10512" t="s">
        <v>17388</v>
      </c>
      <c r="E10512" s="74">
        <v>44260</v>
      </c>
      <c r="F10512">
        <v>0.247889</v>
      </c>
      <c r="G10512" t="s">
        <v>17</v>
      </c>
      <c r="H10512" t="s">
        <v>17315</v>
      </c>
      <c r="I10512" s="74">
        <v>45545</v>
      </c>
      <c r="J10512" t="s">
        <v>19</v>
      </c>
      <c r="K10512" t="s">
        <v>17325</v>
      </c>
    </row>
    <row r="10513" spans="1:11" hidden="1" x14ac:dyDescent="0.3">
      <c r="A10513" t="s">
        <v>23354</v>
      </c>
      <c r="B10513" t="s">
        <v>23355</v>
      </c>
      <c r="C10513" t="s">
        <v>17387</v>
      </c>
      <c r="D10513" t="s">
        <v>17388</v>
      </c>
      <c r="E10513" s="74">
        <v>44257</v>
      </c>
      <c r="F10513">
        <v>0.247169</v>
      </c>
      <c r="G10513" t="s">
        <v>17</v>
      </c>
      <c r="H10513" t="s">
        <v>17315</v>
      </c>
      <c r="I10513" s="74">
        <v>45545</v>
      </c>
      <c r="J10513" t="s">
        <v>19</v>
      </c>
      <c r="K10513" t="s">
        <v>17325</v>
      </c>
    </row>
    <row r="10514" spans="1:11" hidden="1" x14ac:dyDescent="0.3">
      <c r="A10514" t="s">
        <v>23226</v>
      </c>
      <c r="B10514" t="s">
        <v>23227</v>
      </c>
      <c r="C10514" t="s">
        <v>17387</v>
      </c>
      <c r="D10514" t="s">
        <v>17388</v>
      </c>
      <c r="E10514" s="74">
        <v>44203</v>
      </c>
      <c r="F10514">
        <v>0.19370000000000001</v>
      </c>
      <c r="G10514" t="s">
        <v>17</v>
      </c>
      <c r="H10514" t="s">
        <v>17315</v>
      </c>
      <c r="I10514" s="74">
        <v>45545</v>
      </c>
      <c r="J10514" t="s">
        <v>19</v>
      </c>
      <c r="K10514" t="s">
        <v>17325</v>
      </c>
    </row>
    <row r="10515" spans="1:11" hidden="1" x14ac:dyDescent="0.3">
      <c r="A10515" t="s">
        <v>23356</v>
      </c>
      <c r="B10515" t="s">
        <v>23357</v>
      </c>
      <c r="C10515" t="s">
        <v>17387</v>
      </c>
      <c r="D10515" t="s">
        <v>17388</v>
      </c>
      <c r="E10515" s="74">
        <v>44261</v>
      </c>
      <c r="F10515">
        <v>0.24850900000000001</v>
      </c>
      <c r="G10515" t="s">
        <v>17</v>
      </c>
      <c r="H10515" t="s">
        <v>17315</v>
      </c>
      <c r="I10515" s="74">
        <v>45545</v>
      </c>
      <c r="J10515" t="s">
        <v>19</v>
      </c>
      <c r="K10515" t="s">
        <v>17325</v>
      </c>
    </row>
    <row r="10516" spans="1:11" hidden="1" x14ac:dyDescent="0.3">
      <c r="A10516" t="s">
        <v>23358</v>
      </c>
      <c r="B10516" t="s">
        <v>23359</v>
      </c>
      <c r="C10516" t="s">
        <v>17387</v>
      </c>
      <c r="D10516" t="s">
        <v>17388</v>
      </c>
      <c r="E10516" s="74">
        <v>44274</v>
      </c>
      <c r="F10516">
        <v>0.24857000000000001</v>
      </c>
      <c r="G10516" t="s">
        <v>17</v>
      </c>
      <c r="H10516" t="s">
        <v>17315</v>
      </c>
      <c r="I10516" s="74">
        <v>45545</v>
      </c>
      <c r="J10516" t="s">
        <v>19</v>
      </c>
      <c r="K10516" t="s">
        <v>17325</v>
      </c>
    </row>
    <row r="10517" spans="1:11" hidden="1" x14ac:dyDescent="0.3">
      <c r="A10517" t="s">
        <v>23360</v>
      </c>
      <c r="B10517" t="s">
        <v>23361</v>
      </c>
      <c r="C10517" t="s">
        <v>17387</v>
      </c>
      <c r="D10517" t="s">
        <v>17388</v>
      </c>
      <c r="E10517" s="74">
        <v>44264</v>
      </c>
      <c r="F10517">
        <v>0.24771799999999999</v>
      </c>
      <c r="G10517" t="s">
        <v>17</v>
      </c>
      <c r="H10517" t="s">
        <v>17315</v>
      </c>
      <c r="I10517" s="74">
        <v>45545</v>
      </c>
      <c r="J10517" t="s">
        <v>19</v>
      </c>
      <c r="K10517" t="s">
        <v>17325</v>
      </c>
    </row>
    <row r="10518" spans="1:11" hidden="1" x14ac:dyDescent="0.3">
      <c r="A10518" t="s">
        <v>23362</v>
      </c>
      <c r="B10518" t="s">
        <v>23363</v>
      </c>
      <c r="C10518" t="s">
        <v>17387</v>
      </c>
      <c r="D10518" t="s">
        <v>17388</v>
      </c>
      <c r="E10518" s="74">
        <v>44268</v>
      </c>
      <c r="F10518">
        <v>0.24617800000000001</v>
      </c>
      <c r="G10518" t="s">
        <v>17</v>
      </c>
      <c r="H10518" t="s">
        <v>17315</v>
      </c>
      <c r="I10518" s="74">
        <v>45545</v>
      </c>
      <c r="J10518" t="s">
        <v>19</v>
      </c>
      <c r="K10518" t="s">
        <v>17325</v>
      </c>
    </row>
    <row r="10519" spans="1:11" hidden="1" x14ac:dyDescent="0.3">
      <c r="A10519" t="s">
        <v>23364</v>
      </c>
      <c r="B10519" t="s">
        <v>23365</v>
      </c>
      <c r="C10519" t="s">
        <v>17387</v>
      </c>
      <c r="D10519" t="s">
        <v>17388</v>
      </c>
      <c r="E10519" s="74">
        <v>44266</v>
      </c>
      <c r="F10519">
        <v>0.24660000000000001</v>
      </c>
      <c r="G10519" t="s">
        <v>17</v>
      </c>
      <c r="H10519" t="s">
        <v>17315</v>
      </c>
      <c r="I10519" s="74">
        <v>45545</v>
      </c>
      <c r="J10519" t="s">
        <v>19</v>
      </c>
      <c r="K10519" t="s">
        <v>17325</v>
      </c>
    </row>
    <row r="10520" spans="1:11" hidden="1" x14ac:dyDescent="0.3">
      <c r="A10520" t="s">
        <v>23366</v>
      </c>
      <c r="B10520" t="s">
        <v>23367</v>
      </c>
      <c r="C10520" t="s">
        <v>17387</v>
      </c>
      <c r="D10520" t="s">
        <v>17388</v>
      </c>
      <c r="E10520" s="74">
        <v>44271</v>
      </c>
      <c r="F10520">
        <v>0.24567</v>
      </c>
      <c r="G10520" t="s">
        <v>17</v>
      </c>
      <c r="H10520" t="s">
        <v>17315</v>
      </c>
      <c r="I10520" s="74">
        <v>45545</v>
      </c>
      <c r="J10520" t="s">
        <v>19</v>
      </c>
      <c r="K10520" t="s">
        <v>17325</v>
      </c>
    </row>
    <row r="10521" spans="1:11" hidden="1" x14ac:dyDescent="0.3">
      <c r="A10521" t="s">
        <v>23368</v>
      </c>
      <c r="B10521" t="s">
        <v>23369</v>
      </c>
      <c r="C10521" t="s">
        <v>17387</v>
      </c>
      <c r="D10521" t="s">
        <v>17388</v>
      </c>
      <c r="E10521" s="74">
        <v>44273</v>
      </c>
      <c r="F10521">
        <v>0.24697</v>
      </c>
      <c r="G10521" t="s">
        <v>17</v>
      </c>
      <c r="H10521" t="s">
        <v>17315</v>
      </c>
      <c r="I10521" s="74">
        <v>45545</v>
      </c>
      <c r="J10521" t="s">
        <v>19</v>
      </c>
      <c r="K10521" t="s">
        <v>17325</v>
      </c>
    </row>
    <row r="10522" spans="1:11" hidden="1" x14ac:dyDescent="0.3">
      <c r="A10522" t="s">
        <v>23370</v>
      </c>
      <c r="B10522" t="s">
        <v>23371</v>
      </c>
      <c r="C10522" t="s">
        <v>17387</v>
      </c>
      <c r="D10522" t="s">
        <v>17388</v>
      </c>
      <c r="E10522" s="74">
        <v>44273</v>
      </c>
      <c r="F10522">
        <v>0.24840000000000001</v>
      </c>
      <c r="G10522" t="s">
        <v>17</v>
      </c>
      <c r="H10522" t="s">
        <v>17315</v>
      </c>
      <c r="I10522" s="74">
        <v>45558</v>
      </c>
      <c r="J10522" t="s">
        <v>19</v>
      </c>
      <c r="K10522" t="s">
        <v>17325</v>
      </c>
    </row>
    <row r="10523" spans="1:11" hidden="1" x14ac:dyDescent="0.3">
      <c r="A10523" t="s">
        <v>23372</v>
      </c>
      <c r="B10523" t="s">
        <v>23373</v>
      </c>
      <c r="C10523" t="s">
        <v>17387</v>
      </c>
      <c r="D10523" t="s">
        <v>17388</v>
      </c>
      <c r="E10523" s="74">
        <v>44278</v>
      </c>
      <c r="F10523">
        <v>0.24525</v>
      </c>
      <c r="G10523" t="s">
        <v>17</v>
      </c>
      <c r="H10523" t="s">
        <v>17315</v>
      </c>
      <c r="I10523" s="74">
        <v>45545</v>
      </c>
      <c r="J10523" t="s">
        <v>19</v>
      </c>
      <c r="K10523" t="s">
        <v>17325</v>
      </c>
    </row>
    <row r="10524" spans="1:11" hidden="1" x14ac:dyDescent="0.3">
      <c r="A10524" t="s">
        <v>23374</v>
      </c>
      <c r="B10524" t="s">
        <v>23375</v>
      </c>
      <c r="C10524" t="s">
        <v>17387</v>
      </c>
      <c r="D10524" t="s">
        <v>17388</v>
      </c>
      <c r="E10524" s="74">
        <v>44274</v>
      </c>
      <c r="F10524">
        <v>0.2465</v>
      </c>
      <c r="G10524" t="s">
        <v>17</v>
      </c>
      <c r="H10524" t="s">
        <v>17315</v>
      </c>
      <c r="I10524" s="74">
        <v>45545</v>
      </c>
      <c r="J10524" t="s">
        <v>19</v>
      </c>
      <c r="K10524" t="s">
        <v>17325</v>
      </c>
    </row>
    <row r="10525" spans="1:11" hidden="1" x14ac:dyDescent="0.3">
      <c r="A10525" t="s">
        <v>23228</v>
      </c>
      <c r="B10525" t="s">
        <v>23229</v>
      </c>
      <c r="C10525" t="s">
        <v>17387</v>
      </c>
      <c r="D10525" t="s">
        <v>17388</v>
      </c>
      <c r="E10525" s="74">
        <v>44361</v>
      </c>
      <c r="F10525">
        <v>0.245699</v>
      </c>
      <c r="G10525" t="s">
        <v>17</v>
      </c>
      <c r="H10525" t="s">
        <v>17315</v>
      </c>
      <c r="I10525" s="74">
        <v>45545</v>
      </c>
      <c r="J10525" t="s">
        <v>19</v>
      </c>
      <c r="K10525" t="s">
        <v>17325</v>
      </c>
    </row>
    <row r="10526" spans="1:11" hidden="1" x14ac:dyDescent="0.3">
      <c r="A10526" t="s">
        <v>23376</v>
      </c>
      <c r="B10526" t="s">
        <v>23377</v>
      </c>
      <c r="C10526" t="s">
        <v>17387</v>
      </c>
      <c r="D10526" t="s">
        <v>17388</v>
      </c>
      <c r="E10526" s="74">
        <v>44356</v>
      </c>
      <c r="F10526">
        <v>0.24707000000000001</v>
      </c>
      <c r="G10526" t="s">
        <v>17</v>
      </c>
      <c r="H10526" t="s">
        <v>17315</v>
      </c>
      <c r="I10526" s="74">
        <v>45545</v>
      </c>
      <c r="J10526" t="s">
        <v>19</v>
      </c>
      <c r="K10526" t="s">
        <v>17325</v>
      </c>
    </row>
    <row r="10527" spans="1:11" hidden="1" x14ac:dyDescent="0.3">
      <c r="A10527" t="s">
        <v>23378</v>
      </c>
      <c r="B10527" t="s">
        <v>23379</v>
      </c>
      <c r="C10527" t="s">
        <v>17387</v>
      </c>
      <c r="D10527" t="s">
        <v>17388</v>
      </c>
      <c r="E10527" s="74">
        <v>44378</v>
      </c>
      <c r="F10527">
        <v>0.10438</v>
      </c>
      <c r="G10527" t="s">
        <v>17</v>
      </c>
      <c r="H10527" t="s">
        <v>17315</v>
      </c>
      <c r="I10527" s="74">
        <v>45545</v>
      </c>
      <c r="J10527" t="s">
        <v>19</v>
      </c>
      <c r="K10527" t="s">
        <v>17325</v>
      </c>
    </row>
    <row r="10528" spans="1:11" hidden="1" x14ac:dyDescent="0.3">
      <c r="A10528" t="s">
        <v>23380</v>
      </c>
      <c r="B10528" t="s">
        <v>23381</v>
      </c>
      <c r="C10528" t="s">
        <v>17387</v>
      </c>
      <c r="D10528" t="s">
        <v>17388</v>
      </c>
      <c r="E10528" s="74">
        <v>44201</v>
      </c>
      <c r="F10528">
        <v>0.24911900000000001</v>
      </c>
      <c r="G10528" t="s">
        <v>17</v>
      </c>
      <c r="H10528" t="s">
        <v>17315</v>
      </c>
      <c r="I10528" s="74">
        <v>45545</v>
      </c>
      <c r="J10528" t="s">
        <v>19</v>
      </c>
      <c r="K10528" t="s">
        <v>17325</v>
      </c>
    </row>
    <row r="10529" spans="1:11" hidden="1" x14ac:dyDescent="0.3">
      <c r="A10529" t="s">
        <v>23382</v>
      </c>
      <c r="B10529" t="s">
        <v>23383</v>
      </c>
      <c r="C10529" t="s">
        <v>17387</v>
      </c>
      <c r="D10529" t="s">
        <v>17388</v>
      </c>
      <c r="E10529" s="74">
        <v>44200</v>
      </c>
      <c r="F10529">
        <v>0.24238999999999999</v>
      </c>
      <c r="G10529" t="s">
        <v>17</v>
      </c>
      <c r="H10529" t="s">
        <v>17315</v>
      </c>
      <c r="I10529" s="74">
        <v>45545</v>
      </c>
      <c r="J10529" t="s">
        <v>19</v>
      </c>
      <c r="K10529" t="s">
        <v>17325</v>
      </c>
    </row>
    <row r="10530" spans="1:11" hidden="1" x14ac:dyDescent="0.3">
      <c r="A10530" t="s">
        <v>23384</v>
      </c>
      <c r="B10530" t="s">
        <v>23385</v>
      </c>
      <c r="C10530" t="s">
        <v>17387</v>
      </c>
      <c r="D10530" t="s">
        <v>17388</v>
      </c>
      <c r="E10530" s="74">
        <v>44201</v>
      </c>
      <c r="F10530">
        <v>0.238089</v>
      </c>
      <c r="G10530" t="s">
        <v>17</v>
      </c>
      <c r="H10530" t="s">
        <v>17315</v>
      </c>
      <c r="I10530" s="74">
        <v>45545</v>
      </c>
      <c r="J10530" t="s">
        <v>19</v>
      </c>
      <c r="K10530" t="s">
        <v>17325</v>
      </c>
    </row>
    <row r="10531" spans="1:11" hidden="1" x14ac:dyDescent="0.3">
      <c r="A10531" t="s">
        <v>23386</v>
      </c>
      <c r="B10531" t="s">
        <v>23387</v>
      </c>
      <c r="C10531" t="s">
        <v>17387</v>
      </c>
      <c r="D10531" t="s">
        <v>17388</v>
      </c>
      <c r="E10531" s="74">
        <v>44201</v>
      </c>
      <c r="F10531">
        <v>0.24107700000000001</v>
      </c>
      <c r="G10531" t="s">
        <v>17</v>
      </c>
      <c r="H10531" t="s">
        <v>17315</v>
      </c>
      <c r="I10531" s="74">
        <v>45545</v>
      </c>
      <c r="J10531" t="s">
        <v>19</v>
      </c>
      <c r="K10531" t="s">
        <v>17325</v>
      </c>
    </row>
    <row r="10532" spans="1:11" hidden="1" x14ac:dyDescent="0.3">
      <c r="A10532" t="s">
        <v>23388</v>
      </c>
      <c r="B10532" t="s">
        <v>23389</v>
      </c>
      <c r="C10532" t="s">
        <v>17387</v>
      </c>
      <c r="D10532" t="s">
        <v>17388</v>
      </c>
      <c r="E10532" s="74">
        <v>44201</v>
      </c>
      <c r="F10532">
        <v>0.24757000000000001</v>
      </c>
      <c r="G10532" t="s">
        <v>17</v>
      </c>
      <c r="H10532" t="s">
        <v>17315</v>
      </c>
      <c r="I10532" s="74">
        <v>45545</v>
      </c>
      <c r="J10532" t="s">
        <v>19</v>
      </c>
      <c r="K10532" t="s">
        <v>17325</v>
      </c>
    </row>
    <row r="10533" spans="1:11" hidden="1" x14ac:dyDescent="0.3">
      <c r="A10533" t="s">
        <v>23390</v>
      </c>
      <c r="B10533" t="s">
        <v>23391</v>
      </c>
      <c r="C10533" t="s">
        <v>17387</v>
      </c>
      <c r="D10533" t="s">
        <v>17388</v>
      </c>
      <c r="E10533" s="74">
        <v>44200</v>
      </c>
      <c r="F10533">
        <v>0.24418999999999999</v>
      </c>
      <c r="G10533" t="s">
        <v>17</v>
      </c>
      <c r="H10533" t="s">
        <v>17315</v>
      </c>
      <c r="I10533" s="74">
        <v>45545</v>
      </c>
      <c r="J10533" t="s">
        <v>19</v>
      </c>
      <c r="K10533" t="s">
        <v>17325</v>
      </c>
    </row>
    <row r="10534" spans="1:11" hidden="1" x14ac:dyDescent="0.3">
      <c r="A10534" t="s">
        <v>23392</v>
      </c>
      <c r="B10534" t="s">
        <v>23393</v>
      </c>
      <c r="C10534" t="s">
        <v>17387</v>
      </c>
      <c r="D10534" t="s">
        <v>17388</v>
      </c>
      <c r="E10534" s="74">
        <v>44200</v>
      </c>
      <c r="F10534">
        <v>0.24590699999999999</v>
      </c>
      <c r="G10534" t="s">
        <v>17</v>
      </c>
      <c r="H10534" t="s">
        <v>17315</v>
      </c>
      <c r="I10534" s="74">
        <v>45545</v>
      </c>
      <c r="J10534" t="s">
        <v>19</v>
      </c>
      <c r="K10534" t="s">
        <v>17325</v>
      </c>
    </row>
    <row r="10535" spans="1:11" hidden="1" x14ac:dyDescent="0.3">
      <c r="A10535" t="s">
        <v>8285</v>
      </c>
      <c r="B10535" t="s">
        <v>8286</v>
      </c>
      <c r="C10535" t="s">
        <v>17387</v>
      </c>
      <c r="D10535" t="s">
        <v>17388</v>
      </c>
      <c r="E10535" s="74">
        <v>42632</v>
      </c>
      <c r="F10535">
        <v>0.245119</v>
      </c>
      <c r="G10535" t="s">
        <v>17</v>
      </c>
      <c r="H10535" t="s">
        <v>17315</v>
      </c>
      <c r="I10535" s="74">
        <v>44008</v>
      </c>
      <c r="J10535" t="s">
        <v>19</v>
      </c>
      <c r="K10535" t="s">
        <v>17325</v>
      </c>
    </row>
    <row r="10536" spans="1:11" hidden="1" x14ac:dyDescent="0.3">
      <c r="A10536" t="s">
        <v>8303</v>
      </c>
      <c r="B10536" t="s">
        <v>8304</v>
      </c>
      <c r="C10536" t="s">
        <v>17387</v>
      </c>
      <c r="D10536" t="s">
        <v>17388</v>
      </c>
      <c r="E10536" s="74">
        <v>42482</v>
      </c>
      <c r="F10536">
        <v>0.245029</v>
      </c>
      <c r="G10536" t="s">
        <v>17</v>
      </c>
      <c r="H10536" t="s">
        <v>17315</v>
      </c>
      <c r="I10536" s="74">
        <v>44008</v>
      </c>
      <c r="J10536" t="s">
        <v>19</v>
      </c>
      <c r="K10536" t="s">
        <v>17325</v>
      </c>
    </row>
    <row r="10537" spans="1:11" hidden="1" x14ac:dyDescent="0.3">
      <c r="A10537" t="s">
        <v>8305</v>
      </c>
      <c r="B10537" t="s">
        <v>8306</v>
      </c>
      <c r="C10537" t="s">
        <v>17387</v>
      </c>
      <c r="D10537" t="s">
        <v>17388</v>
      </c>
      <c r="E10537" s="74">
        <v>42496</v>
      </c>
      <c r="F10537">
        <v>0.24517900000000001</v>
      </c>
      <c r="G10537" t="s">
        <v>17</v>
      </c>
      <c r="H10537" t="s">
        <v>17315</v>
      </c>
      <c r="I10537" s="74">
        <v>44008</v>
      </c>
      <c r="J10537" t="s">
        <v>19</v>
      </c>
      <c r="K10537" t="s">
        <v>17325</v>
      </c>
    </row>
    <row r="10538" spans="1:11" hidden="1" x14ac:dyDescent="0.3">
      <c r="A10538" t="s">
        <v>8307</v>
      </c>
      <c r="B10538" t="s">
        <v>8308</v>
      </c>
      <c r="C10538" t="s">
        <v>17387</v>
      </c>
      <c r="D10538" t="s">
        <v>17388</v>
      </c>
      <c r="E10538" s="74">
        <v>42376</v>
      </c>
      <c r="F10538">
        <v>0.24818899999999999</v>
      </c>
      <c r="G10538" t="s">
        <v>17</v>
      </c>
      <c r="H10538" t="s">
        <v>17315</v>
      </c>
      <c r="I10538" s="74">
        <v>44008</v>
      </c>
      <c r="J10538" t="s">
        <v>19</v>
      </c>
      <c r="K10538" t="s">
        <v>17325</v>
      </c>
    </row>
    <row r="10539" spans="1:11" hidden="1" x14ac:dyDescent="0.3">
      <c r="A10539" t="s">
        <v>8309</v>
      </c>
      <c r="B10539" t="s">
        <v>8310</v>
      </c>
      <c r="C10539" t="s">
        <v>17387</v>
      </c>
      <c r="D10539" t="s">
        <v>17388</v>
      </c>
      <c r="E10539" s="74">
        <v>42388</v>
      </c>
      <c r="F10539">
        <v>0.24696000000000001</v>
      </c>
      <c r="G10539" t="s">
        <v>17</v>
      </c>
      <c r="H10539" t="s">
        <v>17315</v>
      </c>
      <c r="I10539" s="74">
        <v>44008</v>
      </c>
      <c r="J10539" t="s">
        <v>19</v>
      </c>
      <c r="K10539" t="s">
        <v>17325</v>
      </c>
    </row>
    <row r="10540" spans="1:11" hidden="1" x14ac:dyDescent="0.3">
      <c r="A10540" t="s">
        <v>8311</v>
      </c>
      <c r="B10540" t="s">
        <v>8312</v>
      </c>
      <c r="C10540" t="s">
        <v>17387</v>
      </c>
      <c r="D10540" t="s">
        <v>17388</v>
      </c>
      <c r="E10540" s="74">
        <v>42410</v>
      </c>
      <c r="F10540">
        <v>0.24937999999999999</v>
      </c>
      <c r="G10540" t="s">
        <v>17</v>
      </c>
      <c r="H10540" t="s">
        <v>17315</v>
      </c>
      <c r="I10540" s="74">
        <v>44008</v>
      </c>
      <c r="J10540" t="s">
        <v>19</v>
      </c>
      <c r="K10540" t="s">
        <v>17325</v>
      </c>
    </row>
    <row r="10541" spans="1:11" hidden="1" x14ac:dyDescent="0.3">
      <c r="A10541" t="s">
        <v>8313</v>
      </c>
      <c r="B10541" t="s">
        <v>8314</v>
      </c>
      <c r="C10541" t="s">
        <v>17387</v>
      </c>
      <c r="D10541" t="s">
        <v>17388</v>
      </c>
      <c r="E10541" s="74">
        <v>42557</v>
      </c>
      <c r="F10541">
        <v>0.245889</v>
      </c>
      <c r="G10541" t="s">
        <v>17</v>
      </c>
      <c r="H10541" t="s">
        <v>17315</v>
      </c>
      <c r="I10541" s="74">
        <v>44008</v>
      </c>
      <c r="J10541" t="s">
        <v>19</v>
      </c>
      <c r="K10541" t="s">
        <v>17325</v>
      </c>
    </row>
    <row r="10542" spans="1:11" hidden="1" x14ac:dyDescent="0.3">
      <c r="A10542" t="s">
        <v>8315</v>
      </c>
      <c r="B10542" t="s">
        <v>8316</v>
      </c>
      <c r="C10542" t="s">
        <v>17387</v>
      </c>
      <c r="D10542" t="s">
        <v>17388</v>
      </c>
      <c r="E10542" s="74">
        <v>42573</v>
      </c>
      <c r="F10542">
        <v>0.24923899999999999</v>
      </c>
      <c r="G10542" t="s">
        <v>17</v>
      </c>
      <c r="H10542" t="s">
        <v>17315</v>
      </c>
      <c r="I10542" s="74">
        <v>44008</v>
      </c>
      <c r="J10542" t="s">
        <v>19</v>
      </c>
      <c r="K10542" t="s">
        <v>17325</v>
      </c>
    </row>
    <row r="10543" spans="1:11" hidden="1" x14ac:dyDescent="0.3">
      <c r="A10543" t="s">
        <v>8317</v>
      </c>
      <c r="B10543" t="s">
        <v>8318</v>
      </c>
      <c r="C10543" t="s">
        <v>17387</v>
      </c>
      <c r="D10543" t="s">
        <v>17388</v>
      </c>
      <c r="E10543" s="74">
        <v>42591</v>
      </c>
      <c r="F10543">
        <v>0.24803900000000001</v>
      </c>
      <c r="G10543" t="s">
        <v>17</v>
      </c>
      <c r="H10543" t="s">
        <v>17315</v>
      </c>
      <c r="I10543" s="74">
        <v>44008</v>
      </c>
      <c r="J10543" t="s">
        <v>19</v>
      </c>
      <c r="K10543" t="s">
        <v>17325</v>
      </c>
    </row>
    <row r="10544" spans="1:11" hidden="1" x14ac:dyDescent="0.3">
      <c r="A10544" t="s">
        <v>8319</v>
      </c>
      <c r="B10544" t="s">
        <v>8320</v>
      </c>
      <c r="C10544" t="s">
        <v>17387</v>
      </c>
      <c r="D10544" t="s">
        <v>17388</v>
      </c>
      <c r="E10544" s="74">
        <v>42382</v>
      </c>
      <c r="F10544">
        <v>0.24765000000000001</v>
      </c>
      <c r="G10544" t="s">
        <v>17</v>
      </c>
      <c r="H10544" t="s">
        <v>17315</v>
      </c>
      <c r="I10544" s="74">
        <v>44008</v>
      </c>
      <c r="J10544" t="s">
        <v>19</v>
      </c>
      <c r="K10544" t="s">
        <v>17325</v>
      </c>
    </row>
    <row r="10545" spans="1:11" hidden="1" x14ac:dyDescent="0.3">
      <c r="A10545" t="s">
        <v>8321</v>
      </c>
      <c r="B10545" t="s">
        <v>8322</v>
      </c>
      <c r="C10545" t="s">
        <v>17387</v>
      </c>
      <c r="D10545" t="s">
        <v>17388</v>
      </c>
      <c r="E10545" s="74">
        <v>42375</v>
      </c>
      <c r="F10545">
        <v>0.248059</v>
      </c>
      <c r="G10545" t="s">
        <v>17</v>
      </c>
      <c r="H10545" t="s">
        <v>17315</v>
      </c>
      <c r="I10545" s="74">
        <v>44008</v>
      </c>
      <c r="J10545" t="s">
        <v>19</v>
      </c>
      <c r="K10545" t="s">
        <v>17325</v>
      </c>
    </row>
    <row r="10546" spans="1:11" hidden="1" x14ac:dyDescent="0.3">
      <c r="A10546" t="s">
        <v>8287</v>
      </c>
      <c r="B10546" t="s">
        <v>8288</v>
      </c>
      <c r="C10546" t="s">
        <v>17387</v>
      </c>
      <c r="D10546" t="s">
        <v>17388</v>
      </c>
      <c r="E10546" s="74">
        <v>42395</v>
      </c>
      <c r="F10546">
        <v>0.24535000000000001</v>
      </c>
      <c r="G10546" t="s">
        <v>17</v>
      </c>
      <c r="H10546" t="s">
        <v>17315</v>
      </c>
      <c r="I10546" s="74">
        <v>44008</v>
      </c>
      <c r="J10546" t="s">
        <v>19</v>
      </c>
      <c r="K10546" t="s">
        <v>17325</v>
      </c>
    </row>
    <row r="10547" spans="1:11" hidden="1" x14ac:dyDescent="0.3">
      <c r="A10547" t="s">
        <v>8323</v>
      </c>
      <c r="B10547" t="s">
        <v>8324</v>
      </c>
      <c r="C10547" t="s">
        <v>17387</v>
      </c>
      <c r="D10547" t="s">
        <v>17388</v>
      </c>
      <c r="E10547" s="74">
        <v>42382</v>
      </c>
      <c r="F10547">
        <v>0.246309</v>
      </c>
      <c r="G10547" t="s">
        <v>17</v>
      </c>
      <c r="H10547" t="s">
        <v>17315</v>
      </c>
      <c r="I10547" s="74">
        <v>44008</v>
      </c>
      <c r="J10547" t="s">
        <v>19</v>
      </c>
      <c r="K10547" t="s">
        <v>17325</v>
      </c>
    </row>
    <row r="10548" spans="1:11" hidden="1" x14ac:dyDescent="0.3">
      <c r="A10548" t="s">
        <v>8325</v>
      </c>
      <c r="B10548" t="s">
        <v>8326</v>
      </c>
      <c r="C10548" t="s">
        <v>17387</v>
      </c>
      <c r="D10548" t="s">
        <v>17388</v>
      </c>
      <c r="E10548" s="74">
        <v>42375</v>
      </c>
      <c r="F10548">
        <v>0.24828</v>
      </c>
      <c r="G10548" t="s">
        <v>17</v>
      </c>
      <c r="H10548" t="s">
        <v>17315</v>
      </c>
      <c r="I10548" s="74">
        <v>44008</v>
      </c>
      <c r="J10548" t="s">
        <v>19</v>
      </c>
      <c r="K10548" t="s">
        <v>17325</v>
      </c>
    </row>
    <row r="10549" spans="1:11" hidden="1" x14ac:dyDescent="0.3">
      <c r="A10549" t="s">
        <v>8327</v>
      </c>
      <c r="B10549" t="s">
        <v>8328</v>
      </c>
      <c r="C10549" t="s">
        <v>17387</v>
      </c>
      <c r="D10549" t="s">
        <v>17388</v>
      </c>
      <c r="E10549" s="74">
        <v>42395</v>
      </c>
      <c r="F10549">
        <v>0.24671899999999999</v>
      </c>
      <c r="G10549" t="s">
        <v>17</v>
      </c>
      <c r="H10549" t="s">
        <v>17315</v>
      </c>
      <c r="I10549" s="74">
        <v>44008</v>
      </c>
      <c r="J10549" t="s">
        <v>19</v>
      </c>
      <c r="K10549" t="s">
        <v>17325</v>
      </c>
    </row>
    <row r="10550" spans="1:11" hidden="1" x14ac:dyDescent="0.3">
      <c r="A10550" t="s">
        <v>8329</v>
      </c>
      <c r="B10550" t="s">
        <v>8330</v>
      </c>
      <c r="C10550" t="s">
        <v>17387</v>
      </c>
      <c r="D10550" t="s">
        <v>17388</v>
      </c>
      <c r="E10550" s="74">
        <v>42503</v>
      </c>
      <c r="F10550">
        <v>5.4550000000000001E-2</v>
      </c>
      <c r="G10550" t="s">
        <v>17</v>
      </c>
      <c r="H10550" t="s">
        <v>17315</v>
      </c>
      <c r="I10550" s="74">
        <v>44008</v>
      </c>
      <c r="J10550" t="s">
        <v>19</v>
      </c>
      <c r="K10550" t="s">
        <v>17325</v>
      </c>
    </row>
    <row r="10551" spans="1:11" hidden="1" x14ac:dyDescent="0.3">
      <c r="A10551" t="s">
        <v>8331</v>
      </c>
      <c r="B10551" t="s">
        <v>8332</v>
      </c>
      <c r="C10551" t="s">
        <v>17387</v>
      </c>
      <c r="D10551" t="s">
        <v>17388</v>
      </c>
      <c r="E10551" s="74">
        <v>42375</v>
      </c>
      <c r="F10551">
        <v>0.24701999999999999</v>
      </c>
      <c r="G10551" t="s">
        <v>17</v>
      </c>
      <c r="H10551" t="s">
        <v>17315</v>
      </c>
      <c r="I10551" s="74">
        <v>44008</v>
      </c>
      <c r="J10551" t="s">
        <v>19</v>
      </c>
      <c r="K10551" t="s">
        <v>17325</v>
      </c>
    </row>
    <row r="10552" spans="1:11" hidden="1" x14ac:dyDescent="0.3">
      <c r="A10552" t="s">
        <v>8333</v>
      </c>
      <c r="B10552" t="s">
        <v>8334</v>
      </c>
      <c r="C10552" t="s">
        <v>17387</v>
      </c>
      <c r="D10552" t="s">
        <v>17388</v>
      </c>
      <c r="E10552" s="74">
        <v>42373</v>
      </c>
      <c r="F10552">
        <v>0.24811900000000001</v>
      </c>
      <c r="G10552" t="s">
        <v>17</v>
      </c>
      <c r="H10552" t="s">
        <v>17315</v>
      </c>
      <c r="I10552" s="74">
        <v>44008</v>
      </c>
      <c r="J10552" t="s">
        <v>19</v>
      </c>
      <c r="K10552" t="s">
        <v>17325</v>
      </c>
    </row>
    <row r="10553" spans="1:11" hidden="1" x14ac:dyDescent="0.3">
      <c r="A10553" t="s">
        <v>8335</v>
      </c>
      <c r="B10553" t="s">
        <v>8336</v>
      </c>
      <c r="C10553" t="s">
        <v>17387</v>
      </c>
      <c r="D10553" t="s">
        <v>17388</v>
      </c>
      <c r="E10553" s="74">
        <v>42374</v>
      </c>
      <c r="F10553">
        <v>0.19794900000000001</v>
      </c>
      <c r="G10553" t="s">
        <v>17</v>
      </c>
      <c r="H10553" t="s">
        <v>17315</v>
      </c>
      <c r="I10553" s="74">
        <v>44008</v>
      </c>
      <c r="J10553" t="s">
        <v>19</v>
      </c>
      <c r="K10553" t="s">
        <v>17325</v>
      </c>
    </row>
    <row r="10554" spans="1:11" hidden="1" x14ac:dyDescent="0.3">
      <c r="A10554" t="s">
        <v>8337</v>
      </c>
      <c r="B10554" t="s">
        <v>8338</v>
      </c>
      <c r="C10554" t="s">
        <v>17387</v>
      </c>
      <c r="D10554" t="s">
        <v>17388</v>
      </c>
      <c r="E10554" s="74">
        <v>42419</v>
      </c>
      <c r="F10554">
        <v>3.1320000000000001E-2</v>
      </c>
      <c r="G10554" t="s">
        <v>17</v>
      </c>
      <c r="H10554" t="s">
        <v>17315</v>
      </c>
      <c r="I10554" s="74">
        <v>44008</v>
      </c>
      <c r="J10554" t="s">
        <v>19</v>
      </c>
      <c r="K10554" t="s">
        <v>17325</v>
      </c>
    </row>
    <row r="10555" spans="1:11" hidden="1" x14ac:dyDescent="0.3">
      <c r="A10555" t="s">
        <v>8339</v>
      </c>
      <c r="B10555" t="s">
        <v>8340</v>
      </c>
      <c r="C10555" t="s">
        <v>17387</v>
      </c>
      <c r="D10555" t="s">
        <v>17388</v>
      </c>
      <c r="E10555" s="74">
        <v>42703</v>
      </c>
      <c r="F10555">
        <v>0.24593000000000001</v>
      </c>
      <c r="G10555" t="s">
        <v>17</v>
      </c>
      <c r="H10555" t="s">
        <v>17315</v>
      </c>
      <c r="I10555" s="74">
        <v>44008</v>
      </c>
      <c r="J10555" t="s">
        <v>19</v>
      </c>
      <c r="K10555" t="s">
        <v>17325</v>
      </c>
    </row>
    <row r="10556" spans="1:11" hidden="1" x14ac:dyDescent="0.3">
      <c r="A10556" t="s">
        <v>8341</v>
      </c>
      <c r="B10556" t="s">
        <v>8342</v>
      </c>
      <c r="C10556" t="s">
        <v>17387</v>
      </c>
      <c r="D10556" t="s">
        <v>17388</v>
      </c>
      <c r="E10556" s="74">
        <v>42704</v>
      </c>
      <c r="F10556">
        <v>0.15594</v>
      </c>
      <c r="G10556" t="s">
        <v>17</v>
      </c>
      <c r="H10556" t="s">
        <v>17315</v>
      </c>
      <c r="I10556" s="74">
        <v>44008</v>
      </c>
      <c r="J10556" t="s">
        <v>19</v>
      </c>
      <c r="K10556" t="s">
        <v>17325</v>
      </c>
    </row>
    <row r="10557" spans="1:11" hidden="1" x14ac:dyDescent="0.3">
      <c r="A10557" t="s">
        <v>8289</v>
      </c>
      <c r="B10557" t="s">
        <v>8290</v>
      </c>
      <c r="C10557" t="s">
        <v>17387</v>
      </c>
      <c r="D10557" t="s">
        <v>17388</v>
      </c>
      <c r="E10557" s="74">
        <v>42382</v>
      </c>
      <c r="F10557">
        <v>0.24756</v>
      </c>
      <c r="G10557" t="s">
        <v>17</v>
      </c>
      <c r="H10557" t="s">
        <v>17315</v>
      </c>
      <c r="I10557" s="74">
        <v>44008</v>
      </c>
      <c r="J10557" t="s">
        <v>19</v>
      </c>
      <c r="K10557" t="s">
        <v>17325</v>
      </c>
    </row>
    <row r="10558" spans="1:11" hidden="1" x14ac:dyDescent="0.3">
      <c r="A10558" t="s">
        <v>8343</v>
      </c>
      <c r="B10558" t="s">
        <v>8344</v>
      </c>
      <c r="C10558" t="s">
        <v>17387</v>
      </c>
      <c r="D10558" t="s">
        <v>17388</v>
      </c>
      <c r="E10558" s="74">
        <v>42377</v>
      </c>
      <c r="F10558">
        <v>2.7320000000000001E-2</v>
      </c>
      <c r="G10558" t="s">
        <v>17</v>
      </c>
      <c r="H10558" t="s">
        <v>17315</v>
      </c>
      <c r="I10558" s="74">
        <v>44008</v>
      </c>
      <c r="J10558" t="s">
        <v>19</v>
      </c>
      <c r="K10558" t="s">
        <v>17325</v>
      </c>
    </row>
    <row r="10559" spans="1:11" hidden="1" x14ac:dyDescent="0.3">
      <c r="A10559" t="s">
        <v>8345</v>
      </c>
      <c r="B10559" t="s">
        <v>8346</v>
      </c>
      <c r="C10559" t="s">
        <v>17387</v>
      </c>
      <c r="D10559" t="s">
        <v>17388</v>
      </c>
      <c r="E10559" s="74">
        <v>42642</v>
      </c>
      <c r="F10559">
        <v>0.24362</v>
      </c>
      <c r="G10559" t="s">
        <v>17</v>
      </c>
      <c r="H10559" t="s">
        <v>17315</v>
      </c>
      <c r="I10559" s="74">
        <v>44008</v>
      </c>
      <c r="J10559" t="s">
        <v>19</v>
      </c>
      <c r="K10559" t="s">
        <v>17325</v>
      </c>
    </row>
    <row r="10560" spans="1:11" hidden="1" x14ac:dyDescent="0.3">
      <c r="A10560" t="s">
        <v>8347</v>
      </c>
      <c r="B10560" t="s">
        <v>8348</v>
      </c>
      <c r="C10560" t="s">
        <v>17387</v>
      </c>
      <c r="D10560" t="s">
        <v>17388</v>
      </c>
      <c r="E10560" s="74">
        <v>42663</v>
      </c>
      <c r="F10560">
        <v>0.24284900000000001</v>
      </c>
      <c r="G10560" t="s">
        <v>17</v>
      </c>
      <c r="H10560" t="s">
        <v>17315</v>
      </c>
      <c r="I10560" s="74">
        <v>44008</v>
      </c>
      <c r="J10560" t="s">
        <v>19</v>
      </c>
      <c r="K10560" t="s">
        <v>17325</v>
      </c>
    </row>
    <row r="10561" spans="1:11" hidden="1" x14ac:dyDescent="0.3">
      <c r="A10561" t="s">
        <v>8349</v>
      </c>
      <c r="B10561" t="s">
        <v>8350</v>
      </c>
      <c r="C10561" t="s">
        <v>17387</v>
      </c>
      <c r="D10561" t="s">
        <v>17388</v>
      </c>
      <c r="E10561" s="74">
        <v>42664</v>
      </c>
      <c r="F10561">
        <v>0.24911900000000001</v>
      </c>
      <c r="G10561" t="s">
        <v>17</v>
      </c>
      <c r="H10561" t="s">
        <v>17315</v>
      </c>
      <c r="I10561" s="74">
        <v>44008</v>
      </c>
      <c r="J10561" t="s">
        <v>19</v>
      </c>
      <c r="K10561" t="s">
        <v>17325</v>
      </c>
    </row>
    <row r="10562" spans="1:11" hidden="1" x14ac:dyDescent="0.3">
      <c r="A10562" t="s">
        <v>8351</v>
      </c>
      <c r="B10562" t="s">
        <v>8352</v>
      </c>
      <c r="C10562" t="s">
        <v>17387</v>
      </c>
      <c r="D10562" t="s">
        <v>17388</v>
      </c>
      <c r="E10562" s="74">
        <v>42634</v>
      </c>
      <c r="F10562">
        <v>0.24937999999999999</v>
      </c>
      <c r="G10562" t="s">
        <v>17</v>
      </c>
      <c r="H10562" t="s">
        <v>17315</v>
      </c>
      <c r="I10562" s="74">
        <v>44008</v>
      </c>
      <c r="J10562" t="s">
        <v>19</v>
      </c>
      <c r="K10562" t="s">
        <v>17325</v>
      </c>
    </row>
    <row r="10563" spans="1:11" hidden="1" x14ac:dyDescent="0.3">
      <c r="A10563" t="s">
        <v>8353</v>
      </c>
      <c r="B10563" t="s">
        <v>8354</v>
      </c>
      <c r="C10563" t="s">
        <v>17387</v>
      </c>
      <c r="D10563" t="s">
        <v>17388</v>
      </c>
      <c r="E10563" s="74">
        <v>42635</v>
      </c>
      <c r="F10563">
        <v>0.19491</v>
      </c>
      <c r="G10563" t="s">
        <v>17</v>
      </c>
      <c r="H10563" t="s">
        <v>17315</v>
      </c>
      <c r="I10563" s="74">
        <v>44008</v>
      </c>
      <c r="J10563" t="s">
        <v>19</v>
      </c>
      <c r="K10563" t="s">
        <v>17325</v>
      </c>
    </row>
    <row r="10564" spans="1:11" hidden="1" x14ac:dyDescent="0.3">
      <c r="A10564" t="s">
        <v>8365</v>
      </c>
      <c r="B10564" t="s">
        <v>8366</v>
      </c>
      <c r="C10564" t="s">
        <v>17387</v>
      </c>
      <c r="D10564" t="s">
        <v>17388</v>
      </c>
      <c r="E10564" s="74">
        <v>42375</v>
      </c>
      <c r="F10564">
        <v>0.24298</v>
      </c>
      <c r="G10564" t="s">
        <v>17</v>
      </c>
      <c r="H10564" t="s">
        <v>17315</v>
      </c>
      <c r="I10564" s="74">
        <v>44008</v>
      </c>
      <c r="J10564" t="s">
        <v>19</v>
      </c>
      <c r="K10564" t="s">
        <v>17325</v>
      </c>
    </row>
    <row r="10565" spans="1:11" hidden="1" x14ac:dyDescent="0.3">
      <c r="A10565" t="s">
        <v>8367</v>
      </c>
      <c r="B10565" t="s">
        <v>8368</v>
      </c>
      <c r="C10565" t="s">
        <v>17387</v>
      </c>
      <c r="D10565" t="s">
        <v>17388</v>
      </c>
      <c r="E10565" s="74">
        <v>42408</v>
      </c>
      <c r="F10565">
        <v>0.24312</v>
      </c>
      <c r="G10565" t="s">
        <v>17</v>
      </c>
      <c r="H10565" t="s">
        <v>17315</v>
      </c>
      <c r="I10565" s="74">
        <v>44095</v>
      </c>
      <c r="J10565" t="s">
        <v>19</v>
      </c>
      <c r="K10565" t="s">
        <v>17325</v>
      </c>
    </row>
    <row r="10566" spans="1:11" hidden="1" x14ac:dyDescent="0.3">
      <c r="A10566" t="s">
        <v>8369</v>
      </c>
      <c r="B10566" t="s">
        <v>8370</v>
      </c>
      <c r="C10566" t="s">
        <v>17387</v>
      </c>
      <c r="D10566" t="s">
        <v>17388</v>
      </c>
      <c r="E10566" s="74">
        <v>42404</v>
      </c>
      <c r="F10566">
        <v>0.24807000000000001</v>
      </c>
      <c r="G10566" t="s">
        <v>17</v>
      </c>
      <c r="H10566" t="s">
        <v>17315</v>
      </c>
      <c r="I10566" s="74">
        <v>44008</v>
      </c>
      <c r="J10566" t="s">
        <v>19</v>
      </c>
      <c r="K10566" t="s">
        <v>17325</v>
      </c>
    </row>
    <row r="10567" spans="1:11" hidden="1" x14ac:dyDescent="0.3">
      <c r="A10567" t="s">
        <v>8371</v>
      </c>
      <c r="B10567" t="s">
        <v>8372</v>
      </c>
      <c r="C10567" t="s">
        <v>17387</v>
      </c>
      <c r="D10567" t="s">
        <v>17388</v>
      </c>
      <c r="E10567" s="74">
        <v>42430</v>
      </c>
      <c r="F10567">
        <v>0.248</v>
      </c>
      <c r="G10567" t="s">
        <v>17</v>
      </c>
      <c r="H10567" t="s">
        <v>17315</v>
      </c>
      <c r="I10567" s="74">
        <v>44008</v>
      </c>
      <c r="J10567" t="s">
        <v>19</v>
      </c>
      <c r="K10567" t="s">
        <v>17325</v>
      </c>
    </row>
    <row r="10568" spans="1:11" hidden="1" x14ac:dyDescent="0.3">
      <c r="A10568" t="s">
        <v>8291</v>
      </c>
      <c r="B10568" t="s">
        <v>8292</v>
      </c>
      <c r="C10568" t="s">
        <v>17387</v>
      </c>
      <c r="D10568" t="s">
        <v>17388</v>
      </c>
      <c r="E10568" s="74">
        <v>42388</v>
      </c>
      <c r="F10568">
        <v>0.243339</v>
      </c>
      <c r="G10568" t="s">
        <v>17</v>
      </c>
      <c r="H10568" t="s">
        <v>17315</v>
      </c>
      <c r="I10568" s="74">
        <v>44095</v>
      </c>
      <c r="J10568" t="s">
        <v>19</v>
      </c>
      <c r="K10568" t="s">
        <v>17325</v>
      </c>
    </row>
    <row r="10569" spans="1:11" hidden="1" x14ac:dyDescent="0.3">
      <c r="A10569" t="s">
        <v>8373</v>
      </c>
      <c r="B10569" t="s">
        <v>8374</v>
      </c>
      <c r="C10569" t="s">
        <v>17387</v>
      </c>
      <c r="D10569" t="s">
        <v>17388</v>
      </c>
      <c r="E10569" s="74">
        <v>42443</v>
      </c>
      <c r="F10569">
        <v>0.24789900000000001</v>
      </c>
      <c r="G10569" t="s">
        <v>17</v>
      </c>
      <c r="H10569" t="s">
        <v>17315</v>
      </c>
      <c r="I10569" s="74">
        <v>44008</v>
      </c>
      <c r="J10569" t="s">
        <v>19</v>
      </c>
      <c r="K10569" t="s">
        <v>17325</v>
      </c>
    </row>
    <row r="10570" spans="1:11" hidden="1" x14ac:dyDescent="0.3">
      <c r="A10570" t="s">
        <v>8375</v>
      </c>
      <c r="B10570" t="s">
        <v>8376</v>
      </c>
      <c r="C10570" t="s">
        <v>17387</v>
      </c>
      <c r="D10570" t="s">
        <v>17388</v>
      </c>
      <c r="E10570" s="74">
        <v>42458</v>
      </c>
      <c r="F10570">
        <v>0.24764</v>
      </c>
      <c r="G10570" t="s">
        <v>17</v>
      </c>
      <c r="H10570" t="s">
        <v>17315</v>
      </c>
      <c r="I10570" s="74">
        <v>44008</v>
      </c>
      <c r="J10570" t="s">
        <v>19</v>
      </c>
      <c r="K10570" t="s">
        <v>17325</v>
      </c>
    </row>
    <row r="10571" spans="1:11" hidden="1" x14ac:dyDescent="0.3">
      <c r="A10571" t="s">
        <v>8377</v>
      </c>
      <c r="B10571" t="s">
        <v>8378</v>
      </c>
      <c r="C10571" t="s">
        <v>17387</v>
      </c>
      <c r="D10571" t="s">
        <v>17388</v>
      </c>
      <c r="E10571" s="74">
        <v>42478</v>
      </c>
      <c r="F10571">
        <v>0.24684800000000001</v>
      </c>
      <c r="G10571" t="s">
        <v>17</v>
      </c>
      <c r="H10571" t="s">
        <v>17315</v>
      </c>
      <c r="I10571" s="74">
        <v>44008</v>
      </c>
      <c r="J10571" t="s">
        <v>19</v>
      </c>
      <c r="K10571" t="s">
        <v>17325</v>
      </c>
    </row>
    <row r="10572" spans="1:11" hidden="1" x14ac:dyDescent="0.3">
      <c r="A10572" t="s">
        <v>10235</v>
      </c>
      <c r="B10572" t="s">
        <v>10234</v>
      </c>
      <c r="C10572" t="s">
        <v>17387</v>
      </c>
      <c r="D10572" t="s">
        <v>17388</v>
      </c>
      <c r="E10572" s="74">
        <v>42389</v>
      </c>
      <c r="F10572">
        <v>0.243869</v>
      </c>
      <c r="G10572" t="s">
        <v>17</v>
      </c>
      <c r="H10572" t="s">
        <v>17315</v>
      </c>
      <c r="I10572" s="74">
        <v>44458</v>
      </c>
      <c r="J10572" t="s">
        <v>19</v>
      </c>
      <c r="K10572" t="s">
        <v>17325</v>
      </c>
    </row>
    <row r="10573" spans="1:11" hidden="1" x14ac:dyDescent="0.3">
      <c r="A10573" t="s">
        <v>8379</v>
      </c>
      <c r="B10573" t="s">
        <v>8380</v>
      </c>
      <c r="C10573" t="s">
        <v>17387</v>
      </c>
      <c r="D10573" t="s">
        <v>17388</v>
      </c>
      <c r="E10573" s="74">
        <v>42375</v>
      </c>
      <c r="F10573">
        <v>0.249338</v>
      </c>
      <c r="G10573" t="s">
        <v>17</v>
      </c>
      <c r="H10573" t="s">
        <v>17315</v>
      </c>
      <c r="I10573" s="74">
        <v>44095</v>
      </c>
      <c r="J10573" t="s">
        <v>19</v>
      </c>
      <c r="K10573" t="s">
        <v>17325</v>
      </c>
    </row>
    <row r="10574" spans="1:11" hidden="1" x14ac:dyDescent="0.3">
      <c r="A10574" t="s">
        <v>8381</v>
      </c>
      <c r="B10574" t="s">
        <v>8382</v>
      </c>
      <c r="C10574" t="s">
        <v>17387</v>
      </c>
      <c r="D10574" t="s">
        <v>17388</v>
      </c>
      <c r="E10574" s="74">
        <v>42394</v>
      </c>
      <c r="F10574">
        <v>0.253299</v>
      </c>
      <c r="G10574" t="s">
        <v>17</v>
      </c>
      <c r="H10574" t="s">
        <v>17315</v>
      </c>
      <c r="I10574" s="74">
        <v>44008</v>
      </c>
      <c r="J10574" t="s">
        <v>19</v>
      </c>
      <c r="K10574" t="s">
        <v>17325</v>
      </c>
    </row>
    <row r="10575" spans="1:11" hidden="1" x14ac:dyDescent="0.3">
      <c r="A10575" t="s">
        <v>8355</v>
      </c>
      <c r="B10575" t="s">
        <v>8356</v>
      </c>
      <c r="C10575" t="s">
        <v>17387</v>
      </c>
      <c r="D10575" t="s">
        <v>17388</v>
      </c>
      <c r="E10575" s="74">
        <v>42432</v>
      </c>
      <c r="F10575">
        <v>1.3440000000000001E-2</v>
      </c>
      <c r="G10575" t="s">
        <v>17</v>
      </c>
      <c r="H10575" t="s">
        <v>17315</v>
      </c>
      <c r="I10575" s="74">
        <v>44008</v>
      </c>
      <c r="J10575" t="s">
        <v>19</v>
      </c>
      <c r="K10575" t="s">
        <v>17325</v>
      </c>
    </row>
    <row r="10576" spans="1:11" hidden="1" x14ac:dyDescent="0.3">
      <c r="A10576" t="s">
        <v>8293</v>
      </c>
      <c r="B10576" t="s">
        <v>8294</v>
      </c>
      <c r="C10576" t="s">
        <v>17387</v>
      </c>
      <c r="D10576" t="s">
        <v>17388</v>
      </c>
      <c r="E10576" s="74">
        <v>42405</v>
      </c>
      <c r="F10576">
        <v>0.24798000000000001</v>
      </c>
      <c r="G10576" t="s">
        <v>17</v>
      </c>
      <c r="H10576" t="s">
        <v>17315</v>
      </c>
      <c r="I10576" s="74">
        <v>44008</v>
      </c>
      <c r="J10576" t="s">
        <v>19</v>
      </c>
      <c r="K10576" t="s">
        <v>17325</v>
      </c>
    </row>
    <row r="10577" spans="1:11" hidden="1" x14ac:dyDescent="0.3">
      <c r="A10577" t="s">
        <v>10237</v>
      </c>
      <c r="B10577" t="s">
        <v>10236</v>
      </c>
      <c r="C10577" t="s">
        <v>17387</v>
      </c>
      <c r="D10577" t="s">
        <v>17388</v>
      </c>
      <c r="E10577" s="74">
        <v>42513</v>
      </c>
      <c r="F10577">
        <v>0.24865599999999999</v>
      </c>
      <c r="G10577" t="s">
        <v>17</v>
      </c>
      <c r="H10577" t="s">
        <v>17315</v>
      </c>
      <c r="I10577" s="74">
        <v>44458</v>
      </c>
      <c r="J10577" t="s">
        <v>19</v>
      </c>
      <c r="K10577" t="s">
        <v>17325</v>
      </c>
    </row>
    <row r="10578" spans="1:11" hidden="1" x14ac:dyDescent="0.3">
      <c r="A10578" t="s">
        <v>8357</v>
      </c>
      <c r="B10578" t="s">
        <v>8358</v>
      </c>
      <c r="C10578" t="s">
        <v>17387</v>
      </c>
      <c r="D10578" t="s">
        <v>17388</v>
      </c>
      <c r="E10578" s="74">
        <v>42501</v>
      </c>
      <c r="F10578">
        <v>9.1859999999999997E-2</v>
      </c>
      <c r="G10578" t="s">
        <v>17</v>
      </c>
      <c r="H10578" t="s">
        <v>17315</v>
      </c>
      <c r="I10578" s="74">
        <v>44008</v>
      </c>
      <c r="J10578" t="s">
        <v>19</v>
      </c>
      <c r="K10578" t="s">
        <v>17325</v>
      </c>
    </row>
    <row r="10579" spans="1:11" hidden="1" x14ac:dyDescent="0.3">
      <c r="A10579" t="s">
        <v>8359</v>
      </c>
      <c r="B10579" t="s">
        <v>8360</v>
      </c>
      <c r="C10579" t="s">
        <v>17387</v>
      </c>
      <c r="D10579" t="s">
        <v>17388</v>
      </c>
      <c r="E10579" s="74">
        <v>42417</v>
      </c>
      <c r="F10579">
        <v>0.24878</v>
      </c>
      <c r="G10579" t="s">
        <v>17</v>
      </c>
      <c r="H10579" t="s">
        <v>17315</v>
      </c>
      <c r="I10579" s="74">
        <v>44008</v>
      </c>
      <c r="J10579" t="s">
        <v>19</v>
      </c>
      <c r="K10579" t="s">
        <v>17325</v>
      </c>
    </row>
    <row r="10580" spans="1:11" hidden="1" x14ac:dyDescent="0.3">
      <c r="A10580" t="s">
        <v>8361</v>
      </c>
      <c r="B10580" t="s">
        <v>8362</v>
      </c>
      <c r="C10580" t="s">
        <v>17387</v>
      </c>
      <c r="D10580" t="s">
        <v>17388</v>
      </c>
      <c r="E10580" s="74">
        <v>42433</v>
      </c>
      <c r="F10580">
        <v>0.13077</v>
      </c>
      <c r="G10580" t="s">
        <v>17</v>
      </c>
      <c r="H10580" t="s">
        <v>17315</v>
      </c>
      <c r="I10580" s="74">
        <v>44008</v>
      </c>
      <c r="J10580" t="s">
        <v>19</v>
      </c>
      <c r="K10580" t="s">
        <v>17325</v>
      </c>
    </row>
    <row r="10581" spans="1:11" hidden="1" x14ac:dyDescent="0.3">
      <c r="A10581" t="s">
        <v>8363</v>
      </c>
      <c r="B10581" t="s">
        <v>8364</v>
      </c>
      <c r="C10581" t="s">
        <v>17387</v>
      </c>
      <c r="D10581" t="s">
        <v>17388</v>
      </c>
      <c r="E10581" s="74">
        <v>42403</v>
      </c>
      <c r="F10581">
        <v>4.7549000000000001E-2</v>
      </c>
      <c r="G10581" t="s">
        <v>17</v>
      </c>
      <c r="H10581" t="s">
        <v>17315</v>
      </c>
      <c r="I10581" s="74">
        <v>44008</v>
      </c>
      <c r="J10581" t="s">
        <v>19</v>
      </c>
      <c r="K10581" t="s">
        <v>17325</v>
      </c>
    </row>
    <row r="10582" spans="1:11" hidden="1" x14ac:dyDescent="0.3">
      <c r="A10582" t="s">
        <v>8295</v>
      </c>
      <c r="B10582" t="s">
        <v>8296</v>
      </c>
      <c r="C10582" t="s">
        <v>17387</v>
      </c>
      <c r="D10582" t="s">
        <v>17388</v>
      </c>
      <c r="E10582" s="74">
        <v>42424</v>
      </c>
      <c r="F10582">
        <v>0.235958</v>
      </c>
      <c r="G10582" t="s">
        <v>17</v>
      </c>
      <c r="H10582" t="s">
        <v>17315</v>
      </c>
      <c r="I10582" s="74">
        <v>44008</v>
      </c>
      <c r="J10582" t="s">
        <v>19</v>
      </c>
      <c r="K10582" t="s">
        <v>17325</v>
      </c>
    </row>
    <row r="10583" spans="1:11" hidden="1" x14ac:dyDescent="0.3">
      <c r="A10583" t="s">
        <v>8297</v>
      </c>
      <c r="B10583" t="s">
        <v>8298</v>
      </c>
      <c r="C10583" t="s">
        <v>17387</v>
      </c>
      <c r="D10583" t="s">
        <v>17388</v>
      </c>
      <c r="E10583" s="74">
        <v>42447</v>
      </c>
      <c r="F10583">
        <v>0.241289</v>
      </c>
      <c r="G10583" t="s">
        <v>17</v>
      </c>
      <c r="H10583" t="s">
        <v>17315</v>
      </c>
      <c r="I10583" s="74">
        <v>44008</v>
      </c>
      <c r="J10583" t="s">
        <v>19</v>
      </c>
      <c r="K10583" t="s">
        <v>17325</v>
      </c>
    </row>
    <row r="10584" spans="1:11" hidden="1" x14ac:dyDescent="0.3">
      <c r="A10584" t="s">
        <v>8299</v>
      </c>
      <c r="B10584" t="s">
        <v>8300</v>
      </c>
      <c r="C10584" t="s">
        <v>17387</v>
      </c>
      <c r="D10584" t="s">
        <v>17388</v>
      </c>
      <c r="E10584" s="74">
        <v>42447</v>
      </c>
      <c r="F10584">
        <v>0.245028</v>
      </c>
      <c r="G10584" t="s">
        <v>17</v>
      </c>
      <c r="H10584" t="s">
        <v>17315</v>
      </c>
      <c r="I10584" s="74">
        <v>44008</v>
      </c>
      <c r="J10584" t="s">
        <v>19</v>
      </c>
      <c r="K10584" t="s">
        <v>17325</v>
      </c>
    </row>
    <row r="10585" spans="1:11" hidden="1" x14ac:dyDescent="0.3">
      <c r="A10585" t="s">
        <v>8301</v>
      </c>
      <c r="B10585" t="s">
        <v>8302</v>
      </c>
      <c r="C10585" t="s">
        <v>17387</v>
      </c>
      <c r="D10585" t="s">
        <v>17388</v>
      </c>
      <c r="E10585" s="74">
        <v>42468</v>
      </c>
      <c r="F10585">
        <v>0.24698899999999999</v>
      </c>
      <c r="G10585" t="s">
        <v>17</v>
      </c>
      <c r="H10585" t="s">
        <v>17315</v>
      </c>
      <c r="I10585" s="74">
        <v>44008</v>
      </c>
      <c r="J10585" t="s">
        <v>19</v>
      </c>
      <c r="K10585" t="s">
        <v>17325</v>
      </c>
    </row>
    <row r="10586" spans="1:11" hidden="1" x14ac:dyDescent="0.3">
      <c r="A10586" t="s">
        <v>8385</v>
      </c>
      <c r="B10586" t="s">
        <v>8386</v>
      </c>
      <c r="C10586" t="s">
        <v>17387</v>
      </c>
      <c r="D10586" t="s">
        <v>17388</v>
      </c>
      <c r="E10586" s="74">
        <v>42772</v>
      </c>
      <c r="F10586">
        <v>9.4810000000000005E-2</v>
      </c>
      <c r="G10586" t="s">
        <v>17</v>
      </c>
      <c r="H10586" t="s">
        <v>17315</v>
      </c>
      <c r="I10586" s="74">
        <v>44008</v>
      </c>
      <c r="J10586" t="s">
        <v>19</v>
      </c>
      <c r="K10586" t="s">
        <v>17325</v>
      </c>
    </row>
    <row r="10587" spans="1:11" hidden="1" x14ac:dyDescent="0.3">
      <c r="A10587" t="s">
        <v>8403</v>
      </c>
      <c r="B10587" t="s">
        <v>8404</v>
      </c>
      <c r="C10587" t="s">
        <v>17387</v>
      </c>
      <c r="D10587" t="s">
        <v>17388</v>
      </c>
      <c r="E10587" s="74">
        <v>42867</v>
      </c>
      <c r="F10587">
        <v>0.247419</v>
      </c>
      <c r="G10587" t="s">
        <v>17</v>
      </c>
      <c r="H10587" t="s">
        <v>17315</v>
      </c>
      <c r="I10587" s="74">
        <v>44095</v>
      </c>
      <c r="J10587" t="s">
        <v>19</v>
      </c>
      <c r="K10587" t="s">
        <v>17325</v>
      </c>
    </row>
    <row r="10588" spans="1:11" hidden="1" x14ac:dyDescent="0.3">
      <c r="A10588" t="s">
        <v>8405</v>
      </c>
      <c r="B10588" t="s">
        <v>8406</v>
      </c>
      <c r="C10588" t="s">
        <v>17387</v>
      </c>
      <c r="D10588" t="s">
        <v>17388</v>
      </c>
      <c r="E10588" s="74">
        <v>42899</v>
      </c>
      <c r="F10588">
        <v>0.24895</v>
      </c>
      <c r="G10588" t="s">
        <v>17</v>
      </c>
      <c r="H10588" t="s">
        <v>17315</v>
      </c>
      <c r="I10588" s="74">
        <v>44095</v>
      </c>
      <c r="J10588" t="s">
        <v>19</v>
      </c>
      <c r="K10588" t="s">
        <v>17325</v>
      </c>
    </row>
    <row r="10589" spans="1:11" hidden="1" x14ac:dyDescent="0.3">
      <c r="A10589" t="s">
        <v>8407</v>
      </c>
      <c r="B10589" t="s">
        <v>8408</v>
      </c>
      <c r="C10589" t="s">
        <v>17387</v>
      </c>
      <c r="D10589" t="s">
        <v>17388</v>
      </c>
      <c r="E10589" s="74">
        <v>42926</v>
      </c>
      <c r="F10589">
        <v>0.24482000000000001</v>
      </c>
      <c r="G10589" t="s">
        <v>17</v>
      </c>
      <c r="H10589" t="s">
        <v>17315</v>
      </c>
      <c r="I10589" s="74">
        <v>44095</v>
      </c>
      <c r="J10589" t="s">
        <v>19</v>
      </c>
      <c r="K10589" t="s">
        <v>17325</v>
      </c>
    </row>
    <row r="10590" spans="1:11" hidden="1" x14ac:dyDescent="0.3">
      <c r="A10590" t="s">
        <v>8409</v>
      </c>
      <c r="B10590" t="s">
        <v>8410</v>
      </c>
      <c r="C10590" t="s">
        <v>17387</v>
      </c>
      <c r="D10590" t="s">
        <v>17388</v>
      </c>
      <c r="E10590" s="74">
        <v>42941</v>
      </c>
      <c r="F10590">
        <v>0.24654000000000001</v>
      </c>
      <c r="G10590" t="s">
        <v>17</v>
      </c>
      <c r="H10590" t="s">
        <v>17315</v>
      </c>
      <c r="I10590" s="74">
        <v>44095</v>
      </c>
      <c r="J10590" t="s">
        <v>19</v>
      </c>
      <c r="K10590" t="s">
        <v>17325</v>
      </c>
    </row>
    <row r="10591" spans="1:11" hidden="1" x14ac:dyDescent="0.3">
      <c r="A10591" t="s">
        <v>8411</v>
      </c>
      <c r="B10591" t="s">
        <v>8412</v>
      </c>
      <c r="C10591" t="s">
        <v>17387</v>
      </c>
      <c r="D10591" t="s">
        <v>17388</v>
      </c>
      <c r="E10591" s="74">
        <v>42961</v>
      </c>
      <c r="F10591">
        <v>1.149E-2</v>
      </c>
      <c r="G10591" t="s">
        <v>17</v>
      </c>
      <c r="H10591" t="s">
        <v>17315</v>
      </c>
      <c r="I10591" s="74">
        <v>44008</v>
      </c>
      <c r="J10591" t="s">
        <v>19</v>
      </c>
      <c r="K10591" t="s">
        <v>17325</v>
      </c>
    </row>
    <row r="10592" spans="1:11" hidden="1" x14ac:dyDescent="0.3">
      <c r="A10592" t="s">
        <v>8413</v>
      </c>
      <c r="B10592" t="s">
        <v>8414</v>
      </c>
      <c r="C10592" t="s">
        <v>17387</v>
      </c>
      <c r="D10592" t="s">
        <v>17388</v>
      </c>
      <c r="E10592" s="74">
        <v>43028</v>
      </c>
      <c r="F10592">
        <v>0.24382000000000001</v>
      </c>
      <c r="G10592" t="s">
        <v>17</v>
      </c>
      <c r="H10592" t="s">
        <v>17315</v>
      </c>
      <c r="I10592" s="74">
        <v>44008</v>
      </c>
      <c r="J10592" t="s">
        <v>19</v>
      </c>
      <c r="K10592" t="s">
        <v>17325</v>
      </c>
    </row>
    <row r="10593" spans="1:11" hidden="1" x14ac:dyDescent="0.3">
      <c r="A10593" t="s">
        <v>8415</v>
      </c>
      <c r="B10593" t="s">
        <v>8416</v>
      </c>
      <c r="C10593" t="s">
        <v>17387</v>
      </c>
      <c r="D10593" t="s">
        <v>17388</v>
      </c>
      <c r="E10593" s="74">
        <v>43027</v>
      </c>
      <c r="F10593">
        <v>0.241588</v>
      </c>
      <c r="G10593" t="s">
        <v>17</v>
      </c>
      <c r="H10593" t="s">
        <v>17315</v>
      </c>
      <c r="I10593" s="74">
        <v>44008</v>
      </c>
      <c r="J10593" t="s">
        <v>19</v>
      </c>
      <c r="K10593" t="s">
        <v>17325</v>
      </c>
    </row>
    <row r="10594" spans="1:11" hidden="1" x14ac:dyDescent="0.3">
      <c r="A10594" t="s">
        <v>8417</v>
      </c>
      <c r="B10594" t="s">
        <v>8418</v>
      </c>
      <c r="C10594" t="s">
        <v>17387</v>
      </c>
      <c r="D10594" t="s">
        <v>17388</v>
      </c>
      <c r="E10594" s="74">
        <v>43026</v>
      </c>
      <c r="F10594">
        <v>0.24507899999999999</v>
      </c>
      <c r="G10594" t="s">
        <v>17</v>
      </c>
      <c r="H10594" t="s">
        <v>17315</v>
      </c>
      <c r="I10594" s="74">
        <v>44008</v>
      </c>
      <c r="J10594" t="s">
        <v>19</v>
      </c>
      <c r="K10594" t="s">
        <v>17325</v>
      </c>
    </row>
    <row r="10595" spans="1:11" hidden="1" x14ac:dyDescent="0.3">
      <c r="A10595" t="s">
        <v>8419</v>
      </c>
      <c r="B10595" t="s">
        <v>8420</v>
      </c>
      <c r="C10595" t="s">
        <v>17387</v>
      </c>
      <c r="D10595" t="s">
        <v>17388</v>
      </c>
      <c r="E10595" s="74">
        <v>43026</v>
      </c>
      <c r="F10595">
        <v>2.4490000000000001E-2</v>
      </c>
      <c r="G10595" t="s">
        <v>17</v>
      </c>
      <c r="H10595" t="s">
        <v>17315</v>
      </c>
      <c r="I10595" s="74">
        <v>44008</v>
      </c>
      <c r="J10595" t="s">
        <v>19</v>
      </c>
      <c r="K10595" t="s">
        <v>17325</v>
      </c>
    </row>
    <row r="10596" spans="1:11" hidden="1" x14ac:dyDescent="0.3">
      <c r="A10596" t="s">
        <v>8421</v>
      </c>
      <c r="B10596" t="s">
        <v>8422</v>
      </c>
      <c r="C10596" t="s">
        <v>17387</v>
      </c>
      <c r="D10596" t="s">
        <v>17388</v>
      </c>
      <c r="E10596" s="74">
        <v>42738</v>
      </c>
      <c r="F10596">
        <v>0.24723999999999999</v>
      </c>
      <c r="G10596" t="s">
        <v>17</v>
      </c>
      <c r="H10596" t="s">
        <v>17315</v>
      </c>
      <c r="I10596" s="74">
        <v>44008</v>
      </c>
      <c r="J10596" t="s">
        <v>19</v>
      </c>
      <c r="K10596" t="s">
        <v>17325</v>
      </c>
    </row>
    <row r="10597" spans="1:11" hidden="1" x14ac:dyDescent="0.3">
      <c r="A10597" t="s">
        <v>8387</v>
      </c>
      <c r="B10597" t="s">
        <v>8388</v>
      </c>
      <c r="C10597" t="s">
        <v>17387</v>
      </c>
      <c r="D10597" t="s">
        <v>17388</v>
      </c>
      <c r="E10597" s="74">
        <v>42958</v>
      </c>
      <c r="F10597">
        <v>0.23172999999999999</v>
      </c>
      <c r="G10597" t="s">
        <v>17</v>
      </c>
      <c r="H10597" t="s">
        <v>17315</v>
      </c>
      <c r="I10597" s="74">
        <v>44095</v>
      </c>
      <c r="J10597" t="s">
        <v>19</v>
      </c>
      <c r="K10597" t="s">
        <v>17325</v>
      </c>
    </row>
    <row r="10598" spans="1:11" hidden="1" x14ac:dyDescent="0.3">
      <c r="A10598" t="s">
        <v>8423</v>
      </c>
      <c r="B10598" t="s">
        <v>8424</v>
      </c>
      <c r="C10598" t="s">
        <v>17387</v>
      </c>
      <c r="D10598" t="s">
        <v>17388</v>
      </c>
      <c r="E10598" s="74">
        <v>42738</v>
      </c>
      <c r="F10598">
        <v>0.24936900000000001</v>
      </c>
      <c r="G10598" t="s">
        <v>17</v>
      </c>
      <c r="H10598" t="s">
        <v>17315</v>
      </c>
      <c r="I10598" s="74">
        <v>44008</v>
      </c>
      <c r="J10598" t="s">
        <v>19</v>
      </c>
      <c r="K10598" t="s">
        <v>17325</v>
      </c>
    </row>
    <row r="10599" spans="1:11" hidden="1" x14ac:dyDescent="0.3">
      <c r="A10599" t="s">
        <v>8425</v>
      </c>
      <c r="B10599" t="s">
        <v>8426</v>
      </c>
      <c r="C10599" t="s">
        <v>17387</v>
      </c>
      <c r="D10599" t="s">
        <v>17388</v>
      </c>
      <c r="E10599" s="74">
        <v>42739</v>
      </c>
      <c r="F10599">
        <v>0.24668000000000001</v>
      </c>
      <c r="G10599" t="s">
        <v>17</v>
      </c>
      <c r="H10599" t="s">
        <v>17315</v>
      </c>
      <c r="I10599" s="74">
        <v>44008</v>
      </c>
      <c r="J10599" t="s">
        <v>19</v>
      </c>
      <c r="K10599" t="s">
        <v>17325</v>
      </c>
    </row>
    <row r="10600" spans="1:11" hidden="1" x14ac:dyDescent="0.3">
      <c r="A10600" t="s">
        <v>10229</v>
      </c>
      <c r="B10600" t="s">
        <v>10228</v>
      </c>
      <c r="C10600" t="s">
        <v>17387</v>
      </c>
      <c r="D10600" t="s">
        <v>17388</v>
      </c>
      <c r="E10600" s="74">
        <v>42787</v>
      </c>
      <c r="F10600">
        <v>0.24004800000000001</v>
      </c>
      <c r="G10600" t="s">
        <v>17</v>
      </c>
      <c r="H10600" t="s">
        <v>17315</v>
      </c>
      <c r="I10600" s="74">
        <v>44458</v>
      </c>
      <c r="J10600" t="s">
        <v>19</v>
      </c>
      <c r="K10600" t="s">
        <v>17325</v>
      </c>
    </row>
    <row r="10601" spans="1:11" hidden="1" x14ac:dyDescent="0.3">
      <c r="A10601" t="s">
        <v>8427</v>
      </c>
      <c r="B10601" t="s">
        <v>8428</v>
      </c>
      <c r="C10601" t="s">
        <v>17387</v>
      </c>
      <c r="D10601" t="s">
        <v>17388</v>
      </c>
      <c r="E10601" s="74">
        <v>42800</v>
      </c>
      <c r="F10601">
        <v>0.24936800000000001</v>
      </c>
      <c r="G10601" t="s">
        <v>17</v>
      </c>
      <c r="H10601" t="s">
        <v>17315</v>
      </c>
      <c r="I10601" s="74">
        <v>44008</v>
      </c>
      <c r="J10601" t="s">
        <v>19</v>
      </c>
      <c r="K10601" t="s">
        <v>17325</v>
      </c>
    </row>
    <row r="10602" spans="1:11" hidden="1" x14ac:dyDescent="0.3">
      <c r="A10602" t="s">
        <v>8429</v>
      </c>
      <c r="B10602" t="s">
        <v>8430</v>
      </c>
      <c r="C10602" t="s">
        <v>17387</v>
      </c>
      <c r="D10602" t="s">
        <v>17388</v>
      </c>
      <c r="E10602" s="74">
        <v>42748</v>
      </c>
      <c r="F10602">
        <v>8.6628999999999998E-2</v>
      </c>
      <c r="G10602" t="s">
        <v>17</v>
      </c>
      <c r="H10602" t="s">
        <v>17315</v>
      </c>
      <c r="I10602" s="74">
        <v>44008</v>
      </c>
      <c r="J10602" t="s">
        <v>19</v>
      </c>
      <c r="K10602" t="s">
        <v>17325</v>
      </c>
    </row>
    <row r="10603" spans="1:11" hidden="1" x14ac:dyDescent="0.3">
      <c r="A10603" t="s">
        <v>8431</v>
      </c>
      <c r="B10603" t="s">
        <v>8432</v>
      </c>
      <c r="C10603" t="s">
        <v>17387</v>
      </c>
      <c r="D10603" t="s">
        <v>17388</v>
      </c>
      <c r="E10603" s="74">
        <v>42744</v>
      </c>
      <c r="F10603">
        <v>0.24696000000000001</v>
      </c>
      <c r="G10603" t="s">
        <v>17</v>
      </c>
      <c r="H10603" t="s">
        <v>17315</v>
      </c>
      <c r="I10603" s="74">
        <v>44008</v>
      </c>
      <c r="J10603" t="s">
        <v>19</v>
      </c>
      <c r="K10603" t="s">
        <v>17325</v>
      </c>
    </row>
    <row r="10604" spans="1:11" hidden="1" x14ac:dyDescent="0.3">
      <c r="A10604" t="s">
        <v>8433</v>
      </c>
      <c r="B10604" t="s">
        <v>8434</v>
      </c>
      <c r="C10604" t="s">
        <v>17387</v>
      </c>
      <c r="D10604" t="s">
        <v>17388</v>
      </c>
      <c r="E10604" s="74">
        <v>42739</v>
      </c>
      <c r="F10604">
        <v>0.24759</v>
      </c>
      <c r="G10604" t="s">
        <v>17</v>
      </c>
      <c r="H10604" t="s">
        <v>17315</v>
      </c>
      <c r="I10604" s="74">
        <v>44008</v>
      </c>
      <c r="J10604" t="s">
        <v>19</v>
      </c>
      <c r="K10604" t="s">
        <v>17325</v>
      </c>
    </row>
    <row r="10605" spans="1:11" hidden="1" x14ac:dyDescent="0.3">
      <c r="A10605" t="s">
        <v>8435</v>
      </c>
      <c r="B10605" t="s">
        <v>8436</v>
      </c>
      <c r="C10605" t="s">
        <v>17387</v>
      </c>
      <c r="D10605" t="s">
        <v>17388</v>
      </c>
      <c r="E10605" s="74">
        <v>42745</v>
      </c>
      <c r="F10605">
        <v>0.24404000000000001</v>
      </c>
      <c r="G10605" t="s">
        <v>17</v>
      </c>
      <c r="H10605" t="s">
        <v>17315</v>
      </c>
      <c r="I10605" s="74">
        <v>44008</v>
      </c>
      <c r="J10605" t="s">
        <v>19</v>
      </c>
      <c r="K10605" t="s">
        <v>17325</v>
      </c>
    </row>
    <row r="10606" spans="1:11" hidden="1" x14ac:dyDescent="0.3">
      <c r="A10606" t="s">
        <v>8389</v>
      </c>
      <c r="B10606" t="s">
        <v>8390</v>
      </c>
      <c r="C10606" t="s">
        <v>17387</v>
      </c>
      <c r="D10606" t="s">
        <v>17388</v>
      </c>
      <c r="E10606" s="74">
        <v>42761</v>
      </c>
      <c r="F10606">
        <v>0.24590999999999999</v>
      </c>
      <c r="G10606" t="s">
        <v>17</v>
      </c>
      <c r="H10606" t="s">
        <v>17315</v>
      </c>
      <c r="I10606" s="74">
        <v>44008</v>
      </c>
      <c r="J10606" t="s">
        <v>19</v>
      </c>
      <c r="K10606" t="s">
        <v>17325</v>
      </c>
    </row>
    <row r="10607" spans="1:11" hidden="1" x14ac:dyDescent="0.3">
      <c r="A10607" t="s">
        <v>8437</v>
      </c>
      <c r="B10607" t="s">
        <v>8438</v>
      </c>
      <c r="C10607" t="s">
        <v>17387</v>
      </c>
      <c r="D10607" t="s">
        <v>17388</v>
      </c>
      <c r="E10607" s="74">
        <v>42761</v>
      </c>
      <c r="F10607">
        <v>0.24928900000000001</v>
      </c>
      <c r="G10607" t="s">
        <v>17</v>
      </c>
      <c r="H10607" t="s">
        <v>17315</v>
      </c>
      <c r="I10607" s="74">
        <v>44095</v>
      </c>
      <c r="J10607" t="s">
        <v>19</v>
      </c>
      <c r="K10607" t="s">
        <v>17325</v>
      </c>
    </row>
    <row r="10608" spans="1:11" hidden="1" x14ac:dyDescent="0.3">
      <c r="A10608" t="s">
        <v>8439</v>
      </c>
      <c r="B10608" t="s">
        <v>8440</v>
      </c>
      <c r="C10608" t="s">
        <v>17387</v>
      </c>
      <c r="D10608" t="s">
        <v>17388</v>
      </c>
      <c r="E10608" s="74">
        <v>42789</v>
      </c>
      <c r="F10608">
        <v>0.24901899999999999</v>
      </c>
      <c r="G10608" t="s">
        <v>17</v>
      </c>
      <c r="H10608" t="s">
        <v>17315</v>
      </c>
      <c r="I10608" s="74">
        <v>44008</v>
      </c>
      <c r="J10608" t="s">
        <v>19</v>
      </c>
      <c r="K10608" t="s">
        <v>17325</v>
      </c>
    </row>
    <row r="10609" spans="1:11" hidden="1" x14ac:dyDescent="0.3">
      <c r="A10609" t="s">
        <v>8441</v>
      </c>
      <c r="B10609" t="s">
        <v>8442</v>
      </c>
      <c r="C10609" t="s">
        <v>17387</v>
      </c>
      <c r="D10609" t="s">
        <v>17388</v>
      </c>
      <c r="E10609" s="74">
        <v>42863</v>
      </c>
      <c r="F10609">
        <v>0.242979</v>
      </c>
      <c r="G10609" t="s">
        <v>17</v>
      </c>
      <c r="H10609" t="s">
        <v>17315</v>
      </c>
      <c r="I10609" s="74">
        <v>44008</v>
      </c>
      <c r="J10609" t="s">
        <v>19</v>
      </c>
      <c r="K10609" t="s">
        <v>17325</v>
      </c>
    </row>
    <row r="10610" spans="1:11" hidden="1" x14ac:dyDescent="0.3">
      <c r="A10610" t="s">
        <v>8443</v>
      </c>
      <c r="B10610" t="s">
        <v>8444</v>
      </c>
      <c r="C10610" t="s">
        <v>17387</v>
      </c>
      <c r="D10610" t="s">
        <v>17388</v>
      </c>
      <c r="E10610" s="74">
        <v>42746</v>
      </c>
      <c r="F10610">
        <v>0.24865000000000001</v>
      </c>
      <c r="G10610" t="s">
        <v>17</v>
      </c>
      <c r="H10610" t="s">
        <v>17315</v>
      </c>
      <c r="I10610" s="74">
        <v>44008</v>
      </c>
      <c r="J10610" t="s">
        <v>19</v>
      </c>
      <c r="K10610" t="s">
        <v>17325</v>
      </c>
    </row>
    <row r="10611" spans="1:11" hidden="1" x14ac:dyDescent="0.3">
      <c r="A10611" t="s">
        <v>8445</v>
      </c>
      <c r="B10611" t="s">
        <v>8446</v>
      </c>
      <c r="C10611" t="s">
        <v>17387</v>
      </c>
      <c r="D10611" t="s">
        <v>17388</v>
      </c>
      <c r="E10611" s="74">
        <v>42936</v>
      </c>
      <c r="F10611">
        <v>6.4490000000000006E-2</v>
      </c>
      <c r="G10611" t="s">
        <v>17</v>
      </c>
      <c r="H10611" t="s">
        <v>17315</v>
      </c>
      <c r="I10611" s="74">
        <v>44008</v>
      </c>
      <c r="J10611" t="s">
        <v>19</v>
      </c>
      <c r="K10611" t="s">
        <v>17325</v>
      </c>
    </row>
    <row r="10612" spans="1:11" hidden="1" x14ac:dyDescent="0.3">
      <c r="A10612" t="s">
        <v>8447</v>
      </c>
      <c r="B10612" t="s">
        <v>8448</v>
      </c>
      <c r="C10612" t="s">
        <v>17387</v>
      </c>
      <c r="D10612" t="s">
        <v>17388</v>
      </c>
      <c r="E10612" s="74">
        <v>42965</v>
      </c>
      <c r="F10612">
        <v>0.247339</v>
      </c>
      <c r="G10612" t="s">
        <v>17</v>
      </c>
      <c r="H10612" t="s">
        <v>17315</v>
      </c>
      <c r="I10612" s="74">
        <v>44008</v>
      </c>
      <c r="J10612" t="s">
        <v>19</v>
      </c>
      <c r="K10612" t="s">
        <v>17325</v>
      </c>
    </row>
    <row r="10613" spans="1:11" hidden="1" x14ac:dyDescent="0.3">
      <c r="A10613" t="s">
        <v>8449</v>
      </c>
      <c r="B10613" t="s">
        <v>8450</v>
      </c>
      <c r="C10613" t="s">
        <v>17387</v>
      </c>
      <c r="D10613" t="s">
        <v>17388</v>
      </c>
      <c r="E10613" s="74">
        <v>42814</v>
      </c>
      <c r="F10613">
        <v>0.24196899999999999</v>
      </c>
      <c r="G10613" t="s">
        <v>17</v>
      </c>
      <c r="H10613" t="s">
        <v>17315</v>
      </c>
      <c r="I10613" s="74">
        <v>44008</v>
      </c>
      <c r="J10613" t="s">
        <v>19</v>
      </c>
      <c r="K10613" t="s">
        <v>17325</v>
      </c>
    </row>
    <row r="10614" spans="1:11" hidden="1" x14ac:dyDescent="0.3">
      <c r="A10614" t="s">
        <v>8451</v>
      </c>
      <c r="B10614" t="s">
        <v>8452</v>
      </c>
      <c r="C10614" t="s">
        <v>17387</v>
      </c>
      <c r="D10614" t="s">
        <v>17388</v>
      </c>
      <c r="E10614" s="74">
        <v>42824</v>
      </c>
      <c r="F10614">
        <v>0.245869</v>
      </c>
      <c r="G10614" t="s">
        <v>17</v>
      </c>
      <c r="H10614" t="s">
        <v>17315</v>
      </c>
      <c r="I10614" s="74">
        <v>44008</v>
      </c>
      <c r="J10614" t="s">
        <v>19</v>
      </c>
      <c r="K10614" t="s">
        <v>17325</v>
      </c>
    </row>
    <row r="10615" spans="1:11" hidden="1" x14ac:dyDescent="0.3">
      <c r="A10615" t="s">
        <v>8453</v>
      </c>
      <c r="B10615" t="s">
        <v>8454</v>
      </c>
      <c r="C10615" t="s">
        <v>17387</v>
      </c>
      <c r="D10615" t="s">
        <v>17388</v>
      </c>
      <c r="E10615" s="74">
        <v>42915</v>
      </c>
      <c r="F10615">
        <v>0.11688800000000001</v>
      </c>
      <c r="G10615" t="s">
        <v>17</v>
      </c>
      <c r="H10615" t="s">
        <v>17315</v>
      </c>
      <c r="I10615" s="74">
        <v>44008</v>
      </c>
      <c r="J10615" t="s">
        <v>19</v>
      </c>
      <c r="K10615" t="s">
        <v>17325</v>
      </c>
    </row>
    <row r="10616" spans="1:11" hidden="1" x14ac:dyDescent="0.3">
      <c r="A10616" t="s">
        <v>8391</v>
      </c>
      <c r="B10616" t="s">
        <v>8392</v>
      </c>
      <c r="C10616" t="s">
        <v>17387</v>
      </c>
      <c r="D10616" t="s">
        <v>17388</v>
      </c>
      <c r="E10616" s="74">
        <v>42759</v>
      </c>
      <c r="F10616">
        <v>0.245258</v>
      </c>
      <c r="G10616" t="s">
        <v>17</v>
      </c>
      <c r="H10616" t="s">
        <v>17315</v>
      </c>
      <c r="I10616" s="74">
        <v>44008</v>
      </c>
      <c r="J10616" t="s">
        <v>19</v>
      </c>
      <c r="K10616" t="s">
        <v>17325</v>
      </c>
    </row>
    <row r="10617" spans="1:11" hidden="1" x14ac:dyDescent="0.3">
      <c r="A10617" t="s">
        <v>8509</v>
      </c>
      <c r="B10617" t="s">
        <v>8510</v>
      </c>
      <c r="C10617" t="s">
        <v>17387</v>
      </c>
      <c r="D10617" t="s">
        <v>17388</v>
      </c>
      <c r="E10617" s="74">
        <v>42806</v>
      </c>
      <c r="F10617">
        <v>3.9899999999999998E-2</v>
      </c>
      <c r="G10617" t="s">
        <v>17</v>
      </c>
      <c r="H10617" t="s">
        <v>17315</v>
      </c>
      <c r="I10617" s="74">
        <v>44008</v>
      </c>
      <c r="J10617" t="s">
        <v>19</v>
      </c>
      <c r="K10617" t="s">
        <v>17325</v>
      </c>
    </row>
    <row r="10618" spans="1:11" hidden="1" x14ac:dyDescent="0.3">
      <c r="A10618" t="s">
        <v>8393</v>
      </c>
      <c r="B10618" t="s">
        <v>8394</v>
      </c>
      <c r="C10618" t="s">
        <v>17387</v>
      </c>
      <c r="D10618" t="s">
        <v>17388</v>
      </c>
      <c r="E10618" s="74">
        <v>42739</v>
      </c>
      <c r="F10618">
        <v>0.18631</v>
      </c>
      <c r="G10618" t="s">
        <v>17</v>
      </c>
      <c r="H10618" t="s">
        <v>17315</v>
      </c>
      <c r="I10618" s="74">
        <v>44008</v>
      </c>
      <c r="J10618" t="s">
        <v>19</v>
      </c>
      <c r="K10618" t="s">
        <v>17325</v>
      </c>
    </row>
    <row r="10619" spans="1:11" hidden="1" x14ac:dyDescent="0.3">
      <c r="A10619" t="s">
        <v>8395</v>
      </c>
      <c r="B10619" t="s">
        <v>8396</v>
      </c>
      <c r="C10619" t="s">
        <v>17387</v>
      </c>
      <c r="D10619" t="s">
        <v>17388</v>
      </c>
      <c r="E10619" s="74">
        <v>42738</v>
      </c>
      <c r="F10619">
        <v>8.9899999999999994E-2</v>
      </c>
      <c r="G10619" t="s">
        <v>17</v>
      </c>
      <c r="H10619" t="s">
        <v>17315</v>
      </c>
      <c r="I10619" s="74">
        <v>44008</v>
      </c>
      <c r="J10619" t="s">
        <v>19</v>
      </c>
      <c r="K10619" t="s">
        <v>17325</v>
      </c>
    </row>
    <row r="10620" spans="1:11" hidden="1" x14ac:dyDescent="0.3">
      <c r="A10620" t="s">
        <v>8397</v>
      </c>
      <c r="B10620" t="s">
        <v>8398</v>
      </c>
      <c r="C10620" t="s">
        <v>17387</v>
      </c>
      <c r="D10620" t="s">
        <v>17388</v>
      </c>
      <c r="E10620" s="74">
        <v>42962</v>
      </c>
      <c r="F10620">
        <v>0.24424999999999999</v>
      </c>
      <c r="G10620" t="s">
        <v>17</v>
      </c>
      <c r="H10620" t="s">
        <v>17315</v>
      </c>
      <c r="I10620" s="74">
        <v>44095</v>
      </c>
      <c r="J10620" t="s">
        <v>19</v>
      </c>
      <c r="K10620" t="s">
        <v>17325</v>
      </c>
    </row>
    <row r="10621" spans="1:11" hidden="1" x14ac:dyDescent="0.3">
      <c r="A10621" t="s">
        <v>8399</v>
      </c>
      <c r="B10621" t="s">
        <v>8400</v>
      </c>
      <c r="C10621" t="s">
        <v>17387</v>
      </c>
      <c r="D10621" t="s">
        <v>17388</v>
      </c>
      <c r="E10621" s="74">
        <v>42852</v>
      </c>
      <c r="F10621">
        <v>0.24656</v>
      </c>
      <c r="G10621" t="s">
        <v>17</v>
      </c>
      <c r="H10621" t="s">
        <v>17315</v>
      </c>
      <c r="I10621" s="74">
        <v>44008</v>
      </c>
      <c r="J10621" t="s">
        <v>19</v>
      </c>
      <c r="K10621" t="s">
        <v>17325</v>
      </c>
    </row>
    <row r="10622" spans="1:11" hidden="1" x14ac:dyDescent="0.3">
      <c r="A10622" t="s">
        <v>8401</v>
      </c>
      <c r="B10622" t="s">
        <v>8402</v>
      </c>
      <c r="C10622" t="s">
        <v>17387</v>
      </c>
      <c r="D10622" t="s">
        <v>17388</v>
      </c>
      <c r="E10622" s="74">
        <v>42851</v>
      </c>
      <c r="F10622">
        <v>0.242919</v>
      </c>
      <c r="G10622" t="s">
        <v>17</v>
      </c>
      <c r="H10622" t="s">
        <v>17315</v>
      </c>
      <c r="I10622" s="74">
        <v>44008</v>
      </c>
      <c r="J10622" t="s">
        <v>19</v>
      </c>
      <c r="K10622" t="s">
        <v>17325</v>
      </c>
    </row>
    <row r="10623" spans="1:11" hidden="1" x14ac:dyDescent="0.3">
      <c r="A10623" t="s">
        <v>8455</v>
      </c>
      <c r="B10623" t="s">
        <v>8456</v>
      </c>
      <c r="C10623" t="s">
        <v>17387</v>
      </c>
      <c r="D10623" t="s">
        <v>17388</v>
      </c>
      <c r="E10623" s="74">
        <v>43157</v>
      </c>
      <c r="F10623">
        <v>1.8519999999999998E-2</v>
      </c>
      <c r="G10623" t="s">
        <v>17</v>
      </c>
      <c r="H10623" t="s">
        <v>17315</v>
      </c>
      <c r="I10623" s="74">
        <v>44008</v>
      </c>
      <c r="J10623" t="s">
        <v>19</v>
      </c>
      <c r="K10623" t="s">
        <v>17325</v>
      </c>
    </row>
    <row r="10624" spans="1:11" hidden="1" x14ac:dyDescent="0.3">
      <c r="A10624" t="s">
        <v>8473</v>
      </c>
      <c r="B10624" t="s">
        <v>8474</v>
      </c>
      <c r="C10624" t="s">
        <v>17387</v>
      </c>
      <c r="D10624" t="s">
        <v>17388</v>
      </c>
      <c r="E10624" s="74">
        <v>43102</v>
      </c>
      <c r="F10624">
        <v>0.24857899999999999</v>
      </c>
      <c r="G10624" t="s">
        <v>17</v>
      </c>
      <c r="H10624" t="s">
        <v>17315</v>
      </c>
      <c r="I10624" s="74">
        <v>44008</v>
      </c>
      <c r="J10624" t="s">
        <v>19</v>
      </c>
      <c r="K10624" t="s">
        <v>17325</v>
      </c>
    </row>
    <row r="10625" spans="1:11" hidden="1" x14ac:dyDescent="0.3">
      <c r="A10625" t="s">
        <v>8479</v>
      </c>
      <c r="B10625" t="s">
        <v>8480</v>
      </c>
      <c r="C10625" t="s">
        <v>17387</v>
      </c>
      <c r="D10625" t="s">
        <v>17388</v>
      </c>
      <c r="E10625" s="74">
        <v>43102</v>
      </c>
      <c r="F10625">
        <v>0.24718999999999999</v>
      </c>
      <c r="G10625" t="s">
        <v>17</v>
      </c>
      <c r="H10625" t="s">
        <v>17315</v>
      </c>
      <c r="I10625" s="74">
        <v>44008</v>
      </c>
      <c r="J10625" t="s">
        <v>19</v>
      </c>
      <c r="K10625" t="s">
        <v>17325</v>
      </c>
    </row>
    <row r="10626" spans="1:11" hidden="1" x14ac:dyDescent="0.3">
      <c r="A10626" t="s">
        <v>8481</v>
      </c>
      <c r="B10626" t="s">
        <v>8482</v>
      </c>
      <c r="C10626" t="s">
        <v>17387</v>
      </c>
      <c r="D10626" t="s">
        <v>17388</v>
      </c>
      <c r="E10626" s="74">
        <v>43118</v>
      </c>
      <c r="F10626">
        <v>0.24882899999999999</v>
      </c>
      <c r="G10626" t="s">
        <v>17</v>
      </c>
      <c r="H10626" t="s">
        <v>17315</v>
      </c>
      <c r="I10626" s="74">
        <v>44008</v>
      </c>
      <c r="J10626" t="s">
        <v>19</v>
      </c>
      <c r="K10626" t="s">
        <v>17325</v>
      </c>
    </row>
    <row r="10627" spans="1:11" hidden="1" x14ac:dyDescent="0.3">
      <c r="A10627" t="s">
        <v>8483</v>
      </c>
      <c r="B10627" t="s">
        <v>8484</v>
      </c>
      <c r="C10627" t="s">
        <v>17387</v>
      </c>
      <c r="D10627" t="s">
        <v>17388</v>
      </c>
      <c r="E10627" s="74">
        <v>43145</v>
      </c>
      <c r="F10627">
        <v>0.24889800000000001</v>
      </c>
      <c r="G10627" t="s">
        <v>17</v>
      </c>
      <c r="H10627" t="s">
        <v>17315</v>
      </c>
      <c r="I10627" s="74">
        <v>44008</v>
      </c>
      <c r="J10627" t="s">
        <v>19</v>
      </c>
      <c r="K10627" t="s">
        <v>17325</v>
      </c>
    </row>
    <row r="10628" spans="1:11" hidden="1" x14ac:dyDescent="0.3">
      <c r="A10628" t="s">
        <v>8485</v>
      </c>
      <c r="B10628" t="s">
        <v>8486</v>
      </c>
      <c r="C10628" t="s">
        <v>17387</v>
      </c>
      <c r="D10628" t="s">
        <v>17388</v>
      </c>
      <c r="E10628" s="74">
        <v>43151</v>
      </c>
      <c r="F10628">
        <v>0.24334</v>
      </c>
      <c r="G10628" t="s">
        <v>17</v>
      </c>
      <c r="H10628" t="s">
        <v>17315</v>
      </c>
      <c r="I10628" s="74">
        <v>44095</v>
      </c>
      <c r="J10628" t="s">
        <v>19</v>
      </c>
      <c r="K10628" t="s">
        <v>17325</v>
      </c>
    </row>
    <row r="10629" spans="1:11" hidden="1" x14ac:dyDescent="0.3">
      <c r="A10629" t="s">
        <v>8487</v>
      </c>
      <c r="B10629" t="s">
        <v>8488</v>
      </c>
      <c r="C10629" t="s">
        <v>17387</v>
      </c>
      <c r="D10629" t="s">
        <v>17388</v>
      </c>
      <c r="E10629" s="74">
        <v>43104</v>
      </c>
      <c r="F10629">
        <v>0.24268999999999999</v>
      </c>
      <c r="G10629" t="s">
        <v>17</v>
      </c>
      <c r="H10629" t="s">
        <v>17315</v>
      </c>
      <c r="I10629" s="74">
        <v>44008</v>
      </c>
      <c r="J10629" t="s">
        <v>19</v>
      </c>
      <c r="K10629" t="s">
        <v>17325</v>
      </c>
    </row>
    <row r="10630" spans="1:11" hidden="1" x14ac:dyDescent="0.3">
      <c r="A10630" t="s">
        <v>8489</v>
      </c>
      <c r="B10630" t="s">
        <v>8490</v>
      </c>
      <c r="C10630" t="s">
        <v>17387</v>
      </c>
      <c r="D10630" t="s">
        <v>17388</v>
      </c>
      <c r="E10630" s="74">
        <v>43104</v>
      </c>
      <c r="F10630">
        <v>0.245999</v>
      </c>
      <c r="G10630" t="s">
        <v>17</v>
      </c>
      <c r="H10630" t="s">
        <v>17315</v>
      </c>
      <c r="I10630" s="74">
        <v>44008</v>
      </c>
      <c r="J10630" t="s">
        <v>19</v>
      </c>
      <c r="K10630" t="s">
        <v>17325</v>
      </c>
    </row>
    <row r="10631" spans="1:11" hidden="1" x14ac:dyDescent="0.3">
      <c r="A10631" t="s">
        <v>8491</v>
      </c>
      <c r="B10631" t="s">
        <v>8492</v>
      </c>
      <c r="C10631" t="s">
        <v>17387</v>
      </c>
      <c r="D10631" t="s">
        <v>17388</v>
      </c>
      <c r="E10631" s="74">
        <v>43269</v>
      </c>
      <c r="F10631">
        <v>0.24757999999999999</v>
      </c>
      <c r="G10631" t="s">
        <v>17</v>
      </c>
      <c r="H10631" t="s">
        <v>17315</v>
      </c>
      <c r="I10631" s="74">
        <v>44008</v>
      </c>
      <c r="J10631" t="s">
        <v>19</v>
      </c>
      <c r="K10631" t="s">
        <v>17325</v>
      </c>
    </row>
    <row r="10632" spans="1:11" hidden="1" x14ac:dyDescent="0.3">
      <c r="A10632" t="s">
        <v>8493</v>
      </c>
      <c r="B10632" t="s">
        <v>8494</v>
      </c>
      <c r="C10632" t="s">
        <v>17387</v>
      </c>
      <c r="D10632" t="s">
        <v>17388</v>
      </c>
      <c r="E10632" s="74">
        <v>43124</v>
      </c>
      <c r="F10632">
        <v>0.16774900000000001</v>
      </c>
      <c r="G10632" t="s">
        <v>17</v>
      </c>
      <c r="H10632" t="s">
        <v>17315</v>
      </c>
      <c r="I10632" s="74">
        <v>44008</v>
      </c>
      <c r="J10632" t="s">
        <v>19</v>
      </c>
      <c r="K10632" t="s">
        <v>17325</v>
      </c>
    </row>
    <row r="10633" spans="1:11" hidden="1" x14ac:dyDescent="0.3">
      <c r="A10633" t="s">
        <v>8495</v>
      </c>
      <c r="B10633" t="s">
        <v>8496</v>
      </c>
      <c r="C10633" t="s">
        <v>17387</v>
      </c>
      <c r="D10633" t="s">
        <v>17388</v>
      </c>
      <c r="E10633" s="74">
        <v>43104</v>
      </c>
      <c r="F10633">
        <v>0.24035000000000001</v>
      </c>
      <c r="G10633" t="s">
        <v>17</v>
      </c>
      <c r="H10633" t="s">
        <v>17315</v>
      </c>
      <c r="I10633" s="74">
        <v>44008</v>
      </c>
      <c r="J10633" t="s">
        <v>19</v>
      </c>
      <c r="K10633" t="s">
        <v>17325</v>
      </c>
    </row>
    <row r="10634" spans="1:11" hidden="1" x14ac:dyDescent="0.3">
      <c r="A10634" t="s">
        <v>8457</v>
      </c>
      <c r="B10634" t="s">
        <v>8458</v>
      </c>
      <c r="C10634" t="s">
        <v>17387</v>
      </c>
      <c r="D10634" t="s">
        <v>17388</v>
      </c>
      <c r="E10634" s="74">
        <v>43104</v>
      </c>
      <c r="F10634">
        <v>0.24390999999999999</v>
      </c>
      <c r="G10634" t="s">
        <v>17</v>
      </c>
      <c r="H10634" t="s">
        <v>17315</v>
      </c>
      <c r="I10634" s="74">
        <v>44095</v>
      </c>
      <c r="J10634" t="s">
        <v>19</v>
      </c>
      <c r="K10634" t="s">
        <v>17325</v>
      </c>
    </row>
    <row r="10635" spans="1:11" hidden="1" x14ac:dyDescent="0.3">
      <c r="A10635" t="s">
        <v>8497</v>
      </c>
      <c r="B10635" t="s">
        <v>8498</v>
      </c>
      <c r="C10635" t="s">
        <v>17387</v>
      </c>
      <c r="D10635" t="s">
        <v>17388</v>
      </c>
      <c r="E10635" s="74">
        <v>43122</v>
      </c>
      <c r="F10635">
        <v>0.244759</v>
      </c>
      <c r="G10635" t="s">
        <v>17</v>
      </c>
      <c r="H10635" t="s">
        <v>17315</v>
      </c>
      <c r="I10635" s="74">
        <v>44008</v>
      </c>
      <c r="J10635" t="s">
        <v>19</v>
      </c>
      <c r="K10635" t="s">
        <v>17325</v>
      </c>
    </row>
    <row r="10636" spans="1:11" hidden="1" x14ac:dyDescent="0.3">
      <c r="A10636" t="s">
        <v>8499</v>
      </c>
      <c r="B10636" t="s">
        <v>8500</v>
      </c>
      <c r="C10636" t="s">
        <v>17387</v>
      </c>
      <c r="D10636" t="s">
        <v>17388</v>
      </c>
      <c r="E10636" s="74">
        <v>43186</v>
      </c>
      <c r="F10636">
        <v>0.24781900000000001</v>
      </c>
      <c r="G10636" t="s">
        <v>17</v>
      </c>
      <c r="H10636" t="s">
        <v>17315</v>
      </c>
      <c r="I10636" s="74">
        <v>44008</v>
      </c>
      <c r="J10636" t="s">
        <v>19</v>
      </c>
      <c r="K10636" t="s">
        <v>17325</v>
      </c>
    </row>
    <row r="10637" spans="1:11" hidden="1" x14ac:dyDescent="0.3">
      <c r="A10637" t="s">
        <v>8501</v>
      </c>
      <c r="B10637" t="s">
        <v>8502</v>
      </c>
      <c r="C10637" t="s">
        <v>17387</v>
      </c>
      <c r="D10637" t="s">
        <v>17388</v>
      </c>
      <c r="E10637" s="74">
        <v>43111</v>
      </c>
      <c r="F10637">
        <v>0.14327999999999999</v>
      </c>
      <c r="G10637" t="s">
        <v>17</v>
      </c>
      <c r="H10637" t="s">
        <v>17315</v>
      </c>
      <c r="I10637" s="74">
        <v>44008</v>
      </c>
      <c r="J10637" t="s">
        <v>19</v>
      </c>
      <c r="K10637" t="s">
        <v>17325</v>
      </c>
    </row>
    <row r="10638" spans="1:11" hidden="1" x14ac:dyDescent="0.3">
      <c r="A10638" t="s">
        <v>8503</v>
      </c>
      <c r="B10638" t="s">
        <v>8504</v>
      </c>
      <c r="C10638" t="s">
        <v>17387</v>
      </c>
      <c r="D10638" t="s">
        <v>17388</v>
      </c>
      <c r="E10638" s="74">
        <v>43105</v>
      </c>
      <c r="F10638">
        <v>0.24878800000000001</v>
      </c>
      <c r="G10638" t="s">
        <v>17</v>
      </c>
      <c r="H10638" t="s">
        <v>17315</v>
      </c>
      <c r="I10638" s="74">
        <v>44008</v>
      </c>
      <c r="J10638" t="s">
        <v>19</v>
      </c>
      <c r="K10638" t="s">
        <v>17325</v>
      </c>
    </row>
    <row r="10639" spans="1:11" hidden="1" x14ac:dyDescent="0.3">
      <c r="A10639" t="s">
        <v>8505</v>
      </c>
      <c r="B10639" t="s">
        <v>8506</v>
      </c>
      <c r="C10639" t="s">
        <v>17387</v>
      </c>
      <c r="D10639" t="s">
        <v>17388</v>
      </c>
      <c r="E10639" s="74">
        <v>43110</v>
      </c>
      <c r="F10639">
        <v>1.8710000000000001E-2</v>
      </c>
      <c r="G10639" t="s">
        <v>17</v>
      </c>
      <c r="H10639" t="s">
        <v>17315</v>
      </c>
      <c r="I10639" s="74">
        <v>44008</v>
      </c>
      <c r="J10639" t="s">
        <v>19</v>
      </c>
      <c r="K10639" t="s">
        <v>17325</v>
      </c>
    </row>
    <row r="10640" spans="1:11" hidden="1" x14ac:dyDescent="0.3">
      <c r="A10640" t="s">
        <v>8507</v>
      </c>
      <c r="B10640" t="s">
        <v>8508</v>
      </c>
      <c r="C10640" t="s">
        <v>17387</v>
      </c>
      <c r="D10640" t="s">
        <v>17388</v>
      </c>
      <c r="E10640" s="74">
        <v>43102</v>
      </c>
      <c r="F10640">
        <v>4.7E-2</v>
      </c>
      <c r="G10640" t="s">
        <v>17</v>
      </c>
      <c r="H10640" t="s">
        <v>17315</v>
      </c>
      <c r="I10640" s="74">
        <v>44008</v>
      </c>
      <c r="J10640" t="s">
        <v>19</v>
      </c>
      <c r="K10640" t="s">
        <v>17325</v>
      </c>
    </row>
    <row r="10641" spans="1:11" hidden="1" x14ac:dyDescent="0.3">
      <c r="A10641" t="s">
        <v>8511</v>
      </c>
      <c r="B10641" t="s">
        <v>8512</v>
      </c>
      <c r="C10641" t="s">
        <v>17387</v>
      </c>
      <c r="D10641" t="s">
        <v>17388</v>
      </c>
      <c r="E10641" s="74">
        <v>43231</v>
      </c>
      <c r="F10641">
        <v>0.24718899999999999</v>
      </c>
      <c r="G10641" t="s">
        <v>17</v>
      </c>
      <c r="H10641" t="s">
        <v>17315</v>
      </c>
      <c r="I10641" s="74">
        <v>44008</v>
      </c>
      <c r="J10641" t="s">
        <v>19</v>
      </c>
      <c r="K10641" t="s">
        <v>17325</v>
      </c>
    </row>
    <row r="10642" spans="1:11" hidden="1" x14ac:dyDescent="0.3">
      <c r="A10642" t="s">
        <v>8513</v>
      </c>
      <c r="B10642" t="s">
        <v>8514</v>
      </c>
      <c r="C10642" t="s">
        <v>17387</v>
      </c>
      <c r="D10642" t="s">
        <v>17388</v>
      </c>
      <c r="E10642" s="74">
        <v>43235</v>
      </c>
      <c r="F10642">
        <v>0.246089</v>
      </c>
      <c r="G10642" t="s">
        <v>17</v>
      </c>
      <c r="H10642" t="s">
        <v>17315</v>
      </c>
      <c r="I10642" s="74">
        <v>44008</v>
      </c>
      <c r="J10642" t="s">
        <v>19</v>
      </c>
      <c r="K10642" t="s">
        <v>17325</v>
      </c>
    </row>
    <row r="10643" spans="1:11" hidden="1" x14ac:dyDescent="0.3">
      <c r="A10643" t="s">
        <v>8515</v>
      </c>
      <c r="B10643" t="s">
        <v>8516</v>
      </c>
      <c r="C10643" t="s">
        <v>17387</v>
      </c>
      <c r="D10643" t="s">
        <v>17388</v>
      </c>
      <c r="E10643" s="74">
        <v>43237</v>
      </c>
      <c r="F10643">
        <v>0.24907000000000001</v>
      </c>
      <c r="G10643" t="s">
        <v>17</v>
      </c>
      <c r="H10643" t="s">
        <v>17315</v>
      </c>
      <c r="I10643" s="74">
        <v>44008</v>
      </c>
      <c r="J10643" t="s">
        <v>19</v>
      </c>
      <c r="K10643" t="s">
        <v>17325</v>
      </c>
    </row>
    <row r="10644" spans="1:11" hidden="1" x14ac:dyDescent="0.3">
      <c r="A10644" t="s">
        <v>8517</v>
      </c>
      <c r="B10644" t="s">
        <v>8518</v>
      </c>
      <c r="C10644" t="s">
        <v>17387</v>
      </c>
      <c r="D10644" t="s">
        <v>17388</v>
      </c>
      <c r="E10644" s="74">
        <v>43256</v>
      </c>
      <c r="F10644">
        <v>0.24599699999999999</v>
      </c>
      <c r="G10644" t="s">
        <v>17</v>
      </c>
      <c r="H10644" t="s">
        <v>17315</v>
      </c>
      <c r="I10644" s="74">
        <v>44008</v>
      </c>
      <c r="J10644" t="s">
        <v>19</v>
      </c>
      <c r="K10644" t="s">
        <v>17325</v>
      </c>
    </row>
    <row r="10645" spans="1:11" hidden="1" x14ac:dyDescent="0.3">
      <c r="A10645" t="s">
        <v>8459</v>
      </c>
      <c r="B10645" t="s">
        <v>8460</v>
      </c>
      <c r="C10645" t="s">
        <v>17387</v>
      </c>
      <c r="D10645" t="s">
        <v>17388</v>
      </c>
      <c r="E10645" s="74">
        <v>43102</v>
      </c>
      <c r="F10645">
        <v>0.24235999999999999</v>
      </c>
      <c r="G10645" t="s">
        <v>17</v>
      </c>
      <c r="H10645" t="s">
        <v>17315</v>
      </c>
      <c r="I10645" s="74">
        <v>44008</v>
      </c>
      <c r="J10645" t="s">
        <v>19</v>
      </c>
      <c r="K10645" t="s">
        <v>17325</v>
      </c>
    </row>
    <row r="10646" spans="1:11" hidden="1" x14ac:dyDescent="0.3">
      <c r="A10646" t="s">
        <v>8519</v>
      </c>
      <c r="B10646" t="s">
        <v>8520</v>
      </c>
      <c r="C10646" t="s">
        <v>17387</v>
      </c>
      <c r="D10646" t="s">
        <v>17388</v>
      </c>
      <c r="E10646" s="74">
        <v>43284</v>
      </c>
      <c r="F10646">
        <v>0.248219</v>
      </c>
      <c r="G10646" t="s">
        <v>17</v>
      </c>
      <c r="H10646" t="s">
        <v>17315</v>
      </c>
      <c r="I10646" s="74">
        <v>44008</v>
      </c>
      <c r="J10646" t="s">
        <v>19</v>
      </c>
      <c r="K10646" t="s">
        <v>17325</v>
      </c>
    </row>
    <row r="10647" spans="1:11" hidden="1" x14ac:dyDescent="0.3">
      <c r="A10647" t="s">
        <v>8521</v>
      </c>
      <c r="B10647" t="s">
        <v>8522</v>
      </c>
      <c r="C10647" t="s">
        <v>17387</v>
      </c>
      <c r="D10647" t="s">
        <v>17388</v>
      </c>
      <c r="E10647" s="74">
        <v>43300</v>
      </c>
      <c r="F10647">
        <v>0.249</v>
      </c>
      <c r="G10647" t="s">
        <v>17</v>
      </c>
      <c r="H10647" t="s">
        <v>17315</v>
      </c>
      <c r="I10647" s="74">
        <v>44008</v>
      </c>
      <c r="J10647" t="s">
        <v>19</v>
      </c>
      <c r="K10647" t="s">
        <v>17325</v>
      </c>
    </row>
    <row r="10648" spans="1:11" hidden="1" x14ac:dyDescent="0.3">
      <c r="A10648" t="s">
        <v>8523</v>
      </c>
      <c r="B10648" t="s">
        <v>8524</v>
      </c>
      <c r="C10648" t="s">
        <v>17387</v>
      </c>
      <c r="D10648" t="s">
        <v>17388</v>
      </c>
      <c r="E10648" s="74">
        <v>43320</v>
      </c>
      <c r="F10648">
        <v>0.23930000000000001</v>
      </c>
      <c r="G10648" t="s">
        <v>17</v>
      </c>
      <c r="H10648" t="s">
        <v>17315</v>
      </c>
      <c r="I10648" s="74">
        <v>44008</v>
      </c>
      <c r="J10648" t="s">
        <v>19</v>
      </c>
      <c r="K10648" t="s">
        <v>17325</v>
      </c>
    </row>
    <row r="10649" spans="1:11" hidden="1" x14ac:dyDescent="0.3">
      <c r="A10649" t="s">
        <v>8525</v>
      </c>
      <c r="B10649" t="s">
        <v>8526</v>
      </c>
      <c r="C10649" t="s">
        <v>17387</v>
      </c>
      <c r="D10649" t="s">
        <v>17388</v>
      </c>
      <c r="E10649" s="74">
        <v>43322</v>
      </c>
      <c r="F10649">
        <v>0.248139</v>
      </c>
      <c r="G10649" t="s">
        <v>17</v>
      </c>
      <c r="H10649" t="s">
        <v>17315</v>
      </c>
      <c r="I10649" s="74">
        <v>44008</v>
      </c>
      <c r="J10649" t="s">
        <v>19</v>
      </c>
      <c r="K10649" t="s">
        <v>17325</v>
      </c>
    </row>
    <row r="10650" spans="1:11" hidden="1" x14ac:dyDescent="0.3">
      <c r="A10650" t="s">
        <v>8527</v>
      </c>
      <c r="B10650" t="s">
        <v>8528</v>
      </c>
      <c r="C10650" t="s">
        <v>17387</v>
      </c>
      <c r="D10650" t="s">
        <v>17388</v>
      </c>
      <c r="E10650" s="74">
        <v>43339</v>
      </c>
      <c r="F10650">
        <v>0.24768000000000001</v>
      </c>
      <c r="G10650" t="s">
        <v>17</v>
      </c>
      <c r="H10650" t="s">
        <v>17315</v>
      </c>
      <c r="I10650" s="74">
        <v>44008</v>
      </c>
      <c r="J10650" t="s">
        <v>19</v>
      </c>
      <c r="K10650" t="s">
        <v>17325</v>
      </c>
    </row>
    <row r="10651" spans="1:11" hidden="1" x14ac:dyDescent="0.3">
      <c r="A10651" t="s">
        <v>8529</v>
      </c>
      <c r="B10651" t="s">
        <v>8530</v>
      </c>
      <c r="C10651" t="s">
        <v>17387</v>
      </c>
      <c r="D10651" t="s">
        <v>17388</v>
      </c>
      <c r="E10651" s="74">
        <v>43349</v>
      </c>
      <c r="F10651">
        <v>0.24689</v>
      </c>
      <c r="G10651" t="s">
        <v>17</v>
      </c>
      <c r="H10651" t="s">
        <v>17315</v>
      </c>
      <c r="I10651" s="74">
        <v>44008</v>
      </c>
      <c r="J10651" t="s">
        <v>19</v>
      </c>
      <c r="K10651" t="s">
        <v>17325</v>
      </c>
    </row>
    <row r="10652" spans="1:11" hidden="1" x14ac:dyDescent="0.3">
      <c r="A10652" t="s">
        <v>8531</v>
      </c>
      <c r="B10652" t="s">
        <v>8532</v>
      </c>
      <c r="C10652" t="s">
        <v>17387</v>
      </c>
      <c r="D10652" t="s">
        <v>17388</v>
      </c>
      <c r="E10652" s="74">
        <v>43360</v>
      </c>
      <c r="F10652">
        <v>0.248419</v>
      </c>
      <c r="G10652" t="s">
        <v>17</v>
      </c>
      <c r="H10652" t="s">
        <v>17315</v>
      </c>
      <c r="I10652" s="74">
        <v>44008</v>
      </c>
      <c r="J10652" t="s">
        <v>19</v>
      </c>
      <c r="K10652" t="s">
        <v>17325</v>
      </c>
    </row>
    <row r="10653" spans="1:11" hidden="1" x14ac:dyDescent="0.3">
      <c r="A10653" t="s">
        <v>8533</v>
      </c>
      <c r="B10653" t="s">
        <v>8534</v>
      </c>
      <c r="C10653" t="s">
        <v>17387</v>
      </c>
      <c r="D10653" t="s">
        <v>17388</v>
      </c>
      <c r="E10653" s="74">
        <v>43367</v>
      </c>
      <c r="F10653">
        <v>0.24709800000000001</v>
      </c>
      <c r="G10653" t="s">
        <v>17</v>
      </c>
      <c r="H10653" t="s">
        <v>17315</v>
      </c>
      <c r="I10653" s="74">
        <v>44008</v>
      </c>
      <c r="J10653" t="s">
        <v>19</v>
      </c>
      <c r="K10653" t="s">
        <v>17325</v>
      </c>
    </row>
    <row r="10654" spans="1:11" hidden="1" x14ac:dyDescent="0.3">
      <c r="A10654" t="s">
        <v>8535</v>
      </c>
      <c r="B10654" t="s">
        <v>8536</v>
      </c>
      <c r="C10654" t="s">
        <v>17387</v>
      </c>
      <c r="D10654" t="s">
        <v>17388</v>
      </c>
      <c r="E10654" s="74">
        <v>43396</v>
      </c>
      <c r="F10654">
        <v>0.24775</v>
      </c>
      <c r="G10654" t="s">
        <v>17</v>
      </c>
      <c r="H10654" t="s">
        <v>17315</v>
      </c>
      <c r="I10654" s="74">
        <v>44008</v>
      </c>
      <c r="J10654" t="s">
        <v>19</v>
      </c>
      <c r="K10654" t="s">
        <v>17325</v>
      </c>
    </row>
    <row r="10655" spans="1:11" hidden="1" x14ac:dyDescent="0.3">
      <c r="A10655" t="s">
        <v>8537</v>
      </c>
      <c r="B10655" t="s">
        <v>8538</v>
      </c>
      <c r="C10655" t="s">
        <v>17387</v>
      </c>
      <c r="D10655" t="s">
        <v>17388</v>
      </c>
      <c r="E10655" s="74">
        <v>43438</v>
      </c>
      <c r="F10655">
        <v>2.997E-2</v>
      </c>
      <c r="G10655" t="s">
        <v>17</v>
      </c>
      <c r="H10655" t="s">
        <v>17315</v>
      </c>
      <c r="I10655" s="74">
        <v>44008</v>
      </c>
      <c r="J10655" t="s">
        <v>19</v>
      </c>
      <c r="K10655" t="s">
        <v>17325</v>
      </c>
    </row>
    <row r="10656" spans="1:11" hidden="1" x14ac:dyDescent="0.3">
      <c r="A10656" t="s">
        <v>8461</v>
      </c>
      <c r="B10656" t="s">
        <v>8462</v>
      </c>
      <c r="C10656" t="s">
        <v>17387</v>
      </c>
      <c r="D10656" t="s">
        <v>17388</v>
      </c>
      <c r="E10656" s="74">
        <v>43108</v>
      </c>
      <c r="F10656">
        <v>0.11439000000000001</v>
      </c>
      <c r="G10656" t="s">
        <v>17</v>
      </c>
      <c r="H10656" t="s">
        <v>17315</v>
      </c>
      <c r="I10656" s="74">
        <v>44008</v>
      </c>
      <c r="J10656" t="s">
        <v>19</v>
      </c>
      <c r="K10656" t="s">
        <v>17325</v>
      </c>
    </row>
    <row r="10657" spans="1:11" hidden="1" x14ac:dyDescent="0.3">
      <c r="A10657" t="s">
        <v>8540</v>
      </c>
      <c r="B10657" t="s">
        <v>8541</v>
      </c>
      <c r="C10657" t="s">
        <v>17387</v>
      </c>
      <c r="D10657" t="s">
        <v>17388</v>
      </c>
      <c r="E10657" s="74">
        <v>43300</v>
      </c>
      <c r="F10657">
        <v>0.24878</v>
      </c>
      <c r="G10657" t="s">
        <v>17</v>
      </c>
      <c r="H10657" t="s">
        <v>17315</v>
      </c>
      <c r="I10657" s="74">
        <v>44008</v>
      </c>
      <c r="J10657" t="s">
        <v>19</v>
      </c>
      <c r="K10657" t="s">
        <v>17325</v>
      </c>
    </row>
    <row r="10658" spans="1:11" hidden="1" x14ac:dyDescent="0.3">
      <c r="A10658" t="s">
        <v>8542</v>
      </c>
      <c r="B10658" t="s">
        <v>8543</v>
      </c>
      <c r="C10658" t="s">
        <v>17387</v>
      </c>
      <c r="D10658" t="s">
        <v>17388</v>
      </c>
      <c r="E10658" s="74">
        <v>43301</v>
      </c>
      <c r="F10658">
        <v>0.24782899999999999</v>
      </c>
      <c r="G10658" t="s">
        <v>17</v>
      </c>
      <c r="H10658" t="s">
        <v>17315</v>
      </c>
      <c r="I10658" s="74">
        <v>44095</v>
      </c>
      <c r="J10658" t="s">
        <v>19</v>
      </c>
      <c r="K10658" t="s">
        <v>17325</v>
      </c>
    </row>
    <row r="10659" spans="1:11" hidden="1" x14ac:dyDescent="0.3">
      <c r="A10659" t="s">
        <v>8544</v>
      </c>
      <c r="B10659" t="s">
        <v>8545</v>
      </c>
      <c r="C10659" t="s">
        <v>17387</v>
      </c>
      <c r="D10659" t="s">
        <v>17388</v>
      </c>
      <c r="E10659" s="74">
        <v>43315</v>
      </c>
      <c r="F10659">
        <v>0.24379000000000001</v>
      </c>
      <c r="G10659" t="s">
        <v>17</v>
      </c>
      <c r="H10659" t="s">
        <v>17315</v>
      </c>
      <c r="I10659" s="74">
        <v>44095</v>
      </c>
      <c r="J10659" t="s">
        <v>19</v>
      </c>
      <c r="K10659" t="s">
        <v>17325</v>
      </c>
    </row>
    <row r="10660" spans="1:11" hidden="1" x14ac:dyDescent="0.3">
      <c r="A10660" t="s">
        <v>8546</v>
      </c>
      <c r="B10660" t="s">
        <v>8547</v>
      </c>
      <c r="C10660" t="s">
        <v>17387</v>
      </c>
      <c r="D10660" t="s">
        <v>17388</v>
      </c>
      <c r="E10660" s="74">
        <v>43356</v>
      </c>
      <c r="F10660">
        <v>0.24865699999999999</v>
      </c>
      <c r="G10660" t="s">
        <v>17</v>
      </c>
      <c r="H10660" t="s">
        <v>17315</v>
      </c>
      <c r="I10660" s="74">
        <v>44095</v>
      </c>
      <c r="J10660" t="s">
        <v>19</v>
      </c>
      <c r="K10660" t="s">
        <v>17325</v>
      </c>
    </row>
    <row r="10661" spans="1:11" hidden="1" x14ac:dyDescent="0.3">
      <c r="A10661" t="s">
        <v>8549</v>
      </c>
      <c r="B10661" t="s">
        <v>8550</v>
      </c>
      <c r="C10661" t="s">
        <v>17387</v>
      </c>
      <c r="D10661" t="s">
        <v>17388</v>
      </c>
      <c r="E10661" s="74">
        <v>43377</v>
      </c>
      <c r="F10661">
        <v>0.24745</v>
      </c>
      <c r="G10661" t="s">
        <v>17</v>
      </c>
      <c r="H10661" t="s">
        <v>17315</v>
      </c>
      <c r="I10661" s="74">
        <v>44008</v>
      </c>
      <c r="J10661" t="s">
        <v>19</v>
      </c>
      <c r="K10661" t="s">
        <v>17325</v>
      </c>
    </row>
    <row r="10662" spans="1:11" hidden="1" x14ac:dyDescent="0.3">
      <c r="A10662" t="s">
        <v>8551</v>
      </c>
      <c r="B10662" t="s">
        <v>8552</v>
      </c>
      <c r="C10662" t="s">
        <v>17387</v>
      </c>
      <c r="D10662" t="s">
        <v>17388</v>
      </c>
      <c r="E10662" s="74">
        <v>43342</v>
      </c>
      <c r="F10662">
        <v>3.8760000000000003E-2</v>
      </c>
      <c r="G10662" t="s">
        <v>17</v>
      </c>
      <c r="H10662" t="s">
        <v>17315</v>
      </c>
      <c r="I10662" s="74">
        <v>44008</v>
      </c>
      <c r="J10662" t="s">
        <v>19</v>
      </c>
      <c r="K10662" t="s">
        <v>17325</v>
      </c>
    </row>
    <row r="10663" spans="1:11" hidden="1" x14ac:dyDescent="0.3">
      <c r="A10663" t="s">
        <v>8553</v>
      </c>
      <c r="B10663" t="s">
        <v>8554</v>
      </c>
      <c r="C10663" t="s">
        <v>17387</v>
      </c>
      <c r="D10663" t="s">
        <v>17388</v>
      </c>
      <c r="E10663" s="74">
        <v>43196</v>
      </c>
      <c r="F10663">
        <v>0.23976</v>
      </c>
      <c r="G10663" t="s">
        <v>17</v>
      </c>
      <c r="H10663" t="s">
        <v>17315</v>
      </c>
      <c r="I10663" s="74">
        <v>44008</v>
      </c>
      <c r="J10663" t="s">
        <v>19</v>
      </c>
      <c r="K10663" t="s">
        <v>17325</v>
      </c>
    </row>
    <row r="10664" spans="1:11" hidden="1" x14ac:dyDescent="0.3">
      <c r="A10664" t="s">
        <v>8555</v>
      </c>
      <c r="B10664" t="s">
        <v>8556</v>
      </c>
      <c r="C10664" t="s">
        <v>17387</v>
      </c>
      <c r="D10664" t="s">
        <v>17388</v>
      </c>
      <c r="E10664" s="74">
        <v>43190</v>
      </c>
      <c r="F10664">
        <v>0.24582799999999999</v>
      </c>
      <c r="G10664" t="s">
        <v>17</v>
      </c>
      <c r="H10664" t="s">
        <v>17315</v>
      </c>
      <c r="I10664" s="74">
        <v>44008</v>
      </c>
      <c r="J10664" t="s">
        <v>19</v>
      </c>
      <c r="K10664" t="s">
        <v>17325</v>
      </c>
    </row>
    <row r="10665" spans="1:11" hidden="1" x14ac:dyDescent="0.3">
      <c r="A10665" t="s">
        <v>8557</v>
      </c>
      <c r="B10665" t="s">
        <v>8558</v>
      </c>
      <c r="C10665" t="s">
        <v>17387</v>
      </c>
      <c r="D10665" t="s">
        <v>17388</v>
      </c>
      <c r="E10665" s="74">
        <v>43228</v>
      </c>
      <c r="F10665">
        <v>0.24734999999999999</v>
      </c>
      <c r="G10665" t="s">
        <v>17</v>
      </c>
      <c r="H10665" t="s">
        <v>17315</v>
      </c>
      <c r="I10665" s="74">
        <v>44008</v>
      </c>
      <c r="J10665" t="s">
        <v>19</v>
      </c>
      <c r="K10665" t="s">
        <v>17325</v>
      </c>
    </row>
    <row r="10666" spans="1:11" hidden="1" x14ac:dyDescent="0.3">
      <c r="A10666" t="s">
        <v>8463</v>
      </c>
      <c r="B10666" t="s">
        <v>8464</v>
      </c>
      <c r="C10666" t="s">
        <v>17387</v>
      </c>
      <c r="D10666" t="s">
        <v>17388</v>
      </c>
      <c r="E10666" s="74">
        <v>43104</v>
      </c>
      <c r="F10666">
        <v>0.24030000000000001</v>
      </c>
      <c r="G10666" t="s">
        <v>17</v>
      </c>
      <c r="H10666" t="s">
        <v>17315</v>
      </c>
      <c r="I10666" s="74">
        <v>44095</v>
      </c>
      <c r="J10666" t="s">
        <v>19</v>
      </c>
      <c r="K10666" t="s">
        <v>17325</v>
      </c>
    </row>
    <row r="10667" spans="1:11" hidden="1" x14ac:dyDescent="0.3">
      <c r="A10667" t="s">
        <v>8560</v>
      </c>
      <c r="B10667" t="s">
        <v>8561</v>
      </c>
      <c r="C10667" t="s">
        <v>17387</v>
      </c>
      <c r="D10667" t="s">
        <v>17388</v>
      </c>
      <c r="E10667" s="74">
        <v>43299</v>
      </c>
      <c r="F10667">
        <v>0.24623900000000001</v>
      </c>
      <c r="G10667" t="s">
        <v>17</v>
      </c>
      <c r="H10667" t="s">
        <v>17315</v>
      </c>
      <c r="I10667" s="74">
        <v>44008</v>
      </c>
      <c r="J10667" t="s">
        <v>19</v>
      </c>
      <c r="K10667" t="s">
        <v>17325</v>
      </c>
    </row>
    <row r="10668" spans="1:11" hidden="1" x14ac:dyDescent="0.3">
      <c r="A10668" t="s">
        <v>8562</v>
      </c>
      <c r="B10668" t="s">
        <v>8563</v>
      </c>
      <c r="C10668" t="s">
        <v>17387</v>
      </c>
      <c r="D10668" t="s">
        <v>17388</v>
      </c>
      <c r="E10668" s="74">
        <v>43333</v>
      </c>
      <c r="F10668">
        <v>0.24648999999999999</v>
      </c>
      <c r="G10668" t="s">
        <v>17</v>
      </c>
      <c r="H10668" t="s">
        <v>17315</v>
      </c>
      <c r="I10668" s="74">
        <v>44008</v>
      </c>
      <c r="J10668" t="s">
        <v>19</v>
      </c>
      <c r="K10668" t="s">
        <v>17325</v>
      </c>
    </row>
    <row r="10669" spans="1:11" hidden="1" x14ac:dyDescent="0.3">
      <c r="A10669" t="s">
        <v>8564</v>
      </c>
      <c r="B10669" t="s">
        <v>8565</v>
      </c>
      <c r="C10669" t="s">
        <v>17387</v>
      </c>
      <c r="D10669" t="s">
        <v>17388</v>
      </c>
      <c r="E10669" s="74">
        <v>43375</v>
      </c>
      <c r="F10669">
        <v>0.249109</v>
      </c>
      <c r="G10669" t="s">
        <v>17</v>
      </c>
      <c r="H10669" t="s">
        <v>17315</v>
      </c>
      <c r="I10669" s="74">
        <v>44095</v>
      </c>
      <c r="J10669" t="s">
        <v>19</v>
      </c>
      <c r="K10669" t="s">
        <v>17325</v>
      </c>
    </row>
    <row r="10670" spans="1:11" hidden="1" x14ac:dyDescent="0.3">
      <c r="A10670" t="s">
        <v>8566</v>
      </c>
      <c r="B10670" t="s">
        <v>8567</v>
      </c>
      <c r="C10670" t="s">
        <v>17387</v>
      </c>
      <c r="D10670" t="s">
        <v>17388</v>
      </c>
      <c r="E10670" s="74">
        <v>43388</v>
      </c>
      <c r="F10670">
        <v>0.24665899999999999</v>
      </c>
      <c r="G10670" t="s">
        <v>17</v>
      </c>
      <c r="H10670" t="s">
        <v>17315</v>
      </c>
      <c r="I10670" s="74">
        <v>44008</v>
      </c>
      <c r="J10670" t="s">
        <v>19</v>
      </c>
      <c r="K10670" t="s">
        <v>17325</v>
      </c>
    </row>
    <row r="10671" spans="1:11" hidden="1" x14ac:dyDescent="0.3">
      <c r="A10671" t="s">
        <v>8568</v>
      </c>
      <c r="B10671" t="s">
        <v>8569</v>
      </c>
      <c r="C10671" t="s">
        <v>17387</v>
      </c>
      <c r="D10671" t="s">
        <v>17388</v>
      </c>
      <c r="E10671" s="74">
        <v>43398</v>
      </c>
      <c r="F10671">
        <v>0.24579799999999999</v>
      </c>
      <c r="G10671" t="s">
        <v>17</v>
      </c>
      <c r="H10671" t="s">
        <v>17315</v>
      </c>
      <c r="I10671" s="74">
        <v>44008</v>
      </c>
      <c r="J10671" t="s">
        <v>19</v>
      </c>
      <c r="K10671" t="s">
        <v>17325</v>
      </c>
    </row>
    <row r="10672" spans="1:11" hidden="1" x14ac:dyDescent="0.3">
      <c r="A10672" t="s">
        <v>8570</v>
      </c>
      <c r="B10672" t="s">
        <v>8571</v>
      </c>
      <c r="C10672" t="s">
        <v>17387</v>
      </c>
      <c r="D10672" t="s">
        <v>17388</v>
      </c>
      <c r="E10672" s="74">
        <v>43413</v>
      </c>
      <c r="F10672">
        <v>0.20158899999999999</v>
      </c>
      <c r="G10672" t="s">
        <v>17</v>
      </c>
      <c r="H10672" t="s">
        <v>17315</v>
      </c>
      <c r="I10672" s="74">
        <v>44008</v>
      </c>
      <c r="J10672" t="s">
        <v>19</v>
      </c>
      <c r="K10672" t="s">
        <v>17325</v>
      </c>
    </row>
    <row r="10673" spans="1:11" hidden="1" x14ac:dyDescent="0.3">
      <c r="A10673" t="s">
        <v>8465</v>
      </c>
      <c r="B10673" t="s">
        <v>8466</v>
      </c>
      <c r="C10673" t="s">
        <v>17387</v>
      </c>
      <c r="D10673" t="s">
        <v>17388</v>
      </c>
      <c r="E10673" s="74">
        <v>43104</v>
      </c>
      <c r="F10673">
        <v>4.0649999999999999E-2</v>
      </c>
      <c r="G10673" t="s">
        <v>17</v>
      </c>
      <c r="H10673" t="s">
        <v>17315</v>
      </c>
      <c r="I10673" s="74">
        <v>44008</v>
      </c>
      <c r="J10673" t="s">
        <v>19</v>
      </c>
      <c r="K10673" t="s">
        <v>17325</v>
      </c>
    </row>
    <row r="10674" spans="1:11" hidden="1" x14ac:dyDescent="0.3">
      <c r="A10674" t="s">
        <v>8467</v>
      </c>
      <c r="B10674" t="s">
        <v>8468</v>
      </c>
      <c r="C10674" t="s">
        <v>17387</v>
      </c>
      <c r="D10674" t="s">
        <v>17388</v>
      </c>
      <c r="E10674" s="74">
        <v>43104</v>
      </c>
      <c r="F10674">
        <v>5.1819999999999998E-2</v>
      </c>
      <c r="G10674" t="s">
        <v>17</v>
      </c>
      <c r="H10674" t="s">
        <v>17315</v>
      </c>
      <c r="I10674" s="74">
        <v>44008</v>
      </c>
      <c r="J10674" t="s">
        <v>19</v>
      </c>
      <c r="K10674" t="s">
        <v>17325</v>
      </c>
    </row>
    <row r="10675" spans="1:11" hidden="1" x14ac:dyDescent="0.3">
      <c r="A10675" t="s">
        <v>8469</v>
      </c>
      <c r="B10675" t="s">
        <v>8470</v>
      </c>
      <c r="C10675" t="s">
        <v>17387</v>
      </c>
      <c r="D10675" t="s">
        <v>17388</v>
      </c>
      <c r="E10675" s="74">
        <v>43201</v>
      </c>
      <c r="F10675">
        <v>0.24868000000000001</v>
      </c>
      <c r="G10675" t="s">
        <v>17</v>
      </c>
      <c r="H10675" t="s">
        <v>17315</v>
      </c>
      <c r="I10675" s="74">
        <v>44008</v>
      </c>
      <c r="J10675" t="s">
        <v>19</v>
      </c>
      <c r="K10675" t="s">
        <v>17325</v>
      </c>
    </row>
    <row r="10676" spans="1:11" hidden="1" x14ac:dyDescent="0.3">
      <c r="A10676" t="s">
        <v>8471</v>
      </c>
      <c r="B10676" t="s">
        <v>8472</v>
      </c>
      <c r="C10676" t="s">
        <v>17387</v>
      </c>
      <c r="D10676" t="s">
        <v>17388</v>
      </c>
      <c r="E10676" s="74">
        <v>43104</v>
      </c>
      <c r="F10676">
        <v>0.245889</v>
      </c>
      <c r="G10676" t="s">
        <v>17</v>
      </c>
      <c r="H10676" t="s">
        <v>17315</v>
      </c>
      <c r="I10676" s="74">
        <v>44008</v>
      </c>
      <c r="J10676" t="s">
        <v>19</v>
      </c>
      <c r="K10676" t="s">
        <v>17325</v>
      </c>
    </row>
    <row r="10677" spans="1:11" hidden="1" x14ac:dyDescent="0.3">
      <c r="A10677" t="s">
        <v>8574</v>
      </c>
      <c r="B10677" t="s">
        <v>8575</v>
      </c>
      <c r="C10677" t="s">
        <v>17387</v>
      </c>
      <c r="D10677" t="s">
        <v>17388</v>
      </c>
      <c r="E10677" s="74">
        <v>43699</v>
      </c>
      <c r="F10677">
        <v>0.24165700000000001</v>
      </c>
      <c r="G10677" t="s">
        <v>17</v>
      </c>
      <c r="H10677" t="s">
        <v>17315</v>
      </c>
      <c r="I10677" s="74">
        <v>44008</v>
      </c>
      <c r="J10677" t="s">
        <v>19</v>
      </c>
      <c r="K10677" t="s">
        <v>17325</v>
      </c>
    </row>
    <row r="10678" spans="1:11" hidden="1" x14ac:dyDescent="0.3">
      <c r="A10678" t="s">
        <v>8589</v>
      </c>
      <c r="B10678" t="s">
        <v>8590</v>
      </c>
      <c r="C10678" t="s">
        <v>17387</v>
      </c>
      <c r="D10678" t="s">
        <v>17388</v>
      </c>
      <c r="E10678" s="74">
        <v>43476</v>
      </c>
      <c r="F10678">
        <v>0.249139</v>
      </c>
      <c r="G10678" t="s">
        <v>17</v>
      </c>
      <c r="H10678" t="s">
        <v>17315</v>
      </c>
      <c r="I10678" s="74">
        <v>44095</v>
      </c>
      <c r="J10678" t="s">
        <v>19</v>
      </c>
      <c r="K10678" t="s">
        <v>17325</v>
      </c>
    </row>
    <row r="10679" spans="1:11" hidden="1" x14ac:dyDescent="0.3">
      <c r="A10679" t="s">
        <v>8596</v>
      </c>
      <c r="B10679" t="s">
        <v>8597</v>
      </c>
      <c r="C10679" t="s">
        <v>17387</v>
      </c>
      <c r="D10679" t="s">
        <v>17388</v>
      </c>
      <c r="E10679" s="74">
        <v>43488</v>
      </c>
      <c r="F10679">
        <v>0.24737899999999999</v>
      </c>
      <c r="G10679" t="s">
        <v>17</v>
      </c>
      <c r="H10679" t="s">
        <v>17315</v>
      </c>
      <c r="I10679" s="74">
        <v>44008</v>
      </c>
      <c r="J10679" t="s">
        <v>19</v>
      </c>
      <c r="K10679" t="s">
        <v>17325</v>
      </c>
    </row>
    <row r="10680" spans="1:11" hidden="1" x14ac:dyDescent="0.3">
      <c r="A10680" t="s">
        <v>8598</v>
      </c>
      <c r="B10680" t="s">
        <v>8599</v>
      </c>
      <c r="C10680" t="s">
        <v>17387</v>
      </c>
      <c r="D10680" t="s">
        <v>17388</v>
      </c>
      <c r="E10680" s="74">
        <v>43474</v>
      </c>
      <c r="F10680">
        <v>0.24698899999999999</v>
      </c>
      <c r="G10680" t="s">
        <v>17</v>
      </c>
      <c r="H10680" t="s">
        <v>17315</v>
      </c>
      <c r="I10680" s="74">
        <v>44008</v>
      </c>
      <c r="J10680" t="s">
        <v>19</v>
      </c>
      <c r="K10680" t="s">
        <v>17325</v>
      </c>
    </row>
    <row r="10681" spans="1:11" hidden="1" x14ac:dyDescent="0.3">
      <c r="A10681" t="s">
        <v>8600</v>
      </c>
      <c r="B10681" t="s">
        <v>8601</v>
      </c>
      <c r="C10681" t="s">
        <v>17387</v>
      </c>
      <c r="D10681" t="s">
        <v>17388</v>
      </c>
      <c r="E10681" s="74">
        <v>43476</v>
      </c>
      <c r="F10681">
        <v>0.24765999999999999</v>
      </c>
      <c r="G10681" t="s">
        <v>17</v>
      </c>
      <c r="H10681" t="s">
        <v>17315</v>
      </c>
      <c r="I10681" s="74">
        <v>44008</v>
      </c>
      <c r="J10681" t="s">
        <v>19</v>
      </c>
      <c r="K10681" t="s">
        <v>17325</v>
      </c>
    </row>
    <row r="10682" spans="1:11" hidden="1" x14ac:dyDescent="0.3">
      <c r="A10682" t="s">
        <v>8602</v>
      </c>
      <c r="B10682" t="s">
        <v>8603</v>
      </c>
      <c r="C10682" t="s">
        <v>17387</v>
      </c>
      <c r="D10682" t="s">
        <v>17388</v>
      </c>
      <c r="E10682" s="74">
        <v>43473</v>
      </c>
      <c r="F10682">
        <v>0.24462</v>
      </c>
      <c r="G10682" t="s">
        <v>17</v>
      </c>
      <c r="H10682" t="s">
        <v>17315</v>
      </c>
      <c r="I10682" s="74">
        <v>44008</v>
      </c>
      <c r="J10682" t="s">
        <v>19</v>
      </c>
      <c r="K10682" t="s">
        <v>17325</v>
      </c>
    </row>
    <row r="10683" spans="1:11" hidden="1" x14ac:dyDescent="0.3">
      <c r="A10683" t="s">
        <v>8604</v>
      </c>
      <c r="B10683" t="s">
        <v>8605</v>
      </c>
      <c r="C10683" t="s">
        <v>17387</v>
      </c>
      <c r="D10683" t="s">
        <v>17388</v>
      </c>
      <c r="E10683" s="74">
        <v>43472</v>
      </c>
      <c r="F10683">
        <v>0.24715899999999999</v>
      </c>
      <c r="G10683" t="s">
        <v>17</v>
      </c>
      <c r="H10683" t="s">
        <v>17315</v>
      </c>
      <c r="I10683" s="74">
        <v>44008</v>
      </c>
      <c r="J10683" t="s">
        <v>19</v>
      </c>
      <c r="K10683" t="s">
        <v>17325</v>
      </c>
    </row>
    <row r="10684" spans="1:11" hidden="1" x14ac:dyDescent="0.3">
      <c r="A10684" t="s">
        <v>8606</v>
      </c>
      <c r="B10684" t="s">
        <v>8607</v>
      </c>
      <c r="C10684" t="s">
        <v>17387</v>
      </c>
      <c r="D10684" t="s">
        <v>17388</v>
      </c>
      <c r="E10684" s="74">
        <v>43499</v>
      </c>
      <c r="F10684">
        <v>0.24889</v>
      </c>
      <c r="G10684" t="s">
        <v>17</v>
      </c>
      <c r="H10684" t="s">
        <v>17315</v>
      </c>
      <c r="I10684" s="74">
        <v>44008</v>
      </c>
      <c r="J10684" t="s">
        <v>19</v>
      </c>
      <c r="K10684" t="s">
        <v>17325</v>
      </c>
    </row>
    <row r="10685" spans="1:11" hidden="1" x14ac:dyDescent="0.3">
      <c r="A10685" t="s">
        <v>8608</v>
      </c>
      <c r="B10685" t="s">
        <v>8609</v>
      </c>
      <c r="C10685" t="s">
        <v>17387</v>
      </c>
      <c r="D10685" t="s">
        <v>17388</v>
      </c>
      <c r="E10685" s="74">
        <v>43495</v>
      </c>
      <c r="F10685">
        <v>0.244809</v>
      </c>
      <c r="G10685" t="s">
        <v>17</v>
      </c>
      <c r="H10685" t="s">
        <v>17315</v>
      </c>
      <c r="I10685" s="74">
        <v>44008</v>
      </c>
      <c r="J10685" t="s">
        <v>19</v>
      </c>
      <c r="K10685" t="s">
        <v>17325</v>
      </c>
    </row>
    <row r="10686" spans="1:11" hidden="1" x14ac:dyDescent="0.3">
      <c r="A10686" t="s">
        <v>8610</v>
      </c>
      <c r="B10686" t="s">
        <v>8611</v>
      </c>
      <c r="C10686" t="s">
        <v>17387</v>
      </c>
      <c r="D10686" t="s">
        <v>17388</v>
      </c>
      <c r="E10686" s="74">
        <v>43522</v>
      </c>
      <c r="F10686">
        <v>0.24059900000000001</v>
      </c>
      <c r="G10686" t="s">
        <v>17</v>
      </c>
      <c r="H10686" t="s">
        <v>17315</v>
      </c>
      <c r="I10686" s="74">
        <v>44008</v>
      </c>
      <c r="J10686" t="s">
        <v>19</v>
      </c>
      <c r="K10686" t="s">
        <v>17325</v>
      </c>
    </row>
    <row r="10687" spans="1:11" hidden="1" x14ac:dyDescent="0.3">
      <c r="A10687" t="s">
        <v>8612</v>
      </c>
      <c r="B10687" t="s">
        <v>8613</v>
      </c>
      <c r="C10687" t="s">
        <v>17387</v>
      </c>
      <c r="D10687" t="s">
        <v>17388</v>
      </c>
      <c r="E10687" s="74">
        <v>43781</v>
      </c>
      <c r="F10687">
        <v>5.8270000000000002E-2</v>
      </c>
      <c r="G10687" t="s">
        <v>17</v>
      </c>
      <c r="H10687" t="s">
        <v>17315</v>
      </c>
      <c r="I10687" s="74">
        <v>44008</v>
      </c>
      <c r="J10687" t="s">
        <v>19</v>
      </c>
      <c r="K10687" t="s">
        <v>17325</v>
      </c>
    </row>
    <row r="10688" spans="1:11" hidden="1" x14ac:dyDescent="0.3">
      <c r="A10688" t="s">
        <v>10220</v>
      </c>
      <c r="B10688" t="s">
        <v>10219</v>
      </c>
      <c r="C10688" t="s">
        <v>17387</v>
      </c>
      <c r="D10688" t="s">
        <v>17388</v>
      </c>
      <c r="E10688" s="74">
        <v>43748</v>
      </c>
      <c r="F10688">
        <v>0.24356</v>
      </c>
      <c r="G10688" t="s">
        <v>17</v>
      </c>
      <c r="H10688" t="s">
        <v>17315</v>
      </c>
      <c r="I10688" s="74">
        <v>44458</v>
      </c>
      <c r="J10688" t="s">
        <v>19</v>
      </c>
      <c r="K10688" t="s">
        <v>17325</v>
      </c>
    </row>
    <row r="10689" spans="1:11" hidden="1" x14ac:dyDescent="0.3">
      <c r="A10689" t="s">
        <v>8614</v>
      </c>
      <c r="B10689" t="s">
        <v>8615</v>
      </c>
      <c r="C10689" t="s">
        <v>17387</v>
      </c>
      <c r="D10689" t="s">
        <v>17388</v>
      </c>
      <c r="E10689" s="74">
        <v>43468</v>
      </c>
      <c r="F10689">
        <v>0.24843999999999999</v>
      </c>
      <c r="G10689" t="s">
        <v>17</v>
      </c>
      <c r="H10689" t="s">
        <v>17315</v>
      </c>
      <c r="I10689" s="74">
        <v>44008</v>
      </c>
      <c r="J10689" t="s">
        <v>19</v>
      </c>
      <c r="K10689" t="s">
        <v>17325</v>
      </c>
    </row>
    <row r="10690" spans="1:11" hidden="1" x14ac:dyDescent="0.3">
      <c r="A10690" t="s">
        <v>8616</v>
      </c>
      <c r="B10690" t="s">
        <v>8617</v>
      </c>
      <c r="C10690" t="s">
        <v>17387</v>
      </c>
      <c r="D10690" t="s">
        <v>17388</v>
      </c>
      <c r="E10690" s="74">
        <v>43467</v>
      </c>
      <c r="F10690">
        <v>0.2465</v>
      </c>
      <c r="G10690" t="s">
        <v>17</v>
      </c>
      <c r="H10690" t="s">
        <v>17315</v>
      </c>
      <c r="I10690" s="74">
        <v>44095</v>
      </c>
      <c r="J10690" t="s">
        <v>19</v>
      </c>
      <c r="K10690" t="s">
        <v>17325</v>
      </c>
    </row>
    <row r="10691" spans="1:11" hidden="1" x14ac:dyDescent="0.3">
      <c r="A10691" t="s">
        <v>8618</v>
      </c>
      <c r="B10691" t="s">
        <v>8619</v>
      </c>
      <c r="C10691" t="s">
        <v>17387</v>
      </c>
      <c r="D10691" t="s">
        <v>17388</v>
      </c>
      <c r="E10691" s="74">
        <v>43473</v>
      </c>
      <c r="F10691">
        <v>3.1399999999999997E-2</v>
      </c>
      <c r="G10691" t="s">
        <v>17</v>
      </c>
      <c r="H10691" t="s">
        <v>17315</v>
      </c>
      <c r="I10691" s="74">
        <v>44008</v>
      </c>
      <c r="J10691" t="s">
        <v>19</v>
      </c>
      <c r="K10691" t="s">
        <v>17325</v>
      </c>
    </row>
    <row r="10692" spans="1:11" hidden="1" x14ac:dyDescent="0.3">
      <c r="A10692" t="s">
        <v>8620</v>
      </c>
      <c r="B10692" t="s">
        <v>8621</v>
      </c>
      <c r="C10692" t="s">
        <v>17387</v>
      </c>
      <c r="D10692" t="s">
        <v>17388</v>
      </c>
      <c r="E10692" s="74">
        <v>43605</v>
      </c>
      <c r="F10692">
        <v>0.24773999999999999</v>
      </c>
      <c r="G10692" t="s">
        <v>17</v>
      </c>
      <c r="H10692" t="s">
        <v>17315</v>
      </c>
      <c r="I10692" s="74">
        <v>44008</v>
      </c>
      <c r="J10692" t="s">
        <v>19</v>
      </c>
      <c r="K10692" t="s">
        <v>17325</v>
      </c>
    </row>
    <row r="10693" spans="1:11" hidden="1" x14ac:dyDescent="0.3">
      <c r="A10693" t="s">
        <v>8622</v>
      </c>
      <c r="B10693" t="s">
        <v>8623</v>
      </c>
      <c r="C10693" t="s">
        <v>17387</v>
      </c>
      <c r="D10693" t="s">
        <v>17388</v>
      </c>
      <c r="E10693" s="74">
        <v>43621</v>
      </c>
      <c r="F10693">
        <v>0.24918000000000001</v>
      </c>
      <c r="G10693" t="s">
        <v>17</v>
      </c>
      <c r="H10693" t="s">
        <v>17315</v>
      </c>
      <c r="I10693" s="74">
        <v>44008</v>
      </c>
      <c r="J10693" t="s">
        <v>19</v>
      </c>
      <c r="K10693" t="s">
        <v>17325</v>
      </c>
    </row>
    <row r="10694" spans="1:11" hidden="1" x14ac:dyDescent="0.3">
      <c r="A10694" t="s">
        <v>8624</v>
      </c>
      <c r="B10694" t="s">
        <v>8625</v>
      </c>
      <c r="C10694" t="s">
        <v>17387</v>
      </c>
      <c r="D10694" t="s">
        <v>17388</v>
      </c>
      <c r="E10694" s="74">
        <v>43627</v>
      </c>
      <c r="F10694">
        <v>0.24757000000000001</v>
      </c>
      <c r="G10694" t="s">
        <v>17</v>
      </c>
      <c r="H10694" t="s">
        <v>17315</v>
      </c>
      <c r="I10694" s="74">
        <v>44095</v>
      </c>
      <c r="J10694" t="s">
        <v>19</v>
      </c>
      <c r="K10694" t="s">
        <v>17325</v>
      </c>
    </row>
    <row r="10695" spans="1:11" hidden="1" x14ac:dyDescent="0.3">
      <c r="A10695" t="s">
        <v>8626</v>
      </c>
      <c r="B10695" t="s">
        <v>8627</v>
      </c>
      <c r="C10695" t="s">
        <v>17387</v>
      </c>
      <c r="D10695" t="s">
        <v>17388</v>
      </c>
      <c r="E10695" s="74">
        <v>43627</v>
      </c>
      <c r="F10695">
        <v>0.246638</v>
      </c>
      <c r="G10695" t="s">
        <v>17</v>
      </c>
      <c r="H10695" t="s">
        <v>17315</v>
      </c>
      <c r="I10695" s="74">
        <v>44008</v>
      </c>
      <c r="J10695" t="s">
        <v>19</v>
      </c>
      <c r="K10695" t="s">
        <v>17325</v>
      </c>
    </row>
    <row r="10696" spans="1:11" hidden="1" x14ac:dyDescent="0.3">
      <c r="A10696" t="s">
        <v>8628</v>
      </c>
      <c r="B10696" t="s">
        <v>8629</v>
      </c>
      <c r="C10696" t="s">
        <v>17387</v>
      </c>
      <c r="D10696" t="s">
        <v>17388</v>
      </c>
      <c r="E10696" s="74">
        <v>43633</v>
      </c>
      <c r="F10696">
        <v>0.24639</v>
      </c>
      <c r="G10696" t="s">
        <v>17</v>
      </c>
      <c r="H10696" t="s">
        <v>17315</v>
      </c>
      <c r="I10696" s="74">
        <v>44008</v>
      </c>
      <c r="J10696" t="s">
        <v>19</v>
      </c>
      <c r="K10696" t="s">
        <v>17325</v>
      </c>
    </row>
    <row r="10697" spans="1:11" hidden="1" x14ac:dyDescent="0.3">
      <c r="A10697" t="s">
        <v>8630</v>
      </c>
      <c r="B10697" t="s">
        <v>8631</v>
      </c>
      <c r="C10697" t="s">
        <v>17387</v>
      </c>
      <c r="D10697" t="s">
        <v>17388</v>
      </c>
      <c r="E10697" s="74">
        <v>43641</v>
      </c>
      <c r="F10697">
        <v>0.24937899999999999</v>
      </c>
      <c r="G10697" t="s">
        <v>17</v>
      </c>
      <c r="H10697" t="s">
        <v>17315</v>
      </c>
      <c r="I10697" s="74">
        <v>44095</v>
      </c>
      <c r="J10697" t="s">
        <v>19</v>
      </c>
      <c r="K10697" t="s">
        <v>17325</v>
      </c>
    </row>
    <row r="10698" spans="1:11" hidden="1" x14ac:dyDescent="0.3">
      <c r="A10698" t="s">
        <v>8632</v>
      </c>
      <c r="B10698" t="s">
        <v>8633</v>
      </c>
      <c r="C10698" t="s">
        <v>17387</v>
      </c>
      <c r="D10698" t="s">
        <v>17388</v>
      </c>
      <c r="E10698" s="74">
        <v>43628</v>
      </c>
      <c r="F10698">
        <v>0.24795900000000001</v>
      </c>
      <c r="G10698" t="s">
        <v>17</v>
      </c>
      <c r="H10698" t="s">
        <v>17315</v>
      </c>
      <c r="I10698" s="74">
        <v>44008</v>
      </c>
      <c r="J10698" t="s">
        <v>19</v>
      </c>
      <c r="K10698" t="s">
        <v>17325</v>
      </c>
    </row>
    <row r="10699" spans="1:11" hidden="1" x14ac:dyDescent="0.3">
      <c r="A10699" t="s">
        <v>8576</v>
      </c>
      <c r="B10699" t="s">
        <v>8577</v>
      </c>
      <c r="C10699" t="s">
        <v>17387</v>
      </c>
      <c r="D10699" t="s">
        <v>17388</v>
      </c>
      <c r="E10699" s="74">
        <v>43770</v>
      </c>
      <c r="F10699">
        <v>0.24787999999999999</v>
      </c>
      <c r="G10699" t="s">
        <v>17</v>
      </c>
      <c r="H10699" t="s">
        <v>17315</v>
      </c>
      <c r="I10699" s="74">
        <v>44008</v>
      </c>
      <c r="J10699" t="s">
        <v>19</v>
      </c>
      <c r="K10699" t="s">
        <v>17325</v>
      </c>
    </row>
    <row r="10700" spans="1:11" hidden="1" x14ac:dyDescent="0.3">
      <c r="A10700" t="s">
        <v>8634</v>
      </c>
      <c r="B10700" t="s">
        <v>8635</v>
      </c>
      <c r="C10700" t="s">
        <v>17387</v>
      </c>
      <c r="D10700" t="s">
        <v>17388</v>
      </c>
      <c r="E10700" s="74">
        <v>43614</v>
      </c>
      <c r="F10700">
        <v>0.24165</v>
      </c>
      <c r="G10700" t="s">
        <v>17</v>
      </c>
      <c r="H10700" t="s">
        <v>17315</v>
      </c>
      <c r="I10700" s="74">
        <v>44008</v>
      </c>
      <c r="J10700" t="s">
        <v>19</v>
      </c>
      <c r="K10700" t="s">
        <v>17325</v>
      </c>
    </row>
    <row r="10701" spans="1:11" hidden="1" x14ac:dyDescent="0.3">
      <c r="A10701" t="s">
        <v>8636</v>
      </c>
      <c r="B10701" t="s">
        <v>8637</v>
      </c>
      <c r="C10701" t="s">
        <v>17387</v>
      </c>
      <c r="D10701" t="s">
        <v>17388</v>
      </c>
      <c r="E10701" s="74">
        <v>43616</v>
      </c>
      <c r="F10701">
        <v>0.24564800000000001</v>
      </c>
      <c r="G10701" t="s">
        <v>17</v>
      </c>
      <c r="H10701" t="s">
        <v>17315</v>
      </c>
      <c r="I10701" s="74">
        <v>44008</v>
      </c>
      <c r="J10701" t="s">
        <v>19</v>
      </c>
      <c r="K10701" t="s">
        <v>17325</v>
      </c>
    </row>
    <row r="10702" spans="1:11" hidden="1" x14ac:dyDescent="0.3">
      <c r="A10702" t="s">
        <v>8638</v>
      </c>
      <c r="B10702" t="s">
        <v>8639</v>
      </c>
      <c r="C10702" t="s">
        <v>17387</v>
      </c>
      <c r="D10702" t="s">
        <v>17388</v>
      </c>
      <c r="E10702" s="74">
        <v>43661</v>
      </c>
      <c r="F10702">
        <v>0.24856900000000001</v>
      </c>
      <c r="G10702" t="s">
        <v>17</v>
      </c>
      <c r="H10702" t="s">
        <v>17315</v>
      </c>
      <c r="I10702" s="74">
        <v>44008</v>
      </c>
      <c r="J10702" t="s">
        <v>19</v>
      </c>
      <c r="K10702" t="s">
        <v>17325</v>
      </c>
    </row>
    <row r="10703" spans="1:11" hidden="1" x14ac:dyDescent="0.3">
      <c r="A10703" t="s">
        <v>8640</v>
      </c>
      <c r="B10703" t="s">
        <v>8641</v>
      </c>
      <c r="C10703" t="s">
        <v>17387</v>
      </c>
      <c r="D10703" t="s">
        <v>17388</v>
      </c>
      <c r="E10703" s="74">
        <v>43672</v>
      </c>
      <c r="F10703">
        <v>0.244448</v>
      </c>
      <c r="G10703" t="s">
        <v>17</v>
      </c>
      <c r="H10703" t="s">
        <v>17315</v>
      </c>
      <c r="I10703" s="74">
        <v>44008</v>
      </c>
      <c r="J10703" t="s">
        <v>19</v>
      </c>
      <c r="K10703" t="s">
        <v>17325</v>
      </c>
    </row>
    <row r="10704" spans="1:11" hidden="1" x14ac:dyDescent="0.3">
      <c r="A10704" t="s">
        <v>8642</v>
      </c>
      <c r="B10704" t="s">
        <v>8643</v>
      </c>
      <c r="C10704" t="s">
        <v>17387</v>
      </c>
      <c r="D10704" t="s">
        <v>17388</v>
      </c>
      <c r="E10704" s="74">
        <v>43679</v>
      </c>
      <c r="F10704">
        <v>0.24834899999999999</v>
      </c>
      <c r="G10704" t="s">
        <v>17</v>
      </c>
      <c r="H10704" t="s">
        <v>17315</v>
      </c>
      <c r="I10704" s="74">
        <v>44008</v>
      </c>
      <c r="J10704" t="s">
        <v>19</v>
      </c>
      <c r="K10704" t="s">
        <v>17325</v>
      </c>
    </row>
    <row r="10705" spans="1:11" hidden="1" x14ac:dyDescent="0.3">
      <c r="A10705" t="s">
        <v>8644</v>
      </c>
      <c r="B10705" t="s">
        <v>8645</v>
      </c>
      <c r="C10705" t="s">
        <v>17387</v>
      </c>
      <c r="D10705" t="s">
        <v>17388</v>
      </c>
      <c r="E10705" s="74">
        <v>43691</v>
      </c>
      <c r="F10705">
        <v>0.245945</v>
      </c>
      <c r="G10705" t="s">
        <v>17</v>
      </c>
      <c r="H10705" t="s">
        <v>17315</v>
      </c>
      <c r="I10705" s="74">
        <v>44008</v>
      </c>
      <c r="J10705" t="s">
        <v>19</v>
      </c>
      <c r="K10705" t="s">
        <v>17325</v>
      </c>
    </row>
    <row r="10706" spans="1:11" hidden="1" x14ac:dyDescent="0.3">
      <c r="A10706" t="s">
        <v>8646</v>
      </c>
      <c r="B10706" t="s">
        <v>8647</v>
      </c>
      <c r="C10706" t="s">
        <v>17387</v>
      </c>
      <c r="D10706" t="s">
        <v>17388</v>
      </c>
      <c r="E10706" s="74">
        <v>43703</v>
      </c>
      <c r="F10706">
        <v>0.24829999999999999</v>
      </c>
      <c r="G10706" t="s">
        <v>17</v>
      </c>
      <c r="H10706" t="s">
        <v>17315</v>
      </c>
      <c r="I10706" s="74">
        <v>44008</v>
      </c>
      <c r="J10706" t="s">
        <v>19</v>
      </c>
      <c r="K10706" t="s">
        <v>17325</v>
      </c>
    </row>
    <row r="10707" spans="1:11" hidden="1" x14ac:dyDescent="0.3">
      <c r="A10707" t="s">
        <v>8648</v>
      </c>
      <c r="B10707" t="s">
        <v>8649</v>
      </c>
      <c r="C10707" t="s">
        <v>17387</v>
      </c>
      <c r="D10707" t="s">
        <v>17388</v>
      </c>
      <c r="E10707" s="74">
        <v>43711</v>
      </c>
      <c r="F10707">
        <v>0.24907000000000001</v>
      </c>
      <c r="G10707" t="s">
        <v>17</v>
      </c>
      <c r="H10707" t="s">
        <v>17315</v>
      </c>
      <c r="I10707" s="74">
        <v>44008</v>
      </c>
      <c r="J10707" t="s">
        <v>19</v>
      </c>
      <c r="K10707" t="s">
        <v>17325</v>
      </c>
    </row>
    <row r="10708" spans="1:11" hidden="1" x14ac:dyDescent="0.3">
      <c r="A10708" t="s">
        <v>8650</v>
      </c>
      <c r="B10708" t="s">
        <v>8651</v>
      </c>
      <c r="C10708" t="s">
        <v>17387</v>
      </c>
      <c r="D10708" t="s">
        <v>17388</v>
      </c>
      <c r="E10708" s="74">
        <v>43726</v>
      </c>
      <c r="F10708">
        <v>0.24479000000000001</v>
      </c>
      <c r="G10708" t="s">
        <v>17</v>
      </c>
      <c r="H10708" t="s">
        <v>17315</v>
      </c>
      <c r="I10708" s="74">
        <v>44008</v>
      </c>
      <c r="J10708" t="s">
        <v>19</v>
      </c>
      <c r="K10708" t="s">
        <v>17325</v>
      </c>
    </row>
    <row r="10709" spans="1:11" hidden="1" x14ac:dyDescent="0.3">
      <c r="A10709" t="s">
        <v>8652</v>
      </c>
      <c r="B10709" t="s">
        <v>8653</v>
      </c>
      <c r="C10709" t="s">
        <v>17387</v>
      </c>
      <c r="D10709" t="s">
        <v>17388</v>
      </c>
      <c r="E10709" s="74">
        <v>43735</v>
      </c>
      <c r="F10709">
        <v>0.24926000000000001</v>
      </c>
      <c r="G10709" t="s">
        <v>17</v>
      </c>
      <c r="H10709" t="s">
        <v>17315</v>
      </c>
      <c r="I10709" s="74">
        <v>44095</v>
      </c>
      <c r="J10709" t="s">
        <v>19</v>
      </c>
      <c r="K10709" t="s">
        <v>17325</v>
      </c>
    </row>
    <row r="10710" spans="1:11" hidden="1" x14ac:dyDescent="0.3">
      <c r="A10710" t="s">
        <v>8578</v>
      </c>
      <c r="B10710" t="s">
        <v>8579</v>
      </c>
      <c r="C10710" t="s">
        <v>17387</v>
      </c>
      <c r="D10710" t="s">
        <v>17388</v>
      </c>
      <c r="E10710" s="74">
        <v>43706</v>
      </c>
      <c r="F10710">
        <v>0.20155999999999999</v>
      </c>
      <c r="G10710" t="s">
        <v>17</v>
      </c>
      <c r="H10710" t="s">
        <v>17315</v>
      </c>
      <c r="I10710" s="74">
        <v>44008</v>
      </c>
      <c r="J10710" t="s">
        <v>19</v>
      </c>
      <c r="K10710" t="s">
        <v>17325</v>
      </c>
    </row>
    <row r="10711" spans="1:11" hidden="1" x14ac:dyDescent="0.3">
      <c r="A10711" t="s">
        <v>8654</v>
      </c>
      <c r="B10711" t="s">
        <v>8655</v>
      </c>
      <c r="C10711" t="s">
        <v>17387</v>
      </c>
      <c r="D10711" t="s">
        <v>17388</v>
      </c>
      <c r="E10711" s="74">
        <v>43623</v>
      </c>
      <c r="F10711">
        <v>0.24873000000000001</v>
      </c>
      <c r="G10711" t="s">
        <v>17</v>
      </c>
      <c r="H10711" t="s">
        <v>17315</v>
      </c>
      <c r="I10711" s="74">
        <v>44008</v>
      </c>
      <c r="J10711" t="s">
        <v>19</v>
      </c>
      <c r="K10711" t="s">
        <v>17325</v>
      </c>
    </row>
    <row r="10712" spans="1:11" hidden="1" x14ac:dyDescent="0.3">
      <c r="A10712" t="s">
        <v>8656</v>
      </c>
      <c r="B10712" t="s">
        <v>8657</v>
      </c>
      <c r="C10712" t="s">
        <v>17387</v>
      </c>
      <c r="D10712" t="s">
        <v>17388</v>
      </c>
      <c r="E10712" s="74">
        <v>43616</v>
      </c>
      <c r="F10712">
        <v>0.12953999999999999</v>
      </c>
      <c r="G10712" t="s">
        <v>17</v>
      </c>
      <c r="H10712" t="s">
        <v>17315</v>
      </c>
      <c r="I10712" s="74">
        <v>44008</v>
      </c>
      <c r="J10712" t="s">
        <v>19</v>
      </c>
      <c r="K10712" t="s">
        <v>17325</v>
      </c>
    </row>
    <row r="10713" spans="1:11" hidden="1" x14ac:dyDescent="0.3">
      <c r="A10713" t="s">
        <v>8658</v>
      </c>
      <c r="B10713" t="s">
        <v>8659</v>
      </c>
      <c r="C10713" t="s">
        <v>17387</v>
      </c>
      <c r="D10713" t="s">
        <v>17388</v>
      </c>
      <c r="E10713" s="74">
        <v>43593</v>
      </c>
      <c r="F10713">
        <v>0.24843000000000001</v>
      </c>
      <c r="G10713" t="s">
        <v>17</v>
      </c>
      <c r="H10713" t="s">
        <v>17315</v>
      </c>
      <c r="I10713" s="74">
        <v>44008</v>
      </c>
      <c r="J10713" t="s">
        <v>19</v>
      </c>
      <c r="K10713" t="s">
        <v>17325</v>
      </c>
    </row>
    <row r="10714" spans="1:11" hidden="1" x14ac:dyDescent="0.3">
      <c r="A10714" t="s">
        <v>8660</v>
      </c>
      <c r="B10714" t="s">
        <v>8661</v>
      </c>
      <c r="C10714" t="s">
        <v>17387</v>
      </c>
      <c r="D10714" t="s">
        <v>17388</v>
      </c>
      <c r="E10714" s="74">
        <v>43619</v>
      </c>
      <c r="F10714">
        <v>0.23705799999999999</v>
      </c>
      <c r="G10714" t="s">
        <v>17</v>
      </c>
      <c r="H10714" t="s">
        <v>17315</v>
      </c>
      <c r="I10714" s="74">
        <v>44008</v>
      </c>
      <c r="J10714" t="s">
        <v>19</v>
      </c>
      <c r="K10714" t="s">
        <v>17325</v>
      </c>
    </row>
    <row r="10715" spans="1:11" hidden="1" x14ac:dyDescent="0.3">
      <c r="A10715" t="s">
        <v>8662</v>
      </c>
      <c r="B10715" t="s">
        <v>8663</v>
      </c>
      <c r="C10715" t="s">
        <v>17387</v>
      </c>
      <c r="D10715" t="s">
        <v>17388</v>
      </c>
      <c r="E10715" s="74">
        <v>43544</v>
      </c>
      <c r="F10715">
        <v>0.24575</v>
      </c>
      <c r="G10715" t="s">
        <v>17</v>
      </c>
      <c r="H10715" t="s">
        <v>17315</v>
      </c>
      <c r="I10715" s="74">
        <v>44008</v>
      </c>
      <c r="J10715" t="s">
        <v>19</v>
      </c>
      <c r="K10715" t="s">
        <v>17325</v>
      </c>
    </row>
    <row r="10716" spans="1:11" hidden="1" x14ac:dyDescent="0.3">
      <c r="A10716" t="s">
        <v>8664</v>
      </c>
      <c r="B10716" t="s">
        <v>8665</v>
      </c>
      <c r="C10716" t="s">
        <v>17387</v>
      </c>
      <c r="D10716" t="s">
        <v>17388</v>
      </c>
      <c r="E10716" s="74">
        <v>43602</v>
      </c>
      <c r="F10716">
        <v>0.23929900000000001</v>
      </c>
      <c r="G10716" t="s">
        <v>17</v>
      </c>
      <c r="H10716" t="s">
        <v>17315</v>
      </c>
      <c r="I10716" s="74">
        <v>44008</v>
      </c>
      <c r="J10716" t="s">
        <v>19</v>
      </c>
      <c r="K10716" t="s">
        <v>17325</v>
      </c>
    </row>
    <row r="10717" spans="1:11" hidden="1" x14ac:dyDescent="0.3">
      <c r="A10717" t="s">
        <v>8666</v>
      </c>
      <c r="B10717" t="s">
        <v>8667</v>
      </c>
      <c r="C10717" t="s">
        <v>17387</v>
      </c>
      <c r="D10717" t="s">
        <v>17388</v>
      </c>
      <c r="E10717" s="74">
        <v>43697</v>
      </c>
      <c r="F10717">
        <v>0.24227899999999999</v>
      </c>
      <c r="G10717" t="s">
        <v>17</v>
      </c>
      <c r="H10717" t="s">
        <v>17315</v>
      </c>
      <c r="I10717" s="74">
        <v>44008</v>
      </c>
      <c r="J10717" t="s">
        <v>19</v>
      </c>
      <c r="K10717" t="s">
        <v>17325</v>
      </c>
    </row>
    <row r="10718" spans="1:11" hidden="1" x14ac:dyDescent="0.3">
      <c r="A10718" t="s">
        <v>8668</v>
      </c>
      <c r="B10718" t="s">
        <v>8669</v>
      </c>
      <c r="C10718" t="s">
        <v>17387</v>
      </c>
      <c r="D10718" t="s">
        <v>17388</v>
      </c>
      <c r="E10718" s="74">
        <v>43550</v>
      </c>
      <c r="F10718">
        <v>0.241919</v>
      </c>
      <c r="G10718" t="s">
        <v>17</v>
      </c>
      <c r="H10718" t="s">
        <v>17315</v>
      </c>
      <c r="I10718" s="74">
        <v>44008</v>
      </c>
      <c r="J10718" t="s">
        <v>19</v>
      </c>
      <c r="K10718" t="s">
        <v>17325</v>
      </c>
    </row>
    <row r="10719" spans="1:11" hidden="1" x14ac:dyDescent="0.3">
      <c r="A10719" t="s">
        <v>8670</v>
      </c>
      <c r="B10719" t="s">
        <v>8671</v>
      </c>
      <c r="C10719" t="s">
        <v>17387</v>
      </c>
      <c r="D10719" t="s">
        <v>17388</v>
      </c>
      <c r="E10719" s="74">
        <v>43515</v>
      </c>
      <c r="F10719">
        <v>0.246168</v>
      </c>
      <c r="G10719" t="s">
        <v>17</v>
      </c>
      <c r="H10719" t="s">
        <v>17315</v>
      </c>
      <c r="I10719" s="74">
        <v>44008</v>
      </c>
      <c r="J10719" t="s">
        <v>19</v>
      </c>
      <c r="K10719" t="s">
        <v>17325</v>
      </c>
    </row>
    <row r="10720" spans="1:11" hidden="1" x14ac:dyDescent="0.3">
      <c r="A10720" t="s">
        <v>8672</v>
      </c>
      <c r="B10720" t="s">
        <v>8673</v>
      </c>
      <c r="C10720" t="s">
        <v>17387</v>
      </c>
      <c r="D10720" t="s">
        <v>17388</v>
      </c>
      <c r="E10720" s="74">
        <v>43522</v>
      </c>
      <c r="F10720">
        <v>0.11849</v>
      </c>
      <c r="G10720" t="s">
        <v>17</v>
      </c>
      <c r="H10720" t="s">
        <v>17315</v>
      </c>
      <c r="I10720" s="74">
        <v>44008</v>
      </c>
      <c r="J10720" t="s">
        <v>19</v>
      </c>
      <c r="K10720" t="s">
        <v>17325</v>
      </c>
    </row>
    <row r="10721" spans="1:11" hidden="1" x14ac:dyDescent="0.3">
      <c r="A10721" t="s">
        <v>8674</v>
      </c>
      <c r="B10721" t="s">
        <v>8675</v>
      </c>
      <c r="C10721" t="s">
        <v>17387</v>
      </c>
      <c r="D10721" t="s">
        <v>17388</v>
      </c>
      <c r="E10721" s="74">
        <v>43487</v>
      </c>
      <c r="F10721">
        <v>3.7928999999999997E-2</v>
      </c>
      <c r="G10721" t="s">
        <v>17</v>
      </c>
      <c r="H10721" t="s">
        <v>17315</v>
      </c>
      <c r="I10721" s="74">
        <v>44008</v>
      </c>
      <c r="J10721" t="s">
        <v>19</v>
      </c>
      <c r="K10721" t="s">
        <v>17325</v>
      </c>
    </row>
    <row r="10722" spans="1:11" hidden="1" x14ac:dyDescent="0.3">
      <c r="A10722" t="s">
        <v>8676</v>
      </c>
      <c r="B10722" t="s">
        <v>8677</v>
      </c>
      <c r="C10722" t="s">
        <v>17387</v>
      </c>
      <c r="D10722" t="s">
        <v>17388</v>
      </c>
      <c r="E10722" s="74">
        <v>43468</v>
      </c>
      <c r="F10722">
        <v>0.24607000000000001</v>
      </c>
      <c r="G10722" t="s">
        <v>17</v>
      </c>
      <c r="H10722" t="s">
        <v>17315</v>
      </c>
      <c r="I10722" s="74">
        <v>44008</v>
      </c>
      <c r="J10722" t="s">
        <v>19</v>
      </c>
      <c r="K10722" t="s">
        <v>17325</v>
      </c>
    </row>
    <row r="10723" spans="1:11" hidden="1" x14ac:dyDescent="0.3">
      <c r="A10723" t="s">
        <v>8678</v>
      </c>
      <c r="B10723" t="s">
        <v>8679</v>
      </c>
      <c r="C10723" t="s">
        <v>17387</v>
      </c>
      <c r="D10723" t="s">
        <v>17388</v>
      </c>
      <c r="E10723" s="74">
        <v>43467</v>
      </c>
      <c r="F10723">
        <v>0.21456</v>
      </c>
      <c r="G10723" t="s">
        <v>17</v>
      </c>
      <c r="H10723" t="s">
        <v>17315</v>
      </c>
      <c r="I10723" s="74">
        <v>44008</v>
      </c>
      <c r="J10723" t="s">
        <v>19</v>
      </c>
      <c r="K10723" t="s">
        <v>17325</v>
      </c>
    </row>
    <row r="10724" spans="1:11" hidden="1" x14ac:dyDescent="0.3">
      <c r="A10724" t="s">
        <v>8680</v>
      </c>
      <c r="B10724" t="s">
        <v>8681</v>
      </c>
      <c r="C10724" t="s">
        <v>17387</v>
      </c>
      <c r="D10724" t="s">
        <v>17388</v>
      </c>
      <c r="E10724" s="74">
        <v>43468</v>
      </c>
      <c r="F10724">
        <v>7.7259999999999995E-2</v>
      </c>
      <c r="G10724" t="s">
        <v>17</v>
      </c>
      <c r="H10724" t="s">
        <v>17315</v>
      </c>
      <c r="I10724" s="74">
        <v>44008</v>
      </c>
      <c r="J10724" t="s">
        <v>19</v>
      </c>
      <c r="K10724" t="s">
        <v>17325</v>
      </c>
    </row>
    <row r="10725" spans="1:11" hidden="1" x14ac:dyDescent="0.3">
      <c r="A10725" t="s">
        <v>8682</v>
      </c>
      <c r="B10725" t="s">
        <v>8683</v>
      </c>
      <c r="C10725" t="s">
        <v>17387</v>
      </c>
      <c r="D10725" t="s">
        <v>17388</v>
      </c>
      <c r="E10725" s="74">
        <v>43467</v>
      </c>
      <c r="F10725">
        <v>0.22708999999999999</v>
      </c>
      <c r="G10725" t="s">
        <v>17</v>
      </c>
      <c r="H10725" t="s">
        <v>17315</v>
      </c>
      <c r="I10725" s="74">
        <v>44008</v>
      </c>
      <c r="J10725" t="s">
        <v>19</v>
      </c>
      <c r="K10725" t="s">
        <v>17325</v>
      </c>
    </row>
    <row r="10726" spans="1:11" hidden="1" x14ac:dyDescent="0.3">
      <c r="A10726" t="s">
        <v>8684</v>
      </c>
      <c r="B10726" t="s">
        <v>8685</v>
      </c>
      <c r="C10726" t="s">
        <v>17387</v>
      </c>
      <c r="D10726" t="s">
        <v>17388</v>
      </c>
      <c r="E10726" s="74">
        <v>43467</v>
      </c>
      <c r="F10726">
        <v>0.24443799999999999</v>
      </c>
      <c r="G10726" t="s">
        <v>17</v>
      </c>
      <c r="H10726" t="s">
        <v>17315</v>
      </c>
      <c r="I10726" s="74">
        <v>44008</v>
      </c>
      <c r="J10726" t="s">
        <v>19</v>
      </c>
      <c r="K10726" t="s">
        <v>17325</v>
      </c>
    </row>
    <row r="10727" spans="1:11" hidden="1" x14ac:dyDescent="0.3">
      <c r="A10727" t="s">
        <v>8686</v>
      </c>
      <c r="B10727" t="s">
        <v>8687</v>
      </c>
      <c r="C10727" t="s">
        <v>17387</v>
      </c>
      <c r="D10727" t="s">
        <v>17388</v>
      </c>
      <c r="E10727" s="74">
        <v>43468</v>
      </c>
      <c r="F10727">
        <v>9.5409999999999995E-2</v>
      </c>
      <c r="G10727" t="s">
        <v>17</v>
      </c>
      <c r="H10727" t="s">
        <v>17315</v>
      </c>
      <c r="I10727" s="74">
        <v>44008</v>
      </c>
      <c r="J10727" t="s">
        <v>19</v>
      </c>
      <c r="K10727" t="s">
        <v>17325</v>
      </c>
    </row>
    <row r="10728" spans="1:11" hidden="1" x14ac:dyDescent="0.3">
      <c r="A10728" t="s">
        <v>8688</v>
      </c>
      <c r="B10728" t="s">
        <v>8689</v>
      </c>
      <c r="C10728" t="s">
        <v>17387</v>
      </c>
      <c r="D10728" t="s">
        <v>17388</v>
      </c>
      <c r="E10728" s="74">
        <v>43479</v>
      </c>
      <c r="F10728">
        <v>0.24517900000000001</v>
      </c>
      <c r="G10728" t="s">
        <v>17</v>
      </c>
      <c r="H10728" t="s">
        <v>17315</v>
      </c>
      <c r="I10728" s="74">
        <v>44008</v>
      </c>
      <c r="J10728" t="s">
        <v>19</v>
      </c>
      <c r="K10728" t="s">
        <v>17325</v>
      </c>
    </row>
    <row r="10729" spans="1:11" hidden="1" x14ac:dyDescent="0.3">
      <c r="A10729" t="s">
        <v>8690</v>
      </c>
      <c r="B10729" t="s">
        <v>8691</v>
      </c>
      <c r="C10729" t="s">
        <v>17387</v>
      </c>
      <c r="D10729" t="s">
        <v>17388</v>
      </c>
      <c r="E10729" s="74">
        <v>43556</v>
      </c>
      <c r="F10729">
        <v>0.24404000000000001</v>
      </c>
      <c r="G10729" t="s">
        <v>17</v>
      </c>
      <c r="H10729" t="s">
        <v>17315</v>
      </c>
      <c r="I10729" s="74">
        <v>44008</v>
      </c>
      <c r="J10729" t="s">
        <v>19</v>
      </c>
      <c r="K10729" t="s">
        <v>17325</v>
      </c>
    </row>
    <row r="10730" spans="1:11" hidden="1" x14ac:dyDescent="0.3">
      <c r="A10730" t="s">
        <v>8692</v>
      </c>
      <c r="B10730" t="s">
        <v>8693</v>
      </c>
      <c r="C10730" t="s">
        <v>17387</v>
      </c>
      <c r="D10730" t="s">
        <v>17388</v>
      </c>
      <c r="E10730" s="74">
        <v>43560</v>
      </c>
      <c r="F10730">
        <v>0.242289</v>
      </c>
      <c r="G10730" t="s">
        <v>17</v>
      </c>
      <c r="H10730" t="s">
        <v>17315</v>
      </c>
      <c r="I10730" s="74">
        <v>44095</v>
      </c>
      <c r="J10730" t="s">
        <v>19</v>
      </c>
      <c r="K10730" t="s">
        <v>17325</v>
      </c>
    </row>
    <row r="10731" spans="1:11" hidden="1" x14ac:dyDescent="0.3">
      <c r="A10731" t="s">
        <v>8580</v>
      </c>
      <c r="B10731" t="s">
        <v>8581</v>
      </c>
      <c r="C10731" t="s">
        <v>17387</v>
      </c>
      <c r="D10731" t="s">
        <v>17388</v>
      </c>
      <c r="E10731" s="74">
        <v>43598</v>
      </c>
      <c r="F10731">
        <v>0.242977</v>
      </c>
      <c r="G10731" t="s">
        <v>17</v>
      </c>
      <c r="H10731" t="s">
        <v>17315</v>
      </c>
      <c r="I10731" s="74">
        <v>44008</v>
      </c>
      <c r="J10731" t="s">
        <v>19</v>
      </c>
      <c r="K10731" t="s">
        <v>17325</v>
      </c>
    </row>
    <row r="10732" spans="1:11" hidden="1" x14ac:dyDescent="0.3">
      <c r="A10732" t="s">
        <v>8694</v>
      </c>
      <c r="B10732" t="s">
        <v>8695</v>
      </c>
      <c r="C10732" t="s">
        <v>17387</v>
      </c>
      <c r="D10732" t="s">
        <v>17388</v>
      </c>
      <c r="E10732" s="74">
        <v>43468</v>
      </c>
      <c r="F10732">
        <v>0.246839</v>
      </c>
      <c r="G10732" t="s">
        <v>17</v>
      </c>
      <c r="H10732" t="s">
        <v>17315</v>
      </c>
      <c r="I10732" s="74">
        <v>44008</v>
      </c>
      <c r="J10732" t="s">
        <v>19</v>
      </c>
      <c r="K10732" t="s">
        <v>17325</v>
      </c>
    </row>
    <row r="10733" spans="1:11" hidden="1" x14ac:dyDescent="0.3">
      <c r="A10733" t="s">
        <v>8696</v>
      </c>
      <c r="B10733" t="s">
        <v>8697</v>
      </c>
      <c r="C10733" t="s">
        <v>17387</v>
      </c>
      <c r="D10733" t="s">
        <v>17388</v>
      </c>
      <c r="E10733" s="74">
        <v>43468</v>
      </c>
      <c r="F10733">
        <v>0.24914800000000001</v>
      </c>
      <c r="G10733" t="s">
        <v>17</v>
      </c>
      <c r="H10733" t="s">
        <v>17315</v>
      </c>
      <c r="I10733" s="74">
        <v>44008</v>
      </c>
      <c r="J10733" t="s">
        <v>19</v>
      </c>
      <c r="K10733" t="s">
        <v>17325</v>
      </c>
    </row>
    <row r="10734" spans="1:11" hidden="1" x14ac:dyDescent="0.3">
      <c r="A10734" t="s">
        <v>8698</v>
      </c>
      <c r="B10734" t="s">
        <v>8699</v>
      </c>
      <c r="C10734" t="s">
        <v>17387</v>
      </c>
      <c r="D10734" t="s">
        <v>17388</v>
      </c>
      <c r="E10734" s="74">
        <v>43468</v>
      </c>
      <c r="F10734">
        <v>0.24665999999999999</v>
      </c>
      <c r="G10734" t="s">
        <v>17</v>
      </c>
      <c r="H10734" t="s">
        <v>17315</v>
      </c>
      <c r="I10734" s="74">
        <v>44095</v>
      </c>
      <c r="J10734" t="s">
        <v>19</v>
      </c>
      <c r="K10734" t="s">
        <v>17325</v>
      </c>
    </row>
    <row r="10735" spans="1:11" hidden="1" x14ac:dyDescent="0.3">
      <c r="A10735" t="s">
        <v>8700</v>
      </c>
      <c r="B10735" t="s">
        <v>8701</v>
      </c>
      <c r="C10735" t="s">
        <v>17387</v>
      </c>
      <c r="D10735" t="s">
        <v>17388</v>
      </c>
      <c r="E10735" s="74">
        <v>43475</v>
      </c>
      <c r="F10735">
        <v>0.24932000000000001</v>
      </c>
      <c r="G10735" t="s">
        <v>17</v>
      </c>
      <c r="H10735" t="s">
        <v>17315</v>
      </c>
      <c r="I10735" s="74">
        <v>44095</v>
      </c>
      <c r="J10735" t="s">
        <v>19</v>
      </c>
      <c r="K10735" t="s">
        <v>17325</v>
      </c>
    </row>
    <row r="10736" spans="1:11" hidden="1" x14ac:dyDescent="0.3">
      <c r="A10736" t="s">
        <v>8702</v>
      </c>
      <c r="B10736" t="s">
        <v>8703</v>
      </c>
      <c r="C10736" t="s">
        <v>17387</v>
      </c>
      <c r="D10736" t="s">
        <v>17388</v>
      </c>
      <c r="E10736" s="74">
        <v>43481</v>
      </c>
      <c r="F10736">
        <v>0.24807999999999999</v>
      </c>
      <c r="G10736" t="s">
        <v>17</v>
      </c>
      <c r="H10736" t="s">
        <v>17315</v>
      </c>
      <c r="I10736" s="74">
        <v>44008</v>
      </c>
      <c r="J10736" t="s">
        <v>19</v>
      </c>
      <c r="K10736" t="s">
        <v>17325</v>
      </c>
    </row>
    <row r="10737" spans="1:11" hidden="1" x14ac:dyDescent="0.3">
      <c r="A10737" t="s">
        <v>8704</v>
      </c>
      <c r="B10737" t="s">
        <v>8705</v>
      </c>
      <c r="C10737" t="s">
        <v>17387</v>
      </c>
      <c r="D10737" t="s">
        <v>17388</v>
      </c>
      <c r="E10737" s="74">
        <v>43481</v>
      </c>
      <c r="F10737">
        <v>0.24784900000000001</v>
      </c>
      <c r="G10737" t="s">
        <v>17</v>
      </c>
      <c r="H10737" t="s">
        <v>17315</v>
      </c>
      <c r="I10737" s="74">
        <v>44008</v>
      </c>
      <c r="J10737" t="s">
        <v>19</v>
      </c>
      <c r="K10737" t="s">
        <v>17325</v>
      </c>
    </row>
    <row r="10738" spans="1:11" hidden="1" x14ac:dyDescent="0.3">
      <c r="A10738" t="s">
        <v>8706</v>
      </c>
      <c r="B10738" t="s">
        <v>8707</v>
      </c>
      <c r="C10738" t="s">
        <v>17387</v>
      </c>
      <c r="D10738" t="s">
        <v>17388</v>
      </c>
      <c r="E10738" s="74">
        <v>43505</v>
      </c>
      <c r="F10738">
        <v>0.247779</v>
      </c>
      <c r="G10738" t="s">
        <v>17</v>
      </c>
      <c r="H10738" t="s">
        <v>17315</v>
      </c>
      <c r="I10738" s="74">
        <v>44008</v>
      </c>
      <c r="J10738" t="s">
        <v>19</v>
      </c>
      <c r="K10738" t="s">
        <v>17325</v>
      </c>
    </row>
    <row r="10739" spans="1:11" hidden="1" x14ac:dyDescent="0.3">
      <c r="A10739" t="s">
        <v>8708</v>
      </c>
      <c r="B10739" t="s">
        <v>8709</v>
      </c>
      <c r="C10739" t="s">
        <v>17387</v>
      </c>
      <c r="D10739" t="s">
        <v>17388</v>
      </c>
      <c r="E10739" s="74">
        <v>43486</v>
      </c>
      <c r="F10739">
        <v>0.1154</v>
      </c>
      <c r="G10739" t="s">
        <v>17</v>
      </c>
      <c r="H10739" t="s">
        <v>17315</v>
      </c>
      <c r="I10739" s="74">
        <v>44008</v>
      </c>
      <c r="J10739" t="s">
        <v>19</v>
      </c>
      <c r="K10739" t="s">
        <v>17325</v>
      </c>
    </row>
    <row r="10740" spans="1:11" hidden="1" x14ac:dyDescent="0.3">
      <c r="A10740" t="s">
        <v>8582</v>
      </c>
      <c r="B10740" t="s">
        <v>8583</v>
      </c>
      <c r="C10740" t="s">
        <v>17387</v>
      </c>
      <c r="D10740" t="s">
        <v>17388</v>
      </c>
      <c r="E10740" s="74">
        <v>43547</v>
      </c>
      <c r="F10740">
        <v>0.24828800000000001</v>
      </c>
      <c r="G10740" t="s">
        <v>17</v>
      </c>
      <c r="H10740" t="s">
        <v>17315</v>
      </c>
      <c r="I10740" s="74">
        <v>44008</v>
      </c>
      <c r="J10740" t="s">
        <v>19</v>
      </c>
      <c r="K10740" t="s">
        <v>17325</v>
      </c>
    </row>
    <row r="10741" spans="1:11" hidden="1" x14ac:dyDescent="0.3">
      <c r="A10741" t="s">
        <v>8584</v>
      </c>
      <c r="B10741" t="s">
        <v>8585</v>
      </c>
      <c r="C10741" t="s">
        <v>17387</v>
      </c>
      <c r="D10741" t="s">
        <v>17388</v>
      </c>
      <c r="E10741" s="74">
        <v>43539</v>
      </c>
      <c r="F10741">
        <v>0.24567</v>
      </c>
      <c r="G10741" t="s">
        <v>17</v>
      </c>
      <c r="H10741" t="s">
        <v>17315</v>
      </c>
      <c r="I10741" s="74">
        <v>44008</v>
      </c>
      <c r="J10741" t="s">
        <v>19</v>
      </c>
      <c r="K10741" t="s">
        <v>17325</v>
      </c>
    </row>
    <row r="10742" spans="1:11" hidden="1" x14ac:dyDescent="0.3">
      <c r="A10742" t="s">
        <v>8586</v>
      </c>
      <c r="B10742" t="s">
        <v>8587</v>
      </c>
      <c r="C10742" t="s">
        <v>17387</v>
      </c>
      <c r="D10742" t="s">
        <v>17388</v>
      </c>
      <c r="E10742" s="74">
        <v>43483</v>
      </c>
      <c r="F10742">
        <v>0.246367</v>
      </c>
      <c r="G10742" t="s">
        <v>17</v>
      </c>
      <c r="H10742" t="s">
        <v>17315</v>
      </c>
      <c r="I10742" s="74">
        <v>44008</v>
      </c>
      <c r="J10742" t="s">
        <v>19</v>
      </c>
      <c r="K10742" t="s">
        <v>17325</v>
      </c>
    </row>
    <row r="10743" spans="1:11" hidden="1" x14ac:dyDescent="0.3">
      <c r="A10743" t="s">
        <v>8727</v>
      </c>
      <c r="B10743" t="s">
        <v>8728</v>
      </c>
      <c r="C10743" t="s">
        <v>17387</v>
      </c>
      <c r="D10743" t="s">
        <v>17388</v>
      </c>
      <c r="E10743" s="74">
        <v>43836</v>
      </c>
      <c r="F10743">
        <v>0.24915000000000001</v>
      </c>
      <c r="G10743" t="s">
        <v>17</v>
      </c>
      <c r="H10743" t="s">
        <v>17315</v>
      </c>
      <c r="I10743" s="74">
        <v>44008</v>
      </c>
      <c r="J10743" t="s">
        <v>19</v>
      </c>
      <c r="K10743" t="s">
        <v>17325</v>
      </c>
    </row>
    <row r="10744" spans="1:11" hidden="1" x14ac:dyDescent="0.3">
      <c r="A10744" t="s">
        <v>8729</v>
      </c>
      <c r="B10744" t="s">
        <v>8730</v>
      </c>
      <c r="C10744" t="s">
        <v>17387</v>
      </c>
      <c r="D10744" t="s">
        <v>17388</v>
      </c>
      <c r="E10744" s="74">
        <v>43838</v>
      </c>
      <c r="F10744">
        <v>0.24489900000000001</v>
      </c>
      <c r="G10744" t="s">
        <v>17</v>
      </c>
      <c r="H10744" t="s">
        <v>17315</v>
      </c>
      <c r="I10744" s="74">
        <v>44008</v>
      </c>
      <c r="J10744" t="s">
        <v>19</v>
      </c>
      <c r="K10744" t="s">
        <v>17325</v>
      </c>
    </row>
    <row r="10745" spans="1:11" hidden="1" x14ac:dyDescent="0.3">
      <c r="A10745" t="s">
        <v>8731</v>
      </c>
      <c r="B10745" t="s">
        <v>8732</v>
      </c>
      <c r="C10745" t="s">
        <v>17387</v>
      </c>
      <c r="D10745" t="s">
        <v>17388</v>
      </c>
      <c r="E10745" s="74">
        <v>43854</v>
      </c>
      <c r="F10745">
        <v>0.24476999999999999</v>
      </c>
      <c r="G10745" t="s">
        <v>17</v>
      </c>
      <c r="H10745" t="s">
        <v>17315</v>
      </c>
      <c r="I10745" s="74">
        <v>44008</v>
      </c>
      <c r="J10745" t="s">
        <v>19</v>
      </c>
      <c r="K10745" t="s">
        <v>17325</v>
      </c>
    </row>
    <row r="10746" spans="1:11" hidden="1" x14ac:dyDescent="0.3">
      <c r="A10746" t="s">
        <v>8733</v>
      </c>
      <c r="B10746" t="s">
        <v>8734</v>
      </c>
      <c r="C10746" t="s">
        <v>17387</v>
      </c>
      <c r="D10746" t="s">
        <v>17388</v>
      </c>
      <c r="E10746" s="74">
        <v>43860</v>
      </c>
      <c r="F10746">
        <v>0.24556</v>
      </c>
      <c r="G10746" t="s">
        <v>17</v>
      </c>
      <c r="H10746" t="s">
        <v>17315</v>
      </c>
      <c r="I10746" s="74">
        <v>44095</v>
      </c>
      <c r="J10746" t="s">
        <v>19</v>
      </c>
      <c r="K10746" t="s">
        <v>17325</v>
      </c>
    </row>
    <row r="10747" spans="1:11" hidden="1" x14ac:dyDescent="0.3">
      <c r="A10747" t="s">
        <v>8735</v>
      </c>
      <c r="B10747" t="s">
        <v>8736</v>
      </c>
      <c r="C10747" t="s">
        <v>17387</v>
      </c>
      <c r="D10747" t="s">
        <v>17388</v>
      </c>
      <c r="E10747" s="74">
        <v>43838</v>
      </c>
      <c r="F10747">
        <v>2.7189999999999999E-2</v>
      </c>
      <c r="G10747" t="s">
        <v>17</v>
      </c>
      <c r="H10747" t="s">
        <v>17315</v>
      </c>
      <c r="I10747" s="74">
        <v>44008</v>
      </c>
      <c r="J10747" t="s">
        <v>19</v>
      </c>
      <c r="K10747" t="s">
        <v>17325</v>
      </c>
    </row>
    <row r="10748" spans="1:11" hidden="1" x14ac:dyDescent="0.3">
      <c r="A10748" t="s">
        <v>28467</v>
      </c>
      <c r="B10748" t="s">
        <v>28468</v>
      </c>
      <c r="C10748" t="s">
        <v>17387</v>
      </c>
      <c r="D10748" t="s">
        <v>17388</v>
      </c>
      <c r="E10748" s="74">
        <v>43836</v>
      </c>
      <c r="F10748">
        <v>0.24512</v>
      </c>
      <c r="G10748" t="s">
        <v>17</v>
      </c>
      <c r="H10748" t="s">
        <v>17315</v>
      </c>
      <c r="I10748" s="74">
        <v>44095</v>
      </c>
      <c r="J10748" t="s">
        <v>19</v>
      </c>
      <c r="K10748" t="s">
        <v>17325</v>
      </c>
    </row>
    <row r="10749" spans="1:11" hidden="1" x14ac:dyDescent="0.3">
      <c r="A10749" t="s">
        <v>8737</v>
      </c>
      <c r="B10749" t="s">
        <v>8738</v>
      </c>
      <c r="C10749" t="s">
        <v>17387</v>
      </c>
      <c r="D10749" t="s">
        <v>17388</v>
      </c>
      <c r="E10749" s="74">
        <v>43832</v>
      </c>
      <c r="F10749">
        <v>0.24843999999999999</v>
      </c>
      <c r="G10749" t="s">
        <v>17</v>
      </c>
      <c r="H10749" t="s">
        <v>17315</v>
      </c>
      <c r="I10749" s="74">
        <v>44008</v>
      </c>
      <c r="J10749" t="s">
        <v>19</v>
      </c>
      <c r="K10749" t="s">
        <v>17325</v>
      </c>
    </row>
    <row r="10750" spans="1:11" hidden="1" x14ac:dyDescent="0.3">
      <c r="A10750" t="s">
        <v>8739</v>
      </c>
      <c r="B10750" t="s">
        <v>8740</v>
      </c>
      <c r="C10750" t="s">
        <v>17387</v>
      </c>
      <c r="D10750" t="s">
        <v>17388</v>
      </c>
      <c r="E10750" s="74">
        <v>43832</v>
      </c>
      <c r="F10750">
        <v>0.17327000000000001</v>
      </c>
      <c r="G10750" t="s">
        <v>17</v>
      </c>
      <c r="H10750" t="s">
        <v>17315</v>
      </c>
      <c r="I10750" s="74">
        <v>44008</v>
      </c>
      <c r="J10750" t="s">
        <v>19</v>
      </c>
      <c r="K10750" t="s">
        <v>17325</v>
      </c>
    </row>
    <row r="10751" spans="1:11" hidden="1" x14ac:dyDescent="0.3">
      <c r="A10751" t="s">
        <v>22490</v>
      </c>
      <c r="B10751" t="s">
        <v>22491</v>
      </c>
      <c r="C10751" t="s">
        <v>17387</v>
      </c>
      <c r="D10751" t="s">
        <v>17388</v>
      </c>
      <c r="E10751" s="74">
        <v>43909</v>
      </c>
      <c r="F10751">
        <v>7.5679999999999997E-2</v>
      </c>
      <c r="G10751" t="s">
        <v>17</v>
      </c>
      <c r="H10751" t="s">
        <v>17315</v>
      </c>
      <c r="I10751" s="74">
        <v>45533</v>
      </c>
      <c r="J10751" t="s">
        <v>19</v>
      </c>
      <c r="K10751" t="s">
        <v>17325</v>
      </c>
    </row>
    <row r="10752" spans="1:11" hidden="1" x14ac:dyDescent="0.3">
      <c r="A10752" t="s">
        <v>8711</v>
      </c>
      <c r="B10752" t="s">
        <v>8712</v>
      </c>
      <c r="C10752" t="s">
        <v>17387</v>
      </c>
      <c r="D10752" t="s">
        <v>17388</v>
      </c>
      <c r="E10752" s="74">
        <v>43832</v>
      </c>
      <c r="F10752">
        <v>0.24840000000000001</v>
      </c>
      <c r="G10752" t="s">
        <v>17</v>
      </c>
      <c r="H10752" t="s">
        <v>17315</v>
      </c>
      <c r="I10752" s="74">
        <v>44008</v>
      </c>
      <c r="J10752" t="s">
        <v>19</v>
      </c>
      <c r="K10752" t="s">
        <v>17325</v>
      </c>
    </row>
    <row r="10753" spans="1:11" hidden="1" x14ac:dyDescent="0.3">
      <c r="A10753" t="s">
        <v>22492</v>
      </c>
      <c r="B10753" t="s">
        <v>22493</v>
      </c>
      <c r="C10753" t="s">
        <v>17387</v>
      </c>
      <c r="D10753" t="s">
        <v>17388</v>
      </c>
      <c r="E10753" s="74">
        <v>43928</v>
      </c>
      <c r="F10753">
        <v>0.10317999999999999</v>
      </c>
      <c r="G10753" t="s">
        <v>17</v>
      </c>
      <c r="H10753" t="s">
        <v>17315</v>
      </c>
      <c r="I10753" s="74">
        <v>45533</v>
      </c>
      <c r="J10753" t="s">
        <v>19</v>
      </c>
      <c r="K10753" t="s">
        <v>17325</v>
      </c>
    </row>
    <row r="10754" spans="1:11" hidden="1" x14ac:dyDescent="0.3">
      <c r="A10754" t="s">
        <v>22494</v>
      </c>
      <c r="B10754" t="s">
        <v>22495</v>
      </c>
      <c r="C10754" t="s">
        <v>17387</v>
      </c>
      <c r="D10754" t="s">
        <v>17388</v>
      </c>
      <c r="E10754" s="74">
        <v>43909</v>
      </c>
      <c r="F10754">
        <v>0.16869000000000001</v>
      </c>
      <c r="G10754" t="s">
        <v>17</v>
      </c>
      <c r="H10754" t="s">
        <v>17315</v>
      </c>
      <c r="I10754" s="74">
        <v>45555</v>
      </c>
      <c r="J10754" t="s">
        <v>19</v>
      </c>
      <c r="K10754" t="s">
        <v>17325</v>
      </c>
    </row>
    <row r="10755" spans="1:11" hidden="1" x14ac:dyDescent="0.3">
      <c r="A10755" t="s">
        <v>22496</v>
      </c>
      <c r="B10755" t="s">
        <v>22497</v>
      </c>
      <c r="C10755" t="s">
        <v>17387</v>
      </c>
      <c r="D10755" t="s">
        <v>17388</v>
      </c>
      <c r="E10755" s="74">
        <v>44110</v>
      </c>
      <c r="F10755">
        <v>0.249057</v>
      </c>
      <c r="G10755" t="s">
        <v>17</v>
      </c>
      <c r="H10755" t="s">
        <v>17315</v>
      </c>
      <c r="I10755" s="74">
        <v>45533</v>
      </c>
      <c r="J10755" t="s">
        <v>19</v>
      </c>
      <c r="K10755" t="s">
        <v>17325</v>
      </c>
    </row>
    <row r="10756" spans="1:11" hidden="1" x14ac:dyDescent="0.3">
      <c r="A10756" t="s">
        <v>22498</v>
      </c>
      <c r="B10756" t="s">
        <v>22499</v>
      </c>
      <c r="C10756" t="s">
        <v>17387</v>
      </c>
      <c r="D10756" t="s">
        <v>17388</v>
      </c>
      <c r="E10756" s="74">
        <v>44112</v>
      </c>
      <c r="F10756">
        <v>0.247696</v>
      </c>
      <c r="G10756" t="s">
        <v>17</v>
      </c>
      <c r="H10756" t="s">
        <v>17315</v>
      </c>
      <c r="I10756" s="74">
        <v>45533</v>
      </c>
      <c r="J10756" t="s">
        <v>19</v>
      </c>
      <c r="K10756" t="s">
        <v>17325</v>
      </c>
    </row>
    <row r="10757" spans="1:11" hidden="1" x14ac:dyDescent="0.3">
      <c r="A10757" t="s">
        <v>22500</v>
      </c>
      <c r="B10757" t="s">
        <v>22501</v>
      </c>
      <c r="C10757" t="s">
        <v>17387</v>
      </c>
      <c r="D10757" t="s">
        <v>17388</v>
      </c>
      <c r="E10757" s="74">
        <v>44139</v>
      </c>
      <c r="F10757">
        <v>0.16197800000000001</v>
      </c>
      <c r="G10757" t="s">
        <v>17</v>
      </c>
      <c r="H10757" t="s">
        <v>17315</v>
      </c>
      <c r="I10757" s="74">
        <v>45533</v>
      </c>
      <c r="J10757" t="s">
        <v>19</v>
      </c>
      <c r="K10757" t="s">
        <v>17325</v>
      </c>
    </row>
    <row r="10758" spans="1:11" hidden="1" x14ac:dyDescent="0.3">
      <c r="A10758" t="s">
        <v>22502</v>
      </c>
      <c r="B10758" t="s">
        <v>22503</v>
      </c>
      <c r="C10758" t="s">
        <v>17387</v>
      </c>
      <c r="D10758" t="s">
        <v>17388</v>
      </c>
      <c r="E10758" s="74">
        <v>43938</v>
      </c>
      <c r="F10758">
        <v>0.148449</v>
      </c>
      <c r="G10758" t="s">
        <v>17</v>
      </c>
      <c r="H10758" t="s">
        <v>17315</v>
      </c>
      <c r="I10758" s="74">
        <v>45555</v>
      </c>
      <c r="J10758" t="s">
        <v>19</v>
      </c>
      <c r="K10758" t="s">
        <v>17325</v>
      </c>
    </row>
    <row r="10759" spans="1:11" hidden="1" x14ac:dyDescent="0.3">
      <c r="A10759" t="s">
        <v>22504</v>
      </c>
      <c r="B10759" t="s">
        <v>22505</v>
      </c>
      <c r="C10759" t="s">
        <v>17387</v>
      </c>
      <c r="D10759" t="s">
        <v>17388</v>
      </c>
      <c r="E10759" s="74">
        <v>44022</v>
      </c>
      <c r="F10759">
        <v>0.24743899999999999</v>
      </c>
      <c r="G10759" t="s">
        <v>17</v>
      </c>
      <c r="H10759" t="s">
        <v>17315</v>
      </c>
      <c r="I10759" s="74">
        <v>45533</v>
      </c>
      <c r="J10759" t="s">
        <v>19</v>
      </c>
      <c r="K10759" t="s">
        <v>17325</v>
      </c>
    </row>
    <row r="10760" spans="1:11" hidden="1" x14ac:dyDescent="0.3">
      <c r="A10760" t="s">
        <v>22506</v>
      </c>
      <c r="B10760" t="s">
        <v>22507</v>
      </c>
      <c r="C10760" t="s">
        <v>17387</v>
      </c>
      <c r="D10760" t="s">
        <v>17388</v>
      </c>
      <c r="E10760" s="74">
        <v>44021</v>
      </c>
      <c r="F10760">
        <v>0.24945800000000001</v>
      </c>
      <c r="G10760" t="s">
        <v>17</v>
      </c>
      <c r="H10760" t="s">
        <v>17315</v>
      </c>
      <c r="I10760" s="74">
        <v>45533</v>
      </c>
      <c r="J10760" t="s">
        <v>19</v>
      </c>
      <c r="K10760" t="s">
        <v>17325</v>
      </c>
    </row>
    <row r="10761" spans="1:11" hidden="1" x14ac:dyDescent="0.3">
      <c r="A10761" t="s">
        <v>22508</v>
      </c>
      <c r="B10761" t="s">
        <v>22509</v>
      </c>
      <c r="C10761" t="s">
        <v>17387</v>
      </c>
      <c r="D10761" t="s">
        <v>17388</v>
      </c>
      <c r="E10761" s="74">
        <v>44024</v>
      </c>
      <c r="F10761">
        <v>0.249029</v>
      </c>
      <c r="G10761" t="s">
        <v>17</v>
      </c>
      <c r="H10761" t="s">
        <v>17315</v>
      </c>
      <c r="I10761" s="74">
        <v>45533</v>
      </c>
      <c r="J10761" t="s">
        <v>19</v>
      </c>
      <c r="K10761" t="s">
        <v>17325</v>
      </c>
    </row>
    <row r="10762" spans="1:11" hidden="1" x14ac:dyDescent="0.3">
      <c r="A10762" t="s">
        <v>8713</v>
      </c>
      <c r="B10762" t="s">
        <v>8714</v>
      </c>
      <c r="C10762" t="s">
        <v>17387</v>
      </c>
      <c r="D10762" t="s">
        <v>17388</v>
      </c>
      <c r="E10762" s="74">
        <v>43832</v>
      </c>
      <c r="F10762">
        <v>0.24654999999999999</v>
      </c>
      <c r="G10762" t="s">
        <v>17</v>
      </c>
      <c r="H10762" t="s">
        <v>17315</v>
      </c>
      <c r="I10762" s="74">
        <v>44095</v>
      </c>
      <c r="J10762" t="s">
        <v>19</v>
      </c>
      <c r="K10762" t="s">
        <v>17325</v>
      </c>
    </row>
    <row r="10763" spans="1:11" hidden="1" x14ac:dyDescent="0.3">
      <c r="A10763" t="s">
        <v>22510</v>
      </c>
      <c r="B10763" t="s">
        <v>22511</v>
      </c>
      <c r="C10763" t="s">
        <v>17387</v>
      </c>
      <c r="D10763" t="s">
        <v>17388</v>
      </c>
      <c r="E10763" s="74">
        <v>43929</v>
      </c>
      <c r="F10763">
        <v>0.20935899999999999</v>
      </c>
      <c r="G10763" t="s">
        <v>17</v>
      </c>
      <c r="H10763" t="s">
        <v>17315</v>
      </c>
      <c r="I10763" s="74">
        <v>45555</v>
      </c>
      <c r="J10763" t="s">
        <v>19</v>
      </c>
      <c r="K10763" t="s">
        <v>17325</v>
      </c>
    </row>
    <row r="10764" spans="1:11" hidden="1" x14ac:dyDescent="0.3">
      <c r="A10764" t="s">
        <v>22512</v>
      </c>
      <c r="B10764" t="s">
        <v>22513</v>
      </c>
      <c r="C10764" t="s">
        <v>17387</v>
      </c>
      <c r="D10764" t="s">
        <v>17388</v>
      </c>
      <c r="E10764" s="74">
        <v>44154</v>
      </c>
      <c r="F10764">
        <v>0.245228</v>
      </c>
      <c r="G10764" t="s">
        <v>17</v>
      </c>
      <c r="H10764" t="s">
        <v>17315</v>
      </c>
      <c r="I10764" s="74">
        <v>45533</v>
      </c>
      <c r="J10764" t="s">
        <v>19</v>
      </c>
      <c r="K10764" t="s">
        <v>17325</v>
      </c>
    </row>
    <row r="10765" spans="1:11" hidden="1" x14ac:dyDescent="0.3">
      <c r="A10765" t="s">
        <v>22514</v>
      </c>
      <c r="B10765" t="s">
        <v>22515</v>
      </c>
      <c r="C10765" t="s">
        <v>17387</v>
      </c>
      <c r="D10765" t="s">
        <v>17388</v>
      </c>
      <c r="E10765" s="74">
        <v>44180</v>
      </c>
      <c r="F10765">
        <v>1.7759E-2</v>
      </c>
      <c r="G10765" t="s">
        <v>17</v>
      </c>
      <c r="H10765" t="s">
        <v>17315</v>
      </c>
      <c r="I10765" s="74">
        <v>45533</v>
      </c>
      <c r="J10765" t="s">
        <v>19</v>
      </c>
      <c r="K10765" t="s">
        <v>17325</v>
      </c>
    </row>
    <row r="10766" spans="1:11" hidden="1" x14ac:dyDescent="0.3">
      <c r="A10766" t="s">
        <v>22516</v>
      </c>
      <c r="B10766" t="s">
        <v>22517</v>
      </c>
      <c r="C10766" t="s">
        <v>17387</v>
      </c>
      <c r="D10766" t="s">
        <v>17388</v>
      </c>
      <c r="E10766" s="74">
        <v>43923</v>
      </c>
      <c r="F10766">
        <v>8.7539000000000006E-2</v>
      </c>
      <c r="G10766" t="s">
        <v>17</v>
      </c>
      <c r="H10766" t="s">
        <v>17315</v>
      </c>
      <c r="I10766" s="74">
        <v>45533</v>
      </c>
      <c r="J10766" t="s">
        <v>19</v>
      </c>
      <c r="K10766" t="s">
        <v>17325</v>
      </c>
    </row>
    <row r="10767" spans="1:11" hidden="1" x14ac:dyDescent="0.3">
      <c r="A10767" t="s">
        <v>22522</v>
      </c>
      <c r="B10767" t="s">
        <v>22523</v>
      </c>
      <c r="C10767" t="s">
        <v>17387</v>
      </c>
      <c r="D10767" t="s">
        <v>17388</v>
      </c>
      <c r="E10767" s="74">
        <v>43972</v>
      </c>
      <c r="F10767">
        <v>0.23826800000000001</v>
      </c>
      <c r="G10767" t="s">
        <v>17</v>
      </c>
      <c r="H10767" t="s">
        <v>17315</v>
      </c>
      <c r="I10767" s="74">
        <v>45555</v>
      </c>
      <c r="J10767" t="s">
        <v>19</v>
      </c>
      <c r="K10767" t="s">
        <v>17325</v>
      </c>
    </row>
    <row r="10768" spans="1:11" hidden="1" x14ac:dyDescent="0.3">
      <c r="A10768" t="s">
        <v>22524</v>
      </c>
      <c r="B10768" t="s">
        <v>22525</v>
      </c>
      <c r="C10768" t="s">
        <v>17387</v>
      </c>
      <c r="D10768" t="s">
        <v>17388</v>
      </c>
      <c r="E10768" s="74">
        <v>43979</v>
      </c>
      <c r="F10768">
        <v>0.24857599999999999</v>
      </c>
      <c r="G10768" t="s">
        <v>17</v>
      </c>
      <c r="H10768" t="s">
        <v>17315</v>
      </c>
      <c r="I10768" s="74">
        <v>45533</v>
      </c>
      <c r="J10768" t="s">
        <v>19</v>
      </c>
      <c r="K10768" t="s">
        <v>17325</v>
      </c>
    </row>
    <row r="10769" spans="1:11" hidden="1" x14ac:dyDescent="0.3">
      <c r="A10769" t="s">
        <v>22528</v>
      </c>
      <c r="B10769" t="s">
        <v>22529</v>
      </c>
      <c r="C10769" t="s">
        <v>17387</v>
      </c>
      <c r="D10769" t="s">
        <v>17388</v>
      </c>
      <c r="E10769" s="74">
        <v>43993</v>
      </c>
      <c r="F10769">
        <v>0.249218</v>
      </c>
      <c r="G10769" t="s">
        <v>17</v>
      </c>
      <c r="H10769" t="s">
        <v>17315</v>
      </c>
      <c r="I10769" s="74">
        <v>45533</v>
      </c>
      <c r="J10769" t="s">
        <v>19</v>
      </c>
      <c r="K10769" t="s">
        <v>17325</v>
      </c>
    </row>
    <row r="10770" spans="1:11" hidden="1" x14ac:dyDescent="0.3">
      <c r="A10770" t="s">
        <v>22532</v>
      </c>
      <c r="B10770" t="s">
        <v>22533</v>
      </c>
      <c r="C10770" t="s">
        <v>17387</v>
      </c>
      <c r="D10770" t="s">
        <v>17388</v>
      </c>
      <c r="E10770" s="74">
        <v>43997</v>
      </c>
      <c r="F10770">
        <v>0.242869</v>
      </c>
      <c r="G10770" t="s">
        <v>17</v>
      </c>
      <c r="H10770" t="s">
        <v>17315</v>
      </c>
      <c r="I10770" s="74">
        <v>45533</v>
      </c>
      <c r="J10770" t="s">
        <v>19</v>
      </c>
      <c r="K10770" t="s">
        <v>17325</v>
      </c>
    </row>
    <row r="10771" spans="1:11" hidden="1" x14ac:dyDescent="0.3">
      <c r="A10771" t="s">
        <v>8715</v>
      </c>
      <c r="B10771" t="s">
        <v>8716</v>
      </c>
      <c r="C10771" t="s">
        <v>17387</v>
      </c>
      <c r="D10771" t="s">
        <v>17388</v>
      </c>
      <c r="E10771" s="74">
        <v>43836</v>
      </c>
      <c r="F10771">
        <v>0.24765000000000001</v>
      </c>
      <c r="G10771" t="s">
        <v>17</v>
      </c>
      <c r="H10771" t="s">
        <v>17315</v>
      </c>
      <c r="I10771" s="74">
        <v>44008</v>
      </c>
      <c r="J10771" t="s">
        <v>19</v>
      </c>
      <c r="K10771" t="s">
        <v>17325</v>
      </c>
    </row>
    <row r="10772" spans="1:11" hidden="1" x14ac:dyDescent="0.3">
      <c r="A10772" t="s">
        <v>22536</v>
      </c>
      <c r="B10772" t="s">
        <v>22537</v>
      </c>
      <c r="C10772" t="s">
        <v>17387</v>
      </c>
      <c r="D10772" t="s">
        <v>17388</v>
      </c>
      <c r="E10772" s="74">
        <v>44007</v>
      </c>
      <c r="F10772">
        <v>0.24782799999999999</v>
      </c>
      <c r="G10772" t="s">
        <v>17</v>
      </c>
      <c r="H10772" t="s">
        <v>17315</v>
      </c>
      <c r="I10772" s="74">
        <v>45533</v>
      </c>
      <c r="J10772" t="s">
        <v>19</v>
      </c>
      <c r="K10772" t="s">
        <v>17325</v>
      </c>
    </row>
    <row r="10773" spans="1:11" hidden="1" x14ac:dyDescent="0.3">
      <c r="A10773" t="s">
        <v>22538</v>
      </c>
      <c r="B10773" t="s">
        <v>22539</v>
      </c>
      <c r="C10773" t="s">
        <v>17387</v>
      </c>
      <c r="D10773" t="s">
        <v>17388</v>
      </c>
      <c r="E10773" s="74">
        <v>44012</v>
      </c>
      <c r="F10773">
        <v>0.24675</v>
      </c>
      <c r="G10773" t="s">
        <v>17</v>
      </c>
      <c r="H10773" t="s">
        <v>17315</v>
      </c>
      <c r="I10773" s="74">
        <v>45533</v>
      </c>
      <c r="J10773" t="s">
        <v>19</v>
      </c>
      <c r="K10773" t="s">
        <v>17325</v>
      </c>
    </row>
    <row r="10774" spans="1:11" hidden="1" x14ac:dyDescent="0.3">
      <c r="A10774" t="s">
        <v>22542</v>
      </c>
      <c r="B10774" t="s">
        <v>22543</v>
      </c>
      <c r="C10774" t="s">
        <v>17387</v>
      </c>
      <c r="D10774" t="s">
        <v>17388</v>
      </c>
      <c r="E10774" s="74">
        <v>44043</v>
      </c>
      <c r="F10774">
        <v>0.24840000000000001</v>
      </c>
      <c r="G10774" t="s">
        <v>17</v>
      </c>
      <c r="H10774" t="s">
        <v>17315</v>
      </c>
      <c r="I10774" s="74">
        <v>45533</v>
      </c>
      <c r="J10774" t="s">
        <v>19</v>
      </c>
      <c r="K10774" t="s">
        <v>17325</v>
      </c>
    </row>
    <row r="10775" spans="1:11" hidden="1" x14ac:dyDescent="0.3">
      <c r="A10775" t="s">
        <v>22544</v>
      </c>
      <c r="B10775" t="s">
        <v>22545</v>
      </c>
      <c r="C10775" t="s">
        <v>17387</v>
      </c>
      <c r="D10775" t="s">
        <v>17388</v>
      </c>
      <c r="E10775" s="74">
        <v>44049</v>
      </c>
      <c r="F10775">
        <v>0.24779999999999999</v>
      </c>
      <c r="G10775" t="s">
        <v>17</v>
      </c>
      <c r="H10775" t="s">
        <v>17315</v>
      </c>
      <c r="I10775" s="74">
        <v>45533</v>
      </c>
      <c r="J10775" t="s">
        <v>19</v>
      </c>
      <c r="K10775" t="s">
        <v>17325</v>
      </c>
    </row>
    <row r="10776" spans="1:11" hidden="1" x14ac:dyDescent="0.3">
      <c r="A10776" t="s">
        <v>22548</v>
      </c>
      <c r="B10776" t="s">
        <v>22549</v>
      </c>
      <c r="C10776" t="s">
        <v>17387</v>
      </c>
      <c r="D10776" t="s">
        <v>17388</v>
      </c>
      <c r="E10776" s="74">
        <v>44057</v>
      </c>
      <c r="F10776">
        <v>0.240285</v>
      </c>
      <c r="G10776" t="s">
        <v>17</v>
      </c>
      <c r="H10776" t="s">
        <v>17315</v>
      </c>
      <c r="I10776" s="74">
        <v>45533</v>
      </c>
      <c r="J10776" t="s">
        <v>19</v>
      </c>
      <c r="K10776" t="s">
        <v>17325</v>
      </c>
    </row>
    <row r="10777" spans="1:11" hidden="1" x14ac:dyDescent="0.3">
      <c r="A10777" t="s">
        <v>22550</v>
      </c>
      <c r="B10777" t="s">
        <v>22551</v>
      </c>
      <c r="C10777" t="s">
        <v>17387</v>
      </c>
      <c r="D10777" t="s">
        <v>17388</v>
      </c>
      <c r="E10777" s="74">
        <v>44062</v>
      </c>
      <c r="F10777">
        <v>0.24907000000000001</v>
      </c>
      <c r="G10777" t="s">
        <v>17</v>
      </c>
      <c r="H10777" t="s">
        <v>17315</v>
      </c>
      <c r="I10777" s="74">
        <v>45555</v>
      </c>
      <c r="J10777" t="s">
        <v>19</v>
      </c>
      <c r="K10777" t="s">
        <v>17325</v>
      </c>
    </row>
    <row r="10778" spans="1:11" hidden="1" x14ac:dyDescent="0.3">
      <c r="A10778" t="s">
        <v>22556</v>
      </c>
      <c r="B10778" t="s">
        <v>22557</v>
      </c>
      <c r="C10778" t="s">
        <v>17387</v>
      </c>
      <c r="D10778" t="s">
        <v>17388</v>
      </c>
      <c r="E10778" s="74">
        <v>43917</v>
      </c>
      <c r="F10778">
        <v>0.224408</v>
      </c>
      <c r="G10778" t="s">
        <v>17</v>
      </c>
      <c r="H10778" t="s">
        <v>17315</v>
      </c>
      <c r="I10778" s="74">
        <v>45533</v>
      </c>
      <c r="J10778" t="s">
        <v>19</v>
      </c>
      <c r="K10778" t="s">
        <v>17325</v>
      </c>
    </row>
    <row r="10779" spans="1:11" hidden="1" x14ac:dyDescent="0.3">
      <c r="A10779" t="s">
        <v>22558</v>
      </c>
      <c r="B10779" t="s">
        <v>22559</v>
      </c>
      <c r="C10779" t="s">
        <v>17387</v>
      </c>
      <c r="D10779" t="s">
        <v>17388</v>
      </c>
      <c r="E10779" s="74">
        <v>43923</v>
      </c>
      <c r="F10779">
        <v>0.22242899999999999</v>
      </c>
      <c r="G10779" t="s">
        <v>17</v>
      </c>
      <c r="H10779" t="s">
        <v>17315</v>
      </c>
      <c r="I10779" s="74">
        <v>45533</v>
      </c>
      <c r="J10779" t="s">
        <v>19</v>
      </c>
      <c r="K10779" t="s">
        <v>17325</v>
      </c>
    </row>
    <row r="10780" spans="1:11" hidden="1" x14ac:dyDescent="0.3">
      <c r="A10780" t="s">
        <v>8717</v>
      </c>
      <c r="B10780" t="s">
        <v>8718</v>
      </c>
      <c r="C10780" t="s">
        <v>17387</v>
      </c>
      <c r="D10780" t="s">
        <v>17388</v>
      </c>
      <c r="E10780" s="74">
        <v>43871</v>
      </c>
      <c r="F10780">
        <v>0.24790899999999999</v>
      </c>
      <c r="G10780" t="s">
        <v>17</v>
      </c>
      <c r="H10780" t="s">
        <v>17315</v>
      </c>
      <c r="I10780" s="74">
        <v>44008</v>
      </c>
      <c r="J10780" t="s">
        <v>19</v>
      </c>
      <c r="K10780" t="s">
        <v>17325</v>
      </c>
    </row>
    <row r="10781" spans="1:11" hidden="1" x14ac:dyDescent="0.3">
      <c r="A10781" t="s">
        <v>22562</v>
      </c>
      <c r="B10781" t="s">
        <v>22563</v>
      </c>
      <c r="C10781" t="s">
        <v>17387</v>
      </c>
      <c r="D10781" t="s">
        <v>17388</v>
      </c>
      <c r="E10781" s="74">
        <v>43923</v>
      </c>
      <c r="F10781">
        <v>0.23008000000000001</v>
      </c>
      <c r="G10781" t="s">
        <v>17</v>
      </c>
      <c r="H10781" t="s">
        <v>17315</v>
      </c>
      <c r="I10781" s="74">
        <v>45533</v>
      </c>
      <c r="J10781" t="s">
        <v>19</v>
      </c>
      <c r="K10781" t="s">
        <v>17325</v>
      </c>
    </row>
    <row r="10782" spans="1:11" hidden="1" x14ac:dyDescent="0.3">
      <c r="A10782" t="s">
        <v>22572</v>
      </c>
      <c r="B10782" t="s">
        <v>22573</v>
      </c>
      <c r="C10782" t="s">
        <v>17387</v>
      </c>
      <c r="D10782" t="s">
        <v>17388</v>
      </c>
      <c r="E10782" s="74">
        <v>43927</v>
      </c>
      <c r="F10782">
        <v>0.24499000000000001</v>
      </c>
      <c r="G10782" t="s">
        <v>17</v>
      </c>
      <c r="H10782" t="s">
        <v>17315</v>
      </c>
      <c r="I10782" s="74">
        <v>45533</v>
      </c>
      <c r="J10782" t="s">
        <v>19</v>
      </c>
      <c r="K10782" t="s">
        <v>17325</v>
      </c>
    </row>
    <row r="10783" spans="1:11" hidden="1" x14ac:dyDescent="0.3">
      <c r="A10783" t="s">
        <v>22574</v>
      </c>
      <c r="B10783" t="s">
        <v>22575</v>
      </c>
      <c r="C10783" t="s">
        <v>17387</v>
      </c>
      <c r="D10783" t="s">
        <v>17388</v>
      </c>
      <c r="E10783" s="74">
        <v>43923</v>
      </c>
      <c r="F10783">
        <v>0.23568</v>
      </c>
      <c r="G10783" t="s">
        <v>17</v>
      </c>
      <c r="H10783" t="s">
        <v>17315</v>
      </c>
      <c r="I10783" s="74">
        <v>45533</v>
      </c>
      <c r="J10783" t="s">
        <v>19</v>
      </c>
      <c r="K10783" t="s">
        <v>17325</v>
      </c>
    </row>
    <row r="10784" spans="1:11" hidden="1" x14ac:dyDescent="0.3">
      <c r="A10784" t="s">
        <v>22576</v>
      </c>
      <c r="B10784" t="s">
        <v>22577</v>
      </c>
      <c r="C10784" t="s">
        <v>17387</v>
      </c>
      <c r="D10784" t="s">
        <v>17388</v>
      </c>
      <c r="E10784" s="74">
        <v>43930</v>
      </c>
      <c r="F10784">
        <v>0.24623900000000001</v>
      </c>
      <c r="G10784" t="s">
        <v>17</v>
      </c>
      <c r="H10784" t="s">
        <v>17315</v>
      </c>
      <c r="I10784" s="74">
        <v>45555</v>
      </c>
      <c r="J10784" t="s">
        <v>19</v>
      </c>
      <c r="K10784" t="s">
        <v>17325</v>
      </c>
    </row>
    <row r="10785" spans="1:11" hidden="1" x14ac:dyDescent="0.3">
      <c r="A10785" t="s">
        <v>22578</v>
      </c>
      <c r="B10785" t="s">
        <v>22579</v>
      </c>
      <c r="C10785" t="s">
        <v>17387</v>
      </c>
      <c r="D10785" t="s">
        <v>17388</v>
      </c>
      <c r="E10785" s="74">
        <v>44091</v>
      </c>
      <c r="F10785">
        <v>0.242814</v>
      </c>
      <c r="G10785" t="s">
        <v>17</v>
      </c>
      <c r="H10785" t="s">
        <v>17315</v>
      </c>
      <c r="I10785" s="74">
        <v>45533</v>
      </c>
      <c r="J10785" t="s">
        <v>19</v>
      </c>
      <c r="K10785" t="s">
        <v>17325</v>
      </c>
    </row>
    <row r="10786" spans="1:11" hidden="1" x14ac:dyDescent="0.3">
      <c r="A10786" t="s">
        <v>22580</v>
      </c>
      <c r="B10786" t="s">
        <v>22581</v>
      </c>
      <c r="C10786" t="s">
        <v>17387</v>
      </c>
      <c r="D10786" t="s">
        <v>17388</v>
      </c>
      <c r="E10786" s="74">
        <v>44098</v>
      </c>
      <c r="F10786">
        <v>3.5450000000000002E-2</v>
      </c>
      <c r="G10786" t="s">
        <v>17</v>
      </c>
      <c r="H10786" t="s">
        <v>17315</v>
      </c>
      <c r="I10786" s="74">
        <v>45533</v>
      </c>
      <c r="J10786" t="s">
        <v>19</v>
      </c>
      <c r="K10786" t="s">
        <v>17325</v>
      </c>
    </row>
    <row r="10787" spans="1:11" hidden="1" x14ac:dyDescent="0.3">
      <c r="A10787" t="s">
        <v>8719</v>
      </c>
      <c r="B10787" t="s">
        <v>8720</v>
      </c>
      <c r="C10787" t="s">
        <v>17387</v>
      </c>
      <c r="D10787" t="s">
        <v>17388</v>
      </c>
      <c r="E10787" s="74">
        <v>43909</v>
      </c>
      <c r="F10787">
        <v>6.2928999999999999E-2</v>
      </c>
      <c r="G10787" t="s">
        <v>17</v>
      </c>
      <c r="H10787" t="s">
        <v>17315</v>
      </c>
      <c r="I10787" s="74">
        <v>44008</v>
      </c>
      <c r="J10787" t="s">
        <v>19</v>
      </c>
      <c r="K10787" t="s">
        <v>17325</v>
      </c>
    </row>
    <row r="10788" spans="1:11" hidden="1" x14ac:dyDescent="0.3">
      <c r="A10788" t="s">
        <v>22582</v>
      </c>
      <c r="B10788" t="s">
        <v>22583</v>
      </c>
      <c r="C10788" t="s">
        <v>17387</v>
      </c>
      <c r="D10788" t="s">
        <v>17388</v>
      </c>
      <c r="E10788" s="74">
        <v>44075</v>
      </c>
      <c r="F10788">
        <v>0.24417700000000001</v>
      </c>
      <c r="G10788" t="s">
        <v>17</v>
      </c>
      <c r="H10788" t="s">
        <v>17315</v>
      </c>
      <c r="I10788" s="74">
        <v>45533</v>
      </c>
      <c r="J10788" t="s">
        <v>19</v>
      </c>
      <c r="K10788" t="s">
        <v>17325</v>
      </c>
    </row>
    <row r="10789" spans="1:11" hidden="1" x14ac:dyDescent="0.3">
      <c r="A10789" t="s">
        <v>22584</v>
      </c>
      <c r="B10789" t="s">
        <v>22585</v>
      </c>
      <c r="C10789" t="s">
        <v>17387</v>
      </c>
      <c r="D10789" t="s">
        <v>17388</v>
      </c>
      <c r="E10789" s="74">
        <v>44125</v>
      </c>
      <c r="F10789">
        <v>0.24631600000000001</v>
      </c>
      <c r="G10789" t="s">
        <v>17</v>
      </c>
      <c r="H10789" t="s">
        <v>17315</v>
      </c>
      <c r="I10789" s="74">
        <v>45533</v>
      </c>
      <c r="J10789" t="s">
        <v>19</v>
      </c>
      <c r="K10789" t="s">
        <v>17325</v>
      </c>
    </row>
    <row r="10790" spans="1:11" hidden="1" x14ac:dyDescent="0.3">
      <c r="A10790" t="s">
        <v>22586</v>
      </c>
      <c r="B10790" t="s">
        <v>22587</v>
      </c>
      <c r="C10790" t="s">
        <v>17387</v>
      </c>
      <c r="D10790" t="s">
        <v>17388</v>
      </c>
      <c r="E10790" s="74">
        <v>44174</v>
      </c>
      <c r="F10790">
        <v>0.20044699999999999</v>
      </c>
      <c r="G10790" t="s">
        <v>17</v>
      </c>
      <c r="H10790" t="s">
        <v>17315</v>
      </c>
      <c r="I10790" s="74">
        <v>45533</v>
      </c>
      <c r="J10790" t="s">
        <v>19</v>
      </c>
      <c r="K10790" t="s">
        <v>17325</v>
      </c>
    </row>
    <row r="10791" spans="1:11" hidden="1" x14ac:dyDescent="0.3">
      <c r="A10791" t="s">
        <v>8721</v>
      </c>
      <c r="B10791" t="s">
        <v>8722</v>
      </c>
      <c r="C10791" t="s">
        <v>17387</v>
      </c>
      <c r="D10791" t="s">
        <v>17388</v>
      </c>
      <c r="E10791" s="74">
        <v>43833</v>
      </c>
      <c r="F10791">
        <v>0.24789</v>
      </c>
      <c r="G10791" t="s">
        <v>17</v>
      </c>
      <c r="H10791" t="s">
        <v>17315</v>
      </c>
      <c r="I10791" s="74">
        <v>44008</v>
      </c>
      <c r="J10791" t="s">
        <v>19</v>
      </c>
      <c r="K10791" t="s">
        <v>17325</v>
      </c>
    </row>
    <row r="10792" spans="1:11" hidden="1" x14ac:dyDescent="0.3">
      <c r="A10792" t="s">
        <v>8723</v>
      </c>
      <c r="B10792" t="s">
        <v>8724</v>
      </c>
      <c r="C10792" t="s">
        <v>17387</v>
      </c>
      <c r="D10792" t="s">
        <v>17388</v>
      </c>
      <c r="E10792" s="74">
        <v>43836</v>
      </c>
      <c r="F10792">
        <v>0.24786</v>
      </c>
      <c r="G10792" t="s">
        <v>17</v>
      </c>
      <c r="H10792" t="s">
        <v>17315</v>
      </c>
      <c r="I10792" s="74">
        <v>44008</v>
      </c>
      <c r="J10792" t="s">
        <v>19</v>
      </c>
      <c r="K10792" t="s">
        <v>17325</v>
      </c>
    </row>
    <row r="10793" spans="1:11" hidden="1" x14ac:dyDescent="0.3">
      <c r="A10793" t="s">
        <v>8725</v>
      </c>
      <c r="B10793" t="s">
        <v>8726</v>
      </c>
      <c r="C10793" t="s">
        <v>17387</v>
      </c>
      <c r="D10793" t="s">
        <v>17388</v>
      </c>
      <c r="E10793" s="74">
        <v>43836</v>
      </c>
      <c r="F10793">
        <v>0.24856</v>
      </c>
      <c r="G10793" t="s">
        <v>17</v>
      </c>
      <c r="H10793" t="s">
        <v>17315</v>
      </c>
      <c r="I10793" s="74">
        <v>44095</v>
      </c>
      <c r="J10793" t="s">
        <v>19</v>
      </c>
      <c r="K10793" t="s">
        <v>17325</v>
      </c>
    </row>
    <row r="10794" spans="1:11" hidden="1" x14ac:dyDescent="0.3">
      <c r="A10794" t="s">
        <v>23450</v>
      </c>
      <c r="B10794" t="s">
        <v>23451</v>
      </c>
      <c r="C10794" t="s">
        <v>17387</v>
      </c>
      <c r="D10794" t="s">
        <v>17388</v>
      </c>
      <c r="E10794" s="74">
        <v>44237</v>
      </c>
      <c r="F10794">
        <v>0.13958699999999999</v>
      </c>
      <c r="G10794" t="s">
        <v>17</v>
      </c>
      <c r="H10794" t="s">
        <v>17315</v>
      </c>
      <c r="I10794" s="74">
        <v>45541</v>
      </c>
      <c r="J10794" t="s">
        <v>19</v>
      </c>
      <c r="K10794" t="s">
        <v>17325</v>
      </c>
    </row>
    <row r="10795" spans="1:11" hidden="1" x14ac:dyDescent="0.3">
      <c r="A10795" t="s">
        <v>23454</v>
      </c>
      <c r="B10795" t="s">
        <v>23455</v>
      </c>
      <c r="C10795" t="s">
        <v>17387</v>
      </c>
      <c r="D10795" t="s">
        <v>17388</v>
      </c>
      <c r="E10795" s="74">
        <v>44286</v>
      </c>
      <c r="F10795">
        <v>0.24776899999999999</v>
      </c>
      <c r="G10795" t="s">
        <v>17</v>
      </c>
      <c r="H10795" t="s">
        <v>17315</v>
      </c>
      <c r="I10795" s="74">
        <v>45541</v>
      </c>
      <c r="J10795" t="s">
        <v>19</v>
      </c>
      <c r="K10795" t="s">
        <v>17325</v>
      </c>
    </row>
    <row r="10796" spans="1:11" hidden="1" x14ac:dyDescent="0.3">
      <c r="A10796" t="s">
        <v>23460</v>
      </c>
      <c r="B10796" t="s">
        <v>23461</v>
      </c>
      <c r="C10796" t="s">
        <v>17387</v>
      </c>
      <c r="D10796" t="s">
        <v>17388</v>
      </c>
      <c r="E10796" s="74">
        <v>44306</v>
      </c>
      <c r="F10796">
        <v>0.24923899999999999</v>
      </c>
      <c r="G10796" t="s">
        <v>17</v>
      </c>
      <c r="H10796" t="s">
        <v>17315</v>
      </c>
      <c r="I10796" s="74">
        <v>45541</v>
      </c>
      <c r="J10796" t="s">
        <v>19</v>
      </c>
      <c r="K10796" t="s">
        <v>17325</v>
      </c>
    </row>
    <row r="10797" spans="1:11" hidden="1" x14ac:dyDescent="0.3">
      <c r="A10797" t="s">
        <v>23464</v>
      </c>
      <c r="B10797" t="s">
        <v>23465</v>
      </c>
      <c r="C10797" t="s">
        <v>17387</v>
      </c>
      <c r="D10797" t="s">
        <v>17388</v>
      </c>
      <c r="E10797" s="74">
        <v>44319</v>
      </c>
      <c r="F10797">
        <v>0.24722</v>
      </c>
      <c r="G10797" t="s">
        <v>17</v>
      </c>
      <c r="H10797" t="s">
        <v>17315</v>
      </c>
      <c r="I10797" s="74">
        <v>45541</v>
      </c>
      <c r="J10797" t="s">
        <v>19</v>
      </c>
      <c r="K10797" t="s">
        <v>17325</v>
      </c>
    </row>
    <row r="10798" spans="1:11" hidden="1" x14ac:dyDescent="0.3">
      <c r="A10798" t="s">
        <v>23468</v>
      </c>
      <c r="B10798" t="s">
        <v>23469</v>
      </c>
      <c r="C10798" t="s">
        <v>17387</v>
      </c>
      <c r="D10798" t="s">
        <v>17388</v>
      </c>
      <c r="E10798" s="74">
        <v>44262</v>
      </c>
      <c r="F10798">
        <v>0.22972999999999999</v>
      </c>
      <c r="G10798" t="s">
        <v>17</v>
      </c>
      <c r="H10798" t="s">
        <v>17315</v>
      </c>
      <c r="I10798" s="74">
        <v>45541</v>
      </c>
      <c r="J10798" t="s">
        <v>19</v>
      </c>
      <c r="K10798" t="s">
        <v>17325</v>
      </c>
    </row>
    <row r="10799" spans="1:11" hidden="1" x14ac:dyDescent="0.3">
      <c r="A10799" t="s">
        <v>23470</v>
      </c>
      <c r="B10799" t="s">
        <v>23471</v>
      </c>
      <c r="C10799" t="s">
        <v>17387</v>
      </c>
      <c r="D10799" t="s">
        <v>17388</v>
      </c>
      <c r="E10799" s="74">
        <v>44256</v>
      </c>
      <c r="F10799">
        <v>0.24714900000000001</v>
      </c>
      <c r="G10799" t="s">
        <v>17</v>
      </c>
      <c r="H10799" t="s">
        <v>17315</v>
      </c>
      <c r="I10799" s="74">
        <v>45541</v>
      </c>
      <c r="J10799" t="s">
        <v>19</v>
      </c>
      <c r="K10799" t="s">
        <v>17325</v>
      </c>
    </row>
    <row r="10800" spans="1:11" hidden="1" x14ac:dyDescent="0.3">
      <c r="A10800" t="s">
        <v>23534</v>
      </c>
      <c r="B10800" t="s">
        <v>23535</v>
      </c>
      <c r="C10800" t="s">
        <v>17387</v>
      </c>
      <c r="D10800" t="s">
        <v>17388</v>
      </c>
      <c r="E10800" s="74">
        <v>44256</v>
      </c>
      <c r="F10800">
        <v>0.249473</v>
      </c>
      <c r="G10800" t="s">
        <v>17</v>
      </c>
      <c r="H10800" t="s">
        <v>17315</v>
      </c>
      <c r="I10800" s="74">
        <v>45541</v>
      </c>
      <c r="J10800" t="s">
        <v>19</v>
      </c>
      <c r="K10800" t="s">
        <v>17325</v>
      </c>
    </row>
    <row r="10801" spans="1:11" hidden="1" x14ac:dyDescent="0.3">
      <c r="A10801" t="s">
        <v>23426</v>
      </c>
      <c r="B10801" t="s">
        <v>23427</v>
      </c>
      <c r="C10801" t="s">
        <v>17387</v>
      </c>
      <c r="D10801" t="s">
        <v>17388</v>
      </c>
      <c r="E10801" s="74">
        <v>44200</v>
      </c>
      <c r="F10801">
        <v>0.23982800000000001</v>
      </c>
      <c r="G10801" t="s">
        <v>17</v>
      </c>
      <c r="H10801" t="s">
        <v>17315</v>
      </c>
      <c r="I10801" s="74">
        <v>45555</v>
      </c>
      <c r="J10801" t="s">
        <v>19</v>
      </c>
      <c r="K10801" t="s">
        <v>17325</v>
      </c>
    </row>
    <row r="10802" spans="1:11" hidden="1" x14ac:dyDescent="0.3">
      <c r="A10802" t="s">
        <v>23536</v>
      </c>
      <c r="B10802" t="s">
        <v>23537</v>
      </c>
      <c r="C10802" t="s">
        <v>17387</v>
      </c>
      <c r="D10802" t="s">
        <v>17388</v>
      </c>
      <c r="E10802" s="74">
        <v>44258</v>
      </c>
      <c r="F10802">
        <v>0.24515799999999999</v>
      </c>
      <c r="G10802" t="s">
        <v>17</v>
      </c>
      <c r="H10802" t="s">
        <v>17315</v>
      </c>
      <c r="I10802" s="74">
        <v>45555</v>
      </c>
      <c r="J10802" t="s">
        <v>19</v>
      </c>
      <c r="K10802" t="s">
        <v>17325</v>
      </c>
    </row>
    <row r="10803" spans="1:11" hidden="1" x14ac:dyDescent="0.3">
      <c r="A10803" t="s">
        <v>23538</v>
      </c>
      <c r="B10803" t="s">
        <v>23539</v>
      </c>
      <c r="C10803" t="s">
        <v>17387</v>
      </c>
      <c r="D10803" t="s">
        <v>17388</v>
      </c>
      <c r="E10803" s="74">
        <v>44257</v>
      </c>
      <c r="F10803">
        <v>0.24784900000000001</v>
      </c>
      <c r="G10803" t="s">
        <v>17</v>
      </c>
      <c r="H10803" t="s">
        <v>17315</v>
      </c>
      <c r="I10803" s="74">
        <v>45541</v>
      </c>
      <c r="J10803" t="s">
        <v>19</v>
      </c>
      <c r="K10803" t="s">
        <v>17325</v>
      </c>
    </row>
    <row r="10804" spans="1:11" hidden="1" x14ac:dyDescent="0.3">
      <c r="A10804" t="s">
        <v>23540</v>
      </c>
      <c r="B10804" t="s">
        <v>23541</v>
      </c>
      <c r="C10804" t="s">
        <v>17387</v>
      </c>
      <c r="D10804" t="s">
        <v>17388</v>
      </c>
      <c r="E10804" s="74">
        <v>44256</v>
      </c>
      <c r="F10804">
        <v>0.24379899999999999</v>
      </c>
      <c r="G10804" t="s">
        <v>17</v>
      </c>
      <c r="H10804" t="s">
        <v>17315</v>
      </c>
      <c r="I10804" s="74">
        <v>45541</v>
      </c>
      <c r="J10804" t="s">
        <v>19</v>
      </c>
      <c r="K10804" t="s">
        <v>17325</v>
      </c>
    </row>
    <row r="10805" spans="1:11" hidden="1" x14ac:dyDescent="0.3">
      <c r="A10805" t="s">
        <v>23542</v>
      </c>
      <c r="B10805" t="s">
        <v>23543</v>
      </c>
      <c r="C10805" t="s">
        <v>17387</v>
      </c>
      <c r="D10805" t="s">
        <v>17388</v>
      </c>
      <c r="E10805" s="74">
        <v>44256</v>
      </c>
      <c r="F10805">
        <v>0.242869</v>
      </c>
      <c r="G10805" t="s">
        <v>17</v>
      </c>
      <c r="H10805" t="s">
        <v>17315</v>
      </c>
      <c r="I10805" s="74">
        <v>45541</v>
      </c>
      <c r="J10805" t="s">
        <v>19</v>
      </c>
      <c r="K10805" t="s">
        <v>17325</v>
      </c>
    </row>
    <row r="10806" spans="1:11" hidden="1" x14ac:dyDescent="0.3">
      <c r="A10806" t="s">
        <v>23544</v>
      </c>
      <c r="B10806" t="s">
        <v>23545</v>
      </c>
      <c r="C10806" t="s">
        <v>17387</v>
      </c>
      <c r="D10806" t="s">
        <v>17388</v>
      </c>
      <c r="E10806" s="74">
        <v>44256</v>
      </c>
      <c r="F10806">
        <v>0.248997</v>
      </c>
      <c r="G10806" t="s">
        <v>17</v>
      </c>
      <c r="H10806" t="s">
        <v>17315</v>
      </c>
      <c r="I10806" s="74">
        <v>45541</v>
      </c>
      <c r="J10806" t="s">
        <v>19</v>
      </c>
      <c r="K10806" t="s">
        <v>17325</v>
      </c>
    </row>
    <row r="10807" spans="1:11" hidden="1" x14ac:dyDescent="0.3">
      <c r="A10807" t="s">
        <v>23546</v>
      </c>
      <c r="B10807" t="s">
        <v>23547</v>
      </c>
      <c r="C10807" t="s">
        <v>17387</v>
      </c>
      <c r="D10807" t="s">
        <v>17388</v>
      </c>
      <c r="E10807" s="74">
        <v>44256</v>
      </c>
      <c r="F10807">
        <v>0.24151900000000001</v>
      </c>
      <c r="G10807" t="s">
        <v>17</v>
      </c>
      <c r="H10807" t="s">
        <v>17315</v>
      </c>
      <c r="I10807" s="74">
        <v>45541</v>
      </c>
      <c r="J10807" t="s">
        <v>19</v>
      </c>
      <c r="K10807" t="s">
        <v>17325</v>
      </c>
    </row>
    <row r="10808" spans="1:11" hidden="1" x14ac:dyDescent="0.3">
      <c r="A10808" t="s">
        <v>23548</v>
      </c>
      <c r="B10808" t="s">
        <v>23549</v>
      </c>
      <c r="C10808" t="s">
        <v>17387</v>
      </c>
      <c r="D10808" t="s">
        <v>17388</v>
      </c>
      <c r="E10808" s="74">
        <v>44264</v>
      </c>
      <c r="F10808">
        <v>0.241008</v>
      </c>
      <c r="G10808" t="s">
        <v>17</v>
      </c>
      <c r="H10808" t="s">
        <v>17315</v>
      </c>
      <c r="I10808" s="74">
        <v>45555</v>
      </c>
      <c r="J10808" t="s">
        <v>19</v>
      </c>
      <c r="K10808" t="s">
        <v>17325</v>
      </c>
    </row>
    <row r="10809" spans="1:11" hidden="1" x14ac:dyDescent="0.3">
      <c r="A10809" t="s">
        <v>23550</v>
      </c>
      <c r="B10809" t="s">
        <v>23551</v>
      </c>
      <c r="C10809" t="s">
        <v>17387</v>
      </c>
      <c r="D10809" t="s">
        <v>17388</v>
      </c>
      <c r="E10809" s="74">
        <v>44271</v>
      </c>
      <c r="F10809">
        <v>0.24656900000000001</v>
      </c>
      <c r="G10809" t="s">
        <v>17</v>
      </c>
      <c r="H10809" t="s">
        <v>17315</v>
      </c>
      <c r="I10809" s="74">
        <v>45541</v>
      </c>
      <c r="J10809" t="s">
        <v>19</v>
      </c>
      <c r="K10809" t="s">
        <v>17325</v>
      </c>
    </row>
    <row r="10810" spans="1:11" hidden="1" x14ac:dyDescent="0.3">
      <c r="A10810" t="s">
        <v>23552</v>
      </c>
      <c r="B10810" t="s">
        <v>23553</v>
      </c>
      <c r="C10810" t="s">
        <v>17387</v>
      </c>
      <c r="D10810" t="s">
        <v>17388</v>
      </c>
      <c r="E10810" s="74">
        <v>44280</v>
      </c>
      <c r="F10810">
        <v>0.13370000000000001</v>
      </c>
      <c r="G10810" t="s">
        <v>17</v>
      </c>
      <c r="H10810" t="s">
        <v>17315</v>
      </c>
      <c r="I10810" s="74">
        <v>45541</v>
      </c>
      <c r="J10810" t="s">
        <v>19</v>
      </c>
      <c r="K10810" t="s">
        <v>17325</v>
      </c>
    </row>
    <row r="10811" spans="1:11" hidden="1" x14ac:dyDescent="0.3">
      <c r="A10811" t="s">
        <v>23554</v>
      </c>
      <c r="B10811" t="s">
        <v>23555</v>
      </c>
      <c r="C10811" t="s">
        <v>17387</v>
      </c>
      <c r="D10811" t="s">
        <v>17388</v>
      </c>
      <c r="E10811" s="74">
        <v>44200</v>
      </c>
      <c r="F10811">
        <v>0.24342900000000001</v>
      </c>
      <c r="G10811" t="s">
        <v>17</v>
      </c>
      <c r="H10811" t="s">
        <v>17315</v>
      </c>
      <c r="I10811" s="74">
        <v>45541</v>
      </c>
      <c r="J10811" t="s">
        <v>19</v>
      </c>
      <c r="K10811" t="s">
        <v>17325</v>
      </c>
    </row>
    <row r="10812" spans="1:11" hidden="1" x14ac:dyDescent="0.3">
      <c r="A10812" t="s">
        <v>23428</v>
      </c>
      <c r="B10812" t="s">
        <v>23429</v>
      </c>
      <c r="C10812" t="s">
        <v>17387</v>
      </c>
      <c r="D10812" t="s">
        <v>17388</v>
      </c>
      <c r="E10812" s="74">
        <v>44201</v>
      </c>
      <c r="F10812">
        <v>8.974E-2</v>
      </c>
      <c r="G10812" t="s">
        <v>17</v>
      </c>
      <c r="H10812" t="s">
        <v>17315</v>
      </c>
      <c r="I10812" s="74">
        <v>45541</v>
      </c>
      <c r="J10812" t="s">
        <v>19</v>
      </c>
      <c r="K10812" t="s">
        <v>17325</v>
      </c>
    </row>
    <row r="10813" spans="1:11" hidden="1" x14ac:dyDescent="0.3">
      <c r="A10813" t="s">
        <v>23556</v>
      </c>
      <c r="B10813" t="s">
        <v>23557</v>
      </c>
      <c r="C10813" t="s">
        <v>17387</v>
      </c>
      <c r="D10813" t="s">
        <v>17388</v>
      </c>
      <c r="E10813" s="74">
        <v>44200</v>
      </c>
      <c r="F10813">
        <v>0.19420999999999999</v>
      </c>
      <c r="G10813" t="s">
        <v>17</v>
      </c>
      <c r="H10813" t="s">
        <v>17315</v>
      </c>
      <c r="I10813" s="74">
        <v>45541</v>
      </c>
      <c r="J10813" t="s">
        <v>19</v>
      </c>
      <c r="K10813" t="s">
        <v>17325</v>
      </c>
    </row>
    <row r="10814" spans="1:11" hidden="1" x14ac:dyDescent="0.3">
      <c r="A10814" t="s">
        <v>23558</v>
      </c>
      <c r="B10814" t="s">
        <v>23559</v>
      </c>
      <c r="C10814" t="s">
        <v>17387</v>
      </c>
      <c r="D10814" t="s">
        <v>17388</v>
      </c>
      <c r="E10814" s="74">
        <v>44201</v>
      </c>
      <c r="F10814">
        <v>0.244172</v>
      </c>
      <c r="G10814" t="s">
        <v>17</v>
      </c>
      <c r="H10814" t="s">
        <v>17315</v>
      </c>
      <c r="I10814" s="74">
        <v>45541</v>
      </c>
      <c r="J10814" t="s">
        <v>19</v>
      </c>
      <c r="K10814" t="s">
        <v>17325</v>
      </c>
    </row>
    <row r="10815" spans="1:11" hidden="1" x14ac:dyDescent="0.3">
      <c r="A10815" t="s">
        <v>23560</v>
      </c>
      <c r="B10815" t="s">
        <v>23561</v>
      </c>
      <c r="C10815" t="s">
        <v>17387</v>
      </c>
      <c r="D10815" t="s">
        <v>17388</v>
      </c>
      <c r="E10815" s="74">
        <v>44218</v>
      </c>
      <c r="F10815">
        <v>7.6519000000000004E-2</v>
      </c>
      <c r="G10815" t="s">
        <v>17</v>
      </c>
      <c r="H10815" t="s">
        <v>17315</v>
      </c>
      <c r="I10815" s="74">
        <v>45555</v>
      </c>
      <c r="J10815" t="s">
        <v>19</v>
      </c>
      <c r="K10815" t="s">
        <v>17325</v>
      </c>
    </row>
    <row r="10816" spans="1:11" hidden="1" x14ac:dyDescent="0.3">
      <c r="A10816" t="s">
        <v>23562</v>
      </c>
      <c r="B10816" t="s">
        <v>23563</v>
      </c>
      <c r="C10816" t="s">
        <v>17387</v>
      </c>
      <c r="D10816" t="s">
        <v>17388</v>
      </c>
      <c r="E10816" s="74">
        <v>44337</v>
      </c>
      <c r="F10816">
        <v>0.24662000000000001</v>
      </c>
      <c r="G10816" t="s">
        <v>17</v>
      </c>
      <c r="H10816" t="s">
        <v>17315</v>
      </c>
      <c r="I10816" s="74">
        <v>45541</v>
      </c>
      <c r="J10816" t="s">
        <v>19</v>
      </c>
      <c r="K10816" t="s">
        <v>17325</v>
      </c>
    </row>
    <row r="10817" spans="1:11" hidden="1" x14ac:dyDescent="0.3">
      <c r="A10817" t="s">
        <v>23564</v>
      </c>
      <c r="B10817" t="s">
        <v>23565</v>
      </c>
      <c r="C10817" t="s">
        <v>17387</v>
      </c>
      <c r="D10817" t="s">
        <v>17388</v>
      </c>
      <c r="E10817" s="74">
        <v>44334</v>
      </c>
      <c r="F10817">
        <v>0.24290999999999999</v>
      </c>
      <c r="G10817" t="s">
        <v>17</v>
      </c>
      <c r="H10817" t="s">
        <v>17315</v>
      </c>
      <c r="I10817" s="74">
        <v>45541</v>
      </c>
      <c r="J10817" t="s">
        <v>19</v>
      </c>
      <c r="K10817" t="s">
        <v>17325</v>
      </c>
    </row>
    <row r="10818" spans="1:11" hidden="1" x14ac:dyDescent="0.3">
      <c r="A10818" t="s">
        <v>23566</v>
      </c>
      <c r="B10818" t="s">
        <v>23567</v>
      </c>
      <c r="C10818" t="s">
        <v>17387</v>
      </c>
      <c r="D10818" t="s">
        <v>17388</v>
      </c>
      <c r="E10818" s="74">
        <v>44347</v>
      </c>
      <c r="F10818">
        <v>0.23860000000000001</v>
      </c>
      <c r="G10818" t="s">
        <v>17</v>
      </c>
      <c r="H10818" t="s">
        <v>17315</v>
      </c>
      <c r="I10818" s="74">
        <v>45541</v>
      </c>
      <c r="J10818" t="s">
        <v>19</v>
      </c>
      <c r="K10818" t="s">
        <v>17325</v>
      </c>
    </row>
    <row r="10819" spans="1:11" hidden="1" x14ac:dyDescent="0.3">
      <c r="A10819" t="s">
        <v>23896</v>
      </c>
      <c r="B10819" t="s">
        <v>23897</v>
      </c>
      <c r="C10819" t="s">
        <v>17387</v>
      </c>
      <c r="D10819" t="s">
        <v>17388</v>
      </c>
      <c r="E10819" s="74">
        <v>44439</v>
      </c>
      <c r="F10819">
        <v>0.24571000000000001</v>
      </c>
      <c r="G10819" t="s">
        <v>17</v>
      </c>
      <c r="H10819" t="s">
        <v>17315</v>
      </c>
      <c r="I10819" s="74">
        <v>45553</v>
      </c>
      <c r="J10819" t="s">
        <v>19</v>
      </c>
      <c r="K10819" t="s">
        <v>17325</v>
      </c>
    </row>
    <row r="10820" spans="1:11" hidden="1" x14ac:dyDescent="0.3">
      <c r="A10820" t="s">
        <v>23430</v>
      </c>
      <c r="B10820" t="s">
        <v>23431</v>
      </c>
      <c r="C10820" t="s">
        <v>17387</v>
      </c>
      <c r="D10820" t="s">
        <v>17388</v>
      </c>
      <c r="E10820" s="74">
        <v>44200</v>
      </c>
      <c r="F10820">
        <v>6.0479999999999999E-2</v>
      </c>
      <c r="G10820" t="s">
        <v>17</v>
      </c>
      <c r="H10820" t="s">
        <v>17315</v>
      </c>
      <c r="I10820" s="74">
        <v>45541</v>
      </c>
      <c r="J10820" t="s">
        <v>19</v>
      </c>
      <c r="K10820" t="s">
        <v>17325</v>
      </c>
    </row>
    <row r="10821" spans="1:11" hidden="1" x14ac:dyDescent="0.3">
      <c r="A10821" t="s">
        <v>23898</v>
      </c>
      <c r="B10821" t="s">
        <v>23899</v>
      </c>
      <c r="C10821" t="s">
        <v>17387</v>
      </c>
      <c r="D10821" t="s">
        <v>17388</v>
      </c>
      <c r="E10821" s="74">
        <v>44453</v>
      </c>
      <c r="F10821">
        <v>0.24923000000000001</v>
      </c>
      <c r="G10821" t="s">
        <v>17</v>
      </c>
      <c r="H10821" t="s">
        <v>17315</v>
      </c>
      <c r="I10821" s="74">
        <v>45553</v>
      </c>
      <c r="J10821" t="s">
        <v>19</v>
      </c>
      <c r="K10821" t="s">
        <v>17325</v>
      </c>
    </row>
    <row r="10822" spans="1:11" hidden="1" x14ac:dyDescent="0.3">
      <c r="A10822" t="s">
        <v>23900</v>
      </c>
      <c r="B10822" t="s">
        <v>23901</v>
      </c>
      <c r="C10822" t="s">
        <v>17387</v>
      </c>
      <c r="D10822" t="s">
        <v>17388</v>
      </c>
      <c r="E10822" s="74">
        <v>44476</v>
      </c>
      <c r="F10822">
        <v>0.24908</v>
      </c>
      <c r="G10822" t="s">
        <v>17</v>
      </c>
      <c r="H10822" t="s">
        <v>17315</v>
      </c>
      <c r="I10822" s="74">
        <v>45553</v>
      </c>
      <c r="J10822" t="s">
        <v>19</v>
      </c>
      <c r="K10822" t="s">
        <v>17325</v>
      </c>
    </row>
    <row r="10823" spans="1:11" hidden="1" x14ac:dyDescent="0.3">
      <c r="A10823" t="s">
        <v>23902</v>
      </c>
      <c r="B10823" t="s">
        <v>23903</v>
      </c>
      <c r="C10823" t="s">
        <v>17387</v>
      </c>
      <c r="D10823" t="s">
        <v>17388</v>
      </c>
      <c r="E10823" s="74">
        <v>44495</v>
      </c>
      <c r="F10823">
        <v>0.24642</v>
      </c>
      <c r="G10823" t="s">
        <v>17</v>
      </c>
      <c r="H10823" t="s">
        <v>17315</v>
      </c>
      <c r="I10823" s="74">
        <v>45553</v>
      </c>
      <c r="J10823" t="s">
        <v>19</v>
      </c>
      <c r="K10823" t="s">
        <v>17325</v>
      </c>
    </row>
    <row r="10824" spans="1:11" hidden="1" x14ac:dyDescent="0.3">
      <c r="A10824" t="s">
        <v>23904</v>
      </c>
      <c r="B10824" t="s">
        <v>23905</v>
      </c>
      <c r="C10824" t="s">
        <v>17387</v>
      </c>
      <c r="D10824" t="s">
        <v>17388</v>
      </c>
      <c r="E10824" s="74">
        <v>44495</v>
      </c>
      <c r="F10824">
        <v>0.24637999999999999</v>
      </c>
      <c r="G10824" t="s">
        <v>17</v>
      </c>
      <c r="H10824" t="s">
        <v>17315</v>
      </c>
      <c r="I10824" s="74">
        <v>45553</v>
      </c>
      <c r="J10824" t="s">
        <v>19</v>
      </c>
      <c r="K10824" t="s">
        <v>17325</v>
      </c>
    </row>
    <row r="10825" spans="1:11" hidden="1" x14ac:dyDescent="0.3">
      <c r="A10825" t="s">
        <v>23906</v>
      </c>
      <c r="B10825" t="s">
        <v>23907</v>
      </c>
      <c r="C10825" t="s">
        <v>17387</v>
      </c>
      <c r="D10825" t="s">
        <v>17388</v>
      </c>
      <c r="E10825" s="74">
        <v>44496</v>
      </c>
      <c r="F10825">
        <v>0.24660000000000001</v>
      </c>
      <c r="G10825" t="s">
        <v>17</v>
      </c>
      <c r="H10825" t="s">
        <v>17315</v>
      </c>
      <c r="I10825" s="74">
        <v>45553</v>
      </c>
      <c r="J10825" t="s">
        <v>19</v>
      </c>
      <c r="K10825" t="s">
        <v>17325</v>
      </c>
    </row>
    <row r="10826" spans="1:11" hidden="1" x14ac:dyDescent="0.3">
      <c r="A10826" t="s">
        <v>23908</v>
      </c>
      <c r="B10826" t="s">
        <v>23909</v>
      </c>
      <c r="C10826" t="s">
        <v>17387</v>
      </c>
      <c r="D10826" t="s">
        <v>17388</v>
      </c>
      <c r="E10826" s="74">
        <v>44490</v>
      </c>
      <c r="F10826">
        <v>0.20973</v>
      </c>
      <c r="G10826" t="s">
        <v>17</v>
      </c>
      <c r="H10826" t="s">
        <v>17315</v>
      </c>
      <c r="I10826" s="74">
        <v>45553</v>
      </c>
      <c r="J10826" t="s">
        <v>19</v>
      </c>
      <c r="K10826" t="s">
        <v>17325</v>
      </c>
    </row>
    <row r="10827" spans="1:11" hidden="1" x14ac:dyDescent="0.3">
      <c r="A10827" t="s">
        <v>23910</v>
      </c>
      <c r="B10827" t="s">
        <v>23911</v>
      </c>
      <c r="C10827" t="s">
        <v>17387</v>
      </c>
      <c r="D10827" t="s">
        <v>17388</v>
      </c>
      <c r="E10827" s="74">
        <v>44406</v>
      </c>
      <c r="F10827">
        <v>5.2818999999999998E-2</v>
      </c>
      <c r="G10827" t="s">
        <v>17</v>
      </c>
      <c r="H10827" t="s">
        <v>17315</v>
      </c>
      <c r="I10827" s="74">
        <v>45553</v>
      </c>
      <c r="J10827" t="s">
        <v>19</v>
      </c>
      <c r="K10827" t="s">
        <v>17325</v>
      </c>
    </row>
    <row r="10828" spans="1:11" hidden="1" x14ac:dyDescent="0.3">
      <c r="A10828" t="s">
        <v>23912</v>
      </c>
      <c r="B10828" t="s">
        <v>23913</v>
      </c>
      <c r="C10828" t="s">
        <v>17387</v>
      </c>
      <c r="D10828" t="s">
        <v>17388</v>
      </c>
      <c r="E10828" s="74">
        <v>44424</v>
      </c>
      <c r="F10828">
        <v>4.2529999999999998E-2</v>
      </c>
      <c r="G10828" t="s">
        <v>17</v>
      </c>
      <c r="H10828" t="s">
        <v>17315</v>
      </c>
      <c r="I10828" s="74">
        <v>45553</v>
      </c>
      <c r="J10828" t="s">
        <v>19</v>
      </c>
      <c r="K10828" t="s">
        <v>17325</v>
      </c>
    </row>
    <row r="10829" spans="1:11" hidden="1" x14ac:dyDescent="0.3">
      <c r="A10829" t="s">
        <v>23432</v>
      </c>
      <c r="B10829" t="s">
        <v>23433</v>
      </c>
      <c r="C10829" t="s">
        <v>17387</v>
      </c>
      <c r="D10829" t="s">
        <v>17388</v>
      </c>
      <c r="E10829" s="74">
        <v>44362</v>
      </c>
      <c r="F10829">
        <v>0.24473</v>
      </c>
      <c r="G10829" t="s">
        <v>17</v>
      </c>
      <c r="H10829" t="s">
        <v>17315</v>
      </c>
      <c r="I10829" s="74">
        <v>45541</v>
      </c>
      <c r="J10829" t="s">
        <v>19</v>
      </c>
      <c r="K10829" t="s">
        <v>17325</v>
      </c>
    </row>
    <row r="10830" spans="1:11" hidden="1" x14ac:dyDescent="0.3">
      <c r="A10830" t="s">
        <v>23914</v>
      </c>
      <c r="B10830" t="s">
        <v>23915</v>
      </c>
      <c r="C10830" t="s">
        <v>17387</v>
      </c>
      <c r="D10830" t="s">
        <v>17388</v>
      </c>
      <c r="E10830" s="74">
        <v>44406</v>
      </c>
      <c r="F10830">
        <v>0.24298</v>
      </c>
      <c r="G10830" t="s">
        <v>17</v>
      </c>
      <c r="H10830" t="s">
        <v>17315</v>
      </c>
      <c r="I10830" s="74">
        <v>45553</v>
      </c>
      <c r="J10830" t="s">
        <v>19</v>
      </c>
      <c r="K10830" t="s">
        <v>17325</v>
      </c>
    </row>
    <row r="10831" spans="1:11" hidden="1" x14ac:dyDescent="0.3">
      <c r="A10831" t="s">
        <v>23916</v>
      </c>
      <c r="B10831" t="s">
        <v>23917</v>
      </c>
      <c r="C10831" t="s">
        <v>17387</v>
      </c>
      <c r="D10831" t="s">
        <v>17388</v>
      </c>
      <c r="E10831" s="74">
        <v>44407</v>
      </c>
      <c r="F10831">
        <v>0.247448</v>
      </c>
      <c r="G10831" t="s">
        <v>17</v>
      </c>
      <c r="H10831" t="s">
        <v>17315</v>
      </c>
      <c r="I10831" s="74">
        <v>45553</v>
      </c>
      <c r="J10831" t="s">
        <v>19</v>
      </c>
      <c r="K10831" t="s">
        <v>17325</v>
      </c>
    </row>
    <row r="10832" spans="1:11" hidden="1" x14ac:dyDescent="0.3">
      <c r="A10832" t="s">
        <v>23918</v>
      </c>
      <c r="B10832" t="s">
        <v>23919</v>
      </c>
      <c r="C10832" t="s">
        <v>17387</v>
      </c>
      <c r="D10832" t="s">
        <v>17388</v>
      </c>
      <c r="E10832" s="74">
        <v>44406</v>
      </c>
      <c r="F10832">
        <v>0.24761900000000001</v>
      </c>
      <c r="G10832" t="s">
        <v>17</v>
      </c>
      <c r="H10832" t="s">
        <v>17315</v>
      </c>
      <c r="I10832" s="74">
        <v>45553</v>
      </c>
      <c r="J10832" t="s">
        <v>19</v>
      </c>
      <c r="K10832" t="s">
        <v>17325</v>
      </c>
    </row>
    <row r="10833" spans="1:11" hidden="1" x14ac:dyDescent="0.3">
      <c r="A10833" t="s">
        <v>23920</v>
      </c>
      <c r="B10833" t="s">
        <v>23921</v>
      </c>
      <c r="C10833" t="s">
        <v>17387</v>
      </c>
      <c r="D10833" t="s">
        <v>17388</v>
      </c>
      <c r="E10833" s="74">
        <v>44406</v>
      </c>
      <c r="F10833">
        <v>0.24560999999999999</v>
      </c>
      <c r="G10833" t="s">
        <v>17</v>
      </c>
      <c r="H10833" t="s">
        <v>17315</v>
      </c>
      <c r="I10833" s="74">
        <v>45553</v>
      </c>
      <c r="J10833" t="s">
        <v>19</v>
      </c>
      <c r="K10833" t="s">
        <v>17325</v>
      </c>
    </row>
    <row r="10834" spans="1:11" hidden="1" x14ac:dyDescent="0.3">
      <c r="A10834" t="s">
        <v>23922</v>
      </c>
      <c r="B10834" t="s">
        <v>23923</v>
      </c>
      <c r="C10834" t="s">
        <v>17387</v>
      </c>
      <c r="D10834" t="s">
        <v>17388</v>
      </c>
      <c r="E10834" s="74">
        <v>44432</v>
      </c>
      <c r="F10834">
        <v>0.24793000000000001</v>
      </c>
      <c r="G10834" t="s">
        <v>17</v>
      </c>
      <c r="H10834" t="s">
        <v>17315</v>
      </c>
      <c r="I10834" s="74">
        <v>45553</v>
      </c>
      <c r="J10834" t="s">
        <v>19</v>
      </c>
      <c r="K10834" t="s">
        <v>17325</v>
      </c>
    </row>
    <row r="10835" spans="1:11" hidden="1" x14ac:dyDescent="0.3">
      <c r="A10835" t="s">
        <v>23924</v>
      </c>
      <c r="B10835" t="s">
        <v>23925</v>
      </c>
      <c r="C10835" t="s">
        <v>17387</v>
      </c>
      <c r="D10835" t="s">
        <v>17388</v>
      </c>
      <c r="E10835" s="74">
        <v>44453</v>
      </c>
      <c r="F10835">
        <v>0.24635000000000001</v>
      </c>
      <c r="G10835" t="s">
        <v>17</v>
      </c>
      <c r="H10835" t="s">
        <v>17315</v>
      </c>
      <c r="I10835" s="74">
        <v>45553</v>
      </c>
      <c r="J10835" t="s">
        <v>19</v>
      </c>
      <c r="K10835" t="s">
        <v>17325</v>
      </c>
    </row>
    <row r="10836" spans="1:11" hidden="1" x14ac:dyDescent="0.3">
      <c r="A10836" t="s">
        <v>23926</v>
      </c>
      <c r="B10836" t="s">
        <v>23927</v>
      </c>
      <c r="C10836" t="s">
        <v>17387</v>
      </c>
      <c r="D10836" t="s">
        <v>17388</v>
      </c>
      <c r="E10836" s="74">
        <v>44460</v>
      </c>
      <c r="F10836">
        <v>0.23927000000000001</v>
      </c>
      <c r="G10836" t="s">
        <v>17</v>
      </c>
      <c r="H10836" t="s">
        <v>17315</v>
      </c>
      <c r="I10836" s="74">
        <v>45553</v>
      </c>
      <c r="J10836" t="s">
        <v>19</v>
      </c>
      <c r="K10836" t="s">
        <v>17325</v>
      </c>
    </row>
    <row r="10837" spans="1:11" hidden="1" x14ac:dyDescent="0.3">
      <c r="A10837" t="s">
        <v>23928</v>
      </c>
      <c r="B10837" t="s">
        <v>23929</v>
      </c>
      <c r="C10837" t="s">
        <v>17387</v>
      </c>
      <c r="D10837" t="s">
        <v>17388</v>
      </c>
      <c r="E10837" s="74">
        <v>44495</v>
      </c>
      <c r="F10837">
        <v>0.221469</v>
      </c>
      <c r="G10837" t="s">
        <v>17</v>
      </c>
      <c r="H10837" t="s">
        <v>17315</v>
      </c>
      <c r="I10837" s="74">
        <v>45553</v>
      </c>
      <c r="J10837" t="s">
        <v>19</v>
      </c>
      <c r="K10837" t="s">
        <v>17325</v>
      </c>
    </row>
    <row r="10838" spans="1:11" hidden="1" x14ac:dyDescent="0.3">
      <c r="A10838" t="s">
        <v>23930</v>
      </c>
      <c r="B10838" t="s">
        <v>23931</v>
      </c>
      <c r="C10838" t="s">
        <v>17387</v>
      </c>
      <c r="D10838" t="s">
        <v>17388</v>
      </c>
      <c r="E10838" s="74">
        <v>44406</v>
      </c>
      <c r="F10838">
        <v>0.24873799999999999</v>
      </c>
      <c r="G10838" t="s">
        <v>17</v>
      </c>
      <c r="H10838" t="s">
        <v>17315</v>
      </c>
      <c r="I10838" s="74">
        <v>45553</v>
      </c>
      <c r="J10838" t="s">
        <v>19</v>
      </c>
      <c r="K10838" t="s">
        <v>17325</v>
      </c>
    </row>
    <row r="10839" spans="1:11" hidden="1" x14ac:dyDescent="0.3">
      <c r="A10839" t="s">
        <v>23978</v>
      </c>
      <c r="B10839" t="s">
        <v>23979</v>
      </c>
      <c r="C10839" t="s">
        <v>17387</v>
      </c>
      <c r="D10839" t="s">
        <v>17388</v>
      </c>
      <c r="E10839" s="74">
        <v>44410</v>
      </c>
      <c r="F10839">
        <v>0.24767800000000001</v>
      </c>
      <c r="G10839" t="s">
        <v>17</v>
      </c>
      <c r="H10839" t="s">
        <v>17315</v>
      </c>
      <c r="I10839" s="74">
        <v>45553</v>
      </c>
      <c r="J10839" t="s">
        <v>19</v>
      </c>
      <c r="K10839" t="s">
        <v>17325</v>
      </c>
    </row>
    <row r="10840" spans="1:11" hidden="1" x14ac:dyDescent="0.3">
      <c r="A10840" t="s">
        <v>23434</v>
      </c>
      <c r="B10840" t="s">
        <v>23435</v>
      </c>
      <c r="C10840" t="s">
        <v>17387</v>
      </c>
      <c r="D10840" t="s">
        <v>17388</v>
      </c>
      <c r="E10840" s="74">
        <v>44385</v>
      </c>
      <c r="F10840">
        <v>0.24504999999999999</v>
      </c>
      <c r="G10840" t="s">
        <v>17</v>
      </c>
      <c r="H10840" t="s">
        <v>17315</v>
      </c>
      <c r="I10840" s="74">
        <v>45541</v>
      </c>
      <c r="J10840" t="s">
        <v>19</v>
      </c>
      <c r="K10840" t="s">
        <v>17325</v>
      </c>
    </row>
    <row r="10841" spans="1:11" hidden="1" x14ac:dyDescent="0.3">
      <c r="A10841" t="s">
        <v>23980</v>
      </c>
      <c r="B10841" t="s">
        <v>23981</v>
      </c>
      <c r="C10841" t="s">
        <v>17387</v>
      </c>
      <c r="D10841" t="s">
        <v>17388</v>
      </c>
      <c r="E10841" s="74">
        <v>44406</v>
      </c>
      <c r="F10841">
        <v>0.2465</v>
      </c>
      <c r="G10841" t="s">
        <v>17</v>
      </c>
      <c r="H10841" t="s">
        <v>17315</v>
      </c>
      <c r="I10841" s="74">
        <v>45553</v>
      </c>
      <c r="J10841" t="s">
        <v>19</v>
      </c>
      <c r="K10841" t="s">
        <v>17325</v>
      </c>
    </row>
    <row r="10842" spans="1:11" hidden="1" x14ac:dyDescent="0.3">
      <c r="A10842" t="s">
        <v>23982</v>
      </c>
      <c r="B10842" t="s">
        <v>23983</v>
      </c>
      <c r="C10842" t="s">
        <v>17387</v>
      </c>
      <c r="D10842" t="s">
        <v>17388</v>
      </c>
      <c r="E10842" s="74">
        <v>44406</v>
      </c>
      <c r="F10842">
        <v>0.24293000000000001</v>
      </c>
      <c r="G10842" t="s">
        <v>17</v>
      </c>
      <c r="H10842" t="s">
        <v>17315</v>
      </c>
      <c r="I10842" s="74">
        <v>45553</v>
      </c>
      <c r="J10842" t="s">
        <v>19</v>
      </c>
      <c r="K10842" t="s">
        <v>17325</v>
      </c>
    </row>
    <row r="10843" spans="1:11" hidden="1" x14ac:dyDescent="0.3">
      <c r="A10843" t="s">
        <v>23984</v>
      </c>
      <c r="B10843" t="s">
        <v>23985</v>
      </c>
      <c r="C10843" t="s">
        <v>17387</v>
      </c>
      <c r="D10843" t="s">
        <v>17388</v>
      </c>
      <c r="E10843" s="74">
        <v>44406</v>
      </c>
      <c r="F10843">
        <v>0.24682000000000001</v>
      </c>
      <c r="G10843" t="s">
        <v>17</v>
      </c>
      <c r="H10843" t="s">
        <v>17315</v>
      </c>
      <c r="I10843" s="74">
        <v>45553</v>
      </c>
      <c r="J10843" t="s">
        <v>19</v>
      </c>
      <c r="K10843" t="s">
        <v>17325</v>
      </c>
    </row>
    <row r="10844" spans="1:11" hidden="1" x14ac:dyDescent="0.3">
      <c r="A10844" t="s">
        <v>23986</v>
      </c>
      <c r="B10844" t="s">
        <v>23987</v>
      </c>
      <c r="C10844" t="s">
        <v>17387</v>
      </c>
      <c r="D10844" t="s">
        <v>17388</v>
      </c>
      <c r="E10844" s="74">
        <v>44406</v>
      </c>
      <c r="F10844">
        <v>0.24596000000000001</v>
      </c>
      <c r="G10844" t="s">
        <v>17</v>
      </c>
      <c r="H10844" t="s">
        <v>17315</v>
      </c>
      <c r="I10844" s="74">
        <v>45553</v>
      </c>
      <c r="J10844" t="s">
        <v>19</v>
      </c>
      <c r="K10844" t="s">
        <v>17325</v>
      </c>
    </row>
    <row r="10845" spans="1:11" hidden="1" x14ac:dyDescent="0.3">
      <c r="A10845" t="s">
        <v>23988</v>
      </c>
      <c r="B10845" t="s">
        <v>23989</v>
      </c>
      <c r="C10845" t="s">
        <v>17387</v>
      </c>
      <c r="D10845" t="s">
        <v>17388</v>
      </c>
      <c r="E10845" s="74">
        <v>44426</v>
      </c>
      <c r="F10845">
        <v>1.9E-2</v>
      </c>
      <c r="G10845" t="s">
        <v>17</v>
      </c>
      <c r="H10845" t="s">
        <v>17315</v>
      </c>
      <c r="I10845" s="74">
        <v>45553</v>
      </c>
      <c r="J10845" t="s">
        <v>19</v>
      </c>
      <c r="K10845" t="s">
        <v>17325</v>
      </c>
    </row>
    <row r="10846" spans="1:11" hidden="1" x14ac:dyDescent="0.3">
      <c r="A10846" t="s">
        <v>23990</v>
      </c>
      <c r="B10846" t="s">
        <v>23991</v>
      </c>
      <c r="C10846" t="s">
        <v>17387</v>
      </c>
      <c r="D10846" t="s">
        <v>17388</v>
      </c>
      <c r="E10846" s="74">
        <v>44407</v>
      </c>
      <c r="F10846">
        <v>0.22922699999999999</v>
      </c>
      <c r="G10846" t="s">
        <v>17</v>
      </c>
      <c r="H10846" t="s">
        <v>17315</v>
      </c>
      <c r="I10846" s="74">
        <v>45553</v>
      </c>
      <c r="J10846" t="s">
        <v>19</v>
      </c>
      <c r="K10846" t="s">
        <v>17325</v>
      </c>
    </row>
    <row r="10847" spans="1:11" hidden="1" x14ac:dyDescent="0.3">
      <c r="A10847" t="s">
        <v>23992</v>
      </c>
      <c r="B10847" t="s">
        <v>23993</v>
      </c>
      <c r="C10847" t="s">
        <v>17387</v>
      </c>
      <c r="D10847" t="s">
        <v>17388</v>
      </c>
      <c r="E10847" s="74">
        <v>44410</v>
      </c>
      <c r="F10847">
        <v>0.24753</v>
      </c>
      <c r="G10847" t="s">
        <v>17</v>
      </c>
      <c r="H10847" t="s">
        <v>17315</v>
      </c>
      <c r="I10847" s="74">
        <v>45553</v>
      </c>
      <c r="J10847" t="s">
        <v>19</v>
      </c>
      <c r="K10847" t="s">
        <v>17325</v>
      </c>
    </row>
    <row r="10848" spans="1:11" hidden="1" x14ac:dyDescent="0.3">
      <c r="A10848" t="s">
        <v>23994</v>
      </c>
      <c r="B10848" t="s">
        <v>23995</v>
      </c>
      <c r="C10848" t="s">
        <v>17387</v>
      </c>
      <c r="D10848" t="s">
        <v>17388</v>
      </c>
      <c r="E10848" s="74">
        <v>44441</v>
      </c>
      <c r="F10848">
        <v>0.24898899999999999</v>
      </c>
      <c r="G10848" t="s">
        <v>17</v>
      </c>
      <c r="H10848" t="s">
        <v>17315</v>
      </c>
      <c r="I10848" s="74">
        <v>45553</v>
      </c>
      <c r="J10848" t="s">
        <v>19</v>
      </c>
      <c r="K10848" t="s">
        <v>17325</v>
      </c>
    </row>
    <row r="10849" spans="1:11" hidden="1" x14ac:dyDescent="0.3">
      <c r="A10849" t="s">
        <v>23444</v>
      </c>
      <c r="B10849" t="s">
        <v>23445</v>
      </c>
      <c r="C10849" t="s">
        <v>17387</v>
      </c>
      <c r="D10849" t="s">
        <v>17388</v>
      </c>
      <c r="E10849" s="74">
        <v>44397</v>
      </c>
      <c r="F10849">
        <v>7.0209999999999995E-2</v>
      </c>
      <c r="G10849" t="s">
        <v>17</v>
      </c>
      <c r="H10849" t="s">
        <v>17315</v>
      </c>
      <c r="I10849" s="74">
        <v>45541</v>
      </c>
      <c r="J10849" t="s">
        <v>19</v>
      </c>
      <c r="K10849" t="s">
        <v>17325</v>
      </c>
    </row>
    <row r="10850" spans="1:11" hidden="1" x14ac:dyDescent="0.3">
      <c r="A10850" t="s">
        <v>23996</v>
      </c>
      <c r="B10850" t="s">
        <v>23997</v>
      </c>
      <c r="C10850" t="s">
        <v>17387</v>
      </c>
      <c r="D10850" t="s">
        <v>17388</v>
      </c>
      <c r="E10850" s="74">
        <v>44468</v>
      </c>
      <c r="F10850">
        <v>0.24543999999999999</v>
      </c>
      <c r="G10850" t="s">
        <v>17</v>
      </c>
      <c r="H10850" t="s">
        <v>17315</v>
      </c>
      <c r="I10850" s="74">
        <v>45553</v>
      </c>
      <c r="J10850" t="s">
        <v>19</v>
      </c>
      <c r="K10850" t="s">
        <v>17325</v>
      </c>
    </row>
    <row r="10851" spans="1:11" hidden="1" x14ac:dyDescent="0.3">
      <c r="A10851" t="s">
        <v>23998</v>
      </c>
      <c r="B10851" t="s">
        <v>23999</v>
      </c>
      <c r="C10851" t="s">
        <v>17387</v>
      </c>
      <c r="D10851" t="s">
        <v>17388</v>
      </c>
      <c r="E10851" s="74">
        <v>44512</v>
      </c>
      <c r="F10851">
        <v>0.22842899999999999</v>
      </c>
      <c r="G10851" t="s">
        <v>17</v>
      </c>
      <c r="H10851" t="s">
        <v>17315</v>
      </c>
      <c r="I10851" s="74">
        <v>45553</v>
      </c>
      <c r="J10851" t="s">
        <v>19</v>
      </c>
      <c r="K10851" t="s">
        <v>17325</v>
      </c>
    </row>
    <row r="10852" spans="1:11" hidden="1" x14ac:dyDescent="0.3">
      <c r="A10852" t="s">
        <v>24000</v>
      </c>
      <c r="B10852" t="s">
        <v>24001</v>
      </c>
      <c r="C10852" t="s">
        <v>17387</v>
      </c>
      <c r="D10852" t="s">
        <v>17388</v>
      </c>
      <c r="E10852" s="74">
        <v>44411</v>
      </c>
      <c r="F10852">
        <v>0.24751000000000001</v>
      </c>
      <c r="G10852" t="s">
        <v>17</v>
      </c>
      <c r="H10852" t="s">
        <v>17315</v>
      </c>
      <c r="I10852" s="74">
        <v>45553</v>
      </c>
      <c r="J10852" t="s">
        <v>19</v>
      </c>
      <c r="K10852" t="s">
        <v>17325</v>
      </c>
    </row>
    <row r="10853" spans="1:11" hidden="1" x14ac:dyDescent="0.3">
      <c r="A10853" t="s">
        <v>24002</v>
      </c>
      <c r="B10853" t="s">
        <v>24003</v>
      </c>
      <c r="C10853" t="s">
        <v>17387</v>
      </c>
      <c r="D10853" t="s">
        <v>17388</v>
      </c>
      <c r="E10853" s="74">
        <v>44410</v>
      </c>
      <c r="F10853">
        <v>0.24460000000000001</v>
      </c>
      <c r="G10853" t="s">
        <v>17</v>
      </c>
      <c r="H10853" t="s">
        <v>17315</v>
      </c>
      <c r="I10853" s="74">
        <v>45553</v>
      </c>
      <c r="J10853" t="s">
        <v>19</v>
      </c>
      <c r="K10853" t="s">
        <v>17325</v>
      </c>
    </row>
    <row r="10854" spans="1:11" hidden="1" x14ac:dyDescent="0.3">
      <c r="A10854" t="s">
        <v>24004</v>
      </c>
      <c r="B10854" t="s">
        <v>24005</v>
      </c>
      <c r="C10854" t="s">
        <v>17387</v>
      </c>
      <c r="D10854" t="s">
        <v>17388</v>
      </c>
      <c r="E10854" s="74">
        <v>44406</v>
      </c>
      <c r="F10854">
        <v>0.23949799999999999</v>
      </c>
      <c r="G10854" t="s">
        <v>17</v>
      </c>
      <c r="H10854" t="s">
        <v>17315</v>
      </c>
      <c r="I10854" s="74">
        <v>45553</v>
      </c>
      <c r="J10854" t="s">
        <v>19</v>
      </c>
      <c r="K10854" t="s">
        <v>17325</v>
      </c>
    </row>
    <row r="10855" spans="1:11" hidden="1" x14ac:dyDescent="0.3">
      <c r="A10855" t="s">
        <v>24006</v>
      </c>
      <c r="B10855" t="s">
        <v>24007</v>
      </c>
      <c r="C10855" t="s">
        <v>17387</v>
      </c>
      <c r="D10855" t="s">
        <v>17388</v>
      </c>
      <c r="E10855" s="74">
        <v>44407</v>
      </c>
      <c r="F10855">
        <v>0.247</v>
      </c>
      <c r="G10855" t="s">
        <v>17</v>
      </c>
      <c r="H10855" t="s">
        <v>17315</v>
      </c>
      <c r="I10855" s="74">
        <v>45553</v>
      </c>
      <c r="J10855" t="s">
        <v>19</v>
      </c>
      <c r="K10855" t="s">
        <v>17325</v>
      </c>
    </row>
    <row r="10856" spans="1:11" hidden="1" x14ac:dyDescent="0.3">
      <c r="A10856" t="s">
        <v>24008</v>
      </c>
      <c r="B10856" t="s">
        <v>24009</v>
      </c>
      <c r="C10856" t="s">
        <v>17387</v>
      </c>
      <c r="D10856" t="s">
        <v>17388</v>
      </c>
      <c r="E10856" s="74">
        <v>44420</v>
      </c>
      <c r="F10856">
        <v>0.24732899999999999</v>
      </c>
      <c r="G10856" t="s">
        <v>17</v>
      </c>
      <c r="H10856" t="s">
        <v>17315</v>
      </c>
      <c r="I10856" s="74">
        <v>45553</v>
      </c>
      <c r="J10856" t="s">
        <v>19</v>
      </c>
      <c r="K10856" t="s">
        <v>17325</v>
      </c>
    </row>
    <row r="10857" spans="1:11" hidden="1" x14ac:dyDescent="0.3">
      <c r="A10857" t="s">
        <v>24010</v>
      </c>
      <c r="B10857" t="s">
        <v>24011</v>
      </c>
      <c r="C10857" t="s">
        <v>17387</v>
      </c>
      <c r="D10857" t="s">
        <v>17388</v>
      </c>
      <c r="E10857" s="74">
        <v>44406</v>
      </c>
      <c r="F10857">
        <v>0.246619</v>
      </c>
      <c r="G10857" t="s">
        <v>17</v>
      </c>
      <c r="H10857" t="s">
        <v>17315</v>
      </c>
      <c r="I10857" s="74">
        <v>45553</v>
      </c>
      <c r="J10857" t="s">
        <v>19</v>
      </c>
      <c r="K10857" t="s">
        <v>17325</v>
      </c>
    </row>
    <row r="10858" spans="1:11" hidden="1" x14ac:dyDescent="0.3">
      <c r="A10858" t="s">
        <v>24012</v>
      </c>
      <c r="B10858" t="s">
        <v>24013</v>
      </c>
      <c r="C10858" t="s">
        <v>17387</v>
      </c>
      <c r="D10858" t="s">
        <v>17388</v>
      </c>
      <c r="E10858" s="74">
        <v>44449</v>
      </c>
      <c r="F10858">
        <v>0.246418</v>
      </c>
      <c r="G10858" t="s">
        <v>17</v>
      </c>
      <c r="H10858" t="s">
        <v>17315</v>
      </c>
      <c r="I10858" s="74">
        <v>45553</v>
      </c>
      <c r="J10858" t="s">
        <v>19</v>
      </c>
      <c r="K10858" t="s">
        <v>17325</v>
      </c>
    </row>
    <row r="10859" spans="1:11" hidden="1" x14ac:dyDescent="0.3">
      <c r="A10859" t="s">
        <v>23446</v>
      </c>
      <c r="B10859" t="s">
        <v>23447</v>
      </c>
      <c r="C10859" t="s">
        <v>17387</v>
      </c>
      <c r="D10859" t="s">
        <v>17388</v>
      </c>
      <c r="E10859" s="74">
        <v>44306</v>
      </c>
      <c r="F10859">
        <v>0.24838299999999999</v>
      </c>
      <c r="G10859" t="s">
        <v>17</v>
      </c>
      <c r="H10859" t="s">
        <v>17315</v>
      </c>
      <c r="I10859" s="74">
        <v>45541</v>
      </c>
      <c r="J10859" t="s">
        <v>19</v>
      </c>
      <c r="K10859" t="s">
        <v>17325</v>
      </c>
    </row>
    <row r="10860" spans="1:11" hidden="1" x14ac:dyDescent="0.3">
      <c r="A10860" t="s">
        <v>24014</v>
      </c>
      <c r="B10860" t="s">
        <v>24015</v>
      </c>
      <c r="C10860" t="s">
        <v>17387</v>
      </c>
      <c r="D10860" t="s">
        <v>17388</v>
      </c>
      <c r="E10860" s="74">
        <v>44426</v>
      </c>
      <c r="F10860">
        <v>0.24740799999999999</v>
      </c>
      <c r="G10860" t="s">
        <v>17</v>
      </c>
      <c r="H10860" t="s">
        <v>17315</v>
      </c>
      <c r="I10860" s="74">
        <v>45553</v>
      </c>
      <c r="J10860" t="s">
        <v>19</v>
      </c>
      <c r="K10860" t="s">
        <v>17325</v>
      </c>
    </row>
    <row r="10861" spans="1:11" hidden="1" x14ac:dyDescent="0.3">
      <c r="A10861" t="s">
        <v>24016</v>
      </c>
      <c r="B10861" t="s">
        <v>24017</v>
      </c>
      <c r="C10861" t="s">
        <v>17387</v>
      </c>
      <c r="D10861" t="s">
        <v>17388</v>
      </c>
      <c r="E10861" s="74">
        <v>44431</v>
      </c>
      <c r="F10861">
        <v>0.24887000000000001</v>
      </c>
      <c r="G10861" t="s">
        <v>17</v>
      </c>
      <c r="H10861" t="s">
        <v>17315</v>
      </c>
      <c r="I10861" s="74">
        <v>45553</v>
      </c>
      <c r="J10861" t="s">
        <v>19</v>
      </c>
      <c r="K10861" t="s">
        <v>17325</v>
      </c>
    </row>
    <row r="10862" spans="1:11" hidden="1" x14ac:dyDescent="0.3">
      <c r="A10862" t="s">
        <v>24018</v>
      </c>
      <c r="B10862" t="s">
        <v>24019</v>
      </c>
      <c r="C10862" t="s">
        <v>17387</v>
      </c>
      <c r="D10862" t="s">
        <v>17388</v>
      </c>
      <c r="E10862" s="74">
        <v>44439</v>
      </c>
      <c r="F10862">
        <v>0.24761</v>
      </c>
      <c r="G10862" t="s">
        <v>17</v>
      </c>
      <c r="H10862" t="s">
        <v>17315</v>
      </c>
      <c r="I10862" s="74">
        <v>45553</v>
      </c>
      <c r="J10862" t="s">
        <v>19</v>
      </c>
      <c r="K10862" t="s">
        <v>17325</v>
      </c>
    </row>
    <row r="10863" spans="1:11" hidden="1" x14ac:dyDescent="0.3">
      <c r="A10863" t="s">
        <v>24020</v>
      </c>
      <c r="B10863" t="s">
        <v>24021</v>
      </c>
      <c r="C10863" t="s">
        <v>17387</v>
      </c>
      <c r="D10863" t="s">
        <v>17388</v>
      </c>
      <c r="E10863" s="74">
        <v>44446</v>
      </c>
      <c r="F10863">
        <v>0.13300000000000001</v>
      </c>
      <c r="G10863" t="s">
        <v>17</v>
      </c>
      <c r="H10863" t="s">
        <v>17315</v>
      </c>
      <c r="I10863" s="74">
        <v>45553</v>
      </c>
      <c r="J10863" t="s">
        <v>19</v>
      </c>
      <c r="K10863" t="s">
        <v>17325</v>
      </c>
    </row>
    <row r="10864" spans="1:11" hidden="1" x14ac:dyDescent="0.3">
      <c r="A10864" t="s">
        <v>23448</v>
      </c>
      <c r="B10864" t="s">
        <v>23449</v>
      </c>
      <c r="C10864" t="s">
        <v>17387</v>
      </c>
      <c r="D10864" t="s">
        <v>17388</v>
      </c>
      <c r="E10864" s="74">
        <v>44201</v>
      </c>
      <c r="F10864">
        <v>0.247389</v>
      </c>
      <c r="G10864" t="s">
        <v>17</v>
      </c>
      <c r="H10864" t="s">
        <v>17315</v>
      </c>
      <c r="I10864" s="74">
        <v>45541</v>
      </c>
      <c r="J10864" t="s">
        <v>19</v>
      </c>
      <c r="K10864" t="s">
        <v>17325</v>
      </c>
    </row>
    <row r="10865" spans="1:11" hidden="1" x14ac:dyDescent="0.3">
      <c r="A10865" t="s">
        <v>2725</v>
      </c>
      <c r="B10865" t="s">
        <v>2726</v>
      </c>
      <c r="C10865" t="s">
        <v>20350</v>
      </c>
      <c r="D10865" t="s">
        <v>20351</v>
      </c>
      <c r="E10865" s="74">
        <v>40322</v>
      </c>
      <c r="F10865">
        <v>0.496</v>
      </c>
      <c r="G10865" t="s">
        <v>17</v>
      </c>
      <c r="H10865" t="s">
        <v>17315</v>
      </c>
      <c r="I10865" s="74">
        <v>40504</v>
      </c>
      <c r="J10865" t="s">
        <v>19</v>
      </c>
      <c r="K10865" t="s">
        <v>19</v>
      </c>
    </row>
    <row r="10866" spans="1:11" hidden="1" x14ac:dyDescent="0.3">
      <c r="A10866" t="s">
        <v>2771</v>
      </c>
      <c r="B10866" t="s">
        <v>13484</v>
      </c>
      <c r="C10866" t="s">
        <v>17826</v>
      </c>
      <c r="D10866" t="s">
        <v>17827</v>
      </c>
      <c r="E10866" s="74">
        <v>40456</v>
      </c>
      <c r="F10866">
        <v>4.5</v>
      </c>
      <c r="G10866" t="s">
        <v>17</v>
      </c>
      <c r="H10866" t="s">
        <v>17315</v>
      </c>
      <c r="I10866" s="74">
        <v>41737</v>
      </c>
      <c r="J10866" t="s">
        <v>19</v>
      </c>
      <c r="K10866" t="s">
        <v>19</v>
      </c>
    </row>
    <row r="10867" spans="1:11" hidden="1" x14ac:dyDescent="0.3">
      <c r="A10867" t="s">
        <v>21587</v>
      </c>
      <c r="B10867" t="s">
        <v>21588</v>
      </c>
      <c r="C10867" t="s">
        <v>17673</v>
      </c>
      <c r="D10867" t="s">
        <v>17674</v>
      </c>
      <c r="E10867" s="74">
        <v>45190</v>
      </c>
      <c r="F10867">
        <v>0.154</v>
      </c>
      <c r="G10867" t="s">
        <v>17</v>
      </c>
      <c r="H10867" t="s">
        <v>17315</v>
      </c>
      <c r="I10867" s="74">
        <v>45278</v>
      </c>
      <c r="J10867" t="s">
        <v>19</v>
      </c>
      <c r="K10867" t="s">
        <v>19</v>
      </c>
    </row>
    <row r="10868" spans="1:11" hidden="1" x14ac:dyDescent="0.3">
      <c r="A10868" t="s">
        <v>3068</v>
      </c>
      <c r="B10868" t="s">
        <v>16309</v>
      </c>
      <c r="C10868" t="s">
        <v>17365</v>
      </c>
      <c r="D10868" t="s">
        <v>17366</v>
      </c>
      <c r="E10868" s="74">
        <v>32030</v>
      </c>
      <c r="F10868">
        <v>0.81</v>
      </c>
      <c r="G10868" t="s">
        <v>17369</v>
      </c>
      <c r="H10868" t="s">
        <v>17441</v>
      </c>
      <c r="I10868" s="74">
        <v>39912</v>
      </c>
      <c r="J10868" t="s">
        <v>19</v>
      </c>
      <c r="K10868" t="s">
        <v>19</v>
      </c>
    </row>
    <row r="10869" spans="1:11" hidden="1" x14ac:dyDescent="0.3">
      <c r="A10869" t="s">
        <v>1192</v>
      </c>
      <c r="B10869" t="s">
        <v>12294</v>
      </c>
      <c r="C10869" t="s">
        <v>22022</v>
      </c>
      <c r="D10869" t="s">
        <v>22023</v>
      </c>
      <c r="E10869" s="74">
        <v>41880</v>
      </c>
      <c r="F10869">
        <v>23</v>
      </c>
      <c r="G10869" t="s">
        <v>17334</v>
      </c>
      <c r="H10869" t="s">
        <v>17315</v>
      </c>
      <c r="I10869" s="74">
        <v>41906</v>
      </c>
      <c r="J10869" t="s">
        <v>19</v>
      </c>
      <c r="K10869" t="s">
        <v>19</v>
      </c>
    </row>
    <row r="10870" spans="1:11" hidden="1" x14ac:dyDescent="0.3">
      <c r="A10870" t="s">
        <v>6047</v>
      </c>
      <c r="B10870" t="s">
        <v>10960</v>
      </c>
      <c r="C10870" t="s">
        <v>17372</v>
      </c>
      <c r="D10870" t="s">
        <v>17373</v>
      </c>
      <c r="E10870" s="74">
        <v>43817</v>
      </c>
      <c r="F10870">
        <v>103.488</v>
      </c>
      <c r="G10870" t="s">
        <v>17</v>
      </c>
      <c r="H10870" t="s">
        <v>17465</v>
      </c>
      <c r="I10870" s="74">
        <v>43874</v>
      </c>
      <c r="J10870" t="s">
        <v>19</v>
      </c>
      <c r="K10870" t="s">
        <v>19</v>
      </c>
    </row>
    <row r="10871" spans="1:11" hidden="1" x14ac:dyDescent="0.3">
      <c r="A10871" t="s">
        <v>859</v>
      </c>
      <c r="B10871" t="s">
        <v>12129</v>
      </c>
      <c r="C10871" t="s">
        <v>17370</v>
      </c>
      <c r="D10871" t="s">
        <v>17371</v>
      </c>
      <c r="E10871" s="74">
        <v>42213</v>
      </c>
      <c r="F10871">
        <v>0.3</v>
      </c>
      <c r="G10871" t="s">
        <v>17</v>
      </c>
      <c r="H10871" t="s">
        <v>17315</v>
      </c>
      <c r="I10871" s="74">
        <v>42384</v>
      </c>
      <c r="J10871" t="s">
        <v>19</v>
      </c>
      <c r="K10871" t="s">
        <v>19</v>
      </c>
    </row>
    <row r="10872" spans="1:11" hidden="1" x14ac:dyDescent="0.3">
      <c r="A10872" t="s">
        <v>16930</v>
      </c>
      <c r="B10872" t="s">
        <v>16929</v>
      </c>
      <c r="C10872" t="s">
        <v>17455</v>
      </c>
      <c r="D10872" t="s">
        <v>22470</v>
      </c>
      <c r="E10872" s="74">
        <v>43989</v>
      </c>
      <c r="F10872">
        <v>10</v>
      </c>
      <c r="G10872" t="s">
        <v>17</v>
      </c>
      <c r="H10872" t="s">
        <v>17339</v>
      </c>
      <c r="I10872" s="74">
        <v>44690</v>
      </c>
      <c r="J10872" t="s">
        <v>19</v>
      </c>
      <c r="K10872" t="s">
        <v>19</v>
      </c>
    </row>
    <row r="10873" spans="1:11" hidden="1" x14ac:dyDescent="0.3">
      <c r="A10873" t="s">
        <v>25356</v>
      </c>
      <c r="B10873" t="s">
        <v>25357</v>
      </c>
      <c r="C10873" t="s">
        <v>17781</v>
      </c>
      <c r="D10873" t="s">
        <v>17782</v>
      </c>
      <c r="E10873" s="74">
        <v>40296</v>
      </c>
      <c r="F10873">
        <v>9.9699999999999997E-2</v>
      </c>
      <c r="G10873" t="s">
        <v>17</v>
      </c>
      <c r="H10873" t="s">
        <v>17315</v>
      </c>
      <c r="I10873" s="74">
        <v>45415</v>
      </c>
      <c r="J10873" t="s">
        <v>19</v>
      </c>
      <c r="K10873" t="s">
        <v>19</v>
      </c>
    </row>
    <row r="10874" spans="1:11" hidden="1" x14ac:dyDescent="0.3">
      <c r="A10874" t="s">
        <v>25358</v>
      </c>
      <c r="B10874" t="s">
        <v>25359</v>
      </c>
      <c r="C10874" t="s">
        <v>17781</v>
      </c>
      <c r="D10874" t="s">
        <v>17782</v>
      </c>
      <c r="E10874" s="74">
        <v>40296</v>
      </c>
      <c r="F10874">
        <v>0.1454</v>
      </c>
      <c r="G10874" t="s">
        <v>17</v>
      </c>
      <c r="H10874" t="s">
        <v>17315</v>
      </c>
      <c r="I10874" s="74">
        <v>45415</v>
      </c>
      <c r="J10874" t="s">
        <v>19</v>
      </c>
      <c r="K10874" t="s">
        <v>19</v>
      </c>
    </row>
    <row r="10875" spans="1:11" hidden="1" x14ac:dyDescent="0.3">
      <c r="A10875" t="s">
        <v>25360</v>
      </c>
      <c r="B10875" t="s">
        <v>25361</v>
      </c>
      <c r="C10875" t="s">
        <v>17781</v>
      </c>
      <c r="D10875" t="s">
        <v>17782</v>
      </c>
      <c r="E10875" s="74">
        <v>40296</v>
      </c>
      <c r="F10875">
        <v>0.1439</v>
      </c>
      <c r="G10875" t="s">
        <v>17</v>
      </c>
      <c r="H10875" t="s">
        <v>17315</v>
      </c>
      <c r="I10875" s="74">
        <v>45415</v>
      </c>
      <c r="J10875" t="s">
        <v>19</v>
      </c>
      <c r="K10875" t="s">
        <v>19</v>
      </c>
    </row>
    <row r="10876" spans="1:11" hidden="1" x14ac:dyDescent="0.3">
      <c r="A10876" t="s">
        <v>20545</v>
      </c>
      <c r="B10876" t="s">
        <v>20546</v>
      </c>
      <c r="C10876" t="s">
        <v>17408</v>
      </c>
      <c r="D10876" t="s">
        <v>17409</v>
      </c>
      <c r="E10876" s="74">
        <v>42709</v>
      </c>
      <c r="F10876">
        <v>0.154</v>
      </c>
      <c r="G10876" t="s">
        <v>17</v>
      </c>
      <c r="H10876" t="s">
        <v>17315</v>
      </c>
      <c r="I10876" s="74">
        <v>45190</v>
      </c>
      <c r="J10876" t="s">
        <v>19</v>
      </c>
      <c r="K10876" t="s">
        <v>19</v>
      </c>
    </row>
    <row r="10877" spans="1:11" hidden="1" x14ac:dyDescent="0.3">
      <c r="A10877" t="s">
        <v>20596</v>
      </c>
      <c r="B10877" t="s">
        <v>20597</v>
      </c>
      <c r="C10877" t="s">
        <v>17408</v>
      </c>
      <c r="D10877" t="s">
        <v>17409</v>
      </c>
      <c r="E10877" s="74">
        <v>41582</v>
      </c>
      <c r="F10877">
        <v>9.7000000000000003E-2</v>
      </c>
      <c r="G10877" t="s">
        <v>17</v>
      </c>
      <c r="H10877" t="s">
        <v>17315</v>
      </c>
      <c r="I10877" s="74">
        <v>45195</v>
      </c>
      <c r="J10877" t="s">
        <v>19</v>
      </c>
      <c r="K10877" t="s">
        <v>19</v>
      </c>
    </row>
    <row r="10878" spans="1:11" hidden="1" x14ac:dyDescent="0.3">
      <c r="A10878" t="s">
        <v>28235</v>
      </c>
      <c r="B10878" t="s">
        <v>28236</v>
      </c>
      <c r="C10878" t="s">
        <v>17408</v>
      </c>
      <c r="D10878" t="s">
        <v>17409</v>
      </c>
      <c r="E10878" s="74">
        <v>45498</v>
      </c>
      <c r="F10878">
        <v>0.66600000000000004</v>
      </c>
      <c r="G10878" t="s">
        <v>17</v>
      </c>
      <c r="H10878" t="s">
        <v>17315</v>
      </c>
      <c r="I10878" s="74">
        <v>45660</v>
      </c>
      <c r="J10878" t="s">
        <v>19</v>
      </c>
      <c r="K10878" t="s">
        <v>19</v>
      </c>
    </row>
    <row r="10879" spans="1:11" hidden="1" x14ac:dyDescent="0.3">
      <c r="A10879" t="s">
        <v>1281</v>
      </c>
      <c r="B10879" t="s">
        <v>12350</v>
      </c>
      <c r="C10879" t="s">
        <v>17370</v>
      </c>
      <c r="D10879" t="s">
        <v>17371</v>
      </c>
      <c r="E10879" s="74">
        <v>41449</v>
      </c>
      <c r="F10879">
        <v>0.18</v>
      </c>
      <c r="G10879" t="s">
        <v>17</v>
      </c>
      <c r="H10879" t="s">
        <v>17315</v>
      </c>
      <c r="I10879" s="74">
        <v>41821</v>
      </c>
      <c r="J10879" t="s">
        <v>19</v>
      </c>
      <c r="K10879" t="s">
        <v>19</v>
      </c>
    </row>
    <row r="10880" spans="1:11" hidden="1" x14ac:dyDescent="0.3">
      <c r="A10880" t="s">
        <v>1138</v>
      </c>
      <c r="B10880" t="s">
        <v>12249</v>
      </c>
      <c r="C10880" t="s">
        <v>17428</v>
      </c>
      <c r="D10880" t="s">
        <v>17429</v>
      </c>
      <c r="E10880" s="74">
        <v>41873</v>
      </c>
      <c r="F10880">
        <v>1.3220000000000001</v>
      </c>
      <c r="G10880" t="s">
        <v>17</v>
      </c>
      <c r="H10880" t="s">
        <v>17315</v>
      </c>
      <c r="I10880" s="74">
        <v>41954</v>
      </c>
      <c r="J10880" t="s">
        <v>19</v>
      </c>
      <c r="K10880" t="s">
        <v>19</v>
      </c>
    </row>
    <row r="10881" spans="1:11" hidden="1" x14ac:dyDescent="0.3">
      <c r="A10881" t="s">
        <v>3346</v>
      </c>
      <c r="B10881" t="s">
        <v>11381</v>
      </c>
      <c r="C10881" t="s">
        <v>22271</v>
      </c>
      <c r="D10881" t="s">
        <v>22272</v>
      </c>
      <c r="E10881" s="74">
        <v>31223</v>
      </c>
      <c r="F10881">
        <v>0.15</v>
      </c>
      <c r="G10881" t="s">
        <v>17369</v>
      </c>
      <c r="H10881" t="s">
        <v>17315</v>
      </c>
      <c r="I10881" s="74">
        <v>39671</v>
      </c>
      <c r="J10881" t="s">
        <v>19</v>
      </c>
      <c r="K10881" t="s">
        <v>19</v>
      </c>
    </row>
    <row r="10882" spans="1:11" hidden="1" x14ac:dyDescent="0.3">
      <c r="A10882" t="s">
        <v>2175</v>
      </c>
      <c r="B10882" t="s">
        <v>13015</v>
      </c>
      <c r="C10882" t="s">
        <v>17335</v>
      </c>
      <c r="D10882" t="s">
        <v>17336</v>
      </c>
      <c r="E10882" s="74">
        <v>39881</v>
      </c>
      <c r="F10882">
        <v>0.18693599999999999</v>
      </c>
      <c r="G10882" t="s">
        <v>17</v>
      </c>
      <c r="H10882" t="s">
        <v>17324</v>
      </c>
      <c r="I10882" s="74">
        <v>41109</v>
      </c>
      <c r="J10882" t="s">
        <v>19</v>
      </c>
      <c r="K10882" t="s">
        <v>17325</v>
      </c>
    </row>
    <row r="10883" spans="1:11" hidden="1" x14ac:dyDescent="0.3">
      <c r="A10883" t="s">
        <v>28219</v>
      </c>
      <c r="B10883" t="s">
        <v>28220</v>
      </c>
      <c r="C10883" t="s">
        <v>17348</v>
      </c>
      <c r="D10883" t="s">
        <v>17349</v>
      </c>
      <c r="E10883" s="74">
        <v>45315</v>
      </c>
      <c r="F10883">
        <v>0.122294</v>
      </c>
      <c r="G10883" t="s">
        <v>17</v>
      </c>
      <c r="H10883" t="s">
        <v>17315</v>
      </c>
      <c r="I10883" s="74">
        <v>45660</v>
      </c>
      <c r="J10883" t="s">
        <v>19</v>
      </c>
      <c r="K10883" t="s">
        <v>19</v>
      </c>
    </row>
    <row r="10884" spans="1:11" hidden="1" x14ac:dyDescent="0.3">
      <c r="A10884" t="s">
        <v>28221</v>
      </c>
      <c r="B10884" t="s">
        <v>28222</v>
      </c>
      <c r="C10884" t="s">
        <v>17348</v>
      </c>
      <c r="D10884" t="s">
        <v>17349</v>
      </c>
      <c r="E10884" s="74">
        <v>45040</v>
      </c>
      <c r="F10884">
        <v>0.14675299999999999</v>
      </c>
      <c r="G10884" t="s">
        <v>17</v>
      </c>
      <c r="H10884" t="s">
        <v>17315</v>
      </c>
      <c r="I10884" s="74">
        <v>45660</v>
      </c>
      <c r="J10884" t="s">
        <v>19</v>
      </c>
      <c r="K10884" t="s">
        <v>19</v>
      </c>
    </row>
    <row r="10885" spans="1:11" hidden="1" x14ac:dyDescent="0.3">
      <c r="A10885" t="s">
        <v>4781</v>
      </c>
      <c r="B10885" t="s">
        <v>11157</v>
      </c>
      <c r="C10885" t="s">
        <v>17370</v>
      </c>
      <c r="D10885" t="s">
        <v>17371</v>
      </c>
      <c r="E10885" s="74">
        <v>43465</v>
      </c>
      <c r="F10885">
        <v>0.15</v>
      </c>
      <c r="G10885" t="s">
        <v>17</v>
      </c>
      <c r="H10885" t="s">
        <v>17315</v>
      </c>
      <c r="I10885" s="74">
        <v>43475</v>
      </c>
      <c r="J10885" t="s">
        <v>19</v>
      </c>
      <c r="K10885" t="s">
        <v>19</v>
      </c>
    </row>
    <row r="10886" spans="1:11" hidden="1" x14ac:dyDescent="0.3">
      <c r="A10886" t="s">
        <v>417</v>
      </c>
      <c r="B10886" t="s">
        <v>418</v>
      </c>
      <c r="C10886" t="s">
        <v>17352</v>
      </c>
      <c r="D10886" t="s">
        <v>17293</v>
      </c>
      <c r="E10886" s="74">
        <v>40312</v>
      </c>
      <c r="F10886">
        <v>0.75</v>
      </c>
      <c r="G10886" t="s">
        <v>17369</v>
      </c>
      <c r="H10886" t="s">
        <v>17339</v>
      </c>
      <c r="I10886" s="74">
        <v>42559</v>
      </c>
      <c r="J10886" t="s">
        <v>19</v>
      </c>
      <c r="K10886" t="s">
        <v>19</v>
      </c>
    </row>
    <row r="10887" spans="1:11" hidden="1" x14ac:dyDescent="0.3">
      <c r="A10887" t="s">
        <v>4777</v>
      </c>
      <c r="B10887" t="s">
        <v>11159</v>
      </c>
      <c r="C10887" t="s">
        <v>22309</v>
      </c>
      <c r="D10887" t="s">
        <v>22310</v>
      </c>
      <c r="E10887" s="74">
        <v>43462</v>
      </c>
      <c r="F10887">
        <v>80</v>
      </c>
      <c r="G10887" t="s">
        <v>17</v>
      </c>
      <c r="H10887" t="s">
        <v>17376</v>
      </c>
      <c r="I10887" s="74">
        <v>43522</v>
      </c>
      <c r="J10887" t="s">
        <v>19</v>
      </c>
      <c r="K10887" t="s">
        <v>19</v>
      </c>
    </row>
    <row r="10888" spans="1:11" hidden="1" x14ac:dyDescent="0.3">
      <c r="A10888" t="s">
        <v>4176</v>
      </c>
      <c r="B10888" t="s">
        <v>11547</v>
      </c>
      <c r="C10888" t="s">
        <v>17410</v>
      </c>
      <c r="D10888" t="s">
        <v>17411</v>
      </c>
      <c r="E10888" s="74">
        <v>42909</v>
      </c>
      <c r="F10888">
        <v>0.79</v>
      </c>
      <c r="G10888" t="s">
        <v>17</v>
      </c>
      <c r="H10888" t="s">
        <v>17315</v>
      </c>
      <c r="I10888" s="74">
        <v>42979</v>
      </c>
      <c r="J10888" t="s">
        <v>19</v>
      </c>
      <c r="K10888" t="s">
        <v>19</v>
      </c>
    </row>
    <row r="10889" spans="1:11" hidden="1" x14ac:dyDescent="0.3">
      <c r="A10889" t="s">
        <v>3675</v>
      </c>
      <c r="B10889" t="s">
        <v>13386</v>
      </c>
      <c r="C10889" t="s">
        <v>17352</v>
      </c>
      <c r="D10889" t="s">
        <v>17293</v>
      </c>
      <c r="E10889" s="74">
        <v>21520</v>
      </c>
      <c r="F10889">
        <v>240</v>
      </c>
      <c r="G10889" t="s">
        <v>17369</v>
      </c>
      <c r="H10889" t="s">
        <v>17391</v>
      </c>
      <c r="I10889" s="74">
        <v>39451</v>
      </c>
      <c r="J10889" t="s">
        <v>19</v>
      </c>
      <c r="K10889" t="s">
        <v>19</v>
      </c>
    </row>
    <row r="10890" spans="1:11" hidden="1" x14ac:dyDescent="0.3">
      <c r="A10890" t="s">
        <v>3344</v>
      </c>
      <c r="B10890" t="s">
        <v>3345</v>
      </c>
      <c r="C10890" t="s">
        <v>17418</v>
      </c>
      <c r="D10890" t="s">
        <v>17419</v>
      </c>
      <c r="E10890" s="74">
        <v>31404</v>
      </c>
      <c r="F10890">
        <v>0.1</v>
      </c>
      <c r="G10890" t="s">
        <v>17369</v>
      </c>
      <c r="H10890" t="s">
        <v>17315</v>
      </c>
      <c r="I10890" s="74">
        <v>39671</v>
      </c>
      <c r="J10890" t="s">
        <v>19</v>
      </c>
      <c r="K10890" t="s">
        <v>19</v>
      </c>
    </row>
    <row r="10891" spans="1:11" hidden="1" x14ac:dyDescent="0.3">
      <c r="A10891" t="s">
        <v>4225</v>
      </c>
      <c r="B10891" t="s">
        <v>11510</v>
      </c>
      <c r="C10891" t="s">
        <v>17436</v>
      </c>
      <c r="D10891" t="s">
        <v>17437</v>
      </c>
      <c r="E10891" s="74">
        <v>42955</v>
      </c>
      <c r="F10891">
        <v>100</v>
      </c>
      <c r="G10891" t="s">
        <v>17</v>
      </c>
      <c r="H10891" t="s">
        <v>17465</v>
      </c>
      <c r="I10891" s="74">
        <v>43042</v>
      </c>
      <c r="J10891" t="s">
        <v>19</v>
      </c>
      <c r="K10891" t="s">
        <v>19</v>
      </c>
    </row>
    <row r="10892" spans="1:11" hidden="1" x14ac:dyDescent="0.3">
      <c r="A10892" t="s">
        <v>4226</v>
      </c>
      <c r="B10892" t="s">
        <v>11509</v>
      </c>
      <c r="C10892" t="s">
        <v>17436</v>
      </c>
      <c r="D10892" t="s">
        <v>17437</v>
      </c>
      <c r="E10892" s="74">
        <v>43019</v>
      </c>
      <c r="F10892">
        <v>79</v>
      </c>
      <c r="G10892" t="s">
        <v>17</v>
      </c>
      <c r="H10892" t="s">
        <v>17465</v>
      </c>
      <c r="I10892" s="74">
        <v>43042</v>
      </c>
      <c r="J10892" t="s">
        <v>19</v>
      </c>
      <c r="K10892" t="s">
        <v>19</v>
      </c>
    </row>
    <row r="10893" spans="1:11" hidden="1" x14ac:dyDescent="0.3">
      <c r="A10893" t="s">
        <v>3306</v>
      </c>
      <c r="B10893" t="s">
        <v>11199</v>
      </c>
      <c r="C10893" t="s">
        <v>18668</v>
      </c>
      <c r="D10893" t="s">
        <v>18669</v>
      </c>
      <c r="E10893" s="74">
        <v>32843</v>
      </c>
      <c r="F10893">
        <v>1.8</v>
      </c>
      <c r="G10893" t="s">
        <v>17334</v>
      </c>
      <c r="H10893" t="s">
        <v>17315</v>
      </c>
      <c r="I10893" s="74">
        <v>39658</v>
      </c>
      <c r="J10893" t="s">
        <v>19</v>
      </c>
      <c r="K10893" t="s">
        <v>19</v>
      </c>
    </row>
    <row r="10894" spans="1:11" hidden="1" x14ac:dyDescent="0.3">
      <c r="A10894" t="s">
        <v>6139</v>
      </c>
      <c r="B10894" t="s">
        <v>22363</v>
      </c>
      <c r="C10894" t="s">
        <v>22353</v>
      </c>
      <c r="D10894" t="s">
        <v>22354</v>
      </c>
      <c r="E10894" s="74">
        <v>43152</v>
      </c>
      <c r="F10894">
        <v>0.188</v>
      </c>
      <c r="G10894" t="s">
        <v>17</v>
      </c>
      <c r="H10894" t="s">
        <v>17315</v>
      </c>
      <c r="I10894" s="74">
        <v>43790</v>
      </c>
      <c r="J10894" t="s">
        <v>19</v>
      </c>
      <c r="K10894" t="s">
        <v>19</v>
      </c>
    </row>
    <row r="10895" spans="1:11" hidden="1" x14ac:dyDescent="0.3">
      <c r="A10895" t="s">
        <v>14691</v>
      </c>
      <c r="B10895" t="s">
        <v>14690</v>
      </c>
      <c r="C10895" t="s">
        <v>17361</v>
      </c>
      <c r="D10895" t="s">
        <v>17362</v>
      </c>
      <c r="E10895" s="74">
        <v>43264</v>
      </c>
      <c r="F10895">
        <v>0.78</v>
      </c>
      <c r="G10895" t="s">
        <v>17</v>
      </c>
      <c r="H10895" t="s">
        <v>17315</v>
      </c>
      <c r="I10895" s="74">
        <v>44753</v>
      </c>
      <c r="J10895" t="s">
        <v>19</v>
      </c>
      <c r="K10895" t="s">
        <v>19</v>
      </c>
    </row>
    <row r="10896" spans="1:11" hidden="1" x14ac:dyDescent="0.3">
      <c r="A10896" t="s">
        <v>2799</v>
      </c>
      <c r="B10896" t="s">
        <v>13512</v>
      </c>
      <c r="C10896" t="s">
        <v>19908</v>
      </c>
      <c r="D10896" t="s">
        <v>19909</v>
      </c>
      <c r="E10896" s="74">
        <v>40114</v>
      </c>
      <c r="F10896">
        <v>0.33300000000000002</v>
      </c>
      <c r="G10896" t="s">
        <v>17</v>
      </c>
      <c r="H10896" t="s">
        <v>17315</v>
      </c>
      <c r="I10896" s="74">
        <v>40330</v>
      </c>
      <c r="J10896" t="s">
        <v>19</v>
      </c>
      <c r="K10896" t="s">
        <v>19</v>
      </c>
    </row>
    <row r="10897" spans="1:11" hidden="1" x14ac:dyDescent="0.3">
      <c r="A10897" t="s">
        <v>10163</v>
      </c>
      <c r="B10897" t="s">
        <v>16709</v>
      </c>
      <c r="C10897" t="s">
        <v>17332</v>
      </c>
      <c r="D10897" t="s">
        <v>17333</v>
      </c>
      <c r="E10897" s="74">
        <v>42975</v>
      </c>
      <c r="F10897">
        <v>0.4</v>
      </c>
      <c r="G10897" t="s">
        <v>17</v>
      </c>
      <c r="H10897" t="s">
        <v>17315</v>
      </c>
      <c r="I10897" s="74">
        <v>44232</v>
      </c>
      <c r="J10897" t="s">
        <v>19</v>
      </c>
      <c r="K10897" t="s">
        <v>19</v>
      </c>
    </row>
    <row r="10898" spans="1:11" hidden="1" x14ac:dyDescent="0.3">
      <c r="A10898" t="s">
        <v>25880</v>
      </c>
      <c r="B10898" t="s">
        <v>25881</v>
      </c>
      <c r="C10898" t="s">
        <v>17361</v>
      </c>
      <c r="D10898" t="s">
        <v>17362</v>
      </c>
      <c r="E10898" s="74">
        <v>44251</v>
      </c>
      <c r="F10898">
        <v>0.99985800000000002</v>
      </c>
      <c r="G10898" t="s">
        <v>17</v>
      </c>
      <c r="H10898" t="s">
        <v>17315</v>
      </c>
      <c r="I10898" s="74">
        <v>45548</v>
      </c>
      <c r="J10898" t="s">
        <v>19</v>
      </c>
      <c r="K10898" t="s">
        <v>19</v>
      </c>
    </row>
    <row r="10899" spans="1:11" hidden="1" x14ac:dyDescent="0.3">
      <c r="A10899" t="s">
        <v>27997</v>
      </c>
      <c r="B10899" t="s">
        <v>27998</v>
      </c>
      <c r="C10899" t="s">
        <v>17361</v>
      </c>
      <c r="D10899" t="s">
        <v>17362</v>
      </c>
      <c r="E10899" s="74">
        <v>41262</v>
      </c>
      <c r="F10899">
        <v>0.66500000000000004</v>
      </c>
      <c r="G10899" t="s">
        <v>17</v>
      </c>
      <c r="H10899" t="s">
        <v>17315</v>
      </c>
      <c r="I10899" s="74">
        <v>45695</v>
      </c>
      <c r="J10899" t="s">
        <v>19</v>
      </c>
      <c r="K10899" t="s">
        <v>19</v>
      </c>
    </row>
    <row r="10900" spans="1:11" hidden="1" x14ac:dyDescent="0.3">
      <c r="A10900" t="s">
        <v>25907</v>
      </c>
      <c r="B10900" t="s">
        <v>25908</v>
      </c>
      <c r="C10900" t="s">
        <v>17361</v>
      </c>
      <c r="D10900" t="s">
        <v>17362</v>
      </c>
      <c r="E10900" s="74">
        <v>43013</v>
      </c>
      <c r="F10900">
        <v>0.26019999999999999</v>
      </c>
      <c r="G10900" t="s">
        <v>17</v>
      </c>
      <c r="H10900" t="s">
        <v>17315</v>
      </c>
      <c r="I10900" s="74">
        <v>45548</v>
      </c>
      <c r="J10900" t="s">
        <v>19</v>
      </c>
      <c r="K10900" t="s">
        <v>19</v>
      </c>
    </row>
    <row r="10901" spans="1:11" hidden="1" x14ac:dyDescent="0.3">
      <c r="A10901" t="s">
        <v>25886</v>
      </c>
      <c r="B10901" t="s">
        <v>25887</v>
      </c>
      <c r="C10901" t="s">
        <v>17361</v>
      </c>
      <c r="D10901" t="s">
        <v>17362</v>
      </c>
      <c r="E10901" s="74">
        <v>42948</v>
      </c>
      <c r="F10901">
        <v>0.22206000000000001</v>
      </c>
      <c r="G10901" t="s">
        <v>17</v>
      </c>
      <c r="H10901" t="s">
        <v>17315</v>
      </c>
      <c r="I10901" s="74">
        <v>45548</v>
      </c>
      <c r="J10901" t="s">
        <v>19</v>
      </c>
      <c r="K10901" t="s">
        <v>19</v>
      </c>
    </row>
    <row r="10902" spans="1:11" hidden="1" x14ac:dyDescent="0.3">
      <c r="A10902" t="s">
        <v>25882</v>
      </c>
      <c r="B10902" t="s">
        <v>25883</v>
      </c>
      <c r="C10902" t="s">
        <v>17361</v>
      </c>
      <c r="D10902" t="s">
        <v>17362</v>
      </c>
      <c r="E10902" s="74">
        <v>43405</v>
      </c>
      <c r="F10902">
        <v>0.46800000000000003</v>
      </c>
      <c r="G10902" t="s">
        <v>17</v>
      </c>
      <c r="H10902" t="s">
        <v>17315</v>
      </c>
      <c r="I10902" s="74">
        <v>45548</v>
      </c>
      <c r="J10902" t="s">
        <v>19</v>
      </c>
      <c r="K10902" t="s">
        <v>19</v>
      </c>
    </row>
    <row r="10903" spans="1:11" hidden="1" x14ac:dyDescent="0.3">
      <c r="A10903" t="s">
        <v>8236</v>
      </c>
      <c r="B10903" t="s">
        <v>10293</v>
      </c>
      <c r="C10903" t="s">
        <v>17318</v>
      </c>
      <c r="D10903" t="s">
        <v>17319</v>
      </c>
      <c r="E10903" s="74">
        <v>42928</v>
      </c>
      <c r="F10903">
        <v>0.997</v>
      </c>
      <c r="G10903" t="s">
        <v>17</v>
      </c>
      <c r="H10903" t="s">
        <v>17315</v>
      </c>
      <c r="I10903" s="74">
        <v>43926</v>
      </c>
      <c r="J10903" t="s">
        <v>19</v>
      </c>
      <c r="K10903" t="s">
        <v>19</v>
      </c>
    </row>
    <row r="10904" spans="1:11" hidden="1" x14ac:dyDescent="0.3">
      <c r="A10904" t="s">
        <v>8237</v>
      </c>
      <c r="B10904" t="s">
        <v>10293</v>
      </c>
      <c r="C10904" t="s">
        <v>17318</v>
      </c>
      <c r="D10904" t="s">
        <v>17319</v>
      </c>
      <c r="E10904" s="74">
        <v>42929</v>
      </c>
      <c r="F10904">
        <v>0.997</v>
      </c>
      <c r="G10904" t="s">
        <v>17</v>
      </c>
      <c r="H10904" t="s">
        <v>17315</v>
      </c>
      <c r="I10904" s="74">
        <v>43927</v>
      </c>
      <c r="J10904" t="s">
        <v>19</v>
      </c>
      <c r="K10904" t="s">
        <v>19</v>
      </c>
    </row>
    <row r="10905" spans="1:11" hidden="1" x14ac:dyDescent="0.3">
      <c r="A10905" t="s">
        <v>26408</v>
      </c>
      <c r="B10905" t="s">
        <v>26409</v>
      </c>
      <c r="C10905" t="s">
        <v>25540</v>
      </c>
      <c r="D10905" t="s">
        <v>25541</v>
      </c>
      <c r="E10905" s="74">
        <v>44908</v>
      </c>
      <c r="F10905">
        <v>0.6</v>
      </c>
      <c r="G10905" t="s">
        <v>17</v>
      </c>
      <c r="H10905" t="s">
        <v>17315</v>
      </c>
      <c r="I10905" s="74">
        <v>45581</v>
      </c>
      <c r="J10905" t="s">
        <v>19</v>
      </c>
      <c r="K10905" t="s">
        <v>19</v>
      </c>
    </row>
    <row r="10906" spans="1:11" hidden="1" x14ac:dyDescent="0.3">
      <c r="A10906" t="s">
        <v>26790</v>
      </c>
      <c r="B10906" t="s">
        <v>26791</v>
      </c>
      <c r="C10906" t="s">
        <v>25540</v>
      </c>
      <c r="D10906" t="s">
        <v>25541</v>
      </c>
      <c r="E10906" s="74">
        <v>44858</v>
      </c>
      <c r="F10906">
        <v>0.66600000000000004</v>
      </c>
      <c r="G10906" t="s">
        <v>17</v>
      </c>
      <c r="H10906" t="s">
        <v>17315</v>
      </c>
      <c r="I10906" s="74">
        <v>45551</v>
      </c>
      <c r="J10906" t="s">
        <v>19</v>
      </c>
      <c r="K10906" t="s">
        <v>19</v>
      </c>
    </row>
    <row r="10907" spans="1:11" hidden="1" x14ac:dyDescent="0.3">
      <c r="A10907" t="s">
        <v>25538</v>
      </c>
      <c r="B10907" t="s">
        <v>25539</v>
      </c>
      <c r="C10907" t="s">
        <v>25540</v>
      </c>
      <c r="D10907" t="s">
        <v>25541</v>
      </c>
      <c r="E10907" s="74">
        <v>45107</v>
      </c>
      <c r="F10907">
        <v>0.63329999999999997</v>
      </c>
      <c r="G10907" t="s">
        <v>17</v>
      </c>
      <c r="H10907" t="s">
        <v>17315</v>
      </c>
      <c r="I10907" s="74">
        <v>45454</v>
      </c>
      <c r="J10907" t="s">
        <v>19</v>
      </c>
      <c r="K10907" t="s">
        <v>19</v>
      </c>
    </row>
    <row r="10908" spans="1:11" hidden="1" x14ac:dyDescent="0.3">
      <c r="A10908" t="s">
        <v>25921</v>
      </c>
      <c r="B10908" t="s">
        <v>25922</v>
      </c>
      <c r="C10908" t="s">
        <v>25540</v>
      </c>
      <c r="D10908" t="s">
        <v>25541</v>
      </c>
      <c r="E10908" s="74">
        <v>45021</v>
      </c>
      <c r="F10908">
        <v>0.60809999999999997</v>
      </c>
      <c r="G10908" t="s">
        <v>17</v>
      </c>
      <c r="H10908" t="s">
        <v>17315</v>
      </c>
      <c r="I10908" s="74">
        <v>45498</v>
      </c>
      <c r="J10908" t="s">
        <v>19</v>
      </c>
      <c r="K10908" t="s">
        <v>19</v>
      </c>
    </row>
    <row r="10909" spans="1:11" hidden="1" x14ac:dyDescent="0.3">
      <c r="A10909" t="s">
        <v>21702</v>
      </c>
      <c r="B10909" t="s">
        <v>21703</v>
      </c>
      <c r="C10909" t="s">
        <v>21044</v>
      </c>
      <c r="D10909" t="s">
        <v>21045</v>
      </c>
      <c r="E10909" s="74">
        <v>44221</v>
      </c>
      <c r="F10909">
        <v>1.5599999999999999E-2</v>
      </c>
      <c r="G10909" t="s">
        <v>17</v>
      </c>
      <c r="H10909" t="s">
        <v>17315</v>
      </c>
      <c r="I10909" s="74">
        <v>45324</v>
      </c>
      <c r="J10909" t="s">
        <v>19</v>
      </c>
      <c r="K10909" t="s">
        <v>19</v>
      </c>
    </row>
    <row r="10910" spans="1:11" hidden="1" x14ac:dyDescent="0.3">
      <c r="A10910" t="s">
        <v>8989</v>
      </c>
      <c r="B10910" t="s">
        <v>17118</v>
      </c>
      <c r="C10910" t="s">
        <v>17389</v>
      </c>
      <c r="D10910" t="s">
        <v>3810</v>
      </c>
      <c r="E10910" s="74">
        <v>42436</v>
      </c>
      <c r="F10910">
        <v>0.29799999999999999</v>
      </c>
      <c r="G10910" t="s">
        <v>17</v>
      </c>
      <c r="H10910" t="s">
        <v>17391</v>
      </c>
      <c r="I10910" s="74">
        <v>44053</v>
      </c>
      <c r="J10910" t="s">
        <v>19</v>
      </c>
      <c r="K10910" t="s">
        <v>19</v>
      </c>
    </row>
    <row r="10911" spans="1:11" hidden="1" x14ac:dyDescent="0.3">
      <c r="A10911" t="s">
        <v>3077</v>
      </c>
      <c r="B10911" t="s">
        <v>16792</v>
      </c>
      <c r="C10911" t="s">
        <v>17442</v>
      </c>
      <c r="D10911" t="s">
        <v>17443</v>
      </c>
      <c r="E10911" s="74">
        <v>1979</v>
      </c>
      <c r="F10911">
        <v>2.2000000000000002</v>
      </c>
      <c r="G10911" t="s">
        <v>17369</v>
      </c>
      <c r="H10911" t="s">
        <v>17441</v>
      </c>
      <c r="I10911" s="74">
        <v>39910</v>
      </c>
      <c r="J10911" t="s">
        <v>19</v>
      </c>
      <c r="K10911" t="s">
        <v>19</v>
      </c>
    </row>
    <row r="10912" spans="1:11" hidden="1" x14ac:dyDescent="0.3">
      <c r="A10912" t="s">
        <v>1751</v>
      </c>
      <c r="B10912" t="s">
        <v>12686</v>
      </c>
      <c r="C10912" t="s">
        <v>17372</v>
      </c>
      <c r="D10912" t="s">
        <v>17373</v>
      </c>
      <c r="E10912" s="74">
        <v>41358</v>
      </c>
      <c r="F10912">
        <v>20</v>
      </c>
      <c r="G10912" t="s">
        <v>17</v>
      </c>
      <c r="H10912" t="s">
        <v>17315</v>
      </c>
      <c r="I10912" s="74">
        <v>41410</v>
      </c>
      <c r="J10912" t="s">
        <v>19</v>
      </c>
      <c r="K10912" t="s">
        <v>19</v>
      </c>
    </row>
    <row r="10913" spans="1:11" hidden="1" x14ac:dyDescent="0.3">
      <c r="A10913" t="s">
        <v>15745</v>
      </c>
      <c r="B10913" t="s">
        <v>15744</v>
      </c>
      <c r="C10913" t="s">
        <v>17372</v>
      </c>
      <c r="D10913" t="s">
        <v>17373</v>
      </c>
      <c r="E10913" s="74">
        <v>44736</v>
      </c>
      <c r="F10913">
        <v>1.994</v>
      </c>
      <c r="G10913" t="s">
        <v>17334</v>
      </c>
      <c r="H10913" t="s">
        <v>17315</v>
      </c>
      <c r="I10913" s="74">
        <v>44743</v>
      </c>
      <c r="J10913" t="s">
        <v>19</v>
      </c>
      <c r="K10913" t="s">
        <v>19</v>
      </c>
    </row>
    <row r="10914" spans="1:11" hidden="1" x14ac:dyDescent="0.3">
      <c r="A10914" t="s">
        <v>1181</v>
      </c>
      <c r="B10914" t="s">
        <v>12285</v>
      </c>
      <c r="C10914" t="s">
        <v>17370</v>
      </c>
      <c r="D10914" t="s">
        <v>17371</v>
      </c>
      <c r="E10914" s="74">
        <v>41948</v>
      </c>
      <c r="F10914">
        <v>3.1E-2</v>
      </c>
      <c r="G10914" t="s">
        <v>17</v>
      </c>
      <c r="H10914" t="s">
        <v>17315</v>
      </c>
      <c r="I10914" s="74">
        <v>42065</v>
      </c>
      <c r="J10914" t="s">
        <v>19</v>
      </c>
      <c r="K10914" t="s">
        <v>19</v>
      </c>
    </row>
    <row r="10915" spans="1:11" hidden="1" x14ac:dyDescent="0.3">
      <c r="A10915" t="s">
        <v>389</v>
      </c>
      <c r="B10915" t="s">
        <v>11860</v>
      </c>
      <c r="C10915" t="s">
        <v>22133</v>
      </c>
      <c r="D10915" t="s">
        <v>22134</v>
      </c>
      <c r="E10915" s="74">
        <v>42530</v>
      </c>
      <c r="F10915">
        <v>0.17699999999999999</v>
      </c>
      <c r="G10915" t="s">
        <v>17369</v>
      </c>
      <c r="H10915" t="s">
        <v>17315</v>
      </c>
      <c r="I10915" s="74">
        <v>42667</v>
      </c>
      <c r="J10915" t="s">
        <v>19</v>
      </c>
      <c r="K10915" t="s">
        <v>19</v>
      </c>
    </row>
    <row r="10916" spans="1:11" hidden="1" x14ac:dyDescent="0.3">
      <c r="A10916" t="s">
        <v>1593</v>
      </c>
      <c r="B10916" t="s">
        <v>12551</v>
      </c>
      <c r="C10916" t="s">
        <v>21782</v>
      </c>
      <c r="D10916" t="s">
        <v>21783</v>
      </c>
      <c r="E10916" s="74">
        <v>41149</v>
      </c>
      <c r="F10916">
        <v>8.4000000000000005E-2</v>
      </c>
      <c r="G10916" t="s">
        <v>17</v>
      </c>
      <c r="H10916" t="s">
        <v>17324</v>
      </c>
      <c r="I10916" s="74">
        <v>41731</v>
      </c>
      <c r="J10916" t="s">
        <v>19</v>
      </c>
      <c r="K10916" t="s">
        <v>19</v>
      </c>
    </row>
    <row r="10917" spans="1:11" hidden="1" x14ac:dyDescent="0.3">
      <c r="A10917" t="s">
        <v>1596</v>
      </c>
      <c r="B10917" t="s">
        <v>12554</v>
      </c>
      <c r="C10917" t="s">
        <v>21782</v>
      </c>
      <c r="D10917" t="s">
        <v>21783</v>
      </c>
      <c r="E10917" s="74">
        <v>40907</v>
      </c>
      <c r="F10917">
        <v>0.06</v>
      </c>
      <c r="G10917" t="s">
        <v>17</v>
      </c>
      <c r="H10917" t="s">
        <v>17324</v>
      </c>
      <c r="I10917" s="74">
        <v>41680</v>
      </c>
      <c r="J10917" t="s">
        <v>19</v>
      </c>
      <c r="K10917" t="s">
        <v>19</v>
      </c>
    </row>
    <row r="10918" spans="1:11" hidden="1" x14ac:dyDescent="0.3">
      <c r="A10918" t="s">
        <v>20537</v>
      </c>
      <c r="B10918" t="s">
        <v>20538</v>
      </c>
      <c r="C10918" t="s">
        <v>17361</v>
      </c>
      <c r="D10918" t="s">
        <v>17362</v>
      </c>
      <c r="E10918" s="74">
        <v>45140</v>
      </c>
      <c r="F10918">
        <v>0.29599999999999999</v>
      </c>
      <c r="G10918" t="s">
        <v>17</v>
      </c>
      <c r="H10918" t="s">
        <v>17315</v>
      </c>
      <c r="I10918" s="74">
        <v>45209</v>
      </c>
      <c r="J10918" t="s">
        <v>19</v>
      </c>
      <c r="K10918" t="s">
        <v>19</v>
      </c>
    </row>
    <row r="10919" spans="1:11" hidden="1" x14ac:dyDescent="0.3">
      <c r="A10919" t="s">
        <v>246</v>
      </c>
      <c r="B10919" t="s">
        <v>11771</v>
      </c>
      <c r="C10919" t="s">
        <v>17468</v>
      </c>
      <c r="D10919" t="s">
        <v>17469</v>
      </c>
      <c r="E10919" s="74">
        <v>42354</v>
      </c>
      <c r="F10919">
        <v>0.42199999999999999</v>
      </c>
      <c r="G10919" t="s">
        <v>17</v>
      </c>
      <c r="H10919" t="s">
        <v>17465</v>
      </c>
      <c r="I10919" s="74">
        <v>42683</v>
      </c>
      <c r="J10919" t="s">
        <v>19</v>
      </c>
      <c r="K10919" t="s">
        <v>19</v>
      </c>
    </row>
    <row r="10920" spans="1:11" hidden="1" x14ac:dyDescent="0.3">
      <c r="A10920" t="s">
        <v>221</v>
      </c>
      <c r="B10920" t="s">
        <v>11758</v>
      </c>
      <c r="C10920" t="s">
        <v>17468</v>
      </c>
      <c r="D10920" t="s">
        <v>17469</v>
      </c>
      <c r="E10920" s="74">
        <v>42223</v>
      </c>
      <c r="F10920">
        <v>0.42899999999999999</v>
      </c>
      <c r="G10920" t="s">
        <v>17</v>
      </c>
      <c r="H10920" t="s">
        <v>17465</v>
      </c>
      <c r="I10920" s="74">
        <v>42683</v>
      </c>
      <c r="J10920" t="s">
        <v>19</v>
      </c>
      <c r="K10920" t="s">
        <v>19</v>
      </c>
    </row>
    <row r="10921" spans="1:11" hidden="1" x14ac:dyDescent="0.3">
      <c r="A10921" t="s">
        <v>247</v>
      </c>
      <c r="B10921" t="s">
        <v>11772</v>
      </c>
      <c r="C10921" t="s">
        <v>17468</v>
      </c>
      <c r="D10921" t="s">
        <v>17469</v>
      </c>
      <c r="E10921" s="74">
        <v>42347</v>
      </c>
      <c r="F10921">
        <v>0.42199999999999999</v>
      </c>
      <c r="G10921" t="s">
        <v>17</v>
      </c>
      <c r="H10921" t="s">
        <v>17465</v>
      </c>
      <c r="I10921" s="74">
        <v>42683</v>
      </c>
      <c r="J10921" t="s">
        <v>19</v>
      </c>
      <c r="K10921" t="s">
        <v>19</v>
      </c>
    </row>
    <row r="10922" spans="1:11" hidden="1" x14ac:dyDescent="0.3">
      <c r="A10922" t="s">
        <v>220</v>
      </c>
      <c r="B10922" t="s">
        <v>11757</v>
      </c>
      <c r="C10922" t="s">
        <v>17468</v>
      </c>
      <c r="D10922" t="s">
        <v>17469</v>
      </c>
      <c r="E10922" s="74">
        <v>42226</v>
      </c>
      <c r="F10922">
        <v>0.42899999999999999</v>
      </c>
      <c r="G10922" t="s">
        <v>17</v>
      </c>
      <c r="H10922" t="s">
        <v>17465</v>
      </c>
      <c r="I10922" s="74">
        <v>42683</v>
      </c>
      <c r="J10922" t="s">
        <v>19</v>
      </c>
      <c r="K10922" t="s">
        <v>19</v>
      </c>
    </row>
    <row r="10923" spans="1:11" hidden="1" x14ac:dyDescent="0.3">
      <c r="A10923" t="s">
        <v>224</v>
      </c>
      <c r="B10923" t="s">
        <v>11759</v>
      </c>
      <c r="C10923" t="s">
        <v>17468</v>
      </c>
      <c r="D10923" t="s">
        <v>17469</v>
      </c>
      <c r="E10923" s="74">
        <v>42226</v>
      </c>
      <c r="F10923">
        <v>0.44900000000000001</v>
      </c>
      <c r="G10923" t="s">
        <v>17</v>
      </c>
      <c r="H10923" t="s">
        <v>17465</v>
      </c>
      <c r="I10923" s="74">
        <v>42683</v>
      </c>
      <c r="J10923" t="s">
        <v>19</v>
      </c>
      <c r="K10923" t="s">
        <v>19</v>
      </c>
    </row>
    <row r="10924" spans="1:11" hidden="1" x14ac:dyDescent="0.3">
      <c r="A10924" t="s">
        <v>573</v>
      </c>
      <c r="B10924" t="s">
        <v>11951</v>
      </c>
      <c r="C10924" t="s">
        <v>21778</v>
      </c>
      <c r="D10924" t="s">
        <v>21779</v>
      </c>
      <c r="E10924" s="74">
        <v>41958</v>
      </c>
      <c r="F10924">
        <v>0.47199999999999998</v>
      </c>
      <c r="G10924" t="s">
        <v>17</v>
      </c>
      <c r="H10924" t="s">
        <v>17315</v>
      </c>
      <c r="I10924" s="74">
        <v>42411</v>
      </c>
      <c r="J10924" t="s">
        <v>19</v>
      </c>
      <c r="K10924" t="s">
        <v>19</v>
      </c>
    </row>
    <row r="10925" spans="1:11" hidden="1" x14ac:dyDescent="0.3">
      <c r="A10925" t="s">
        <v>916</v>
      </c>
      <c r="B10925" t="s">
        <v>12156</v>
      </c>
      <c r="C10925" t="s">
        <v>21778</v>
      </c>
      <c r="D10925" t="s">
        <v>21779</v>
      </c>
      <c r="E10925" s="74">
        <v>41956</v>
      </c>
      <c r="F10925">
        <v>0.47299999999999998</v>
      </c>
      <c r="G10925" t="s">
        <v>17</v>
      </c>
      <c r="H10925" t="s">
        <v>17315</v>
      </c>
      <c r="I10925" s="74">
        <v>42193</v>
      </c>
      <c r="J10925" t="s">
        <v>19</v>
      </c>
      <c r="K10925" t="s">
        <v>19</v>
      </c>
    </row>
    <row r="10926" spans="1:11" hidden="1" x14ac:dyDescent="0.3">
      <c r="A10926" t="s">
        <v>240</v>
      </c>
      <c r="B10926" t="s">
        <v>11767</v>
      </c>
      <c r="C10926" t="s">
        <v>17468</v>
      </c>
      <c r="D10926" t="s">
        <v>17469</v>
      </c>
      <c r="E10926" s="74">
        <v>42380</v>
      </c>
      <c r="F10926">
        <v>0.45700000000000002</v>
      </c>
      <c r="G10926" t="s">
        <v>17</v>
      </c>
      <c r="H10926" t="s">
        <v>17465</v>
      </c>
      <c r="I10926" s="74">
        <v>42683</v>
      </c>
      <c r="J10926" t="s">
        <v>19</v>
      </c>
      <c r="K10926" t="s">
        <v>19</v>
      </c>
    </row>
    <row r="10927" spans="1:11" hidden="1" x14ac:dyDescent="0.3">
      <c r="A10927" t="s">
        <v>574</v>
      </c>
      <c r="B10927" t="s">
        <v>11952</v>
      </c>
      <c r="C10927" t="s">
        <v>21778</v>
      </c>
      <c r="D10927" t="s">
        <v>21779</v>
      </c>
      <c r="E10927" s="74">
        <v>41956</v>
      </c>
      <c r="F10927">
        <v>0.46300000000000002</v>
      </c>
      <c r="G10927" t="s">
        <v>17</v>
      </c>
      <c r="H10927" t="s">
        <v>17315</v>
      </c>
      <c r="I10927" s="74">
        <v>42411</v>
      </c>
      <c r="J10927" t="s">
        <v>19</v>
      </c>
      <c r="K10927" t="s">
        <v>19</v>
      </c>
    </row>
    <row r="10928" spans="1:11" hidden="1" x14ac:dyDescent="0.3">
      <c r="A10928" t="s">
        <v>241</v>
      </c>
      <c r="B10928" t="s">
        <v>11768</v>
      </c>
      <c r="C10928" t="s">
        <v>17468</v>
      </c>
      <c r="D10928" t="s">
        <v>17469</v>
      </c>
      <c r="E10928" s="74">
        <v>42226</v>
      </c>
      <c r="F10928">
        <v>0.41399999999999998</v>
      </c>
      <c r="G10928" t="s">
        <v>17</v>
      </c>
      <c r="H10928" t="s">
        <v>17465</v>
      </c>
      <c r="I10928" s="74">
        <v>42683</v>
      </c>
      <c r="J10928" t="s">
        <v>19</v>
      </c>
      <c r="K10928" t="s">
        <v>19</v>
      </c>
    </row>
    <row r="10929" spans="1:11" hidden="1" x14ac:dyDescent="0.3">
      <c r="A10929" t="s">
        <v>276</v>
      </c>
      <c r="B10929" t="s">
        <v>11791</v>
      </c>
      <c r="C10929" t="s">
        <v>17468</v>
      </c>
      <c r="D10929" t="s">
        <v>17469</v>
      </c>
      <c r="E10929" s="74">
        <v>42355</v>
      </c>
      <c r="F10929">
        <v>0.38700000000000001</v>
      </c>
      <c r="G10929" t="s">
        <v>17</v>
      </c>
      <c r="H10929" t="s">
        <v>17465</v>
      </c>
      <c r="I10929" s="74">
        <v>42667</v>
      </c>
      <c r="J10929" t="s">
        <v>19</v>
      </c>
      <c r="K10929" t="s">
        <v>19</v>
      </c>
    </row>
    <row r="10930" spans="1:11" hidden="1" x14ac:dyDescent="0.3">
      <c r="A10930" t="s">
        <v>256</v>
      </c>
      <c r="B10930" t="s">
        <v>11776</v>
      </c>
      <c r="C10930" t="s">
        <v>17468</v>
      </c>
      <c r="D10930" t="s">
        <v>17469</v>
      </c>
      <c r="E10930" s="74">
        <v>42223</v>
      </c>
      <c r="F10930">
        <v>0.42899999999999999</v>
      </c>
      <c r="G10930" t="s">
        <v>17</v>
      </c>
      <c r="H10930" t="s">
        <v>17465</v>
      </c>
      <c r="I10930" s="74">
        <v>42682</v>
      </c>
      <c r="J10930" t="s">
        <v>19</v>
      </c>
      <c r="K10930" t="s">
        <v>19</v>
      </c>
    </row>
    <row r="10931" spans="1:11" hidden="1" x14ac:dyDescent="0.3">
      <c r="A10931" t="s">
        <v>260</v>
      </c>
      <c r="B10931" t="s">
        <v>11780</v>
      </c>
      <c r="C10931" t="s">
        <v>17468</v>
      </c>
      <c r="D10931" t="s">
        <v>17469</v>
      </c>
      <c r="E10931" s="74">
        <v>42390</v>
      </c>
      <c r="F10931">
        <v>0.42199999999999999</v>
      </c>
      <c r="G10931" t="s">
        <v>17</v>
      </c>
      <c r="H10931" t="s">
        <v>17465</v>
      </c>
      <c r="I10931" s="74">
        <v>42667</v>
      </c>
      <c r="J10931" t="s">
        <v>19</v>
      </c>
      <c r="K10931" t="s">
        <v>19</v>
      </c>
    </row>
    <row r="10932" spans="1:11" hidden="1" x14ac:dyDescent="0.3">
      <c r="A10932" t="s">
        <v>258</v>
      </c>
      <c r="B10932" t="s">
        <v>11778</v>
      </c>
      <c r="C10932" t="s">
        <v>17468</v>
      </c>
      <c r="D10932" t="s">
        <v>17469</v>
      </c>
      <c r="E10932" s="74">
        <v>42226</v>
      </c>
      <c r="F10932">
        <v>0.373</v>
      </c>
      <c r="G10932" t="s">
        <v>17</v>
      </c>
      <c r="H10932" t="s">
        <v>17465</v>
      </c>
      <c r="I10932" s="74">
        <v>42667</v>
      </c>
      <c r="J10932" t="s">
        <v>19</v>
      </c>
      <c r="K10932" t="s">
        <v>19</v>
      </c>
    </row>
    <row r="10933" spans="1:11" hidden="1" x14ac:dyDescent="0.3">
      <c r="A10933" t="s">
        <v>8279</v>
      </c>
      <c r="B10933" t="s">
        <v>10246</v>
      </c>
      <c r="C10933" t="s">
        <v>17664</v>
      </c>
      <c r="D10933" t="s">
        <v>17665</v>
      </c>
      <c r="E10933" s="74">
        <v>42548</v>
      </c>
      <c r="F10933">
        <v>0.19600000000000001</v>
      </c>
      <c r="G10933" t="s">
        <v>17</v>
      </c>
      <c r="H10933" t="s">
        <v>17315</v>
      </c>
      <c r="I10933" s="74">
        <v>43923</v>
      </c>
      <c r="J10933" t="s">
        <v>19</v>
      </c>
      <c r="K10933" t="s">
        <v>19</v>
      </c>
    </row>
    <row r="10934" spans="1:11" hidden="1" x14ac:dyDescent="0.3">
      <c r="A10934" t="s">
        <v>153</v>
      </c>
      <c r="B10934" t="s">
        <v>11700</v>
      </c>
      <c r="C10934" t="s">
        <v>17428</v>
      </c>
      <c r="D10934" t="s">
        <v>17429</v>
      </c>
      <c r="E10934" s="74">
        <v>42459</v>
      </c>
      <c r="F10934">
        <v>0.32700000000000001</v>
      </c>
      <c r="G10934" t="s">
        <v>17</v>
      </c>
      <c r="H10934" t="s">
        <v>17315</v>
      </c>
      <c r="I10934" s="74">
        <v>42716</v>
      </c>
      <c r="J10934" t="s">
        <v>19</v>
      </c>
      <c r="K10934" t="s">
        <v>19</v>
      </c>
    </row>
    <row r="10935" spans="1:11" hidden="1" x14ac:dyDescent="0.3">
      <c r="A10935" t="s">
        <v>152</v>
      </c>
      <c r="B10935" t="s">
        <v>11699</v>
      </c>
      <c r="C10935" t="s">
        <v>17428</v>
      </c>
      <c r="D10935" t="s">
        <v>17429</v>
      </c>
      <c r="E10935" s="74">
        <v>42459</v>
      </c>
      <c r="F10935">
        <v>0.39600000000000002</v>
      </c>
      <c r="G10935" t="s">
        <v>17</v>
      </c>
      <c r="H10935" t="s">
        <v>17315</v>
      </c>
      <c r="I10935" s="74">
        <v>42716</v>
      </c>
      <c r="J10935" t="s">
        <v>19</v>
      </c>
      <c r="K10935" t="s">
        <v>19</v>
      </c>
    </row>
    <row r="10936" spans="1:11" hidden="1" x14ac:dyDescent="0.3">
      <c r="A10936" t="s">
        <v>151</v>
      </c>
      <c r="B10936" t="s">
        <v>11698</v>
      </c>
      <c r="C10936" t="s">
        <v>17428</v>
      </c>
      <c r="D10936" t="s">
        <v>17429</v>
      </c>
      <c r="E10936" s="74">
        <v>42481</v>
      </c>
      <c r="F10936">
        <v>0.39200000000000002</v>
      </c>
      <c r="G10936" t="s">
        <v>17</v>
      </c>
      <c r="H10936" t="s">
        <v>17315</v>
      </c>
      <c r="I10936" s="74">
        <v>42716</v>
      </c>
      <c r="J10936" t="s">
        <v>19</v>
      </c>
      <c r="K10936" t="s">
        <v>19</v>
      </c>
    </row>
    <row r="10937" spans="1:11" hidden="1" x14ac:dyDescent="0.3">
      <c r="A10937" t="s">
        <v>150</v>
      </c>
      <c r="B10937" t="s">
        <v>11697</v>
      </c>
      <c r="C10937" t="s">
        <v>17428</v>
      </c>
      <c r="D10937" t="s">
        <v>17429</v>
      </c>
      <c r="E10937" s="74">
        <v>42459</v>
      </c>
      <c r="F10937">
        <v>0.35899999999999999</v>
      </c>
      <c r="G10937" t="s">
        <v>17</v>
      </c>
      <c r="H10937" t="s">
        <v>17315</v>
      </c>
      <c r="I10937" s="74">
        <v>42716</v>
      </c>
      <c r="J10937" t="s">
        <v>19</v>
      </c>
      <c r="K10937" t="s">
        <v>19</v>
      </c>
    </row>
    <row r="10938" spans="1:11" hidden="1" x14ac:dyDescent="0.3">
      <c r="A10938" t="s">
        <v>6036</v>
      </c>
      <c r="B10938" t="s">
        <v>10968</v>
      </c>
      <c r="C10938" t="s">
        <v>17664</v>
      </c>
      <c r="D10938" t="s">
        <v>17665</v>
      </c>
      <c r="E10938" s="74">
        <v>43432</v>
      </c>
      <c r="F10938">
        <v>2.2999999999999998</v>
      </c>
      <c r="G10938" t="s">
        <v>17</v>
      </c>
      <c r="H10938" t="s">
        <v>17315</v>
      </c>
      <c r="I10938" s="74">
        <v>43755</v>
      </c>
      <c r="J10938" t="s">
        <v>19</v>
      </c>
      <c r="K10938" t="s">
        <v>19</v>
      </c>
    </row>
    <row r="10939" spans="1:11" hidden="1" x14ac:dyDescent="0.3">
      <c r="A10939" t="s">
        <v>6039</v>
      </c>
      <c r="B10939" t="s">
        <v>10968</v>
      </c>
      <c r="C10939" t="s">
        <v>17664</v>
      </c>
      <c r="D10939" t="s">
        <v>17665</v>
      </c>
      <c r="E10939" s="74">
        <v>43361</v>
      </c>
      <c r="F10939">
        <v>3</v>
      </c>
      <c r="G10939" t="s">
        <v>17</v>
      </c>
      <c r="H10939" t="s">
        <v>17315</v>
      </c>
      <c r="I10939" s="74">
        <v>43755</v>
      </c>
      <c r="J10939" t="s">
        <v>19</v>
      </c>
      <c r="K10939" t="s">
        <v>19</v>
      </c>
    </row>
    <row r="10940" spans="1:11" hidden="1" x14ac:dyDescent="0.3">
      <c r="A10940" t="s">
        <v>6092</v>
      </c>
      <c r="B10940" t="s">
        <v>10943</v>
      </c>
      <c r="C10940" t="s">
        <v>17664</v>
      </c>
      <c r="D10940" t="s">
        <v>17665</v>
      </c>
      <c r="E10940" s="74">
        <v>42892</v>
      </c>
      <c r="F10940">
        <v>0.39700000000000002</v>
      </c>
      <c r="G10940" t="s">
        <v>17</v>
      </c>
      <c r="H10940" t="s">
        <v>17315</v>
      </c>
      <c r="I10940" s="74">
        <v>43790</v>
      </c>
      <c r="J10940" t="s">
        <v>19</v>
      </c>
      <c r="K10940" t="s">
        <v>19</v>
      </c>
    </row>
    <row r="10941" spans="1:11" hidden="1" x14ac:dyDescent="0.3">
      <c r="A10941" t="s">
        <v>8221</v>
      </c>
      <c r="B10941" t="s">
        <v>10306</v>
      </c>
      <c r="C10941" t="s">
        <v>17664</v>
      </c>
      <c r="D10941" t="s">
        <v>17665</v>
      </c>
      <c r="E10941" s="74">
        <v>42460</v>
      </c>
      <c r="F10941">
        <v>0.13100000000000001</v>
      </c>
      <c r="G10941" t="s">
        <v>17</v>
      </c>
      <c r="H10941" t="s">
        <v>17315</v>
      </c>
      <c r="I10941" s="74">
        <v>43921</v>
      </c>
      <c r="J10941" t="s">
        <v>19</v>
      </c>
      <c r="K10941" t="s">
        <v>19</v>
      </c>
    </row>
    <row r="10942" spans="1:11" hidden="1" x14ac:dyDescent="0.3">
      <c r="A10942" t="s">
        <v>8269</v>
      </c>
      <c r="B10942" t="s">
        <v>10257</v>
      </c>
      <c r="C10942" t="s">
        <v>17664</v>
      </c>
      <c r="D10942" t="s">
        <v>17665</v>
      </c>
      <c r="E10942" s="74">
        <v>42559</v>
      </c>
      <c r="F10942">
        <v>0.26100000000000001</v>
      </c>
      <c r="G10942" t="s">
        <v>17</v>
      </c>
      <c r="H10942" t="s">
        <v>17315</v>
      </c>
      <c r="I10942" s="74">
        <v>43923</v>
      </c>
      <c r="J10942" t="s">
        <v>19</v>
      </c>
      <c r="K10942" t="s">
        <v>19</v>
      </c>
    </row>
    <row r="10943" spans="1:11" hidden="1" x14ac:dyDescent="0.3">
      <c r="A10943" t="s">
        <v>8240</v>
      </c>
      <c r="B10943" t="s">
        <v>10287</v>
      </c>
      <c r="C10943" t="s">
        <v>17664</v>
      </c>
      <c r="D10943" t="s">
        <v>17665</v>
      </c>
      <c r="E10943" s="74">
        <v>42734</v>
      </c>
      <c r="F10943">
        <v>0.442</v>
      </c>
      <c r="G10943" t="s">
        <v>17</v>
      </c>
      <c r="H10943" t="s">
        <v>17315</v>
      </c>
      <c r="I10943" s="74">
        <v>43922</v>
      </c>
      <c r="J10943" t="s">
        <v>19</v>
      </c>
      <c r="K10943" t="s">
        <v>19</v>
      </c>
    </row>
    <row r="10944" spans="1:11" hidden="1" x14ac:dyDescent="0.3">
      <c r="A10944" t="s">
        <v>8239</v>
      </c>
      <c r="B10944" t="s">
        <v>10290</v>
      </c>
      <c r="C10944" t="s">
        <v>17664</v>
      </c>
      <c r="D10944" t="s">
        <v>17665</v>
      </c>
      <c r="E10944" s="74">
        <v>42885</v>
      </c>
      <c r="F10944">
        <v>0.32600000000000001</v>
      </c>
      <c r="G10944" t="s">
        <v>17</v>
      </c>
      <c r="H10944" t="s">
        <v>17315</v>
      </c>
      <c r="I10944" s="74">
        <v>43922</v>
      </c>
      <c r="J10944" t="s">
        <v>19</v>
      </c>
      <c r="K10944" t="s">
        <v>19</v>
      </c>
    </row>
    <row r="10945" spans="1:11" hidden="1" x14ac:dyDescent="0.3">
      <c r="A10945" t="s">
        <v>8244</v>
      </c>
      <c r="B10945" t="s">
        <v>10283</v>
      </c>
      <c r="C10945" t="s">
        <v>17664</v>
      </c>
      <c r="D10945" t="s">
        <v>17665</v>
      </c>
      <c r="E10945" s="74">
        <v>42605</v>
      </c>
      <c r="F10945">
        <v>0.432</v>
      </c>
      <c r="G10945" t="s">
        <v>17</v>
      </c>
      <c r="H10945" t="s">
        <v>17315</v>
      </c>
      <c r="I10945" s="74">
        <v>43923</v>
      </c>
      <c r="J10945" t="s">
        <v>19</v>
      </c>
      <c r="K10945" t="s">
        <v>19</v>
      </c>
    </row>
    <row r="10946" spans="1:11" hidden="1" x14ac:dyDescent="0.3">
      <c r="A10946" t="s">
        <v>8258</v>
      </c>
      <c r="B10946" t="s">
        <v>10267</v>
      </c>
      <c r="C10946" t="s">
        <v>17664</v>
      </c>
      <c r="D10946" t="s">
        <v>17665</v>
      </c>
      <c r="E10946" s="74">
        <v>42467</v>
      </c>
      <c r="F10946">
        <v>0.29899999999999999</v>
      </c>
      <c r="G10946" t="s">
        <v>17</v>
      </c>
      <c r="H10946" t="s">
        <v>17315</v>
      </c>
      <c r="I10946" s="74">
        <v>43935</v>
      </c>
      <c r="J10946" t="s">
        <v>19</v>
      </c>
      <c r="K10946" t="s">
        <v>19</v>
      </c>
    </row>
    <row r="10947" spans="1:11" hidden="1" x14ac:dyDescent="0.3">
      <c r="A10947" t="s">
        <v>8745</v>
      </c>
      <c r="B10947" t="s">
        <v>10207</v>
      </c>
      <c r="C10947" t="s">
        <v>17664</v>
      </c>
      <c r="D10947" t="s">
        <v>17665</v>
      </c>
      <c r="E10947" s="74">
        <v>42898</v>
      </c>
      <c r="F10947">
        <v>0.33700000000000002</v>
      </c>
      <c r="G10947" t="s">
        <v>17</v>
      </c>
      <c r="H10947" t="s">
        <v>17315</v>
      </c>
      <c r="I10947" s="74">
        <v>43948</v>
      </c>
      <c r="J10947" t="s">
        <v>19</v>
      </c>
      <c r="K10947" t="s">
        <v>19</v>
      </c>
    </row>
    <row r="10948" spans="1:11" hidden="1" x14ac:dyDescent="0.3">
      <c r="A10948" t="s">
        <v>8254</v>
      </c>
      <c r="B10948" t="s">
        <v>10272</v>
      </c>
      <c r="C10948" t="s">
        <v>17664</v>
      </c>
      <c r="D10948" t="s">
        <v>17665</v>
      </c>
      <c r="E10948" s="74">
        <v>42390</v>
      </c>
      <c r="F10948">
        <v>0.19900000000000001</v>
      </c>
      <c r="G10948" t="s">
        <v>17</v>
      </c>
      <c r="H10948" t="s">
        <v>17315</v>
      </c>
      <c r="I10948" s="74">
        <v>43923</v>
      </c>
      <c r="J10948" t="s">
        <v>19</v>
      </c>
      <c r="K10948" t="s">
        <v>19</v>
      </c>
    </row>
    <row r="10949" spans="1:11" hidden="1" x14ac:dyDescent="0.3">
      <c r="A10949" t="s">
        <v>8242</v>
      </c>
      <c r="B10949" t="s">
        <v>10285</v>
      </c>
      <c r="C10949" t="s">
        <v>17664</v>
      </c>
      <c r="D10949" t="s">
        <v>17665</v>
      </c>
      <c r="E10949" s="74">
        <v>42594</v>
      </c>
      <c r="F10949">
        <v>0.36</v>
      </c>
      <c r="G10949" t="s">
        <v>17</v>
      </c>
      <c r="H10949" t="s">
        <v>17315</v>
      </c>
      <c r="I10949" s="74">
        <v>43923</v>
      </c>
      <c r="J10949" t="s">
        <v>19</v>
      </c>
      <c r="K10949" t="s">
        <v>19</v>
      </c>
    </row>
    <row r="10950" spans="1:11" hidden="1" x14ac:dyDescent="0.3">
      <c r="A10950" t="s">
        <v>8220</v>
      </c>
      <c r="B10950" t="s">
        <v>10307</v>
      </c>
      <c r="C10950" t="s">
        <v>17664</v>
      </c>
      <c r="D10950" t="s">
        <v>17665</v>
      </c>
      <c r="E10950" s="74">
        <v>42444</v>
      </c>
      <c r="F10950">
        <v>0.32400000000000001</v>
      </c>
      <c r="G10950" t="s">
        <v>17</v>
      </c>
      <c r="H10950" t="s">
        <v>17315</v>
      </c>
      <c r="I10950" s="74">
        <v>43921</v>
      </c>
      <c r="J10950" t="s">
        <v>19</v>
      </c>
      <c r="K10950" t="s">
        <v>19</v>
      </c>
    </row>
    <row r="10951" spans="1:11" hidden="1" x14ac:dyDescent="0.3">
      <c r="A10951" t="s">
        <v>8213</v>
      </c>
      <c r="B10951" t="s">
        <v>10314</v>
      </c>
      <c r="C10951" t="s">
        <v>17664</v>
      </c>
      <c r="D10951" t="s">
        <v>17665</v>
      </c>
      <c r="E10951" s="74">
        <v>42734</v>
      </c>
      <c r="F10951">
        <v>0.33600000000000002</v>
      </c>
      <c r="G10951" t="s">
        <v>17</v>
      </c>
      <c r="H10951" t="s">
        <v>17315</v>
      </c>
      <c r="I10951" s="74">
        <v>43948</v>
      </c>
      <c r="J10951" t="s">
        <v>19</v>
      </c>
      <c r="K10951" t="s">
        <v>19</v>
      </c>
    </row>
    <row r="10952" spans="1:11" hidden="1" x14ac:dyDescent="0.3">
      <c r="A10952" t="s">
        <v>8247</v>
      </c>
      <c r="B10952" t="s">
        <v>10279</v>
      </c>
      <c r="C10952" t="s">
        <v>17664</v>
      </c>
      <c r="D10952" t="s">
        <v>17665</v>
      </c>
      <c r="E10952" s="74">
        <v>42390</v>
      </c>
      <c r="F10952">
        <v>0.16400000000000001</v>
      </c>
      <c r="G10952" t="s">
        <v>17</v>
      </c>
      <c r="H10952" t="s">
        <v>17315</v>
      </c>
      <c r="I10952" s="74">
        <v>43923</v>
      </c>
      <c r="J10952" t="s">
        <v>19</v>
      </c>
      <c r="K10952" t="s">
        <v>19</v>
      </c>
    </row>
    <row r="10953" spans="1:11" hidden="1" x14ac:dyDescent="0.3">
      <c r="A10953" t="s">
        <v>8261</v>
      </c>
      <c r="B10953" t="s">
        <v>10265</v>
      </c>
      <c r="C10953" t="s">
        <v>17664</v>
      </c>
      <c r="D10953" t="s">
        <v>17665</v>
      </c>
      <c r="E10953" s="74">
        <v>42460</v>
      </c>
      <c r="F10953">
        <v>0.29399999999999998</v>
      </c>
      <c r="G10953" t="s">
        <v>17</v>
      </c>
      <c r="H10953" t="s">
        <v>17315</v>
      </c>
      <c r="I10953" s="74">
        <v>43923</v>
      </c>
      <c r="J10953" t="s">
        <v>19</v>
      </c>
      <c r="K10953" t="s">
        <v>19</v>
      </c>
    </row>
    <row r="10954" spans="1:11" hidden="1" x14ac:dyDescent="0.3">
      <c r="A10954" t="s">
        <v>8264</v>
      </c>
      <c r="B10954" t="s">
        <v>10262</v>
      </c>
      <c r="C10954" t="s">
        <v>17664</v>
      </c>
      <c r="D10954" t="s">
        <v>17665</v>
      </c>
      <c r="E10954" s="74">
        <v>42711</v>
      </c>
      <c r="F10954">
        <v>0.32100000000000001</v>
      </c>
      <c r="G10954" t="s">
        <v>17</v>
      </c>
      <c r="H10954" t="s">
        <v>17315</v>
      </c>
      <c r="I10954" s="74">
        <v>43923</v>
      </c>
      <c r="J10954" t="s">
        <v>19</v>
      </c>
      <c r="K10954" t="s">
        <v>19</v>
      </c>
    </row>
    <row r="10955" spans="1:11" hidden="1" x14ac:dyDescent="0.3">
      <c r="A10955" t="s">
        <v>8218</v>
      </c>
      <c r="B10955" t="s">
        <v>10309</v>
      </c>
      <c r="C10955" t="s">
        <v>17664</v>
      </c>
      <c r="D10955" t="s">
        <v>17665</v>
      </c>
      <c r="E10955" s="74">
        <v>42720</v>
      </c>
      <c r="F10955">
        <v>0.41799999999999998</v>
      </c>
      <c r="G10955" t="s">
        <v>17</v>
      </c>
      <c r="H10955" t="s">
        <v>17315</v>
      </c>
      <c r="I10955" s="74">
        <v>43921</v>
      </c>
      <c r="J10955" t="s">
        <v>19</v>
      </c>
      <c r="K10955" t="s">
        <v>19</v>
      </c>
    </row>
    <row r="10956" spans="1:11" hidden="1" x14ac:dyDescent="0.3">
      <c r="A10956" t="s">
        <v>8241</v>
      </c>
      <c r="B10956" t="s">
        <v>10286</v>
      </c>
      <c r="C10956" t="s">
        <v>17664</v>
      </c>
      <c r="D10956" t="s">
        <v>17665</v>
      </c>
      <c r="E10956" s="74">
        <v>42726</v>
      </c>
      <c r="F10956">
        <v>0.64100000000000001</v>
      </c>
      <c r="G10956" t="s">
        <v>17</v>
      </c>
      <c r="H10956" t="s">
        <v>17315</v>
      </c>
      <c r="I10956" s="74">
        <v>43922</v>
      </c>
      <c r="J10956" t="s">
        <v>19</v>
      </c>
      <c r="K10956" t="s">
        <v>19</v>
      </c>
    </row>
    <row r="10957" spans="1:11" hidden="1" x14ac:dyDescent="0.3">
      <c r="A10957" t="s">
        <v>8274</v>
      </c>
      <c r="B10957" t="s">
        <v>10252</v>
      </c>
      <c r="C10957" t="s">
        <v>17664</v>
      </c>
      <c r="D10957" t="s">
        <v>17665</v>
      </c>
      <c r="E10957" s="74">
        <v>42593</v>
      </c>
      <c r="F10957">
        <v>0.32700000000000001</v>
      </c>
      <c r="G10957" t="s">
        <v>17</v>
      </c>
      <c r="H10957" t="s">
        <v>17315</v>
      </c>
      <c r="I10957" s="74">
        <v>43923</v>
      </c>
      <c r="J10957" t="s">
        <v>19</v>
      </c>
      <c r="K10957" t="s">
        <v>19</v>
      </c>
    </row>
    <row r="10958" spans="1:11" hidden="1" x14ac:dyDescent="0.3">
      <c r="A10958" t="s">
        <v>8270</v>
      </c>
      <c r="B10958" t="s">
        <v>10256</v>
      </c>
      <c r="C10958" t="s">
        <v>17664</v>
      </c>
      <c r="D10958" t="s">
        <v>17665</v>
      </c>
      <c r="E10958" s="74">
        <v>42475</v>
      </c>
      <c r="F10958">
        <v>0.29899999999999999</v>
      </c>
      <c r="G10958" t="s">
        <v>17</v>
      </c>
      <c r="H10958" t="s">
        <v>17315</v>
      </c>
      <c r="I10958" s="74">
        <v>43923</v>
      </c>
      <c r="J10958" t="s">
        <v>19</v>
      </c>
      <c r="K10958" t="s">
        <v>19</v>
      </c>
    </row>
    <row r="10959" spans="1:11" hidden="1" x14ac:dyDescent="0.3">
      <c r="A10959" t="s">
        <v>8238</v>
      </c>
      <c r="B10959" t="s">
        <v>10292</v>
      </c>
      <c r="C10959" t="s">
        <v>17664</v>
      </c>
      <c r="D10959" t="s">
        <v>17665</v>
      </c>
      <c r="E10959" s="74">
        <v>42557</v>
      </c>
      <c r="F10959">
        <v>0.42499999999999999</v>
      </c>
      <c r="G10959" t="s">
        <v>17</v>
      </c>
      <c r="H10959" t="s">
        <v>17315</v>
      </c>
      <c r="I10959" s="74">
        <v>43922</v>
      </c>
      <c r="J10959" t="s">
        <v>19</v>
      </c>
      <c r="K10959" t="s">
        <v>19</v>
      </c>
    </row>
    <row r="10960" spans="1:11" hidden="1" x14ac:dyDescent="0.3">
      <c r="A10960" t="s">
        <v>8277</v>
      </c>
      <c r="B10960" t="s">
        <v>10248</v>
      </c>
      <c r="C10960" t="s">
        <v>17664</v>
      </c>
      <c r="D10960" t="s">
        <v>17665</v>
      </c>
      <c r="E10960" s="74">
        <v>42458</v>
      </c>
      <c r="F10960">
        <v>0.130661</v>
      </c>
      <c r="G10960" t="s">
        <v>17</v>
      </c>
      <c r="H10960" t="s">
        <v>17315</v>
      </c>
      <c r="I10960" s="74">
        <v>43923</v>
      </c>
      <c r="J10960" t="s">
        <v>19</v>
      </c>
      <c r="K10960" t="s">
        <v>19</v>
      </c>
    </row>
    <row r="10961" spans="1:11" hidden="1" x14ac:dyDescent="0.3">
      <c r="A10961" t="s">
        <v>8256</v>
      </c>
      <c r="B10961" t="s">
        <v>10270</v>
      </c>
      <c r="C10961" t="s">
        <v>17664</v>
      </c>
      <c r="D10961" t="s">
        <v>17665</v>
      </c>
      <c r="E10961" s="74">
        <v>42480</v>
      </c>
      <c r="F10961">
        <v>0.42499999999999999</v>
      </c>
      <c r="G10961" t="s">
        <v>17</v>
      </c>
      <c r="H10961" t="s">
        <v>17315</v>
      </c>
      <c r="I10961" s="74">
        <v>43923</v>
      </c>
      <c r="J10961" t="s">
        <v>19</v>
      </c>
      <c r="K10961" t="s">
        <v>19</v>
      </c>
    </row>
    <row r="10962" spans="1:11" hidden="1" x14ac:dyDescent="0.3">
      <c r="A10962" t="s">
        <v>8243</v>
      </c>
      <c r="B10962" t="s">
        <v>10284</v>
      </c>
      <c r="C10962" t="s">
        <v>17664</v>
      </c>
      <c r="D10962" t="s">
        <v>17665</v>
      </c>
      <c r="E10962" s="74">
        <v>42772</v>
      </c>
      <c r="F10962">
        <v>0.45500000000000002</v>
      </c>
      <c r="G10962" t="s">
        <v>17</v>
      </c>
      <c r="H10962" t="s">
        <v>17315</v>
      </c>
      <c r="I10962" s="74">
        <v>43923</v>
      </c>
      <c r="J10962" t="s">
        <v>19</v>
      </c>
      <c r="K10962" t="s">
        <v>19</v>
      </c>
    </row>
    <row r="10963" spans="1:11" hidden="1" x14ac:dyDescent="0.3">
      <c r="A10963" t="s">
        <v>8252</v>
      </c>
      <c r="B10963" t="s">
        <v>10274</v>
      </c>
      <c r="C10963" t="s">
        <v>17664</v>
      </c>
      <c r="D10963" t="s">
        <v>17665</v>
      </c>
      <c r="E10963" s="74">
        <v>42541</v>
      </c>
      <c r="F10963">
        <v>0.16400000000000001</v>
      </c>
      <c r="G10963" t="s">
        <v>17</v>
      </c>
      <c r="H10963" t="s">
        <v>17315</v>
      </c>
      <c r="I10963" s="74">
        <v>43923</v>
      </c>
      <c r="J10963" t="s">
        <v>19</v>
      </c>
      <c r="K10963" t="s">
        <v>19</v>
      </c>
    </row>
    <row r="10964" spans="1:11" hidden="1" x14ac:dyDescent="0.3">
      <c r="A10964" t="s">
        <v>8268</v>
      </c>
      <c r="B10964" t="s">
        <v>10258</v>
      </c>
      <c r="C10964" t="s">
        <v>17664</v>
      </c>
      <c r="D10964" t="s">
        <v>17665</v>
      </c>
      <c r="E10964" s="74">
        <v>42731</v>
      </c>
      <c r="F10964">
        <v>0.41499999999999998</v>
      </c>
      <c r="G10964" t="s">
        <v>17</v>
      </c>
      <c r="H10964" t="s">
        <v>17315</v>
      </c>
      <c r="I10964" s="74">
        <v>43923</v>
      </c>
      <c r="J10964" t="s">
        <v>19</v>
      </c>
      <c r="K10964" t="s">
        <v>19</v>
      </c>
    </row>
    <row r="10965" spans="1:11" hidden="1" x14ac:dyDescent="0.3">
      <c r="A10965" t="s">
        <v>8253</v>
      </c>
      <c r="B10965" t="s">
        <v>10273</v>
      </c>
      <c r="C10965" t="s">
        <v>17664</v>
      </c>
      <c r="D10965" t="s">
        <v>17665</v>
      </c>
      <c r="E10965" s="74">
        <v>42453</v>
      </c>
      <c r="F10965">
        <v>0.22900000000000001</v>
      </c>
      <c r="G10965" t="s">
        <v>17</v>
      </c>
      <c r="H10965" t="s">
        <v>17315</v>
      </c>
      <c r="I10965" s="74">
        <v>43923</v>
      </c>
      <c r="J10965" t="s">
        <v>19</v>
      </c>
      <c r="K10965" t="s">
        <v>19</v>
      </c>
    </row>
    <row r="10966" spans="1:11" hidden="1" x14ac:dyDescent="0.3">
      <c r="A10966" t="s">
        <v>8257</v>
      </c>
      <c r="B10966" t="s">
        <v>10268</v>
      </c>
      <c r="C10966" t="s">
        <v>17664</v>
      </c>
      <c r="D10966" t="s">
        <v>17665</v>
      </c>
      <c r="E10966" s="74">
        <v>42643</v>
      </c>
      <c r="F10966">
        <v>0.32100000000000001</v>
      </c>
      <c r="G10966" t="s">
        <v>17</v>
      </c>
      <c r="H10966" t="s">
        <v>17315</v>
      </c>
      <c r="I10966" s="74">
        <v>43923</v>
      </c>
      <c r="J10966" t="s">
        <v>19</v>
      </c>
      <c r="K10966" t="s">
        <v>19</v>
      </c>
    </row>
    <row r="10967" spans="1:11" hidden="1" x14ac:dyDescent="0.3">
      <c r="A10967" t="s">
        <v>8276</v>
      </c>
      <c r="B10967" t="s">
        <v>10249</v>
      </c>
      <c r="C10967" t="s">
        <v>17664</v>
      </c>
      <c r="D10967" t="s">
        <v>17665</v>
      </c>
      <c r="E10967" s="74">
        <v>42460</v>
      </c>
      <c r="F10967">
        <v>0.29399999999999998</v>
      </c>
      <c r="G10967" t="s">
        <v>17</v>
      </c>
      <c r="H10967" t="s">
        <v>17315</v>
      </c>
      <c r="I10967" s="74">
        <v>43935</v>
      </c>
      <c r="J10967" t="s">
        <v>19</v>
      </c>
      <c r="K10967" t="s">
        <v>19</v>
      </c>
    </row>
    <row r="10968" spans="1:11" hidden="1" x14ac:dyDescent="0.3">
      <c r="A10968" t="s">
        <v>8265</v>
      </c>
      <c r="B10968" t="s">
        <v>10261</v>
      </c>
      <c r="C10968" t="s">
        <v>17664</v>
      </c>
      <c r="D10968" t="s">
        <v>17665</v>
      </c>
      <c r="E10968" s="74">
        <v>42461</v>
      </c>
      <c r="F10968">
        <v>0.26300000000000001</v>
      </c>
      <c r="G10968" t="s">
        <v>17</v>
      </c>
      <c r="H10968" t="s">
        <v>17315</v>
      </c>
      <c r="I10968" s="74">
        <v>43923</v>
      </c>
      <c r="J10968" t="s">
        <v>19</v>
      </c>
      <c r="K10968" t="s">
        <v>19</v>
      </c>
    </row>
    <row r="10969" spans="1:11" hidden="1" x14ac:dyDescent="0.3">
      <c r="A10969" t="s">
        <v>10289</v>
      </c>
      <c r="B10969" t="s">
        <v>10288</v>
      </c>
      <c r="C10969" t="s">
        <v>17664</v>
      </c>
      <c r="D10969" t="s">
        <v>17665</v>
      </c>
      <c r="E10969" s="74">
        <v>42858</v>
      </c>
      <c r="F10969">
        <v>0.39200000000000002</v>
      </c>
      <c r="G10969" t="s">
        <v>17</v>
      </c>
      <c r="H10969" t="s">
        <v>17315</v>
      </c>
      <c r="I10969" s="74">
        <v>44392</v>
      </c>
      <c r="J10969" t="s">
        <v>19</v>
      </c>
      <c r="K10969" t="s">
        <v>19</v>
      </c>
    </row>
    <row r="10970" spans="1:11" hidden="1" x14ac:dyDescent="0.3">
      <c r="A10970" t="s">
        <v>8259</v>
      </c>
      <c r="B10970" t="s">
        <v>10266</v>
      </c>
      <c r="C10970" t="s">
        <v>17664</v>
      </c>
      <c r="D10970" t="s">
        <v>17665</v>
      </c>
      <c r="E10970" s="74">
        <v>42885</v>
      </c>
      <c r="F10970">
        <v>0.47199999999999998</v>
      </c>
      <c r="G10970" t="s">
        <v>17</v>
      </c>
      <c r="H10970" t="s">
        <v>17315</v>
      </c>
      <c r="I10970" s="74">
        <v>43935</v>
      </c>
      <c r="J10970" t="s">
        <v>19</v>
      </c>
      <c r="K10970" t="s">
        <v>19</v>
      </c>
    </row>
    <row r="10971" spans="1:11" hidden="1" x14ac:dyDescent="0.3">
      <c r="A10971" t="s">
        <v>8219</v>
      </c>
      <c r="B10971" t="s">
        <v>10308</v>
      </c>
      <c r="C10971" t="s">
        <v>17664</v>
      </c>
      <c r="D10971" t="s">
        <v>17665</v>
      </c>
      <c r="E10971" s="74">
        <v>42732</v>
      </c>
      <c r="F10971">
        <v>0.40500000000000003</v>
      </c>
      <c r="G10971" t="s">
        <v>17</v>
      </c>
      <c r="H10971" t="s">
        <v>17315</v>
      </c>
      <c r="I10971" s="74">
        <v>43921</v>
      </c>
      <c r="J10971" t="s">
        <v>19</v>
      </c>
      <c r="K10971" t="s">
        <v>19</v>
      </c>
    </row>
    <row r="10972" spans="1:11" hidden="1" x14ac:dyDescent="0.3">
      <c r="A10972" t="s">
        <v>8278</v>
      </c>
      <c r="B10972" t="s">
        <v>10247</v>
      </c>
      <c r="C10972" t="s">
        <v>17664</v>
      </c>
      <c r="D10972" t="s">
        <v>17665</v>
      </c>
      <c r="E10972" s="74">
        <v>42474</v>
      </c>
      <c r="F10972">
        <v>0.36499999999999999</v>
      </c>
      <c r="G10972" t="s">
        <v>17</v>
      </c>
      <c r="H10972" t="s">
        <v>17315</v>
      </c>
      <c r="I10972" s="74">
        <v>43923</v>
      </c>
      <c r="J10972" t="s">
        <v>19</v>
      </c>
      <c r="K10972" t="s">
        <v>19</v>
      </c>
    </row>
    <row r="10973" spans="1:11" hidden="1" x14ac:dyDescent="0.3">
      <c r="A10973" t="s">
        <v>8271</v>
      </c>
      <c r="B10973" t="s">
        <v>10255</v>
      </c>
      <c r="C10973" t="s">
        <v>17664</v>
      </c>
      <c r="D10973" t="s">
        <v>17665</v>
      </c>
      <c r="E10973" s="74">
        <v>42465</v>
      </c>
      <c r="F10973">
        <v>0.19600000000000001</v>
      </c>
      <c r="G10973" t="s">
        <v>17</v>
      </c>
      <c r="H10973" t="s">
        <v>17315</v>
      </c>
      <c r="I10973" s="74">
        <v>43923</v>
      </c>
      <c r="J10973" t="s">
        <v>19</v>
      </c>
      <c r="K10973" t="s">
        <v>19</v>
      </c>
    </row>
    <row r="10974" spans="1:11" hidden="1" x14ac:dyDescent="0.3">
      <c r="A10974" t="s">
        <v>8263</v>
      </c>
      <c r="B10974" t="s">
        <v>10263</v>
      </c>
      <c r="C10974" t="s">
        <v>17664</v>
      </c>
      <c r="D10974" t="s">
        <v>17665</v>
      </c>
      <c r="E10974" s="74">
        <v>42543</v>
      </c>
      <c r="F10974">
        <v>0.23200000000000001</v>
      </c>
      <c r="G10974" t="s">
        <v>17</v>
      </c>
      <c r="H10974" t="s">
        <v>17315</v>
      </c>
      <c r="I10974" s="74">
        <v>43935</v>
      </c>
      <c r="J10974" t="s">
        <v>19</v>
      </c>
      <c r="K10974" t="s">
        <v>19</v>
      </c>
    </row>
    <row r="10975" spans="1:11" hidden="1" x14ac:dyDescent="0.3">
      <c r="A10975" t="s">
        <v>8245</v>
      </c>
      <c r="B10975" t="s">
        <v>10282</v>
      </c>
      <c r="C10975" t="s">
        <v>17664</v>
      </c>
      <c r="D10975" t="s">
        <v>17665</v>
      </c>
      <c r="E10975" s="74">
        <v>42592</v>
      </c>
      <c r="F10975">
        <v>0.29899999999999999</v>
      </c>
      <c r="G10975" t="s">
        <v>17</v>
      </c>
      <c r="H10975" t="s">
        <v>17315</v>
      </c>
      <c r="I10975" s="74">
        <v>43923</v>
      </c>
      <c r="J10975" t="s">
        <v>19</v>
      </c>
      <c r="K10975" t="s">
        <v>19</v>
      </c>
    </row>
    <row r="10976" spans="1:11" hidden="1" x14ac:dyDescent="0.3">
      <c r="A10976" t="s">
        <v>8255</v>
      </c>
      <c r="B10976" t="s">
        <v>10271</v>
      </c>
      <c r="C10976" t="s">
        <v>17664</v>
      </c>
      <c r="D10976" t="s">
        <v>17665</v>
      </c>
      <c r="E10976" s="74">
        <v>42537</v>
      </c>
      <c r="F10976">
        <v>0.29399999999999998</v>
      </c>
      <c r="G10976" t="s">
        <v>17</v>
      </c>
      <c r="H10976" t="s">
        <v>17315</v>
      </c>
      <c r="I10976" s="74">
        <v>43935</v>
      </c>
      <c r="J10976" t="s">
        <v>19</v>
      </c>
      <c r="K10976" t="s">
        <v>19</v>
      </c>
    </row>
    <row r="10977" spans="1:11" hidden="1" x14ac:dyDescent="0.3">
      <c r="A10977" t="s">
        <v>8272</v>
      </c>
      <c r="B10977" t="s">
        <v>10254</v>
      </c>
      <c r="C10977" t="s">
        <v>17664</v>
      </c>
      <c r="D10977" t="s">
        <v>17665</v>
      </c>
      <c r="E10977" s="74">
        <v>42450</v>
      </c>
      <c r="F10977">
        <v>0.26100000000000001</v>
      </c>
      <c r="G10977" t="s">
        <v>17</v>
      </c>
      <c r="H10977" t="s">
        <v>17315</v>
      </c>
      <c r="I10977" s="74">
        <v>43923</v>
      </c>
      <c r="J10977" t="s">
        <v>19</v>
      </c>
      <c r="K10977" t="s">
        <v>19</v>
      </c>
    </row>
    <row r="10978" spans="1:11" hidden="1" x14ac:dyDescent="0.3">
      <c r="A10978" t="s">
        <v>8249</v>
      </c>
      <c r="B10978" t="s">
        <v>10277</v>
      </c>
      <c r="C10978" t="s">
        <v>17664</v>
      </c>
      <c r="D10978" t="s">
        <v>17665</v>
      </c>
      <c r="E10978" s="74">
        <v>42467</v>
      </c>
      <c r="F10978">
        <v>0.129</v>
      </c>
      <c r="G10978" t="s">
        <v>17</v>
      </c>
      <c r="H10978" t="s">
        <v>17315</v>
      </c>
      <c r="I10978" s="74">
        <v>43923</v>
      </c>
      <c r="J10978" t="s">
        <v>19</v>
      </c>
      <c r="K10978" t="s">
        <v>19</v>
      </c>
    </row>
    <row r="10979" spans="1:11" hidden="1" x14ac:dyDescent="0.3">
      <c r="A10979" t="s">
        <v>8235</v>
      </c>
      <c r="B10979" t="s">
        <v>10294</v>
      </c>
      <c r="C10979" t="s">
        <v>17664</v>
      </c>
      <c r="D10979" t="s">
        <v>17665</v>
      </c>
      <c r="E10979" s="74">
        <v>42725</v>
      </c>
      <c r="F10979">
        <v>0.33900000000000002</v>
      </c>
      <c r="G10979" t="s">
        <v>17</v>
      </c>
      <c r="H10979" t="s">
        <v>17315</v>
      </c>
      <c r="I10979" s="74">
        <v>43923</v>
      </c>
      <c r="J10979" t="s">
        <v>19</v>
      </c>
      <c r="K10979" t="s">
        <v>19</v>
      </c>
    </row>
    <row r="10980" spans="1:11" hidden="1" x14ac:dyDescent="0.3">
      <c r="A10980" t="s">
        <v>8234</v>
      </c>
      <c r="B10980" t="s">
        <v>10295</v>
      </c>
      <c r="C10980" t="s">
        <v>17664</v>
      </c>
      <c r="D10980" t="s">
        <v>17665</v>
      </c>
      <c r="E10980" s="74">
        <v>42543</v>
      </c>
      <c r="F10980">
        <v>0.36499999999999999</v>
      </c>
      <c r="G10980" t="s">
        <v>17</v>
      </c>
      <c r="H10980" t="s">
        <v>17315</v>
      </c>
      <c r="I10980" s="74">
        <v>43922</v>
      </c>
      <c r="J10980" t="s">
        <v>19</v>
      </c>
      <c r="K10980" t="s">
        <v>19</v>
      </c>
    </row>
    <row r="10981" spans="1:11" hidden="1" x14ac:dyDescent="0.3">
      <c r="A10981" t="s">
        <v>8222</v>
      </c>
      <c r="B10981" t="s">
        <v>10305</v>
      </c>
      <c r="C10981" t="s">
        <v>17664</v>
      </c>
      <c r="D10981" t="s">
        <v>17665</v>
      </c>
      <c r="E10981" s="74">
        <v>42599</v>
      </c>
      <c r="F10981">
        <v>0.32200000000000001</v>
      </c>
      <c r="G10981" t="s">
        <v>17</v>
      </c>
      <c r="H10981" t="s">
        <v>17315</v>
      </c>
      <c r="I10981" s="74">
        <v>43923</v>
      </c>
      <c r="J10981" t="s">
        <v>19</v>
      </c>
      <c r="K10981" t="s">
        <v>19</v>
      </c>
    </row>
    <row r="10982" spans="1:11" hidden="1" x14ac:dyDescent="0.3">
      <c r="A10982" t="s">
        <v>8275</v>
      </c>
      <c r="B10982" t="s">
        <v>10251</v>
      </c>
      <c r="C10982" t="s">
        <v>17664</v>
      </c>
      <c r="D10982" t="s">
        <v>17665</v>
      </c>
      <c r="E10982" s="74">
        <v>42395</v>
      </c>
      <c r="F10982">
        <v>0.36499999999999999</v>
      </c>
      <c r="G10982" t="s">
        <v>17</v>
      </c>
      <c r="H10982" t="s">
        <v>17315</v>
      </c>
      <c r="I10982" s="74">
        <v>43923</v>
      </c>
      <c r="J10982" t="s">
        <v>19</v>
      </c>
      <c r="K10982" t="s">
        <v>19</v>
      </c>
    </row>
    <row r="10983" spans="1:11" hidden="1" x14ac:dyDescent="0.3">
      <c r="A10983" t="s">
        <v>2538</v>
      </c>
      <c r="B10983" t="s">
        <v>13287</v>
      </c>
      <c r="C10983" t="s">
        <v>18546</v>
      </c>
      <c r="D10983" t="s">
        <v>18547</v>
      </c>
      <c r="E10983" s="74">
        <v>36617</v>
      </c>
      <c r="F10983">
        <v>13</v>
      </c>
      <c r="G10983" t="s">
        <v>17369</v>
      </c>
      <c r="H10983" t="s">
        <v>17386</v>
      </c>
      <c r="I10983" s="74">
        <v>40711</v>
      </c>
      <c r="J10983" t="s">
        <v>19</v>
      </c>
      <c r="K10983" t="s">
        <v>19</v>
      </c>
    </row>
    <row r="10984" spans="1:11" hidden="1" x14ac:dyDescent="0.3">
      <c r="A10984" t="s">
        <v>15713</v>
      </c>
      <c r="B10984" t="s">
        <v>15712</v>
      </c>
      <c r="C10984" t="s">
        <v>17352</v>
      </c>
      <c r="D10984" t="s">
        <v>17293</v>
      </c>
      <c r="E10984" s="74">
        <v>44417</v>
      </c>
      <c r="F10984">
        <v>307.5</v>
      </c>
      <c r="G10984" t="s">
        <v>6</v>
      </c>
      <c r="H10984" t="s">
        <v>17376</v>
      </c>
      <c r="I10984" s="74">
        <v>44470</v>
      </c>
      <c r="J10984" t="s">
        <v>19</v>
      </c>
      <c r="K10984" t="s">
        <v>19</v>
      </c>
    </row>
    <row r="10985" spans="1:11" hidden="1" x14ac:dyDescent="0.3">
      <c r="A10985" t="s">
        <v>15537</v>
      </c>
      <c r="B10985" t="s">
        <v>15536</v>
      </c>
      <c r="C10985" t="s">
        <v>17352</v>
      </c>
      <c r="D10985" t="s">
        <v>17293</v>
      </c>
      <c r="E10985" s="74">
        <v>44488</v>
      </c>
      <c r="F10985">
        <v>195.7</v>
      </c>
      <c r="G10985" t="s">
        <v>6</v>
      </c>
      <c r="H10985" t="s">
        <v>17376</v>
      </c>
      <c r="I10985" s="74">
        <v>44504</v>
      </c>
      <c r="J10985" t="s">
        <v>19</v>
      </c>
      <c r="K10985" t="s">
        <v>19</v>
      </c>
    </row>
    <row r="10986" spans="1:11" hidden="1" x14ac:dyDescent="0.3">
      <c r="A10986" t="s">
        <v>10117</v>
      </c>
      <c r="B10986" t="s">
        <v>16767</v>
      </c>
      <c r="C10986" t="s">
        <v>17342</v>
      </c>
      <c r="D10986" t="s">
        <v>17343</v>
      </c>
      <c r="E10986" s="74">
        <v>42717</v>
      </c>
      <c r="F10986">
        <v>0.61399999999999999</v>
      </c>
      <c r="G10986" t="s">
        <v>17</v>
      </c>
      <c r="H10986" t="s">
        <v>17315</v>
      </c>
      <c r="I10986" s="74">
        <v>44232</v>
      </c>
      <c r="J10986" t="s">
        <v>19</v>
      </c>
      <c r="K10986" t="s">
        <v>19</v>
      </c>
    </row>
    <row r="10987" spans="1:11" hidden="1" x14ac:dyDescent="0.3">
      <c r="A10987" t="s">
        <v>25020</v>
      </c>
      <c r="B10987" t="s">
        <v>25021</v>
      </c>
      <c r="C10987" t="s">
        <v>17555</v>
      </c>
      <c r="D10987" t="s">
        <v>17556</v>
      </c>
      <c r="E10987" s="74">
        <v>45434</v>
      </c>
      <c r="F10987">
        <v>1.90882</v>
      </c>
      <c r="G10987" t="s">
        <v>17</v>
      </c>
      <c r="H10987" t="s">
        <v>17315</v>
      </c>
      <c r="I10987" s="74">
        <v>45488</v>
      </c>
      <c r="J10987" t="s">
        <v>19</v>
      </c>
      <c r="K10987" t="s">
        <v>19</v>
      </c>
    </row>
    <row r="10988" spans="1:11" hidden="1" x14ac:dyDescent="0.3">
      <c r="A10988" t="s">
        <v>13844</v>
      </c>
      <c r="B10988" t="s">
        <v>13843</v>
      </c>
      <c r="C10988" t="s">
        <v>17538</v>
      </c>
      <c r="D10988" t="s">
        <v>17539</v>
      </c>
      <c r="E10988" s="74">
        <v>44855</v>
      </c>
      <c r="F10988">
        <v>0.129</v>
      </c>
      <c r="G10988" t="s">
        <v>17</v>
      </c>
      <c r="H10988" t="s">
        <v>17315</v>
      </c>
      <c r="I10988" s="74">
        <v>44938</v>
      </c>
      <c r="J10988" t="s">
        <v>19</v>
      </c>
      <c r="K10988" t="s">
        <v>19</v>
      </c>
    </row>
    <row r="10989" spans="1:11" hidden="1" x14ac:dyDescent="0.3">
      <c r="A10989" t="s">
        <v>21283</v>
      </c>
      <c r="B10989" t="s">
        <v>21284</v>
      </c>
      <c r="C10989" t="s">
        <v>17658</v>
      </c>
      <c r="D10989" t="s">
        <v>17659</v>
      </c>
      <c r="E10989" s="74">
        <v>44959</v>
      </c>
      <c r="F10989">
        <v>0.113</v>
      </c>
      <c r="G10989" t="s">
        <v>17</v>
      </c>
      <c r="H10989" t="s">
        <v>17315</v>
      </c>
      <c r="I10989" s="74">
        <v>45280</v>
      </c>
      <c r="J10989" t="s">
        <v>19</v>
      </c>
      <c r="K10989" t="s">
        <v>19</v>
      </c>
    </row>
    <row r="10990" spans="1:11" hidden="1" x14ac:dyDescent="0.3">
      <c r="A10990" t="s">
        <v>4895</v>
      </c>
      <c r="B10990" t="s">
        <v>11198</v>
      </c>
      <c r="C10990" t="s">
        <v>22304</v>
      </c>
      <c r="D10990" t="s">
        <v>22305</v>
      </c>
      <c r="E10990" s="74">
        <v>43535</v>
      </c>
      <c r="F10990">
        <v>100</v>
      </c>
      <c r="G10990" t="s">
        <v>17</v>
      </c>
      <c r="H10990" t="s">
        <v>17465</v>
      </c>
      <c r="I10990" s="74">
        <v>43573</v>
      </c>
      <c r="J10990" t="s">
        <v>19</v>
      </c>
      <c r="K10990" t="s">
        <v>19</v>
      </c>
    </row>
    <row r="10991" spans="1:11" hidden="1" x14ac:dyDescent="0.3">
      <c r="A10991" t="s">
        <v>5084</v>
      </c>
      <c r="B10991" t="s">
        <v>11071</v>
      </c>
      <c r="C10991" t="s">
        <v>22325</v>
      </c>
      <c r="D10991" t="s">
        <v>22326</v>
      </c>
      <c r="E10991" s="74">
        <v>43742</v>
      </c>
      <c r="F10991">
        <v>200</v>
      </c>
      <c r="G10991" t="s">
        <v>17</v>
      </c>
      <c r="H10991" t="s">
        <v>17465</v>
      </c>
      <c r="I10991" s="74">
        <v>43790</v>
      </c>
      <c r="J10991" t="s">
        <v>19</v>
      </c>
      <c r="K10991" t="s">
        <v>19</v>
      </c>
    </row>
    <row r="10992" spans="1:11" hidden="1" x14ac:dyDescent="0.3">
      <c r="A10992" t="s">
        <v>8073</v>
      </c>
      <c r="B10992" t="s">
        <v>10331</v>
      </c>
      <c r="C10992" t="s">
        <v>22403</v>
      </c>
      <c r="D10992" t="s">
        <v>22404</v>
      </c>
      <c r="E10992" s="74">
        <v>44111</v>
      </c>
      <c r="F10992">
        <v>25</v>
      </c>
      <c r="G10992" t="s">
        <v>17</v>
      </c>
      <c r="H10992" t="s">
        <v>17465</v>
      </c>
      <c r="I10992" s="74">
        <v>44159</v>
      </c>
      <c r="J10992" t="s">
        <v>19</v>
      </c>
      <c r="K10992" t="s">
        <v>19</v>
      </c>
    </row>
    <row r="10993" spans="1:11" hidden="1" x14ac:dyDescent="0.3">
      <c r="A10993" t="s">
        <v>8090</v>
      </c>
      <c r="B10993" t="s">
        <v>10329</v>
      </c>
      <c r="C10993" t="s">
        <v>22405</v>
      </c>
      <c r="D10993" t="s">
        <v>22406</v>
      </c>
      <c r="E10993" s="74">
        <v>44111</v>
      </c>
      <c r="F10993">
        <v>25</v>
      </c>
      <c r="G10993" t="s">
        <v>17</v>
      </c>
      <c r="H10993" t="s">
        <v>17465</v>
      </c>
      <c r="I10993" s="74">
        <v>44159</v>
      </c>
      <c r="J10993" t="s">
        <v>19</v>
      </c>
      <c r="K10993" t="s">
        <v>19</v>
      </c>
    </row>
    <row r="10994" spans="1:11" hidden="1" x14ac:dyDescent="0.3">
      <c r="A10994" t="s">
        <v>8107</v>
      </c>
      <c r="B10994" t="s">
        <v>10327</v>
      </c>
      <c r="C10994" t="s">
        <v>22407</v>
      </c>
      <c r="D10994" t="s">
        <v>22408</v>
      </c>
      <c r="E10994" s="74">
        <v>44166</v>
      </c>
      <c r="F10994">
        <v>50</v>
      </c>
      <c r="G10994" t="s">
        <v>17</v>
      </c>
      <c r="H10994" t="s">
        <v>17465</v>
      </c>
      <c r="I10994" s="74">
        <v>44243</v>
      </c>
      <c r="J10994" t="s">
        <v>19</v>
      </c>
      <c r="K10994" t="s">
        <v>19</v>
      </c>
    </row>
    <row r="10995" spans="1:11" hidden="1" x14ac:dyDescent="0.3">
      <c r="A10995" t="s">
        <v>15685</v>
      </c>
      <c r="B10995" t="s">
        <v>15684</v>
      </c>
      <c r="C10995" t="s">
        <v>17677</v>
      </c>
      <c r="D10995" t="s">
        <v>17678</v>
      </c>
      <c r="E10995" s="74">
        <v>44519</v>
      </c>
      <c r="F10995">
        <v>271.68</v>
      </c>
      <c r="G10995" t="s">
        <v>6</v>
      </c>
      <c r="H10995" t="s">
        <v>17324</v>
      </c>
      <c r="I10995" s="74">
        <v>44568</v>
      </c>
      <c r="J10995" t="s">
        <v>19</v>
      </c>
      <c r="K10995" t="s">
        <v>19</v>
      </c>
    </row>
    <row r="10996" spans="1:11" hidden="1" x14ac:dyDescent="0.3">
      <c r="A10996" t="s">
        <v>3480</v>
      </c>
      <c r="B10996" t="s">
        <v>11754</v>
      </c>
      <c r="C10996" t="s">
        <v>22148</v>
      </c>
      <c r="D10996" t="s">
        <v>22149</v>
      </c>
      <c r="E10996" s="74">
        <v>31046</v>
      </c>
      <c r="F10996">
        <v>9</v>
      </c>
      <c r="G10996" t="s">
        <v>6</v>
      </c>
      <c r="H10996" t="s">
        <v>17315</v>
      </c>
      <c r="I10996" s="74">
        <v>41369</v>
      </c>
      <c r="J10996" t="s">
        <v>19</v>
      </c>
      <c r="K10996" t="s">
        <v>19</v>
      </c>
    </row>
    <row r="10997" spans="1:11" hidden="1" x14ac:dyDescent="0.3">
      <c r="A10997" t="s">
        <v>3486</v>
      </c>
      <c r="B10997" t="s">
        <v>11830</v>
      </c>
      <c r="C10997" t="s">
        <v>22148</v>
      </c>
      <c r="D10997" t="s">
        <v>22149</v>
      </c>
      <c r="E10997" s="74">
        <v>30489</v>
      </c>
      <c r="F10997">
        <v>19.954999999999998</v>
      </c>
      <c r="G10997" t="s">
        <v>6</v>
      </c>
      <c r="H10997" t="s">
        <v>17315</v>
      </c>
      <c r="I10997" s="74">
        <v>41646</v>
      </c>
      <c r="J10997" t="s">
        <v>19</v>
      </c>
      <c r="K10997" t="s">
        <v>19</v>
      </c>
    </row>
    <row r="10998" spans="1:11" hidden="1" x14ac:dyDescent="0.3">
      <c r="A10998" t="s">
        <v>4521</v>
      </c>
      <c r="B10998" t="s">
        <v>11341</v>
      </c>
      <c r="C10998" t="s">
        <v>17410</v>
      </c>
      <c r="D10998" t="s">
        <v>17411</v>
      </c>
      <c r="E10998" s="74">
        <v>40176</v>
      </c>
      <c r="F10998">
        <v>5.0999999999999997E-2</v>
      </c>
      <c r="G10998" t="s">
        <v>17</v>
      </c>
      <c r="H10998" t="s">
        <v>17315</v>
      </c>
      <c r="I10998" s="74">
        <v>43264</v>
      </c>
      <c r="J10998" t="s">
        <v>19</v>
      </c>
      <c r="K10998" t="s">
        <v>19</v>
      </c>
    </row>
    <row r="10999" spans="1:11" hidden="1" x14ac:dyDescent="0.3">
      <c r="A10999" t="s">
        <v>2545</v>
      </c>
      <c r="B10999" t="s">
        <v>13295</v>
      </c>
      <c r="C10999" t="s">
        <v>18660</v>
      </c>
      <c r="D10999" t="s">
        <v>18661</v>
      </c>
      <c r="E10999" s="74">
        <v>40455</v>
      </c>
      <c r="F10999">
        <v>1.5</v>
      </c>
      <c r="G10999" t="s">
        <v>6</v>
      </c>
      <c r="H10999" t="s">
        <v>17315</v>
      </c>
      <c r="I10999" s="74">
        <v>40736</v>
      </c>
      <c r="J10999" t="s">
        <v>19</v>
      </c>
      <c r="K10999" t="s">
        <v>19</v>
      </c>
    </row>
    <row r="11000" spans="1:11" hidden="1" x14ac:dyDescent="0.3">
      <c r="A11000" t="s">
        <v>13683</v>
      </c>
      <c r="B11000" t="s">
        <v>13682</v>
      </c>
      <c r="C11000" t="s">
        <v>17348</v>
      </c>
      <c r="D11000" t="s">
        <v>17349</v>
      </c>
      <c r="E11000" s="74">
        <v>42495</v>
      </c>
      <c r="F11000">
        <v>0.99</v>
      </c>
      <c r="G11000" t="s">
        <v>17</v>
      </c>
      <c r="H11000" t="s">
        <v>17315</v>
      </c>
      <c r="I11000" s="74">
        <v>44945</v>
      </c>
      <c r="J11000" t="s">
        <v>19</v>
      </c>
      <c r="K11000" t="s">
        <v>19</v>
      </c>
    </row>
    <row r="11001" spans="1:11" hidden="1" x14ac:dyDescent="0.3">
      <c r="A11001" t="s">
        <v>25018</v>
      </c>
      <c r="B11001" t="s">
        <v>25019</v>
      </c>
      <c r="C11001" t="s">
        <v>17555</v>
      </c>
      <c r="D11001" t="s">
        <v>17556</v>
      </c>
      <c r="E11001" s="74">
        <v>45411</v>
      </c>
      <c r="F11001">
        <v>0.99651999999999996</v>
      </c>
      <c r="G11001" t="s">
        <v>17</v>
      </c>
      <c r="H11001" t="s">
        <v>17315</v>
      </c>
      <c r="I11001" s="74">
        <v>45498</v>
      </c>
      <c r="J11001" t="s">
        <v>19</v>
      </c>
      <c r="K11001" t="s">
        <v>19</v>
      </c>
    </row>
    <row r="11002" spans="1:11" hidden="1" x14ac:dyDescent="0.3">
      <c r="A11002" t="s">
        <v>1540</v>
      </c>
      <c r="B11002" t="s">
        <v>12507</v>
      </c>
      <c r="C11002" t="s">
        <v>17393</v>
      </c>
      <c r="D11002" t="s">
        <v>17394</v>
      </c>
      <c r="E11002" s="74">
        <v>40367</v>
      </c>
      <c r="F11002">
        <v>0.50800000000000001</v>
      </c>
      <c r="G11002" t="s">
        <v>17</v>
      </c>
      <c r="H11002" t="s">
        <v>17315</v>
      </c>
      <c r="I11002" s="74">
        <v>41607</v>
      </c>
      <c r="J11002" t="s">
        <v>19</v>
      </c>
      <c r="K11002" t="s">
        <v>19</v>
      </c>
    </row>
    <row r="11003" spans="1:11" hidden="1" x14ac:dyDescent="0.3">
      <c r="A11003" t="s">
        <v>16037</v>
      </c>
      <c r="B11003" t="s">
        <v>14882</v>
      </c>
      <c r="C11003" t="s">
        <v>17603</v>
      </c>
      <c r="D11003" t="s">
        <v>14882</v>
      </c>
      <c r="E11003" s="74">
        <v>42345</v>
      </c>
      <c r="F11003">
        <v>0.17100000000000001</v>
      </c>
      <c r="G11003" t="s">
        <v>17</v>
      </c>
      <c r="H11003" t="s">
        <v>17315</v>
      </c>
      <c r="I11003" s="74">
        <v>44456</v>
      </c>
      <c r="J11003" t="s">
        <v>19</v>
      </c>
      <c r="K11003" t="s">
        <v>19</v>
      </c>
    </row>
    <row r="11004" spans="1:11" hidden="1" x14ac:dyDescent="0.3">
      <c r="A11004" t="s">
        <v>16036</v>
      </c>
      <c r="B11004" t="s">
        <v>14882</v>
      </c>
      <c r="C11004" t="s">
        <v>17603</v>
      </c>
      <c r="D11004" t="s">
        <v>14882</v>
      </c>
      <c r="E11004" s="74">
        <v>42345</v>
      </c>
      <c r="F11004">
        <v>0.188</v>
      </c>
      <c r="G11004" t="s">
        <v>17</v>
      </c>
      <c r="H11004" t="s">
        <v>17315</v>
      </c>
      <c r="I11004" s="74">
        <v>44456</v>
      </c>
      <c r="J11004" t="s">
        <v>19</v>
      </c>
      <c r="K11004" t="s">
        <v>19</v>
      </c>
    </row>
    <row r="11005" spans="1:11" hidden="1" x14ac:dyDescent="0.3">
      <c r="A11005" t="s">
        <v>16035</v>
      </c>
      <c r="B11005" t="s">
        <v>14882</v>
      </c>
      <c r="C11005" t="s">
        <v>17603</v>
      </c>
      <c r="D11005" t="s">
        <v>14882</v>
      </c>
      <c r="E11005" s="74">
        <v>42346</v>
      </c>
      <c r="F11005">
        <v>0.161</v>
      </c>
      <c r="G11005" t="s">
        <v>17</v>
      </c>
      <c r="H11005" t="s">
        <v>17315</v>
      </c>
      <c r="I11005" s="74">
        <v>44456</v>
      </c>
      <c r="J11005" t="s">
        <v>19</v>
      </c>
      <c r="K11005" t="s">
        <v>19</v>
      </c>
    </row>
    <row r="11006" spans="1:11" hidden="1" x14ac:dyDescent="0.3">
      <c r="A11006" t="s">
        <v>16034</v>
      </c>
      <c r="B11006" t="s">
        <v>14882</v>
      </c>
      <c r="C11006" t="s">
        <v>17603</v>
      </c>
      <c r="D11006" t="s">
        <v>14882</v>
      </c>
      <c r="E11006" s="74">
        <v>42888</v>
      </c>
      <c r="F11006">
        <v>0.30499999999999999</v>
      </c>
      <c r="G11006" t="s">
        <v>17</v>
      </c>
      <c r="H11006" t="s">
        <v>17315</v>
      </c>
      <c r="I11006" s="74">
        <v>44456</v>
      </c>
      <c r="J11006" t="s">
        <v>19</v>
      </c>
      <c r="K11006" t="s">
        <v>19</v>
      </c>
    </row>
    <row r="11007" spans="1:11" hidden="1" x14ac:dyDescent="0.3">
      <c r="A11007" t="s">
        <v>16033</v>
      </c>
      <c r="B11007" t="s">
        <v>14882</v>
      </c>
      <c r="C11007" t="s">
        <v>17603</v>
      </c>
      <c r="D11007" t="s">
        <v>14882</v>
      </c>
      <c r="E11007" s="74">
        <v>42345</v>
      </c>
      <c r="F11007">
        <v>0.27</v>
      </c>
      <c r="G11007" t="s">
        <v>17</v>
      </c>
      <c r="H11007" t="s">
        <v>17315</v>
      </c>
      <c r="I11007" s="74">
        <v>44456</v>
      </c>
      <c r="J11007" t="s">
        <v>19</v>
      </c>
      <c r="K11007" t="s">
        <v>19</v>
      </c>
    </row>
    <row r="11008" spans="1:11" hidden="1" x14ac:dyDescent="0.3">
      <c r="A11008" t="s">
        <v>16032</v>
      </c>
      <c r="B11008" t="s">
        <v>14882</v>
      </c>
      <c r="C11008" t="s">
        <v>17603</v>
      </c>
      <c r="D11008" t="s">
        <v>14882</v>
      </c>
      <c r="E11008" s="74">
        <v>42506</v>
      </c>
      <c r="F11008">
        <v>0.245</v>
      </c>
      <c r="G11008" t="s">
        <v>17</v>
      </c>
      <c r="H11008" t="s">
        <v>17315</v>
      </c>
      <c r="I11008" s="74">
        <v>44456</v>
      </c>
      <c r="J11008" t="s">
        <v>19</v>
      </c>
      <c r="K11008" t="s">
        <v>19</v>
      </c>
    </row>
    <row r="11009" spans="1:11" hidden="1" x14ac:dyDescent="0.3">
      <c r="A11009" t="s">
        <v>16031</v>
      </c>
      <c r="B11009" t="s">
        <v>14882</v>
      </c>
      <c r="C11009" t="s">
        <v>17603</v>
      </c>
      <c r="D11009" t="s">
        <v>14882</v>
      </c>
      <c r="E11009" s="74">
        <v>42345</v>
      </c>
      <c r="F11009">
        <v>0.2</v>
      </c>
      <c r="G11009" t="s">
        <v>17</v>
      </c>
      <c r="H11009" t="s">
        <v>17315</v>
      </c>
      <c r="I11009" s="74">
        <v>44456</v>
      </c>
      <c r="J11009" t="s">
        <v>19</v>
      </c>
      <c r="K11009" t="s">
        <v>19</v>
      </c>
    </row>
    <row r="11010" spans="1:11" hidden="1" x14ac:dyDescent="0.3">
      <c r="A11010" t="s">
        <v>16030</v>
      </c>
      <c r="B11010" t="s">
        <v>14882</v>
      </c>
      <c r="C11010" t="s">
        <v>17603</v>
      </c>
      <c r="D11010" t="s">
        <v>14882</v>
      </c>
      <c r="E11010" s="74">
        <v>42500</v>
      </c>
      <c r="F11010">
        <v>0.26400000000000001</v>
      </c>
      <c r="G11010" t="s">
        <v>17</v>
      </c>
      <c r="H11010" t="s">
        <v>17315</v>
      </c>
      <c r="I11010" s="74">
        <v>44456</v>
      </c>
      <c r="J11010" t="s">
        <v>19</v>
      </c>
      <c r="K11010" t="s">
        <v>19</v>
      </c>
    </row>
    <row r="11011" spans="1:11" hidden="1" x14ac:dyDescent="0.3">
      <c r="A11011" t="s">
        <v>16029</v>
      </c>
      <c r="B11011" t="s">
        <v>14882</v>
      </c>
      <c r="C11011" t="s">
        <v>17603</v>
      </c>
      <c r="D11011" t="s">
        <v>14882</v>
      </c>
      <c r="E11011" s="74">
        <v>42711</v>
      </c>
      <c r="F11011">
        <v>0.20399999999999999</v>
      </c>
      <c r="G11011" t="s">
        <v>17</v>
      </c>
      <c r="H11011" t="s">
        <v>17315</v>
      </c>
      <c r="I11011" s="74">
        <v>44456</v>
      </c>
      <c r="J11011" t="s">
        <v>19</v>
      </c>
      <c r="K11011" t="s">
        <v>19</v>
      </c>
    </row>
    <row r="11012" spans="1:11" hidden="1" x14ac:dyDescent="0.3">
      <c r="A11012" t="s">
        <v>16028</v>
      </c>
      <c r="B11012" t="s">
        <v>14882</v>
      </c>
      <c r="C11012" t="s">
        <v>17603</v>
      </c>
      <c r="D11012" t="s">
        <v>14882</v>
      </c>
      <c r="E11012" s="74">
        <v>42726</v>
      </c>
      <c r="F11012">
        <v>0.218</v>
      </c>
      <c r="G11012" t="s">
        <v>17</v>
      </c>
      <c r="H11012" t="s">
        <v>17315</v>
      </c>
      <c r="I11012" s="74">
        <v>44456</v>
      </c>
      <c r="J11012" t="s">
        <v>19</v>
      </c>
      <c r="K11012" t="s">
        <v>19</v>
      </c>
    </row>
    <row r="11013" spans="1:11" hidden="1" x14ac:dyDescent="0.3">
      <c r="A11013" t="s">
        <v>16027</v>
      </c>
      <c r="B11013" t="s">
        <v>14882</v>
      </c>
      <c r="C11013" t="s">
        <v>17603</v>
      </c>
      <c r="D11013" t="s">
        <v>14882</v>
      </c>
      <c r="E11013" s="74">
        <v>42468</v>
      </c>
      <c r="F11013">
        <v>0.26200000000000001</v>
      </c>
      <c r="G11013" t="s">
        <v>17</v>
      </c>
      <c r="H11013" t="s">
        <v>17315</v>
      </c>
      <c r="I11013" s="74">
        <v>44456</v>
      </c>
      <c r="J11013" t="s">
        <v>19</v>
      </c>
      <c r="K11013" t="s">
        <v>19</v>
      </c>
    </row>
    <row r="11014" spans="1:11" hidden="1" x14ac:dyDescent="0.3">
      <c r="A11014" t="s">
        <v>16026</v>
      </c>
      <c r="B11014" t="s">
        <v>14882</v>
      </c>
      <c r="C11014" t="s">
        <v>17603</v>
      </c>
      <c r="D11014" t="s">
        <v>14882</v>
      </c>
      <c r="E11014" s="74">
        <v>42345</v>
      </c>
      <c r="F11014">
        <v>8.6999999999999994E-2</v>
      </c>
      <c r="G11014" t="s">
        <v>17</v>
      </c>
      <c r="H11014" t="s">
        <v>17315</v>
      </c>
      <c r="I11014" s="74">
        <v>44456</v>
      </c>
      <c r="J11014" t="s">
        <v>19</v>
      </c>
      <c r="K11014" t="s">
        <v>19</v>
      </c>
    </row>
    <row r="11015" spans="1:11" hidden="1" x14ac:dyDescent="0.3">
      <c r="A11015" t="s">
        <v>16025</v>
      </c>
      <c r="B11015" t="s">
        <v>14882</v>
      </c>
      <c r="C11015" t="s">
        <v>17603</v>
      </c>
      <c r="D11015" t="s">
        <v>14882</v>
      </c>
      <c r="E11015" s="74">
        <v>42345</v>
      </c>
      <c r="F11015">
        <v>0.16400000000000001</v>
      </c>
      <c r="G11015" t="s">
        <v>17</v>
      </c>
      <c r="H11015" t="s">
        <v>17315</v>
      </c>
      <c r="I11015" s="74">
        <v>44456</v>
      </c>
      <c r="J11015" t="s">
        <v>19</v>
      </c>
      <c r="K11015" t="s">
        <v>19</v>
      </c>
    </row>
    <row r="11016" spans="1:11" hidden="1" x14ac:dyDescent="0.3">
      <c r="A11016" t="s">
        <v>16024</v>
      </c>
      <c r="B11016" t="s">
        <v>14882</v>
      </c>
      <c r="C11016" t="s">
        <v>17603</v>
      </c>
      <c r="D11016" t="s">
        <v>14882</v>
      </c>
      <c r="E11016" s="74">
        <v>42345</v>
      </c>
      <c r="F11016">
        <v>0.10299999999999999</v>
      </c>
      <c r="G11016" t="s">
        <v>17</v>
      </c>
      <c r="H11016" t="s">
        <v>17315</v>
      </c>
      <c r="I11016" s="74">
        <v>44456</v>
      </c>
      <c r="J11016" t="s">
        <v>19</v>
      </c>
      <c r="K11016" t="s">
        <v>19</v>
      </c>
    </row>
    <row r="11017" spans="1:11" hidden="1" x14ac:dyDescent="0.3">
      <c r="A11017" t="s">
        <v>16023</v>
      </c>
      <c r="B11017" t="s">
        <v>14882</v>
      </c>
      <c r="C11017" t="s">
        <v>17603</v>
      </c>
      <c r="D11017" t="s">
        <v>14882</v>
      </c>
      <c r="E11017" s="74">
        <v>42345</v>
      </c>
      <c r="F11017">
        <v>0.20300000000000001</v>
      </c>
      <c r="G11017" t="s">
        <v>17</v>
      </c>
      <c r="H11017" t="s">
        <v>17315</v>
      </c>
      <c r="I11017" s="74">
        <v>44456</v>
      </c>
      <c r="J11017" t="s">
        <v>19</v>
      </c>
      <c r="K11017" t="s">
        <v>19</v>
      </c>
    </row>
    <row r="11018" spans="1:11" hidden="1" x14ac:dyDescent="0.3">
      <c r="A11018" t="s">
        <v>16022</v>
      </c>
      <c r="B11018" t="s">
        <v>14882</v>
      </c>
      <c r="C11018" t="s">
        <v>17603</v>
      </c>
      <c r="D11018" t="s">
        <v>14882</v>
      </c>
      <c r="E11018" s="74">
        <v>42345</v>
      </c>
      <c r="F11018">
        <v>0.182</v>
      </c>
      <c r="G11018" t="s">
        <v>17</v>
      </c>
      <c r="H11018" t="s">
        <v>17315</v>
      </c>
      <c r="I11018" s="74">
        <v>44456</v>
      </c>
      <c r="J11018" t="s">
        <v>19</v>
      </c>
      <c r="K11018" t="s">
        <v>19</v>
      </c>
    </row>
    <row r="11019" spans="1:11" hidden="1" x14ac:dyDescent="0.3">
      <c r="A11019" t="s">
        <v>16016</v>
      </c>
      <c r="B11019" t="s">
        <v>14882</v>
      </c>
      <c r="C11019" t="s">
        <v>17603</v>
      </c>
      <c r="D11019" t="s">
        <v>14882</v>
      </c>
      <c r="E11019" s="74">
        <v>42513</v>
      </c>
      <c r="F11019">
        <v>0.14699999999999999</v>
      </c>
      <c r="G11019" t="s">
        <v>17</v>
      </c>
      <c r="H11019" t="s">
        <v>17315</v>
      </c>
      <c r="I11019" s="74">
        <v>44456</v>
      </c>
      <c r="J11019" t="s">
        <v>19</v>
      </c>
      <c r="K11019" t="s">
        <v>19</v>
      </c>
    </row>
    <row r="11020" spans="1:11" hidden="1" x14ac:dyDescent="0.3">
      <c r="A11020" t="s">
        <v>16015</v>
      </c>
      <c r="B11020" t="s">
        <v>14882</v>
      </c>
      <c r="C11020" t="s">
        <v>17603</v>
      </c>
      <c r="D11020" t="s">
        <v>14882</v>
      </c>
      <c r="E11020" s="74">
        <v>42349</v>
      </c>
      <c r="F11020">
        <v>0.17499999999999999</v>
      </c>
      <c r="G11020" t="s">
        <v>17</v>
      </c>
      <c r="H11020" t="s">
        <v>17315</v>
      </c>
      <c r="I11020" s="74">
        <v>44456</v>
      </c>
      <c r="J11020" t="s">
        <v>19</v>
      </c>
      <c r="K11020" t="s">
        <v>19</v>
      </c>
    </row>
    <row r="11021" spans="1:11" hidden="1" x14ac:dyDescent="0.3">
      <c r="A11021" t="s">
        <v>16000</v>
      </c>
      <c r="B11021" t="s">
        <v>14882</v>
      </c>
      <c r="C11021" t="s">
        <v>17603</v>
      </c>
      <c r="D11021" t="s">
        <v>14882</v>
      </c>
      <c r="E11021" s="74">
        <v>42516</v>
      </c>
      <c r="F11021">
        <v>0.98899999999999999</v>
      </c>
      <c r="G11021" t="s">
        <v>17</v>
      </c>
      <c r="H11021" t="s">
        <v>17315</v>
      </c>
      <c r="I11021" s="74">
        <v>44470</v>
      </c>
      <c r="J11021" t="s">
        <v>19</v>
      </c>
      <c r="K11021" t="s">
        <v>19</v>
      </c>
    </row>
    <row r="11022" spans="1:11" hidden="1" x14ac:dyDescent="0.3">
      <c r="A11022" t="s">
        <v>15999</v>
      </c>
      <c r="B11022" t="s">
        <v>14882</v>
      </c>
      <c r="C11022" t="s">
        <v>17603</v>
      </c>
      <c r="D11022" t="s">
        <v>14882</v>
      </c>
      <c r="E11022" s="74">
        <v>42923</v>
      </c>
      <c r="F11022">
        <v>0.999</v>
      </c>
      <c r="G11022" t="s">
        <v>17</v>
      </c>
      <c r="H11022" t="s">
        <v>17315</v>
      </c>
      <c r="I11022" s="74">
        <v>44470</v>
      </c>
      <c r="J11022" t="s">
        <v>19</v>
      </c>
      <c r="K11022" t="s">
        <v>19</v>
      </c>
    </row>
    <row r="11023" spans="1:11" hidden="1" x14ac:dyDescent="0.3">
      <c r="A11023" t="s">
        <v>14954</v>
      </c>
      <c r="B11023" t="s">
        <v>14882</v>
      </c>
      <c r="C11023" t="s">
        <v>17603</v>
      </c>
      <c r="D11023" t="s">
        <v>14882</v>
      </c>
      <c r="E11023" s="74">
        <v>44546</v>
      </c>
      <c r="F11023">
        <v>0.127</v>
      </c>
      <c r="G11023" t="s">
        <v>17</v>
      </c>
      <c r="H11023" t="s">
        <v>17315</v>
      </c>
      <c r="I11023" s="74">
        <v>44713</v>
      </c>
      <c r="J11023" t="s">
        <v>19</v>
      </c>
      <c r="K11023" t="s">
        <v>19</v>
      </c>
    </row>
    <row r="11024" spans="1:11" hidden="1" x14ac:dyDescent="0.3">
      <c r="A11024" t="s">
        <v>14883</v>
      </c>
      <c r="B11024" t="s">
        <v>14882</v>
      </c>
      <c r="C11024" t="s">
        <v>17603</v>
      </c>
      <c r="D11024" t="s">
        <v>14882</v>
      </c>
      <c r="E11024" s="74">
        <v>44655</v>
      </c>
      <c r="F11024">
        <v>0.16200000000000001</v>
      </c>
      <c r="G11024" t="s">
        <v>17</v>
      </c>
      <c r="H11024" t="s">
        <v>17315</v>
      </c>
      <c r="I11024" s="74">
        <v>44705</v>
      </c>
      <c r="J11024" t="s">
        <v>19</v>
      </c>
      <c r="K11024" t="s">
        <v>19</v>
      </c>
    </row>
    <row r="11025" spans="1:11" hidden="1" x14ac:dyDescent="0.3">
      <c r="A11025" t="s">
        <v>3505</v>
      </c>
      <c r="B11025" t="s">
        <v>12004</v>
      </c>
      <c r="C11025" t="s">
        <v>17784</v>
      </c>
      <c r="D11025" t="s">
        <v>17785</v>
      </c>
      <c r="E11025" s="74">
        <v>30498</v>
      </c>
      <c r="F11025">
        <v>2.9</v>
      </c>
      <c r="G11025" t="s">
        <v>17369</v>
      </c>
      <c r="H11025" t="s">
        <v>17315</v>
      </c>
      <c r="I11025" s="74">
        <v>41705</v>
      </c>
      <c r="J11025" t="s">
        <v>19</v>
      </c>
      <c r="K11025" t="s">
        <v>19</v>
      </c>
    </row>
    <row r="11026" spans="1:11" hidden="1" x14ac:dyDescent="0.3">
      <c r="A11026" t="s">
        <v>2509</v>
      </c>
      <c r="B11026" t="s">
        <v>2510</v>
      </c>
      <c r="C11026" t="s">
        <v>17372</v>
      </c>
      <c r="D11026" t="s">
        <v>17373</v>
      </c>
      <c r="E11026" s="74">
        <v>40680</v>
      </c>
      <c r="F11026">
        <v>1.5</v>
      </c>
      <c r="G11026" t="s">
        <v>17</v>
      </c>
      <c r="H11026" t="s">
        <v>17315</v>
      </c>
      <c r="I11026" s="74">
        <v>40781</v>
      </c>
      <c r="J11026" t="s">
        <v>19</v>
      </c>
      <c r="K11026" t="s">
        <v>19</v>
      </c>
    </row>
    <row r="11027" spans="1:11" hidden="1" x14ac:dyDescent="0.3">
      <c r="A11027" t="s">
        <v>25840</v>
      </c>
      <c r="B11027" t="s">
        <v>25841</v>
      </c>
      <c r="C11027" t="s">
        <v>18715</v>
      </c>
      <c r="D11027" t="s">
        <v>18716</v>
      </c>
      <c r="E11027" s="74">
        <v>45408</v>
      </c>
      <c r="F11027">
        <v>2.4208E-2</v>
      </c>
      <c r="G11027" t="s">
        <v>17</v>
      </c>
      <c r="H11027" t="s">
        <v>17315</v>
      </c>
      <c r="I11027" s="74">
        <v>45495</v>
      </c>
      <c r="J11027" t="s">
        <v>19</v>
      </c>
      <c r="K11027" t="s">
        <v>19</v>
      </c>
    </row>
    <row r="11028" spans="1:11" hidden="1" x14ac:dyDescent="0.3">
      <c r="A11028" t="s">
        <v>1344</v>
      </c>
      <c r="B11028" t="s">
        <v>12378</v>
      </c>
      <c r="C11028" t="s">
        <v>17410</v>
      </c>
      <c r="D11028" t="s">
        <v>17411</v>
      </c>
      <c r="E11028" s="74">
        <v>40388</v>
      </c>
      <c r="F11028">
        <v>8.8999999999999996E-2</v>
      </c>
      <c r="G11028" t="s">
        <v>17</v>
      </c>
      <c r="H11028" t="s">
        <v>17315</v>
      </c>
      <c r="I11028" s="74">
        <v>41689</v>
      </c>
      <c r="J11028" t="s">
        <v>19</v>
      </c>
      <c r="K11028" t="s">
        <v>19</v>
      </c>
    </row>
    <row r="11029" spans="1:11" hidden="1" x14ac:dyDescent="0.3">
      <c r="A11029" t="s">
        <v>700</v>
      </c>
      <c r="B11029" t="s">
        <v>12024</v>
      </c>
      <c r="C11029" t="s">
        <v>17474</v>
      </c>
      <c r="D11029" t="s">
        <v>17475</v>
      </c>
      <c r="E11029" s="74">
        <v>42277</v>
      </c>
      <c r="F11029">
        <v>7.5</v>
      </c>
      <c r="G11029" t="s">
        <v>17</v>
      </c>
      <c r="H11029" t="s">
        <v>17315</v>
      </c>
      <c r="I11029" s="74">
        <v>42307</v>
      </c>
      <c r="J11029" t="s">
        <v>19</v>
      </c>
      <c r="K11029" t="s">
        <v>19</v>
      </c>
    </row>
    <row r="11030" spans="1:11" hidden="1" x14ac:dyDescent="0.3">
      <c r="A11030" t="s">
        <v>3554</v>
      </c>
      <c r="B11030" t="s">
        <v>12327</v>
      </c>
      <c r="C11030" t="s">
        <v>21628</v>
      </c>
      <c r="D11030" t="s">
        <v>21629</v>
      </c>
      <c r="E11030" s="74">
        <v>32948</v>
      </c>
      <c r="F11030">
        <v>20.09</v>
      </c>
      <c r="G11030" t="s">
        <v>17369</v>
      </c>
      <c r="H11030" t="s">
        <v>17315</v>
      </c>
      <c r="I11030" s="74">
        <v>39659</v>
      </c>
      <c r="J11030" t="s">
        <v>19</v>
      </c>
      <c r="K11030" t="s">
        <v>19</v>
      </c>
    </row>
    <row r="11031" spans="1:11" hidden="1" x14ac:dyDescent="0.3">
      <c r="A11031" t="s">
        <v>817</v>
      </c>
      <c r="B11031" t="s">
        <v>12100</v>
      </c>
      <c r="C11031" t="s">
        <v>17372</v>
      </c>
      <c r="D11031" t="s">
        <v>17373</v>
      </c>
      <c r="E11031" s="74">
        <v>42107</v>
      </c>
      <c r="F11031">
        <v>1.49</v>
      </c>
      <c r="G11031" t="s">
        <v>17</v>
      </c>
      <c r="H11031" t="s">
        <v>17315</v>
      </c>
      <c r="I11031" s="74">
        <v>42171</v>
      </c>
      <c r="J11031" t="s">
        <v>19</v>
      </c>
      <c r="K11031" t="s">
        <v>19</v>
      </c>
    </row>
    <row r="11032" spans="1:11" hidden="1" x14ac:dyDescent="0.3">
      <c r="A11032" t="s">
        <v>7830</v>
      </c>
      <c r="B11032" t="s">
        <v>10379</v>
      </c>
      <c r="C11032" t="s">
        <v>17342</v>
      </c>
      <c r="D11032" t="s">
        <v>17343</v>
      </c>
      <c r="E11032" s="74">
        <v>42276</v>
      </c>
      <c r="F11032">
        <v>0.71</v>
      </c>
      <c r="G11032" t="s">
        <v>17</v>
      </c>
      <c r="H11032" t="s">
        <v>17315</v>
      </c>
      <c r="I11032" s="74">
        <v>43927</v>
      </c>
      <c r="J11032" t="s">
        <v>19</v>
      </c>
      <c r="K11032" t="s">
        <v>19</v>
      </c>
    </row>
    <row r="11033" spans="1:11" hidden="1" x14ac:dyDescent="0.3">
      <c r="A11033" t="s">
        <v>6146</v>
      </c>
      <c r="B11033" t="s">
        <v>22368</v>
      </c>
      <c r="C11033" t="s">
        <v>22353</v>
      </c>
      <c r="D11033" t="s">
        <v>22354</v>
      </c>
      <c r="E11033" s="74">
        <v>43130</v>
      </c>
      <c r="F11033">
        <v>0.14099999999999999</v>
      </c>
      <c r="G11033" t="s">
        <v>17</v>
      </c>
      <c r="H11033" t="s">
        <v>17315</v>
      </c>
      <c r="I11033" s="74">
        <v>43790</v>
      </c>
      <c r="J11033" t="s">
        <v>19</v>
      </c>
      <c r="K11033" t="s">
        <v>19</v>
      </c>
    </row>
    <row r="11034" spans="1:11" hidden="1" x14ac:dyDescent="0.3">
      <c r="A11034" t="s">
        <v>6150</v>
      </c>
      <c r="B11034" t="s">
        <v>22371</v>
      </c>
      <c r="C11034" t="s">
        <v>22353</v>
      </c>
      <c r="D11034" t="s">
        <v>22354</v>
      </c>
      <c r="E11034" s="74">
        <v>43110</v>
      </c>
      <c r="F11034">
        <v>0.11700000000000001</v>
      </c>
      <c r="G11034" t="s">
        <v>17</v>
      </c>
      <c r="H11034" t="s">
        <v>17315</v>
      </c>
      <c r="I11034" s="74">
        <v>43790</v>
      </c>
      <c r="J11034" t="s">
        <v>19</v>
      </c>
      <c r="K11034" t="s">
        <v>19</v>
      </c>
    </row>
    <row r="11035" spans="1:11" hidden="1" x14ac:dyDescent="0.3">
      <c r="A11035" t="s">
        <v>3494</v>
      </c>
      <c r="B11035" t="s">
        <v>11892</v>
      </c>
      <c r="C11035" t="s">
        <v>17726</v>
      </c>
      <c r="D11035" t="s">
        <v>17727</v>
      </c>
      <c r="E11035" s="74">
        <v>31761</v>
      </c>
      <c r="F11035">
        <v>55.868000000000002</v>
      </c>
      <c r="G11035" t="s">
        <v>6</v>
      </c>
      <c r="H11035" t="s">
        <v>17315</v>
      </c>
      <c r="I11035" s="74">
        <v>39666</v>
      </c>
      <c r="J11035" t="s">
        <v>19</v>
      </c>
      <c r="K11035" t="s">
        <v>19</v>
      </c>
    </row>
    <row r="11036" spans="1:11" hidden="1" x14ac:dyDescent="0.3">
      <c r="A11036" t="s">
        <v>8887</v>
      </c>
      <c r="B11036" t="s">
        <v>17190</v>
      </c>
      <c r="C11036" t="s">
        <v>17348</v>
      </c>
      <c r="D11036" t="s">
        <v>17349</v>
      </c>
      <c r="E11036" s="74">
        <v>42111</v>
      </c>
      <c r="F11036">
        <v>0.998</v>
      </c>
      <c r="G11036" t="s">
        <v>17</v>
      </c>
      <c r="H11036" t="s">
        <v>17315</v>
      </c>
      <c r="I11036" s="74">
        <v>43985</v>
      </c>
      <c r="J11036" t="s">
        <v>19</v>
      </c>
      <c r="K11036" t="s">
        <v>19</v>
      </c>
    </row>
    <row r="11037" spans="1:11" hidden="1" x14ac:dyDescent="0.3">
      <c r="A11037" t="s">
        <v>9010</v>
      </c>
      <c r="B11037" t="s">
        <v>17104</v>
      </c>
      <c r="C11037" t="s">
        <v>17348</v>
      </c>
      <c r="D11037" t="s">
        <v>17349</v>
      </c>
      <c r="E11037" s="74">
        <v>42668</v>
      </c>
      <c r="F11037">
        <v>0.97499999999999998</v>
      </c>
      <c r="G11037" t="s">
        <v>17</v>
      </c>
      <c r="H11037" t="s">
        <v>17315</v>
      </c>
      <c r="I11037" s="74">
        <v>44029</v>
      </c>
      <c r="J11037" t="s">
        <v>19</v>
      </c>
      <c r="K11037" t="s">
        <v>19</v>
      </c>
    </row>
    <row r="11038" spans="1:11" hidden="1" x14ac:dyDescent="0.3">
      <c r="A11038" t="s">
        <v>24544</v>
      </c>
      <c r="B11038" t="s">
        <v>24545</v>
      </c>
      <c r="C11038" t="s">
        <v>17410</v>
      </c>
      <c r="D11038" t="s">
        <v>17411</v>
      </c>
      <c r="E11038" s="74">
        <v>44014</v>
      </c>
      <c r="F11038">
        <v>0.29699999999999999</v>
      </c>
      <c r="G11038" t="s">
        <v>17</v>
      </c>
      <c r="H11038" t="s">
        <v>17315</v>
      </c>
      <c r="I11038" s="74">
        <v>45371</v>
      </c>
      <c r="J11038" t="s">
        <v>19</v>
      </c>
      <c r="K11038" t="s">
        <v>19</v>
      </c>
    </row>
    <row r="11039" spans="1:11" hidden="1" x14ac:dyDescent="0.3">
      <c r="A11039" t="s">
        <v>4147</v>
      </c>
      <c r="B11039" t="s">
        <v>11563</v>
      </c>
      <c r="C11039" t="s">
        <v>17410</v>
      </c>
      <c r="D11039" t="s">
        <v>17411</v>
      </c>
      <c r="E11039" s="74">
        <v>42878</v>
      </c>
      <c r="F11039">
        <v>0.98599999999999999</v>
      </c>
      <c r="G11039" t="s">
        <v>17</v>
      </c>
      <c r="H11039" t="s">
        <v>17315</v>
      </c>
      <c r="I11039" s="74">
        <v>42971</v>
      </c>
      <c r="J11039" t="s">
        <v>19</v>
      </c>
      <c r="K11039" t="s">
        <v>19</v>
      </c>
    </row>
    <row r="11040" spans="1:11" hidden="1" x14ac:dyDescent="0.3">
      <c r="A11040" t="s">
        <v>19220</v>
      </c>
      <c r="B11040" t="s">
        <v>19221</v>
      </c>
      <c r="C11040" t="s">
        <v>17410</v>
      </c>
      <c r="D11040" t="s">
        <v>17411</v>
      </c>
      <c r="E11040" s="74">
        <v>41596</v>
      </c>
      <c r="F11040">
        <v>0.13519800000000001</v>
      </c>
      <c r="G11040" t="s">
        <v>17</v>
      </c>
      <c r="H11040" t="s">
        <v>17315</v>
      </c>
      <c r="I11040" s="74">
        <v>45161</v>
      </c>
      <c r="J11040" t="s">
        <v>19</v>
      </c>
      <c r="K11040" t="s">
        <v>17325</v>
      </c>
    </row>
    <row r="11041" spans="1:11" hidden="1" x14ac:dyDescent="0.3">
      <c r="A11041" t="s">
        <v>24399</v>
      </c>
      <c r="B11041" t="s">
        <v>24400</v>
      </c>
      <c r="C11041" t="s">
        <v>17410</v>
      </c>
      <c r="D11041" t="s">
        <v>17411</v>
      </c>
      <c r="E11041" s="74">
        <v>41205</v>
      </c>
      <c r="F11041">
        <v>0.14838299999999999</v>
      </c>
      <c r="G11041" t="s">
        <v>17</v>
      </c>
      <c r="H11041" t="s">
        <v>17315</v>
      </c>
      <c r="I11041" s="74">
        <v>45680</v>
      </c>
      <c r="J11041" t="s">
        <v>19</v>
      </c>
      <c r="K11041" t="s">
        <v>17325</v>
      </c>
    </row>
    <row r="11042" spans="1:11" hidden="1" x14ac:dyDescent="0.3">
      <c r="A11042" t="s">
        <v>18762</v>
      </c>
      <c r="B11042" t="s">
        <v>18763</v>
      </c>
      <c r="C11042" t="s">
        <v>17410</v>
      </c>
      <c r="D11042" t="s">
        <v>17411</v>
      </c>
      <c r="E11042" s="74">
        <v>41249</v>
      </c>
      <c r="F11042">
        <v>0.153311</v>
      </c>
      <c r="G11042" t="s">
        <v>17</v>
      </c>
      <c r="H11042" t="s">
        <v>17315</v>
      </c>
      <c r="I11042" s="74">
        <v>45160</v>
      </c>
      <c r="J11042" t="s">
        <v>19</v>
      </c>
      <c r="K11042" t="s">
        <v>17325</v>
      </c>
    </row>
    <row r="11043" spans="1:11" hidden="1" x14ac:dyDescent="0.3">
      <c r="A11043" t="s">
        <v>24439</v>
      </c>
      <c r="B11043" t="s">
        <v>24440</v>
      </c>
      <c r="C11043" t="s">
        <v>17410</v>
      </c>
      <c r="D11043" t="s">
        <v>17411</v>
      </c>
      <c r="E11043" s="74">
        <v>40877</v>
      </c>
      <c r="F11043">
        <v>0.14538999999999999</v>
      </c>
      <c r="G11043" t="s">
        <v>17</v>
      </c>
      <c r="H11043" t="s">
        <v>17315</v>
      </c>
      <c r="I11043" s="74">
        <v>45470</v>
      </c>
      <c r="J11043" t="s">
        <v>19</v>
      </c>
      <c r="K11043" t="s">
        <v>17325</v>
      </c>
    </row>
    <row r="11044" spans="1:11" hidden="1" x14ac:dyDescent="0.3">
      <c r="A11044" t="s">
        <v>24572</v>
      </c>
      <c r="B11044" t="s">
        <v>24573</v>
      </c>
      <c r="C11044" t="s">
        <v>17410</v>
      </c>
      <c r="D11044" t="s">
        <v>17411</v>
      </c>
      <c r="E11044" s="74">
        <v>41635</v>
      </c>
      <c r="F11044">
        <v>0.14998500000000001</v>
      </c>
      <c r="G11044" t="s">
        <v>17</v>
      </c>
      <c r="H11044" t="s">
        <v>17315</v>
      </c>
      <c r="I11044" s="74">
        <v>45470</v>
      </c>
      <c r="J11044" t="s">
        <v>19</v>
      </c>
      <c r="K11044" t="s">
        <v>17325</v>
      </c>
    </row>
    <row r="11045" spans="1:11" hidden="1" x14ac:dyDescent="0.3">
      <c r="A11045" t="s">
        <v>19222</v>
      </c>
      <c r="B11045" t="s">
        <v>19223</v>
      </c>
      <c r="C11045" t="s">
        <v>17410</v>
      </c>
      <c r="D11045" t="s">
        <v>17411</v>
      </c>
      <c r="E11045" s="74">
        <v>41747</v>
      </c>
      <c r="F11045">
        <v>0.14727599999999999</v>
      </c>
      <c r="G11045" t="s">
        <v>17</v>
      </c>
      <c r="H11045" t="s">
        <v>17315</v>
      </c>
      <c r="I11045" s="74">
        <v>45161</v>
      </c>
      <c r="J11045" t="s">
        <v>19</v>
      </c>
      <c r="K11045" t="s">
        <v>17325</v>
      </c>
    </row>
    <row r="11046" spans="1:11" hidden="1" x14ac:dyDescent="0.3">
      <c r="A11046" t="s">
        <v>19224</v>
      </c>
      <c r="B11046" t="s">
        <v>19225</v>
      </c>
      <c r="C11046" t="s">
        <v>17410</v>
      </c>
      <c r="D11046" t="s">
        <v>17411</v>
      </c>
      <c r="E11046" s="74">
        <v>44400</v>
      </c>
      <c r="F11046">
        <v>0.17385600000000001</v>
      </c>
      <c r="G11046" t="s">
        <v>17</v>
      </c>
      <c r="H11046" t="s">
        <v>17315</v>
      </c>
      <c r="I11046" s="74">
        <v>45320</v>
      </c>
      <c r="J11046" t="s">
        <v>19</v>
      </c>
      <c r="K11046" t="s">
        <v>17325</v>
      </c>
    </row>
    <row r="11047" spans="1:11" hidden="1" x14ac:dyDescent="0.3">
      <c r="A11047" t="s">
        <v>19226</v>
      </c>
      <c r="B11047" t="s">
        <v>19227</v>
      </c>
      <c r="C11047" t="s">
        <v>17410</v>
      </c>
      <c r="D11047" t="s">
        <v>17411</v>
      </c>
      <c r="E11047" s="74">
        <v>44670</v>
      </c>
      <c r="F11047">
        <v>0.20841199999999999</v>
      </c>
      <c r="G11047" t="s">
        <v>17</v>
      </c>
      <c r="H11047" t="s">
        <v>17315</v>
      </c>
      <c r="I11047" s="74">
        <v>45320</v>
      </c>
      <c r="J11047" t="s">
        <v>19</v>
      </c>
      <c r="K11047" t="s">
        <v>17325</v>
      </c>
    </row>
    <row r="11048" spans="1:11" hidden="1" x14ac:dyDescent="0.3">
      <c r="A11048" t="s">
        <v>19232</v>
      </c>
      <c r="B11048" t="s">
        <v>19233</v>
      </c>
      <c r="C11048" t="s">
        <v>17410</v>
      </c>
      <c r="D11048" t="s">
        <v>17411</v>
      </c>
      <c r="E11048" s="74">
        <v>44622</v>
      </c>
      <c r="F11048">
        <v>0.149372</v>
      </c>
      <c r="G11048" t="s">
        <v>17</v>
      </c>
      <c r="H11048" t="s">
        <v>17315</v>
      </c>
      <c r="I11048" s="74">
        <v>45161</v>
      </c>
      <c r="J11048" t="s">
        <v>19</v>
      </c>
      <c r="K11048" t="s">
        <v>17325</v>
      </c>
    </row>
    <row r="11049" spans="1:11" hidden="1" x14ac:dyDescent="0.3">
      <c r="A11049" t="s">
        <v>19228</v>
      </c>
      <c r="B11049" t="s">
        <v>19229</v>
      </c>
      <c r="C11049" t="s">
        <v>17410</v>
      </c>
      <c r="D11049" t="s">
        <v>17411</v>
      </c>
      <c r="E11049" s="74">
        <v>44719</v>
      </c>
      <c r="F11049">
        <v>0.14544000000000001</v>
      </c>
      <c r="G11049" t="s">
        <v>17</v>
      </c>
      <c r="H11049" t="s">
        <v>17315</v>
      </c>
      <c r="I11049" s="74">
        <v>45161</v>
      </c>
      <c r="J11049" t="s">
        <v>19</v>
      </c>
      <c r="K11049" t="s">
        <v>17325</v>
      </c>
    </row>
    <row r="11050" spans="1:11" hidden="1" x14ac:dyDescent="0.3">
      <c r="A11050" t="s">
        <v>19234</v>
      </c>
      <c r="B11050" t="s">
        <v>19235</v>
      </c>
      <c r="C11050" t="s">
        <v>17410</v>
      </c>
      <c r="D11050" t="s">
        <v>17411</v>
      </c>
      <c r="E11050" s="74">
        <v>44279</v>
      </c>
      <c r="F11050">
        <v>0.148701</v>
      </c>
      <c r="G11050" t="s">
        <v>17</v>
      </c>
      <c r="H11050" t="s">
        <v>17315</v>
      </c>
      <c r="I11050" s="74">
        <v>45161</v>
      </c>
      <c r="J11050" t="s">
        <v>19</v>
      </c>
      <c r="K11050" t="s">
        <v>17325</v>
      </c>
    </row>
    <row r="11051" spans="1:11" hidden="1" x14ac:dyDescent="0.3">
      <c r="A11051" t="s">
        <v>24451</v>
      </c>
      <c r="B11051" t="s">
        <v>24452</v>
      </c>
      <c r="C11051" t="s">
        <v>17410</v>
      </c>
      <c r="D11051" t="s">
        <v>17411</v>
      </c>
      <c r="E11051" s="74">
        <v>41618</v>
      </c>
      <c r="F11051">
        <v>0.16000200000000001</v>
      </c>
      <c r="G11051" t="s">
        <v>17</v>
      </c>
      <c r="H11051" t="s">
        <v>17315</v>
      </c>
      <c r="I11051" s="74">
        <v>45470</v>
      </c>
      <c r="J11051" t="s">
        <v>19</v>
      </c>
      <c r="K11051" t="s">
        <v>17325</v>
      </c>
    </row>
    <row r="11052" spans="1:11" hidden="1" x14ac:dyDescent="0.3">
      <c r="A11052" t="s">
        <v>19230</v>
      </c>
      <c r="B11052" t="s">
        <v>19231</v>
      </c>
      <c r="C11052" t="s">
        <v>17410</v>
      </c>
      <c r="D11052" t="s">
        <v>17411</v>
      </c>
      <c r="E11052" s="74">
        <v>44593</v>
      </c>
      <c r="F11052">
        <v>0.23033100000000001</v>
      </c>
      <c r="G11052" t="s">
        <v>17</v>
      </c>
      <c r="H11052" t="s">
        <v>17315</v>
      </c>
      <c r="I11052" s="74">
        <v>45161</v>
      </c>
      <c r="J11052" t="s">
        <v>19</v>
      </c>
      <c r="K11052" t="s">
        <v>17325</v>
      </c>
    </row>
    <row r="11053" spans="1:11" hidden="1" x14ac:dyDescent="0.3">
      <c r="A11053" t="s">
        <v>19236</v>
      </c>
      <c r="B11053" t="s">
        <v>19237</v>
      </c>
      <c r="C11053" t="s">
        <v>17410</v>
      </c>
      <c r="D11053" t="s">
        <v>17411</v>
      </c>
      <c r="E11053" s="74">
        <v>44662</v>
      </c>
      <c r="F11053">
        <v>0.23507900000000001</v>
      </c>
      <c r="G11053" t="s">
        <v>17</v>
      </c>
      <c r="H11053" t="s">
        <v>17315</v>
      </c>
      <c r="I11053" s="74">
        <v>45161</v>
      </c>
      <c r="J11053" t="s">
        <v>19</v>
      </c>
      <c r="K11053" t="s">
        <v>17325</v>
      </c>
    </row>
    <row r="11054" spans="1:11" hidden="1" x14ac:dyDescent="0.3">
      <c r="A11054" t="s">
        <v>19238</v>
      </c>
      <c r="B11054" t="s">
        <v>19239</v>
      </c>
      <c r="C11054" t="s">
        <v>17410</v>
      </c>
      <c r="D11054" t="s">
        <v>17411</v>
      </c>
      <c r="E11054" s="74">
        <v>44714</v>
      </c>
      <c r="F11054">
        <v>0.15479999999999999</v>
      </c>
      <c r="G11054" t="s">
        <v>17</v>
      </c>
      <c r="H11054" t="s">
        <v>17315</v>
      </c>
      <c r="I11054" s="74">
        <v>45161</v>
      </c>
      <c r="J11054" t="s">
        <v>19</v>
      </c>
      <c r="K11054" t="s">
        <v>17325</v>
      </c>
    </row>
    <row r="11055" spans="1:11" hidden="1" x14ac:dyDescent="0.3">
      <c r="A11055" t="s">
        <v>19241</v>
      </c>
      <c r="B11055" t="s">
        <v>19242</v>
      </c>
      <c r="C11055" t="s">
        <v>17410</v>
      </c>
      <c r="D11055" t="s">
        <v>17411</v>
      </c>
      <c r="E11055" s="74">
        <v>41542</v>
      </c>
      <c r="F11055">
        <v>0.15720700000000001</v>
      </c>
      <c r="G11055" t="s">
        <v>17</v>
      </c>
      <c r="H11055" t="s">
        <v>17315</v>
      </c>
      <c r="I11055" s="74">
        <v>45161</v>
      </c>
      <c r="J11055" t="s">
        <v>19</v>
      </c>
      <c r="K11055" t="s">
        <v>17325</v>
      </c>
    </row>
    <row r="11056" spans="1:11" hidden="1" x14ac:dyDescent="0.3">
      <c r="A11056" t="s">
        <v>19243</v>
      </c>
      <c r="B11056" t="s">
        <v>19244</v>
      </c>
      <c r="C11056" t="s">
        <v>17410</v>
      </c>
      <c r="D11056" t="s">
        <v>17411</v>
      </c>
      <c r="E11056" s="74">
        <v>41589</v>
      </c>
      <c r="F11056">
        <v>0.15801299999999999</v>
      </c>
      <c r="G11056" t="s">
        <v>17</v>
      </c>
      <c r="H11056" t="s">
        <v>17315</v>
      </c>
      <c r="I11056" s="74">
        <v>45320</v>
      </c>
      <c r="J11056" t="s">
        <v>19</v>
      </c>
      <c r="K11056" t="s">
        <v>17325</v>
      </c>
    </row>
    <row r="11057" spans="1:11" hidden="1" x14ac:dyDescent="0.3">
      <c r="A11057" t="s">
        <v>24574</v>
      </c>
      <c r="B11057" t="s">
        <v>24575</v>
      </c>
      <c r="C11057" t="s">
        <v>17410</v>
      </c>
      <c r="D11057" t="s">
        <v>17411</v>
      </c>
      <c r="E11057" s="74">
        <v>41623</v>
      </c>
      <c r="F11057">
        <v>0.14607000000000001</v>
      </c>
      <c r="G11057" t="s">
        <v>17</v>
      </c>
      <c r="H11057" t="s">
        <v>17315</v>
      </c>
      <c r="I11057" s="74">
        <v>45680</v>
      </c>
      <c r="J11057" t="s">
        <v>19</v>
      </c>
      <c r="K11057" t="s">
        <v>17325</v>
      </c>
    </row>
    <row r="11058" spans="1:11" hidden="1" x14ac:dyDescent="0.3">
      <c r="A11058" t="s">
        <v>24576</v>
      </c>
      <c r="B11058" t="s">
        <v>24577</v>
      </c>
      <c r="C11058" t="s">
        <v>17410</v>
      </c>
      <c r="D11058" t="s">
        <v>17411</v>
      </c>
      <c r="E11058" s="74">
        <v>41743</v>
      </c>
      <c r="F11058">
        <v>0.14765500000000001</v>
      </c>
      <c r="G11058" t="s">
        <v>17</v>
      </c>
      <c r="H11058" t="s">
        <v>17315</v>
      </c>
      <c r="I11058" s="74">
        <v>45470</v>
      </c>
      <c r="J11058" t="s">
        <v>19</v>
      </c>
      <c r="K11058" t="s">
        <v>17325</v>
      </c>
    </row>
    <row r="11059" spans="1:11" hidden="1" x14ac:dyDescent="0.3">
      <c r="A11059" t="s">
        <v>24578</v>
      </c>
      <c r="B11059" t="s">
        <v>24579</v>
      </c>
      <c r="C11059" t="s">
        <v>17410</v>
      </c>
      <c r="D11059" t="s">
        <v>17411</v>
      </c>
      <c r="E11059" s="74">
        <v>41599</v>
      </c>
      <c r="F11059">
        <v>0.137101</v>
      </c>
      <c r="G11059" t="s">
        <v>17</v>
      </c>
      <c r="H11059" t="s">
        <v>17315</v>
      </c>
      <c r="I11059" s="74">
        <v>45470</v>
      </c>
      <c r="J11059" t="s">
        <v>19</v>
      </c>
      <c r="K11059" t="s">
        <v>17325</v>
      </c>
    </row>
    <row r="11060" spans="1:11" hidden="1" x14ac:dyDescent="0.3">
      <c r="A11060" t="s">
        <v>19245</v>
      </c>
      <c r="B11060" t="s">
        <v>19246</v>
      </c>
      <c r="C11060" t="s">
        <v>17410</v>
      </c>
      <c r="D11060" t="s">
        <v>17411</v>
      </c>
      <c r="E11060" s="74">
        <v>41787</v>
      </c>
      <c r="F11060">
        <v>0.18262600000000001</v>
      </c>
      <c r="G11060" t="s">
        <v>17</v>
      </c>
      <c r="H11060" t="s">
        <v>17315</v>
      </c>
      <c r="I11060" s="74">
        <v>45161</v>
      </c>
      <c r="J11060" t="s">
        <v>19</v>
      </c>
      <c r="K11060" t="s">
        <v>17325</v>
      </c>
    </row>
    <row r="11061" spans="1:11" hidden="1" x14ac:dyDescent="0.3">
      <c r="A11061" t="s">
        <v>24401</v>
      </c>
      <c r="B11061" t="s">
        <v>24402</v>
      </c>
      <c r="C11061" t="s">
        <v>17410</v>
      </c>
      <c r="D11061" t="s">
        <v>17411</v>
      </c>
      <c r="E11061" s="74">
        <v>41443</v>
      </c>
      <c r="F11061">
        <v>0.143482</v>
      </c>
      <c r="G11061" t="s">
        <v>17</v>
      </c>
      <c r="H11061" t="s">
        <v>17315</v>
      </c>
      <c r="I11061" s="74">
        <v>45469</v>
      </c>
      <c r="J11061" t="s">
        <v>19</v>
      </c>
      <c r="K11061" t="s">
        <v>17325</v>
      </c>
    </row>
    <row r="11062" spans="1:11" hidden="1" x14ac:dyDescent="0.3">
      <c r="A11062" t="s">
        <v>19247</v>
      </c>
      <c r="B11062" t="s">
        <v>19248</v>
      </c>
      <c r="C11062" t="s">
        <v>17410</v>
      </c>
      <c r="D11062" t="s">
        <v>17411</v>
      </c>
      <c r="E11062" s="74">
        <v>41710</v>
      </c>
      <c r="F11062">
        <v>0.15604599999999999</v>
      </c>
      <c r="G11062" t="s">
        <v>17</v>
      </c>
      <c r="H11062" t="s">
        <v>17315</v>
      </c>
      <c r="I11062" s="74">
        <v>45161</v>
      </c>
      <c r="J11062" t="s">
        <v>19</v>
      </c>
      <c r="K11062" t="s">
        <v>17325</v>
      </c>
    </row>
    <row r="11063" spans="1:11" hidden="1" x14ac:dyDescent="0.3">
      <c r="A11063" t="s">
        <v>19251</v>
      </c>
      <c r="B11063" t="s">
        <v>19252</v>
      </c>
      <c r="C11063" t="s">
        <v>17410</v>
      </c>
      <c r="D11063" t="s">
        <v>17411</v>
      </c>
      <c r="E11063" s="74">
        <v>41850</v>
      </c>
      <c r="F11063">
        <v>0.14496300000000001</v>
      </c>
      <c r="G11063" t="s">
        <v>17</v>
      </c>
      <c r="H11063" t="s">
        <v>17315</v>
      </c>
      <c r="I11063" s="74">
        <v>45320</v>
      </c>
      <c r="J11063" t="s">
        <v>19</v>
      </c>
      <c r="K11063" t="s">
        <v>17325</v>
      </c>
    </row>
    <row r="11064" spans="1:11" hidden="1" x14ac:dyDescent="0.3">
      <c r="A11064" t="s">
        <v>24435</v>
      </c>
      <c r="B11064" t="s">
        <v>24436</v>
      </c>
      <c r="C11064" t="s">
        <v>17410</v>
      </c>
      <c r="D11064" t="s">
        <v>17411</v>
      </c>
      <c r="E11064" s="74">
        <v>41264</v>
      </c>
      <c r="F11064">
        <v>0.14487</v>
      </c>
      <c r="G11064" t="s">
        <v>17</v>
      </c>
      <c r="H11064" t="s">
        <v>17315</v>
      </c>
      <c r="I11064" s="74">
        <v>45680</v>
      </c>
      <c r="J11064" t="s">
        <v>19</v>
      </c>
      <c r="K11064" t="s">
        <v>17325</v>
      </c>
    </row>
    <row r="11065" spans="1:11" hidden="1" x14ac:dyDescent="0.3">
      <c r="A11065" t="s">
        <v>18772</v>
      </c>
      <c r="B11065" t="s">
        <v>18773</v>
      </c>
      <c r="C11065" t="s">
        <v>17410</v>
      </c>
      <c r="D11065" t="s">
        <v>17411</v>
      </c>
      <c r="E11065" s="74">
        <v>41513</v>
      </c>
      <c r="F11065">
        <v>0.15310299999999999</v>
      </c>
      <c r="G11065" t="s">
        <v>17</v>
      </c>
      <c r="H11065" t="s">
        <v>17315</v>
      </c>
      <c r="I11065" s="74">
        <v>45160</v>
      </c>
      <c r="J11065" t="s">
        <v>19</v>
      </c>
      <c r="K11065" t="s">
        <v>17325</v>
      </c>
    </row>
    <row r="11066" spans="1:11" hidden="1" x14ac:dyDescent="0.3">
      <c r="A11066" t="s">
        <v>24580</v>
      </c>
      <c r="B11066" t="s">
        <v>24581</v>
      </c>
      <c r="C11066" t="s">
        <v>17410</v>
      </c>
      <c r="D11066" t="s">
        <v>17411</v>
      </c>
      <c r="E11066" s="74">
        <v>44572</v>
      </c>
      <c r="F11066">
        <v>0.14044699999999999</v>
      </c>
      <c r="G11066" t="s">
        <v>17</v>
      </c>
      <c r="H11066" t="s">
        <v>17315</v>
      </c>
      <c r="I11066" s="74">
        <v>45470</v>
      </c>
      <c r="J11066" t="s">
        <v>19</v>
      </c>
      <c r="K11066" t="s">
        <v>17325</v>
      </c>
    </row>
    <row r="11067" spans="1:11" hidden="1" x14ac:dyDescent="0.3">
      <c r="A11067" t="s">
        <v>19253</v>
      </c>
      <c r="B11067" t="s">
        <v>19254</v>
      </c>
      <c r="C11067" t="s">
        <v>17410</v>
      </c>
      <c r="D11067" t="s">
        <v>17411</v>
      </c>
      <c r="E11067" s="74">
        <v>41807</v>
      </c>
      <c r="F11067">
        <v>0.184418</v>
      </c>
      <c r="G11067" t="s">
        <v>17</v>
      </c>
      <c r="H11067" t="s">
        <v>17315</v>
      </c>
      <c r="I11067" s="74">
        <v>45161</v>
      </c>
      <c r="J11067" t="s">
        <v>19</v>
      </c>
      <c r="K11067" t="s">
        <v>17325</v>
      </c>
    </row>
    <row r="11068" spans="1:11" hidden="1" x14ac:dyDescent="0.3">
      <c r="A11068" t="s">
        <v>19261</v>
      </c>
      <c r="B11068" t="s">
        <v>19262</v>
      </c>
      <c r="C11068" t="s">
        <v>17410</v>
      </c>
      <c r="D11068" t="s">
        <v>17411</v>
      </c>
      <c r="E11068" s="74">
        <v>41715</v>
      </c>
      <c r="F11068">
        <v>0.14026</v>
      </c>
      <c r="G11068" t="s">
        <v>17</v>
      </c>
      <c r="H11068" t="s">
        <v>17315</v>
      </c>
      <c r="I11068" s="74">
        <v>45161</v>
      </c>
      <c r="J11068" t="s">
        <v>19</v>
      </c>
      <c r="K11068" t="s">
        <v>17325</v>
      </c>
    </row>
    <row r="11069" spans="1:11" hidden="1" x14ac:dyDescent="0.3">
      <c r="A11069" t="s">
        <v>19257</v>
      </c>
      <c r="B11069" t="s">
        <v>19258</v>
      </c>
      <c r="C11069" t="s">
        <v>17410</v>
      </c>
      <c r="D11069" t="s">
        <v>17411</v>
      </c>
      <c r="E11069" s="74">
        <v>44264</v>
      </c>
      <c r="F11069">
        <v>0.15693299999999999</v>
      </c>
      <c r="G11069" t="s">
        <v>17</v>
      </c>
      <c r="H11069" t="s">
        <v>17315</v>
      </c>
      <c r="I11069" s="74">
        <v>45161</v>
      </c>
      <c r="J11069" t="s">
        <v>19</v>
      </c>
      <c r="K11069" t="s">
        <v>17325</v>
      </c>
    </row>
    <row r="11070" spans="1:11" hidden="1" x14ac:dyDescent="0.3">
      <c r="A11070" t="s">
        <v>19249</v>
      </c>
      <c r="B11070" t="s">
        <v>19250</v>
      </c>
      <c r="C11070" t="s">
        <v>17410</v>
      </c>
      <c r="D11070" t="s">
        <v>17411</v>
      </c>
      <c r="E11070" s="74">
        <v>44684</v>
      </c>
      <c r="F11070">
        <v>0.23147999999999999</v>
      </c>
      <c r="G11070" t="s">
        <v>17</v>
      </c>
      <c r="H11070" t="s">
        <v>17315</v>
      </c>
      <c r="I11070" s="74">
        <v>45320</v>
      </c>
      <c r="J11070" t="s">
        <v>19</v>
      </c>
      <c r="K11070" t="s">
        <v>17325</v>
      </c>
    </row>
    <row r="11071" spans="1:11" hidden="1" x14ac:dyDescent="0.3">
      <c r="A11071" t="s">
        <v>24604</v>
      </c>
      <c r="B11071" t="s">
        <v>24605</v>
      </c>
      <c r="C11071" t="s">
        <v>17410</v>
      </c>
      <c r="D11071" t="s">
        <v>17411</v>
      </c>
      <c r="E11071" s="74">
        <v>42614</v>
      </c>
      <c r="F11071">
        <v>0.140571</v>
      </c>
      <c r="G11071" t="s">
        <v>17</v>
      </c>
      <c r="H11071" t="s">
        <v>17315</v>
      </c>
      <c r="I11071" s="74">
        <v>45470</v>
      </c>
      <c r="J11071" t="s">
        <v>19</v>
      </c>
      <c r="K11071" t="s">
        <v>17325</v>
      </c>
    </row>
    <row r="11072" spans="1:11" hidden="1" x14ac:dyDescent="0.3">
      <c r="A11072" t="s">
        <v>24606</v>
      </c>
      <c r="B11072" t="s">
        <v>24607</v>
      </c>
      <c r="C11072" t="s">
        <v>17410</v>
      </c>
      <c r="D11072" t="s">
        <v>17411</v>
      </c>
      <c r="E11072" s="74">
        <v>41598</v>
      </c>
      <c r="F11072">
        <v>0.147592</v>
      </c>
      <c r="G11072" t="s">
        <v>17</v>
      </c>
      <c r="H11072" t="s">
        <v>17315</v>
      </c>
      <c r="I11072" s="74">
        <v>45470</v>
      </c>
      <c r="J11072" t="s">
        <v>19</v>
      </c>
      <c r="K11072" t="s">
        <v>17325</v>
      </c>
    </row>
    <row r="11073" spans="1:11" hidden="1" x14ac:dyDescent="0.3">
      <c r="A11073" t="s">
        <v>24608</v>
      </c>
      <c r="B11073" t="s">
        <v>24609</v>
      </c>
      <c r="C11073" t="s">
        <v>17410</v>
      </c>
      <c r="D11073" t="s">
        <v>17411</v>
      </c>
      <c r="E11073" s="74">
        <v>41694</v>
      </c>
      <c r="F11073">
        <v>0.144396</v>
      </c>
      <c r="G11073" t="s">
        <v>17</v>
      </c>
      <c r="H11073" t="s">
        <v>17315</v>
      </c>
      <c r="I11073" s="74">
        <v>45470</v>
      </c>
      <c r="J11073" t="s">
        <v>19</v>
      </c>
      <c r="K11073" t="s">
        <v>17325</v>
      </c>
    </row>
    <row r="11074" spans="1:11" hidden="1" x14ac:dyDescent="0.3">
      <c r="A11074" t="s">
        <v>19756</v>
      </c>
      <c r="B11074" t="s">
        <v>19757</v>
      </c>
      <c r="C11074" t="s">
        <v>17410</v>
      </c>
      <c r="D11074" t="s">
        <v>17411</v>
      </c>
      <c r="E11074" s="74">
        <v>42167</v>
      </c>
      <c r="F11074">
        <v>0.15418799999999999</v>
      </c>
      <c r="G11074" t="s">
        <v>17</v>
      </c>
      <c r="H11074" t="s">
        <v>17315</v>
      </c>
      <c r="I11074" s="74">
        <v>45320</v>
      </c>
      <c r="J11074" t="s">
        <v>19</v>
      </c>
      <c r="K11074" t="s">
        <v>17325</v>
      </c>
    </row>
    <row r="11075" spans="1:11" hidden="1" x14ac:dyDescent="0.3">
      <c r="A11075" t="s">
        <v>25901</v>
      </c>
      <c r="B11075" t="s">
        <v>25902</v>
      </c>
      <c r="C11075" t="s">
        <v>17410</v>
      </c>
      <c r="D11075" t="s">
        <v>17411</v>
      </c>
      <c r="E11075" s="74">
        <v>42212</v>
      </c>
      <c r="F11075">
        <v>0.24856600000000001</v>
      </c>
      <c r="G11075" t="s">
        <v>17</v>
      </c>
      <c r="H11075" t="s">
        <v>17315</v>
      </c>
      <c r="I11075" s="74">
        <v>45639</v>
      </c>
      <c r="J11075" t="s">
        <v>19</v>
      </c>
      <c r="K11075" t="s">
        <v>17325</v>
      </c>
    </row>
    <row r="11076" spans="1:11" hidden="1" x14ac:dyDescent="0.3">
      <c r="A11076" t="s">
        <v>25903</v>
      </c>
      <c r="B11076" t="s">
        <v>25904</v>
      </c>
      <c r="C11076" t="s">
        <v>17410</v>
      </c>
      <c r="D11076" t="s">
        <v>17411</v>
      </c>
      <c r="E11076" s="74">
        <v>42258</v>
      </c>
      <c r="F11076">
        <v>0.24660199999999999</v>
      </c>
      <c r="G11076" t="s">
        <v>17</v>
      </c>
      <c r="H11076" t="s">
        <v>17315</v>
      </c>
      <c r="I11076" s="74">
        <v>45560</v>
      </c>
      <c r="J11076" t="s">
        <v>19</v>
      </c>
      <c r="K11076" t="s">
        <v>17325</v>
      </c>
    </row>
    <row r="11077" spans="1:11" hidden="1" x14ac:dyDescent="0.3">
      <c r="A11077" t="s">
        <v>25905</v>
      </c>
      <c r="B11077" t="s">
        <v>25906</v>
      </c>
      <c r="C11077" t="s">
        <v>17410</v>
      </c>
      <c r="D11077" t="s">
        <v>17411</v>
      </c>
      <c r="E11077" s="74">
        <v>42214</v>
      </c>
      <c r="F11077">
        <v>0.247395</v>
      </c>
      <c r="G11077" t="s">
        <v>17</v>
      </c>
      <c r="H11077" t="s">
        <v>17315</v>
      </c>
      <c r="I11077" s="74">
        <v>45558</v>
      </c>
      <c r="J11077" t="s">
        <v>19</v>
      </c>
      <c r="K11077" t="s">
        <v>17325</v>
      </c>
    </row>
    <row r="11078" spans="1:11" hidden="1" x14ac:dyDescent="0.3">
      <c r="A11078" t="s">
        <v>25913</v>
      </c>
      <c r="B11078" t="s">
        <v>25914</v>
      </c>
      <c r="C11078" t="s">
        <v>17410</v>
      </c>
      <c r="D11078" t="s">
        <v>17411</v>
      </c>
      <c r="E11078" s="74">
        <v>42471</v>
      </c>
      <c r="F11078">
        <v>0.24881700000000001</v>
      </c>
      <c r="G11078" t="s">
        <v>17</v>
      </c>
      <c r="H11078" t="s">
        <v>17315</v>
      </c>
      <c r="I11078" s="74">
        <v>45558</v>
      </c>
      <c r="J11078" t="s">
        <v>19</v>
      </c>
      <c r="K11078" t="s">
        <v>17325</v>
      </c>
    </row>
    <row r="11079" spans="1:11" hidden="1" x14ac:dyDescent="0.3">
      <c r="A11079" t="s">
        <v>25915</v>
      </c>
      <c r="B11079" t="s">
        <v>25916</v>
      </c>
      <c r="C11079" t="s">
        <v>17410</v>
      </c>
      <c r="D11079" t="s">
        <v>17411</v>
      </c>
      <c r="E11079" s="74">
        <v>42171</v>
      </c>
      <c r="F11079">
        <v>0.24575900000000001</v>
      </c>
      <c r="G11079" t="s">
        <v>17</v>
      </c>
      <c r="H11079" t="s">
        <v>17315</v>
      </c>
      <c r="I11079" s="74">
        <v>45558</v>
      </c>
      <c r="J11079" t="s">
        <v>19</v>
      </c>
      <c r="K11079" t="s">
        <v>17325</v>
      </c>
    </row>
    <row r="11080" spans="1:11" hidden="1" x14ac:dyDescent="0.3">
      <c r="A11080" t="s">
        <v>25919</v>
      </c>
      <c r="B11080" t="s">
        <v>25920</v>
      </c>
      <c r="C11080" t="s">
        <v>17410</v>
      </c>
      <c r="D11080" t="s">
        <v>17411</v>
      </c>
      <c r="E11080" s="74">
        <v>42213</v>
      </c>
      <c r="F11080">
        <v>0.24732899999999999</v>
      </c>
      <c r="G11080" t="s">
        <v>17</v>
      </c>
      <c r="H11080" t="s">
        <v>17315</v>
      </c>
      <c r="I11080" s="74">
        <v>45639</v>
      </c>
      <c r="J11080" t="s">
        <v>19</v>
      </c>
      <c r="K11080" t="s">
        <v>17325</v>
      </c>
    </row>
    <row r="11081" spans="1:11" hidden="1" x14ac:dyDescent="0.3">
      <c r="A11081" t="s">
        <v>25923</v>
      </c>
      <c r="B11081" t="s">
        <v>25924</v>
      </c>
      <c r="C11081" t="s">
        <v>17410</v>
      </c>
      <c r="D11081" t="s">
        <v>17411</v>
      </c>
      <c r="E11081" s="74">
        <v>42676</v>
      </c>
      <c r="F11081">
        <v>0.24455299999999999</v>
      </c>
      <c r="G11081" t="s">
        <v>17</v>
      </c>
      <c r="H11081" t="s">
        <v>17315</v>
      </c>
      <c r="I11081" s="74">
        <v>45680</v>
      </c>
      <c r="J11081" t="s">
        <v>19</v>
      </c>
      <c r="K11081" t="s">
        <v>17325</v>
      </c>
    </row>
    <row r="11082" spans="1:11" hidden="1" x14ac:dyDescent="0.3">
      <c r="A11082" t="s">
        <v>25925</v>
      </c>
      <c r="B11082" t="s">
        <v>25926</v>
      </c>
      <c r="C11082" t="s">
        <v>17410</v>
      </c>
      <c r="D11082" t="s">
        <v>17411</v>
      </c>
      <c r="E11082" s="74">
        <v>42670</v>
      </c>
      <c r="F11082">
        <v>0.24359800000000001</v>
      </c>
      <c r="G11082" t="s">
        <v>17</v>
      </c>
      <c r="H11082" t="s">
        <v>17315</v>
      </c>
      <c r="I11082" s="74">
        <v>45558</v>
      </c>
      <c r="J11082" t="s">
        <v>19</v>
      </c>
      <c r="K11082" t="s">
        <v>17325</v>
      </c>
    </row>
    <row r="11083" spans="1:11" hidden="1" x14ac:dyDescent="0.3">
      <c r="A11083" t="s">
        <v>25927</v>
      </c>
      <c r="B11083" t="s">
        <v>25928</v>
      </c>
      <c r="C11083" t="s">
        <v>17410</v>
      </c>
      <c r="D11083" t="s">
        <v>17411</v>
      </c>
      <c r="E11083" s="74">
        <v>42249</v>
      </c>
      <c r="F11083">
        <v>0.24910599999999999</v>
      </c>
      <c r="G11083" t="s">
        <v>17</v>
      </c>
      <c r="H11083" t="s">
        <v>17315</v>
      </c>
      <c r="I11083" s="74">
        <v>45558</v>
      </c>
      <c r="J11083" t="s">
        <v>19</v>
      </c>
      <c r="K11083" t="s">
        <v>17325</v>
      </c>
    </row>
    <row r="11084" spans="1:11" hidden="1" x14ac:dyDescent="0.3">
      <c r="A11084" t="s">
        <v>25931</v>
      </c>
      <c r="B11084" t="s">
        <v>25932</v>
      </c>
      <c r="C11084" t="s">
        <v>17410</v>
      </c>
      <c r="D11084" t="s">
        <v>17411</v>
      </c>
      <c r="E11084" s="74">
        <v>42821</v>
      </c>
      <c r="F11084">
        <v>0.248082</v>
      </c>
      <c r="G11084" t="s">
        <v>17</v>
      </c>
      <c r="H11084" t="s">
        <v>17315</v>
      </c>
      <c r="I11084" s="74">
        <v>45558</v>
      </c>
      <c r="J11084" t="s">
        <v>19</v>
      </c>
      <c r="K11084" t="s">
        <v>17325</v>
      </c>
    </row>
    <row r="11085" spans="1:11" hidden="1" x14ac:dyDescent="0.3">
      <c r="A11085" t="s">
        <v>25933</v>
      </c>
      <c r="B11085" t="s">
        <v>25934</v>
      </c>
      <c r="C11085" t="s">
        <v>17410</v>
      </c>
      <c r="D11085" t="s">
        <v>17411</v>
      </c>
      <c r="E11085" s="74">
        <v>42219</v>
      </c>
      <c r="F11085">
        <v>0.2457</v>
      </c>
      <c r="G11085" t="s">
        <v>17</v>
      </c>
      <c r="H11085" t="s">
        <v>17315</v>
      </c>
      <c r="I11085" s="74">
        <v>45635</v>
      </c>
      <c r="J11085" t="s">
        <v>19</v>
      </c>
      <c r="K11085" t="s">
        <v>17325</v>
      </c>
    </row>
    <row r="11086" spans="1:11" hidden="1" x14ac:dyDescent="0.3">
      <c r="A11086" t="s">
        <v>25935</v>
      </c>
      <c r="B11086" t="s">
        <v>25936</v>
      </c>
      <c r="C11086" t="s">
        <v>17410</v>
      </c>
      <c r="D11086" t="s">
        <v>17411</v>
      </c>
      <c r="E11086" s="74">
        <v>42131</v>
      </c>
      <c r="F11086">
        <v>0.249444</v>
      </c>
      <c r="G11086" t="s">
        <v>17</v>
      </c>
      <c r="H11086" t="s">
        <v>17315</v>
      </c>
      <c r="I11086" s="74">
        <v>45558</v>
      </c>
      <c r="J11086" t="s">
        <v>19</v>
      </c>
      <c r="K11086" t="s">
        <v>17325</v>
      </c>
    </row>
    <row r="11087" spans="1:11" hidden="1" x14ac:dyDescent="0.3">
      <c r="A11087" t="s">
        <v>25949</v>
      </c>
      <c r="B11087" t="s">
        <v>25950</v>
      </c>
      <c r="C11087" t="s">
        <v>17410</v>
      </c>
      <c r="D11087" t="s">
        <v>17411</v>
      </c>
      <c r="E11087" s="74">
        <v>42228</v>
      </c>
      <c r="F11087">
        <v>0.240318</v>
      </c>
      <c r="G11087" t="s">
        <v>17</v>
      </c>
      <c r="H11087" t="s">
        <v>17315</v>
      </c>
      <c r="I11087" s="74">
        <v>45558</v>
      </c>
      <c r="J11087" t="s">
        <v>19</v>
      </c>
      <c r="K11087" t="s">
        <v>17325</v>
      </c>
    </row>
    <row r="11088" spans="1:11" hidden="1" x14ac:dyDescent="0.3">
      <c r="A11088" t="s">
        <v>25945</v>
      </c>
      <c r="B11088" t="s">
        <v>25946</v>
      </c>
      <c r="C11088" t="s">
        <v>17410</v>
      </c>
      <c r="D11088" t="s">
        <v>17411</v>
      </c>
      <c r="E11088" s="74">
        <v>42142</v>
      </c>
      <c r="F11088">
        <v>0.249415</v>
      </c>
      <c r="G11088" t="s">
        <v>17</v>
      </c>
      <c r="H11088" t="s">
        <v>17315</v>
      </c>
      <c r="I11088" s="74">
        <v>45558</v>
      </c>
      <c r="J11088" t="s">
        <v>19</v>
      </c>
      <c r="K11088" t="s">
        <v>17325</v>
      </c>
    </row>
    <row r="11089" spans="1:11" hidden="1" x14ac:dyDescent="0.3">
      <c r="A11089" t="s">
        <v>25943</v>
      </c>
      <c r="B11089" t="s">
        <v>25944</v>
      </c>
      <c r="C11089" t="s">
        <v>17410</v>
      </c>
      <c r="D11089" t="s">
        <v>17411</v>
      </c>
      <c r="E11089" s="74">
        <v>42221</v>
      </c>
      <c r="F11089">
        <v>0.248976</v>
      </c>
      <c r="G11089" t="s">
        <v>17</v>
      </c>
      <c r="H11089" t="s">
        <v>17315</v>
      </c>
      <c r="I11089" s="74">
        <v>45558</v>
      </c>
      <c r="J11089" t="s">
        <v>19</v>
      </c>
      <c r="K11089" t="s">
        <v>17325</v>
      </c>
    </row>
    <row r="11090" spans="1:11" hidden="1" x14ac:dyDescent="0.3">
      <c r="A11090" t="s">
        <v>25963</v>
      </c>
      <c r="B11090" t="s">
        <v>25964</v>
      </c>
      <c r="C11090" t="s">
        <v>17410</v>
      </c>
      <c r="D11090" t="s">
        <v>17411</v>
      </c>
      <c r="E11090" s="74">
        <v>42279</v>
      </c>
      <c r="F11090">
        <v>0.248976</v>
      </c>
      <c r="G11090" t="s">
        <v>17</v>
      </c>
      <c r="H11090" t="s">
        <v>17315</v>
      </c>
      <c r="I11090" s="74">
        <v>45558</v>
      </c>
      <c r="J11090" t="s">
        <v>19</v>
      </c>
      <c r="K11090" t="s">
        <v>17325</v>
      </c>
    </row>
    <row r="11091" spans="1:11" hidden="1" x14ac:dyDescent="0.3">
      <c r="A11091" t="s">
        <v>25951</v>
      </c>
      <c r="B11091" t="s">
        <v>25952</v>
      </c>
      <c r="C11091" t="s">
        <v>17410</v>
      </c>
      <c r="D11091" t="s">
        <v>17411</v>
      </c>
      <c r="E11091" s="74">
        <v>42318</v>
      </c>
      <c r="F11091">
        <v>0.248976</v>
      </c>
      <c r="G11091" t="s">
        <v>17</v>
      </c>
      <c r="H11091" t="s">
        <v>17315</v>
      </c>
      <c r="I11091" s="74">
        <v>45558</v>
      </c>
      <c r="J11091" t="s">
        <v>19</v>
      </c>
      <c r="K11091" t="s">
        <v>17325</v>
      </c>
    </row>
    <row r="11092" spans="1:11" hidden="1" x14ac:dyDescent="0.3">
      <c r="A11092" t="s">
        <v>25957</v>
      </c>
      <c r="B11092" t="s">
        <v>25958</v>
      </c>
      <c r="C11092" t="s">
        <v>17410</v>
      </c>
      <c r="D11092" t="s">
        <v>17411</v>
      </c>
      <c r="E11092" s="74">
        <v>42128</v>
      </c>
      <c r="F11092">
        <v>0.24713499999999999</v>
      </c>
      <c r="G11092" t="s">
        <v>17</v>
      </c>
      <c r="H11092" t="s">
        <v>17315</v>
      </c>
      <c r="I11092" s="74">
        <v>45558</v>
      </c>
      <c r="J11092" t="s">
        <v>19</v>
      </c>
      <c r="K11092" t="s">
        <v>17325</v>
      </c>
    </row>
    <row r="11093" spans="1:11" hidden="1" x14ac:dyDescent="0.3">
      <c r="A11093" t="s">
        <v>25953</v>
      </c>
      <c r="B11093" t="s">
        <v>25954</v>
      </c>
      <c r="C11093" t="s">
        <v>17410</v>
      </c>
      <c r="D11093" t="s">
        <v>17411</v>
      </c>
      <c r="E11093" s="74">
        <v>42158</v>
      </c>
      <c r="F11093">
        <v>0.24920999999999999</v>
      </c>
      <c r="G11093" t="s">
        <v>17</v>
      </c>
      <c r="H11093" t="s">
        <v>17315</v>
      </c>
      <c r="I11093" s="74">
        <v>45558</v>
      </c>
      <c r="J11093" t="s">
        <v>19</v>
      </c>
      <c r="K11093" t="s">
        <v>17325</v>
      </c>
    </row>
    <row r="11094" spans="1:11" hidden="1" x14ac:dyDescent="0.3">
      <c r="A11094" t="s">
        <v>25961</v>
      </c>
      <c r="B11094" t="s">
        <v>25962</v>
      </c>
      <c r="C11094" t="s">
        <v>17410</v>
      </c>
      <c r="D11094" t="s">
        <v>17411</v>
      </c>
      <c r="E11094" s="74">
        <v>42303</v>
      </c>
      <c r="F11094">
        <v>0.24920999999999999</v>
      </c>
      <c r="G11094" t="s">
        <v>17</v>
      </c>
      <c r="H11094" t="s">
        <v>17315</v>
      </c>
      <c r="I11094" s="74">
        <v>45558</v>
      </c>
      <c r="J11094" t="s">
        <v>19</v>
      </c>
      <c r="K11094" t="s">
        <v>17325</v>
      </c>
    </row>
    <row r="11095" spans="1:11" hidden="1" x14ac:dyDescent="0.3">
      <c r="A11095" t="s">
        <v>25965</v>
      </c>
      <c r="B11095" t="s">
        <v>25966</v>
      </c>
      <c r="C11095" t="s">
        <v>17410</v>
      </c>
      <c r="D11095" t="s">
        <v>17411</v>
      </c>
      <c r="E11095" s="74">
        <v>42152</v>
      </c>
      <c r="F11095">
        <v>0.24710399999999999</v>
      </c>
      <c r="G11095" t="s">
        <v>17</v>
      </c>
      <c r="H11095" t="s">
        <v>17315</v>
      </c>
      <c r="I11095" s="74">
        <v>45558</v>
      </c>
      <c r="J11095" t="s">
        <v>19</v>
      </c>
      <c r="K11095" t="s">
        <v>17325</v>
      </c>
    </row>
    <row r="11096" spans="1:11" hidden="1" x14ac:dyDescent="0.3">
      <c r="A11096" t="s">
        <v>25981</v>
      </c>
      <c r="B11096" t="s">
        <v>25982</v>
      </c>
      <c r="C11096" t="s">
        <v>17410</v>
      </c>
      <c r="D11096" t="s">
        <v>17411</v>
      </c>
      <c r="E11096" s="74">
        <v>42230</v>
      </c>
      <c r="F11096">
        <v>0.24710399999999999</v>
      </c>
      <c r="G11096" t="s">
        <v>17</v>
      </c>
      <c r="H11096" t="s">
        <v>17315</v>
      </c>
      <c r="I11096" s="74">
        <v>45558</v>
      </c>
      <c r="J11096" t="s">
        <v>19</v>
      </c>
      <c r="K11096" t="s">
        <v>17325</v>
      </c>
    </row>
    <row r="11097" spans="1:11" hidden="1" x14ac:dyDescent="0.3">
      <c r="A11097" t="s">
        <v>25971</v>
      </c>
      <c r="B11097" t="s">
        <v>25972</v>
      </c>
      <c r="C11097" t="s">
        <v>17410</v>
      </c>
      <c r="D11097" t="s">
        <v>17411</v>
      </c>
      <c r="E11097" s="74">
        <v>42305</v>
      </c>
      <c r="F11097">
        <v>0.24710399999999999</v>
      </c>
      <c r="G11097" t="s">
        <v>17</v>
      </c>
      <c r="H11097" t="s">
        <v>17315</v>
      </c>
      <c r="I11097" s="74">
        <v>45558</v>
      </c>
      <c r="J11097" t="s">
        <v>19</v>
      </c>
      <c r="K11097" t="s">
        <v>17325</v>
      </c>
    </row>
    <row r="11098" spans="1:11" hidden="1" x14ac:dyDescent="0.3">
      <c r="A11098" t="s">
        <v>25995</v>
      </c>
      <c r="B11098" t="s">
        <v>25996</v>
      </c>
      <c r="C11098" t="s">
        <v>17410</v>
      </c>
      <c r="D11098" t="s">
        <v>17411</v>
      </c>
      <c r="E11098" s="74">
        <v>40577</v>
      </c>
      <c r="F11098">
        <v>0.242482</v>
      </c>
      <c r="G11098" t="s">
        <v>17</v>
      </c>
      <c r="H11098" t="s">
        <v>17315</v>
      </c>
      <c r="I11098" s="74">
        <v>45558</v>
      </c>
      <c r="J11098" t="s">
        <v>19</v>
      </c>
      <c r="K11098" t="s">
        <v>17325</v>
      </c>
    </row>
    <row r="11099" spans="1:11" hidden="1" x14ac:dyDescent="0.3">
      <c r="A11099" t="s">
        <v>26017</v>
      </c>
      <c r="B11099" t="s">
        <v>26018</v>
      </c>
      <c r="C11099" t="s">
        <v>17410</v>
      </c>
      <c r="D11099" t="s">
        <v>17411</v>
      </c>
      <c r="E11099" s="74">
        <v>42146</v>
      </c>
      <c r="F11099">
        <v>0.24663599999999999</v>
      </c>
      <c r="G11099" t="s">
        <v>17</v>
      </c>
      <c r="H11099" t="s">
        <v>17315</v>
      </c>
      <c r="I11099" s="74">
        <v>45558</v>
      </c>
      <c r="J11099" t="s">
        <v>19</v>
      </c>
      <c r="K11099" t="s">
        <v>17325</v>
      </c>
    </row>
    <row r="11100" spans="1:11" hidden="1" x14ac:dyDescent="0.3">
      <c r="A11100" t="s">
        <v>25969</v>
      </c>
      <c r="B11100" t="s">
        <v>25970</v>
      </c>
      <c r="C11100" t="s">
        <v>17410</v>
      </c>
      <c r="D11100" t="s">
        <v>17411</v>
      </c>
      <c r="E11100" s="74">
        <v>42242</v>
      </c>
      <c r="F11100">
        <v>0.24663599999999999</v>
      </c>
      <c r="G11100" t="s">
        <v>17</v>
      </c>
      <c r="H11100" t="s">
        <v>17315</v>
      </c>
      <c r="I11100" s="74">
        <v>45558</v>
      </c>
      <c r="J11100" t="s">
        <v>19</v>
      </c>
      <c r="K11100" t="s">
        <v>17325</v>
      </c>
    </row>
    <row r="11101" spans="1:11" hidden="1" x14ac:dyDescent="0.3">
      <c r="A11101" t="s">
        <v>25979</v>
      </c>
      <c r="B11101" t="s">
        <v>25980</v>
      </c>
      <c r="C11101" t="s">
        <v>17410</v>
      </c>
      <c r="D11101" t="s">
        <v>17411</v>
      </c>
      <c r="E11101" s="74">
        <v>42307</v>
      </c>
      <c r="F11101">
        <v>0.24663599999999999</v>
      </c>
      <c r="G11101" t="s">
        <v>17</v>
      </c>
      <c r="H11101" t="s">
        <v>17315</v>
      </c>
      <c r="I11101" s="74">
        <v>45558</v>
      </c>
      <c r="J11101" t="s">
        <v>19</v>
      </c>
      <c r="K11101" t="s">
        <v>17325</v>
      </c>
    </row>
    <row r="11102" spans="1:11" hidden="1" x14ac:dyDescent="0.3">
      <c r="A11102" t="s">
        <v>25985</v>
      </c>
      <c r="B11102" t="s">
        <v>25986</v>
      </c>
      <c r="C11102" t="s">
        <v>17410</v>
      </c>
      <c r="D11102" t="s">
        <v>17411</v>
      </c>
      <c r="E11102" s="74">
        <v>42144</v>
      </c>
      <c r="F11102">
        <v>0.24850800000000001</v>
      </c>
      <c r="G11102" t="s">
        <v>17</v>
      </c>
      <c r="H11102" t="s">
        <v>17315</v>
      </c>
      <c r="I11102" s="74">
        <v>45680</v>
      </c>
      <c r="J11102" t="s">
        <v>19</v>
      </c>
      <c r="K11102" t="s">
        <v>17325</v>
      </c>
    </row>
    <row r="11103" spans="1:11" hidden="1" x14ac:dyDescent="0.3">
      <c r="A11103" t="s">
        <v>26039</v>
      </c>
      <c r="B11103" t="s">
        <v>26040</v>
      </c>
      <c r="C11103" t="s">
        <v>17410</v>
      </c>
      <c r="D11103" t="s">
        <v>17411</v>
      </c>
      <c r="E11103" s="74">
        <v>42277</v>
      </c>
      <c r="F11103">
        <v>0.24429600000000001</v>
      </c>
      <c r="G11103" t="s">
        <v>17</v>
      </c>
      <c r="H11103" t="s">
        <v>17315</v>
      </c>
      <c r="I11103" s="74">
        <v>45558</v>
      </c>
      <c r="J11103" t="s">
        <v>19</v>
      </c>
      <c r="K11103" t="s">
        <v>17325</v>
      </c>
    </row>
    <row r="11104" spans="1:11" hidden="1" x14ac:dyDescent="0.3">
      <c r="A11104" t="s">
        <v>26025</v>
      </c>
      <c r="B11104" t="s">
        <v>26026</v>
      </c>
      <c r="C11104" t="s">
        <v>17410</v>
      </c>
      <c r="D11104" t="s">
        <v>17411</v>
      </c>
      <c r="E11104" s="74">
        <v>42298</v>
      </c>
      <c r="F11104">
        <v>0.24850800000000001</v>
      </c>
      <c r="G11104" t="s">
        <v>17</v>
      </c>
      <c r="H11104" t="s">
        <v>17315</v>
      </c>
      <c r="I11104" s="74">
        <v>45558</v>
      </c>
      <c r="J11104" t="s">
        <v>19</v>
      </c>
      <c r="K11104" t="s">
        <v>17325</v>
      </c>
    </row>
    <row r="11105" spans="1:11" hidden="1" x14ac:dyDescent="0.3">
      <c r="A11105" t="s">
        <v>26031</v>
      </c>
      <c r="B11105" t="s">
        <v>26032</v>
      </c>
      <c r="C11105" t="s">
        <v>17410</v>
      </c>
      <c r="D11105" t="s">
        <v>17411</v>
      </c>
      <c r="E11105" s="74">
        <v>42297</v>
      </c>
      <c r="F11105">
        <v>0.24850800000000001</v>
      </c>
      <c r="G11105" t="s">
        <v>17</v>
      </c>
      <c r="H11105" t="s">
        <v>17315</v>
      </c>
      <c r="I11105" s="74">
        <v>45558</v>
      </c>
      <c r="J11105" t="s">
        <v>19</v>
      </c>
      <c r="K11105" t="s">
        <v>17325</v>
      </c>
    </row>
    <row r="11106" spans="1:11" hidden="1" x14ac:dyDescent="0.3">
      <c r="A11106" t="s">
        <v>25987</v>
      </c>
      <c r="B11106" t="s">
        <v>25988</v>
      </c>
      <c r="C11106" t="s">
        <v>17410</v>
      </c>
      <c r="D11106" t="s">
        <v>17411</v>
      </c>
      <c r="E11106" s="74">
        <v>42146</v>
      </c>
      <c r="F11106">
        <v>0.247531</v>
      </c>
      <c r="G11106" t="s">
        <v>17</v>
      </c>
      <c r="H11106" t="s">
        <v>17315</v>
      </c>
      <c r="I11106" s="74">
        <v>45558</v>
      </c>
      <c r="J11106" t="s">
        <v>19</v>
      </c>
      <c r="K11106" t="s">
        <v>17325</v>
      </c>
    </row>
    <row r="11107" spans="1:11" hidden="1" x14ac:dyDescent="0.3">
      <c r="A11107" t="s">
        <v>25989</v>
      </c>
      <c r="B11107" t="s">
        <v>25990</v>
      </c>
      <c r="C11107" t="s">
        <v>17410</v>
      </c>
      <c r="D11107" t="s">
        <v>17411</v>
      </c>
      <c r="E11107" s="74">
        <v>42158</v>
      </c>
      <c r="F11107">
        <v>0.248976</v>
      </c>
      <c r="G11107" t="s">
        <v>17</v>
      </c>
      <c r="H11107" t="s">
        <v>17315</v>
      </c>
      <c r="I11107" s="74">
        <v>45558</v>
      </c>
      <c r="J11107" t="s">
        <v>19</v>
      </c>
      <c r="K11107" t="s">
        <v>17325</v>
      </c>
    </row>
    <row r="11108" spans="1:11" hidden="1" x14ac:dyDescent="0.3">
      <c r="A11108" t="s">
        <v>25991</v>
      </c>
      <c r="B11108" t="s">
        <v>25992</v>
      </c>
      <c r="C11108" t="s">
        <v>17410</v>
      </c>
      <c r="D11108" t="s">
        <v>17411</v>
      </c>
      <c r="E11108" s="74">
        <v>42228</v>
      </c>
      <c r="F11108">
        <v>0.24453</v>
      </c>
      <c r="G11108" t="s">
        <v>17</v>
      </c>
      <c r="H11108" t="s">
        <v>17315</v>
      </c>
      <c r="I11108" s="74">
        <v>45558</v>
      </c>
      <c r="J11108" t="s">
        <v>19</v>
      </c>
      <c r="K11108" t="s">
        <v>17325</v>
      </c>
    </row>
    <row r="11109" spans="1:11" hidden="1" x14ac:dyDescent="0.3">
      <c r="A11109" t="s">
        <v>25993</v>
      </c>
      <c r="B11109" t="s">
        <v>25994</v>
      </c>
      <c r="C11109" t="s">
        <v>17410</v>
      </c>
      <c r="D11109" t="s">
        <v>17411</v>
      </c>
      <c r="E11109" s="74">
        <v>42249</v>
      </c>
      <c r="F11109">
        <v>0.248976</v>
      </c>
      <c r="G11109" t="s">
        <v>17</v>
      </c>
      <c r="H11109" t="s">
        <v>17315</v>
      </c>
      <c r="I11109" s="74">
        <v>45558</v>
      </c>
      <c r="J11109" t="s">
        <v>19</v>
      </c>
      <c r="K11109" t="s">
        <v>17325</v>
      </c>
    </row>
    <row r="11110" spans="1:11" hidden="1" x14ac:dyDescent="0.3">
      <c r="A11110" t="s">
        <v>26005</v>
      </c>
      <c r="B11110" t="s">
        <v>26006</v>
      </c>
      <c r="C11110" t="s">
        <v>17410</v>
      </c>
      <c r="D11110" t="s">
        <v>17411</v>
      </c>
      <c r="E11110" s="74">
        <v>42284</v>
      </c>
      <c r="F11110">
        <v>0.248976</v>
      </c>
      <c r="G11110" t="s">
        <v>17</v>
      </c>
      <c r="H11110" t="s">
        <v>17315</v>
      </c>
      <c r="I11110" s="74">
        <v>45558</v>
      </c>
      <c r="J11110" t="s">
        <v>19</v>
      </c>
      <c r="K11110" t="s">
        <v>17325</v>
      </c>
    </row>
    <row r="11111" spans="1:11" hidden="1" x14ac:dyDescent="0.3">
      <c r="A11111" t="s">
        <v>26007</v>
      </c>
      <c r="B11111" t="s">
        <v>26008</v>
      </c>
      <c r="C11111" t="s">
        <v>17410</v>
      </c>
      <c r="D11111" t="s">
        <v>17411</v>
      </c>
      <c r="E11111" s="74">
        <v>42136</v>
      </c>
      <c r="F11111">
        <v>0.245477</v>
      </c>
      <c r="G11111" t="s">
        <v>17</v>
      </c>
      <c r="H11111" t="s">
        <v>17315</v>
      </c>
      <c r="I11111" s="74">
        <v>45558</v>
      </c>
      <c r="J11111" t="s">
        <v>19</v>
      </c>
      <c r="K11111" t="s">
        <v>17325</v>
      </c>
    </row>
    <row r="11112" spans="1:11" hidden="1" x14ac:dyDescent="0.3">
      <c r="A11112" t="s">
        <v>26009</v>
      </c>
      <c r="B11112" t="s">
        <v>26010</v>
      </c>
      <c r="C11112" t="s">
        <v>17410</v>
      </c>
      <c r="D11112" t="s">
        <v>17411</v>
      </c>
      <c r="E11112" s="74">
        <v>42132</v>
      </c>
      <c r="F11112">
        <v>0.24804000000000001</v>
      </c>
      <c r="G11112" t="s">
        <v>17</v>
      </c>
      <c r="H11112" t="s">
        <v>17315</v>
      </c>
      <c r="I11112" s="74">
        <v>45558</v>
      </c>
      <c r="J11112" t="s">
        <v>19</v>
      </c>
      <c r="K11112" t="s">
        <v>17325</v>
      </c>
    </row>
    <row r="11113" spans="1:11" hidden="1" x14ac:dyDescent="0.3">
      <c r="A11113" t="s">
        <v>26011</v>
      </c>
      <c r="B11113" t="s">
        <v>26012</v>
      </c>
      <c r="C11113" t="s">
        <v>17410</v>
      </c>
      <c r="D11113" t="s">
        <v>17411</v>
      </c>
      <c r="E11113" s="74">
        <v>42124</v>
      </c>
      <c r="F11113">
        <v>0.24804000000000001</v>
      </c>
      <c r="G11113" t="s">
        <v>17</v>
      </c>
      <c r="H11113" t="s">
        <v>17315</v>
      </c>
      <c r="I11113" s="74">
        <v>45558</v>
      </c>
      <c r="J11113" t="s">
        <v>19</v>
      </c>
      <c r="K11113" t="s">
        <v>17325</v>
      </c>
    </row>
    <row r="11114" spans="1:11" hidden="1" x14ac:dyDescent="0.3">
      <c r="A11114" t="s">
        <v>26015</v>
      </c>
      <c r="B11114" t="s">
        <v>26016</v>
      </c>
      <c r="C11114" t="s">
        <v>17410</v>
      </c>
      <c r="D11114" t="s">
        <v>17411</v>
      </c>
      <c r="E11114" s="74">
        <v>42237</v>
      </c>
      <c r="F11114">
        <v>0.24804000000000001</v>
      </c>
      <c r="G11114" t="s">
        <v>17</v>
      </c>
      <c r="H11114" t="s">
        <v>17315</v>
      </c>
      <c r="I11114" s="74">
        <v>45558</v>
      </c>
      <c r="J11114" t="s">
        <v>19</v>
      </c>
      <c r="K11114" t="s">
        <v>17325</v>
      </c>
    </row>
    <row r="11115" spans="1:11" hidden="1" x14ac:dyDescent="0.3">
      <c r="A11115" t="s">
        <v>26033</v>
      </c>
      <c r="B11115" t="s">
        <v>26034</v>
      </c>
      <c r="C11115" t="s">
        <v>17410</v>
      </c>
      <c r="D11115" t="s">
        <v>17411</v>
      </c>
      <c r="E11115" s="74">
        <v>42237</v>
      </c>
      <c r="F11115">
        <v>0.24804000000000001</v>
      </c>
      <c r="G11115" t="s">
        <v>17</v>
      </c>
      <c r="H11115" t="s">
        <v>17315</v>
      </c>
      <c r="I11115" s="74">
        <v>45558</v>
      </c>
      <c r="J11115" t="s">
        <v>19</v>
      </c>
      <c r="K11115" t="s">
        <v>17325</v>
      </c>
    </row>
    <row r="11116" spans="1:11" hidden="1" x14ac:dyDescent="0.3">
      <c r="A11116" t="s">
        <v>26013</v>
      </c>
      <c r="B11116" t="s">
        <v>26014</v>
      </c>
      <c r="C11116" t="s">
        <v>17410</v>
      </c>
      <c r="D11116" t="s">
        <v>17411</v>
      </c>
      <c r="E11116" s="74">
        <v>42249</v>
      </c>
      <c r="F11116">
        <v>0.24804000000000001</v>
      </c>
      <c r="G11116" t="s">
        <v>17</v>
      </c>
      <c r="H11116" t="s">
        <v>17315</v>
      </c>
      <c r="I11116" s="74">
        <v>45558</v>
      </c>
      <c r="J11116" t="s">
        <v>19</v>
      </c>
      <c r="K11116" t="s">
        <v>17325</v>
      </c>
    </row>
    <row r="11117" spans="1:11" hidden="1" x14ac:dyDescent="0.3">
      <c r="A11117" t="s">
        <v>26023</v>
      </c>
      <c r="B11117" t="s">
        <v>26024</v>
      </c>
      <c r="C11117" t="s">
        <v>17410</v>
      </c>
      <c r="D11117" t="s">
        <v>17411</v>
      </c>
      <c r="E11117" s="74">
        <v>42130</v>
      </c>
      <c r="F11117">
        <v>0.24956500000000001</v>
      </c>
      <c r="G11117" t="s">
        <v>17</v>
      </c>
      <c r="H11117" t="s">
        <v>17315</v>
      </c>
      <c r="I11117" s="74">
        <v>45558</v>
      </c>
      <c r="J11117" t="s">
        <v>19</v>
      </c>
      <c r="K11117" t="s">
        <v>17325</v>
      </c>
    </row>
    <row r="11118" spans="1:11" hidden="1" x14ac:dyDescent="0.3">
      <c r="A11118" t="s">
        <v>26035</v>
      </c>
      <c r="B11118" t="s">
        <v>26036</v>
      </c>
      <c r="C11118" t="s">
        <v>17410</v>
      </c>
      <c r="D11118" t="s">
        <v>17411</v>
      </c>
      <c r="E11118" s="74">
        <v>42152</v>
      </c>
      <c r="F11118">
        <v>0.2457</v>
      </c>
      <c r="G11118" t="s">
        <v>17</v>
      </c>
      <c r="H11118" t="s">
        <v>17315</v>
      </c>
      <c r="I11118" s="74">
        <v>45558</v>
      </c>
      <c r="J11118" t="s">
        <v>19</v>
      </c>
      <c r="K11118" t="s">
        <v>17325</v>
      </c>
    </row>
    <row r="11119" spans="1:11" hidden="1" x14ac:dyDescent="0.3">
      <c r="A11119" t="s">
        <v>26041</v>
      </c>
      <c r="B11119" t="s">
        <v>26042</v>
      </c>
      <c r="C11119" t="s">
        <v>17410</v>
      </c>
      <c r="D11119" t="s">
        <v>17411</v>
      </c>
      <c r="E11119" s="74">
        <v>42237</v>
      </c>
      <c r="F11119">
        <v>0.2457</v>
      </c>
      <c r="G11119" t="s">
        <v>17</v>
      </c>
      <c r="H11119" t="s">
        <v>17315</v>
      </c>
      <c r="I11119" s="74">
        <v>45558</v>
      </c>
      <c r="J11119" t="s">
        <v>19</v>
      </c>
      <c r="K11119" t="s">
        <v>17325</v>
      </c>
    </row>
    <row r="11120" spans="1:11" hidden="1" x14ac:dyDescent="0.3">
      <c r="A11120" t="s">
        <v>26047</v>
      </c>
      <c r="B11120" t="s">
        <v>26048</v>
      </c>
      <c r="C11120" t="s">
        <v>17410</v>
      </c>
      <c r="D11120" t="s">
        <v>17411</v>
      </c>
      <c r="E11120" s="74">
        <v>42226</v>
      </c>
      <c r="F11120">
        <v>0.2457</v>
      </c>
      <c r="G11120" t="s">
        <v>17</v>
      </c>
      <c r="H11120" t="s">
        <v>17315</v>
      </c>
      <c r="I11120" s="74">
        <v>45558</v>
      </c>
      <c r="J11120" t="s">
        <v>19</v>
      </c>
      <c r="K11120" t="s">
        <v>17325</v>
      </c>
    </row>
    <row r="11121" spans="1:11" hidden="1" x14ac:dyDescent="0.3">
      <c r="A11121" t="s">
        <v>26063</v>
      </c>
      <c r="B11121" t="s">
        <v>26064</v>
      </c>
      <c r="C11121" t="s">
        <v>17410</v>
      </c>
      <c r="D11121" t="s">
        <v>17411</v>
      </c>
      <c r="E11121" s="74">
        <v>42241</v>
      </c>
      <c r="F11121">
        <v>0.2457</v>
      </c>
      <c r="G11121" t="s">
        <v>17</v>
      </c>
      <c r="H11121" t="s">
        <v>17315</v>
      </c>
      <c r="I11121" s="74">
        <v>45558</v>
      </c>
      <c r="J11121" t="s">
        <v>19</v>
      </c>
      <c r="K11121" t="s">
        <v>17325</v>
      </c>
    </row>
    <row r="11122" spans="1:11" hidden="1" x14ac:dyDescent="0.3">
      <c r="A11122" t="s">
        <v>26043</v>
      </c>
      <c r="B11122" t="s">
        <v>26044</v>
      </c>
      <c r="C11122" t="s">
        <v>17410</v>
      </c>
      <c r="D11122" t="s">
        <v>17411</v>
      </c>
      <c r="E11122" s="74">
        <v>42282</v>
      </c>
      <c r="F11122">
        <v>0.2457</v>
      </c>
      <c r="G11122" t="s">
        <v>17</v>
      </c>
      <c r="H11122" t="s">
        <v>17315</v>
      </c>
      <c r="I11122" s="74">
        <v>45558</v>
      </c>
      <c r="J11122" t="s">
        <v>19</v>
      </c>
      <c r="K11122" t="s">
        <v>17325</v>
      </c>
    </row>
    <row r="11123" spans="1:11" hidden="1" x14ac:dyDescent="0.3">
      <c r="A11123" t="s">
        <v>26051</v>
      </c>
      <c r="B11123" t="s">
        <v>26052</v>
      </c>
      <c r="C11123" t="s">
        <v>17410</v>
      </c>
      <c r="D11123" t="s">
        <v>17411</v>
      </c>
      <c r="E11123" s="74">
        <v>42213</v>
      </c>
      <c r="F11123">
        <v>0.24710399999999999</v>
      </c>
      <c r="G11123" t="s">
        <v>17</v>
      </c>
      <c r="H11123" t="s">
        <v>17315</v>
      </c>
      <c r="I11123" s="74">
        <v>45558</v>
      </c>
      <c r="J11123" t="s">
        <v>19</v>
      </c>
      <c r="K11123" t="s">
        <v>17325</v>
      </c>
    </row>
    <row r="11124" spans="1:11" hidden="1" x14ac:dyDescent="0.3">
      <c r="A11124" t="s">
        <v>26065</v>
      </c>
      <c r="B11124" t="s">
        <v>26066</v>
      </c>
      <c r="C11124" t="s">
        <v>17410</v>
      </c>
      <c r="D11124" t="s">
        <v>17411</v>
      </c>
      <c r="E11124" s="74">
        <v>42340</v>
      </c>
      <c r="F11124">
        <v>0.24710399999999999</v>
      </c>
      <c r="G11124" t="s">
        <v>17</v>
      </c>
      <c r="H11124" t="s">
        <v>17315</v>
      </c>
      <c r="I11124" s="74">
        <v>45558</v>
      </c>
      <c r="J11124" t="s">
        <v>19</v>
      </c>
      <c r="K11124" t="s">
        <v>17325</v>
      </c>
    </row>
    <row r="11125" spans="1:11" hidden="1" x14ac:dyDescent="0.3">
      <c r="A11125" t="s">
        <v>26071</v>
      </c>
      <c r="B11125" t="s">
        <v>26072</v>
      </c>
      <c r="C11125" t="s">
        <v>17410</v>
      </c>
      <c r="D11125" t="s">
        <v>17411</v>
      </c>
      <c r="E11125" s="74">
        <v>42214</v>
      </c>
      <c r="F11125">
        <v>0.24939800000000001</v>
      </c>
      <c r="G11125" t="s">
        <v>17</v>
      </c>
      <c r="H11125" t="s">
        <v>17315</v>
      </c>
      <c r="I11125" s="74">
        <v>45558</v>
      </c>
      <c r="J11125" t="s">
        <v>19</v>
      </c>
      <c r="K11125" t="s">
        <v>17325</v>
      </c>
    </row>
    <row r="11126" spans="1:11" hidden="1" x14ac:dyDescent="0.3">
      <c r="A11126" t="s">
        <v>26067</v>
      </c>
      <c r="B11126" t="s">
        <v>26068</v>
      </c>
      <c r="C11126" t="s">
        <v>17410</v>
      </c>
      <c r="D11126" t="s">
        <v>17411</v>
      </c>
      <c r="E11126" s="74">
        <v>42143</v>
      </c>
      <c r="F11126">
        <v>0.24757199999999999</v>
      </c>
      <c r="G11126" t="s">
        <v>17</v>
      </c>
      <c r="H11126" t="s">
        <v>17315</v>
      </c>
      <c r="I11126" s="74">
        <v>45558</v>
      </c>
      <c r="J11126" t="s">
        <v>19</v>
      </c>
      <c r="K11126" t="s">
        <v>17325</v>
      </c>
    </row>
    <row r="11127" spans="1:11" hidden="1" x14ac:dyDescent="0.3">
      <c r="A11127" t="s">
        <v>26069</v>
      </c>
      <c r="B11127" t="s">
        <v>26070</v>
      </c>
      <c r="C11127" t="s">
        <v>17410</v>
      </c>
      <c r="D11127" t="s">
        <v>17411</v>
      </c>
      <c r="E11127" s="74">
        <v>42138</v>
      </c>
      <c r="F11127">
        <v>0.24757199999999999</v>
      </c>
      <c r="G11127" t="s">
        <v>17</v>
      </c>
      <c r="H11127" t="s">
        <v>17315</v>
      </c>
      <c r="I11127" s="74">
        <v>45558</v>
      </c>
      <c r="J11127" t="s">
        <v>19</v>
      </c>
      <c r="K11127" t="s">
        <v>17325</v>
      </c>
    </row>
    <row r="11128" spans="1:11" hidden="1" x14ac:dyDescent="0.3">
      <c r="A11128" t="s">
        <v>26073</v>
      </c>
      <c r="B11128" t="s">
        <v>26074</v>
      </c>
      <c r="C11128" t="s">
        <v>17410</v>
      </c>
      <c r="D11128" t="s">
        <v>17411</v>
      </c>
      <c r="E11128" s="74">
        <v>42223</v>
      </c>
      <c r="F11128">
        <v>0.24757199999999999</v>
      </c>
      <c r="G11128" t="s">
        <v>17</v>
      </c>
      <c r="H11128" t="s">
        <v>17315</v>
      </c>
      <c r="I11128" s="74">
        <v>45680</v>
      </c>
      <c r="J11128" t="s">
        <v>19</v>
      </c>
      <c r="K11128" t="s">
        <v>17325</v>
      </c>
    </row>
    <row r="11129" spans="1:11" hidden="1" x14ac:dyDescent="0.3">
      <c r="A11129" t="s">
        <v>26099</v>
      </c>
      <c r="B11129" t="s">
        <v>26100</v>
      </c>
      <c r="C11129" t="s">
        <v>17410</v>
      </c>
      <c r="D11129" t="s">
        <v>17411</v>
      </c>
      <c r="E11129" s="74">
        <v>42242</v>
      </c>
      <c r="F11129">
        <v>0.24757199999999999</v>
      </c>
      <c r="G11129" t="s">
        <v>17</v>
      </c>
      <c r="H11129" t="s">
        <v>17315</v>
      </c>
      <c r="I11129" s="74">
        <v>45553</v>
      </c>
      <c r="J11129" t="s">
        <v>19</v>
      </c>
      <c r="K11129" t="s">
        <v>17325</v>
      </c>
    </row>
    <row r="11130" spans="1:11" hidden="1" x14ac:dyDescent="0.3">
      <c r="A11130" t="s">
        <v>26093</v>
      </c>
      <c r="B11130" t="s">
        <v>26094</v>
      </c>
      <c r="C11130" t="s">
        <v>17410</v>
      </c>
      <c r="D11130" t="s">
        <v>17411</v>
      </c>
      <c r="E11130" s="74">
        <v>42340</v>
      </c>
      <c r="F11130">
        <v>0.24757199999999999</v>
      </c>
      <c r="G11130" t="s">
        <v>17</v>
      </c>
      <c r="H11130" t="s">
        <v>17315</v>
      </c>
      <c r="I11130" s="74">
        <v>45558</v>
      </c>
      <c r="J11130" t="s">
        <v>19</v>
      </c>
      <c r="K11130" t="s">
        <v>17325</v>
      </c>
    </row>
    <row r="11131" spans="1:11" hidden="1" x14ac:dyDescent="0.3">
      <c r="A11131" t="s">
        <v>26095</v>
      </c>
      <c r="B11131" t="s">
        <v>26096</v>
      </c>
      <c r="C11131" t="s">
        <v>17410</v>
      </c>
      <c r="D11131" t="s">
        <v>17411</v>
      </c>
      <c r="E11131" s="74">
        <v>42179</v>
      </c>
      <c r="F11131">
        <v>0.24560799999999999</v>
      </c>
      <c r="G11131" t="s">
        <v>17</v>
      </c>
      <c r="H11131" t="s">
        <v>17315</v>
      </c>
      <c r="I11131" s="74">
        <v>45558</v>
      </c>
      <c r="J11131" t="s">
        <v>19</v>
      </c>
      <c r="K11131" t="s">
        <v>17325</v>
      </c>
    </row>
    <row r="11132" spans="1:11" hidden="1" x14ac:dyDescent="0.3">
      <c r="A11132" t="s">
        <v>26077</v>
      </c>
      <c r="B11132" t="s">
        <v>26078</v>
      </c>
      <c r="C11132" t="s">
        <v>17410</v>
      </c>
      <c r="D11132" t="s">
        <v>17411</v>
      </c>
      <c r="E11132" s="74">
        <v>42342</v>
      </c>
      <c r="F11132">
        <v>0.24710399999999999</v>
      </c>
      <c r="G11132" t="s">
        <v>17</v>
      </c>
      <c r="H11132" t="s">
        <v>17315</v>
      </c>
      <c r="I11132" s="74">
        <v>45558</v>
      </c>
      <c r="J11132" t="s">
        <v>19</v>
      </c>
      <c r="K11132" t="s">
        <v>17325</v>
      </c>
    </row>
    <row r="11133" spans="1:11" hidden="1" x14ac:dyDescent="0.3">
      <c r="A11133" t="s">
        <v>26081</v>
      </c>
      <c r="B11133" t="s">
        <v>26082</v>
      </c>
      <c r="C11133" t="s">
        <v>17410</v>
      </c>
      <c r="D11133" t="s">
        <v>17411</v>
      </c>
      <c r="E11133" s="74">
        <v>42133</v>
      </c>
      <c r="F11133">
        <v>0.2457</v>
      </c>
      <c r="G11133" t="s">
        <v>17</v>
      </c>
      <c r="H11133" t="s">
        <v>17315</v>
      </c>
      <c r="I11133" s="74">
        <v>45558</v>
      </c>
      <c r="J11133" t="s">
        <v>19</v>
      </c>
      <c r="K11133" t="s">
        <v>17325</v>
      </c>
    </row>
    <row r="11134" spans="1:11" hidden="1" x14ac:dyDescent="0.3">
      <c r="A11134" t="s">
        <v>26083</v>
      </c>
      <c r="B11134" t="s">
        <v>26084</v>
      </c>
      <c r="C11134" t="s">
        <v>17410</v>
      </c>
      <c r="D11134" t="s">
        <v>17411</v>
      </c>
      <c r="E11134" s="74">
        <v>42135</v>
      </c>
      <c r="F11134">
        <v>0.2457</v>
      </c>
      <c r="G11134" t="s">
        <v>17</v>
      </c>
      <c r="H11134" t="s">
        <v>17315</v>
      </c>
      <c r="I11134" s="74">
        <v>45558</v>
      </c>
      <c r="J11134" t="s">
        <v>19</v>
      </c>
      <c r="K11134" t="s">
        <v>17325</v>
      </c>
    </row>
    <row r="11135" spans="1:11" hidden="1" x14ac:dyDescent="0.3">
      <c r="A11135" t="s">
        <v>26079</v>
      </c>
      <c r="B11135" t="s">
        <v>26080</v>
      </c>
      <c r="C11135" t="s">
        <v>17410</v>
      </c>
      <c r="D11135" t="s">
        <v>17411</v>
      </c>
      <c r="E11135" s="74">
        <v>42237</v>
      </c>
      <c r="F11135">
        <v>0.2457</v>
      </c>
      <c r="G11135" t="s">
        <v>17</v>
      </c>
      <c r="H11135" t="s">
        <v>17315</v>
      </c>
      <c r="I11135" s="74">
        <v>45558</v>
      </c>
      <c r="J11135" t="s">
        <v>19</v>
      </c>
      <c r="K11135" t="s">
        <v>17325</v>
      </c>
    </row>
    <row r="11136" spans="1:11" hidden="1" x14ac:dyDescent="0.3">
      <c r="A11136" t="s">
        <v>26087</v>
      </c>
      <c r="B11136" t="s">
        <v>26088</v>
      </c>
      <c r="C11136" t="s">
        <v>17410</v>
      </c>
      <c r="D11136" t="s">
        <v>17411</v>
      </c>
      <c r="E11136" s="74">
        <v>42305</v>
      </c>
      <c r="F11136">
        <v>0.2457</v>
      </c>
      <c r="G11136" t="s">
        <v>17</v>
      </c>
      <c r="H11136" t="s">
        <v>17315</v>
      </c>
      <c r="I11136" s="74">
        <v>45553</v>
      </c>
      <c r="J11136" t="s">
        <v>19</v>
      </c>
      <c r="K11136" t="s">
        <v>17325</v>
      </c>
    </row>
    <row r="11137" spans="1:11" hidden="1" x14ac:dyDescent="0.3">
      <c r="A11137" t="s">
        <v>26089</v>
      </c>
      <c r="B11137" t="s">
        <v>26090</v>
      </c>
      <c r="C11137" t="s">
        <v>17410</v>
      </c>
      <c r="D11137" t="s">
        <v>17411</v>
      </c>
      <c r="E11137" s="74">
        <v>42146</v>
      </c>
      <c r="F11137">
        <v>0.24900600000000001</v>
      </c>
      <c r="G11137" t="s">
        <v>17</v>
      </c>
      <c r="H11137" t="s">
        <v>17315</v>
      </c>
      <c r="I11137" s="74">
        <v>45558</v>
      </c>
      <c r="J11137" t="s">
        <v>19</v>
      </c>
      <c r="K11137" t="s">
        <v>17325</v>
      </c>
    </row>
    <row r="11138" spans="1:11" hidden="1" x14ac:dyDescent="0.3">
      <c r="A11138" t="s">
        <v>26091</v>
      </c>
      <c r="B11138" t="s">
        <v>26092</v>
      </c>
      <c r="C11138" t="s">
        <v>17410</v>
      </c>
      <c r="D11138" t="s">
        <v>17411</v>
      </c>
      <c r="E11138" s="74">
        <v>42143</v>
      </c>
      <c r="F11138">
        <v>0.249444</v>
      </c>
      <c r="G11138" t="s">
        <v>17</v>
      </c>
      <c r="H11138" t="s">
        <v>17315</v>
      </c>
      <c r="I11138" s="74">
        <v>45635</v>
      </c>
      <c r="J11138" t="s">
        <v>19</v>
      </c>
      <c r="K11138" t="s">
        <v>17325</v>
      </c>
    </row>
    <row r="11139" spans="1:11" hidden="1" x14ac:dyDescent="0.3">
      <c r="A11139" t="s">
        <v>26107</v>
      </c>
      <c r="B11139" t="s">
        <v>26108</v>
      </c>
      <c r="C11139" t="s">
        <v>17410</v>
      </c>
      <c r="D11139" t="s">
        <v>17411</v>
      </c>
      <c r="E11139" s="74">
        <v>42314</v>
      </c>
      <c r="F11139">
        <v>0.249444</v>
      </c>
      <c r="G11139" t="s">
        <v>17</v>
      </c>
      <c r="H11139" t="s">
        <v>17315</v>
      </c>
      <c r="I11139" s="74">
        <v>45553</v>
      </c>
      <c r="J11139" t="s">
        <v>19</v>
      </c>
      <c r="K11139" t="s">
        <v>17325</v>
      </c>
    </row>
    <row r="11140" spans="1:11" hidden="1" x14ac:dyDescent="0.3">
      <c r="A11140" t="s">
        <v>26097</v>
      </c>
      <c r="B11140" t="s">
        <v>26098</v>
      </c>
      <c r="C11140" t="s">
        <v>17410</v>
      </c>
      <c r="D11140" t="s">
        <v>17411</v>
      </c>
      <c r="E11140" s="74">
        <v>42306</v>
      </c>
      <c r="F11140">
        <v>0.249444</v>
      </c>
      <c r="G11140" t="s">
        <v>17</v>
      </c>
      <c r="H11140" t="s">
        <v>17315</v>
      </c>
      <c r="I11140" s="74">
        <v>45553</v>
      </c>
      <c r="J11140" t="s">
        <v>19</v>
      </c>
      <c r="K11140" t="s">
        <v>17325</v>
      </c>
    </row>
    <row r="11141" spans="1:11" hidden="1" x14ac:dyDescent="0.3">
      <c r="A11141" t="s">
        <v>26165</v>
      </c>
      <c r="B11141" t="s">
        <v>26166</v>
      </c>
      <c r="C11141" t="s">
        <v>17410</v>
      </c>
      <c r="D11141" t="s">
        <v>17411</v>
      </c>
      <c r="E11141" s="74">
        <v>42158</v>
      </c>
      <c r="F11141">
        <v>0.246258</v>
      </c>
      <c r="G11141" t="s">
        <v>17</v>
      </c>
      <c r="H11141" t="s">
        <v>17315</v>
      </c>
      <c r="I11141" s="74">
        <v>45558</v>
      </c>
      <c r="J11141" t="s">
        <v>19</v>
      </c>
      <c r="K11141" t="s">
        <v>17325</v>
      </c>
    </row>
    <row r="11142" spans="1:11" hidden="1" x14ac:dyDescent="0.3">
      <c r="A11142" t="s">
        <v>26171</v>
      </c>
      <c r="B11142" t="s">
        <v>26172</v>
      </c>
      <c r="C11142" t="s">
        <v>17410</v>
      </c>
      <c r="D11142" t="s">
        <v>17411</v>
      </c>
      <c r="E11142" s="74">
        <v>42156</v>
      </c>
      <c r="F11142">
        <v>0.24640200000000001</v>
      </c>
      <c r="G11142" t="s">
        <v>17</v>
      </c>
      <c r="H11142" t="s">
        <v>17315</v>
      </c>
      <c r="I11142" s="74">
        <v>45558</v>
      </c>
      <c r="J11142" t="s">
        <v>19</v>
      </c>
      <c r="K11142" t="s">
        <v>17325</v>
      </c>
    </row>
    <row r="11143" spans="1:11" hidden="1" x14ac:dyDescent="0.3">
      <c r="A11143" t="s">
        <v>26101</v>
      </c>
      <c r="B11143" t="s">
        <v>26102</v>
      </c>
      <c r="C11143" t="s">
        <v>17410</v>
      </c>
      <c r="D11143" t="s">
        <v>17411</v>
      </c>
      <c r="E11143" s="74">
        <v>42221</v>
      </c>
      <c r="F11143">
        <v>0.24640200000000001</v>
      </c>
      <c r="G11143" t="s">
        <v>17</v>
      </c>
      <c r="H11143" t="s">
        <v>17315</v>
      </c>
      <c r="I11143" s="74">
        <v>45553</v>
      </c>
      <c r="J11143" t="s">
        <v>19</v>
      </c>
      <c r="K11143" t="s">
        <v>17325</v>
      </c>
    </row>
    <row r="11144" spans="1:11" hidden="1" x14ac:dyDescent="0.3">
      <c r="A11144" t="s">
        <v>26109</v>
      </c>
      <c r="B11144" t="s">
        <v>26110</v>
      </c>
      <c r="C11144" t="s">
        <v>17410</v>
      </c>
      <c r="D11144" t="s">
        <v>17411</v>
      </c>
      <c r="E11144" s="74">
        <v>42249</v>
      </c>
      <c r="F11144">
        <v>0.24640200000000001</v>
      </c>
      <c r="G11144" t="s">
        <v>17</v>
      </c>
      <c r="H11144" t="s">
        <v>17315</v>
      </c>
      <c r="I11144" s="74">
        <v>45553</v>
      </c>
      <c r="J11144" t="s">
        <v>19</v>
      </c>
      <c r="K11144" t="s">
        <v>17325</v>
      </c>
    </row>
    <row r="11145" spans="1:11" hidden="1" x14ac:dyDescent="0.3">
      <c r="A11145" t="s">
        <v>26111</v>
      </c>
      <c r="B11145" t="s">
        <v>26112</v>
      </c>
      <c r="C11145" t="s">
        <v>17410</v>
      </c>
      <c r="D11145" t="s">
        <v>17411</v>
      </c>
      <c r="E11145" s="74">
        <v>42317</v>
      </c>
      <c r="F11145">
        <v>0.24640200000000001</v>
      </c>
      <c r="G11145" t="s">
        <v>17</v>
      </c>
      <c r="H11145" t="s">
        <v>17315</v>
      </c>
      <c r="I11145" s="74">
        <v>45558</v>
      </c>
      <c r="J11145" t="s">
        <v>19</v>
      </c>
      <c r="K11145" t="s">
        <v>17325</v>
      </c>
    </row>
    <row r="11146" spans="1:11" hidden="1" x14ac:dyDescent="0.3">
      <c r="A11146" t="s">
        <v>26115</v>
      </c>
      <c r="B11146" t="s">
        <v>26116</v>
      </c>
      <c r="C11146" t="s">
        <v>17410</v>
      </c>
      <c r="D11146" t="s">
        <v>17411</v>
      </c>
      <c r="E11146" s="74">
        <v>42167</v>
      </c>
      <c r="F11146">
        <v>0.244869</v>
      </c>
      <c r="G11146" t="s">
        <v>17</v>
      </c>
      <c r="H11146" t="s">
        <v>17315</v>
      </c>
      <c r="I11146" s="74">
        <v>45558</v>
      </c>
      <c r="J11146" t="s">
        <v>19</v>
      </c>
      <c r="K11146" t="s">
        <v>17325</v>
      </c>
    </row>
    <row r="11147" spans="1:11" hidden="1" x14ac:dyDescent="0.3">
      <c r="A11147" t="s">
        <v>26113</v>
      </c>
      <c r="B11147" t="s">
        <v>26114</v>
      </c>
      <c r="C11147" t="s">
        <v>17410</v>
      </c>
      <c r="D11147" t="s">
        <v>17411</v>
      </c>
      <c r="E11147" s="74">
        <v>42171</v>
      </c>
      <c r="F11147">
        <v>0.248976</v>
      </c>
      <c r="G11147" t="s">
        <v>17</v>
      </c>
      <c r="H11147" t="s">
        <v>17315</v>
      </c>
      <c r="I11147" s="74">
        <v>45558</v>
      </c>
      <c r="J11147" t="s">
        <v>19</v>
      </c>
      <c r="K11147" t="s">
        <v>17325</v>
      </c>
    </row>
    <row r="11148" spans="1:11" hidden="1" x14ac:dyDescent="0.3">
      <c r="A11148" t="s">
        <v>26119</v>
      </c>
      <c r="B11148" t="s">
        <v>26120</v>
      </c>
      <c r="C11148" t="s">
        <v>17410</v>
      </c>
      <c r="D11148" t="s">
        <v>17411</v>
      </c>
      <c r="E11148" s="74">
        <v>42130</v>
      </c>
      <c r="F11148">
        <v>0.248976</v>
      </c>
      <c r="G11148" t="s">
        <v>17</v>
      </c>
      <c r="H11148" t="s">
        <v>17315</v>
      </c>
      <c r="I11148" s="74">
        <v>45558</v>
      </c>
      <c r="J11148" t="s">
        <v>19</v>
      </c>
      <c r="K11148" t="s">
        <v>17325</v>
      </c>
    </row>
    <row r="11149" spans="1:11" hidden="1" x14ac:dyDescent="0.3">
      <c r="A11149" t="s">
        <v>26117</v>
      </c>
      <c r="B11149" t="s">
        <v>26118</v>
      </c>
      <c r="C11149" t="s">
        <v>17410</v>
      </c>
      <c r="D11149" t="s">
        <v>17411</v>
      </c>
      <c r="E11149" s="74">
        <v>42221</v>
      </c>
      <c r="F11149">
        <v>0.248976</v>
      </c>
      <c r="G11149" t="s">
        <v>17</v>
      </c>
      <c r="H11149" t="s">
        <v>17315</v>
      </c>
      <c r="I11149" s="74">
        <v>45553</v>
      </c>
      <c r="J11149" t="s">
        <v>19</v>
      </c>
      <c r="K11149" t="s">
        <v>17325</v>
      </c>
    </row>
    <row r="11150" spans="1:11" hidden="1" x14ac:dyDescent="0.3">
      <c r="A11150" t="s">
        <v>26121</v>
      </c>
      <c r="B11150" t="s">
        <v>26122</v>
      </c>
      <c r="C11150" t="s">
        <v>17410</v>
      </c>
      <c r="D11150" t="s">
        <v>17411</v>
      </c>
      <c r="E11150" s="74">
        <v>42250</v>
      </c>
      <c r="F11150">
        <v>0.248976</v>
      </c>
      <c r="G11150" t="s">
        <v>17</v>
      </c>
      <c r="H11150" t="s">
        <v>17315</v>
      </c>
      <c r="I11150" s="74">
        <v>45558</v>
      </c>
      <c r="J11150" t="s">
        <v>19</v>
      </c>
      <c r="K11150" t="s">
        <v>17325</v>
      </c>
    </row>
    <row r="11151" spans="1:11" hidden="1" x14ac:dyDescent="0.3">
      <c r="A11151" t="s">
        <v>26127</v>
      </c>
      <c r="B11151" t="s">
        <v>26128</v>
      </c>
      <c r="C11151" t="s">
        <v>17410</v>
      </c>
      <c r="D11151" t="s">
        <v>17411</v>
      </c>
      <c r="E11151" s="74">
        <v>42282</v>
      </c>
      <c r="F11151">
        <v>0.248976</v>
      </c>
      <c r="G11151" t="s">
        <v>17</v>
      </c>
      <c r="H11151" t="s">
        <v>17315</v>
      </c>
      <c r="I11151" s="74">
        <v>45635</v>
      </c>
      <c r="J11151" t="s">
        <v>19</v>
      </c>
      <c r="K11151" t="s">
        <v>17325</v>
      </c>
    </row>
    <row r="11152" spans="1:11" hidden="1" x14ac:dyDescent="0.3">
      <c r="A11152" t="s">
        <v>26125</v>
      </c>
      <c r="B11152" t="s">
        <v>26126</v>
      </c>
      <c r="C11152" t="s">
        <v>17410</v>
      </c>
      <c r="D11152" t="s">
        <v>17411</v>
      </c>
      <c r="E11152" s="74">
        <v>42348</v>
      </c>
      <c r="F11152">
        <v>0.248976</v>
      </c>
      <c r="G11152" t="s">
        <v>17</v>
      </c>
      <c r="H11152" t="s">
        <v>17315</v>
      </c>
      <c r="I11152" s="74">
        <v>45553</v>
      </c>
      <c r="J11152" t="s">
        <v>19</v>
      </c>
      <c r="K11152" t="s">
        <v>17325</v>
      </c>
    </row>
    <row r="11153" spans="1:11" hidden="1" x14ac:dyDescent="0.3">
      <c r="A11153" t="s">
        <v>26129</v>
      </c>
      <c r="B11153" t="s">
        <v>26130</v>
      </c>
      <c r="C11153" t="s">
        <v>17410</v>
      </c>
      <c r="D11153" t="s">
        <v>17411</v>
      </c>
      <c r="E11153" s="74">
        <v>42328</v>
      </c>
      <c r="F11153">
        <v>0.248976</v>
      </c>
      <c r="G11153" t="s">
        <v>17</v>
      </c>
      <c r="H11153" t="s">
        <v>17315</v>
      </c>
      <c r="I11153" s="74">
        <v>45553</v>
      </c>
      <c r="J11153" t="s">
        <v>19</v>
      </c>
      <c r="K11153" t="s">
        <v>17325</v>
      </c>
    </row>
    <row r="11154" spans="1:11" hidden="1" x14ac:dyDescent="0.3">
      <c r="A11154" t="s">
        <v>26131</v>
      </c>
      <c r="B11154" t="s">
        <v>26132</v>
      </c>
      <c r="C11154" t="s">
        <v>17410</v>
      </c>
      <c r="D11154" t="s">
        <v>17411</v>
      </c>
      <c r="E11154" s="74">
        <v>42237</v>
      </c>
      <c r="F11154">
        <v>0.24507000000000001</v>
      </c>
      <c r="G11154" t="s">
        <v>17</v>
      </c>
      <c r="H11154" t="s">
        <v>17315</v>
      </c>
      <c r="I11154" s="74">
        <v>45553</v>
      </c>
      <c r="J11154" t="s">
        <v>19</v>
      </c>
      <c r="K11154" t="s">
        <v>17325</v>
      </c>
    </row>
    <row r="11155" spans="1:11" hidden="1" x14ac:dyDescent="0.3">
      <c r="A11155" t="s">
        <v>26133</v>
      </c>
      <c r="B11155" t="s">
        <v>26134</v>
      </c>
      <c r="C11155" t="s">
        <v>17410</v>
      </c>
      <c r="D11155" t="s">
        <v>17411</v>
      </c>
      <c r="E11155" s="74">
        <v>42152</v>
      </c>
      <c r="F11155">
        <v>0.24415600000000001</v>
      </c>
      <c r="G11155" t="s">
        <v>17</v>
      </c>
      <c r="H11155" t="s">
        <v>17315</v>
      </c>
      <c r="I11155" s="74">
        <v>45553</v>
      </c>
      <c r="J11155" t="s">
        <v>19</v>
      </c>
      <c r="K11155" t="s">
        <v>17325</v>
      </c>
    </row>
    <row r="11156" spans="1:11" hidden="1" x14ac:dyDescent="0.3">
      <c r="A11156" t="s">
        <v>26135</v>
      </c>
      <c r="B11156" t="s">
        <v>26136</v>
      </c>
      <c r="C11156" t="s">
        <v>17410</v>
      </c>
      <c r="D11156" t="s">
        <v>17411</v>
      </c>
      <c r="E11156" s="74">
        <v>42166</v>
      </c>
      <c r="F11156">
        <v>0.24429600000000001</v>
      </c>
      <c r="G11156" t="s">
        <v>17</v>
      </c>
      <c r="H11156" t="s">
        <v>17315</v>
      </c>
      <c r="I11156" s="74">
        <v>45558</v>
      </c>
      <c r="J11156" t="s">
        <v>19</v>
      </c>
      <c r="K11156" t="s">
        <v>17325</v>
      </c>
    </row>
    <row r="11157" spans="1:11" hidden="1" x14ac:dyDescent="0.3">
      <c r="A11157" t="s">
        <v>26137</v>
      </c>
      <c r="B11157" t="s">
        <v>26138</v>
      </c>
      <c r="C11157" t="s">
        <v>17410</v>
      </c>
      <c r="D11157" t="s">
        <v>17411</v>
      </c>
      <c r="E11157" s="74">
        <v>42237</v>
      </c>
      <c r="F11157">
        <v>0.24429600000000001</v>
      </c>
      <c r="G11157" t="s">
        <v>17</v>
      </c>
      <c r="H11157" t="s">
        <v>17315</v>
      </c>
      <c r="I11157" s="74">
        <v>45553</v>
      </c>
      <c r="J11157" t="s">
        <v>19</v>
      </c>
      <c r="K11157" t="s">
        <v>17325</v>
      </c>
    </row>
    <row r="11158" spans="1:11" hidden="1" x14ac:dyDescent="0.3">
      <c r="A11158" t="s">
        <v>26139</v>
      </c>
      <c r="B11158" t="s">
        <v>26140</v>
      </c>
      <c r="C11158" t="s">
        <v>17410</v>
      </c>
      <c r="D11158" t="s">
        <v>17411</v>
      </c>
      <c r="E11158" s="74">
        <v>42317</v>
      </c>
      <c r="F11158">
        <v>0.24429600000000001</v>
      </c>
      <c r="G11158" t="s">
        <v>17</v>
      </c>
      <c r="H11158" t="s">
        <v>17315</v>
      </c>
      <c r="I11158" s="74">
        <v>45558</v>
      </c>
      <c r="J11158" t="s">
        <v>19</v>
      </c>
      <c r="K11158" t="s">
        <v>17325</v>
      </c>
    </row>
    <row r="11159" spans="1:11" hidden="1" x14ac:dyDescent="0.3">
      <c r="A11159" t="s">
        <v>26143</v>
      </c>
      <c r="B11159" t="s">
        <v>26144</v>
      </c>
      <c r="C11159" t="s">
        <v>17410</v>
      </c>
      <c r="D11159" t="s">
        <v>17411</v>
      </c>
      <c r="E11159" s="74">
        <v>42123</v>
      </c>
      <c r="F11159">
        <v>0.2457</v>
      </c>
      <c r="G11159" t="s">
        <v>17</v>
      </c>
      <c r="H11159" t="s">
        <v>17315</v>
      </c>
      <c r="I11159" s="74">
        <v>45558</v>
      </c>
      <c r="J11159" t="s">
        <v>19</v>
      </c>
      <c r="K11159" t="s">
        <v>17325</v>
      </c>
    </row>
    <row r="11160" spans="1:11" hidden="1" x14ac:dyDescent="0.3">
      <c r="A11160" t="s">
        <v>26145</v>
      </c>
      <c r="B11160" t="s">
        <v>26146</v>
      </c>
      <c r="C11160" t="s">
        <v>17410</v>
      </c>
      <c r="D11160" t="s">
        <v>17411</v>
      </c>
      <c r="E11160" s="74">
        <v>42130</v>
      </c>
      <c r="F11160">
        <v>0.2457</v>
      </c>
      <c r="G11160" t="s">
        <v>17</v>
      </c>
      <c r="H11160" t="s">
        <v>17315</v>
      </c>
      <c r="I11160" s="74">
        <v>45558</v>
      </c>
      <c r="J11160" t="s">
        <v>19</v>
      </c>
      <c r="K11160" t="s">
        <v>17325</v>
      </c>
    </row>
    <row r="11161" spans="1:11" hidden="1" x14ac:dyDescent="0.3">
      <c r="A11161" t="s">
        <v>26141</v>
      </c>
      <c r="B11161" t="s">
        <v>26142</v>
      </c>
      <c r="C11161" t="s">
        <v>17410</v>
      </c>
      <c r="D11161" t="s">
        <v>17411</v>
      </c>
      <c r="E11161" s="74">
        <v>42180</v>
      </c>
      <c r="F11161">
        <v>0.2457</v>
      </c>
      <c r="G11161" t="s">
        <v>17</v>
      </c>
      <c r="H11161" t="s">
        <v>17315</v>
      </c>
      <c r="I11161" s="74">
        <v>45553</v>
      </c>
      <c r="J11161" t="s">
        <v>19</v>
      </c>
      <c r="K11161" t="s">
        <v>17325</v>
      </c>
    </row>
    <row r="11162" spans="1:11" hidden="1" x14ac:dyDescent="0.3">
      <c r="A11162" t="s">
        <v>26151</v>
      </c>
      <c r="B11162" t="s">
        <v>26152</v>
      </c>
      <c r="C11162" t="s">
        <v>17410</v>
      </c>
      <c r="D11162" t="s">
        <v>17411</v>
      </c>
      <c r="E11162" s="74">
        <v>42282</v>
      </c>
      <c r="F11162">
        <v>0.2457</v>
      </c>
      <c r="G11162" t="s">
        <v>17</v>
      </c>
      <c r="H11162" t="s">
        <v>17315</v>
      </c>
      <c r="I11162" s="74">
        <v>45558</v>
      </c>
      <c r="J11162" t="s">
        <v>19</v>
      </c>
      <c r="K11162" t="s">
        <v>17325</v>
      </c>
    </row>
    <row r="11163" spans="1:11" hidden="1" x14ac:dyDescent="0.3">
      <c r="A11163" t="s">
        <v>26147</v>
      </c>
      <c r="B11163" t="s">
        <v>26148</v>
      </c>
      <c r="C11163" t="s">
        <v>17410</v>
      </c>
      <c r="D11163" t="s">
        <v>17411</v>
      </c>
      <c r="E11163" s="74">
        <v>42347</v>
      </c>
      <c r="F11163">
        <v>0.2457</v>
      </c>
      <c r="G11163" t="s">
        <v>17</v>
      </c>
      <c r="H11163" t="s">
        <v>17315</v>
      </c>
      <c r="I11163" s="74">
        <v>45553</v>
      </c>
      <c r="J11163" t="s">
        <v>19</v>
      </c>
      <c r="K11163" t="s">
        <v>17325</v>
      </c>
    </row>
    <row r="11164" spans="1:11" hidden="1" x14ac:dyDescent="0.3">
      <c r="A11164" t="s">
        <v>26149</v>
      </c>
      <c r="B11164" t="s">
        <v>26150</v>
      </c>
      <c r="C11164" t="s">
        <v>17410</v>
      </c>
      <c r="D11164" t="s">
        <v>17411</v>
      </c>
      <c r="E11164" s="74">
        <v>42306</v>
      </c>
      <c r="F11164">
        <v>0.2457</v>
      </c>
      <c r="G11164" t="s">
        <v>17</v>
      </c>
      <c r="H11164" t="s">
        <v>17315</v>
      </c>
      <c r="I11164" s="74">
        <v>45553</v>
      </c>
      <c r="J11164" t="s">
        <v>19</v>
      </c>
      <c r="K11164" t="s">
        <v>17325</v>
      </c>
    </row>
    <row r="11165" spans="1:11" hidden="1" x14ac:dyDescent="0.3">
      <c r="A11165" t="s">
        <v>26153</v>
      </c>
      <c r="B11165" t="s">
        <v>26154</v>
      </c>
      <c r="C11165" t="s">
        <v>17410</v>
      </c>
      <c r="D11165" t="s">
        <v>17411</v>
      </c>
      <c r="E11165" s="74">
        <v>42235</v>
      </c>
      <c r="F11165">
        <v>0.24623999999999999</v>
      </c>
      <c r="G11165" t="s">
        <v>17</v>
      </c>
      <c r="H11165" t="s">
        <v>17315</v>
      </c>
      <c r="I11165" s="74">
        <v>45558</v>
      </c>
      <c r="J11165" t="s">
        <v>19</v>
      </c>
      <c r="K11165" t="s">
        <v>17325</v>
      </c>
    </row>
    <row r="11166" spans="1:11" hidden="1" x14ac:dyDescent="0.3">
      <c r="A11166" t="s">
        <v>26173</v>
      </c>
      <c r="B11166" t="s">
        <v>26174</v>
      </c>
      <c r="C11166" t="s">
        <v>17410</v>
      </c>
      <c r="D11166" t="s">
        <v>17411</v>
      </c>
      <c r="E11166" s="74">
        <v>42185</v>
      </c>
      <c r="F11166">
        <v>0.244426</v>
      </c>
      <c r="G11166" t="s">
        <v>17</v>
      </c>
      <c r="H11166" t="s">
        <v>17315</v>
      </c>
      <c r="I11166" s="74">
        <v>45553</v>
      </c>
      <c r="J11166" t="s">
        <v>19</v>
      </c>
      <c r="K11166" t="s">
        <v>17325</v>
      </c>
    </row>
    <row r="11167" spans="1:11" hidden="1" x14ac:dyDescent="0.3">
      <c r="A11167" t="s">
        <v>26177</v>
      </c>
      <c r="B11167" t="s">
        <v>26178</v>
      </c>
      <c r="C11167" t="s">
        <v>17410</v>
      </c>
      <c r="D11167" t="s">
        <v>17411</v>
      </c>
      <c r="E11167" s="74">
        <v>42164</v>
      </c>
      <c r="F11167">
        <v>0.24663599999999999</v>
      </c>
      <c r="G11167" t="s">
        <v>17</v>
      </c>
      <c r="H11167" t="s">
        <v>17315</v>
      </c>
      <c r="I11167" s="74">
        <v>45553</v>
      </c>
      <c r="J11167" t="s">
        <v>19</v>
      </c>
      <c r="K11167" t="s">
        <v>17325</v>
      </c>
    </row>
    <row r="11168" spans="1:11" hidden="1" x14ac:dyDescent="0.3">
      <c r="A11168" t="s">
        <v>26155</v>
      </c>
      <c r="B11168" t="s">
        <v>26156</v>
      </c>
      <c r="C11168" t="s">
        <v>17410</v>
      </c>
      <c r="D11168" t="s">
        <v>17411</v>
      </c>
      <c r="E11168" s="74">
        <v>42234</v>
      </c>
      <c r="F11168">
        <v>0.24663599999999999</v>
      </c>
      <c r="G11168" t="s">
        <v>17</v>
      </c>
      <c r="H11168" t="s">
        <v>17315</v>
      </c>
      <c r="I11168" s="74">
        <v>45553</v>
      </c>
      <c r="J11168" t="s">
        <v>19</v>
      </c>
      <c r="K11168" t="s">
        <v>17325</v>
      </c>
    </row>
    <row r="11169" spans="1:11" hidden="1" x14ac:dyDescent="0.3">
      <c r="A11169" t="s">
        <v>26157</v>
      </c>
      <c r="B11169" t="s">
        <v>26158</v>
      </c>
      <c r="C11169" t="s">
        <v>17410</v>
      </c>
      <c r="D11169" t="s">
        <v>17411</v>
      </c>
      <c r="E11169" s="74">
        <v>42282</v>
      </c>
      <c r="F11169">
        <v>0.24663599999999999</v>
      </c>
      <c r="G11169" t="s">
        <v>17</v>
      </c>
      <c r="H11169" t="s">
        <v>17315</v>
      </c>
      <c r="I11169" s="74">
        <v>45553</v>
      </c>
      <c r="J11169" t="s">
        <v>19</v>
      </c>
      <c r="K11169" t="s">
        <v>17325</v>
      </c>
    </row>
    <row r="11170" spans="1:11" hidden="1" x14ac:dyDescent="0.3">
      <c r="A11170" t="s">
        <v>26159</v>
      </c>
      <c r="B11170" t="s">
        <v>26160</v>
      </c>
      <c r="C11170" t="s">
        <v>17410</v>
      </c>
      <c r="D11170" t="s">
        <v>17411</v>
      </c>
      <c r="E11170" s="74">
        <v>42342</v>
      </c>
      <c r="F11170">
        <v>0.24663599999999999</v>
      </c>
      <c r="G11170" t="s">
        <v>17</v>
      </c>
      <c r="H11170" t="s">
        <v>17315</v>
      </c>
      <c r="I11170" s="74">
        <v>45553</v>
      </c>
      <c r="J11170" t="s">
        <v>19</v>
      </c>
      <c r="K11170" t="s">
        <v>17325</v>
      </c>
    </row>
    <row r="11171" spans="1:11" hidden="1" x14ac:dyDescent="0.3">
      <c r="A11171" t="s">
        <v>26167</v>
      </c>
      <c r="B11171" t="s">
        <v>26168</v>
      </c>
      <c r="C11171" t="s">
        <v>17410</v>
      </c>
      <c r="D11171" t="s">
        <v>17411</v>
      </c>
      <c r="E11171" s="74">
        <v>42143</v>
      </c>
      <c r="F11171">
        <v>0.24710399999999999</v>
      </c>
      <c r="G11171" t="s">
        <v>17</v>
      </c>
      <c r="H11171" t="s">
        <v>17315</v>
      </c>
      <c r="I11171" s="74">
        <v>45558</v>
      </c>
      <c r="J11171" t="s">
        <v>19</v>
      </c>
      <c r="K11171" t="s">
        <v>17325</v>
      </c>
    </row>
    <row r="11172" spans="1:11" hidden="1" x14ac:dyDescent="0.3">
      <c r="A11172" t="s">
        <v>26169</v>
      </c>
      <c r="B11172" t="s">
        <v>26170</v>
      </c>
      <c r="C11172" t="s">
        <v>17410</v>
      </c>
      <c r="D11172" t="s">
        <v>17411</v>
      </c>
      <c r="E11172" s="74">
        <v>42220</v>
      </c>
      <c r="F11172">
        <v>0.24710399999999999</v>
      </c>
      <c r="G11172" t="s">
        <v>17</v>
      </c>
      <c r="H11172" t="s">
        <v>17315</v>
      </c>
      <c r="I11172" s="74">
        <v>45553</v>
      </c>
      <c r="J11172" t="s">
        <v>19</v>
      </c>
      <c r="K11172" t="s">
        <v>17325</v>
      </c>
    </row>
    <row r="11173" spans="1:11" hidden="1" x14ac:dyDescent="0.3">
      <c r="A11173" t="s">
        <v>26199</v>
      </c>
      <c r="B11173" t="s">
        <v>26200</v>
      </c>
      <c r="C11173" t="s">
        <v>17410</v>
      </c>
      <c r="D11173" t="s">
        <v>17411</v>
      </c>
      <c r="E11173" s="74">
        <v>42237</v>
      </c>
      <c r="F11173">
        <v>0.24710399999999999</v>
      </c>
      <c r="G11173" t="s">
        <v>17</v>
      </c>
      <c r="H11173" t="s">
        <v>17315</v>
      </c>
      <c r="I11173" s="74">
        <v>45553</v>
      </c>
      <c r="J11173" t="s">
        <v>19</v>
      </c>
      <c r="K11173" t="s">
        <v>17325</v>
      </c>
    </row>
    <row r="11174" spans="1:11" hidden="1" x14ac:dyDescent="0.3">
      <c r="A11174" t="s">
        <v>26179</v>
      </c>
      <c r="B11174" t="s">
        <v>26180</v>
      </c>
      <c r="C11174" t="s">
        <v>17410</v>
      </c>
      <c r="D11174" t="s">
        <v>17411</v>
      </c>
      <c r="E11174" s="74">
        <v>42277</v>
      </c>
      <c r="F11174">
        <v>0.24710399999999999</v>
      </c>
      <c r="G11174" t="s">
        <v>17</v>
      </c>
      <c r="H11174" t="s">
        <v>17315</v>
      </c>
      <c r="I11174" s="74">
        <v>45553</v>
      </c>
      <c r="J11174" t="s">
        <v>19</v>
      </c>
      <c r="K11174" t="s">
        <v>17325</v>
      </c>
    </row>
    <row r="11175" spans="1:11" hidden="1" x14ac:dyDescent="0.3">
      <c r="A11175" t="s">
        <v>26189</v>
      </c>
      <c r="B11175" t="s">
        <v>26190</v>
      </c>
      <c r="C11175" t="s">
        <v>17410</v>
      </c>
      <c r="D11175" t="s">
        <v>17411</v>
      </c>
      <c r="E11175" s="74">
        <v>42298</v>
      </c>
      <c r="F11175">
        <v>0.24710399999999999</v>
      </c>
      <c r="G11175" t="s">
        <v>17</v>
      </c>
      <c r="H11175" t="s">
        <v>17315</v>
      </c>
      <c r="I11175" s="74">
        <v>45553</v>
      </c>
      <c r="J11175" t="s">
        <v>19</v>
      </c>
      <c r="K11175" t="s">
        <v>17325</v>
      </c>
    </row>
    <row r="11176" spans="1:11" hidden="1" x14ac:dyDescent="0.3">
      <c r="A11176" t="s">
        <v>26175</v>
      </c>
      <c r="B11176" t="s">
        <v>26176</v>
      </c>
      <c r="C11176" t="s">
        <v>17410</v>
      </c>
      <c r="D11176" t="s">
        <v>17411</v>
      </c>
      <c r="E11176" s="74">
        <v>42454</v>
      </c>
      <c r="F11176">
        <v>0.24710399999999999</v>
      </c>
      <c r="G11176" t="s">
        <v>17</v>
      </c>
      <c r="H11176" t="s">
        <v>17315</v>
      </c>
      <c r="I11176" s="74">
        <v>45553</v>
      </c>
      <c r="J11176" t="s">
        <v>19</v>
      </c>
      <c r="K11176" t="s">
        <v>17325</v>
      </c>
    </row>
    <row r="11177" spans="1:11" hidden="1" x14ac:dyDescent="0.3">
      <c r="A11177" t="s">
        <v>26183</v>
      </c>
      <c r="B11177" t="s">
        <v>26184</v>
      </c>
      <c r="C11177" t="s">
        <v>17410</v>
      </c>
      <c r="D11177" t="s">
        <v>17411</v>
      </c>
      <c r="E11177" s="74">
        <v>42130</v>
      </c>
      <c r="F11177">
        <v>0.24662600000000001</v>
      </c>
      <c r="G11177" t="s">
        <v>17</v>
      </c>
      <c r="H11177" t="s">
        <v>17315</v>
      </c>
      <c r="I11177" s="74">
        <v>45553</v>
      </c>
      <c r="J11177" t="s">
        <v>19</v>
      </c>
      <c r="K11177" t="s">
        <v>17325</v>
      </c>
    </row>
    <row r="11178" spans="1:11" hidden="1" x14ac:dyDescent="0.3">
      <c r="A11178" t="s">
        <v>26185</v>
      </c>
      <c r="B11178" t="s">
        <v>26186</v>
      </c>
      <c r="C11178" t="s">
        <v>17410</v>
      </c>
      <c r="D11178" t="s">
        <v>17411</v>
      </c>
      <c r="E11178" s="74">
        <v>42165</v>
      </c>
      <c r="F11178">
        <v>0.24710399999999999</v>
      </c>
      <c r="G11178" t="s">
        <v>17</v>
      </c>
      <c r="H11178" t="s">
        <v>17315</v>
      </c>
      <c r="I11178" s="74">
        <v>45559</v>
      </c>
      <c r="J11178" t="s">
        <v>19</v>
      </c>
      <c r="K11178" t="s">
        <v>17325</v>
      </c>
    </row>
    <row r="11179" spans="1:11" hidden="1" x14ac:dyDescent="0.3">
      <c r="A11179" t="s">
        <v>26187</v>
      </c>
      <c r="B11179" t="s">
        <v>26188</v>
      </c>
      <c r="C11179" t="s">
        <v>17410</v>
      </c>
      <c r="D11179" t="s">
        <v>17411</v>
      </c>
      <c r="E11179" s="74">
        <v>42249</v>
      </c>
      <c r="F11179">
        <v>0.24710399999999999</v>
      </c>
      <c r="G11179" t="s">
        <v>17</v>
      </c>
      <c r="H11179" t="s">
        <v>17315</v>
      </c>
      <c r="I11179" s="74">
        <v>45559</v>
      </c>
      <c r="J11179" t="s">
        <v>19</v>
      </c>
      <c r="K11179" t="s">
        <v>17325</v>
      </c>
    </row>
    <row r="11180" spans="1:11" hidden="1" x14ac:dyDescent="0.3">
      <c r="A11180" t="s">
        <v>26193</v>
      </c>
      <c r="B11180" t="s">
        <v>26194</v>
      </c>
      <c r="C11180" t="s">
        <v>17410</v>
      </c>
      <c r="D11180" t="s">
        <v>17411</v>
      </c>
      <c r="E11180" s="74">
        <v>42318</v>
      </c>
      <c r="F11180">
        <v>0.24710399999999999</v>
      </c>
      <c r="G11180" t="s">
        <v>17</v>
      </c>
      <c r="H11180" t="s">
        <v>17315</v>
      </c>
      <c r="I11180" s="74">
        <v>45559</v>
      </c>
      <c r="J11180" t="s">
        <v>19</v>
      </c>
      <c r="K11180" t="s">
        <v>17325</v>
      </c>
    </row>
    <row r="11181" spans="1:11" hidden="1" x14ac:dyDescent="0.3">
      <c r="A11181" t="s">
        <v>26191</v>
      </c>
      <c r="B11181" t="s">
        <v>26192</v>
      </c>
      <c r="C11181" t="s">
        <v>17410</v>
      </c>
      <c r="D11181" t="s">
        <v>17411</v>
      </c>
      <c r="E11181" s="74">
        <v>42249</v>
      </c>
      <c r="F11181">
        <v>0.24835599999999999</v>
      </c>
      <c r="G11181" t="s">
        <v>17</v>
      </c>
      <c r="H11181" t="s">
        <v>17315</v>
      </c>
      <c r="I11181" s="74">
        <v>45559</v>
      </c>
      <c r="J11181" t="s">
        <v>19</v>
      </c>
      <c r="K11181" t="s">
        <v>17325</v>
      </c>
    </row>
    <row r="11182" spans="1:11" hidden="1" x14ac:dyDescent="0.3">
      <c r="A11182" t="s">
        <v>26195</v>
      </c>
      <c r="B11182" t="s">
        <v>26196</v>
      </c>
      <c r="C11182" t="s">
        <v>17410</v>
      </c>
      <c r="D11182" t="s">
        <v>17411</v>
      </c>
      <c r="E11182" s="74">
        <v>42146</v>
      </c>
      <c r="F11182">
        <v>0.24568999999999999</v>
      </c>
      <c r="G11182" t="s">
        <v>17</v>
      </c>
      <c r="H11182" t="s">
        <v>17315</v>
      </c>
      <c r="I11182" s="74">
        <v>45559</v>
      </c>
      <c r="J11182" t="s">
        <v>19</v>
      </c>
      <c r="K11182" t="s">
        <v>17325</v>
      </c>
    </row>
    <row r="11183" spans="1:11" hidden="1" x14ac:dyDescent="0.3">
      <c r="A11183" t="s">
        <v>26197</v>
      </c>
      <c r="B11183" t="s">
        <v>26198</v>
      </c>
      <c r="C11183" t="s">
        <v>17410</v>
      </c>
      <c r="D11183" t="s">
        <v>17411</v>
      </c>
      <c r="E11183" s="74">
        <v>42188</v>
      </c>
      <c r="F11183">
        <v>0.24663599999999999</v>
      </c>
      <c r="G11183" t="s">
        <v>17</v>
      </c>
      <c r="H11183" t="s">
        <v>17315</v>
      </c>
      <c r="I11183" s="74">
        <v>45553</v>
      </c>
      <c r="J11183" t="s">
        <v>19</v>
      </c>
      <c r="K11183" t="s">
        <v>17325</v>
      </c>
    </row>
    <row r="11184" spans="1:11" hidden="1" x14ac:dyDescent="0.3">
      <c r="A11184" t="s">
        <v>26522</v>
      </c>
      <c r="B11184" t="s">
        <v>26523</v>
      </c>
      <c r="C11184" t="s">
        <v>17410</v>
      </c>
      <c r="D11184" t="s">
        <v>17411</v>
      </c>
      <c r="E11184" s="74">
        <v>42237</v>
      </c>
      <c r="F11184">
        <v>0.24663599999999999</v>
      </c>
      <c r="G11184" t="s">
        <v>17</v>
      </c>
      <c r="H11184" t="s">
        <v>17315</v>
      </c>
      <c r="I11184" s="74">
        <v>45553</v>
      </c>
      <c r="J11184" t="s">
        <v>19</v>
      </c>
      <c r="K11184" t="s">
        <v>17325</v>
      </c>
    </row>
    <row r="11185" spans="1:11" hidden="1" x14ac:dyDescent="0.3">
      <c r="A11185" t="s">
        <v>26378</v>
      </c>
      <c r="B11185" t="s">
        <v>26379</v>
      </c>
      <c r="C11185" t="s">
        <v>17410</v>
      </c>
      <c r="D11185" t="s">
        <v>17411</v>
      </c>
      <c r="E11185" s="74">
        <v>42277</v>
      </c>
      <c r="F11185">
        <v>0.24663599999999999</v>
      </c>
      <c r="G11185" t="s">
        <v>17</v>
      </c>
      <c r="H11185" t="s">
        <v>17315</v>
      </c>
      <c r="I11185" s="74">
        <v>45553</v>
      </c>
      <c r="J11185" t="s">
        <v>19</v>
      </c>
      <c r="K11185" t="s">
        <v>17325</v>
      </c>
    </row>
    <row r="11186" spans="1:11" hidden="1" x14ac:dyDescent="0.3">
      <c r="A11186" t="s">
        <v>26382</v>
      </c>
      <c r="B11186" t="s">
        <v>26383</v>
      </c>
      <c r="C11186" t="s">
        <v>17410</v>
      </c>
      <c r="D11186" t="s">
        <v>17411</v>
      </c>
      <c r="E11186" s="74">
        <v>42300</v>
      </c>
      <c r="F11186">
        <v>0.24663599999999999</v>
      </c>
      <c r="G11186" t="s">
        <v>17</v>
      </c>
      <c r="H11186" t="s">
        <v>17315</v>
      </c>
      <c r="I11186" s="74">
        <v>45553</v>
      </c>
      <c r="J11186" t="s">
        <v>19</v>
      </c>
      <c r="K11186" t="s">
        <v>17325</v>
      </c>
    </row>
    <row r="11187" spans="1:11" hidden="1" x14ac:dyDescent="0.3">
      <c r="A11187" t="s">
        <v>26205</v>
      </c>
      <c r="B11187" t="s">
        <v>26206</v>
      </c>
      <c r="C11187" t="s">
        <v>17410</v>
      </c>
      <c r="D11187" t="s">
        <v>17411</v>
      </c>
      <c r="E11187" s="74">
        <v>42436</v>
      </c>
      <c r="F11187">
        <v>0.24663599999999999</v>
      </c>
      <c r="G11187" t="s">
        <v>17</v>
      </c>
      <c r="H11187" t="s">
        <v>17315</v>
      </c>
      <c r="I11187" s="74">
        <v>45553</v>
      </c>
      <c r="J11187" t="s">
        <v>19</v>
      </c>
      <c r="K11187" t="s">
        <v>17325</v>
      </c>
    </row>
    <row r="11188" spans="1:11" hidden="1" x14ac:dyDescent="0.3">
      <c r="A11188" t="s">
        <v>26361</v>
      </c>
      <c r="B11188" t="s">
        <v>26362</v>
      </c>
      <c r="C11188" t="s">
        <v>17410</v>
      </c>
      <c r="D11188" t="s">
        <v>17411</v>
      </c>
      <c r="E11188" s="74">
        <v>42256</v>
      </c>
      <c r="F11188">
        <v>0.247697</v>
      </c>
      <c r="G11188" t="s">
        <v>17</v>
      </c>
      <c r="H11188" t="s">
        <v>17315</v>
      </c>
      <c r="I11188" s="74">
        <v>45553</v>
      </c>
      <c r="J11188" t="s">
        <v>19</v>
      </c>
      <c r="K11188" t="s">
        <v>17325</v>
      </c>
    </row>
    <row r="11189" spans="1:11" hidden="1" x14ac:dyDescent="0.3">
      <c r="A11189" t="s">
        <v>26368</v>
      </c>
      <c r="B11189" t="s">
        <v>26369</v>
      </c>
      <c r="C11189" t="s">
        <v>17410</v>
      </c>
      <c r="D11189" t="s">
        <v>17411</v>
      </c>
      <c r="E11189" s="74">
        <v>42221</v>
      </c>
      <c r="F11189">
        <v>0.24326999999999999</v>
      </c>
      <c r="G11189" t="s">
        <v>17</v>
      </c>
      <c r="H11189" t="s">
        <v>17315</v>
      </c>
      <c r="I11189" s="74">
        <v>45553</v>
      </c>
      <c r="J11189" t="s">
        <v>19</v>
      </c>
      <c r="K11189" t="s">
        <v>17325</v>
      </c>
    </row>
    <row r="11190" spans="1:11" hidden="1" x14ac:dyDescent="0.3">
      <c r="A11190" t="s">
        <v>26372</v>
      </c>
      <c r="B11190" t="s">
        <v>26373</v>
      </c>
      <c r="C11190" t="s">
        <v>17410</v>
      </c>
      <c r="D11190" t="s">
        <v>17411</v>
      </c>
      <c r="E11190" s="74">
        <v>41535</v>
      </c>
      <c r="F11190">
        <v>0.245087</v>
      </c>
      <c r="G11190" t="s">
        <v>17</v>
      </c>
      <c r="H11190" t="s">
        <v>17315</v>
      </c>
      <c r="I11190" s="74">
        <v>45553</v>
      </c>
      <c r="J11190" t="s">
        <v>19</v>
      </c>
      <c r="K11190" t="s">
        <v>17325</v>
      </c>
    </row>
    <row r="11191" spans="1:11" hidden="1" x14ac:dyDescent="0.3">
      <c r="A11191" t="s">
        <v>26255</v>
      </c>
      <c r="B11191" t="s">
        <v>26256</v>
      </c>
      <c r="C11191" t="s">
        <v>17410</v>
      </c>
      <c r="D11191" t="s">
        <v>17411</v>
      </c>
      <c r="E11191" s="74">
        <v>42234</v>
      </c>
      <c r="F11191">
        <v>0.2457</v>
      </c>
      <c r="G11191" t="s">
        <v>17</v>
      </c>
      <c r="H11191" t="s">
        <v>17315</v>
      </c>
      <c r="I11191" s="74">
        <v>45553</v>
      </c>
      <c r="J11191" t="s">
        <v>19</v>
      </c>
      <c r="K11191" t="s">
        <v>17325</v>
      </c>
    </row>
    <row r="11192" spans="1:11" hidden="1" x14ac:dyDescent="0.3">
      <c r="A11192" t="s">
        <v>26263</v>
      </c>
      <c r="B11192" t="s">
        <v>26264</v>
      </c>
      <c r="C11192" t="s">
        <v>17410</v>
      </c>
      <c r="D11192" t="s">
        <v>17411</v>
      </c>
      <c r="E11192" s="74">
        <v>42347</v>
      </c>
      <c r="F11192">
        <v>0.2457</v>
      </c>
      <c r="G11192" t="s">
        <v>17</v>
      </c>
      <c r="H11192" t="s">
        <v>17315</v>
      </c>
      <c r="I11192" s="74">
        <v>45553</v>
      </c>
      <c r="J11192" t="s">
        <v>19</v>
      </c>
      <c r="K11192" t="s">
        <v>17325</v>
      </c>
    </row>
    <row r="11193" spans="1:11" hidden="1" x14ac:dyDescent="0.3">
      <c r="A11193" t="s">
        <v>26221</v>
      </c>
      <c r="B11193" t="s">
        <v>26222</v>
      </c>
      <c r="C11193" t="s">
        <v>17410</v>
      </c>
      <c r="D11193" t="s">
        <v>17411</v>
      </c>
      <c r="E11193" s="74">
        <v>42143</v>
      </c>
      <c r="F11193">
        <v>0.24429600000000001</v>
      </c>
      <c r="G11193" t="s">
        <v>17</v>
      </c>
      <c r="H11193" t="s">
        <v>17315</v>
      </c>
      <c r="I11193" s="74">
        <v>45553</v>
      </c>
      <c r="J11193" t="s">
        <v>19</v>
      </c>
      <c r="K11193" t="s">
        <v>17325</v>
      </c>
    </row>
    <row r="11194" spans="1:11" hidden="1" x14ac:dyDescent="0.3">
      <c r="A11194" t="s">
        <v>26223</v>
      </c>
      <c r="B11194" t="s">
        <v>26224</v>
      </c>
      <c r="C11194" t="s">
        <v>17410</v>
      </c>
      <c r="D11194" t="s">
        <v>17411</v>
      </c>
      <c r="E11194" s="74">
        <v>42248</v>
      </c>
      <c r="F11194">
        <v>0.24429600000000001</v>
      </c>
      <c r="G11194" t="s">
        <v>17</v>
      </c>
      <c r="H11194" t="s">
        <v>17315</v>
      </c>
      <c r="I11194" s="74">
        <v>45553</v>
      </c>
      <c r="J11194" t="s">
        <v>19</v>
      </c>
      <c r="K11194" t="s">
        <v>17325</v>
      </c>
    </row>
    <row r="11195" spans="1:11" hidden="1" x14ac:dyDescent="0.3">
      <c r="A11195" t="s">
        <v>26235</v>
      </c>
      <c r="B11195" t="s">
        <v>26236</v>
      </c>
      <c r="C11195" t="s">
        <v>17410</v>
      </c>
      <c r="D11195" t="s">
        <v>17411</v>
      </c>
      <c r="E11195" s="74">
        <v>42306</v>
      </c>
      <c r="F11195">
        <v>0.24429600000000001</v>
      </c>
      <c r="G11195" t="s">
        <v>17</v>
      </c>
      <c r="H11195" t="s">
        <v>17315</v>
      </c>
      <c r="I11195" s="74">
        <v>45553</v>
      </c>
      <c r="J11195" t="s">
        <v>19</v>
      </c>
      <c r="K11195" t="s">
        <v>17325</v>
      </c>
    </row>
    <row r="11196" spans="1:11" hidden="1" x14ac:dyDescent="0.3">
      <c r="A11196" t="s">
        <v>26241</v>
      </c>
      <c r="B11196" t="s">
        <v>26242</v>
      </c>
      <c r="C11196" t="s">
        <v>17410</v>
      </c>
      <c r="D11196" t="s">
        <v>17411</v>
      </c>
      <c r="E11196" s="74">
        <v>42347</v>
      </c>
      <c r="F11196">
        <v>0.24429600000000001</v>
      </c>
      <c r="G11196" t="s">
        <v>17</v>
      </c>
      <c r="H11196" t="s">
        <v>17315</v>
      </c>
      <c r="I11196" s="74">
        <v>45553</v>
      </c>
      <c r="J11196" t="s">
        <v>19</v>
      </c>
      <c r="K11196" t="s">
        <v>17325</v>
      </c>
    </row>
    <row r="11197" spans="1:11" hidden="1" x14ac:dyDescent="0.3">
      <c r="A11197" t="s">
        <v>26245</v>
      </c>
      <c r="B11197" t="s">
        <v>26246</v>
      </c>
      <c r="C11197" t="s">
        <v>17410</v>
      </c>
      <c r="D11197" t="s">
        <v>17411</v>
      </c>
      <c r="E11197" s="74">
        <v>42263</v>
      </c>
      <c r="F11197">
        <v>0.24534900000000001</v>
      </c>
      <c r="G11197" t="s">
        <v>17</v>
      </c>
      <c r="H11197" t="s">
        <v>17315</v>
      </c>
      <c r="I11197" s="74">
        <v>45559</v>
      </c>
      <c r="J11197" t="s">
        <v>19</v>
      </c>
      <c r="K11197" t="s">
        <v>17325</v>
      </c>
    </row>
    <row r="11198" spans="1:11" hidden="1" x14ac:dyDescent="0.3">
      <c r="A11198" t="s">
        <v>26201</v>
      </c>
      <c r="B11198" t="s">
        <v>26202</v>
      </c>
      <c r="C11198" t="s">
        <v>17410</v>
      </c>
      <c r="D11198" t="s">
        <v>17411</v>
      </c>
      <c r="E11198" s="74">
        <v>42237</v>
      </c>
      <c r="F11198">
        <v>0.242424</v>
      </c>
      <c r="G11198" t="s">
        <v>17</v>
      </c>
      <c r="H11198" t="s">
        <v>17315</v>
      </c>
      <c r="I11198" s="74">
        <v>45553</v>
      </c>
      <c r="J11198" t="s">
        <v>19</v>
      </c>
      <c r="K11198" t="s">
        <v>17325</v>
      </c>
    </row>
    <row r="11199" spans="1:11" hidden="1" x14ac:dyDescent="0.3">
      <c r="A11199" t="s">
        <v>26207</v>
      </c>
      <c r="B11199" t="s">
        <v>26208</v>
      </c>
      <c r="C11199" t="s">
        <v>17410</v>
      </c>
      <c r="D11199" t="s">
        <v>17411</v>
      </c>
      <c r="E11199" s="74">
        <v>42213</v>
      </c>
      <c r="F11199">
        <v>0.243892</v>
      </c>
      <c r="G11199" t="s">
        <v>17</v>
      </c>
      <c r="H11199" t="s">
        <v>17315</v>
      </c>
      <c r="I11199" s="74">
        <v>45553</v>
      </c>
      <c r="J11199" t="s">
        <v>19</v>
      </c>
      <c r="K11199" t="s">
        <v>17325</v>
      </c>
    </row>
    <row r="11200" spans="1:11" hidden="1" x14ac:dyDescent="0.3">
      <c r="A11200" t="s">
        <v>26249</v>
      </c>
      <c r="B11200" t="s">
        <v>26250</v>
      </c>
      <c r="C11200" t="s">
        <v>17410</v>
      </c>
      <c r="D11200" t="s">
        <v>17411</v>
      </c>
      <c r="E11200" s="74">
        <v>42234</v>
      </c>
      <c r="F11200">
        <v>0.248976</v>
      </c>
      <c r="G11200" t="s">
        <v>17</v>
      </c>
      <c r="H11200" t="s">
        <v>17315</v>
      </c>
      <c r="I11200" s="74">
        <v>45553</v>
      </c>
      <c r="J11200" t="s">
        <v>19</v>
      </c>
      <c r="K11200" t="s">
        <v>17325</v>
      </c>
    </row>
    <row r="11201" spans="1:11" hidden="1" x14ac:dyDescent="0.3">
      <c r="A11201" t="s">
        <v>26253</v>
      </c>
      <c r="B11201" t="s">
        <v>26254</v>
      </c>
      <c r="C11201" t="s">
        <v>17410</v>
      </c>
      <c r="D11201" t="s">
        <v>17411</v>
      </c>
      <c r="E11201" s="74">
        <v>42317</v>
      </c>
      <c r="F11201">
        <v>0.248976</v>
      </c>
      <c r="G11201" t="s">
        <v>17</v>
      </c>
      <c r="H11201" t="s">
        <v>17315</v>
      </c>
      <c r="I11201" s="74">
        <v>45553</v>
      </c>
      <c r="J11201" t="s">
        <v>19</v>
      </c>
      <c r="K11201" t="s">
        <v>17325</v>
      </c>
    </row>
    <row r="11202" spans="1:11" hidden="1" x14ac:dyDescent="0.3">
      <c r="A11202" t="s">
        <v>26237</v>
      </c>
      <c r="B11202" t="s">
        <v>26238</v>
      </c>
      <c r="C11202" t="s">
        <v>17410</v>
      </c>
      <c r="D11202" t="s">
        <v>17411</v>
      </c>
      <c r="E11202" s="74">
        <v>42409</v>
      </c>
      <c r="F11202">
        <v>0.248976</v>
      </c>
      <c r="G11202" t="s">
        <v>17</v>
      </c>
      <c r="H11202" t="s">
        <v>17315</v>
      </c>
      <c r="I11202" s="74">
        <v>45559</v>
      </c>
      <c r="J11202" t="s">
        <v>19</v>
      </c>
      <c r="K11202" t="s">
        <v>17325</v>
      </c>
    </row>
    <row r="11203" spans="1:11" hidden="1" x14ac:dyDescent="0.3">
      <c r="A11203" t="s">
        <v>26231</v>
      </c>
      <c r="B11203" t="s">
        <v>26232</v>
      </c>
      <c r="C11203" t="s">
        <v>17410</v>
      </c>
      <c r="D11203" t="s">
        <v>17411</v>
      </c>
      <c r="E11203" s="74">
        <v>42137</v>
      </c>
      <c r="F11203">
        <v>0.24292800000000001</v>
      </c>
      <c r="G11203" t="s">
        <v>17</v>
      </c>
      <c r="H11203" t="s">
        <v>17315</v>
      </c>
      <c r="I11203" s="74">
        <v>45553</v>
      </c>
      <c r="J11203" t="s">
        <v>19</v>
      </c>
      <c r="K11203" t="s">
        <v>17325</v>
      </c>
    </row>
    <row r="11204" spans="1:11" hidden="1" x14ac:dyDescent="0.3">
      <c r="A11204" t="s">
        <v>26229</v>
      </c>
      <c r="B11204" t="s">
        <v>26230</v>
      </c>
      <c r="C11204" t="s">
        <v>17410</v>
      </c>
      <c r="D11204" t="s">
        <v>17411</v>
      </c>
      <c r="E11204" s="74">
        <v>42118</v>
      </c>
      <c r="F11204">
        <v>0.24609600000000001</v>
      </c>
      <c r="G11204" t="s">
        <v>17</v>
      </c>
      <c r="H11204" t="s">
        <v>17315</v>
      </c>
      <c r="I11204" s="74">
        <v>45559</v>
      </c>
      <c r="J11204" t="s">
        <v>19</v>
      </c>
      <c r="K11204" t="s">
        <v>17325</v>
      </c>
    </row>
    <row r="11205" spans="1:11" hidden="1" x14ac:dyDescent="0.3">
      <c r="A11205" t="s">
        <v>26211</v>
      </c>
      <c r="B11205" t="s">
        <v>26212</v>
      </c>
      <c r="C11205" t="s">
        <v>17410</v>
      </c>
      <c r="D11205" t="s">
        <v>17411</v>
      </c>
      <c r="E11205" s="74">
        <v>42145</v>
      </c>
      <c r="F11205">
        <v>0.24738099999999999</v>
      </c>
      <c r="G11205" t="s">
        <v>17</v>
      </c>
      <c r="H11205" t="s">
        <v>17315</v>
      </c>
      <c r="I11205" s="74">
        <v>45553</v>
      </c>
      <c r="J11205" t="s">
        <v>19</v>
      </c>
      <c r="K11205" t="s">
        <v>17325</v>
      </c>
    </row>
    <row r="11206" spans="1:11" hidden="1" x14ac:dyDescent="0.3">
      <c r="A11206" t="s">
        <v>26209</v>
      </c>
      <c r="B11206" t="s">
        <v>26210</v>
      </c>
      <c r="C11206" t="s">
        <v>17410</v>
      </c>
      <c r="D11206" t="s">
        <v>17411</v>
      </c>
      <c r="E11206" s="74">
        <v>42093</v>
      </c>
      <c r="F11206">
        <v>0.243232</v>
      </c>
      <c r="G11206" t="s">
        <v>17</v>
      </c>
      <c r="H11206" t="s">
        <v>17315</v>
      </c>
      <c r="I11206" s="74">
        <v>45553</v>
      </c>
      <c r="J11206" t="s">
        <v>19</v>
      </c>
      <c r="K11206" t="s">
        <v>17325</v>
      </c>
    </row>
    <row r="11207" spans="1:11" hidden="1" x14ac:dyDescent="0.3">
      <c r="A11207" t="s">
        <v>26213</v>
      </c>
      <c r="B11207" t="s">
        <v>26214</v>
      </c>
      <c r="C11207" t="s">
        <v>17410</v>
      </c>
      <c r="D11207" t="s">
        <v>17411</v>
      </c>
      <c r="E11207" s="74">
        <v>42191</v>
      </c>
      <c r="F11207">
        <v>0.24335999999999999</v>
      </c>
      <c r="G11207" t="s">
        <v>17</v>
      </c>
      <c r="H11207" t="s">
        <v>17315</v>
      </c>
      <c r="I11207" s="74">
        <v>45553</v>
      </c>
      <c r="J11207" t="s">
        <v>19</v>
      </c>
      <c r="K11207" t="s">
        <v>17325</v>
      </c>
    </row>
    <row r="11208" spans="1:11" hidden="1" x14ac:dyDescent="0.3">
      <c r="A11208" t="s">
        <v>26225</v>
      </c>
      <c r="B11208" t="s">
        <v>26226</v>
      </c>
      <c r="C11208" t="s">
        <v>17410</v>
      </c>
      <c r="D11208" t="s">
        <v>17411</v>
      </c>
      <c r="E11208" s="74">
        <v>42298</v>
      </c>
      <c r="F11208">
        <v>0.24623999999999999</v>
      </c>
      <c r="G11208" t="s">
        <v>17</v>
      </c>
      <c r="H11208" t="s">
        <v>17315</v>
      </c>
      <c r="I11208" s="74">
        <v>45553</v>
      </c>
      <c r="J11208" t="s">
        <v>19</v>
      </c>
      <c r="K11208" t="s">
        <v>17325</v>
      </c>
    </row>
    <row r="11209" spans="1:11" hidden="1" x14ac:dyDescent="0.3">
      <c r="A11209" t="s">
        <v>26227</v>
      </c>
      <c r="B11209" t="s">
        <v>26228</v>
      </c>
      <c r="C11209" t="s">
        <v>17410</v>
      </c>
      <c r="D11209" t="s">
        <v>17411</v>
      </c>
      <c r="E11209" s="74">
        <v>42131</v>
      </c>
      <c r="F11209">
        <v>0.24163999999999999</v>
      </c>
      <c r="G11209" t="s">
        <v>17</v>
      </c>
      <c r="H11209" t="s">
        <v>17315</v>
      </c>
      <c r="I11209" s="74">
        <v>45553</v>
      </c>
      <c r="J11209" t="s">
        <v>19</v>
      </c>
      <c r="K11209" t="s">
        <v>17325</v>
      </c>
    </row>
    <row r="11210" spans="1:11" hidden="1" x14ac:dyDescent="0.3">
      <c r="A11210" t="s">
        <v>26215</v>
      </c>
      <c r="B11210" t="s">
        <v>26216</v>
      </c>
      <c r="C11210" t="s">
        <v>17410</v>
      </c>
      <c r="D11210" t="s">
        <v>17411</v>
      </c>
      <c r="E11210" s="74">
        <v>42144</v>
      </c>
      <c r="F11210">
        <v>0.235872</v>
      </c>
      <c r="G11210" t="s">
        <v>17</v>
      </c>
      <c r="H11210" t="s">
        <v>17315</v>
      </c>
      <c r="I11210" s="74">
        <v>45553</v>
      </c>
      <c r="J11210" t="s">
        <v>19</v>
      </c>
      <c r="K11210" t="s">
        <v>17325</v>
      </c>
    </row>
    <row r="11211" spans="1:11" hidden="1" x14ac:dyDescent="0.3">
      <c r="A11211" t="s">
        <v>26217</v>
      </c>
      <c r="B11211" t="s">
        <v>26218</v>
      </c>
      <c r="C11211" t="s">
        <v>17410</v>
      </c>
      <c r="D11211" t="s">
        <v>17411</v>
      </c>
      <c r="E11211" s="74">
        <v>42257</v>
      </c>
      <c r="F11211">
        <v>0.2457</v>
      </c>
      <c r="G11211" t="s">
        <v>17</v>
      </c>
      <c r="H11211" t="s">
        <v>17315</v>
      </c>
      <c r="I11211" s="74">
        <v>45553</v>
      </c>
      <c r="J11211" t="s">
        <v>19</v>
      </c>
      <c r="K11211" t="s">
        <v>17325</v>
      </c>
    </row>
    <row r="11212" spans="1:11" hidden="1" x14ac:dyDescent="0.3">
      <c r="A11212" t="s">
        <v>26219</v>
      </c>
      <c r="B11212" t="s">
        <v>26220</v>
      </c>
      <c r="C11212" t="s">
        <v>17410</v>
      </c>
      <c r="D11212" t="s">
        <v>17411</v>
      </c>
      <c r="E11212" s="74">
        <v>42318</v>
      </c>
      <c r="F11212">
        <v>0.24626700000000001</v>
      </c>
      <c r="G11212" t="s">
        <v>17</v>
      </c>
      <c r="H11212" t="s">
        <v>17315</v>
      </c>
      <c r="I11212" s="74">
        <v>45553</v>
      </c>
      <c r="J11212" t="s">
        <v>19</v>
      </c>
      <c r="K11212" t="s">
        <v>17325</v>
      </c>
    </row>
    <row r="11213" spans="1:11" hidden="1" x14ac:dyDescent="0.3">
      <c r="A11213" t="s">
        <v>26251</v>
      </c>
      <c r="B11213" t="s">
        <v>26252</v>
      </c>
      <c r="C11213" t="s">
        <v>17410</v>
      </c>
      <c r="D11213" t="s">
        <v>17411</v>
      </c>
      <c r="E11213" s="74">
        <v>42107</v>
      </c>
      <c r="F11213">
        <v>0.24354000000000001</v>
      </c>
      <c r="G11213" t="s">
        <v>17</v>
      </c>
      <c r="H11213" t="s">
        <v>17315</v>
      </c>
      <c r="I11213" s="74">
        <v>45559</v>
      </c>
      <c r="J11213" t="s">
        <v>19</v>
      </c>
      <c r="K11213" t="s">
        <v>17325</v>
      </c>
    </row>
    <row r="11214" spans="1:11" hidden="1" x14ac:dyDescent="0.3">
      <c r="A11214" t="s">
        <v>26257</v>
      </c>
      <c r="B11214" t="s">
        <v>26258</v>
      </c>
      <c r="C11214" t="s">
        <v>17410</v>
      </c>
      <c r="D11214" t="s">
        <v>17411</v>
      </c>
      <c r="E11214" s="74">
        <v>42123</v>
      </c>
      <c r="F11214">
        <v>0.24710399999999999</v>
      </c>
      <c r="G11214" t="s">
        <v>17</v>
      </c>
      <c r="H11214" t="s">
        <v>17315</v>
      </c>
      <c r="I11214" s="74">
        <v>45559</v>
      </c>
      <c r="J11214" t="s">
        <v>19</v>
      </c>
      <c r="K11214" t="s">
        <v>17325</v>
      </c>
    </row>
    <row r="11215" spans="1:11" hidden="1" x14ac:dyDescent="0.3">
      <c r="A11215" t="s">
        <v>26233</v>
      </c>
      <c r="B11215" t="s">
        <v>26234</v>
      </c>
      <c r="C11215" t="s">
        <v>17410</v>
      </c>
      <c r="D11215" t="s">
        <v>17411</v>
      </c>
      <c r="E11215" s="74">
        <v>42237</v>
      </c>
      <c r="F11215">
        <v>0.24710399999999999</v>
      </c>
      <c r="G11215" t="s">
        <v>17</v>
      </c>
      <c r="H11215" t="s">
        <v>17315</v>
      </c>
      <c r="I11215" s="74">
        <v>45553</v>
      </c>
      <c r="J11215" t="s">
        <v>19</v>
      </c>
      <c r="K11215" t="s">
        <v>17325</v>
      </c>
    </row>
    <row r="11216" spans="1:11" hidden="1" x14ac:dyDescent="0.3">
      <c r="A11216" t="s">
        <v>26239</v>
      </c>
      <c r="B11216" t="s">
        <v>26240</v>
      </c>
      <c r="C11216" t="s">
        <v>17410</v>
      </c>
      <c r="D11216" t="s">
        <v>17411</v>
      </c>
      <c r="E11216" s="74">
        <v>42240</v>
      </c>
      <c r="F11216">
        <v>0.24915599999999999</v>
      </c>
      <c r="G11216" t="s">
        <v>17</v>
      </c>
      <c r="H11216" t="s">
        <v>17315</v>
      </c>
      <c r="I11216" s="74">
        <v>45553</v>
      </c>
      <c r="J11216" t="s">
        <v>19</v>
      </c>
      <c r="K11216" t="s">
        <v>17325</v>
      </c>
    </row>
    <row r="11217" spans="1:11" hidden="1" x14ac:dyDescent="0.3">
      <c r="A11217" t="s">
        <v>26243</v>
      </c>
      <c r="B11217" t="s">
        <v>26244</v>
      </c>
      <c r="C11217" t="s">
        <v>17410</v>
      </c>
      <c r="D11217" t="s">
        <v>17411</v>
      </c>
      <c r="E11217" s="74">
        <v>42132</v>
      </c>
      <c r="F11217">
        <v>0.24732000000000001</v>
      </c>
      <c r="G11217" t="s">
        <v>17</v>
      </c>
      <c r="H11217" t="s">
        <v>17315</v>
      </c>
      <c r="I11217" s="74">
        <v>45553</v>
      </c>
      <c r="J11217" t="s">
        <v>19</v>
      </c>
      <c r="K11217" t="s">
        <v>17325</v>
      </c>
    </row>
    <row r="11218" spans="1:11" hidden="1" x14ac:dyDescent="0.3">
      <c r="A11218" t="s">
        <v>26247</v>
      </c>
      <c r="B11218" t="s">
        <v>26248</v>
      </c>
      <c r="C11218" t="s">
        <v>17410</v>
      </c>
      <c r="D11218" t="s">
        <v>17411</v>
      </c>
      <c r="E11218" s="74">
        <v>42205</v>
      </c>
      <c r="F11218">
        <v>0.23930999999999999</v>
      </c>
      <c r="G11218" t="s">
        <v>17</v>
      </c>
      <c r="H11218" t="s">
        <v>17315</v>
      </c>
      <c r="I11218" s="74">
        <v>45559</v>
      </c>
      <c r="J11218" t="s">
        <v>19</v>
      </c>
      <c r="K11218" t="s">
        <v>17325</v>
      </c>
    </row>
    <row r="11219" spans="1:11" hidden="1" x14ac:dyDescent="0.3">
      <c r="A11219" t="s">
        <v>26273</v>
      </c>
      <c r="B11219" t="s">
        <v>26274</v>
      </c>
      <c r="C11219" t="s">
        <v>17410</v>
      </c>
      <c r="D11219" t="s">
        <v>17411</v>
      </c>
      <c r="E11219" s="74">
        <v>41337</v>
      </c>
      <c r="F11219">
        <v>0.24487200000000001</v>
      </c>
      <c r="G11219" t="s">
        <v>17</v>
      </c>
      <c r="H11219" t="s">
        <v>17315</v>
      </c>
      <c r="I11219" s="74">
        <v>45559</v>
      </c>
      <c r="J11219" t="s">
        <v>19</v>
      </c>
      <c r="K11219" t="s">
        <v>17325</v>
      </c>
    </row>
    <row r="11220" spans="1:11" hidden="1" x14ac:dyDescent="0.3">
      <c r="A11220" t="s">
        <v>26259</v>
      </c>
      <c r="B11220" t="s">
        <v>26260</v>
      </c>
      <c r="C11220" t="s">
        <v>17410</v>
      </c>
      <c r="D11220" t="s">
        <v>17411</v>
      </c>
      <c r="E11220" s="74">
        <v>44435</v>
      </c>
      <c r="F11220">
        <v>0.24671599999999999</v>
      </c>
      <c r="G11220" t="s">
        <v>17</v>
      </c>
      <c r="H11220" t="s">
        <v>17315</v>
      </c>
      <c r="I11220" s="74">
        <v>45553</v>
      </c>
      <c r="J11220" t="s">
        <v>19</v>
      </c>
      <c r="K11220" t="s">
        <v>17325</v>
      </c>
    </row>
    <row r="11221" spans="1:11" hidden="1" x14ac:dyDescent="0.3">
      <c r="A11221" t="s">
        <v>26261</v>
      </c>
      <c r="B11221" t="s">
        <v>26262</v>
      </c>
      <c r="C11221" t="s">
        <v>17410</v>
      </c>
      <c r="D11221" t="s">
        <v>17411</v>
      </c>
      <c r="E11221" s="74">
        <v>44557</v>
      </c>
      <c r="F11221">
        <v>0.247506</v>
      </c>
      <c r="G11221" t="s">
        <v>17</v>
      </c>
      <c r="H11221" t="s">
        <v>17315</v>
      </c>
      <c r="I11221" s="74">
        <v>45553</v>
      </c>
      <c r="J11221" t="s">
        <v>19</v>
      </c>
      <c r="K11221" t="s">
        <v>17325</v>
      </c>
    </row>
    <row r="11222" spans="1:11" hidden="1" x14ac:dyDescent="0.3">
      <c r="A11222" t="s">
        <v>26265</v>
      </c>
      <c r="B11222" t="s">
        <v>26266</v>
      </c>
      <c r="C11222" t="s">
        <v>17410</v>
      </c>
      <c r="D11222" t="s">
        <v>17411</v>
      </c>
      <c r="E11222" s="74">
        <v>44403</v>
      </c>
      <c r="F11222">
        <v>0.24492</v>
      </c>
      <c r="G11222" t="s">
        <v>17</v>
      </c>
      <c r="H11222" t="s">
        <v>17315</v>
      </c>
      <c r="I11222" s="74">
        <v>45553</v>
      </c>
      <c r="J11222" t="s">
        <v>19</v>
      </c>
      <c r="K11222" t="s">
        <v>17325</v>
      </c>
    </row>
    <row r="11223" spans="1:11" hidden="1" x14ac:dyDescent="0.3">
      <c r="A11223" t="s">
        <v>26267</v>
      </c>
      <c r="B11223" t="s">
        <v>26268</v>
      </c>
      <c r="C11223" t="s">
        <v>17410</v>
      </c>
      <c r="D11223" t="s">
        <v>17411</v>
      </c>
      <c r="E11223" s="74">
        <v>44682</v>
      </c>
      <c r="F11223">
        <v>0.24535399999999999</v>
      </c>
      <c r="G11223" t="s">
        <v>17</v>
      </c>
      <c r="H11223" t="s">
        <v>17315</v>
      </c>
      <c r="I11223" s="74">
        <v>45553</v>
      </c>
      <c r="J11223" t="s">
        <v>19</v>
      </c>
      <c r="K11223" t="s">
        <v>17325</v>
      </c>
    </row>
    <row r="11224" spans="1:11" hidden="1" x14ac:dyDescent="0.3">
      <c r="A11224" t="s">
        <v>26281</v>
      </c>
      <c r="B11224" t="s">
        <v>26282</v>
      </c>
      <c r="C11224" t="s">
        <v>17410</v>
      </c>
      <c r="D11224" t="s">
        <v>17411</v>
      </c>
      <c r="E11224" s="74">
        <v>44557</v>
      </c>
      <c r="F11224">
        <v>0.24363000000000001</v>
      </c>
      <c r="G11224" t="s">
        <v>17</v>
      </c>
      <c r="H11224" t="s">
        <v>17315</v>
      </c>
      <c r="I11224" s="74">
        <v>45553</v>
      </c>
      <c r="J11224" t="s">
        <v>19</v>
      </c>
      <c r="K11224" t="s">
        <v>17325</v>
      </c>
    </row>
    <row r="11225" spans="1:11" hidden="1" x14ac:dyDescent="0.3">
      <c r="A11225" t="s">
        <v>26283</v>
      </c>
      <c r="B11225" t="s">
        <v>26284</v>
      </c>
      <c r="C11225" t="s">
        <v>17410</v>
      </c>
      <c r="D11225" t="s">
        <v>17411</v>
      </c>
      <c r="E11225" s="74">
        <v>44435</v>
      </c>
      <c r="F11225">
        <v>0.23611299999999999</v>
      </c>
      <c r="G11225" t="s">
        <v>17</v>
      </c>
      <c r="H11225" t="s">
        <v>17315</v>
      </c>
      <c r="I11225" s="74">
        <v>45553</v>
      </c>
      <c r="J11225" t="s">
        <v>19</v>
      </c>
      <c r="K11225" t="s">
        <v>17325</v>
      </c>
    </row>
    <row r="11226" spans="1:11" hidden="1" x14ac:dyDescent="0.3">
      <c r="A11226" t="s">
        <v>26285</v>
      </c>
      <c r="B11226" t="s">
        <v>26286</v>
      </c>
      <c r="C11226" t="s">
        <v>17410</v>
      </c>
      <c r="D11226" t="s">
        <v>17411</v>
      </c>
      <c r="E11226" s="74">
        <v>42284</v>
      </c>
      <c r="F11226">
        <v>0.24853</v>
      </c>
      <c r="G11226" t="s">
        <v>17</v>
      </c>
      <c r="H11226" t="s">
        <v>17315</v>
      </c>
      <c r="I11226" s="74">
        <v>45553</v>
      </c>
      <c r="J11226" t="s">
        <v>19</v>
      </c>
      <c r="K11226" t="s">
        <v>17325</v>
      </c>
    </row>
    <row r="11227" spans="1:11" hidden="1" x14ac:dyDescent="0.3">
      <c r="A11227" t="s">
        <v>26275</v>
      </c>
      <c r="B11227" t="s">
        <v>26276</v>
      </c>
      <c r="C11227" t="s">
        <v>17410</v>
      </c>
      <c r="D11227" t="s">
        <v>17411</v>
      </c>
      <c r="E11227" s="74">
        <v>42128</v>
      </c>
      <c r="F11227">
        <v>0.243759</v>
      </c>
      <c r="G11227" t="s">
        <v>17</v>
      </c>
      <c r="H11227" t="s">
        <v>17315</v>
      </c>
      <c r="I11227" s="74">
        <v>45559</v>
      </c>
      <c r="J11227" t="s">
        <v>19</v>
      </c>
      <c r="K11227" t="s">
        <v>17325</v>
      </c>
    </row>
    <row r="11228" spans="1:11" hidden="1" x14ac:dyDescent="0.3">
      <c r="A11228" t="s">
        <v>26277</v>
      </c>
      <c r="B11228" t="s">
        <v>26278</v>
      </c>
      <c r="C11228" t="s">
        <v>17410</v>
      </c>
      <c r="D11228" t="s">
        <v>17411</v>
      </c>
      <c r="E11228" s="74">
        <v>42130</v>
      </c>
      <c r="F11228">
        <v>0.24879699999999999</v>
      </c>
      <c r="G11228" t="s">
        <v>17</v>
      </c>
      <c r="H11228" t="s">
        <v>17315</v>
      </c>
      <c r="I11228" s="74">
        <v>45559</v>
      </c>
      <c r="J11228" t="s">
        <v>19</v>
      </c>
      <c r="K11228" t="s">
        <v>17325</v>
      </c>
    </row>
    <row r="11229" spans="1:11" hidden="1" x14ac:dyDescent="0.3">
      <c r="A11229" t="s">
        <v>26279</v>
      </c>
      <c r="B11229" t="s">
        <v>26280</v>
      </c>
      <c r="C11229" t="s">
        <v>17410</v>
      </c>
      <c r="D11229" t="s">
        <v>17411</v>
      </c>
      <c r="E11229" s="74">
        <v>42152</v>
      </c>
      <c r="F11229">
        <v>0.24718200000000001</v>
      </c>
      <c r="G11229" t="s">
        <v>17</v>
      </c>
      <c r="H11229" t="s">
        <v>17315</v>
      </c>
      <c r="I11229" s="74">
        <v>45635</v>
      </c>
      <c r="J11229" t="s">
        <v>19</v>
      </c>
      <c r="K11229" t="s">
        <v>17325</v>
      </c>
    </row>
    <row r="11230" spans="1:11" hidden="1" x14ac:dyDescent="0.3">
      <c r="A11230" t="s">
        <v>26446</v>
      </c>
      <c r="B11230" t="s">
        <v>26447</v>
      </c>
      <c r="C11230" t="s">
        <v>17410</v>
      </c>
      <c r="D11230" t="s">
        <v>17411</v>
      </c>
      <c r="E11230" s="74">
        <v>42125</v>
      </c>
      <c r="F11230">
        <v>0.24956999999999999</v>
      </c>
      <c r="G11230" t="s">
        <v>17</v>
      </c>
      <c r="H11230" t="s">
        <v>17315</v>
      </c>
      <c r="I11230" s="74">
        <v>45553</v>
      </c>
      <c r="J11230" t="s">
        <v>19</v>
      </c>
      <c r="K11230" t="s">
        <v>17325</v>
      </c>
    </row>
    <row r="11231" spans="1:11" hidden="1" x14ac:dyDescent="0.3">
      <c r="A11231" t="s">
        <v>26448</v>
      </c>
      <c r="B11231" t="s">
        <v>26449</v>
      </c>
      <c r="C11231" t="s">
        <v>17410</v>
      </c>
      <c r="D11231" t="s">
        <v>17411</v>
      </c>
      <c r="E11231" s="74">
        <v>41915</v>
      </c>
      <c r="F11231">
        <v>0.24612500000000001</v>
      </c>
      <c r="G11231" t="s">
        <v>17</v>
      </c>
      <c r="H11231" t="s">
        <v>17315</v>
      </c>
      <c r="I11231" s="74">
        <v>45553</v>
      </c>
      <c r="J11231" t="s">
        <v>19</v>
      </c>
      <c r="K11231" t="s">
        <v>17325</v>
      </c>
    </row>
    <row r="11232" spans="1:11" hidden="1" x14ac:dyDescent="0.3">
      <c r="A11232" t="s">
        <v>26450</v>
      </c>
      <c r="B11232" t="s">
        <v>26451</v>
      </c>
      <c r="C11232" t="s">
        <v>17410</v>
      </c>
      <c r="D11232" t="s">
        <v>17411</v>
      </c>
      <c r="E11232" s="74">
        <v>42349</v>
      </c>
      <c r="F11232">
        <v>0.249639</v>
      </c>
      <c r="G11232" t="s">
        <v>17</v>
      </c>
      <c r="H11232" t="s">
        <v>17315</v>
      </c>
      <c r="I11232" s="74">
        <v>45639</v>
      </c>
      <c r="J11232" t="s">
        <v>19</v>
      </c>
      <c r="K11232" t="s">
        <v>17325</v>
      </c>
    </row>
    <row r="11233" spans="1:11" hidden="1" x14ac:dyDescent="0.3">
      <c r="A11233" t="s">
        <v>26454</v>
      </c>
      <c r="B11233" t="s">
        <v>26455</v>
      </c>
      <c r="C11233" t="s">
        <v>17410</v>
      </c>
      <c r="D11233" t="s">
        <v>17411</v>
      </c>
      <c r="E11233" s="74">
        <v>42214</v>
      </c>
      <c r="F11233">
        <v>0.24885599999999999</v>
      </c>
      <c r="G11233" t="s">
        <v>17</v>
      </c>
      <c r="H11233" t="s">
        <v>17315</v>
      </c>
      <c r="I11233" s="74">
        <v>45680</v>
      </c>
      <c r="J11233" t="s">
        <v>19</v>
      </c>
      <c r="K11233" t="s">
        <v>17325</v>
      </c>
    </row>
    <row r="11234" spans="1:11" hidden="1" x14ac:dyDescent="0.3">
      <c r="A11234" t="s">
        <v>26299</v>
      </c>
      <c r="B11234" t="s">
        <v>26300</v>
      </c>
      <c r="C11234" t="s">
        <v>17410</v>
      </c>
      <c r="D11234" t="s">
        <v>17411</v>
      </c>
      <c r="E11234" s="74">
        <v>42333</v>
      </c>
      <c r="F11234">
        <v>0.24634</v>
      </c>
      <c r="G11234" t="s">
        <v>17</v>
      </c>
      <c r="H11234" t="s">
        <v>17315</v>
      </c>
      <c r="I11234" s="74">
        <v>45635</v>
      </c>
      <c r="J11234" t="s">
        <v>19</v>
      </c>
      <c r="K11234" t="s">
        <v>17325</v>
      </c>
    </row>
    <row r="11235" spans="1:11" hidden="1" x14ac:dyDescent="0.3">
      <c r="A11235" t="s">
        <v>26307</v>
      </c>
      <c r="B11235" t="s">
        <v>26308</v>
      </c>
      <c r="C11235" t="s">
        <v>17410</v>
      </c>
      <c r="D11235" t="s">
        <v>17411</v>
      </c>
      <c r="E11235" s="74">
        <v>42172</v>
      </c>
      <c r="F11235">
        <v>0.24648100000000001</v>
      </c>
      <c r="G11235" t="s">
        <v>17</v>
      </c>
      <c r="H11235" t="s">
        <v>17315</v>
      </c>
      <c r="I11235" s="74">
        <v>45553</v>
      </c>
      <c r="J11235" t="s">
        <v>19</v>
      </c>
      <c r="K11235" t="s">
        <v>17325</v>
      </c>
    </row>
    <row r="11236" spans="1:11" hidden="1" x14ac:dyDescent="0.3">
      <c r="A11236" t="s">
        <v>26392</v>
      </c>
      <c r="B11236" t="s">
        <v>26393</v>
      </c>
      <c r="C11236" t="s">
        <v>17410</v>
      </c>
      <c r="D11236" t="s">
        <v>17411</v>
      </c>
      <c r="E11236" s="74">
        <v>42213</v>
      </c>
      <c r="F11236">
        <v>0.24330599999999999</v>
      </c>
      <c r="G11236" t="s">
        <v>17</v>
      </c>
      <c r="H11236" t="s">
        <v>17315</v>
      </c>
      <c r="I11236" s="74">
        <v>45558</v>
      </c>
      <c r="J11236" t="s">
        <v>19</v>
      </c>
      <c r="K11236" t="s">
        <v>17325</v>
      </c>
    </row>
    <row r="11237" spans="1:11" hidden="1" x14ac:dyDescent="0.3">
      <c r="A11237" t="s">
        <v>26396</v>
      </c>
      <c r="B11237" t="s">
        <v>26397</v>
      </c>
      <c r="C11237" t="s">
        <v>17410</v>
      </c>
      <c r="D11237" t="s">
        <v>17411</v>
      </c>
      <c r="E11237" s="74">
        <v>42271</v>
      </c>
      <c r="F11237">
        <v>0.24416499999999999</v>
      </c>
      <c r="G11237" t="s">
        <v>17</v>
      </c>
      <c r="H11237" t="s">
        <v>17315</v>
      </c>
      <c r="I11237" s="74">
        <v>45553</v>
      </c>
      <c r="J11237" t="s">
        <v>19</v>
      </c>
      <c r="K11237" t="s">
        <v>17325</v>
      </c>
    </row>
    <row r="11238" spans="1:11" hidden="1" x14ac:dyDescent="0.3">
      <c r="A11238" t="s">
        <v>26404</v>
      </c>
      <c r="B11238" t="s">
        <v>26405</v>
      </c>
      <c r="C11238" t="s">
        <v>17410</v>
      </c>
      <c r="D11238" t="s">
        <v>17411</v>
      </c>
      <c r="E11238" s="74">
        <v>42275</v>
      </c>
      <c r="F11238">
        <v>0.24163000000000001</v>
      </c>
      <c r="G11238" t="s">
        <v>17</v>
      </c>
      <c r="H11238" t="s">
        <v>17315</v>
      </c>
      <c r="I11238" s="74">
        <v>45680</v>
      </c>
      <c r="J11238" t="s">
        <v>19</v>
      </c>
      <c r="K11238" t="s">
        <v>17325</v>
      </c>
    </row>
    <row r="11239" spans="1:11" hidden="1" x14ac:dyDescent="0.3">
      <c r="A11239" t="s">
        <v>26295</v>
      </c>
      <c r="B11239" t="s">
        <v>26296</v>
      </c>
      <c r="C11239" t="s">
        <v>17410</v>
      </c>
      <c r="D11239" t="s">
        <v>17411</v>
      </c>
      <c r="E11239" s="74">
        <v>42236</v>
      </c>
      <c r="F11239">
        <v>0.248001</v>
      </c>
      <c r="G11239" t="s">
        <v>17</v>
      </c>
      <c r="H11239" t="s">
        <v>17315</v>
      </c>
      <c r="I11239" s="74">
        <v>45559</v>
      </c>
      <c r="J11239" t="s">
        <v>19</v>
      </c>
      <c r="K11239" t="s">
        <v>17325</v>
      </c>
    </row>
    <row r="11240" spans="1:11" hidden="1" x14ac:dyDescent="0.3">
      <c r="A11240" t="s">
        <v>26297</v>
      </c>
      <c r="B11240" t="s">
        <v>26298</v>
      </c>
      <c r="C11240" t="s">
        <v>17410</v>
      </c>
      <c r="D11240" t="s">
        <v>17411</v>
      </c>
      <c r="E11240" s="74">
        <v>42186</v>
      </c>
      <c r="F11240">
        <v>0.24949399999999999</v>
      </c>
      <c r="G11240" t="s">
        <v>17</v>
      </c>
      <c r="H11240" t="s">
        <v>17315</v>
      </c>
      <c r="I11240" s="74">
        <v>45559</v>
      </c>
      <c r="J11240" t="s">
        <v>19</v>
      </c>
      <c r="K11240" t="s">
        <v>17325</v>
      </c>
    </row>
    <row r="11241" spans="1:11" hidden="1" x14ac:dyDescent="0.3">
      <c r="A11241" t="s">
        <v>26287</v>
      </c>
      <c r="B11241" t="s">
        <v>26288</v>
      </c>
      <c r="C11241" t="s">
        <v>17410</v>
      </c>
      <c r="D11241" t="s">
        <v>17411</v>
      </c>
      <c r="E11241" s="74">
        <v>42221</v>
      </c>
      <c r="F11241">
        <v>0.24838399999999999</v>
      </c>
      <c r="G11241" t="s">
        <v>17</v>
      </c>
      <c r="H11241" t="s">
        <v>17315</v>
      </c>
      <c r="I11241" s="74">
        <v>45635</v>
      </c>
      <c r="J11241" t="s">
        <v>19</v>
      </c>
      <c r="K11241" t="s">
        <v>17325</v>
      </c>
    </row>
    <row r="11242" spans="1:11" hidden="1" x14ac:dyDescent="0.3">
      <c r="A11242" t="s">
        <v>26289</v>
      </c>
      <c r="B11242" t="s">
        <v>26290</v>
      </c>
      <c r="C11242" t="s">
        <v>17410</v>
      </c>
      <c r="D11242" t="s">
        <v>17411</v>
      </c>
      <c r="E11242" s="74">
        <v>42250</v>
      </c>
      <c r="F11242">
        <v>0.24729899999999999</v>
      </c>
      <c r="G11242" t="s">
        <v>17</v>
      </c>
      <c r="H11242" t="s">
        <v>17315</v>
      </c>
      <c r="I11242" s="74">
        <v>45635</v>
      </c>
      <c r="J11242" t="s">
        <v>19</v>
      </c>
      <c r="K11242" t="s">
        <v>17325</v>
      </c>
    </row>
    <row r="11243" spans="1:11" hidden="1" x14ac:dyDescent="0.3">
      <c r="A11243" t="s">
        <v>26291</v>
      </c>
      <c r="B11243" t="s">
        <v>26292</v>
      </c>
      <c r="C11243" t="s">
        <v>17410</v>
      </c>
      <c r="D11243" t="s">
        <v>17411</v>
      </c>
      <c r="E11243" s="74">
        <v>42130</v>
      </c>
      <c r="F11243">
        <v>0.247331</v>
      </c>
      <c r="G11243" t="s">
        <v>17</v>
      </c>
      <c r="H11243" t="s">
        <v>17315</v>
      </c>
      <c r="I11243" s="74">
        <v>45635</v>
      </c>
      <c r="J11243" t="s">
        <v>19</v>
      </c>
      <c r="K11243" t="s">
        <v>17325</v>
      </c>
    </row>
    <row r="11244" spans="1:11" hidden="1" x14ac:dyDescent="0.3">
      <c r="A11244" t="s">
        <v>26293</v>
      </c>
      <c r="B11244" t="s">
        <v>26294</v>
      </c>
      <c r="C11244" t="s">
        <v>17410</v>
      </c>
      <c r="D11244" t="s">
        <v>17411</v>
      </c>
      <c r="E11244" s="74">
        <v>42143</v>
      </c>
      <c r="F11244">
        <v>0.24867900000000001</v>
      </c>
      <c r="G11244" t="s">
        <v>17</v>
      </c>
      <c r="H11244" t="s">
        <v>17315</v>
      </c>
      <c r="I11244" s="74">
        <v>45559</v>
      </c>
      <c r="J11244" t="s">
        <v>19</v>
      </c>
      <c r="K11244" t="s">
        <v>17325</v>
      </c>
    </row>
    <row r="11245" spans="1:11" hidden="1" x14ac:dyDescent="0.3">
      <c r="A11245" t="s">
        <v>26315</v>
      </c>
      <c r="B11245" t="s">
        <v>26316</v>
      </c>
      <c r="C11245" t="s">
        <v>17410</v>
      </c>
      <c r="D11245" t="s">
        <v>17411</v>
      </c>
      <c r="E11245" s="74">
        <v>41964</v>
      </c>
      <c r="F11245">
        <v>0.24989400000000001</v>
      </c>
      <c r="G11245" t="s">
        <v>17</v>
      </c>
      <c r="H11245" t="s">
        <v>17315</v>
      </c>
      <c r="I11245" s="74">
        <v>45559</v>
      </c>
      <c r="J11245" t="s">
        <v>19</v>
      </c>
      <c r="K11245" t="s">
        <v>17325</v>
      </c>
    </row>
    <row r="11246" spans="1:11" hidden="1" x14ac:dyDescent="0.3">
      <c r="A11246" t="s">
        <v>26317</v>
      </c>
      <c r="B11246" t="s">
        <v>26318</v>
      </c>
      <c r="C11246" t="s">
        <v>17410</v>
      </c>
      <c r="D11246" t="s">
        <v>17411</v>
      </c>
      <c r="E11246" s="74">
        <v>42307</v>
      </c>
      <c r="F11246">
        <v>0.24870900000000001</v>
      </c>
      <c r="G11246" t="s">
        <v>17</v>
      </c>
      <c r="H11246" t="s">
        <v>17315</v>
      </c>
      <c r="I11246" s="74">
        <v>45553</v>
      </c>
      <c r="J11246" t="s">
        <v>19</v>
      </c>
      <c r="K11246" t="s">
        <v>17325</v>
      </c>
    </row>
    <row r="11247" spans="1:11" hidden="1" x14ac:dyDescent="0.3">
      <c r="A11247" t="s">
        <v>26323</v>
      </c>
      <c r="B11247" t="s">
        <v>26324</v>
      </c>
      <c r="C11247" t="s">
        <v>17410</v>
      </c>
      <c r="D11247" t="s">
        <v>17411</v>
      </c>
      <c r="E11247" s="74">
        <v>42314</v>
      </c>
      <c r="F11247">
        <v>0.24019399999999999</v>
      </c>
      <c r="G11247" t="s">
        <v>17</v>
      </c>
      <c r="H11247" t="s">
        <v>17315</v>
      </c>
      <c r="I11247" s="74">
        <v>45553</v>
      </c>
      <c r="J11247" t="s">
        <v>19</v>
      </c>
      <c r="K11247" t="s">
        <v>17325</v>
      </c>
    </row>
    <row r="11248" spans="1:11" hidden="1" x14ac:dyDescent="0.3">
      <c r="A11248" t="s">
        <v>26301</v>
      </c>
      <c r="B11248" t="s">
        <v>26302</v>
      </c>
      <c r="C11248" t="s">
        <v>17410</v>
      </c>
      <c r="D11248" t="s">
        <v>17411</v>
      </c>
      <c r="E11248" s="74">
        <v>42320</v>
      </c>
      <c r="F11248">
        <v>0.24685499999999999</v>
      </c>
      <c r="G11248" t="s">
        <v>17</v>
      </c>
      <c r="H11248" t="s">
        <v>17315</v>
      </c>
      <c r="I11248" s="74">
        <v>45559</v>
      </c>
      <c r="J11248" t="s">
        <v>19</v>
      </c>
      <c r="K11248" t="s">
        <v>17325</v>
      </c>
    </row>
    <row r="11249" spans="1:11" hidden="1" x14ac:dyDescent="0.3">
      <c r="A11249" t="s">
        <v>26303</v>
      </c>
      <c r="B11249" t="s">
        <v>26304</v>
      </c>
      <c r="C11249" t="s">
        <v>17410</v>
      </c>
      <c r="D11249" t="s">
        <v>17411</v>
      </c>
      <c r="E11249" s="74">
        <v>42137</v>
      </c>
      <c r="F11249">
        <v>0.24023900000000001</v>
      </c>
      <c r="G11249" t="s">
        <v>17</v>
      </c>
      <c r="H11249" t="s">
        <v>17315</v>
      </c>
      <c r="I11249" s="74">
        <v>45635</v>
      </c>
      <c r="J11249" t="s">
        <v>19</v>
      </c>
      <c r="K11249" t="s">
        <v>17325</v>
      </c>
    </row>
    <row r="11250" spans="1:11" hidden="1" x14ac:dyDescent="0.3">
      <c r="A11250" t="s">
        <v>26305</v>
      </c>
      <c r="B11250" t="s">
        <v>26306</v>
      </c>
      <c r="C11250" t="s">
        <v>17410</v>
      </c>
      <c r="D11250" t="s">
        <v>17411</v>
      </c>
      <c r="E11250" s="74">
        <v>42131</v>
      </c>
      <c r="F11250">
        <v>0.24592800000000001</v>
      </c>
      <c r="G11250" t="s">
        <v>17</v>
      </c>
      <c r="H11250" t="s">
        <v>17315</v>
      </c>
      <c r="I11250" s="74">
        <v>45553</v>
      </c>
      <c r="J11250" t="s">
        <v>19</v>
      </c>
      <c r="K11250" t="s">
        <v>17325</v>
      </c>
    </row>
    <row r="11251" spans="1:11" hidden="1" x14ac:dyDescent="0.3">
      <c r="A11251" t="s">
        <v>26335</v>
      </c>
      <c r="B11251" t="s">
        <v>26336</v>
      </c>
      <c r="C11251" t="s">
        <v>17410</v>
      </c>
      <c r="D11251" t="s">
        <v>17411</v>
      </c>
      <c r="E11251" s="74">
        <v>42185</v>
      </c>
      <c r="F11251">
        <v>0.24974299999999999</v>
      </c>
      <c r="G11251" t="s">
        <v>17</v>
      </c>
      <c r="H11251" t="s">
        <v>17315</v>
      </c>
      <c r="I11251" s="74">
        <v>45553</v>
      </c>
      <c r="J11251" t="s">
        <v>19</v>
      </c>
      <c r="K11251" t="s">
        <v>17325</v>
      </c>
    </row>
    <row r="11252" spans="1:11" hidden="1" x14ac:dyDescent="0.3">
      <c r="A11252" t="s">
        <v>26343</v>
      </c>
      <c r="B11252" t="s">
        <v>26344</v>
      </c>
      <c r="C11252" t="s">
        <v>17410</v>
      </c>
      <c r="D11252" t="s">
        <v>17411</v>
      </c>
      <c r="E11252" s="74">
        <v>42331</v>
      </c>
      <c r="F11252">
        <v>0.23765500000000001</v>
      </c>
      <c r="G11252" t="s">
        <v>17</v>
      </c>
      <c r="H11252" t="s">
        <v>17315</v>
      </c>
      <c r="I11252" s="74">
        <v>45559</v>
      </c>
      <c r="J11252" t="s">
        <v>19</v>
      </c>
      <c r="K11252" t="s">
        <v>17325</v>
      </c>
    </row>
    <row r="11253" spans="1:11" hidden="1" x14ac:dyDescent="0.3">
      <c r="A11253" t="s">
        <v>26325</v>
      </c>
      <c r="B11253" t="s">
        <v>26326</v>
      </c>
      <c r="C11253" t="s">
        <v>17410</v>
      </c>
      <c r="D11253" t="s">
        <v>17411</v>
      </c>
      <c r="E11253" s="74">
        <v>42691</v>
      </c>
      <c r="F11253">
        <v>0.249168</v>
      </c>
      <c r="G11253" t="s">
        <v>17</v>
      </c>
      <c r="H11253" t="s">
        <v>17315</v>
      </c>
      <c r="I11253" s="74">
        <v>45635</v>
      </c>
      <c r="J11253" t="s">
        <v>19</v>
      </c>
      <c r="K11253" t="s">
        <v>17325</v>
      </c>
    </row>
    <row r="11254" spans="1:11" hidden="1" x14ac:dyDescent="0.3">
      <c r="A11254" t="s">
        <v>26329</v>
      </c>
      <c r="B11254" t="s">
        <v>26330</v>
      </c>
      <c r="C11254" t="s">
        <v>17410</v>
      </c>
      <c r="D11254" t="s">
        <v>17411</v>
      </c>
      <c r="E11254" s="74">
        <v>42213</v>
      </c>
      <c r="F11254">
        <v>0.24831600000000001</v>
      </c>
      <c r="G11254" t="s">
        <v>17</v>
      </c>
      <c r="H11254" t="s">
        <v>17315</v>
      </c>
      <c r="I11254" s="74">
        <v>45553</v>
      </c>
      <c r="J11254" t="s">
        <v>19</v>
      </c>
      <c r="K11254" t="s">
        <v>17325</v>
      </c>
    </row>
    <row r="11255" spans="1:11" hidden="1" x14ac:dyDescent="0.3">
      <c r="A11255" t="s">
        <v>26357</v>
      </c>
      <c r="B11255" t="s">
        <v>26358</v>
      </c>
      <c r="C11255" t="s">
        <v>17410</v>
      </c>
      <c r="D11255" t="s">
        <v>17411</v>
      </c>
      <c r="E11255" s="74">
        <v>42104</v>
      </c>
      <c r="F11255">
        <v>0.23886499999999999</v>
      </c>
      <c r="G11255" t="s">
        <v>17</v>
      </c>
      <c r="H11255" t="s">
        <v>17315</v>
      </c>
      <c r="I11255" s="74">
        <v>45635</v>
      </c>
      <c r="J11255" t="s">
        <v>19</v>
      </c>
      <c r="K11255" t="s">
        <v>17325</v>
      </c>
    </row>
    <row r="11256" spans="1:11" hidden="1" x14ac:dyDescent="0.3">
      <c r="A11256" t="s">
        <v>26363</v>
      </c>
      <c r="B11256" t="s">
        <v>26364</v>
      </c>
      <c r="C11256" t="s">
        <v>17410</v>
      </c>
      <c r="D11256" t="s">
        <v>17411</v>
      </c>
      <c r="E11256" s="74">
        <v>42132</v>
      </c>
      <c r="F11256">
        <v>0.24368000000000001</v>
      </c>
      <c r="G11256" t="s">
        <v>17</v>
      </c>
      <c r="H11256" t="s">
        <v>17315</v>
      </c>
      <c r="I11256" s="74">
        <v>45553</v>
      </c>
      <c r="J11256" t="s">
        <v>19</v>
      </c>
      <c r="K11256" t="s">
        <v>17325</v>
      </c>
    </row>
    <row r="11257" spans="1:11" hidden="1" x14ac:dyDescent="0.3">
      <c r="A11257" t="s">
        <v>26345</v>
      </c>
      <c r="B11257" t="s">
        <v>26346</v>
      </c>
      <c r="C11257" t="s">
        <v>17410</v>
      </c>
      <c r="D11257" t="s">
        <v>17411</v>
      </c>
      <c r="E11257" s="74">
        <v>42089</v>
      </c>
      <c r="F11257">
        <v>0.24950600000000001</v>
      </c>
      <c r="G11257" t="s">
        <v>17</v>
      </c>
      <c r="H11257" t="s">
        <v>17315</v>
      </c>
      <c r="I11257" s="74">
        <v>45559</v>
      </c>
      <c r="J11257" t="s">
        <v>19</v>
      </c>
      <c r="K11257" t="s">
        <v>17325</v>
      </c>
    </row>
    <row r="11258" spans="1:11" hidden="1" x14ac:dyDescent="0.3">
      <c r="A11258" t="s">
        <v>26347</v>
      </c>
      <c r="B11258" t="s">
        <v>26348</v>
      </c>
      <c r="C11258" t="s">
        <v>17410</v>
      </c>
      <c r="D11258" t="s">
        <v>17411</v>
      </c>
      <c r="E11258" s="74">
        <v>42093</v>
      </c>
      <c r="F11258">
        <v>0.24826500000000001</v>
      </c>
      <c r="G11258" t="s">
        <v>17</v>
      </c>
      <c r="H11258" t="s">
        <v>17315</v>
      </c>
      <c r="I11258" s="74">
        <v>45559</v>
      </c>
      <c r="J11258" t="s">
        <v>19</v>
      </c>
      <c r="K11258" t="s">
        <v>17325</v>
      </c>
    </row>
    <row r="11259" spans="1:11" hidden="1" x14ac:dyDescent="0.3">
      <c r="A11259" t="s">
        <v>26349</v>
      </c>
      <c r="B11259" t="s">
        <v>26350</v>
      </c>
      <c r="C11259" t="s">
        <v>17410</v>
      </c>
      <c r="D11259" t="s">
        <v>17411</v>
      </c>
      <c r="E11259" s="74">
        <v>42388</v>
      </c>
      <c r="F11259">
        <v>0.246919</v>
      </c>
      <c r="G11259" t="s">
        <v>17</v>
      </c>
      <c r="H11259" t="s">
        <v>17315</v>
      </c>
      <c r="I11259" s="74">
        <v>45553</v>
      </c>
      <c r="J11259" t="s">
        <v>19</v>
      </c>
      <c r="K11259" t="s">
        <v>17325</v>
      </c>
    </row>
    <row r="11260" spans="1:11" hidden="1" x14ac:dyDescent="0.3">
      <c r="A11260" t="s">
        <v>26390</v>
      </c>
      <c r="B11260" t="s">
        <v>26391</v>
      </c>
      <c r="C11260" t="s">
        <v>17410</v>
      </c>
      <c r="D11260" t="s">
        <v>17411</v>
      </c>
      <c r="E11260" s="74">
        <v>42321</v>
      </c>
      <c r="F11260">
        <v>0.24379500000000001</v>
      </c>
      <c r="G11260" t="s">
        <v>17</v>
      </c>
      <c r="H11260" t="s">
        <v>17315</v>
      </c>
      <c r="I11260" s="74">
        <v>45553</v>
      </c>
      <c r="J11260" t="s">
        <v>19</v>
      </c>
      <c r="K11260" t="s">
        <v>17325</v>
      </c>
    </row>
    <row r="11261" spans="1:11" hidden="1" x14ac:dyDescent="0.3">
      <c r="A11261" t="s">
        <v>26394</v>
      </c>
      <c r="B11261" t="s">
        <v>26395</v>
      </c>
      <c r="C11261" t="s">
        <v>17410</v>
      </c>
      <c r="D11261" t="s">
        <v>17411</v>
      </c>
      <c r="E11261" s="74">
        <v>42158</v>
      </c>
      <c r="F11261">
        <v>0.24606500000000001</v>
      </c>
      <c r="G11261" t="s">
        <v>17</v>
      </c>
      <c r="H11261" t="s">
        <v>17315</v>
      </c>
      <c r="I11261" s="74">
        <v>45680</v>
      </c>
      <c r="J11261" t="s">
        <v>19</v>
      </c>
      <c r="K11261" t="s">
        <v>17325</v>
      </c>
    </row>
    <row r="11262" spans="1:11" hidden="1" x14ac:dyDescent="0.3">
      <c r="A11262" t="s">
        <v>26400</v>
      </c>
      <c r="B11262" t="s">
        <v>26401</v>
      </c>
      <c r="C11262" t="s">
        <v>17410</v>
      </c>
      <c r="D11262" t="s">
        <v>17411</v>
      </c>
      <c r="E11262" s="74">
        <v>42130</v>
      </c>
      <c r="F11262">
        <v>0.244259</v>
      </c>
      <c r="G11262" t="s">
        <v>17</v>
      </c>
      <c r="H11262" t="s">
        <v>17315</v>
      </c>
      <c r="I11262" s="74">
        <v>45553</v>
      </c>
      <c r="J11262" t="s">
        <v>19</v>
      </c>
      <c r="K11262" t="s">
        <v>17325</v>
      </c>
    </row>
    <row r="11263" spans="1:11" hidden="1" x14ac:dyDescent="0.3">
      <c r="A11263" t="s">
        <v>26370</v>
      </c>
      <c r="B11263" t="s">
        <v>26371</v>
      </c>
      <c r="C11263" t="s">
        <v>17410</v>
      </c>
      <c r="D11263" t="s">
        <v>17411</v>
      </c>
      <c r="E11263" s="74">
        <v>42395</v>
      </c>
      <c r="F11263">
        <v>0.248277</v>
      </c>
      <c r="G11263" t="s">
        <v>17</v>
      </c>
      <c r="H11263" t="s">
        <v>17315</v>
      </c>
      <c r="I11263" s="74">
        <v>45559</v>
      </c>
      <c r="J11263" t="s">
        <v>19</v>
      </c>
      <c r="K11263" t="s">
        <v>17325</v>
      </c>
    </row>
    <row r="11264" spans="1:11" hidden="1" x14ac:dyDescent="0.3">
      <c r="A11264" t="s">
        <v>26376</v>
      </c>
      <c r="B11264" t="s">
        <v>26377</v>
      </c>
      <c r="C11264" t="s">
        <v>17410</v>
      </c>
      <c r="D11264" t="s">
        <v>17411</v>
      </c>
      <c r="E11264" s="74">
        <v>42381</v>
      </c>
      <c r="F11264">
        <v>0.24885299999999999</v>
      </c>
      <c r="G11264" t="s">
        <v>17</v>
      </c>
      <c r="H11264" t="s">
        <v>17315</v>
      </c>
      <c r="I11264" s="74">
        <v>45559</v>
      </c>
      <c r="J11264" t="s">
        <v>19</v>
      </c>
      <c r="K11264" t="s">
        <v>17325</v>
      </c>
    </row>
    <row r="11265" spans="1:11" hidden="1" x14ac:dyDescent="0.3">
      <c r="A11265" t="s">
        <v>26384</v>
      </c>
      <c r="B11265" t="s">
        <v>26385</v>
      </c>
      <c r="C11265" t="s">
        <v>17410</v>
      </c>
      <c r="D11265" t="s">
        <v>17411</v>
      </c>
      <c r="E11265" s="74">
        <v>42131</v>
      </c>
      <c r="F11265">
        <v>0.248811</v>
      </c>
      <c r="G11265" t="s">
        <v>17</v>
      </c>
      <c r="H11265" t="s">
        <v>17315</v>
      </c>
      <c r="I11265" s="74">
        <v>45559</v>
      </c>
      <c r="J11265" t="s">
        <v>19</v>
      </c>
      <c r="K11265" t="s">
        <v>17325</v>
      </c>
    </row>
    <row r="11266" spans="1:11" hidden="1" x14ac:dyDescent="0.3">
      <c r="A11266" t="s">
        <v>26428</v>
      </c>
      <c r="B11266" t="s">
        <v>26429</v>
      </c>
      <c r="C11266" t="s">
        <v>17410</v>
      </c>
      <c r="D11266" t="s">
        <v>17411</v>
      </c>
      <c r="E11266" s="74">
        <v>42124</v>
      </c>
      <c r="F11266">
        <v>0.24867400000000001</v>
      </c>
      <c r="G11266" t="s">
        <v>17</v>
      </c>
      <c r="H11266" t="s">
        <v>17315</v>
      </c>
      <c r="I11266" s="74">
        <v>45680</v>
      </c>
      <c r="J11266" t="s">
        <v>19</v>
      </c>
      <c r="K11266" t="s">
        <v>17325</v>
      </c>
    </row>
    <row r="11267" spans="1:11" hidden="1" x14ac:dyDescent="0.3">
      <c r="A11267" t="s">
        <v>26434</v>
      </c>
      <c r="B11267" t="s">
        <v>26435</v>
      </c>
      <c r="C11267" t="s">
        <v>17410</v>
      </c>
      <c r="D11267" t="s">
        <v>17411</v>
      </c>
      <c r="E11267" s="74">
        <v>42171</v>
      </c>
      <c r="F11267">
        <v>0.24861900000000001</v>
      </c>
      <c r="G11267" t="s">
        <v>17</v>
      </c>
      <c r="H11267" t="s">
        <v>17315</v>
      </c>
      <c r="I11267" s="74">
        <v>45680</v>
      </c>
      <c r="J11267" t="s">
        <v>19</v>
      </c>
      <c r="K11267" t="s">
        <v>17325</v>
      </c>
    </row>
    <row r="11268" spans="1:11" hidden="1" x14ac:dyDescent="0.3">
      <c r="A11268" t="s">
        <v>26406</v>
      </c>
      <c r="B11268" t="s">
        <v>26407</v>
      </c>
      <c r="C11268" t="s">
        <v>17410</v>
      </c>
      <c r="D11268" t="s">
        <v>17411</v>
      </c>
      <c r="E11268" s="74">
        <v>42093</v>
      </c>
      <c r="F11268">
        <v>0.246614</v>
      </c>
      <c r="G11268" t="s">
        <v>17</v>
      </c>
      <c r="H11268" t="s">
        <v>17315</v>
      </c>
      <c r="I11268" s="74">
        <v>45680</v>
      </c>
      <c r="J11268" t="s">
        <v>19</v>
      </c>
      <c r="K11268" t="s">
        <v>17325</v>
      </c>
    </row>
    <row r="11269" spans="1:11" hidden="1" x14ac:dyDescent="0.3">
      <c r="A11269" t="s">
        <v>26412</v>
      </c>
      <c r="B11269" t="s">
        <v>26413</v>
      </c>
      <c r="C11269" t="s">
        <v>17410</v>
      </c>
      <c r="D11269" t="s">
        <v>17411</v>
      </c>
      <c r="E11269" s="74">
        <v>42130</v>
      </c>
      <c r="F11269">
        <v>0.24294299999999999</v>
      </c>
      <c r="G11269" t="s">
        <v>17</v>
      </c>
      <c r="H11269" t="s">
        <v>17315</v>
      </c>
      <c r="I11269" s="74">
        <v>45680</v>
      </c>
      <c r="J11269" t="s">
        <v>19</v>
      </c>
      <c r="K11269" t="s">
        <v>17325</v>
      </c>
    </row>
    <row r="11270" spans="1:11" hidden="1" x14ac:dyDescent="0.3">
      <c r="A11270" t="s">
        <v>26418</v>
      </c>
      <c r="B11270" t="s">
        <v>26419</v>
      </c>
      <c r="C11270" t="s">
        <v>17410</v>
      </c>
      <c r="D11270" t="s">
        <v>17411</v>
      </c>
      <c r="E11270" s="74">
        <v>42146</v>
      </c>
      <c r="F11270">
        <v>0.249805</v>
      </c>
      <c r="G11270" t="s">
        <v>17</v>
      </c>
      <c r="H11270" t="s">
        <v>17315</v>
      </c>
      <c r="I11270" s="74">
        <v>45553</v>
      </c>
      <c r="J11270" t="s">
        <v>19</v>
      </c>
      <c r="K11270" t="s">
        <v>17325</v>
      </c>
    </row>
    <row r="11271" spans="1:11" hidden="1" x14ac:dyDescent="0.3">
      <c r="A11271" t="s">
        <v>26422</v>
      </c>
      <c r="B11271" t="s">
        <v>26423</v>
      </c>
      <c r="C11271" t="s">
        <v>17410</v>
      </c>
      <c r="D11271" t="s">
        <v>17411</v>
      </c>
      <c r="E11271" s="74">
        <v>42130</v>
      </c>
      <c r="F11271">
        <v>0.249135</v>
      </c>
      <c r="G11271" t="s">
        <v>17</v>
      </c>
      <c r="H11271" t="s">
        <v>17315</v>
      </c>
      <c r="I11271" s="74">
        <v>45680</v>
      </c>
      <c r="J11271" t="s">
        <v>19</v>
      </c>
      <c r="K11271" t="s">
        <v>17325</v>
      </c>
    </row>
    <row r="11272" spans="1:11" hidden="1" x14ac:dyDescent="0.3">
      <c r="A11272" t="s">
        <v>26452</v>
      </c>
      <c r="B11272" t="s">
        <v>26453</v>
      </c>
      <c r="C11272" t="s">
        <v>17410</v>
      </c>
      <c r="D11272" t="s">
        <v>17411</v>
      </c>
      <c r="E11272" s="74">
        <v>42124</v>
      </c>
      <c r="F11272">
        <v>0.24775900000000001</v>
      </c>
      <c r="G11272" t="s">
        <v>17</v>
      </c>
      <c r="H11272" t="s">
        <v>17315</v>
      </c>
      <c r="I11272" s="74">
        <v>45553</v>
      </c>
      <c r="J11272" t="s">
        <v>19</v>
      </c>
      <c r="K11272" t="s">
        <v>17325</v>
      </c>
    </row>
    <row r="11273" spans="1:11" hidden="1" x14ac:dyDescent="0.3">
      <c r="A11273" t="s">
        <v>26388</v>
      </c>
      <c r="B11273" t="s">
        <v>26389</v>
      </c>
      <c r="C11273" t="s">
        <v>17410</v>
      </c>
      <c r="D11273" t="s">
        <v>17411</v>
      </c>
      <c r="E11273" s="74">
        <v>42124</v>
      </c>
      <c r="F11273">
        <v>0.24526300000000001</v>
      </c>
      <c r="G11273" t="s">
        <v>17</v>
      </c>
      <c r="H11273" t="s">
        <v>17315</v>
      </c>
      <c r="I11273" s="74">
        <v>45635</v>
      </c>
      <c r="J11273" t="s">
        <v>19</v>
      </c>
      <c r="K11273" t="s">
        <v>17325</v>
      </c>
    </row>
    <row r="11274" spans="1:11" hidden="1" x14ac:dyDescent="0.3">
      <c r="A11274" t="s">
        <v>26398</v>
      </c>
      <c r="B11274" t="s">
        <v>26399</v>
      </c>
      <c r="C11274" t="s">
        <v>17410</v>
      </c>
      <c r="D11274" t="s">
        <v>17411</v>
      </c>
      <c r="E11274" s="74">
        <v>42124</v>
      </c>
      <c r="F11274">
        <v>0.24510699999999999</v>
      </c>
      <c r="G11274" t="s">
        <v>17</v>
      </c>
      <c r="H11274" t="s">
        <v>17315</v>
      </c>
      <c r="I11274" s="74">
        <v>45553</v>
      </c>
      <c r="J11274" t="s">
        <v>19</v>
      </c>
      <c r="K11274" t="s">
        <v>17325</v>
      </c>
    </row>
    <row r="11275" spans="1:11" hidden="1" x14ac:dyDescent="0.3">
      <c r="A11275" t="s">
        <v>26410</v>
      </c>
      <c r="B11275" t="s">
        <v>26411</v>
      </c>
      <c r="C11275" t="s">
        <v>17410</v>
      </c>
      <c r="D11275" t="s">
        <v>17411</v>
      </c>
      <c r="E11275" s="74">
        <v>42130</v>
      </c>
      <c r="F11275">
        <v>0.24942</v>
      </c>
      <c r="G11275" t="s">
        <v>17</v>
      </c>
      <c r="H11275" t="s">
        <v>17315</v>
      </c>
      <c r="I11275" s="74">
        <v>45680</v>
      </c>
      <c r="J11275" t="s">
        <v>19</v>
      </c>
      <c r="K11275" t="s">
        <v>17325</v>
      </c>
    </row>
    <row r="11276" spans="1:11" hidden="1" x14ac:dyDescent="0.3">
      <c r="A11276" t="s">
        <v>26426</v>
      </c>
      <c r="B11276" t="s">
        <v>26427</v>
      </c>
      <c r="C11276" t="s">
        <v>17410</v>
      </c>
      <c r="D11276" t="s">
        <v>17411</v>
      </c>
      <c r="E11276" s="74">
        <v>42333</v>
      </c>
      <c r="F11276">
        <v>0.24615500000000001</v>
      </c>
      <c r="G11276" t="s">
        <v>17</v>
      </c>
      <c r="H11276" t="s">
        <v>17315</v>
      </c>
      <c r="I11276" s="74">
        <v>45680</v>
      </c>
      <c r="J11276" t="s">
        <v>19</v>
      </c>
      <c r="K11276" t="s">
        <v>17325</v>
      </c>
    </row>
    <row r="11277" spans="1:11" hidden="1" x14ac:dyDescent="0.3">
      <c r="A11277" t="s">
        <v>26438</v>
      </c>
      <c r="B11277" t="s">
        <v>26439</v>
      </c>
      <c r="C11277" t="s">
        <v>17410</v>
      </c>
      <c r="D11277" t="s">
        <v>17411</v>
      </c>
      <c r="E11277" s="74">
        <v>42146</v>
      </c>
      <c r="F11277">
        <v>0.24982799999999999</v>
      </c>
      <c r="G11277" t="s">
        <v>17</v>
      </c>
      <c r="H11277" t="s">
        <v>17315</v>
      </c>
      <c r="I11277" s="74">
        <v>45553</v>
      </c>
      <c r="J11277" t="s">
        <v>19</v>
      </c>
      <c r="K11277" t="s">
        <v>17325</v>
      </c>
    </row>
    <row r="11278" spans="1:11" hidden="1" x14ac:dyDescent="0.3">
      <c r="A11278" t="s">
        <v>26414</v>
      </c>
      <c r="B11278" t="s">
        <v>26415</v>
      </c>
      <c r="C11278" t="s">
        <v>17410</v>
      </c>
      <c r="D11278" t="s">
        <v>17411</v>
      </c>
      <c r="E11278" s="74">
        <v>42418</v>
      </c>
      <c r="F11278">
        <v>0.24793200000000001</v>
      </c>
      <c r="G11278" t="s">
        <v>17</v>
      </c>
      <c r="H11278" t="s">
        <v>17315</v>
      </c>
      <c r="I11278" s="74">
        <v>45553</v>
      </c>
      <c r="J11278" t="s">
        <v>19</v>
      </c>
      <c r="K11278" t="s">
        <v>17325</v>
      </c>
    </row>
    <row r="11279" spans="1:11" hidden="1" x14ac:dyDescent="0.3">
      <c r="A11279" t="s">
        <v>26420</v>
      </c>
      <c r="B11279" t="s">
        <v>26421</v>
      </c>
      <c r="C11279" t="s">
        <v>17410</v>
      </c>
      <c r="D11279" t="s">
        <v>17411</v>
      </c>
      <c r="E11279" s="74">
        <v>42485</v>
      </c>
      <c r="F11279">
        <v>0.246859</v>
      </c>
      <c r="G11279" t="s">
        <v>17</v>
      </c>
      <c r="H11279" t="s">
        <v>17315</v>
      </c>
      <c r="I11279" s="74">
        <v>45553</v>
      </c>
      <c r="J11279" t="s">
        <v>19</v>
      </c>
      <c r="K11279" t="s">
        <v>17325</v>
      </c>
    </row>
    <row r="11280" spans="1:11" hidden="1" x14ac:dyDescent="0.3">
      <c r="A11280" t="s">
        <v>26424</v>
      </c>
      <c r="B11280" t="s">
        <v>26425</v>
      </c>
      <c r="C11280" t="s">
        <v>17410</v>
      </c>
      <c r="D11280" t="s">
        <v>17411</v>
      </c>
      <c r="E11280" s="74">
        <v>42474</v>
      </c>
      <c r="F11280">
        <v>0.24918799999999999</v>
      </c>
      <c r="G11280" t="s">
        <v>17</v>
      </c>
      <c r="H11280" t="s">
        <v>17315</v>
      </c>
      <c r="I11280" s="74">
        <v>45680</v>
      </c>
      <c r="J11280" t="s">
        <v>19</v>
      </c>
      <c r="K11280" t="s">
        <v>17325</v>
      </c>
    </row>
    <row r="11281" spans="1:11" hidden="1" x14ac:dyDescent="0.3">
      <c r="A11281" t="s">
        <v>26538</v>
      </c>
      <c r="B11281" t="s">
        <v>26539</v>
      </c>
      <c r="C11281" t="s">
        <v>17410</v>
      </c>
      <c r="D11281" t="s">
        <v>17411</v>
      </c>
      <c r="E11281" s="74">
        <v>42503</v>
      </c>
      <c r="F11281">
        <v>0.245867</v>
      </c>
      <c r="G11281" t="s">
        <v>17</v>
      </c>
      <c r="H11281" t="s">
        <v>17315</v>
      </c>
      <c r="I11281" s="74">
        <v>45680</v>
      </c>
      <c r="J11281" t="s">
        <v>19</v>
      </c>
      <c r="K11281" t="s">
        <v>17325</v>
      </c>
    </row>
    <row r="11282" spans="1:11" hidden="1" x14ac:dyDescent="0.3">
      <c r="A11282" t="s">
        <v>26432</v>
      </c>
      <c r="B11282" t="s">
        <v>26433</v>
      </c>
      <c r="C11282" t="s">
        <v>17410</v>
      </c>
      <c r="D11282" t="s">
        <v>17411</v>
      </c>
      <c r="E11282" s="74">
        <v>42152</v>
      </c>
      <c r="F11282">
        <v>0.24529599999999999</v>
      </c>
      <c r="G11282" t="s">
        <v>17</v>
      </c>
      <c r="H11282" t="s">
        <v>17315</v>
      </c>
      <c r="I11282" s="74">
        <v>45680</v>
      </c>
      <c r="J11282" t="s">
        <v>19</v>
      </c>
      <c r="K11282" t="s">
        <v>17325</v>
      </c>
    </row>
    <row r="11283" spans="1:11" hidden="1" x14ac:dyDescent="0.3">
      <c r="A11283" t="s">
        <v>26430</v>
      </c>
      <c r="B11283" t="s">
        <v>26431</v>
      </c>
      <c r="C11283" t="s">
        <v>17410</v>
      </c>
      <c r="D11283" t="s">
        <v>17411</v>
      </c>
      <c r="E11283" s="74">
        <v>42186</v>
      </c>
      <c r="F11283">
        <v>0.24721699999999999</v>
      </c>
      <c r="G11283" t="s">
        <v>17</v>
      </c>
      <c r="H11283" t="s">
        <v>17315</v>
      </c>
      <c r="I11283" s="74">
        <v>45680</v>
      </c>
      <c r="J11283" t="s">
        <v>19</v>
      </c>
      <c r="K11283" t="s">
        <v>17325</v>
      </c>
    </row>
    <row r="11284" spans="1:11" hidden="1" x14ac:dyDescent="0.3">
      <c r="A11284" t="s">
        <v>26500</v>
      </c>
      <c r="B11284" t="s">
        <v>26501</v>
      </c>
      <c r="C11284" t="s">
        <v>17410</v>
      </c>
      <c r="D11284" t="s">
        <v>17411</v>
      </c>
      <c r="E11284" s="74">
        <v>42214</v>
      </c>
      <c r="F11284">
        <v>0.24788299999999999</v>
      </c>
      <c r="G11284" t="s">
        <v>17</v>
      </c>
      <c r="H11284" t="s">
        <v>17315</v>
      </c>
      <c r="I11284" s="74">
        <v>45553</v>
      </c>
      <c r="J11284" t="s">
        <v>19</v>
      </c>
      <c r="K11284" t="s">
        <v>17325</v>
      </c>
    </row>
    <row r="11285" spans="1:11" hidden="1" x14ac:dyDescent="0.3">
      <c r="A11285" t="s">
        <v>26502</v>
      </c>
      <c r="B11285" t="s">
        <v>26503</v>
      </c>
      <c r="C11285" t="s">
        <v>17410</v>
      </c>
      <c r="D11285" t="s">
        <v>17411</v>
      </c>
      <c r="E11285" s="74">
        <v>42129</v>
      </c>
      <c r="F11285">
        <v>0.24693999999999999</v>
      </c>
      <c r="G11285" t="s">
        <v>17</v>
      </c>
      <c r="H11285" t="s">
        <v>17315</v>
      </c>
      <c r="I11285" s="74">
        <v>45680</v>
      </c>
      <c r="J11285" t="s">
        <v>19</v>
      </c>
      <c r="K11285" t="s">
        <v>17325</v>
      </c>
    </row>
    <row r="11286" spans="1:11" hidden="1" x14ac:dyDescent="0.3">
      <c r="A11286" t="s">
        <v>26504</v>
      </c>
      <c r="B11286" t="s">
        <v>26505</v>
      </c>
      <c r="C11286" t="s">
        <v>17410</v>
      </c>
      <c r="D11286" t="s">
        <v>17411</v>
      </c>
      <c r="E11286" s="74">
        <v>42144</v>
      </c>
      <c r="F11286">
        <v>0.249253</v>
      </c>
      <c r="G11286" t="s">
        <v>17</v>
      </c>
      <c r="H11286" t="s">
        <v>17315</v>
      </c>
      <c r="I11286" s="74">
        <v>45680</v>
      </c>
      <c r="J11286" t="s">
        <v>19</v>
      </c>
      <c r="K11286" t="s">
        <v>17325</v>
      </c>
    </row>
    <row r="11287" spans="1:11" hidden="1" x14ac:dyDescent="0.3">
      <c r="A11287" t="s">
        <v>26474</v>
      </c>
      <c r="B11287" t="s">
        <v>26475</v>
      </c>
      <c r="C11287" t="s">
        <v>17410</v>
      </c>
      <c r="D11287" t="s">
        <v>17411</v>
      </c>
      <c r="E11287" s="74">
        <v>42130</v>
      </c>
      <c r="F11287">
        <v>0.24684400000000001</v>
      </c>
      <c r="G11287" t="s">
        <v>17</v>
      </c>
      <c r="H11287" t="s">
        <v>17315</v>
      </c>
      <c r="I11287" s="74">
        <v>45680</v>
      </c>
      <c r="J11287" t="s">
        <v>19</v>
      </c>
      <c r="K11287" t="s">
        <v>17325</v>
      </c>
    </row>
    <row r="11288" spans="1:11" hidden="1" x14ac:dyDescent="0.3">
      <c r="A11288" t="s">
        <v>26580</v>
      </c>
      <c r="B11288" t="s">
        <v>26581</v>
      </c>
      <c r="C11288" t="s">
        <v>17410</v>
      </c>
      <c r="D11288" t="s">
        <v>17411</v>
      </c>
      <c r="E11288" s="74">
        <v>42143</v>
      </c>
      <c r="F11288">
        <v>0.247945</v>
      </c>
      <c r="G11288" t="s">
        <v>17</v>
      </c>
      <c r="H11288" t="s">
        <v>17315</v>
      </c>
      <c r="I11288" s="74">
        <v>45553</v>
      </c>
      <c r="J11288" t="s">
        <v>19</v>
      </c>
      <c r="K11288" t="s">
        <v>17325</v>
      </c>
    </row>
    <row r="11289" spans="1:11" hidden="1" x14ac:dyDescent="0.3">
      <c r="A11289" t="s">
        <v>26576</v>
      </c>
      <c r="B11289" t="s">
        <v>26577</v>
      </c>
      <c r="C11289" t="s">
        <v>17410</v>
      </c>
      <c r="D11289" t="s">
        <v>17411</v>
      </c>
      <c r="E11289" s="74">
        <v>42443</v>
      </c>
      <c r="F11289">
        <v>0.24654200000000001</v>
      </c>
      <c r="G11289" t="s">
        <v>17</v>
      </c>
      <c r="H11289" t="s">
        <v>17315</v>
      </c>
      <c r="I11289" s="74">
        <v>45553</v>
      </c>
      <c r="J11289" t="s">
        <v>19</v>
      </c>
      <c r="K11289" t="s">
        <v>17325</v>
      </c>
    </row>
    <row r="11290" spans="1:11" hidden="1" x14ac:dyDescent="0.3">
      <c r="A11290" t="s">
        <v>26578</v>
      </c>
      <c r="B11290" t="s">
        <v>26579</v>
      </c>
      <c r="C11290" t="s">
        <v>17410</v>
      </c>
      <c r="D11290" t="s">
        <v>17411</v>
      </c>
      <c r="E11290" s="74">
        <v>44351</v>
      </c>
      <c r="F11290">
        <v>0.242898</v>
      </c>
      <c r="G11290" t="s">
        <v>17</v>
      </c>
      <c r="H11290" t="s">
        <v>17315</v>
      </c>
      <c r="I11290" s="74">
        <v>45553</v>
      </c>
      <c r="J11290" t="s">
        <v>19</v>
      </c>
      <c r="K11290" t="s">
        <v>17325</v>
      </c>
    </row>
    <row r="11291" spans="1:11" hidden="1" x14ac:dyDescent="0.3">
      <c r="A11291" t="s">
        <v>26674</v>
      </c>
      <c r="B11291" t="s">
        <v>26675</v>
      </c>
      <c r="C11291" t="s">
        <v>17410</v>
      </c>
      <c r="D11291" t="s">
        <v>17411</v>
      </c>
      <c r="E11291" s="74">
        <v>41976</v>
      </c>
      <c r="F11291">
        <v>0.24301200000000001</v>
      </c>
      <c r="G11291" t="s">
        <v>17</v>
      </c>
      <c r="H11291" t="s">
        <v>17315</v>
      </c>
      <c r="I11291" s="74">
        <v>45558</v>
      </c>
      <c r="J11291" t="s">
        <v>19</v>
      </c>
      <c r="K11291" t="s">
        <v>17325</v>
      </c>
    </row>
    <row r="11292" spans="1:11" hidden="1" x14ac:dyDescent="0.3">
      <c r="A11292" t="s">
        <v>26676</v>
      </c>
      <c r="B11292" t="s">
        <v>26677</v>
      </c>
      <c r="C11292" t="s">
        <v>17410</v>
      </c>
      <c r="D11292" t="s">
        <v>17411</v>
      </c>
      <c r="E11292" s="74">
        <v>42124</v>
      </c>
      <c r="F11292">
        <v>0.241123</v>
      </c>
      <c r="G11292" t="s">
        <v>17</v>
      </c>
      <c r="H11292" t="s">
        <v>17315</v>
      </c>
      <c r="I11292" s="74">
        <v>45680</v>
      </c>
      <c r="J11292" t="s">
        <v>19</v>
      </c>
      <c r="K11292" t="s">
        <v>17325</v>
      </c>
    </row>
    <row r="11293" spans="1:11" hidden="1" x14ac:dyDescent="0.3">
      <c r="A11293" t="s">
        <v>26678</v>
      </c>
      <c r="B11293" t="s">
        <v>26679</v>
      </c>
      <c r="C11293" t="s">
        <v>17410</v>
      </c>
      <c r="D11293" t="s">
        <v>17411</v>
      </c>
      <c r="E11293" s="74">
        <v>42130</v>
      </c>
      <c r="F11293">
        <v>0.234927</v>
      </c>
      <c r="G11293" t="s">
        <v>17</v>
      </c>
      <c r="H11293" t="s">
        <v>17315</v>
      </c>
      <c r="I11293" s="74">
        <v>45553</v>
      </c>
      <c r="J11293" t="s">
        <v>19</v>
      </c>
      <c r="K11293" t="s">
        <v>17325</v>
      </c>
    </row>
    <row r="11294" spans="1:11" hidden="1" x14ac:dyDescent="0.3">
      <c r="A11294" t="s">
        <v>26682</v>
      </c>
      <c r="B11294" t="s">
        <v>26683</v>
      </c>
      <c r="C11294" t="s">
        <v>17410</v>
      </c>
      <c r="D11294" t="s">
        <v>17411</v>
      </c>
      <c r="E11294" s="74">
        <v>42130</v>
      </c>
      <c r="F11294">
        <v>0.2457</v>
      </c>
      <c r="G11294" t="s">
        <v>17</v>
      </c>
      <c r="H11294" t="s">
        <v>17315</v>
      </c>
      <c r="I11294" s="74">
        <v>45553</v>
      </c>
      <c r="J11294" t="s">
        <v>19</v>
      </c>
      <c r="K11294" t="s">
        <v>17325</v>
      </c>
    </row>
    <row r="11295" spans="1:11" hidden="1" x14ac:dyDescent="0.3">
      <c r="A11295" t="s">
        <v>26680</v>
      </c>
      <c r="B11295" t="s">
        <v>26681</v>
      </c>
      <c r="C11295" t="s">
        <v>17410</v>
      </c>
      <c r="D11295" t="s">
        <v>17411</v>
      </c>
      <c r="E11295" s="74">
        <v>42152</v>
      </c>
      <c r="F11295">
        <v>0.24737799999999999</v>
      </c>
      <c r="G11295" t="s">
        <v>17</v>
      </c>
      <c r="H11295" t="s">
        <v>17315</v>
      </c>
      <c r="I11295" s="74">
        <v>45559</v>
      </c>
      <c r="J11295" t="s">
        <v>19</v>
      </c>
      <c r="K11295" t="s">
        <v>17325</v>
      </c>
    </row>
    <row r="11296" spans="1:11" hidden="1" x14ac:dyDescent="0.3">
      <c r="A11296" t="s">
        <v>26672</v>
      </c>
      <c r="B11296" t="s">
        <v>26673</v>
      </c>
      <c r="C11296" t="s">
        <v>17410</v>
      </c>
      <c r="D11296" t="s">
        <v>17411</v>
      </c>
      <c r="E11296" s="74">
        <v>42191</v>
      </c>
      <c r="F11296">
        <v>0.24900600000000001</v>
      </c>
      <c r="G11296" t="s">
        <v>17</v>
      </c>
      <c r="H11296" t="s">
        <v>17315</v>
      </c>
      <c r="I11296" s="74">
        <v>45553</v>
      </c>
      <c r="J11296" t="s">
        <v>19</v>
      </c>
      <c r="K11296" t="s">
        <v>17325</v>
      </c>
    </row>
    <row r="11297" spans="1:11" hidden="1" x14ac:dyDescent="0.3">
      <c r="A11297" t="s">
        <v>26666</v>
      </c>
      <c r="B11297" t="s">
        <v>26667</v>
      </c>
      <c r="C11297" t="s">
        <v>17410</v>
      </c>
      <c r="D11297" t="s">
        <v>17411</v>
      </c>
      <c r="E11297" s="74">
        <v>42188</v>
      </c>
      <c r="F11297">
        <v>0.240929</v>
      </c>
      <c r="G11297" t="s">
        <v>17</v>
      </c>
      <c r="H11297" t="s">
        <v>17315</v>
      </c>
      <c r="I11297" s="74">
        <v>45553</v>
      </c>
      <c r="J11297" t="s">
        <v>19</v>
      </c>
      <c r="K11297" t="s">
        <v>17325</v>
      </c>
    </row>
    <row r="11298" spans="1:11" hidden="1" x14ac:dyDescent="0.3">
      <c r="A11298" t="s">
        <v>26668</v>
      </c>
      <c r="B11298" t="s">
        <v>26669</v>
      </c>
      <c r="C11298" t="s">
        <v>17410</v>
      </c>
      <c r="D11298" t="s">
        <v>17411</v>
      </c>
      <c r="E11298" s="74">
        <v>42214</v>
      </c>
      <c r="F11298">
        <v>0.22791</v>
      </c>
      <c r="G11298" t="s">
        <v>17</v>
      </c>
      <c r="H11298" t="s">
        <v>17315</v>
      </c>
      <c r="I11298" s="74">
        <v>45563</v>
      </c>
      <c r="J11298" t="s">
        <v>19</v>
      </c>
      <c r="K11298" t="s">
        <v>17325</v>
      </c>
    </row>
    <row r="11299" spans="1:11" hidden="1" x14ac:dyDescent="0.3">
      <c r="A11299" t="s">
        <v>26670</v>
      </c>
      <c r="B11299" t="s">
        <v>26671</v>
      </c>
      <c r="C11299" t="s">
        <v>17410</v>
      </c>
      <c r="D11299" t="s">
        <v>17411</v>
      </c>
      <c r="E11299" s="74">
        <v>42214</v>
      </c>
      <c r="F11299">
        <v>0.22417999999999999</v>
      </c>
      <c r="G11299" t="s">
        <v>17</v>
      </c>
      <c r="H11299" t="s">
        <v>17315</v>
      </c>
      <c r="I11299" s="74">
        <v>45563</v>
      </c>
      <c r="J11299" t="s">
        <v>19</v>
      </c>
      <c r="K11299" t="s">
        <v>17325</v>
      </c>
    </row>
    <row r="11300" spans="1:11" hidden="1" x14ac:dyDescent="0.3">
      <c r="A11300" t="s">
        <v>26716</v>
      </c>
      <c r="B11300" t="s">
        <v>26717</v>
      </c>
      <c r="C11300" t="s">
        <v>17410</v>
      </c>
      <c r="D11300" t="s">
        <v>17411</v>
      </c>
      <c r="E11300" s="74">
        <v>42212</v>
      </c>
      <c r="F11300">
        <v>0.241951</v>
      </c>
      <c r="G11300" t="s">
        <v>17</v>
      </c>
      <c r="H11300" t="s">
        <v>17315</v>
      </c>
      <c r="I11300" s="74">
        <v>45559</v>
      </c>
      <c r="J11300" t="s">
        <v>19</v>
      </c>
      <c r="K11300" t="s">
        <v>17325</v>
      </c>
    </row>
    <row r="11301" spans="1:11" hidden="1" x14ac:dyDescent="0.3">
      <c r="A11301" t="s">
        <v>26720</v>
      </c>
      <c r="B11301" t="s">
        <v>26721</v>
      </c>
      <c r="C11301" t="s">
        <v>17410</v>
      </c>
      <c r="D11301" t="s">
        <v>17411</v>
      </c>
      <c r="E11301" s="74">
        <v>42213</v>
      </c>
      <c r="F11301">
        <v>0.245951</v>
      </c>
      <c r="G11301" t="s">
        <v>17</v>
      </c>
      <c r="H11301" t="s">
        <v>17315</v>
      </c>
      <c r="I11301" s="74">
        <v>45559</v>
      </c>
      <c r="J11301" t="s">
        <v>19</v>
      </c>
      <c r="K11301" t="s">
        <v>17325</v>
      </c>
    </row>
    <row r="11302" spans="1:11" hidden="1" x14ac:dyDescent="0.3">
      <c r="A11302" t="s">
        <v>26726</v>
      </c>
      <c r="B11302" t="s">
        <v>26727</v>
      </c>
      <c r="C11302" t="s">
        <v>17410</v>
      </c>
      <c r="D11302" t="s">
        <v>17411</v>
      </c>
      <c r="E11302" s="74">
        <v>42214</v>
      </c>
      <c r="F11302">
        <v>0.245029</v>
      </c>
      <c r="G11302" t="s">
        <v>17</v>
      </c>
      <c r="H11302" t="s">
        <v>17315</v>
      </c>
      <c r="I11302" s="74">
        <v>45559</v>
      </c>
      <c r="J11302" t="s">
        <v>19</v>
      </c>
      <c r="K11302" t="s">
        <v>17325</v>
      </c>
    </row>
    <row r="11303" spans="1:11" hidden="1" x14ac:dyDescent="0.3">
      <c r="A11303" t="s">
        <v>26728</v>
      </c>
      <c r="B11303" t="s">
        <v>26729</v>
      </c>
      <c r="C11303" t="s">
        <v>17410</v>
      </c>
      <c r="D11303" t="s">
        <v>17411</v>
      </c>
      <c r="E11303" s="74">
        <v>42221</v>
      </c>
      <c r="F11303">
        <v>0.24961800000000001</v>
      </c>
      <c r="G11303" t="s">
        <v>17</v>
      </c>
      <c r="H11303" t="s">
        <v>17315</v>
      </c>
      <c r="I11303" s="74">
        <v>45553</v>
      </c>
      <c r="J11303" t="s">
        <v>19</v>
      </c>
      <c r="K11303" t="s">
        <v>17325</v>
      </c>
    </row>
    <row r="11304" spans="1:11" hidden="1" x14ac:dyDescent="0.3">
      <c r="A11304" t="s">
        <v>26710</v>
      </c>
      <c r="B11304" t="s">
        <v>26711</v>
      </c>
      <c r="C11304" t="s">
        <v>17410</v>
      </c>
      <c r="D11304" t="s">
        <v>17411</v>
      </c>
      <c r="E11304" s="74">
        <v>42233</v>
      </c>
      <c r="F11304">
        <v>0.23877399999999999</v>
      </c>
      <c r="G11304" t="s">
        <v>17</v>
      </c>
      <c r="H11304" t="s">
        <v>17315</v>
      </c>
      <c r="I11304" s="74">
        <v>45553</v>
      </c>
      <c r="J11304" t="s">
        <v>19</v>
      </c>
      <c r="K11304" t="s">
        <v>17325</v>
      </c>
    </row>
    <row r="11305" spans="1:11" hidden="1" x14ac:dyDescent="0.3">
      <c r="A11305" t="s">
        <v>26714</v>
      </c>
      <c r="B11305" t="s">
        <v>26715</v>
      </c>
      <c r="C11305" t="s">
        <v>17410</v>
      </c>
      <c r="D11305" t="s">
        <v>17411</v>
      </c>
      <c r="E11305" s="74">
        <v>42228</v>
      </c>
      <c r="F11305">
        <v>0.24359800000000001</v>
      </c>
      <c r="G11305" t="s">
        <v>17</v>
      </c>
      <c r="H11305" t="s">
        <v>17315</v>
      </c>
      <c r="I11305" s="74">
        <v>45553</v>
      </c>
      <c r="J11305" t="s">
        <v>19</v>
      </c>
      <c r="K11305" t="s">
        <v>17325</v>
      </c>
    </row>
    <row r="11306" spans="1:11" hidden="1" x14ac:dyDescent="0.3">
      <c r="A11306" t="s">
        <v>26718</v>
      </c>
      <c r="B11306" t="s">
        <v>26719</v>
      </c>
      <c r="C11306" t="s">
        <v>17410</v>
      </c>
      <c r="D11306" t="s">
        <v>17411</v>
      </c>
      <c r="E11306" s="74">
        <v>42237</v>
      </c>
      <c r="F11306">
        <v>0.24083399999999999</v>
      </c>
      <c r="G11306" t="s">
        <v>17</v>
      </c>
      <c r="H11306" t="s">
        <v>17315</v>
      </c>
      <c r="I11306" s="74">
        <v>45553</v>
      </c>
      <c r="J11306" t="s">
        <v>19</v>
      </c>
      <c r="K11306" t="s">
        <v>17325</v>
      </c>
    </row>
    <row r="11307" spans="1:11" hidden="1" x14ac:dyDescent="0.3">
      <c r="A11307" t="s">
        <v>26722</v>
      </c>
      <c r="B11307" t="s">
        <v>26723</v>
      </c>
      <c r="C11307" t="s">
        <v>17410</v>
      </c>
      <c r="D11307" t="s">
        <v>17411</v>
      </c>
      <c r="E11307" s="74">
        <v>42237</v>
      </c>
      <c r="F11307">
        <v>0.245563</v>
      </c>
      <c r="G11307" t="s">
        <v>17</v>
      </c>
      <c r="H11307" t="s">
        <v>17315</v>
      </c>
      <c r="I11307" s="74">
        <v>45559</v>
      </c>
      <c r="J11307" t="s">
        <v>19</v>
      </c>
      <c r="K11307" t="s">
        <v>17325</v>
      </c>
    </row>
    <row r="11308" spans="1:11" hidden="1" x14ac:dyDescent="0.3">
      <c r="A11308" t="s">
        <v>26738</v>
      </c>
      <c r="B11308" t="s">
        <v>26739</v>
      </c>
      <c r="C11308" t="s">
        <v>17410</v>
      </c>
      <c r="D11308" t="s">
        <v>17411</v>
      </c>
      <c r="E11308" s="74">
        <v>42249</v>
      </c>
      <c r="F11308">
        <v>0.24318400000000001</v>
      </c>
      <c r="G11308" t="s">
        <v>17</v>
      </c>
      <c r="H11308" t="s">
        <v>17315</v>
      </c>
      <c r="I11308" s="74">
        <v>45553</v>
      </c>
      <c r="J11308" t="s">
        <v>19</v>
      </c>
      <c r="K11308" t="s">
        <v>17325</v>
      </c>
    </row>
    <row r="11309" spans="1:11" hidden="1" x14ac:dyDescent="0.3">
      <c r="A11309" t="s">
        <v>26740</v>
      </c>
      <c r="B11309" t="s">
        <v>26741</v>
      </c>
      <c r="C11309" t="s">
        <v>17410</v>
      </c>
      <c r="D11309" t="s">
        <v>17411</v>
      </c>
      <c r="E11309" s="74">
        <v>42248</v>
      </c>
      <c r="F11309">
        <v>0.242206</v>
      </c>
      <c r="G11309" t="s">
        <v>17</v>
      </c>
      <c r="H11309" t="s">
        <v>17315</v>
      </c>
      <c r="I11309" s="74">
        <v>45553</v>
      </c>
      <c r="J11309" t="s">
        <v>19</v>
      </c>
      <c r="K11309" t="s">
        <v>17325</v>
      </c>
    </row>
    <row r="11310" spans="1:11" hidden="1" x14ac:dyDescent="0.3">
      <c r="A11310" t="s">
        <v>26742</v>
      </c>
      <c r="B11310" t="s">
        <v>26743</v>
      </c>
      <c r="C11310" t="s">
        <v>17410</v>
      </c>
      <c r="D11310" t="s">
        <v>17411</v>
      </c>
      <c r="E11310" s="74">
        <v>42249</v>
      </c>
      <c r="F11310">
        <v>0.242287</v>
      </c>
      <c r="G11310" t="s">
        <v>17</v>
      </c>
      <c r="H11310" t="s">
        <v>17315</v>
      </c>
      <c r="I11310" s="74">
        <v>45553</v>
      </c>
      <c r="J11310" t="s">
        <v>19</v>
      </c>
      <c r="K11310" t="s">
        <v>17325</v>
      </c>
    </row>
    <row r="11311" spans="1:11" hidden="1" x14ac:dyDescent="0.3">
      <c r="A11311" t="s">
        <v>26732</v>
      </c>
      <c r="B11311" t="s">
        <v>26733</v>
      </c>
      <c r="C11311" t="s">
        <v>17410</v>
      </c>
      <c r="D11311" t="s">
        <v>17411</v>
      </c>
      <c r="E11311" s="74">
        <v>42249</v>
      </c>
      <c r="F11311">
        <v>0.23771500000000001</v>
      </c>
      <c r="G11311" t="s">
        <v>17</v>
      </c>
      <c r="H11311" t="s">
        <v>17315</v>
      </c>
      <c r="I11311" s="74">
        <v>45553</v>
      </c>
      <c r="J11311" t="s">
        <v>19</v>
      </c>
      <c r="K11311" t="s">
        <v>17325</v>
      </c>
    </row>
    <row r="11312" spans="1:11" hidden="1" x14ac:dyDescent="0.3">
      <c r="A11312" t="s">
        <v>26734</v>
      </c>
      <c r="B11312" t="s">
        <v>26735</v>
      </c>
      <c r="C11312" t="s">
        <v>17410</v>
      </c>
      <c r="D11312" t="s">
        <v>17411</v>
      </c>
      <c r="E11312" s="74">
        <v>42277</v>
      </c>
      <c r="F11312">
        <v>0.24252299999999999</v>
      </c>
      <c r="G11312" t="s">
        <v>17</v>
      </c>
      <c r="H11312" t="s">
        <v>17315</v>
      </c>
      <c r="I11312" s="74">
        <v>45559</v>
      </c>
      <c r="J11312" t="s">
        <v>19</v>
      </c>
      <c r="K11312" t="s">
        <v>17325</v>
      </c>
    </row>
    <row r="11313" spans="1:11" hidden="1" x14ac:dyDescent="0.3">
      <c r="A11313" t="s">
        <v>26736</v>
      </c>
      <c r="B11313" t="s">
        <v>26737</v>
      </c>
      <c r="C11313" t="s">
        <v>17410</v>
      </c>
      <c r="D11313" t="s">
        <v>17411</v>
      </c>
      <c r="E11313" s="74">
        <v>42250</v>
      </c>
      <c r="F11313">
        <v>0.24088000000000001</v>
      </c>
      <c r="G11313" t="s">
        <v>17</v>
      </c>
      <c r="H11313" t="s">
        <v>17315</v>
      </c>
      <c r="I11313" s="74">
        <v>45559</v>
      </c>
      <c r="J11313" t="s">
        <v>19</v>
      </c>
      <c r="K11313" t="s">
        <v>17325</v>
      </c>
    </row>
    <row r="11314" spans="1:11" hidden="1" x14ac:dyDescent="0.3">
      <c r="A11314" t="s">
        <v>26756</v>
      </c>
      <c r="B11314" t="s">
        <v>26757</v>
      </c>
      <c r="C11314" t="s">
        <v>17410</v>
      </c>
      <c r="D11314" t="s">
        <v>17411</v>
      </c>
      <c r="E11314" s="74">
        <v>42277</v>
      </c>
      <c r="F11314">
        <v>0.243422</v>
      </c>
      <c r="G11314" t="s">
        <v>17</v>
      </c>
      <c r="H11314" t="s">
        <v>17315</v>
      </c>
      <c r="I11314" s="74">
        <v>45553</v>
      </c>
      <c r="J11314" t="s">
        <v>19</v>
      </c>
      <c r="K11314" t="s">
        <v>17325</v>
      </c>
    </row>
    <row r="11315" spans="1:11" hidden="1" x14ac:dyDescent="0.3">
      <c r="A11315" t="s">
        <v>26748</v>
      </c>
      <c r="B11315" t="s">
        <v>26749</v>
      </c>
      <c r="C11315" t="s">
        <v>17410</v>
      </c>
      <c r="D11315" t="s">
        <v>17411</v>
      </c>
      <c r="E11315" s="74">
        <v>42282</v>
      </c>
      <c r="F11315">
        <v>0.24598800000000001</v>
      </c>
      <c r="G11315" t="s">
        <v>17</v>
      </c>
      <c r="H11315" t="s">
        <v>17315</v>
      </c>
      <c r="I11315" s="74">
        <v>45553</v>
      </c>
      <c r="J11315" t="s">
        <v>19</v>
      </c>
      <c r="K11315" t="s">
        <v>17325</v>
      </c>
    </row>
    <row r="11316" spans="1:11" hidden="1" x14ac:dyDescent="0.3">
      <c r="A11316" t="s">
        <v>26758</v>
      </c>
      <c r="B11316" t="s">
        <v>26759</v>
      </c>
      <c r="C11316" t="s">
        <v>17410</v>
      </c>
      <c r="D11316" t="s">
        <v>17411</v>
      </c>
      <c r="E11316" s="74">
        <v>42286</v>
      </c>
      <c r="F11316">
        <v>0.24211299999999999</v>
      </c>
      <c r="G11316" t="s">
        <v>17</v>
      </c>
      <c r="H11316" t="s">
        <v>17315</v>
      </c>
      <c r="I11316" s="74">
        <v>45553</v>
      </c>
      <c r="J11316" t="s">
        <v>19</v>
      </c>
      <c r="K11316" t="s">
        <v>17325</v>
      </c>
    </row>
    <row r="11317" spans="1:11" hidden="1" x14ac:dyDescent="0.3">
      <c r="A11317" t="s">
        <v>26744</v>
      </c>
      <c r="B11317" t="s">
        <v>26745</v>
      </c>
      <c r="C11317" t="s">
        <v>17410</v>
      </c>
      <c r="D11317" t="s">
        <v>17411</v>
      </c>
      <c r="E11317" s="74">
        <v>42289</v>
      </c>
      <c r="F11317">
        <v>0.24084900000000001</v>
      </c>
      <c r="G11317" t="s">
        <v>17</v>
      </c>
      <c r="H11317" t="s">
        <v>17315</v>
      </c>
      <c r="I11317" s="74">
        <v>45553</v>
      </c>
      <c r="J11317" t="s">
        <v>19</v>
      </c>
      <c r="K11317" t="s">
        <v>17325</v>
      </c>
    </row>
    <row r="11318" spans="1:11" hidden="1" x14ac:dyDescent="0.3">
      <c r="A11318" t="s">
        <v>26746</v>
      </c>
      <c r="B11318" t="s">
        <v>26747</v>
      </c>
      <c r="C11318" t="s">
        <v>17410</v>
      </c>
      <c r="D11318" t="s">
        <v>17411</v>
      </c>
      <c r="E11318" s="74">
        <v>42300</v>
      </c>
      <c r="F11318">
        <v>0.228932</v>
      </c>
      <c r="G11318" t="s">
        <v>17</v>
      </c>
      <c r="H11318" t="s">
        <v>17315</v>
      </c>
      <c r="I11318" s="74">
        <v>45553</v>
      </c>
      <c r="J11318" t="s">
        <v>19</v>
      </c>
      <c r="K11318" t="s">
        <v>17325</v>
      </c>
    </row>
    <row r="11319" spans="1:11" hidden="1" x14ac:dyDescent="0.3">
      <c r="A11319" t="s">
        <v>26750</v>
      </c>
      <c r="B11319" t="s">
        <v>26751</v>
      </c>
      <c r="C11319" t="s">
        <v>17410</v>
      </c>
      <c r="D11319" t="s">
        <v>17411</v>
      </c>
      <c r="E11319" s="74">
        <v>42305</v>
      </c>
      <c r="F11319">
        <v>0.24215400000000001</v>
      </c>
      <c r="G11319" t="s">
        <v>17</v>
      </c>
      <c r="H11319" t="s">
        <v>17315</v>
      </c>
      <c r="I11319" s="74">
        <v>45559</v>
      </c>
      <c r="J11319" t="s">
        <v>19</v>
      </c>
      <c r="K11319" t="s">
        <v>17325</v>
      </c>
    </row>
    <row r="11320" spans="1:11" hidden="1" x14ac:dyDescent="0.3">
      <c r="A11320" t="s">
        <v>26768</v>
      </c>
      <c r="B11320" t="s">
        <v>26769</v>
      </c>
      <c r="C11320" t="s">
        <v>17410</v>
      </c>
      <c r="D11320" t="s">
        <v>17411</v>
      </c>
      <c r="E11320" s="74">
        <v>42307</v>
      </c>
      <c r="F11320">
        <v>0.23564099999999999</v>
      </c>
      <c r="G11320" t="s">
        <v>17</v>
      </c>
      <c r="H11320" t="s">
        <v>17315</v>
      </c>
      <c r="I11320" s="74">
        <v>45559</v>
      </c>
      <c r="J11320" t="s">
        <v>19</v>
      </c>
      <c r="K11320" t="s">
        <v>17325</v>
      </c>
    </row>
    <row r="11321" spans="1:11" hidden="1" x14ac:dyDescent="0.3">
      <c r="A11321" t="s">
        <v>26770</v>
      </c>
      <c r="B11321" t="s">
        <v>26771</v>
      </c>
      <c r="C11321" t="s">
        <v>17410</v>
      </c>
      <c r="D11321" t="s">
        <v>17411</v>
      </c>
      <c r="E11321" s="74">
        <v>42339</v>
      </c>
      <c r="F11321">
        <v>0.22631399999999999</v>
      </c>
      <c r="G11321" t="s">
        <v>17</v>
      </c>
      <c r="H11321" t="s">
        <v>17315</v>
      </c>
      <c r="I11321" s="74">
        <v>45559</v>
      </c>
      <c r="J11321" t="s">
        <v>19</v>
      </c>
      <c r="K11321" t="s">
        <v>17325</v>
      </c>
    </row>
    <row r="11322" spans="1:11" hidden="1" x14ac:dyDescent="0.3">
      <c r="A11322" t="s">
        <v>26760</v>
      </c>
      <c r="B11322" t="s">
        <v>26761</v>
      </c>
      <c r="C11322" t="s">
        <v>17410</v>
      </c>
      <c r="D11322" t="s">
        <v>17411</v>
      </c>
      <c r="E11322" s="74">
        <v>42347</v>
      </c>
      <c r="F11322">
        <v>0.23786099999999999</v>
      </c>
      <c r="G11322" t="s">
        <v>17</v>
      </c>
      <c r="H11322" t="s">
        <v>17315</v>
      </c>
      <c r="I11322" s="74">
        <v>45553</v>
      </c>
      <c r="J11322" t="s">
        <v>19</v>
      </c>
      <c r="K11322" t="s">
        <v>17325</v>
      </c>
    </row>
    <row r="11323" spans="1:11" hidden="1" x14ac:dyDescent="0.3">
      <c r="A11323" t="s">
        <v>26762</v>
      </c>
      <c r="B11323" t="s">
        <v>26763</v>
      </c>
      <c r="C11323" t="s">
        <v>17410</v>
      </c>
      <c r="D11323" t="s">
        <v>17411</v>
      </c>
      <c r="E11323" s="74">
        <v>42376</v>
      </c>
      <c r="F11323">
        <v>0.205951</v>
      </c>
      <c r="G11323" t="s">
        <v>17</v>
      </c>
      <c r="H11323" t="s">
        <v>17315</v>
      </c>
      <c r="I11323" s="74">
        <v>45553</v>
      </c>
      <c r="J11323" t="s">
        <v>19</v>
      </c>
      <c r="K11323" t="s">
        <v>17325</v>
      </c>
    </row>
    <row r="11324" spans="1:11" hidden="1" x14ac:dyDescent="0.3">
      <c r="A11324" t="s">
        <v>26764</v>
      </c>
      <c r="B11324" t="s">
        <v>26765</v>
      </c>
      <c r="C11324" t="s">
        <v>17410</v>
      </c>
      <c r="D11324" t="s">
        <v>17411</v>
      </c>
      <c r="E11324" s="74">
        <v>42361</v>
      </c>
      <c r="F11324">
        <v>0.234796</v>
      </c>
      <c r="G11324" t="s">
        <v>17</v>
      </c>
      <c r="H11324" t="s">
        <v>17315</v>
      </c>
      <c r="I11324" s="74">
        <v>45553</v>
      </c>
      <c r="J11324" t="s">
        <v>19</v>
      </c>
      <c r="K11324" t="s">
        <v>17325</v>
      </c>
    </row>
    <row r="11325" spans="1:11" hidden="1" x14ac:dyDescent="0.3">
      <c r="A11325" t="s">
        <v>26780</v>
      </c>
      <c r="B11325" t="s">
        <v>26781</v>
      </c>
      <c r="C11325" t="s">
        <v>17410</v>
      </c>
      <c r="D11325" t="s">
        <v>17411</v>
      </c>
      <c r="E11325" s="74">
        <v>42375</v>
      </c>
      <c r="F11325">
        <v>0.21624699999999999</v>
      </c>
      <c r="G11325" t="s">
        <v>17</v>
      </c>
      <c r="H11325" t="s">
        <v>17315</v>
      </c>
      <c r="I11325" s="74">
        <v>45553</v>
      </c>
      <c r="J11325" t="s">
        <v>19</v>
      </c>
      <c r="K11325" t="s">
        <v>17325</v>
      </c>
    </row>
    <row r="11326" spans="1:11" hidden="1" x14ac:dyDescent="0.3">
      <c r="A11326" t="s">
        <v>26782</v>
      </c>
      <c r="B11326" t="s">
        <v>26783</v>
      </c>
      <c r="C11326" t="s">
        <v>17410</v>
      </c>
      <c r="D11326" t="s">
        <v>17411</v>
      </c>
      <c r="E11326" s="74">
        <v>42377</v>
      </c>
      <c r="F11326">
        <v>0.220356</v>
      </c>
      <c r="G11326" t="s">
        <v>17</v>
      </c>
      <c r="H11326" t="s">
        <v>17315</v>
      </c>
      <c r="I11326" s="74">
        <v>45559</v>
      </c>
      <c r="J11326" t="s">
        <v>19</v>
      </c>
      <c r="K11326" t="s">
        <v>17325</v>
      </c>
    </row>
    <row r="11327" spans="1:11" hidden="1" x14ac:dyDescent="0.3">
      <c r="A11327" t="s">
        <v>26786</v>
      </c>
      <c r="B11327" t="s">
        <v>26787</v>
      </c>
      <c r="C11327" t="s">
        <v>17410</v>
      </c>
      <c r="D11327" t="s">
        <v>17411</v>
      </c>
      <c r="E11327" s="74">
        <v>42396</v>
      </c>
      <c r="F11327">
        <v>0.23450699999999999</v>
      </c>
      <c r="G11327" t="s">
        <v>17</v>
      </c>
      <c r="H11327" t="s">
        <v>17315</v>
      </c>
      <c r="I11327" s="74">
        <v>45635</v>
      </c>
      <c r="J11327" t="s">
        <v>19</v>
      </c>
      <c r="K11327" t="s">
        <v>17325</v>
      </c>
    </row>
    <row r="11328" spans="1:11" hidden="1" x14ac:dyDescent="0.3">
      <c r="A11328" t="s">
        <v>26776</v>
      </c>
      <c r="B11328" t="s">
        <v>26777</v>
      </c>
      <c r="C11328" t="s">
        <v>17410</v>
      </c>
      <c r="D11328" t="s">
        <v>17411</v>
      </c>
      <c r="E11328" s="74">
        <v>42416</v>
      </c>
      <c r="F11328">
        <v>0.249444</v>
      </c>
      <c r="G11328" t="s">
        <v>17</v>
      </c>
      <c r="H11328" t="s">
        <v>17315</v>
      </c>
      <c r="I11328" s="74">
        <v>45680</v>
      </c>
      <c r="J11328" t="s">
        <v>19</v>
      </c>
      <c r="K11328" t="s">
        <v>17325</v>
      </c>
    </row>
    <row r="11329" spans="1:11" hidden="1" x14ac:dyDescent="0.3">
      <c r="A11329" t="s">
        <v>26778</v>
      </c>
      <c r="B11329" t="s">
        <v>26779</v>
      </c>
      <c r="C11329" t="s">
        <v>17410</v>
      </c>
      <c r="D11329" t="s">
        <v>17411</v>
      </c>
      <c r="E11329" s="74">
        <v>42430</v>
      </c>
      <c r="F11329">
        <v>0.24115</v>
      </c>
      <c r="G11329" t="s">
        <v>17</v>
      </c>
      <c r="H11329" t="s">
        <v>17315</v>
      </c>
      <c r="I11329" s="74">
        <v>45559</v>
      </c>
      <c r="J11329" t="s">
        <v>19</v>
      </c>
      <c r="K11329" t="s">
        <v>17325</v>
      </c>
    </row>
    <row r="11330" spans="1:11" hidden="1" x14ac:dyDescent="0.3">
      <c r="A11330" t="s">
        <v>26798</v>
      </c>
      <c r="B11330" t="s">
        <v>26799</v>
      </c>
      <c r="C11330" t="s">
        <v>17410</v>
      </c>
      <c r="D11330" t="s">
        <v>17411</v>
      </c>
      <c r="E11330" s="74">
        <v>42436</v>
      </c>
      <c r="F11330">
        <v>0.218946</v>
      </c>
      <c r="G11330" t="s">
        <v>17</v>
      </c>
      <c r="H11330" t="s">
        <v>17315</v>
      </c>
      <c r="I11330" s="74">
        <v>45559</v>
      </c>
      <c r="J11330" t="s">
        <v>19</v>
      </c>
      <c r="K11330" t="s">
        <v>17325</v>
      </c>
    </row>
    <row r="11331" spans="1:11" hidden="1" x14ac:dyDescent="0.3">
      <c r="A11331" t="s">
        <v>26800</v>
      </c>
      <c r="B11331" t="s">
        <v>26801</v>
      </c>
      <c r="C11331" t="s">
        <v>17410</v>
      </c>
      <c r="D11331" t="s">
        <v>17411</v>
      </c>
      <c r="E11331" s="74">
        <v>42444</v>
      </c>
      <c r="F11331">
        <v>0.24802199999999999</v>
      </c>
      <c r="G11331" t="s">
        <v>17</v>
      </c>
      <c r="H11331" t="s">
        <v>17315</v>
      </c>
      <c r="I11331" s="74">
        <v>45635</v>
      </c>
      <c r="J11331" t="s">
        <v>19</v>
      </c>
      <c r="K11331" t="s">
        <v>17325</v>
      </c>
    </row>
    <row r="11332" spans="1:11" hidden="1" x14ac:dyDescent="0.3">
      <c r="A11332" t="s">
        <v>26788</v>
      </c>
      <c r="B11332" t="s">
        <v>26789</v>
      </c>
      <c r="C11332" t="s">
        <v>17410</v>
      </c>
      <c r="D11332" t="s">
        <v>17411</v>
      </c>
      <c r="E11332" s="74">
        <v>42453</v>
      </c>
      <c r="F11332">
        <v>0.23161000000000001</v>
      </c>
      <c r="G11332" t="s">
        <v>17</v>
      </c>
      <c r="H11332" t="s">
        <v>17315</v>
      </c>
      <c r="I11332" s="74">
        <v>45553</v>
      </c>
      <c r="J11332" t="s">
        <v>19</v>
      </c>
      <c r="K11332" t="s">
        <v>17325</v>
      </c>
    </row>
    <row r="11333" spans="1:11" hidden="1" x14ac:dyDescent="0.3">
      <c r="A11333" t="s">
        <v>26792</v>
      </c>
      <c r="B11333" t="s">
        <v>26793</v>
      </c>
      <c r="C11333" t="s">
        <v>17410</v>
      </c>
      <c r="D11333" t="s">
        <v>17411</v>
      </c>
      <c r="E11333" s="74">
        <v>42465</v>
      </c>
      <c r="F11333">
        <v>0.21951799999999999</v>
      </c>
      <c r="G11333" t="s">
        <v>17</v>
      </c>
      <c r="H11333" t="s">
        <v>17315</v>
      </c>
      <c r="I11333" s="74">
        <v>45553</v>
      </c>
      <c r="J11333" t="s">
        <v>19</v>
      </c>
      <c r="K11333" t="s">
        <v>17325</v>
      </c>
    </row>
    <row r="11334" spans="1:11" hidden="1" x14ac:dyDescent="0.3">
      <c r="A11334" t="s">
        <v>26794</v>
      </c>
      <c r="B11334" t="s">
        <v>26795</v>
      </c>
      <c r="C11334" t="s">
        <v>17410</v>
      </c>
      <c r="D11334" t="s">
        <v>17411</v>
      </c>
      <c r="E11334" s="74">
        <v>42493</v>
      </c>
      <c r="F11334">
        <v>0.206261</v>
      </c>
      <c r="G11334" t="s">
        <v>17</v>
      </c>
      <c r="H11334" t="s">
        <v>17315</v>
      </c>
      <c r="I11334" s="74">
        <v>45635</v>
      </c>
      <c r="J11334" t="s">
        <v>19</v>
      </c>
      <c r="K11334" t="s">
        <v>17325</v>
      </c>
    </row>
    <row r="11335" spans="1:11" hidden="1" x14ac:dyDescent="0.3">
      <c r="A11335" t="s">
        <v>26806</v>
      </c>
      <c r="B11335" t="s">
        <v>26807</v>
      </c>
      <c r="C11335" t="s">
        <v>17410</v>
      </c>
      <c r="D11335" t="s">
        <v>17411</v>
      </c>
      <c r="E11335" s="74">
        <v>42493</v>
      </c>
      <c r="F11335">
        <v>0.24604500000000001</v>
      </c>
      <c r="G11335" t="s">
        <v>17</v>
      </c>
      <c r="H11335" t="s">
        <v>17315</v>
      </c>
      <c r="I11335" s="74">
        <v>45553</v>
      </c>
      <c r="J11335" t="s">
        <v>19</v>
      </c>
      <c r="K11335" t="s">
        <v>17325</v>
      </c>
    </row>
    <row r="11336" spans="1:11" hidden="1" x14ac:dyDescent="0.3">
      <c r="A11336" t="s">
        <v>26802</v>
      </c>
      <c r="B11336" t="s">
        <v>26803</v>
      </c>
      <c r="C11336" t="s">
        <v>17410</v>
      </c>
      <c r="D11336" t="s">
        <v>17411</v>
      </c>
      <c r="E11336" s="74">
        <v>42492</v>
      </c>
      <c r="F11336">
        <v>0.21399299999999999</v>
      </c>
      <c r="G11336" t="s">
        <v>17</v>
      </c>
      <c r="H11336" t="s">
        <v>17315</v>
      </c>
      <c r="I11336" s="74">
        <v>45639</v>
      </c>
      <c r="J11336" t="s">
        <v>19</v>
      </c>
      <c r="K11336" t="s">
        <v>17325</v>
      </c>
    </row>
    <row r="11337" spans="1:11" hidden="1" x14ac:dyDescent="0.3">
      <c r="A11337" t="s">
        <v>26804</v>
      </c>
      <c r="B11337" t="s">
        <v>26805</v>
      </c>
      <c r="C11337" t="s">
        <v>17410</v>
      </c>
      <c r="D11337" t="s">
        <v>17411</v>
      </c>
      <c r="E11337" s="74">
        <v>42508</v>
      </c>
      <c r="F11337">
        <v>0.20172100000000001</v>
      </c>
      <c r="G11337" t="s">
        <v>17</v>
      </c>
      <c r="H11337" t="s">
        <v>17315</v>
      </c>
      <c r="I11337" s="74">
        <v>45553</v>
      </c>
      <c r="J11337" t="s">
        <v>19</v>
      </c>
      <c r="K11337" t="s">
        <v>17325</v>
      </c>
    </row>
    <row r="11338" spans="1:11" hidden="1" x14ac:dyDescent="0.3">
      <c r="A11338" t="s">
        <v>26810</v>
      </c>
      <c r="B11338" t="s">
        <v>26811</v>
      </c>
      <c r="C11338" t="s">
        <v>17410</v>
      </c>
      <c r="D11338" t="s">
        <v>17411</v>
      </c>
      <c r="E11338" s="74">
        <v>42263</v>
      </c>
      <c r="F11338">
        <v>0.24526300000000001</v>
      </c>
      <c r="G11338" t="s">
        <v>17</v>
      </c>
      <c r="H11338" t="s">
        <v>17315</v>
      </c>
      <c r="I11338" s="74">
        <v>45553</v>
      </c>
      <c r="J11338" t="s">
        <v>19</v>
      </c>
      <c r="K11338" t="s">
        <v>17325</v>
      </c>
    </row>
    <row r="11339" spans="1:11" hidden="1" x14ac:dyDescent="0.3">
      <c r="A11339" t="s">
        <v>26808</v>
      </c>
      <c r="B11339" t="s">
        <v>26809</v>
      </c>
      <c r="C11339" t="s">
        <v>17410</v>
      </c>
      <c r="D11339" t="s">
        <v>17411</v>
      </c>
      <c r="E11339" s="74">
        <v>42550</v>
      </c>
      <c r="F11339">
        <v>0.248392</v>
      </c>
      <c r="G11339" t="s">
        <v>17</v>
      </c>
      <c r="H11339" t="s">
        <v>17315</v>
      </c>
      <c r="I11339" s="74">
        <v>45553</v>
      </c>
      <c r="J11339" t="s">
        <v>19</v>
      </c>
      <c r="K11339" t="s">
        <v>17325</v>
      </c>
    </row>
    <row r="11340" spans="1:11" hidden="1" x14ac:dyDescent="0.3">
      <c r="A11340" t="s">
        <v>26812</v>
      </c>
      <c r="B11340" t="s">
        <v>26813</v>
      </c>
      <c r="C11340" t="s">
        <v>17410</v>
      </c>
      <c r="D11340" t="s">
        <v>17411</v>
      </c>
      <c r="E11340" s="74">
        <v>42613</v>
      </c>
      <c r="F11340">
        <v>0.230263</v>
      </c>
      <c r="G11340" t="s">
        <v>17</v>
      </c>
      <c r="H11340" t="s">
        <v>17315</v>
      </c>
      <c r="I11340" s="74">
        <v>45553</v>
      </c>
      <c r="J11340" t="s">
        <v>19</v>
      </c>
      <c r="K11340" t="s">
        <v>17325</v>
      </c>
    </row>
    <row r="11341" spans="1:11" hidden="1" x14ac:dyDescent="0.3">
      <c r="A11341" t="s">
        <v>26814</v>
      </c>
      <c r="B11341" t="s">
        <v>26815</v>
      </c>
      <c r="C11341" t="s">
        <v>17410</v>
      </c>
      <c r="D11341" t="s">
        <v>17411</v>
      </c>
      <c r="E11341" s="74">
        <v>42676</v>
      </c>
      <c r="F11341">
        <v>0.242589</v>
      </c>
      <c r="G11341" t="s">
        <v>17</v>
      </c>
      <c r="H11341" t="s">
        <v>17315</v>
      </c>
      <c r="I11341" s="74">
        <v>45559</v>
      </c>
      <c r="J11341" t="s">
        <v>19</v>
      </c>
      <c r="K11341" t="s">
        <v>17325</v>
      </c>
    </row>
    <row r="11342" spans="1:11" hidden="1" x14ac:dyDescent="0.3">
      <c r="A11342" t="s">
        <v>26818</v>
      </c>
      <c r="B11342" t="s">
        <v>26819</v>
      </c>
      <c r="C11342" t="s">
        <v>17410</v>
      </c>
      <c r="D11342" t="s">
        <v>17411</v>
      </c>
      <c r="E11342" s="74">
        <v>42719</v>
      </c>
      <c r="F11342">
        <v>0.24268100000000001</v>
      </c>
      <c r="G11342" t="s">
        <v>17</v>
      </c>
      <c r="H11342" t="s">
        <v>17315</v>
      </c>
      <c r="I11342" s="74">
        <v>45559</v>
      </c>
      <c r="J11342" t="s">
        <v>19</v>
      </c>
      <c r="K11342" t="s">
        <v>17325</v>
      </c>
    </row>
    <row r="11343" spans="1:11" hidden="1" x14ac:dyDescent="0.3">
      <c r="A11343" t="s">
        <v>26820</v>
      </c>
      <c r="B11343" t="s">
        <v>26821</v>
      </c>
      <c r="C11343" t="s">
        <v>17410</v>
      </c>
      <c r="D11343" t="s">
        <v>17411</v>
      </c>
      <c r="E11343" s="74">
        <v>42760</v>
      </c>
      <c r="F11343">
        <v>0.24793000000000001</v>
      </c>
      <c r="G11343" t="s">
        <v>17</v>
      </c>
      <c r="H11343" t="s">
        <v>17315</v>
      </c>
      <c r="I11343" s="74">
        <v>45559</v>
      </c>
      <c r="J11343" t="s">
        <v>19</v>
      </c>
      <c r="K11343" t="s">
        <v>17325</v>
      </c>
    </row>
    <row r="11344" spans="1:11" hidden="1" x14ac:dyDescent="0.3">
      <c r="A11344" t="s">
        <v>26816</v>
      </c>
      <c r="B11344" t="s">
        <v>26817</v>
      </c>
      <c r="C11344" t="s">
        <v>17410</v>
      </c>
      <c r="D11344" t="s">
        <v>17411</v>
      </c>
      <c r="E11344" s="74">
        <v>42765</v>
      </c>
      <c r="F11344">
        <v>0.24255199999999999</v>
      </c>
      <c r="G11344" t="s">
        <v>17</v>
      </c>
      <c r="H11344" t="s">
        <v>17315</v>
      </c>
      <c r="I11344" s="74">
        <v>45559</v>
      </c>
      <c r="J11344" t="s">
        <v>19</v>
      </c>
      <c r="K11344" t="s">
        <v>17325</v>
      </c>
    </row>
    <row r="11345" spans="1:11" hidden="1" x14ac:dyDescent="0.3">
      <c r="A11345" t="s">
        <v>26830</v>
      </c>
      <c r="B11345" t="s">
        <v>26831</v>
      </c>
      <c r="C11345" t="s">
        <v>17410</v>
      </c>
      <c r="D11345" t="s">
        <v>17411</v>
      </c>
      <c r="E11345" s="74">
        <v>42781</v>
      </c>
      <c r="F11345">
        <v>0.24773700000000001</v>
      </c>
      <c r="G11345" t="s">
        <v>17</v>
      </c>
      <c r="H11345" t="s">
        <v>17315</v>
      </c>
      <c r="I11345" s="74">
        <v>45559</v>
      </c>
      <c r="J11345" t="s">
        <v>19</v>
      </c>
      <c r="K11345" t="s">
        <v>17325</v>
      </c>
    </row>
    <row r="11346" spans="1:11" hidden="1" x14ac:dyDescent="0.3">
      <c r="A11346" t="s">
        <v>26822</v>
      </c>
      <c r="B11346" t="s">
        <v>26823</v>
      </c>
      <c r="C11346" t="s">
        <v>17410</v>
      </c>
      <c r="D11346" t="s">
        <v>17411</v>
      </c>
      <c r="E11346" s="74">
        <v>42808</v>
      </c>
      <c r="F11346">
        <v>0.24473700000000001</v>
      </c>
      <c r="G11346" t="s">
        <v>17</v>
      </c>
      <c r="H11346" t="s">
        <v>17315</v>
      </c>
      <c r="I11346" s="74">
        <v>45553</v>
      </c>
      <c r="J11346" t="s">
        <v>19</v>
      </c>
      <c r="K11346" t="s">
        <v>17325</v>
      </c>
    </row>
    <row r="11347" spans="1:11" hidden="1" x14ac:dyDescent="0.3">
      <c r="A11347" t="s">
        <v>26828</v>
      </c>
      <c r="B11347" t="s">
        <v>26829</v>
      </c>
      <c r="C11347" t="s">
        <v>17410</v>
      </c>
      <c r="D11347" t="s">
        <v>17411</v>
      </c>
      <c r="E11347" s="74">
        <v>42571</v>
      </c>
      <c r="F11347">
        <v>0.24107700000000001</v>
      </c>
      <c r="G11347" t="s">
        <v>17</v>
      </c>
      <c r="H11347" t="s">
        <v>17315</v>
      </c>
      <c r="I11347" s="74">
        <v>45553</v>
      </c>
      <c r="J11347" t="s">
        <v>19</v>
      </c>
      <c r="K11347" t="s">
        <v>17325</v>
      </c>
    </row>
    <row r="11348" spans="1:11" hidden="1" x14ac:dyDescent="0.3">
      <c r="A11348" t="s">
        <v>26836</v>
      </c>
      <c r="B11348" t="s">
        <v>26837</v>
      </c>
      <c r="C11348" t="s">
        <v>17410</v>
      </c>
      <c r="D11348" t="s">
        <v>17411</v>
      </c>
      <c r="E11348" s="74">
        <v>42877</v>
      </c>
      <c r="F11348">
        <v>0.24471000000000001</v>
      </c>
      <c r="G11348" t="s">
        <v>17</v>
      </c>
      <c r="H11348" t="s">
        <v>17315</v>
      </c>
      <c r="I11348" s="74">
        <v>45553</v>
      </c>
      <c r="J11348" t="s">
        <v>19</v>
      </c>
      <c r="K11348" t="s">
        <v>17325</v>
      </c>
    </row>
    <row r="11349" spans="1:11" hidden="1" x14ac:dyDescent="0.3">
      <c r="A11349" t="s">
        <v>26832</v>
      </c>
      <c r="B11349" t="s">
        <v>26833</v>
      </c>
      <c r="C11349" t="s">
        <v>17410</v>
      </c>
      <c r="D11349" t="s">
        <v>17411</v>
      </c>
      <c r="E11349" s="74">
        <v>42875</v>
      </c>
      <c r="F11349">
        <v>0.23648</v>
      </c>
      <c r="G11349" t="s">
        <v>17</v>
      </c>
      <c r="H11349" t="s">
        <v>17315</v>
      </c>
      <c r="I11349" s="74">
        <v>45553</v>
      </c>
      <c r="J11349" t="s">
        <v>19</v>
      </c>
      <c r="K11349" t="s">
        <v>17325</v>
      </c>
    </row>
    <row r="11350" spans="1:11" hidden="1" x14ac:dyDescent="0.3">
      <c r="A11350" t="s">
        <v>26834</v>
      </c>
      <c r="B11350" t="s">
        <v>26835</v>
      </c>
      <c r="C11350" t="s">
        <v>17410</v>
      </c>
      <c r="D11350" t="s">
        <v>17411</v>
      </c>
      <c r="E11350" s="74">
        <v>42571</v>
      </c>
      <c r="F11350">
        <v>0.24895999999999999</v>
      </c>
      <c r="G11350" t="s">
        <v>17</v>
      </c>
      <c r="H11350" t="s">
        <v>17315</v>
      </c>
      <c r="I11350" s="74">
        <v>45553</v>
      </c>
      <c r="J11350" t="s">
        <v>19</v>
      </c>
      <c r="K11350" t="s">
        <v>17325</v>
      </c>
    </row>
    <row r="11351" spans="1:11" hidden="1" x14ac:dyDescent="0.3">
      <c r="A11351" t="s">
        <v>26858</v>
      </c>
      <c r="B11351" t="s">
        <v>26859</v>
      </c>
      <c r="C11351" t="s">
        <v>17410</v>
      </c>
      <c r="D11351" t="s">
        <v>17411</v>
      </c>
      <c r="E11351" s="74">
        <v>42888</v>
      </c>
      <c r="F11351">
        <v>0.24443100000000001</v>
      </c>
      <c r="G11351" t="s">
        <v>17</v>
      </c>
      <c r="H11351" t="s">
        <v>17315</v>
      </c>
      <c r="I11351" s="74">
        <v>45553</v>
      </c>
      <c r="J11351" t="s">
        <v>19</v>
      </c>
      <c r="K11351" t="s">
        <v>17325</v>
      </c>
    </row>
    <row r="11352" spans="1:11" hidden="1" x14ac:dyDescent="0.3">
      <c r="A11352" t="s">
        <v>26864</v>
      </c>
      <c r="B11352" t="s">
        <v>26865</v>
      </c>
      <c r="C11352" t="s">
        <v>17410</v>
      </c>
      <c r="D11352" t="s">
        <v>17411</v>
      </c>
      <c r="E11352" s="74">
        <v>42919</v>
      </c>
      <c r="F11352">
        <v>0.24763199999999999</v>
      </c>
      <c r="G11352" t="s">
        <v>17</v>
      </c>
      <c r="H11352" t="s">
        <v>17315</v>
      </c>
      <c r="I11352" s="74">
        <v>45553</v>
      </c>
      <c r="J11352" t="s">
        <v>19</v>
      </c>
      <c r="K11352" t="s">
        <v>17325</v>
      </c>
    </row>
    <row r="11353" spans="1:11" hidden="1" x14ac:dyDescent="0.3">
      <c r="A11353" t="s">
        <v>26868</v>
      </c>
      <c r="B11353" t="s">
        <v>26869</v>
      </c>
      <c r="C11353" t="s">
        <v>17410</v>
      </c>
      <c r="D11353" t="s">
        <v>17411</v>
      </c>
      <c r="E11353" s="74">
        <v>42919</v>
      </c>
      <c r="F11353">
        <v>0.24241799999999999</v>
      </c>
      <c r="G11353" t="s">
        <v>17</v>
      </c>
      <c r="H11353" t="s">
        <v>17315</v>
      </c>
      <c r="I11353" s="74">
        <v>45559</v>
      </c>
      <c r="J11353" t="s">
        <v>19</v>
      </c>
      <c r="K11353" t="s">
        <v>17325</v>
      </c>
    </row>
    <row r="11354" spans="1:11" hidden="1" x14ac:dyDescent="0.3">
      <c r="A11354" t="s">
        <v>26840</v>
      </c>
      <c r="B11354" t="s">
        <v>26841</v>
      </c>
      <c r="C11354" t="s">
        <v>17410</v>
      </c>
      <c r="D11354" t="s">
        <v>17411</v>
      </c>
      <c r="E11354" s="74">
        <v>42922</v>
      </c>
      <c r="F11354">
        <v>0.240424</v>
      </c>
      <c r="G11354" t="s">
        <v>17</v>
      </c>
      <c r="H11354" t="s">
        <v>17315</v>
      </c>
      <c r="I11354" s="74">
        <v>45553</v>
      </c>
      <c r="J11354" t="s">
        <v>19</v>
      </c>
      <c r="K11354" t="s">
        <v>17325</v>
      </c>
    </row>
    <row r="11355" spans="1:11" hidden="1" x14ac:dyDescent="0.3">
      <c r="A11355" t="s">
        <v>26844</v>
      </c>
      <c r="B11355" t="s">
        <v>26845</v>
      </c>
      <c r="C11355" t="s">
        <v>17410</v>
      </c>
      <c r="D11355" t="s">
        <v>17411</v>
      </c>
      <c r="E11355" s="74">
        <v>42957</v>
      </c>
      <c r="F11355">
        <v>0.24508199999999999</v>
      </c>
      <c r="G11355" t="s">
        <v>17</v>
      </c>
      <c r="H11355" t="s">
        <v>17315</v>
      </c>
      <c r="I11355" s="74">
        <v>45553</v>
      </c>
      <c r="J11355" t="s">
        <v>19</v>
      </c>
      <c r="K11355" t="s">
        <v>17325</v>
      </c>
    </row>
    <row r="11356" spans="1:11" hidden="1" x14ac:dyDescent="0.3">
      <c r="A11356" t="s">
        <v>26850</v>
      </c>
      <c r="B11356" t="s">
        <v>26851</v>
      </c>
      <c r="C11356" t="s">
        <v>17410</v>
      </c>
      <c r="D11356" t="s">
        <v>17411</v>
      </c>
      <c r="E11356" s="74">
        <v>42975</v>
      </c>
      <c r="F11356">
        <v>0.249167</v>
      </c>
      <c r="G11356" t="s">
        <v>17</v>
      </c>
      <c r="H11356" t="s">
        <v>17315</v>
      </c>
      <c r="I11356" s="74">
        <v>45553</v>
      </c>
      <c r="J11356" t="s">
        <v>19</v>
      </c>
      <c r="K11356" t="s">
        <v>17325</v>
      </c>
    </row>
    <row r="11357" spans="1:11" hidden="1" x14ac:dyDescent="0.3">
      <c r="A11357" t="s">
        <v>26842</v>
      </c>
      <c r="B11357" t="s">
        <v>26843</v>
      </c>
      <c r="C11357" t="s">
        <v>17410</v>
      </c>
      <c r="D11357" t="s">
        <v>17411</v>
      </c>
      <c r="E11357" s="74">
        <v>43032</v>
      </c>
      <c r="F11357">
        <v>0.248003</v>
      </c>
      <c r="G11357" t="s">
        <v>17</v>
      </c>
      <c r="H11357" t="s">
        <v>17315</v>
      </c>
      <c r="I11357" s="74">
        <v>45553</v>
      </c>
      <c r="J11357" t="s">
        <v>19</v>
      </c>
      <c r="K11357" t="s">
        <v>17325</v>
      </c>
    </row>
    <row r="11358" spans="1:11" hidden="1" x14ac:dyDescent="0.3">
      <c r="A11358" t="s">
        <v>26848</v>
      </c>
      <c r="B11358" t="s">
        <v>26849</v>
      </c>
      <c r="C11358" t="s">
        <v>17410</v>
      </c>
      <c r="D11358" t="s">
        <v>17411</v>
      </c>
      <c r="E11358" s="74">
        <v>43053</v>
      </c>
      <c r="F11358">
        <v>0.241423</v>
      </c>
      <c r="G11358" t="s">
        <v>17</v>
      </c>
      <c r="H11358" t="s">
        <v>17315</v>
      </c>
      <c r="I11358" s="74">
        <v>45553</v>
      </c>
      <c r="J11358" t="s">
        <v>19</v>
      </c>
      <c r="K11358" t="s">
        <v>17325</v>
      </c>
    </row>
    <row r="11359" spans="1:11" hidden="1" x14ac:dyDescent="0.3">
      <c r="A11359" t="s">
        <v>26854</v>
      </c>
      <c r="B11359" t="s">
        <v>26855</v>
      </c>
      <c r="C11359" t="s">
        <v>17410</v>
      </c>
      <c r="D11359" t="s">
        <v>17411</v>
      </c>
      <c r="E11359" s="74">
        <v>43061</v>
      </c>
      <c r="F11359">
        <v>0.24169299999999999</v>
      </c>
      <c r="G11359" t="s">
        <v>17</v>
      </c>
      <c r="H11359" t="s">
        <v>17315</v>
      </c>
      <c r="I11359" s="74">
        <v>45553</v>
      </c>
      <c r="J11359" t="s">
        <v>19</v>
      </c>
      <c r="K11359" t="s">
        <v>17325</v>
      </c>
    </row>
    <row r="11360" spans="1:11" hidden="1" x14ac:dyDescent="0.3">
      <c r="A11360" t="s">
        <v>26860</v>
      </c>
      <c r="B11360" t="s">
        <v>26861</v>
      </c>
      <c r="C11360" t="s">
        <v>17410</v>
      </c>
      <c r="D11360" t="s">
        <v>17411</v>
      </c>
      <c r="E11360" s="74">
        <v>43068</v>
      </c>
      <c r="F11360">
        <v>0.2442</v>
      </c>
      <c r="G11360" t="s">
        <v>17</v>
      </c>
      <c r="H11360" t="s">
        <v>17315</v>
      </c>
      <c r="I11360" s="74">
        <v>45553</v>
      </c>
      <c r="J11360" t="s">
        <v>19</v>
      </c>
      <c r="K11360" t="s">
        <v>17325</v>
      </c>
    </row>
    <row r="11361" spans="1:11" hidden="1" x14ac:dyDescent="0.3">
      <c r="A11361" t="s">
        <v>26870</v>
      </c>
      <c r="B11361" t="s">
        <v>26871</v>
      </c>
      <c r="C11361" t="s">
        <v>17410</v>
      </c>
      <c r="D11361" t="s">
        <v>17411</v>
      </c>
      <c r="E11361" s="74">
        <v>43160</v>
      </c>
      <c r="F11361">
        <v>0.23449999999999999</v>
      </c>
      <c r="G11361" t="s">
        <v>17</v>
      </c>
      <c r="H11361" t="s">
        <v>17315</v>
      </c>
      <c r="I11361" s="74">
        <v>45553</v>
      </c>
      <c r="J11361" t="s">
        <v>19</v>
      </c>
      <c r="K11361" t="s">
        <v>17325</v>
      </c>
    </row>
    <row r="11362" spans="1:11" hidden="1" x14ac:dyDescent="0.3">
      <c r="A11362" t="s">
        <v>26876</v>
      </c>
      <c r="B11362" t="s">
        <v>26877</v>
      </c>
      <c r="C11362" t="s">
        <v>17410</v>
      </c>
      <c r="D11362" t="s">
        <v>17411</v>
      </c>
      <c r="E11362" s="74">
        <v>43180</v>
      </c>
      <c r="F11362">
        <v>0.234434</v>
      </c>
      <c r="G11362" t="s">
        <v>17</v>
      </c>
      <c r="H11362" t="s">
        <v>17315</v>
      </c>
      <c r="I11362" s="74">
        <v>45553</v>
      </c>
      <c r="J11362" t="s">
        <v>19</v>
      </c>
      <c r="K11362" t="s">
        <v>17325</v>
      </c>
    </row>
    <row r="11363" spans="1:11" hidden="1" x14ac:dyDescent="0.3">
      <c r="A11363" t="s">
        <v>26852</v>
      </c>
      <c r="B11363" t="s">
        <v>26853</v>
      </c>
      <c r="C11363" t="s">
        <v>17410</v>
      </c>
      <c r="D11363" t="s">
        <v>17411</v>
      </c>
      <c r="E11363" s="74">
        <v>43241</v>
      </c>
      <c r="F11363">
        <v>0.24577099999999999</v>
      </c>
      <c r="G11363" t="s">
        <v>17</v>
      </c>
      <c r="H11363" t="s">
        <v>17315</v>
      </c>
      <c r="I11363" s="74">
        <v>45559</v>
      </c>
      <c r="J11363" t="s">
        <v>19</v>
      </c>
      <c r="K11363" t="s">
        <v>17325</v>
      </c>
    </row>
    <row r="11364" spans="1:11" hidden="1" x14ac:dyDescent="0.3">
      <c r="A11364" t="s">
        <v>26838</v>
      </c>
      <c r="B11364" t="s">
        <v>26839</v>
      </c>
      <c r="C11364" t="s">
        <v>17410</v>
      </c>
      <c r="D11364" t="s">
        <v>17411</v>
      </c>
      <c r="E11364" s="74">
        <v>43281</v>
      </c>
      <c r="F11364">
        <v>0.247865</v>
      </c>
      <c r="G11364" t="s">
        <v>17</v>
      </c>
      <c r="H11364" t="s">
        <v>17315</v>
      </c>
      <c r="I11364" s="74">
        <v>45553</v>
      </c>
      <c r="J11364" t="s">
        <v>19</v>
      </c>
      <c r="K11364" t="s">
        <v>17325</v>
      </c>
    </row>
    <row r="11365" spans="1:11" hidden="1" x14ac:dyDescent="0.3">
      <c r="A11365" t="s">
        <v>26846</v>
      </c>
      <c r="B11365" t="s">
        <v>26847</v>
      </c>
      <c r="C11365" t="s">
        <v>17410</v>
      </c>
      <c r="D11365" t="s">
        <v>17411</v>
      </c>
      <c r="E11365" s="74">
        <v>43347</v>
      </c>
      <c r="F11365">
        <v>0.24795900000000001</v>
      </c>
      <c r="G11365" t="s">
        <v>17</v>
      </c>
      <c r="H11365" t="s">
        <v>17315</v>
      </c>
      <c r="I11365" s="74">
        <v>45553</v>
      </c>
      <c r="J11365" t="s">
        <v>19</v>
      </c>
      <c r="K11365" t="s">
        <v>17325</v>
      </c>
    </row>
    <row r="11366" spans="1:11" hidden="1" x14ac:dyDescent="0.3">
      <c r="A11366" t="s">
        <v>26866</v>
      </c>
      <c r="B11366" t="s">
        <v>26867</v>
      </c>
      <c r="C11366" t="s">
        <v>17410</v>
      </c>
      <c r="D11366" t="s">
        <v>17411</v>
      </c>
      <c r="E11366" s="74">
        <v>43447</v>
      </c>
      <c r="F11366">
        <v>0.24888299999999999</v>
      </c>
      <c r="G11366" t="s">
        <v>17</v>
      </c>
      <c r="H11366" t="s">
        <v>17315</v>
      </c>
      <c r="I11366" s="74">
        <v>45553</v>
      </c>
      <c r="J11366" t="s">
        <v>19</v>
      </c>
      <c r="K11366" t="s">
        <v>17325</v>
      </c>
    </row>
    <row r="11367" spans="1:11" hidden="1" x14ac:dyDescent="0.3">
      <c r="A11367" t="s">
        <v>26856</v>
      </c>
      <c r="B11367" t="s">
        <v>26857</v>
      </c>
      <c r="C11367" t="s">
        <v>17410</v>
      </c>
      <c r="D11367" t="s">
        <v>17411</v>
      </c>
      <c r="E11367" s="74">
        <v>43614</v>
      </c>
      <c r="F11367">
        <v>0.24843899999999999</v>
      </c>
      <c r="G11367" t="s">
        <v>17</v>
      </c>
      <c r="H11367" t="s">
        <v>17315</v>
      </c>
      <c r="I11367" s="74">
        <v>45553</v>
      </c>
      <c r="J11367" t="s">
        <v>19</v>
      </c>
      <c r="K11367" t="s">
        <v>17325</v>
      </c>
    </row>
    <row r="11368" spans="1:11" hidden="1" x14ac:dyDescent="0.3">
      <c r="A11368" t="s">
        <v>26862</v>
      </c>
      <c r="B11368" t="s">
        <v>26863</v>
      </c>
      <c r="C11368" t="s">
        <v>17410</v>
      </c>
      <c r="D11368" t="s">
        <v>17411</v>
      </c>
      <c r="E11368" s="74">
        <v>43927</v>
      </c>
      <c r="F11368">
        <v>0.24643000000000001</v>
      </c>
      <c r="G11368" t="s">
        <v>17</v>
      </c>
      <c r="H11368" t="s">
        <v>17315</v>
      </c>
      <c r="I11368" s="74">
        <v>45553</v>
      </c>
      <c r="J11368" t="s">
        <v>19</v>
      </c>
      <c r="K11368" t="s">
        <v>17325</v>
      </c>
    </row>
    <row r="11369" spans="1:11" hidden="1" x14ac:dyDescent="0.3">
      <c r="A11369" t="s">
        <v>26898</v>
      </c>
      <c r="B11369" t="s">
        <v>26899</v>
      </c>
      <c r="C11369" t="s">
        <v>17410</v>
      </c>
      <c r="D11369" t="s">
        <v>17411</v>
      </c>
      <c r="E11369" s="74">
        <v>44231</v>
      </c>
      <c r="F11369">
        <v>0.244504</v>
      </c>
      <c r="G11369" t="s">
        <v>17</v>
      </c>
      <c r="H11369" t="s">
        <v>17315</v>
      </c>
      <c r="I11369" s="74">
        <v>45553</v>
      </c>
      <c r="J11369" t="s">
        <v>19</v>
      </c>
      <c r="K11369" t="s">
        <v>17325</v>
      </c>
    </row>
    <row r="11370" spans="1:11" hidden="1" x14ac:dyDescent="0.3">
      <c r="A11370" t="s">
        <v>26902</v>
      </c>
      <c r="B11370" t="s">
        <v>26903</v>
      </c>
      <c r="C11370" t="s">
        <v>17410</v>
      </c>
      <c r="D11370" t="s">
        <v>17411</v>
      </c>
      <c r="E11370" s="74">
        <v>44593</v>
      </c>
      <c r="F11370">
        <v>0.243474</v>
      </c>
      <c r="G11370" t="s">
        <v>17</v>
      </c>
      <c r="H11370" t="s">
        <v>17315</v>
      </c>
      <c r="I11370" s="74">
        <v>45680</v>
      </c>
      <c r="J11370" t="s">
        <v>19</v>
      </c>
      <c r="K11370" t="s">
        <v>17325</v>
      </c>
    </row>
    <row r="11371" spans="1:11" hidden="1" x14ac:dyDescent="0.3">
      <c r="A11371" t="s">
        <v>27014</v>
      </c>
      <c r="B11371" t="s">
        <v>27015</v>
      </c>
      <c r="C11371" t="s">
        <v>17410</v>
      </c>
      <c r="D11371" t="s">
        <v>17411</v>
      </c>
      <c r="E11371" s="74">
        <v>41578</v>
      </c>
      <c r="F11371">
        <v>0.24820600000000001</v>
      </c>
      <c r="G11371" t="s">
        <v>17</v>
      </c>
      <c r="H11371" t="s">
        <v>17315</v>
      </c>
      <c r="I11371" s="74">
        <v>45639</v>
      </c>
      <c r="J11371" t="s">
        <v>19</v>
      </c>
      <c r="K11371" t="s">
        <v>17325</v>
      </c>
    </row>
    <row r="11372" spans="1:11" hidden="1" x14ac:dyDescent="0.3">
      <c r="A11372" t="s">
        <v>27016</v>
      </c>
      <c r="B11372" t="s">
        <v>27017</v>
      </c>
      <c r="C11372" t="s">
        <v>17410</v>
      </c>
      <c r="D11372" t="s">
        <v>17411</v>
      </c>
      <c r="E11372" s="74">
        <v>42213</v>
      </c>
      <c r="F11372">
        <v>0.24807100000000001</v>
      </c>
      <c r="G11372" t="s">
        <v>17</v>
      </c>
      <c r="H11372" t="s">
        <v>17315</v>
      </c>
      <c r="I11372" s="74">
        <v>45559</v>
      </c>
      <c r="J11372" t="s">
        <v>19</v>
      </c>
      <c r="K11372" t="s">
        <v>17325</v>
      </c>
    </row>
    <row r="11373" spans="1:11" hidden="1" x14ac:dyDescent="0.3">
      <c r="A11373" t="s">
        <v>27022</v>
      </c>
      <c r="B11373" t="s">
        <v>27023</v>
      </c>
      <c r="C11373" t="s">
        <v>17410</v>
      </c>
      <c r="D11373" t="s">
        <v>17411</v>
      </c>
      <c r="E11373" s="74">
        <v>42249</v>
      </c>
      <c r="F11373">
        <v>0.237873</v>
      </c>
      <c r="G11373" t="s">
        <v>17</v>
      </c>
      <c r="H11373" t="s">
        <v>17315</v>
      </c>
      <c r="I11373" s="74">
        <v>45559</v>
      </c>
      <c r="J11373" t="s">
        <v>19</v>
      </c>
      <c r="K11373" t="s">
        <v>17325</v>
      </c>
    </row>
    <row r="11374" spans="1:11" hidden="1" x14ac:dyDescent="0.3">
      <c r="A11374" t="s">
        <v>27038</v>
      </c>
      <c r="B11374" t="s">
        <v>27039</v>
      </c>
      <c r="C11374" t="s">
        <v>17410</v>
      </c>
      <c r="D11374" t="s">
        <v>17411</v>
      </c>
      <c r="E11374" s="74">
        <v>42300</v>
      </c>
      <c r="F11374">
        <v>0.23832800000000001</v>
      </c>
      <c r="G11374" t="s">
        <v>17</v>
      </c>
      <c r="H11374" t="s">
        <v>17315</v>
      </c>
      <c r="I11374" s="74">
        <v>45559</v>
      </c>
      <c r="J11374" t="s">
        <v>19</v>
      </c>
      <c r="K11374" t="s">
        <v>17325</v>
      </c>
    </row>
    <row r="11375" spans="1:11" hidden="1" x14ac:dyDescent="0.3">
      <c r="A11375" t="s">
        <v>27030</v>
      </c>
      <c r="B11375" t="s">
        <v>27031</v>
      </c>
      <c r="C11375" t="s">
        <v>17410</v>
      </c>
      <c r="D11375" t="s">
        <v>17411</v>
      </c>
      <c r="E11375" s="74">
        <v>42342</v>
      </c>
      <c r="F11375">
        <v>0.246865</v>
      </c>
      <c r="G11375" t="s">
        <v>17</v>
      </c>
      <c r="H11375" t="s">
        <v>17315</v>
      </c>
      <c r="I11375" s="74">
        <v>45559</v>
      </c>
      <c r="J11375" t="s">
        <v>19</v>
      </c>
      <c r="K11375" t="s">
        <v>17325</v>
      </c>
    </row>
    <row r="11376" spans="1:11" hidden="1" x14ac:dyDescent="0.3">
      <c r="A11376" t="s">
        <v>27018</v>
      </c>
      <c r="B11376" t="s">
        <v>27019</v>
      </c>
      <c r="C11376" t="s">
        <v>17410</v>
      </c>
      <c r="D11376" t="s">
        <v>17411</v>
      </c>
      <c r="E11376" s="74">
        <v>42514</v>
      </c>
      <c r="F11376">
        <v>0.244169</v>
      </c>
      <c r="G11376" t="s">
        <v>17</v>
      </c>
      <c r="H11376" t="s">
        <v>17315</v>
      </c>
      <c r="I11376" s="74">
        <v>45559</v>
      </c>
      <c r="J11376" t="s">
        <v>19</v>
      </c>
      <c r="K11376" t="s">
        <v>17325</v>
      </c>
    </row>
    <row r="11377" spans="1:11" hidden="1" x14ac:dyDescent="0.3">
      <c r="A11377" t="s">
        <v>27024</v>
      </c>
      <c r="B11377" t="s">
        <v>27025</v>
      </c>
      <c r="C11377" t="s">
        <v>17410</v>
      </c>
      <c r="D11377" t="s">
        <v>17411</v>
      </c>
      <c r="E11377" s="74">
        <v>42681</v>
      </c>
      <c r="F11377">
        <v>0.241507</v>
      </c>
      <c r="G11377" t="s">
        <v>17</v>
      </c>
      <c r="H11377" t="s">
        <v>17315</v>
      </c>
      <c r="I11377" s="74">
        <v>45553</v>
      </c>
      <c r="J11377" t="s">
        <v>19</v>
      </c>
      <c r="K11377" t="s">
        <v>17325</v>
      </c>
    </row>
    <row r="11378" spans="1:11" hidden="1" x14ac:dyDescent="0.3">
      <c r="A11378" t="s">
        <v>27032</v>
      </c>
      <c r="B11378" t="s">
        <v>27033</v>
      </c>
      <c r="C11378" t="s">
        <v>17410</v>
      </c>
      <c r="D11378" t="s">
        <v>17411</v>
      </c>
      <c r="E11378" s="74">
        <v>42773</v>
      </c>
      <c r="F11378">
        <v>0.24593499999999999</v>
      </c>
      <c r="G11378" t="s">
        <v>17</v>
      </c>
      <c r="H11378" t="s">
        <v>17315</v>
      </c>
      <c r="I11378" s="74">
        <v>45553</v>
      </c>
      <c r="J11378" t="s">
        <v>19</v>
      </c>
      <c r="K11378" t="s">
        <v>17325</v>
      </c>
    </row>
    <row r="11379" spans="1:11" hidden="1" x14ac:dyDescent="0.3">
      <c r="A11379" t="s">
        <v>27036</v>
      </c>
      <c r="B11379" t="s">
        <v>27037</v>
      </c>
      <c r="C11379" t="s">
        <v>17410</v>
      </c>
      <c r="D11379" t="s">
        <v>17411</v>
      </c>
      <c r="E11379" s="74">
        <v>43102</v>
      </c>
      <c r="F11379">
        <v>0.24254500000000001</v>
      </c>
      <c r="G11379" t="s">
        <v>17</v>
      </c>
      <c r="H11379" t="s">
        <v>17315</v>
      </c>
      <c r="I11379" s="74">
        <v>45559</v>
      </c>
      <c r="J11379" t="s">
        <v>19</v>
      </c>
      <c r="K11379" t="s">
        <v>17325</v>
      </c>
    </row>
    <row r="11380" spans="1:11" hidden="1" x14ac:dyDescent="0.3">
      <c r="A11380" t="s">
        <v>27034</v>
      </c>
      <c r="B11380" t="s">
        <v>27035</v>
      </c>
      <c r="C11380" t="s">
        <v>17410</v>
      </c>
      <c r="D11380" t="s">
        <v>17411</v>
      </c>
      <c r="E11380" s="74">
        <v>44417</v>
      </c>
      <c r="F11380">
        <v>0.243974</v>
      </c>
      <c r="G11380" t="s">
        <v>17</v>
      </c>
      <c r="H11380" t="s">
        <v>17315</v>
      </c>
      <c r="I11380" s="74">
        <v>45553</v>
      </c>
      <c r="J11380" t="s">
        <v>19</v>
      </c>
      <c r="K11380" t="s">
        <v>17325</v>
      </c>
    </row>
    <row r="11381" spans="1:11" hidden="1" x14ac:dyDescent="0.3">
      <c r="A11381" t="s">
        <v>27026</v>
      </c>
      <c r="B11381" t="s">
        <v>27027</v>
      </c>
      <c r="C11381" t="s">
        <v>17410</v>
      </c>
      <c r="D11381" t="s">
        <v>17411</v>
      </c>
      <c r="E11381" s="74">
        <v>44495</v>
      </c>
      <c r="F11381">
        <v>0.24693399999999999</v>
      </c>
      <c r="G11381" t="s">
        <v>17</v>
      </c>
      <c r="H11381" t="s">
        <v>17315</v>
      </c>
      <c r="I11381" s="74">
        <v>45553</v>
      </c>
      <c r="J11381" t="s">
        <v>19</v>
      </c>
      <c r="K11381" t="s">
        <v>17325</v>
      </c>
    </row>
    <row r="11382" spans="1:11" hidden="1" x14ac:dyDescent="0.3">
      <c r="A11382" t="s">
        <v>27028</v>
      </c>
      <c r="B11382" t="s">
        <v>27029</v>
      </c>
      <c r="C11382" t="s">
        <v>17410</v>
      </c>
      <c r="D11382" t="s">
        <v>17411</v>
      </c>
      <c r="E11382" s="74">
        <v>44545</v>
      </c>
      <c r="F11382">
        <v>0.24054900000000001</v>
      </c>
      <c r="G11382" t="s">
        <v>17</v>
      </c>
      <c r="H11382" t="s">
        <v>17315</v>
      </c>
      <c r="I11382" s="74">
        <v>45553</v>
      </c>
      <c r="J11382" t="s">
        <v>19</v>
      </c>
      <c r="K11382" t="s">
        <v>17325</v>
      </c>
    </row>
    <row r="11383" spans="1:11" hidden="1" x14ac:dyDescent="0.3">
      <c r="A11383" t="s">
        <v>27048</v>
      </c>
      <c r="B11383" t="s">
        <v>27049</v>
      </c>
      <c r="C11383" t="s">
        <v>17410</v>
      </c>
      <c r="D11383" t="s">
        <v>17411</v>
      </c>
      <c r="E11383" s="74">
        <v>44588</v>
      </c>
      <c r="F11383">
        <v>0.239673</v>
      </c>
      <c r="G11383" t="s">
        <v>17</v>
      </c>
      <c r="H11383" t="s">
        <v>17315</v>
      </c>
      <c r="I11383" s="74">
        <v>45553</v>
      </c>
      <c r="J11383" t="s">
        <v>19</v>
      </c>
      <c r="K11383" t="s">
        <v>17325</v>
      </c>
    </row>
    <row r="11384" spans="1:11" hidden="1" x14ac:dyDescent="0.3">
      <c r="A11384" t="s">
        <v>27044</v>
      </c>
      <c r="B11384" t="s">
        <v>27045</v>
      </c>
      <c r="C11384" t="s">
        <v>17410</v>
      </c>
      <c r="D11384" t="s">
        <v>17411</v>
      </c>
      <c r="E11384" s="74">
        <v>44621</v>
      </c>
      <c r="F11384">
        <v>0.24643200000000001</v>
      </c>
      <c r="G11384" t="s">
        <v>17</v>
      </c>
      <c r="H11384" t="s">
        <v>17315</v>
      </c>
      <c r="I11384" s="74">
        <v>45553</v>
      </c>
      <c r="J11384" t="s">
        <v>19</v>
      </c>
      <c r="K11384" t="s">
        <v>17325</v>
      </c>
    </row>
    <row r="11385" spans="1:11" hidden="1" x14ac:dyDescent="0.3">
      <c r="A11385" t="s">
        <v>27050</v>
      </c>
      <c r="B11385" t="s">
        <v>27051</v>
      </c>
      <c r="C11385" t="s">
        <v>17410</v>
      </c>
      <c r="D11385" t="s">
        <v>17411</v>
      </c>
      <c r="E11385" s="74">
        <v>44634</v>
      </c>
      <c r="F11385">
        <v>0.23865900000000001</v>
      </c>
      <c r="G11385" t="s">
        <v>17</v>
      </c>
      <c r="H11385" t="s">
        <v>17315</v>
      </c>
      <c r="I11385" s="74">
        <v>45553</v>
      </c>
      <c r="J11385" t="s">
        <v>19</v>
      </c>
      <c r="K11385" t="s">
        <v>17325</v>
      </c>
    </row>
    <row r="11386" spans="1:11" hidden="1" x14ac:dyDescent="0.3">
      <c r="A11386" t="s">
        <v>27040</v>
      </c>
      <c r="B11386" t="s">
        <v>27041</v>
      </c>
      <c r="C11386" t="s">
        <v>17410</v>
      </c>
      <c r="D11386" t="s">
        <v>17411</v>
      </c>
      <c r="E11386" s="74">
        <v>44652</v>
      </c>
      <c r="F11386">
        <v>0.24668300000000001</v>
      </c>
      <c r="G11386" t="s">
        <v>17</v>
      </c>
      <c r="H11386" t="s">
        <v>17315</v>
      </c>
      <c r="I11386" s="74">
        <v>45553</v>
      </c>
      <c r="J11386" t="s">
        <v>19</v>
      </c>
      <c r="K11386" t="s">
        <v>17325</v>
      </c>
    </row>
    <row r="11387" spans="1:11" hidden="1" x14ac:dyDescent="0.3">
      <c r="A11387" t="s">
        <v>27046</v>
      </c>
      <c r="B11387" t="s">
        <v>27047</v>
      </c>
      <c r="C11387" t="s">
        <v>17410</v>
      </c>
      <c r="D11387" t="s">
        <v>17411</v>
      </c>
      <c r="E11387" s="74">
        <v>44665</v>
      </c>
      <c r="F11387">
        <v>0.24929699999999999</v>
      </c>
      <c r="G11387" t="s">
        <v>17</v>
      </c>
      <c r="H11387" t="s">
        <v>17315</v>
      </c>
      <c r="I11387" s="74">
        <v>45559</v>
      </c>
      <c r="J11387" t="s">
        <v>19</v>
      </c>
      <c r="K11387" t="s">
        <v>17325</v>
      </c>
    </row>
    <row r="11388" spans="1:11" hidden="1" x14ac:dyDescent="0.3">
      <c r="A11388" t="s">
        <v>27056</v>
      </c>
      <c r="B11388" t="s">
        <v>27057</v>
      </c>
      <c r="C11388" t="s">
        <v>17410</v>
      </c>
      <c r="D11388" t="s">
        <v>17411</v>
      </c>
      <c r="E11388" s="74">
        <v>44692</v>
      </c>
      <c r="F11388">
        <v>0.24247299999999999</v>
      </c>
      <c r="G11388" t="s">
        <v>17</v>
      </c>
      <c r="H11388" t="s">
        <v>17315</v>
      </c>
      <c r="I11388" s="74">
        <v>45553</v>
      </c>
      <c r="J11388" t="s">
        <v>19</v>
      </c>
      <c r="K11388" t="s">
        <v>17325</v>
      </c>
    </row>
    <row r="11389" spans="1:11" hidden="1" x14ac:dyDescent="0.3">
      <c r="A11389" t="s">
        <v>27052</v>
      </c>
      <c r="B11389" t="s">
        <v>27053</v>
      </c>
      <c r="C11389" t="s">
        <v>17410</v>
      </c>
      <c r="D11389" t="s">
        <v>17411</v>
      </c>
      <c r="E11389" s="74">
        <v>44907</v>
      </c>
      <c r="F11389">
        <v>0.248254</v>
      </c>
      <c r="G11389" t="s">
        <v>17</v>
      </c>
      <c r="H11389" t="s">
        <v>17315</v>
      </c>
      <c r="I11389" s="74">
        <v>45680</v>
      </c>
      <c r="J11389" t="s">
        <v>19</v>
      </c>
      <c r="K11389" t="s">
        <v>17325</v>
      </c>
    </row>
    <row r="11390" spans="1:11" hidden="1" x14ac:dyDescent="0.3">
      <c r="A11390" t="s">
        <v>27060</v>
      </c>
      <c r="B11390" t="s">
        <v>27061</v>
      </c>
      <c r="C11390" t="s">
        <v>17410</v>
      </c>
      <c r="D11390" t="s">
        <v>17411</v>
      </c>
      <c r="E11390" s="74">
        <v>45065</v>
      </c>
      <c r="F11390">
        <v>0.24790100000000001</v>
      </c>
      <c r="G11390" t="s">
        <v>17</v>
      </c>
      <c r="H11390" t="s">
        <v>17315</v>
      </c>
      <c r="I11390" s="74">
        <v>45553</v>
      </c>
      <c r="J11390" t="s">
        <v>19</v>
      </c>
      <c r="K11390" t="s">
        <v>17325</v>
      </c>
    </row>
    <row r="11391" spans="1:11" hidden="1" x14ac:dyDescent="0.3">
      <c r="A11391" t="s">
        <v>27062</v>
      </c>
      <c r="B11391" t="s">
        <v>27063</v>
      </c>
      <c r="C11391" t="s">
        <v>17410</v>
      </c>
      <c r="D11391" t="s">
        <v>17411</v>
      </c>
      <c r="E11391" s="74">
        <v>45104</v>
      </c>
      <c r="F11391">
        <v>0.249333</v>
      </c>
      <c r="G11391" t="s">
        <v>17</v>
      </c>
      <c r="H11391" t="s">
        <v>17315</v>
      </c>
      <c r="I11391" s="74">
        <v>45553</v>
      </c>
      <c r="J11391" t="s">
        <v>19</v>
      </c>
      <c r="K11391" t="s">
        <v>17325</v>
      </c>
    </row>
    <row r="11392" spans="1:11" hidden="1" x14ac:dyDescent="0.3">
      <c r="A11392" t="s">
        <v>27058</v>
      </c>
      <c r="B11392" t="s">
        <v>27059</v>
      </c>
      <c r="C11392" t="s">
        <v>17410</v>
      </c>
      <c r="D11392" t="s">
        <v>17411</v>
      </c>
      <c r="E11392" s="74">
        <v>45133</v>
      </c>
      <c r="F11392">
        <v>0.243505</v>
      </c>
      <c r="G11392" t="s">
        <v>17</v>
      </c>
      <c r="H11392" t="s">
        <v>17315</v>
      </c>
      <c r="I11392" s="74">
        <v>45553</v>
      </c>
      <c r="J11392" t="s">
        <v>19</v>
      </c>
      <c r="K11392" t="s">
        <v>17325</v>
      </c>
    </row>
    <row r="11393" spans="1:11" hidden="1" x14ac:dyDescent="0.3">
      <c r="A11393" t="s">
        <v>27068</v>
      </c>
      <c r="B11393" t="s">
        <v>27069</v>
      </c>
      <c r="C11393" t="s">
        <v>17410</v>
      </c>
      <c r="D11393" t="s">
        <v>17411</v>
      </c>
      <c r="E11393" s="74">
        <v>45232</v>
      </c>
      <c r="F11393">
        <v>0.24845200000000001</v>
      </c>
      <c r="G11393" t="s">
        <v>17</v>
      </c>
      <c r="H11393" t="s">
        <v>17315</v>
      </c>
      <c r="I11393" s="74">
        <v>45553</v>
      </c>
      <c r="J11393" t="s">
        <v>19</v>
      </c>
      <c r="K11393" t="s">
        <v>17325</v>
      </c>
    </row>
    <row r="11394" spans="1:11" hidden="1" x14ac:dyDescent="0.3">
      <c r="A11394" t="s">
        <v>27064</v>
      </c>
      <c r="B11394" t="s">
        <v>27065</v>
      </c>
      <c r="C11394" t="s">
        <v>17410</v>
      </c>
      <c r="D11394" t="s">
        <v>17411</v>
      </c>
      <c r="E11394" s="74">
        <v>45307</v>
      </c>
      <c r="F11394">
        <v>0.24485100000000001</v>
      </c>
      <c r="G11394" t="s">
        <v>17</v>
      </c>
      <c r="H11394" t="s">
        <v>17315</v>
      </c>
      <c r="I11394" s="74">
        <v>45553</v>
      </c>
      <c r="J11394" t="s">
        <v>19</v>
      </c>
      <c r="K11394" t="s">
        <v>17325</v>
      </c>
    </row>
    <row r="11395" spans="1:11" hidden="1" x14ac:dyDescent="0.3">
      <c r="A11395" t="s">
        <v>27066</v>
      </c>
      <c r="B11395" t="s">
        <v>27067</v>
      </c>
      <c r="C11395" t="s">
        <v>17410</v>
      </c>
      <c r="D11395" t="s">
        <v>17411</v>
      </c>
      <c r="E11395" s="74">
        <v>45324</v>
      </c>
      <c r="F11395">
        <v>0.20451900000000001</v>
      </c>
      <c r="G11395" t="s">
        <v>17</v>
      </c>
      <c r="H11395" t="s">
        <v>17315</v>
      </c>
      <c r="I11395" s="74">
        <v>45553</v>
      </c>
      <c r="J11395" t="s">
        <v>19</v>
      </c>
      <c r="K11395" t="s">
        <v>17325</v>
      </c>
    </row>
    <row r="11396" spans="1:11" hidden="1" x14ac:dyDescent="0.3">
      <c r="A11396" t="s">
        <v>27078</v>
      </c>
      <c r="B11396" t="s">
        <v>27079</v>
      </c>
      <c r="C11396" t="s">
        <v>17410</v>
      </c>
      <c r="D11396" t="s">
        <v>17411</v>
      </c>
      <c r="E11396" s="74">
        <v>45352</v>
      </c>
      <c r="F11396">
        <v>0.24934799999999999</v>
      </c>
      <c r="G11396" t="s">
        <v>17</v>
      </c>
      <c r="H11396" t="s">
        <v>17315</v>
      </c>
      <c r="I11396" s="74">
        <v>45553</v>
      </c>
      <c r="J11396" t="s">
        <v>19</v>
      </c>
      <c r="K11396" t="s">
        <v>17325</v>
      </c>
    </row>
    <row r="11397" spans="1:11" hidden="1" x14ac:dyDescent="0.3">
      <c r="A11397" t="s">
        <v>27100</v>
      </c>
      <c r="B11397" t="s">
        <v>27101</v>
      </c>
      <c r="C11397" t="s">
        <v>17410</v>
      </c>
      <c r="D11397" t="s">
        <v>17411</v>
      </c>
      <c r="E11397" s="74">
        <v>45370</v>
      </c>
      <c r="F11397">
        <v>0.23726800000000001</v>
      </c>
      <c r="G11397" t="s">
        <v>17</v>
      </c>
      <c r="H11397" t="s">
        <v>17315</v>
      </c>
      <c r="I11397" s="74">
        <v>45553</v>
      </c>
      <c r="J11397" t="s">
        <v>19</v>
      </c>
      <c r="K11397" t="s">
        <v>17325</v>
      </c>
    </row>
    <row r="11398" spans="1:11" hidden="1" x14ac:dyDescent="0.3">
      <c r="A11398" t="s">
        <v>27072</v>
      </c>
      <c r="B11398" t="s">
        <v>27073</v>
      </c>
      <c r="C11398" t="s">
        <v>17410</v>
      </c>
      <c r="D11398" t="s">
        <v>17411</v>
      </c>
      <c r="E11398" s="74">
        <v>45383</v>
      </c>
      <c r="F11398">
        <v>0.24260200000000001</v>
      </c>
      <c r="G11398" t="s">
        <v>17</v>
      </c>
      <c r="H11398" t="s">
        <v>17315</v>
      </c>
      <c r="I11398" s="74">
        <v>45553</v>
      </c>
      <c r="J11398" t="s">
        <v>19</v>
      </c>
      <c r="K11398" t="s">
        <v>17325</v>
      </c>
    </row>
    <row r="11399" spans="1:11" hidden="1" x14ac:dyDescent="0.3">
      <c r="A11399" t="s">
        <v>27102</v>
      </c>
      <c r="B11399" t="s">
        <v>27103</v>
      </c>
      <c r="C11399" t="s">
        <v>17410</v>
      </c>
      <c r="D11399" t="s">
        <v>17411</v>
      </c>
      <c r="E11399" s="74">
        <v>45394</v>
      </c>
      <c r="F11399">
        <v>0.24488199999999999</v>
      </c>
      <c r="G11399" t="s">
        <v>17</v>
      </c>
      <c r="H11399" t="s">
        <v>17315</v>
      </c>
      <c r="I11399" s="74">
        <v>45559</v>
      </c>
      <c r="J11399" t="s">
        <v>19</v>
      </c>
      <c r="K11399" t="s">
        <v>17325</v>
      </c>
    </row>
    <row r="11400" spans="1:11" hidden="1" x14ac:dyDescent="0.3">
      <c r="A11400" t="s">
        <v>27118</v>
      </c>
      <c r="B11400" t="s">
        <v>27119</v>
      </c>
      <c r="C11400" t="s">
        <v>17410</v>
      </c>
      <c r="D11400" t="s">
        <v>17411</v>
      </c>
      <c r="E11400" s="74">
        <v>45426</v>
      </c>
      <c r="F11400">
        <v>0.23899100000000001</v>
      </c>
      <c r="G11400" t="s">
        <v>17</v>
      </c>
      <c r="H11400" t="s">
        <v>17315</v>
      </c>
      <c r="I11400" s="74">
        <v>45553</v>
      </c>
      <c r="J11400" t="s">
        <v>19</v>
      </c>
      <c r="K11400" t="s">
        <v>17325</v>
      </c>
    </row>
    <row r="11401" spans="1:11" hidden="1" x14ac:dyDescent="0.3">
      <c r="A11401" t="s">
        <v>27114</v>
      </c>
      <c r="B11401" t="s">
        <v>27115</v>
      </c>
      <c r="C11401" t="s">
        <v>17410</v>
      </c>
      <c r="D11401" t="s">
        <v>17411</v>
      </c>
      <c r="E11401" s="74">
        <v>45441</v>
      </c>
      <c r="F11401">
        <v>0.249496</v>
      </c>
      <c r="G11401" t="s">
        <v>17</v>
      </c>
      <c r="H11401" t="s">
        <v>17315</v>
      </c>
      <c r="I11401" s="74">
        <v>45553</v>
      </c>
      <c r="J11401" t="s">
        <v>19</v>
      </c>
      <c r="K11401" t="s">
        <v>17325</v>
      </c>
    </row>
    <row r="11402" spans="1:11" hidden="1" x14ac:dyDescent="0.3">
      <c r="A11402" t="s">
        <v>27116</v>
      </c>
      <c r="B11402" t="s">
        <v>27117</v>
      </c>
      <c r="C11402" t="s">
        <v>17410</v>
      </c>
      <c r="D11402" t="s">
        <v>17411</v>
      </c>
      <c r="E11402" s="74">
        <v>45454</v>
      </c>
      <c r="F11402">
        <v>0.24424799999999999</v>
      </c>
      <c r="G11402" t="s">
        <v>17</v>
      </c>
      <c r="H11402" t="s">
        <v>17315</v>
      </c>
      <c r="I11402" s="74">
        <v>45553</v>
      </c>
      <c r="J11402" t="s">
        <v>19</v>
      </c>
      <c r="K11402" t="s">
        <v>17325</v>
      </c>
    </row>
    <row r="11403" spans="1:11" hidden="1" x14ac:dyDescent="0.3">
      <c r="A11403" t="s">
        <v>27127</v>
      </c>
      <c r="B11403" t="s">
        <v>27128</v>
      </c>
      <c r="C11403" t="s">
        <v>17410</v>
      </c>
      <c r="D11403" t="s">
        <v>17411</v>
      </c>
      <c r="E11403" s="74">
        <v>45461</v>
      </c>
      <c r="F11403">
        <v>0.24177399999999999</v>
      </c>
      <c r="G11403" t="s">
        <v>17</v>
      </c>
      <c r="H11403" t="s">
        <v>17315</v>
      </c>
      <c r="I11403" s="74">
        <v>45618</v>
      </c>
      <c r="J11403" t="s">
        <v>19</v>
      </c>
      <c r="K11403" t="s">
        <v>17325</v>
      </c>
    </row>
    <row r="11404" spans="1:11" hidden="1" x14ac:dyDescent="0.3">
      <c r="A11404" t="s">
        <v>27123</v>
      </c>
      <c r="B11404" t="s">
        <v>27124</v>
      </c>
      <c r="C11404" t="s">
        <v>17410</v>
      </c>
      <c r="D11404" t="s">
        <v>17411</v>
      </c>
      <c r="E11404" s="74">
        <v>45462</v>
      </c>
      <c r="F11404">
        <v>0.245255</v>
      </c>
      <c r="G11404" t="s">
        <v>17</v>
      </c>
      <c r="H11404" t="s">
        <v>17315</v>
      </c>
      <c r="I11404" s="74">
        <v>45618</v>
      </c>
      <c r="J11404" t="s">
        <v>19</v>
      </c>
      <c r="K11404" t="s">
        <v>17325</v>
      </c>
    </row>
    <row r="11405" spans="1:11" hidden="1" x14ac:dyDescent="0.3">
      <c r="A11405" t="s">
        <v>27125</v>
      </c>
      <c r="B11405" t="s">
        <v>27126</v>
      </c>
      <c r="C11405" t="s">
        <v>17410</v>
      </c>
      <c r="D11405" t="s">
        <v>17411</v>
      </c>
      <c r="E11405" s="74">
        <v>45464</v>
      </c>
      <c r="F11405">
        <v>0.239952</v>
      </c>
      <c r="G11405" t="s">
        <v>17</v>
      </c>
      <c r="H11405" t="s">
        <v>17315</v>
      </c>
      <c r="I11405" s="74">
        <v>45680</v>
      </c>
      <c r="J11405" t="s">
        <v>19</v>
      </c>
      <c r="K11405" t="s">
        <v>17325</v>
      </c>
    </row>
    <row r="11406" spans="1:11" hidden="1" x14ac:dyDescent="0.3">
      <c r="A11406" t="s">
        <v>27133</v>
      </c>
      <c r="B11406" t="s">
        <v>27134</v>
      </c>
      <c r="C11406" t="s">
        <v>17410</v>
      </c>
      <c r="D11406" t="s">
        <v>17411</v>
      </c>
      <c r="E11406" s="74">
        <v>45469</v>
      </c>
      <c r="F11406">
        <v>0.24357799999999999</v>
      </c>
      <c r="G11406" t="s">
        <v>17</v>
      </c>
      <c r="H11406" t="s">
        <v>17315</v>
      </c>
      <c r="I11406" s="74">
        <v>45618</v>
      </c>
      <c r="J11406" t="s">
        <v>19</v>
      </c>
      <c r="K11406" t="s">
        <v>17325</v>
      </c>
    </row>
    <row r="11407" spans="1:11" hidden="1" x14ac:dyDescent="0.3">
      <c r="A11407" t="s">
        <v>27129</v>
      </c>
      <c r="B11407" t="s">
        <v>27130</v>
      </c>
      <c r="C11407" t="s">
        <v>17410</v>
      </c>
      <c r="D11407" t="s">
        <v>17411</v>
      </c>
      <c r="E11407" s="74">
        <v>45471</v>
      </c>
      <c r="F11407">
        <v>0.24776699999999999</v>
      </c>
      <c r="G11407" t="s">
        <v>17</v>
      </c>
      <c r="H11407" t="s">
        <v>17315</v>
      </c>
      <c r="I11407" s="74">
        <v>45618</v>
      </c>
      <c r="J11407" t="s">
        <v>19</v>
      </c>
      <c r="K11407" t="s">
        <v>17325</v>
      </c>
    </row>
    <row r="11408" spans="1:11" hidden="1" x14ac:dyDescent="0.3">
      <c r="A11408" t="s">
        <v>27131</v>
      </c>
      <c r="B11408" t="s">
        <v>27132</v>
      </c>
      <c r="C11408" t="s">
        <v>17410</v>
      </c>
      <c r="D11408" t="s">
        <v>17411</v>
      </c>
      <c r="E11408" s="74">
        <v>45478</v>
      </c>
      <c r="F11408">
        <v>0.248892</v>
      </c>
      <c r="G11408" t="s">
        <v>17</v>
      </c>
      <c r="H11408" t="s">
        <v>17315</v>
      </c>
      <c r="I11408" s="74">
        <v>45680</v>
      </c>
      <c r="J11408" t="s">
        <v>19</v>
      </c>
      <c r="K11408" t="s">
        <v>17325</v>
      </c>
    </row>
    <row r="11409" spans="1:11" hidden="1" x14ac:dyDescent="0.3">
      <c r="A11409" t="s">
        <v>27139</v>
      </c>
      <c r="B11409" t="s">
        <v>27140</v>
      </c>
      <c r="C11409" t="s">
        <v>17410</v>
      </c>
      <c r="D11409" t="s">
        <v>17411</v>
      </c>
      <c r="E11409" s="74">
        <v>45488</v>
      </c>
      <c r="F11409">
        <v>0.24858</v>
      </c>
      <c r="G11409" t="s">
        <v>17</v>
      </c>
      <c r="H11409" t="s">
        <v>17315</v>
      </c>
      <c r="I11409" s="74">
        <v>45618</v>
      </c>
      <c r="J11409" t="s">
        <v>19</v>
      </c>
      <c r="K11409" t="s">
        <v>17325</v>
      </c>
    </row>
    <row r="11410" spans="1:11" hidden="1" x14ac:dyDescent="0.3">
      <c r="A11410" t="s">
        <v>27135</v>
      </c>
      <c r="B11410" t="s">
        <v>27136</v>
      </c>
      <c r="C11410" t="s">
        <v>17410</v>
      </c>
      <c r="D11410" t="s">
        <v>17411</v>
      </c>
      <c r="E11410" s="74">
        <v>45492</v>
      </c>
      <c r="F11410">
        <v>0.24779899999999999</v>
      </c>
      <c r="G11410" t="s">
        <v>17</v>
      </c>
      <c r="H11410" t="s">
        <v>17315</v>
      </c>
      <c r="I11410" s="74">
        <v>45618</v>
      </c>
      <c r="J11410" t="s">
        <v>19</v>
      </c>
      <c r="K11410" t="s">
        <v>17325</v>
      </c>
    </row>
    <row r="11411" spans="1:11" hidden="1" x14ac:dyDescent="0.3">
      <c r="A11411" t="s">
        <v>27137</v>
      </c>
      <c r="B11411" t="s">
        <v>27138</v>
      </c>
      <c r="C11411" t="s">
        <v>17410</v>
      </c>
      <c r="D11411" t="s">
        <v>17411</v>
      </c>
      <c r="E11411" s="74">
        <v>45503</v>
      </c>
      <c r="F11411">
        <v>0.246395</v>
      </c>
      <c r="G11411" t="s">
        <v>17</v>
      </c>
      <c r="H11411" t="s">
        <v>17315</v>
      </c>
      <c r="I11411" s="74">
        <v>45618</v>
      </c>
      <c r="J11411" t="s">
        <v>19</v>
      </c>
      <c r="K11411" t="s">
        <v>17325</v>
      </c>
    </row>
    <row r="11412" spans="1:11" hidden="1" x14ac:dyDescent="0.3">
      <c r="A11412" t="s">
        <v>27145</v>
      </c>
      <c r="B11412" t="s">
        <v>27146</v>
      </c>
      <c r="C11412" t="s">
        <v>17410</v>
      </c>
      <c r="D11412" t="s">
        <v>17411</v>
      </c>
      <c r="E11412" s="74">
        <v>45511</v>
      </c>
      <c r="F11412">
        <v>0.24770900000000001</v>
      </c>
      <c r="G11412" t="s">
        <v>17</v>
      </c>
      <c r="H11412" t="s">
        <v>17315</v>
      </c>
      <c r="I11412" s="74">
        <v>45618</v>
      </c>
      <c r="J11412" t="s">
        <v>19</v>
      </c>
      <c r="K11412" t="s">
        <v>17325</v>
      </c>
    </row>
    <row r="11413" spans="1:11" hidden="1" x14ac:dyDescent="0.3">
      <c r="A11413" t="s">
        <v>27141</v>
      </c>
      <c r="B11413" t="s">
        <v>27142</v>
      </c>
      <c r="C11413" t="s">
        <v>17410</v>
      </c>
      <c r="D11413" t="s">
        <v>17411</v>
      </c>
      <c r="E11413" s="74">
        <v>45517</v>
      </c>
      <c r="F11413">
        <v>0.24975800000000001</v>
      </c>
      <c r="G11413" t="s">
        <v>17</v>
      </c>
      <c r="H11413" t="s">
        <v>17315</v>
      </c>
      <c r="I11413" s="74">
        <v>45618</v>
      </c>
      <c r="J11413" t="s">
        <v>19</v>
      </c>
      <c r="K11413" t="s">
        <v>17325</v>
      </c>
    </row>
    <row r="11414" spans="1:11" hidden="1" x14ac:dyDescent="0.3">
      <c r="A11414" t="s">
        <v>27143</v>
      </c>
      <c r="B11414" t="s">
        <v>27144</v>
      </c>
      <c r="C11414" t="s">
        <v>17410</v>
      </c>
      <c r="D11414" t="s">
        <v>17411</v>
      </c>
      <c r="E11414" s="74">
        <v>45519</v>
      </c>
      <c r="F11414">
        <v>0.23818800000000001</v>
      </c>
      <c r="G11414" t="s">
        <v>17</v>
      </c>
      <c r="H11414" t="s">
        <v>17315</v>
      </c>
      <c r="I11414" s="74">
        <v>45618</v>
      </c>
      <c r="J11414" t="s">
        <v>19</v>
      </c>
      <c r="K11414" t="s">
        <v>17325</v>
      </c>
    </row>
    <row r="11415" spans="1:11" hidden="1" x14ac:dyDescent="0.3">
      <c r="A11415" t="s">
        <v>27219</v>
      </c>
      <c r="B11415" t="s">
        <v>27220</v>
      </c>
      <c r="C11415" t="s">
        <v>17410</v>
      </c>
      <c r="D11415" t="s">
        <v>17411</v>
      </c>
      <c r="E11415" s="74">
        <v>41738</v>
      </c>
      <c r="F11415">
        <v>0.24343000000000001</v>
      </c>
      <c r="G11415" t="s">
        <v>17</v>
      </c>
      <c r="H11415" t="s">
        <v>17315</v>
      </c>
      <c r="I11415" s="74">
        <v>45680</v>
      </c>
      <c r="J11415" t="s">
        <v>19</v>
      </c>
      <c r="K11415" t="s">
        <v>17325</v>
      </c>
    </row>
    <row r="11416" spans="1:11" hidden="1" x14ac:dyDescent="0.3">
      <c r="A11416" t="s">
        <v>27213</v>
      </c>
      <c r="B11416" t="s">
        <v>27214</v>
      </c>
      <c r="C11416" t="s">
        <v>17410</v>
      </c>
      <c r="D11416" t="s">
        <v>17411</v>
      </c>
      <c r="E11416" s="74">
        <v>42375</v>
      </c>
      <c r="F11416">
        <v>0.24368300000000001</v>
      </c>
      <c r="G11416" t="s">
        <v>17</v>
      </c>
      <c r="H11416" t="s">
        <v>17315</v>
      </c>
      <c r="I11416" s="74">
        <v>45680</v>
      </c>
      <c r="J11416" t="s">
        <v>19</v>
      </c>
      <c r="K11416" t="s">
        <v>17325</v>
      </c>
    </row>
    <row r="11417" spans="1:11" hidden="1" x14ac:dyDescent="0.3">
      <c r="A11417" t="s">
        <v>27211</v>
      </c>
      <c r="B11417" t="s">
        <v>27212</v>
      </c>
      <c r="C11417" t="s">
        <v>17410</v>
      </c>
      <c r="D11417" t="s">
        <v>17411</v>
      </c>
      <c r="E11417" s="74">
        <v>44286</v>
      </c>
      <c r="F11417">
        <v>0.24969</v>
      </c>
      <c r="G11417" t="s">
        <v>17</v>
      </c>
      <c r="H11417" t="s">
        <v>17315</v>
      </c>
      <c r="I11417" s="74">
        <v>45618</v>
      </c>
      <c r="J11417" t="s">
        <v>19</v>
      </c>
      <c r="K11417" t="s">
        <v>17325</v>
      </c>
    </row>
    <row r="11418" spans="1:11" hidden="1" x14ac:dyDescent="0.3">
      <c r="A11418" t="s">
        <v>27229</v>
      </c>
      <c r="B11418" t="s">
        <v>27230</v>
      </c>
      <c r="C11418" t="s">
        <v>17410</v>
      </c>
      <c r="D11418" t="s">
        <v>17411</v>
      </c>
      <c r="E11418" s="74">
        <v>44314</v>
      </c>
      <c r="F11418">
        <v>0.246312</v>
      </c>
      <c r="G11418" t="s">
        <v>17</v>
      </c>
      <c r="H11418" t="s">
        <v>17315</v>
      </c>
      <c r="I11418" s="74">
        <v>45680</v>
      </c>
      <c r="J11418" t="s">
        <v>19</v>
      </c>
      <c r="K11418" t="s">
        <v>17325</v>
      </c>
    </row>
    <row r="11419" spans="1:11" hidden="1" x14ac:dyDescent="0.3">
      <c r="A11419" t="s">
        <v>27223</v>
      </c>
      <c r="B11419" t="s">
        <v>27224</v>
      </c>
      <c r="C11419" t="s">
        <v>17410</v>
      </c>
      <c r="D11419" t="s">
        <v>17411</v>
      </c>
      <c r="E11419" s="74">
        <v>44341</v>
      </c>
      <c r="F11419">
        <v>0.24732299999999999</v>
      </c>
      <c r="G11419" t="s">
        <v>17</v>
      </c>
      <c r="H11419" t="s">
        <v>17315</v>
      </c>
      <c r="I11419" s="74">
        <v>45680</v>
      </c>
      <c r="J11419" t="s">
        <v>19</v>
      </c>
      <c r="K11419" t="s">
        <v>17325</v>
      </c>
    </row>
    <row r="11420" spans="1:11" hidden="1" x14ac:dyDescent="0.3">
      <c r="A11420" t="s">
        <v>27221</v>
      </c>
      <c r="B11420" t="s">
        <v>27222</v>
      </c>
      <c r="C11420" t="s">
        <v>17410</v>
      </c>
      <c r="D11420" t="s">
        <v>17411</v>
      </c>
      <c r="E11420" s="74">
        <v>44357</v>
      </c>
      <c r="F11420">
        <v>0.23497399999999999</v>
      </c>
      <c r="G11420" t="s">
        <v>17</v>
      </c>
      <c r="H11420" t="s">
        <v>17315</v>
      </c>
      <c r="I11420" s="74">
        <v>45618</v>
      </c>
      <c r="J11420" t="s">
        <v>19</v>
      </c>
      <c r="K11420" t="s">
        <v>17325</v>
      </c>
    </row>
    <row r="11421" spans="1:11" hidden="1" x14ac:dyDescent="0.3">
      <c r="A11421" t="s">
        <v>27225</v>
      </c>
      <c r="B11421" t="s">
        <v>27226</v>
      </c>
      <c r="C11421" t="s">
        <v>17410</v>
      </c>
      <c r="D11421" t="s">
        <v>17411</v>
      </c>
      <c r="E11421" s="74">
        <v>44370</v>
      </c>
      <c r="F11421">
        <v>0.24471200000000001</v>
      </c>
      <c r="G11421" t="s">
        <v>17</v>
      </c>
      <c r="H11421" t="s">
        <v>17315</v>
      </c>
      <c r="I11421" s="74">
        <v>45618</v>
      </c>
      <c r="J11421" t="s">
        <v>19</v>
      </c>
      <c r="K11421" t="s">
        <v>17325</v>
      </c>
    </row>
    <row r="11422" spans="1:11" hidden="1" x14ac:dyDescent="0.3">
      <c r="A11422" t="s">
        <v>27233</v>
      </c>
      <c r="B11422" t="s">
        <v>27234</v>
      </c>
      <c r="C11422" t="s">
        <v>17410</v>
      </c>
      <c r="D11422" t="s">
        <v>17411</v>
      </c>
      <c r="E11422" s="74">
        <v>44392</v>
      </c>
      <c r="F11422">
        <v>0.24812799999999999</v>
      </c>
      <c r="G11422" t="s">
        <v>17</v>
      </c>
      <c r="H11422" t="s">
        <v>17315</v>
      </c>
      <c r="I11422" s="74">
        <v>45680</v>
      </c>
      <c r="J11422" t="s">
        <v>19</v>
      </c>
      <c r="K11422" t="s">
        <v>17325</v>
      </c>
    </row>
    <row r="11423" spans="1:11" hidden="1" x14ac:dyDescent="0.3">
      <c r="A11423" t="s">
        <v>27227</v>
      </c>
      <c r="B11423" t="s">
        <v>27228</v>
      </c>
      <c r="C11423" t="s">
        <v>17410</v>
      </c>
      <c r="D11423" t="s">
        <v>17411</v>
      </c>
      <c r="E11423" s="74">
        <v>44400</v>
      </c>
      <c r="F11423">
        <v>0.240731</v>
      </c>
      <c r="G11423" t="s">
        <v>17</v>
      </c>
      <c r="H11423" t="s">
        <v>17315</v>
      </c>
      <c r="I11423" s="74">
        <v>45680</v>
      </c>
      <c r="J11423" t="s">
        <v>19</v>
      </c>
      <c r="K11423" t="s">
        <v>17325</v>
      </c>
    </row>
    <row r="11424" spans="1:11" hidden="1" x14ac:dyDescent="0.3">
      <c r="A11424" t="s">
        <v>27237</v>
      </c>
      <c r="B11424" t="s">
        <v>27238</v>
      </c>
      <c r="C11424" t="s">
        <v>17410</v>
      </c>
      <c r="D11424" t="s">
        <v>17411</v>
      </c>
      <c r="E11424" s="74">
        <v>44409</v>
      </c>
      <c r="F11424">
        <v>0.24837000000000001</v>
      </c>
      <c r="G11424" t="s">
        <v>17</v>
      </c>
      <c r="H11424" t="s">
        <v>17315</v>
      </c>
      <c r="I11424" s="74">
        <v>45680</v>
      </c>
      <c r="J11424" t="s">
        <v>19</v>
      </c>
      <c r="K11424" t="s">
        <v>17325</v>
      </c>
    </row>
    <row r="11425" spans="1:11" hidden="1" x14ac:dyDescent="0.3">
      <c r="A11425" t="s">
        <v>27239</v>
      </c>
      <c r="B11425" t="s">
        <v>27240</v>
      </c>
      <c r="C11425" t="s">
        <v>17410</v>
      </c>
      <c r="D11425" t="s">
        <v>17411</v>
      </c>
      <c r="E11425" s="74">
        <v>44418</v>
      </c>
      <c r="F11425">
        <v>0.24346999999999999</v>
      </c>
      <c r="G11425" t="s">
        <v>17</v>
      </c>
      <c r="H11425" t="s">
        <v>17315</v>
      </c>
      <c r="I11425" s="74">
        <v>45680</v>
      </c>
      <c r="J11425" t="s">
        <v>19</v>
      </c>
      <c r="K11425" t="s">
        <v>17325</v>
      </c>
    </row>
    <row r="11426" spans="1:11" hidden="1" x14ac:dyDescent="0.3">
      <c r="A11426" t="s">
        <v>27231</v>
      </c>
      <c r="B11426" t="s">
        <v>27232</v>
      </c>
      <c r="C11426" t="s">
        <v>17410</v>
      </c>
      <c r="D11426" t="s">
        <v>17411</v>
      </c>
      <c r="E11426" s="74">
        <v>44425</v>
      </c>
      <c r="F11426">
        <v>0.249585</v>
      </c>
      <c r="G11426" t="s">
        <v>17</v>
      </c>
      <c r="H11426" t="s">
        <v>17315</v>
      </c>
      <c r="I11426" s="74">
        <v>45680</v>
      </c>
      <c r="J11426" t="s">
        <v>19</v>
      </c>
      <c r="K11426" t="s">
        <v>17325</v>
      </c>
    </row>
    <row r="11427" spans="1:11" hidden="1" x14ac:dyDescent="0.3">
      <c r="A11427" t="s">
        <v>27235</v>
      </c>
      <c r="B11427" t="s">
        <v>27236</v>
      </c>
      <c r="C11427" t="s">
        <v>17410</v>
      </c>
      <c r="D11427" t="s">
        <v>17411</v>
      </c>
      <c r="E11427" s="74">
        <v>44436</v>
      </c>
      <c r="F11427">
        <v>0.24146100000000001</v>
      </c>
      <c r="G11427" t="s">
        <v>17</v>
      </c>
      <c r="H11427" t="s">
        <v>17315</v>
      </c>
      <c r="I11427" s="74">
        <v>45680</v>
      </c>
      <c r="J11427" t="s">
        <v>19</v>
      </c>
      <c r="K11427" t="s">
        <v>17325</v>
      </c>
    </row>
    <row r="11428" spans="1:11" hidden="1" x14ac:dyDescent="0.3">
      <c r="A11428" t="s">
        <v>27251</v>
      </c>
      <c r="B11428" t="s">
        <v>27252</v>
      </c>
      <c r="C11428" t="s">
        <v>17410</v>
      </c>
      <c r="D11428" t="s">
        <v>17411</v>
      </c>
      <c r="E11428" s="74">
        <v>44446</v>
      </c>
      <c r="F11428">
        <v>0.24976899999999999</v>
      </c>
      <c r="G11428" t="s">
        <v>17</v>
      </c>
      <c r="H11428" t="s">
        <v>17315</v>
      </c>
      <c r="I11428" s="74">
        <v>45618</v>
      </c>
      <c r="J11428" t="s">
        <v>19</v>
      </c>
      <c r="K11428" t="s">
        <v>17325</v>
      </c>
    </row>
    <row r="11429" spans="1:11" hidden="1" x14ac:dyDescent="0.3">
      <c r="A11429" t="s">
        <v>27241</v>
      </c>
      <c r="B11429" t="s">
        <v>27242</v>
      </c>
      <c r="C11429" t="s">
        <v>17410</v>
      </c>
      <c r="D11429" t="s">
        <v>17411</v>
      </c>
      <c r="E11429" s="74">
        <v>44459</v>
      </c>
      <c r="F11429">
        <v>0.23663400000000001</v>
      </c>
      <c r="G11429" t="s">
        <v>17</v>
      </c>
      <c r="H11429" t="s">
        <v>17315</v>
      </c>
      <c r="I11429" s="74">
        <v>45680</v>
      </c>
      <c r="J11429" t="s">
        <v>19</v>
      </c>
      <c r="K11429" t="s">
        <v>17325</v>
      </c>
    </row>
    <row r="11430" spans="1:11" hidden="1" x14ac:dyDescent="0.3">
      <c r="A11430" t="s">
        <v>27243</v>
      </c>
      <c r="B11430" t="s">
        <v>27244</v>
      </c>
      <c r="C11430" t="s">
        <v>17410</v>
      </c>
      <c r="D11430" t="s">
        <v>17411</v>
      </c>
      <c r="E11430" s="74">
        <v>44477</v>
      </c>
      <c r="F11430">
        <v>0.23744499999999999</v>
      </c>
      <c r="G11430" t="s">
        <v>17</v>
      </c>
      <c r="H11430" t="s">
        <v>17315</v>
      </c>
      <c r="I11430" s="74">
        <v>45618</v>
      </c>
      <c r="J11430" t="s">
        <v>19</v>
      </c>
      <c r="K11430" t="s">
        <v>17325</v>
      </c>
    </row>
    <row r="11431" spans="1:11" hidden="1" x14ac:dyDescent="0.3">
      <c r="A11431" t="s">
        <v>27249</v>
      </c>
      <c r="B11431" t="s">
        <v>27250</v>
      </c>
      <c r="C11431" t="s">
        <v>17410</v>
      </c>
      <c r="D11431" t="s">
        <v>17411</v>
      </c>
      <c r="E11431" s="74">
        <v>44496</v>
      </c>
      <c r="F11431">
        <v>0.24868100000000001</v>
      </c>
      <c r="G11431" t="s">
        <v>17</v>
      </c>
      <c r="H11431" t="s">
        <v>17315</v>
      </c>
      <c r="I11431" s="74">
        <v>45680</v>
      </c>
      <c r="J11431" t="s">
        <v>19</v>
      </c>
      <c r="K11431" t="s">
        <v>17325</v>
      </c>
    </row>
    <row r="11432" spans="1:11" hidden="1" x14ac:dyDescent="0.3">
      <c r="A11432" t="s">
        <v>27245</v>
      </c>
      <c r="B11432" t="s">
        <v>27246</v>
      </c>
      <c r="C11432" t="s">
        <v>17410</v>
      </c>
      <c r="D11432" t="s">
        <v>17411</v>
      </c>
      <c r="E11432" s="74">
        <v>44509</v>
      </c>
      <c r="F11432">
        <v>0.24187700000000001</v>
      </c>
      <c r="G11432" t="s">
        <v>17</v>
      </c>
      <c r="H11432" t="s">
        <v>17315</v>
      </c>
      <c r="I11432" s="74">
        <v>45618</v>
      </c>
      <c r="J11432" t="s">
        <v>19</v>
      </c>
      <c r="K11432" t="s">
        <v>17325</v>
      </c>
    </row>
    <row r="11433" spans="1:11" hidden="1" x14ac:dyDescent="0.3">
      <c r="A11433" t="s">
        <v>27253</v>
      </c>
      <c r="B11433" t="s">
        <v>27254</v>
      </c>
      <c r="C11433" t="s">
        <v>17410</v>
      </c>
      <c r="D11433" t="s">
        <v>17411</v>
      </c>
      <c r="E11433" s="74">
        <v>44526</v>
      </c>
      <c r="F11433">
        <v>0.24875700000000001</v>
      </c>
      <c r="G11433" t="s">
        <v>17</v>
      </c>
      <c r="H11433" t="s">
        <v>17315</v>
      </c>
      <c r="I11433" s="74">
        <v>45680</v>
      </c>
      <c r="J11433" t="s">
        <v>19</v>
      </c>
      <c r="K11433" t="s">
        <v>17325</v>
      </c>
    </row>
    <row r="11434" spans="1:11" hidden="1" x14ac:dyDescent="0.3">
      <c r="A11434" t="s">
        <v>27255</v>
      </c>
      <c r="B11434" t="s">
        <v>27256</v>
      </c>
      <c r="C11434" t="s">
        <v>17410</v>
      </c>
      <c r="D11434" t="s">
        <v>17411</v>
      </c>
      <c r="E11434" s="74">
        <v>44539</v>
      </c>
      <c r="F11434">
        <v>0.24868000000000001</v>
      </c>
      <c r="G11434" t="s">
        <v>17</v>
      </c>
      <c r="H11434" t="s">
        <v>17315</v>
      </c>
      <c r="I11434" s="74">
        <v>45680</v>
      </c>
      <c r="J11434" t="s">
        <v>19</v>
      </c>
      <c r="K11434" t="s">
        <v>17325</v>
      </c>
    </row>
    <row r="11435" spans="1:11" hidden="1" x14ac:dyDescent="0.3">
      <c r="A11435" t="s">
        <v>27257</v>
      </c>
      <c r="B11435" t="s">
        <v>27258</v>
      </c>
      <c r="C11435" t="s">
        <v>17410</v>
      </c>
      <c r="D11435" t="s">
        <v>17411</v>
      </c>
      <c r="E11435" s="74">
        <v>44552</v>
      </c>
      <c r="F11435">
        <v>0.245978</v>
      </c>
      <c r="G11435" t="s">
        <v>17</v>
      </c>
      <c r="H11435" t="s">
        <v>17315</v>
      </c>
      <c r="I11435" s="74">
        <v>45680</v>
      </c>
      <c r="J11435" t="s">
        <v>19</v>
      </c>
      <c r="K11435" t="s">
        <v>17325</v>
      </c>
    </row>
    <row r="11436" spans="1:11" hidden="1" x14ac:dyDescent="0.3">
      <c r="A11436" t="s">
        <v>27259</v>
      </c>
      <c r="B11436" t="s">
        <v>27260</v>
      </c>
      <c r="C11436" t="s">
        <v>17410</v>
      </c>
      <c r="D11436" t="s">
        <v>17411</v>
      </c>
      <c r="E11436" s="74">
        <v>44568</v>
      </c>
      <c r="F11436">
        <v>0.24280599999999999</v>
      </c>
      <c r="G11436" t="s">
        <v>17</v>
      </c>
      <c r="H11436" t="s">
        <v>17315</v>
      </c>
      <c r="I11436" s="74">
        <v>45618</v>
      </c>
      <c r="J11436" t="s">
        <v>19</v>
      </c>
      <c r="K11436" t="s">
        <v>17325</v>
      </c>
    </row>
    <row r="11437" spans="1:11" hidden="1" x14ac:dyDescent="0.3">
      <c r="A11437" t="s">
        <v>27271</v>
      </c>
      <c r="B11437" t="s">
        <v>27272</v>
      </c>
      <c r="C11437" t="s">
        <v>17410</v>
      </c>
      <c r="D11437" t="s">
        <v>17411</v>
      </c>
      <c r="E11437" s="74">
        <v>44579</v>
      </c>
      <c r="F11437">
        <v>0.242206</v>
      </c>
      <c r="G11437" t="s">
        <v>17</v>
      </c>
      <c r="H11437" t="s">
        <v>17315</v>
      </c>
      <c r="I11437" s="74">
        <v>45680</v>
      </c>
      <c r="J11437" t="s">
        <v>19</v>
      </c>
      <c r="K11437" t="s">
        <v>17325</v>
      </c>
    </row>
    <row r="11438" spans="1:11" hidden="1" x14ac:dyDescent="0.3">
      <c r="A11438" t="s">
        <v>27263</v>
      </c>
      <c r="B11438" t="s">
        <v>27264</v>
      </c>
      <c r="C11438" t="s">
        <v>17410</v>
      </c>
      <c r="D11438" t="s">
        <v>17411</v>
      </c>
      <c r="E11438" s="74">
        <v>44588</v>
      </c>
      <c r="F11438">
        <v>0.244142</v>
      </c>
      <c r="G11438" t="s">
        <v>17</v>
      </c>
      <c r="H11438" t="s">
        <v>17315</v>
      </c>
      <c r="I11438" s="74">
        <v>45680</v>
      </c>
      <c r="J11438" t="s">
        <v>19</v>
      </c>
      <c r="K11438" t="s">
        <v>17325</v>
      </c>
    </row>
    <row r="11439" spans="1:11" hidden="1" x14ac:dyDescent="0.3">
      <c r="A11439" t="s">
        <v>27265</v>
      </c>
      <c r="B11439" t="s">
        <v>27266</v>
      </c>
      <c r="C11439" t="s">
        <v>17410</v>
      </c>
      <c r="D11439" t="s">
        <v>17411</v>
      </c>
      <c r="E11439" s="74">
        <v>44599</v>
      </c>
      <c r="F11439">
        <v>0.241649</v>
      </c>
      <c r="G11439" t="s">
        <v>17</v>
      </c>
      <c r="H11439" t="s">
        <v>17315</v>
      </c>
      <c r="I11439" s="74">
        <v>45680</v>
      </c>
      <c r="J11439" t="s">
        <v>19</v>
      </c>
      <c r="K11439" t="s">
        <v>17325</v>
      </c>
    </row>
    <row r="11440" spans="1:11" hidden="1" x14ac:dyDescent="0.3">
      <c r="A11440" t="s">
        <v>27279</v>
      </c>
      <c r="B11440" t="s">
        <v>27280</v>
      </c>
      <c r="C11440" t="s">
        <v>17410</v>
      </c>
      <c r="D11440" t="s">
        <v>17411</v>
      </c>
      <c r="E11440" s="74">
        <v>44621</v>
      </c>
      <c r="F11440">
        <v>0.240698</v>
      </c>
      <c r="G11440" t="s">
        <v>17</v>
      </c>
      <c r="H11440" t="s">
        <v>17315</v>
      </c>
      <c r="I11440" s="74">
        <v>45618</v>
      </c>
      <c r="J11440" t="s">
        <v>19</v>
      </c>
      <c r="K11440" t="s">
        <v>17325</v>
      </c>
    </row>
    <row r="11441" spans="1:11" hidden="1" x14ac:dyDescent="0.3">
      <c r="A11441" t="s">
        <v>27275</v>
      </c>
      <c r="B11441" t="s">
        <v>27276</v>
      </c>
      <c r="C11441" t="s">
        <v>17410</v>
      </c>
      <c r="D11441" t="s">
        <v>17411</v>
      </c>
      <c r="E11441" s="74">
        <v>44622</v>
      </c>
      <c r="F11441">
        <v>0.23996000000000001</v>
      </c>
      <c r="G11441" t="s">
        <v>17</v>
      </c>
      <c r="H11441" t="s">
        <v>17315</v>
      </c>
      <c r="I11441" s="74">
        <v>45680</v>
      </c>
      <c r="J11441" t="s">
        <v>19</v>
      </c>
      <c r="K11441" t="s">
        <v>17325</v>
      </c>
    </row>
    <row r="11442" spans="1:11" hidden="1" x14ac:dyDescent="0.3">
      <c r="A11442" t="s">
        <v>27277</v>
      </c>
      <c r="B11442" t="s">
        <v>27278</v>
      </c>
      <c r="C11442" t="s">
        <v>17410</v>
      </c>
      <c r="D11442" t="s">
        <v>17411</v>
      </c>
      <c r="E11442" s="74">
        <v>44628</v>
      </c>
      <c r="F11442">
        <v>0.24893999999999999</v>
      </c>
      <c r="G11442" t="s">
        <v>17</v>
      </c>
      <c r="H11442" t="s">
        <v>17315</v>
      </c>
      <c r="I11442" s="74">
        <v>45680</v>
      </c>
      <c r="J11442" t="s">
        <v>19</v>
      </c>
      <c r="K11442" t="s">
        <v>17325</v>
      </c>
    </row>
    <row r="11443" spans="1:11" hidden="1" x14ac:dyDescent="0.3">
      <c r="A11443" t="s">
        <v>27281</v>
      </c>
      <c r="B11443" t="s">
        <v>27282</v>
      </c>
      <c r="C11443" t="s">
        <v>17410</v>
      </c>
      <c r="D11443" t="s">
        <v>17411</v>
      </c>
      <c r="E11443" s="74">
        <v>44636</v>
      </c>
      <c r="F11443">
        <v>0.24771299999999999</v>
      </c>
      <c r="G11443" t="s">
        <v>17</v>
      </c>
      <c r="H11443" t="s">
        <v>17315</v>
      </c>
      <c r="I11443" s="74">
        <v>45618</v>
      </c>
      <c r="J11443" t="s">
        <v>19</v>
      </c>
      <c r="K11443" t="s">
        <v>17325</v>
      </c>
    </row>
    <row r="11444" spans="1:11" hidden="1" x14ac:dyDescent="0.3">
      <c r="A11444" t="s">
        <v>27283</v>
      </c>
      <c r="B11444" t="s">
        <v>27284</v>
      </c>
      <c r="C11444" t="s">
        <v>17410</v>
      </c>
      <c r="D11444" t="s">
        <v>17411</v>
      </c>
      <c r="E11444" s="74">
        <v>44644</v>
      </c>
      <c r="F11444">
        <v>0.24490999999999999</v>
      </c>
      <c r="G11444" t="s">
        <v>17</v>
      </c>
      <c r="H11444" t="s">
        <v>17315</v>
      </c>
      <c r="I11444" s="74">
        <v>45618</v>
      </c>
      <c r="J11444" t="s">
        <v>19</v>
      </c>
      <c r="K11444" t="s">
        <v>17325</v>
      </c>
    </row>
    <row r="11445" spans="1:11" hidden="1" x14ac:dyDescent="0.3">
      <c r="A11445" t="s">
        <v>27285</v>
      </c>
      <c r="B11445" t="s">
        <v>27286</v>
      </c>
      <c r="C11445" t="s">
        <v>17410</v>
      </c>
      <c r="D11445" t="s">
        <v>17411</v>
      </c>
      <c r="E11445" s="74">
        <v>44655</v>
      </c>
      <c r="F11445">
        <v>0.24379799999999999</v>
      </c>
      <c r="G11445" t="s">
        <v>17</v>
      </c>
      <c r="H11445" t="s">
        <v>17315</v>
      </c>
      <c r="I11445" s="74">
        <v>45618</v>
      </c>
      <c r="J11445" t="s">
        <v>19</v>
      </c>
      <c r="K11445" t="s">
        <v>17325</v>
      </c>
    </row>
    <row r="11446" spans="1:11" hidden="1" x14ac:dyDescent="0.3">
      <c r="A11446" t="s">
        <v>27289</v>
      </c>
      <c r="B11446" t="s">
        <v>27290</v>
      </c>
      <c r="C11446" t="s">
        <v>17410</v>
      </c>
      <c r="D11446" t="s">
        <v>17411</v>
      </c>
      <c r="E11446" s="74">
        <v>44662</v>
      </c>
      <c r="F11446">
        <v>0.24853800000000001</v>
      </c>
      <c r="G11446" t="s">
        <v>17</v>
      </c>
      <c r="H11446" t="s">
        <v>17315</v>
      </c>
      <c r="I11446" s="74">
        <v>45618</v>
      </c>
      <c r="J11446" t="s">
        <v>19</v>
      </c>
      <c r="K11446" t="s">
        <v>17325</v>
      </c>
    </row>
    <row r="11447" spans="1:11" hidden="1" x14ac:dyDescent="0.3">
      <c r="A11447" t="s">
        <v>27295</v>
      </c>
      <c r="B11447" t="s">
        <v>27296</v>
      </c>
      <c r="C11447" t="s">
        <v>17410</v>
      </c>
      <c r="D11447" t="s">
        <v>17411</v>
      </c>
      <c r="E11447" s="74">
        <v>44682</v>
      </c>
      <c r="F11447">
        <v>0.240343</v>
      </c>
      <c r="G11447" t="s">
        <v>17</v>
      </c>
      <c r="H11447" t="s">
        <v>17315</v>
      </c>
      <c r="I11447" s="74">
        <v>45618</v>
      </c>
      <c r="J11447" t="s">
        <v>19</v>
      </c>
      <c r="K11447" t="s">
        <v>17325</v>
      </c>
    </row>
    <row r="11448" spans="1:11" hidden="1" x14ac:dyDescent="0.3">
      <c r="A11448" t="s">
        <v>27297</v>
      </c>
      <c r="B11448" t="s">
        <v>27298</v>
      </c>
      <c r="C11448" t="s">
        <v>17410</v>
      </c>
      <c r="D11448" t="s">
        <v>17411</v>
      </c>
      <c r="E11448" s="74">
        <v>44686</v>
      </c>
      <c r="F11448">
        <v>0.24427599999999999</v>
      </c>
      <c r="G11448" t="s">
        <v>17</v>
      </c>
      <c r="H11448" t="s">
        <v>17315</v>
      </c>
      <c r="I11448" s="74">
        <v>45680</v>
      </c>
      <c r="J11448" t="s">
        <v>19</v>
      </c>
      <c r="K11448" t="s">
        <v>17325</v>
      </c>
    </row>
    <row r="11449" spans="1:11" hidden="1" x14ac:dyDescent="0.3">
      <c r="A11449" t="s">
        <v>27299</v>
      </c>
      <c r="B11449" t="s">
        <v>27300</v>
      </c>
      <c r="C11449" t="s">
        <v>17410</v>
      </c>
      <c r="D11449" t="s">
        <v>17411</v>
      </c>
      <c r="E11449" s="74">
        <v>44693</v>
      </c>
      <c r="F11449">
        <v>0.239896</v>
      </c>
      <c r="G11449" t="s">
        <v>17</v>
      </c>
      <c r="H11449" t="s">
        <v>17315</v>
      </c>
      <c r="I11449" s="74">
        <v>45618</v>
      </c>
      <c r="J11449" t="s">
        <v>19</v>
      </c>
      <c r="K11449" t="s">
        <v>17325</v>
      </c>
    </row>
    <row r="11450" spans="1:11" hidden="1" x14ac:dyDescent="0.3">
      <c r="A11450" t="s">
        <v>27305</v>
      </c>
      <c r="B11450" t="s">
        <v>27306</v>
      </c>
      <c r="C11450" t="s">
        <v>17410</v>
      </c>
      <c r="D11450" t="s">
        <v>17411</v>
      </c>
      <c r="E11450" s="74">
        <v>44712</v>
      </c>
      <c r="F11450">
        <v>0.24315800000000001</v>
      </c>
      <c r="G11450" t="s">
        <v>17</v>
      </c>
      <c r="H11450" t="s">
        <v>17315</v>
      </c>
      <c r="I11450" s="74">
        <v>45680</v>
      </c>
      <c r="J11450" t="s">
        <v>19</v>
      </c>
      <c r="K11450" t="s">
        <v>17325</v>
      </c>
    </row>
    <row r="11451" spans="1:11" hidden="1" x14ac:dyDescent="0.3">
      <c r="A11451" t="s">
        <v>27307</v>
      </c>
      <c r="B11451" t="s">
        <v>27308</v>
      </c>
      <c r="C11451" t="s">
        <v>17410</v>
      </c>
      <c r="D11451" t="s">
        <v>17411</v>
      </c>
      <c r="E11451" s="74">
        <v>44718</v>
      </c>
      <c r="F11451">
        <v>0.242204</v>
      </c>
      <c r="G11451" t="s">
        <v>17</v>
      </c>
      <c r="H11451" t="s">
        <v>17315</v>
      </c>
      <c r="I11451" s="74">
        <v>45618</v>
      </c>
      <c r="J11451" t="s">
        <v>19</v>
      </c>
      <c r="K11451" t="s">
        <v>17325</v>
      </c>
    </row>
    <row r="11452" spans="1:11" hidden="1" x14ac:dyDescent="0.3">
      <c r="A11452" t="s">
        <v>27309</v>
      </c>
      <c r="B11452" t="s">
        <v>27310</v>
      </c>
      <c r="C11452" t="s">
        <v>17410</v>
      </c>
      <c r="D11452" t="s">
        <v>17411</v>
      </c>
      <c r="E11452" s="74">
        <v>44734</v>
      </c>
      <c r="F11452">
        <v>0.24520900000000001</v>
      </c>
      <c r="G11452" t="s">
        <v>17</v>
      </c>
      <c r="H11452" t="s">
        <v>17315</v>
      </c>
      <c r="I11452" s="74">
        <v>45618</v>
      </c>
      <c r="J11452" t="s">
        <v>19</v>
      </c>
      <c r="K11452" t="s">
        <v>17325</v>
      </c>
    </row>
    <row r="11453" spans="1:11" hidden="1" x14ac:dyDescent="0.3">
      <c r="A11453" t="s">
        <v>27311</v>
      </c>
      <c r="B11453" t="s">
        <v>27312</v>
      </c>
      <c r="C11453" t="s">
        <v>17410</v>
      </c>
      <c r="D11453" t="s">
        <v>17411</v>
      </c>
      <c r="E11453" s="74">
        <v>44752</v>
      </c>
      <c r="F11453">
        <v>0.23975299999999999</v>
      </c>
      <c r="G11453" t="s">
        <v>17</v>
      </c>
      <c r="H11453" t="s">
        <v>17315</v>
      </c>
      <c r="I11453" s="74">
        <v>45618</v>
      </c>
      <c r="J11453" t="s">
        <v>19</v>
      </c>
      <c r="K11453" t="s">
        <v>17325</v>
      </c>
    </row>
    <row r="11454" spans="1:11" hidden="1" x14ac:dyDescent="0.3">
      <c r="A11454" t="s">
        <v>27313</v>
      </c>
      <c r="B11454" t="s">
        <v>27314</v>
      </c>
      <c r="C11454" t="s">
        <v>17410</v>
      </c>
      <c r="D11454" t="s">
        <v>17411</v>
      </c>
      <c r="E11454" s="74">
        <v>44762</v>
      </c>
      <c r="F11454">
        <v>0.24257000000000001</v>
      </c>
      <c r="G11454" t="s">
        <v>17</v>
      </c>
      <c r="H11454" t="s">
        <v>17315</v>
      </c>
      <c r="I11454" s="74">
        <v>45680</v>
      </c>
      <c r="J11454" t="s">
        <v>19</v>
      </c>
      <c r="K11454" t="s">
        <v>17325</v>
      </c>
    </row>
    <row r="11455" spans="1:11" hidden="1" x14ac:dyDescent="0.3">
      <c r="A11455" t="s">
        <v>27315</v>
      </c>
      <c r="B11455" t="s">
        <v>27316</v>
      </c>
      <c r="C11455" t="s">
        <v>17410</v>
      </c>
      <c r="D11455" t="s">
        <v>17411</v>
      </c>
      <c r="E11455" s="74">
        <v>44774</v>
      </c>
      <c r="F11455">
        <v>0.24470800000000001</v>
      </c>
      <c r="G11455" t="s">
        <v>17</v>
      </c>
      <c r="H11455" t="s">
        <v>17315</v>
      </c>
      <c r="I11455" s="74">
        <v>45618</v>
      </c>
      <c r="J11455" t="s">
        <v>19</v>
      </c>
      <c r="K11455" t="s">
        <v>17325</v>
      </c>
    </row>
    <row r="11456" spans="1:11" hidden="1" x14ac:dyDescent="0.3">
      <c r="A11456" t="s">
        <v>27317</v>
      </c>
      <c r="B11456" t="s">
        <v>27318</v>
      </c>
      <c r="C11456" t="s">
        <v>17410</v>
      </c>
      <c r="D11456" t="s">
        <v>17411</v>
      </c>
      <c r="E11456" s="74">
        <v>44788</v>
      </c>
      <c r="F11456">
        <v>0.241093</v>
      </c>
      <c r="G11456" t="s">
        <v>17</v>
      </c>
      <c r="H11456" t="s">
        <v>17315</v>
      </c>
      <c r="I11456" s="74">
        <v>45680</v>
      </c>
      <c r="J11456" t="s">
        <v>19</v>
      </c>
      <c r="K11456" t="s">
        <v>17325</v>
      </c>
    </row>
    <row r="11457" spans="1:11" hidden="1" x14ac:dyDescent="0.3">
      <c r="A11457" t="s">
        <v>27319</v>
      </c>
      <c r="B11457" t="s">
        <v>27320</v>
      </c>
      <c r="C11457" t="s">
        <v>17410</v>
      </c>
      <c r="D11457" t="s">
        <v>17411</v>
      </c>
      <c r="E11457" s="74">
        <v>44805</v>
      </c>
      <c r="F11457">
        <v>0.24471000000000001</v>
      </c>
      <c r="G11457" t="s">
        <v>17</v>
      </c>
      <c r="H11457" t="s">
        <v>17315</v>
      </c>
      <c r="I11457" s="74">
        <v>45618</v>
      </c>
      <c r="J11457" t="s">
        <v>19</v>
      </c>
      <c r="K11457" t="s">
        <v>17325</v>
      </c>
    </row>
    <row r="11458" spans="1:11" hidden="1" x14ac:dyDescent="0.3">
      <c r="A11458" t="s">
        <v>27321</v>
      </c>
      <c r="B11458" t="s">
        <v>27322</v>
      </c>
      <c r="C11458" t="s">
        <v>17410</v>
      </c>
      <c r="D11458" t="s">
        <v>17411</v>
      </c>
      <c r="E11458" s="74">
        <v>44823</v>
      </c>
      <c r="F11458">
        <v>0.24051400000000001</v>
      </c>
      <c r="G11458" t="s">
        <v>17</v>
      </c>
      <c r="H11458" t="s">
        <v>17315</v>
      </c>
      <c r="I11458" s="74">
        <v>45680</v>
      </c>
      <c r="J11458" t="s">
        <v>19</v>
      </c>
      <c r="K11458" t="s">
        <v>17325</v>
      </c>
    </row>
    <row r="11459" spans="1:11" hidden="1" x14ac:dyDescent="0.3">
      <c r="A11459" t="s">
        <v>27323</v>
      </c>
      <c r="B11459" t="s">
        <v>27324</v>
      </c>
      <c r="C11459" t="s">
        <v>17410</v>
      </c>
      <c r="D11459" t="s">
        <v>17411</v>
      </c>
      <c r="E11459" s="74">
        <v>44840</v>
      </c>
      <c r="F11459">
        <v>0.24315200000000001</v>
      </c>
      <c r="G11459" t="s">
        <v>17</v>
      </c>
      <c r="H11459" t="s">
        <v>17315</v>
      </c>
      <c r="I11459" s="74">
        <v>45680</v>
      </c>
      <c r="J11459" t="s">
        <v>19</v>
      </c>
      <c r="K11459" t="s">
        <v>17325</v>
      </c>
    </row>
    <row r="11460" spans="1:11" hidden="1" x14ac:dyDescent="0.3">
      <c r="A11460" t="s">
        <v>27325</v>
      </c>
      <c r="B11460" t="s">
        <v>27326</v>
      </c>
      <c r="C11460" t="s">
        <v>17410</v>
      </c>
      <c r="D11460" t="s">
        <v>17411</v>
      </c>
      <c r="E11460" s="74">
        <v>44846</v>
      </c>
      <c r="F11460">
        <v>0.23872099999999999</v>
      </c>
      <c r="G11460" t="s">
        <v>17</v>
      </c>
      <c r="H11460" t="s">
        <v>17315</v>
      </c>
      <c r="I11460" s="74">
        <v>45618</v>
      </c>
      <c r="J11460" t="s">
        <v>19</v>
      </c>
      <c r="K11460" t="s">
        <v>17325</v>
      </c>
    </row>
    <row r="11461" spans="1:11" hidden="1" x14ac:dyDescent="0.3">
      <c r="A11461" t="s">
        <v>27327</v>
      </c>
      <c r="B11461" t="s">
        <v>27328</v>
      </c>
      <c r="C11461" t="s">
        <v>17410</v>
      </c>
      <c r="D11461" t="s">
        <v>17411</v>
      </c>
      <c r="E11461" s="74">
        <v>44848</v>
      </c>
      <c r="F11461">
        <v>0.24520500000000001</v>
      </c>
      <c r="G11461" t="s">
        <v>17</v>
      </c>
      <c r="H11461" t="s">
        <v>17315</v>
      </c>
      <c r="I11461" s="74">
        <v>45618</v>
      </c>
      <c r="J11461" t="s">
        <v>19</v>
      </c>
      <c r="K11461" t="s">
        <v>17325</v>
      </c>
    </row>
    <row r="11462" spans="1:11" hidden="1" x14ac:dyDescent="0.3">
      <c r="A11462" t="s">
        <v>27329</v>
      </c>
      <c r="B11462" t="s">
        <v>27330</v>
      </c>
      <c r="C11462" t="s">
        <v>17410</v>
      </c>
      <c r="D11462" t="s">
        <v>17411</v>
      </c>
      <c r="E11462" s="74">
        <v>44851</v>
      </c>
      <c r="F11462">
        <v>0.24582899999999999</v>
      </c>
      <c r="G11462" t="s">
        <v>17</v>
      </c>
      <c r="H11462" t="s">
        <v>17315</v>
      </c>
      <c r="I11462" s="74">
        <v>45618</v>
      </c>
      <c r="J11462" t="s">
        <v>19</v>
      </c>
      <c r="K11462" t="s">
        <v>17325</v>
      </c>
    </row>
    <row r="11463" spans="1:11" hidden="1" x14ac:dyDescent="0.3">
      <c r="A11463" t="s">
        <v>27343</v>
      </c>
      <c r="B11463" t="s">
        <v>27344</v>
      </c>
      <c r="C11463" t="s">
        <v>17410</v>
      </c>
      <c r="D11463" t="s">
        <v>17411</v>
      </c>
      <c r="E11463" s="74">
        <v>44852</v>
      </c>
      <c r="F11463">
        <v>0.246366</v>
      </c>
      <c r="G11463" t="s">
        <v>17</v>
      </c>
      <c r="H11463" t="s">
        <v>17315</v>
      </c>
      <c r="I11463" s="74">
        <v>45618</v>
      </c>
      <c r="J11463" t="s">
        <v>19</v>
      </c>
      <c r="K11463" t="s">
        <v>17325</v>
      </c>
    </row>
    <row r="11464" spans="1:11" hidden="1" x14ac:dyDescent="0.3">
      <c r="A11464" t="s">
        <v>27345</v>
      </c>
      <c r="B11464" t="s">
        <v>27346</v>
      </c>
      <c r="C11464" t="s">
        <v>17410</v>
      </c>
      <c r="D11464" t="s">
        <v>17411</v>
      </c>
      <c r="E11464" s="74">
        <v>44854</v>
      </c>
      <c r="F11464">
        <v>0.24269099999999999</v>
      </c>
      <c r="G11464" t="s">
        <v>17</v>
      </c>
      <c r="H11464" t="s">
        <v>17315</v>
      </c>
      <c r="I11464" s="74">
        <v>45618</v>
      </c>
      <c r="J11464" t="s">
        <v>19</v>
      </c>
      <c r="K11464" t="s">
        <v>17325</v>
      </c>
    </row>
    <row r="11465" spans="1:11" hidden="1" x14ac:dyDescent="0.3">
      <c r="A11465" t="s">
        <v>27347</v>
      </c>
      <c r="B11465" t="s">
        <v>27348</v>
      </c>
      <c r="C11465" t="s">
        <v>17410</v>
      </c>
      <c r="D11465" t="s">
        <v>17411</v>
      </c>
      <c r="E11465" s="74">
        <v>44858</v>
      </c>
      <c r="F11465">
        <v>0.24257400000000001</v>
      </c>
      <c r="G11465" t="s">
        <v>17</v>
      </c>
      <c r="H11465" t="s">
        <v>17315</v>
      </c>
      <c r="I11465" s="74">
        <v>45680</v>
      </c>
      <c r="J11465" t="s">
        <v>19</v>
      </c>
      <c r="K11465" t="s">
        <v>17325</v>
      </c>
    </row>
    <row r="11466" spans="1:11" hidden="1" x14ac:dyDescent="0.3">
      <c r="A11466" t="s">
        <v>27349</v>
      </c>
      <c r="B11466" t="s">
        <v>27350</v>
      </c>
      <c r="C11466" t="s">
        <v>17410</v>
      </c>
      <c r="D11466" t="s">
        <v>17411</v>
      </c>
      <c r="E11466" s="74">
        <v>44859</v>
      </c>
      <c r="F11466">
        <v>0.242064</v>
      </c>
      <c r="G11466" t="s">
        <v>17</v>
      </c>
      <c r="H11466" t="s">
        <v>17315</v>
      </c>
      <c r="I11466" s="74">
        <v>45680</v>
      </c>
      <c r="J11466" t="s">
        <v>19</v>
      </c>
      <c r="K11466" t="s">
        <v>17325</v>
      </c>
    </row>
    <row r="11467" spans="1:11" hidden="1" x14ac:dyDescent="0.3">
      <c r="A11467" t="s">
        <v>27351</v>
      </c>
      <c r="B11467" t="s">
        <v>27352</v>
      </c>
      <c r="C11467" t="s">
        <v>17410</v>
      </c>
      <c r="D11467" t="s">
        <v>17411</v>
      </c>
      <c r="E11467" s="74">
        <v>44866</v>
      </c>
      <c r="F11467">
        <v>0.24821199999999999</v>
      </c>
      <c r="G11467" t="s">
        <v>17</v>
      </c>
      <c r="H11467" t="s">
        <v>17315</v>
      </c>
      <c r="I11467" s="74">
        <v>45618</v>
      </c>
      <c r="J11467" t="s">
        <v>19</v>
      </c>
      <c r="K11467" t="s">
        <v>17325</v>
      </c>
    </row>
    <row r="11468" spans="1:11" hidden="1" x14ac:dyDescent="0.3">
      <c r="A11468" t="s">
        <v>27353</v>
      </c>
      <c r="B11468" t="s">
        <v>27354</v>
      </c>
      <c r="C11468" t="s">
        <v>17410</v>
      </c>
      <c r="D11468" t="s">
        <v>17411</v>
      </c>
      <c r="E11468" s="74">
        <v>44868</v>
      </c>
      <c r="F11468">
        <v>0.24292800000000001</v>
      </c>
      <c r="G11468" t="s">
        <v>17</v>
      </c>
      <c r="H11468" t="s">
        <v>17315</v>
      </c>
      <c r="I11468" s="74">
        <v>45618</v>
      </c>
      <c r="J11468" t="s">
        <v>19</v>
      </c>
      <c r="K11468" t="s">
        <v>17325</v>
      </c>
    </row>
    <row r="11469" spans="1:11" hidden="1" x14ac:dyDescent="0.3">
      <c r="A11469" t="s">
        <v>27355</v>
      </c>
      <c r="B11469" t="s">
        <v>27356</v>
      </c>
      <c r="C11469" t="s">
        <v>17410</v>
      </c>
      <c r="D11469" t="s">
        <v>17411</v>
      </c>
      <c r="E11469" s="74">
        <v>44873</v>
      </c>
      <c r="F11469">
        <v>0.24501500000000001</v>
      </c>
      <c r="G11469" t="s">
        <v>17</v>
      </c>
      <c r="H11469" t="s">
        <v>17315</v>
      </c>
      <c r="I11469" s="74">
        <v>45680</v>
      </c>
      <c r="J11469" t="s">
        <v>19</v>
      </c>
      <c r="K11469" t="s">
        <v>17325</v>
      </c>
    </row>
    <row r="11470" spans="1:11" hidden="1" x14ac:dyDescent="0.3">
      <c r="A11470" t="s">
        <v>27359</v>
      </c>
      <c r="B11470" t="s">
        <v>27360</v>
      </c>
      <c r="C11470" t="s">
        <v>17410</v>
      </c>
      <c r="D11470" t="s">
        <v>17411</v>
      </c>
      <c r="E11470" s="74">
        <v>44874</v>
      </c>
      <c r="F11470">
        <v>0.24890399999999999</v>
      </c>
      <c r="G11470" t="s">
        <v>17</v>
      </c>
      <c r="H11470" t="s">
        <v>17315</v>
      </c>
      <c r="I11470" s="74">
        <v>45618</v>
      </c>
      <c r="J11470" t="s">
        <v>19</v>
      </c>
      <c r="K11470" t="s">
        <v>17325</v>
      </c>
    </row>
    <row r="11471" spans="1:11" hidden="1" x14ac:dyDescent="0.3">
      <c r="A11471" t="s">
        <v>27357</v>
      </c>
      <c r="B11471" t="s">
        <v>27358</v>
      </c>
      <c r="C11471" t="s">
        <v>17410</v>
      </c>
      <c r="D11471" t="s">
        <v>17411</v>
      </c>
      <c r="E11471" s="74">
        <v>44880</v>
      </c>
      <c r="F11471">
        <v>0.24240200000000001</v>
      </c>
      <c r="G11471" t="s">
        <v>17</v>
      </c>
      <c r="H11471" t="s">
        <v>17315</v>
      </c>
      <c r="I11471" s="74">
        <v>45618</v>
      </c>
      <c r="J11471" t="s">
        <v>19</v>
      </c>
      <c r="K11471" t="s">
        <v>17325</v>
      </c>
    </row>
    <row r="11472" spans="1:11" hidden="1" x14ac:dyDescent="0.3">
      <c r="A11472" t="s">
        <v>27361</v>
      </c>
      <c r="B11472" t="s">
        <v>27362</v>
      </c>
      <c r="C11472" t="s">
        <v>17410</v>
      </c>
      <c r="D11472" t="s">
        <v>17411</v>
      </c>
      <c r="E11472" s="74">
        <v>44881</v>
      </c>
      <c r="F11472">
        <v>0.24566399999999999</v>
      </c>
      <c r="G11472" t="s">
        <v>17</v>
      </c>
      <c r="H11472" t="s">
        <v>17315</v>
      </c>
      <c r="I11472" s="74">
        <v>45618</v>
      </c>
      <c r="J11472" t="s">
        <v>19</v>
      </c>
      <c r="K11472" t="s">
        <v>17325</v>
      </c>
    </row>
    <row r="11473" spans="1:11" hidden="1" x14ac:dyDescent="0.3">
      <c r="A11473" t="s">
        <v>27363</v>
      </c>
      <c r="B11473" t="s">
        <v>27364</v>
      </c>
      <c r="C11473" t="s">
        <v>17410</v>
      </c>
      <c r="D11473" t="s">
        <v>17411</v>
      </c>
      <c r="E11473" s="74">
        <v>44883</v>
      </c>
      <c r="F11473">
        <v>0.24151800000000001</v>
      </c>
      <c r="G11473" t="s">
        <v>17</v>
      </c>
      <c r="H11473" t="s">
        <v>17315</v>
      </c>
      <c r="I11473" s="74">
        <v>45618</v>
      </c>
      <c r="J11473" t="s">
        <v>19</v>
      </c>
      <c r="K11473" t="s">
        <v>17325</v>
      </c>
    </row>
    <row r="11474" spans="1:11" hidden="1" x14ac:dyDescent="0.3">
      <c r="A11474" t="s">
        <v>27387</v>
      </c>
      <c r="B11474" t="s">
        <v>27388</v>
      </c>
      <c r="C11474" t="s">
        <v>17410</v>
      </c>
      <c r="D11474" t="s">
        <v>17411</v>
      </c>
      <c r="E11474" s="74">
        <v>44888</v>
      </c>
      <c r="F11474">
        <v>0.247201</v>
      </c>
      <c r="G11474" t="s">
        <v>17</v>
      </c>
      <c r="H11474" t="s">
        <v>17315</v>
      </c>
      <c r="I11474" s="74">
        <v>45618</v>
      </c>
      <c r="J11474" t="s">
        <v>19</v>
      </c>
      <c r="K11474" t="s">
        <v>17325</v>
      </c>
    </row>
    <row r="11475" spans="1:11" hidden="1" x14ac:dyDescent="0.3">
      <c r="A11475" t="s">
        <v>27385</v>
      </c>
      <c r="B11475" t="s">
        <v>27386</v>
      </c>
      <c r="C11475" t="s">
        <v>17410</v>
      </c>
      <c r="D11475" t="s">
        <v>17411</v>
      </c>
      <c r="E11475" s="74">
        <v>44894</v>
      </c>
      <c r="F11475">
        <v>0.24981100000000001</v>
      </c>
      <c r="G11475" t="s">
        <v>17</v>
      </c>
      <c r="H11475" t="s">
        <v>17315</v>
      </c>
      <c r="I11475" s="74">
        <v>45680</v>
      </c>
      <c r="J11475" t="s">
        <v>19</v>
      </c>
      <c r="K11475" t="s">
        <v>17325</v>
      </c>
    </row>
    <row r="11476" spans="1:11" hidden="1" x14ac:dyDescent="0.3">
      <c r="A11476" t="s">
        <v>27391</v>
      </c>
      <c r="B11476" t="s">
        <v>27392</v>
      </c>
      <c r="C11476" t="s">
        <v>17410</v>
      </c>
      <c r="D11476" t="s">
        <v>17411</v>
      </c>
      <c r="E11476" s="74">
        <v>44896</v>
      </c>
      <c r="F11476">
        <v>0.24402499999999999</v>
      </c>
      <c r="G11476" t="s">
        <v>17</v>
      </c>
      <c r="H11476" t="s">
        <v>17315</v>
      </c>
      <c r="I11476" s="74">
        <v>45618</v>
      </c>
      <c r="J11476" t="s">
        <v>19</v>
      </c>
      <c r="K11476" t="s">
        <v>17325</v>
      </c>
    </row>
    <row r="11477" spans="1:11" hidden="1" x14ac:dyDescent="0.3">
      <c r="A11477" t="s">
        <v>27393</v>
      </c>
      <c r="B11477" t="s">
        <v>27394</v>
      </c>
      <c r="C11477" t="s">
        <v>17410</v>
      </c>
      <c r="D11477" t="s">
        <v>17411</v>
      </c>
      <c r="E11477" s="74">
        <v>44897</v>
      </c>
      <c r="F11477">
        <v>0.249055</v>
      </c>
      <c r="G11477" t="s">
        <v>17</v>
      </c>
      <c r="H11477" t="s">
        <v>17315</v>
      </c>
      <c r="I11477" s="74">
        <v>45680</v>
      </c>
      <c r="J11477" t="s">
        <v>19</v>
      </c>
      <c r="K11477" t="s">
        <v>17325</v>
      </c>
    </row>
    <row r="11478" spans="1:11" hidden="1" x14ac:dyDescent="0.3">
      <c r="A11478" t="s">
        <v>27395</v>
      </c>
      <c r="B11478" t="s">
        <v>27396</v>
      </c>
      <c r="C11478" t="s">
        <v>17410</v>
      </c>
      <c r="D11478" t="s">
        <v>17411</v>
      </c>
      <c r="E11478" s="74">
        <v>44901</v>
      </c>
      <c r="F11478">
        <v>0.248058</v>
      </c>
      <c r="G11478" t="s">
        <v>17</v>
      </c>
      <c r="H11478" t="s">
        <v>17315</v>
      </c>
      <c r="I11478" s="74">
        <v>45680</v>
      </c>
      <c r="J11478" t="s">
        <v>19</v>
      </c>
      <c r="K11478" t="s">
        <v>17325</v>
      </c>
    </row>
    <row r="11479" spans="1:11" hidden="1" x14ac:dyDescent="0.3">
      <c r="A11479" t="s">
        <v>27397</v>
      </c>
      <c r="B11479" t="s">
        <v>27398</v>
      </c>
      <c r="C11479" t="s">
        <v>17410</v>
      </c>
      <c r="D11479" t="s">
        <v>17411</v>
      </c>
      <c r="E11479" s="74">
        <v>44904</v>
      </c>
      <c r="F11479">
        <v>0.23990400000000001</v>
      </c>
      <c r="G11479" t="s">
        <v>17</v>
      </c>
      <c r="H11479" t="s">
        <v>17315</v>
      </c>
      <c r="I11479" s="74">
        <v>45618</v>
      </c>
      <c r="J11479" t="s">
        <v>19</v>
      </c>
      <c r="K11479" t="s">
        <v>17325</v>
      </c>
    </row>
    <row r="11480" spans="1:11" hidden="1" x14ac:dyDescent="0.3">
      <c r="A11480" t="s">
        <v>27399</v>
      </c>
      <c r="B11480" t="s">
        <v>27400</v>
      </c>
      <c r="C11480" t="s">
        <v>17410</v>
      </c>
      <c r="D11480" t="s">
        <v>17411</v>
      </c>
      <c r="E11480" s="74">
        <v>44909</v>
      </c>
      <c r="F11480">
        <v>0.245922</v>
      </c>
      <c r="G11480" t="s">
        <v>17</v>
      </c>
      <c r="H11480" t="s">
        <v>17315</v>
      </c>
      <c r="I11480" s="74">
        <v>45618</v>
      </c>
      <c r="J11480" t="s">
        <v>19</v>
      </c>
      <c r="K11480" t="s">
        <v>17325</v>
      </c>
    </row>
    <row r="11481" spans="1:11" hidden="1" x14ac:dyDescent="0.3">
      <c r="A11481" t="s">
        <v>27405</v>
      </c>
      <c r="B11481" t="s">
        <v>27406</v>
      </c>
      <c r="C11481" t="s">
        <v>17410</v>
      </c>
      <c r="D11481" t="s">
        <v>17411</v>
      </c>
      <c r="E11481" s="74">
        <v>44918</v>
      </c>
      <c r="F11481">
        <v>0.242369</v>
      </c>
      <c r="G11481" t="s">
        <v>17</v>
      </c>
      <c r="H11481" t="s">
        <v>17315</v>
      </c>
      <c r="I11481" s="74">
        <v>45680</v>
      </c>
      <c r="J11481" t="s">
        <v>19</v>
      </c>
      <c r="K11481" t="s">
        <v>17325</v>
      </c>
    </row>
    <row r="11482" spans="1:11" hidden="1" x14ac:dyDescent="0.3">
      <c r="A11482" t="s">
        <v>27407</v>
      </c>
      <c r="B11482" t="s">
        <v>27408</v>
      </c>
      <c r="C11482" t="s">
        <v>17410</v>
      </c>
      <c r="D11482" t="s">
        <v>17411</v>
      </c>
      <c r="E11482" s="74">
        <v>44927</v>
      </c>
      <c r="F11482">
        <v>0.24249599999999999</v>
      </c>
      <c r="G11482" t="s">
        <v>17</v>
      </c>
      <c r="H11482" t="s">
        <v>17315</v>
      </c>
      <c r="I11482" s="74">
        <v>45618</v>
      </c>
      <c r="J11482" t="s">
        <v>19</v>
      </c>
      <c r="K11482" t="s">
        <v>17325</v>
      </c>
    </row>
    <row r="11483" spans="1:11" hidden="1" x14ac:dyDescent="0.3">
      <c r="A11483" t="s">
        <v>27411</v>
      </c>
      <c r="B11483" t="s">
        <v>27412</v>
      </c>
      <c r="C11483" t="s">
        <v>17410</v>
      </c>
      <c r="D11483" t="s">
        <v>17411</v>
      </c>
      <c r="E11483" s="74">
        <v>44930</v>
      </c>
      <c r="F11483">
        <v>0.248392</v>
      </c>
      <c r="G11483" t="s">
        <v>17</v>
      </c>
      <c r="H11483" t="s">
        <v>17315</v>
      </c>
      <c r="I11483" s="74">
        <v>45680</v>
      </c>
      <c r="J11483" t="s">
        <v>19</v>
      </c>
      <c r="K11483" t="s">
        <v>17325</v>
      </c>
    </row>
    <row r="11484" spans="1:11" hidden="1" x14ac:dyDescent="0.3">
      <c r="A11484" t="s">
        <v>27413</v>
      </c>
      <c r="B11484" t="s">
        <v>27414</v>
      </c>
      <c r="C11484" t="s">
        <v>17410</v>
      </c>
      <c r="D11484" t="s">
        <v>17411</v>
      </c>
      <c r="E11484" s="74">
        <v>44937</v>
      </c>
      <c r="F11484">
        <v>0.24315999999999999</v>
      </c>
      <c r="G11484" t="s">
        <v>17</v>
      </c>
      <c r="H11484" t="s">
        <v>17315</v>
      </c>
      <c r="I11484" s="74">
        <v>45680</v>
      </c>
      <c r="J11484" t="s">
        <v>19</v>
      </c>
      <c r="K11484" t="s">
        <v>17325</v>
      </c>
    </row>
    <row r="11485" spans="1:11" hidden="1" x14ac:dyDescent="0.3">
      <c r="A11485" t="s">
        <v>27415</v>
      </c>
      <c r="B11485" t="s">
        <v>27416</v>
      </c>
      <c r="C11485" t="s">
        <v>17410</v>
      </c>
      <c r="D11485" t="s">
        <v>17411</v>
      </c>
      <c r="E11485" s="74">
        <v>44944</v>
      </c>
      <c r="F11485">
        <v>0.24884600000000001</v>
      </c>
      <c r="G11485" t="s">
        <v>17</v>
      </c>
      <c r="H11485" t="s">
        <v>17315</v>
      </c>
      <c r="I11485" s="74">
        <v>45680</v>
      </c>
      <c r="J11485" t="s">
        <v>19</v>
      </c>
      <c r="K11485" t="s">
        <v>17325</v>
      </c>
    </row>
    <row r="11486" spans="1:11" hidden="1" x14ac:dyDescent="0.3">
      <c r="A11486" t="s">
        <v>27417</v>
      </c>
      <c r="B11486" t="s">
        <v>27418</v>
      </c>
      <c r="C11486" t="s">
        <v>17410</v>
      </c>
      <c r="D11486" t="s">
        <v>17411</v>
      </c>
      <c r="E11486" s="74">
        <v>44950</v>
      </c>
      <c r="F11486">
        <v>0.24177999999999999</v>
      </c>
      <c r="G11486" t="s">
        <v>17</v>
      </c>
      <c r="H11486" t="s">
        <v>17315</v>
      </c>
      <c r="I11486" s="74">
        <v>45618</v>
      </c>
      <c r="J11486" t="s">
        <v>19</v>
      </c>
      <c r="K11486" t="s">
        <v>17325</v>
      </c>
    </row>
    <row r="11487" spans="1:11" hidden="1" x14ac:dyDescent="0.3">
      <c r="A11487" t="s">
        <v>27421</v>
      </c>
      <c r="B11487" t="s">
        <v>27422</v>
      </c>
      <c r="C11487" t="s">
        <v>17410</v>
      </c>
      <c r="D11487" t="s">
        <v>17411</v>
      </c>
      <c r="E11487" s="74">
        <v>44958</v>
      </c>
      <c r="F11487">
        <v>0.24749199999999999</v>
      </c>
      <c r="G11487" t="s">
        <v>17</v>
      </c>
      <c r="H11487" t="s">
        <v>17315</v>
      </c>
      <c r="I11487" s="74">
        <v>45618</v>
      </c>
      <c r="J11487" t="s">
        <v>19</v>
      </c>
      <c r="K11487" t="s">
        <v>17325</v>
      </c>
    </row>
    <row r="11488" spans="1:11" hidden="1" x14ac:dyDescent="0.3">
      <c r="A11488" t="s">
        <v>27423</v>
      </c>
      <c r="B11488" t="s">
        <v>27424</v>
      </c>
      <c r="C11488" t="s">
        <v>17410</v>
      </c>
      <c r="D11488" t="s">
        <v>17411</v>
      </c>
      <c r="E11488" s="74">
        <v>44963</v>
      </c>
      <c r="F11488">
        <v>0.244648</v>
      </c>
      <c r="G11488" t="s">
        <v>17</v>
      </c>
      <c r="H11488" t="s">
        <v>17315</v>
      </c>
      <c r="I11488" s="74">
        <v>45680</v>
      </c>
      <c r="J11488" t="s">
        <v>19</v>
      </c>
      <c r="K11488" t="s">
        <v>17325</v>
      </c>
    </row>
    <row r="11489" spans="1:11" hidden="1" x14ac:dyDescent="0.3">
      <c r="A11489" t="s">
        <v>27425</v>
      </c>
      <c r="B11489" t="s">
        <v>27426</v>
      </c>
      <c r="C11489" t="s">
        <v>17410</v>
      </c>
      <c r="D11489" t="s">
        <v>17411</v>
      </c>
      <c r="E11489" s="74">
        <v>44966</v>
      </c>
      <c r="F11489">
        <v>0.246915</v>
      </c>
      <c r="G11489" t="s">
        <v>17</v>
      </c>
      <c r="H11489" t="s">
        <v>17315</v>
      </c>
      <c r="I11489" s="74">
        <v>45680</v>
      </c>
      <c r="J11489" t="s">
        <v>19</v>
      </c>
      <c r="K11489" t="s">
        <v>17325</v>
      </c>
    </row>
    <row r="11490" spans="1:11" hidden="1" x14ac:dyDescent="0.3">
      <c r="A11490" t="s">
        <v>27427</v>
      </c>
      <c r="B11490" t="s">
        <v>27428</v>
      </c>
      <c r="C11490" t="s">
        <v>17410</v>
      </c>
      <c r="D11490" t="s">
        <v>17411</v>
      </c>
      <c r="E11490" s="74">
        <v>44967</v>
      </c>
      <c r="F11490">
        <v>0.246888</v>
      </c>
      <c r="G11490" t="s">
        <v>17</v>
      </c>
      <c r="H11490" t="s">
        <v>17315</v>
      </c>
      <c r="I11490" s="74">
        <v>45680</v>
      </c>
      <c r="J11490" t="s">
        <v>19</v>
      </c>
      <c r="K11490" t="s">
        <v>17325</v>
      </c>
    </row>
    <row r="11491" spans="1:11" hidden="1" x14ac:dyDescent="0.3">
      <c r="A11491" t="s">
        <v>27429</v>
      </c>
      <c r="B11491" t="s">
        <v>27430</v>
      </c>
      <c r="C11491" t="s">
        <v>17410</v>
      </c>
      <c r="D11491" t="s">
        <v>17411</v>
      </c>
      <c r="E11491" s="74">
        <v>44970</v>
      </c>
      <c r="F11491">
        <v>0.246835</v>
      </c>
      <c r="G11491" t="s">
        <v>17</v>
      </c>
      <c r="H11491" t="s">
        <v>17315</v>
      </c>
      <c r="I11491" s="74">
        <v>45618</v>
      </c>
      <c r="J11491" t="s">
        <v>19</v>
      </c>
      <c r="K11491" t="s">
        <v>17325</v>
      </c>
    </row>
    <row r="11492" spans="1:11" hidden="1" x14ac:dyDescent="0.3">
      <c r="A11492" t="s">
        <v>27431</v>
      </c>
      <c r="B11492" t="s">
        <v>27432</v>
      </c>
      <c r="C11492" t="s">
        <v>17410</v>
      </c>
      <c r="D11492" t="s">
        <v>17411</v>
      </c>
      <c r="E11492" s="74">
        <v>44971</v>
      </c>
      <c r="F11492">
        <v>0.24768000000000001</v>
      </c>
      <c r="G11492" t="s">
        <v>17</v>
      </c>
      <c r="H11492" t="s">
        <v>17315</v>
      </c>
      <c r="I11492" s="74">
        <v>45680</v>
      </c>
      <c r="J11492" t="s">
        <v>19</v>
      </c>
      <c r="K11492" t="s">
        <v>17325</v>
      </c>
    </row>
    <row r="11493" spans="1:11" hidden="1" x14ac:dyDescent="0.3">
      <c r="A11493" t="s">
        <v>27433</v>
      </c>
      <c r="B11493" t="s">
        <v>27434</v>
      </c>
      <c r="C11493" t="s">
        <v>17410</v>
      </c>
      <c r="D11493" t="s">
        <v>17411</v>
      </c>
      <c r="E11493" s="74">
        <v>44972</v>
      </c>
      <c r="F11493">
        <v>0.24751999999999999</v>
      </c>
      <c r="G11493" t="s">
        <v>17</v>
      </c>
      <c r="H11493" t="s">
        <v>17315</v>
      </c>
      <c r="I11493" s="74">
        <v>45618</v>
      </c>
      <c r="J11493" t="s">
        <v>19</v>
      </c>
      <c r="K11493" t="s">
        <v>17325</v>
      </c>
    </row>
    <row r="11494" spans="1:11" hidden="1" x14ac:dyDescent="0.3">
      <c r="A11494" t="s">
        <v>27435</v>
      </c>
      <c r="B11494" t="s">
        <v>27436</v>
      </c>
      <c r="C11494" t="s">
        <v>17410</v>
      </c>
      <c r="D11494" t="s">
        <v>17411</v>
      </c>
      <c r="E11494" s="74">
        <v>44974</v>
      </c>
      <c r="F11494">
        <v>0.24213899999999999</v>
      </c>
      <c r="G11494" t="s">
        <v>17</v>
      </c>
      <c r="H11494" t="s">
        <v>17315</v>
      </c>
      <c r="I11494" s="74">
        <v>45680</v>
      </c>
      <c r="J11494" t="s">
        <v>19</v>
      </c>
      <c r="K11494" t="s">
        <v>17325</v>
      </c>
    </row>
    <row r="11495" spans="1:11" hidden="1" x14ac:dyDescent="0.3">
      <c r="A11495" t="s">
        <v>27437</v>
      </c>
      <c r="B11495" t="s">
        <v>27438</v>
      </c>
      <c r="C11495" t="s">
        <v>17410</v>
      </c>
      <c r="D11495" t="s">
        <v>17411</v>
      </c>
      <c r="E11495" s="74">
        <v>44977</v>
      </c>
      <c r="F11495">
        <v>0.24371999999999999</v>
      </c>
      <c r="G11495" t="s">
        <v>17</v>
      </c>
      <c r="H11495" t="s">
        <v>17315</v>
      </c>
      <c r="I11495" s="74">
        <v>45680</v>
      </c>
      <c r="J11495" t="s">
        <v>19</v>
      </c>
      <c r="K11495" t="s">
        <v>17325</v>
      </c>
    </row>
    <row r="11496" spans="1:11" hidden="1" x14ac:dyDescent="0.3">
      <c r="A11496" t="s">
        <v>27439</v>
      </c>
      <c r="B11496" t="s">
        <v>27440</v>
      </c>
      <c r="C11496" t="s">
        <v>17410</v>
      </c>
      <c r="D11496" t="s">
        <v>17411</v>
      </c>
      <c r="E11496" s="74">
        <v>44979</v>
      </c>
      <c r="F11496">
        <v>0.24335899999999999</v>
      </c>
      <c r="G11496" t="s">
        <v>17</v>
      </c>
      <c r="H11496" t="s">
        <v>17315</v>
      </c>
      <c r="I11496" s="74">
        <v>45618</v>
      </c>
      <c r="J11496" t="s">
        <v>19</v>
      </c>
      <c r="K11496" t="s">
        <v>17325</v>
      </c>
    </row>
    <row r="11497" spans="1:11" hidden="1" x14ac:dyDescent="0.3">
      <c r="A11497" t="s">
        <v>27441</v>
      </c>
      <c r="B11497" t="s">
        <v>27442</v>
      </c>
      <c r="C11497" t="s">
        <v>17410</v>
      </c>
      <c r="D11497" t="s">
        <v>17411</v>
      </c>
      <c r="E11497" s="74">
        <v>44980</v>
      </c>
      <c r="F11497">
        <v>0.23616000000000001</v>
      </c>
      <c r="G11497" t="s">
        <v>17</v>
      </c>
      <c r="H11497" t="s">
        <v>17315</v>
      </c>
      <c r="I11497" s="74">
        <v>45618</v>
      </c>
      <c r="J11497" t="s">
        <v>19</v>
      </c>
      <c r="K11497" t="s">
        <v>17325</v>
      </c>
    </row>
    <row r="11498" spans="1:11" hidden="1" x14ac:dyDescent="0.3">
      <c r="A11498" t="s">
        <v>27443</v>
      </c>
      <c r="B11498" t="s">
        <v>27444</v>
      </c>
      <c r="C11498" t="s">
        <v>17410</v>
      </c>
      <c r="D11498" t="s">
        <v>17411</v>
      </c>
      <c r="E11498" s="74">
        <v>44981</v>
      </c>
      <c r="F11498">
        <v>0.24915699999999999</v>
      </c>
      <c r="G11498" t="s">
        <v>17</v>
      </c>
      <c r="H11498" t="s">
        <v>17315</v>
      </c>
      <c r="I11498" s="74">
        <v>45618</v>
      </c>
      <c r="J11498" t="s">
        <v>19</v>
      </c>
      <c r="K11498" t="s">
        <v>17325</v>
      </c>
    </row>
    <row r="11499" spans="1:11" hidden="1" x14ac:dyDescent="0.3">
      <c r="A11499" t="s">
        <v>27449</v>
      </c>
      <c r="B11499" t="s">
        <v>27450</v>
      </c>
      <c r="C11499" t="s">
        <v>17410</v>
      </c>
      <c r="D11499" t="s">
        <v>17411</v>
      </c>
      <c r="E11499" s="74">
        <v>44986</v>
      </c>
      <c r="F11499">
        <v>0.243225</v>
      </c>
      <c r="G11499" t="s">
        <v>17</v>
      </c>
      <c r="H11499" t="s">
        <v>17315</v>
      </c>
      <c r="I11499" s="74">
        <v>45618</v>
      </c>
      <c r="J11499" t="s">
        <v>19</v>
      </c>
      <c r="K11499" t="s">
        <v>17325</v>
      </c>
    </row>
    <row r="11500" spans="1:11" hidden="1" x14ac:dyDescent="0.3">
      <c r="A11500" t="s">
        <v>27451</v>
      </c>
      <c r="B11500" t="s">
        <v>27452</v>
      </c>
      <c r="C11500" t="s">
        <v>17410</v>
      </c>
      <c r="D11500" t="s">
        <v>17411</v>
      </c>
      <c r="E11500" s="74">
        <v>44988</v>
      </c>
      <c r="F11500">
        <v>0.247284</v>
      </c>
      <c r="G11500" t="s">
        <v>17</v>
      </c>
      <c r="H11500" t="s">
        <v>17315</v>
      </c>
      <c r="I11500" s="74">
        <v>45680</v>
      </c>
      <c r="J11500" t="s">
        <v>19</v>
      </c>
      <c r="K11500" t="s">
        <v>17325</v>
      </c>
    </row>
    <row r="11501" spans="1:11" hidden="1" x14ac:dyDescent="0.3">
      <c r="A11501" t="s">
        <v>27453</v>
      </c>
      <c r="B11501" t="s">
        <v>27454</v>
      </c>
      <c r="C11501" t="s">
        <v>17410</v>
      </c>
      <c r="D11501" t="s">
        <v>17411</v>
      </c>
      <c r="E11501" s="74">
        <v>44993</v>
      </c>
      <c r="F11501">
        <v>0.233934</v>
      </c>
      <c r="G11501" t="s">
        <v>17</v>
      </c>
      <c r="H11501" t="s">
        <v>17315</v>
      </c>
      <c r="I11501" s="74">
        <v>45618</v>
      </c>
      <c r="J11501" t="s">
        <v>19</v>
      </c>
      <c r="K11501" t="s">
        <v>17325</v>
      </c>
    </row>
    <row r="11502" spans="1:11" hidden="1" x14ac:dyDescent="0.3">
      <c r="A11502" t="s">
        <v>27455</v>
      </c>
      <c r="B11502" t="s">
        <v>27456</v>
      </c>
      <c r="C11502" t="s">
        <v>17410</v>
      </c>
      <c r="D11502" t="s">
        <v>17411</v>
      </c>
      <c r="E11502" s="74">
        <v>44998</v>
      </c>
      <c r="F11502">
        <v>0.241422</v>
      </c>
      <c r="G11502" t="s">
        <v>17</v>
      </c>
      <c r="H11502" t="s">
        <v>17315</v>
      </c>
      <c r="I11502" s="74">
        <v>45680</v>
      </c>
      <c r="J11502" t="s">
        <v>19</v>
      </c>
      <c r="K11502" t="s">
        <v>17325</v>
      </c>
    </row>
    <row r="11503" spans="1:11" hidden="1" x14ac:dyDescent="0.3">
      <c r="A11503" t="s">
        <v>27457</v>
      </c>
      <c r="B11503" t="s">
        <v>27458</v>
      </c>
      <c r="C11503" t="s">
        <v>17410</v>
      </c>
      <c r="D11503" t="s">
        <v>17411</v>
      </c>
      <c r="E11503" s="74">
        <v>45008</v>
      </c>
      <c r="F11503">
        <v>0.24282999999999999</v>
      </c>
      <c r="G11503" t="s">
        <v>17</v>
      </c>
      <c r="H11503" t="s">
        <v>17315</v>
      </c>
      <c r="I11503" s="74">
        <v>45618</v>
      </c>
      <c r="J11503" t="s">
        <v>19</v>
      </c>
      <c r="K11503" t="s">
        <v>17325</v>
      </c>
    </row>
    <row r="11504" spans="1:11" hidden="1" x14ac:dyDescent="0.3">
      <c r="A11504" t="s">
        <v>27461</v>
      </c>
      <c r="B11504" t="s">
        <v>27462</v>
      </c>
      <c r="C11504" t="s">
        <v>17410</v>
      </c>
      <c r="D11504" t="s">
        <v>17411</v>
      </c>
      <c r="E11504" s="74">
        <v>45017</v>
      </c>
      <c r="F11504">
        <v>0.24299200000000001</v>
      </c>
      <c r="G11504" t="s">
        <v>17</v>
      </c>
      <c r="H11504" t="s">
        <v>17315</v>
      </c>
      <c r="I11504" s="74">
        <v>45680</v>
      </c>
      <c r="J11504" t="s">
        <v>19</v>
      </c>
      <c r="K11504" t="s">
        <v>17325</v>
      </c>
    </row>
    <row r="11505" spans="1:11" hidden="1" x14ac:dyDescent="0.3">
      <c r="A11505" t="s">
        <v>27463</v>
      </c>
      <c r="B11505" t="s">
        <v>27464</v>
      </c>
      <c r="C11505" t="s">
        <v>17410</v>
      </c>
      <c r="D11505" t="s">
        <v>17411</v>
      </c>
      <c r="E11505" s="74">
        <v>45017</v>
      </c>
      <c r="F11505">
        <v>0.24815400000000001</v>
      </c>
      <c r="G11505" t="s">
        <v>17</v>
      </c>
      <c r="H11505" t="s">
        <v>17315</v>
      </c>
      <c r="I11505" s="74">
        <v>45618</v>
      </c>
      <c r="J11505" t="s">
        <v>19</v>
      </c>
      <c r="K11505" t="s">
        <v>17325</v>
      </c>
    </row>
    <row r="11506" spans="1:11" hidden="1" x14ac:dyDescent="0.3">
      <c r="A11506" t="s">
        <v>27465</v>
      </c>
      <c r="B11506" t="s">
        <v>27466</v>
      </c>
      <c r="C11506" t="s">
        <v>17410</v>
      </c>
      <c r="D11506" t="s">
        <v>17411</v>
      </c>
      <c r="E11506" s="74">
        <v>45019</v>
      </c>
      <c r="F11506">
        <v>0.24812999999999999</v>
      </c>
      <c r="G11506" t="s">
        <v>17</v>
      </c>
      <c r="H11506" t="s">
        <v>17315</v>
      </c>
      <c r="I11506" s="74">
        <v>45618</v>
      </c>
      <c r="J11506" t="s">
        <v>19</v>
      </c>
      <c r="K11506" t="s">
        <v>17325</v>
      </c>
    </row>
    <row r="11507" spans="1:11" hidden="1" x14ac:dyDescent="0.3">
      <c r="A11507" t="s">
        <v>27467</v>
      </c>
      <c r="B11507" t="s">
        <v>27468</v>
      </c>
      <c r="C11507" t="s">
        <v>17410</v>
      </c>
      <c r="D11507" t="s">
        <v>17411</v>
      </c>
      <c r="E11507" s="74">
        <v>45027</v>
      </c>
      <c r="F11507">
        <v>0.24763499999999999</v>
      </c>
      <c r="G11507" t="s">
        <v>17</v>
      </c>
      <c r="H11507" t="s">
        <v>17315</v>
      </c>
      <c r="I11507" s="74">
        <v>45618</v>
      </c>
      <c r="J11507" t="s">
        <v>19</v>
      </c>
      <c r="K11507" t="s">
        <v>17325</v>
      </c>
    </row>
    <row r="11508" spans="1:11" hidden="1" x14ac:dyDescent="0.3">
      <c r="A11508" t="s">
        <v>27469</v>
      </c>
      <c r="B11508" t="s">
        <v>27470</v>
      </c>
      <c r="C11508" t="s">
        <v>17410</v>
      </c>
      <c r="D11508" t="s">
        <v>17411</v>
      </c>
      <c r="E11508" s="74">
        <v>45036</v>
      </c>
      <c r="F11508">
        <v>0.24427599999999999</v>
      </c>
      <c r="G11508" t="s">
        <v>17</v>
      </c>
      <c r="H11508" t="s">
        <v>17315</v>
      </c>
      <c r="I11508" s="74">
        <v>45618</v>
      </c>
      <c r="J11508" t="s">
        <v>19</v>
      </c>
      <c r="K11508" t="s">
        <v>17325</v>
      </c>
    </row>
    <row r="11509" spans="1:11" hidden="1" x14ac:dyDescent="0.3">
      <c r="A11509" t="s">
        <v>27471</v>
      </c>
      <c r="B11509" t="s">
        <v>27472</v>
      </c>
      <c r="C11509" t="s">
        <v>17410</v>
      </c>
      <c r="D11509" t="s">
        <v>17411</v>
      </c>
      <c r="E11509" s="74">
        <v>45044</v>
      </c>
      <c r="F11509">
        <v>0.24291299999999999</v>
      </c>
      <c r="G11509" t="s">
        <v>17</v>
      </c>
      <c r="H11509" t="s">
        <v>17315</v>
      </c>
      <c r="I11509" s="74">
        <v>45680</v>
      </c>
      <c r="J11509" t="s">
        <v>19</v>
      </c>
      <c r="K11509" t="s">
        <v>17325</v>
      </c>
    </row>
    <row r="11510" spans="1:11" hidden="1" x14ac:dyDescent="0.3">
      <c r="A11510" t="s">
        <v>27473</v>
      </c>
      <c r="B11510" t="s">
        <v>27474</v>
      </c>
      <c r="C11510" t="s">
        <v>17410</v>
      </c>
      <c r="D11510" t="s">
        <v>17411</v>
      </c>
      <c r="E11510" s="74">
        <v>45052</v>
      </c>
      <c r="F11510">
        <v>0.247507</v>
      </c>
      <c r="G11510" t="s">
        <v>17</v>
      </c>
      <c r="H11510" t="s">
        <v>17315</v>
      </c>
      <c r="I11510" s="74">
        <v>45680</v>
      </c>
      <c r="J11510" t="s">
        <v>19</v>
      </c>
      <c r="K11510" t="s">
        <v>17325</v>
      </c>
    </row>
    <row r="11511" spans="1:11" hidden="1" x14ac:dyDescent="0.3">
      <c r="A11511" t="s">
        <v>27555</v>
      </c>
      <c r="B11511" t="s">
        <v>27556</v>
      </c>
      <c r="C11511" t="s">
        <v>17410</v>
      </c>
      <c r="D11511" t="s">
        <v>17411</v>
      </c>
      <c r="E11511" s="74">
        <v>44999</v>
      </c>
      <c r="F11511">
        <v>0.24776100000000001</v>
      </c>
      <c r="G11511" t="s">
        <v>17</v>
      </c>
      <c r="H11511" t="s">
        <v>17315</v>
      </c>
      <c r="I11511" s="74">
        <v>45680</v>
      </c>
      <c r="J11511" t="s">
        <v>19</v>
      </c>
      <c r="K11511" t="s">
        <v>17325</v>
      </c>
    </row>
    <row r="11512" spans="1:11" hidden="1" x14ac:dyDescent="0.3">
      <c r="A11512" t="s">
        <v>27557</v>
      </c>
      <c r="B11512" t="s">
        <v>27558</v>
      </c>
      <c r="C11512" t="s">
        <v>17410</v>
      </c>
      <c r="D11512" t="s">
        <v>17411</v>
      </c>
      <c r="E11512" s="74">
        <v>45001</v>
      </c>
      <c r="F11512">
        <v>0.24365400000000001</v>
      </c>
      <c r="G11512" t="s">
        <v>17</v>
      </c>
      <c r="H11512" t="s">
        <v>17315</v>
      </c>
      <c r="I11512" s="74">
        <v>45618</v>
      </c>
      <c r="J11512" t="s">
        <v>19</v>
      </c>
      <c r="K11512" t="s">
        <v>17325</v>
      </c>
    </row>
    <row r="11513" spans="1:11" hidden="1" x14ac:dyDescent="0.3">
      <c r="A11513" t="s">
        <v>27561</v>
      </c>
      <c r="B11513" t="s">
        <v>27562</v>
      </c>
      <c r="C11513" t="s">
        <v>17410</v>
      </c>
      <c r="D11513" t="s">
        <v>17411</v>
      </c>
      <c r="E11513" s="74">
        <v>45063</v>
      </c>
      <c r="F11513">
        <v>0.24903</v>
      </c>
      <c r="G11513" t="s">
        <v>17</v>
      </c>
      <c r="H11513" t="s">
        <v>17315</v>
      </c>
      <c r="I11513" s="74">
        <v>45618</v>
      </c>
      <c r="J11513" t="s">
        <v>19</v>
      </c>
      <c r="K11513" t="s">
        <v>17325</v>
      </c>
    </row>
    <row r="11514" spans="1:11" hidden="1" x14ac:dyDescent="0.3">
      <c r="A11514" t="s">
        <v>27563</v>
      </c>
      <c r="B11514" t="s">
        <v>27564</v>
      </c>
      <c r="C11514" t="s">
        <v>17410</v>
      </c>
      <c r="D11514" t="s">
        <v>17411</v>
      </c>
      <c r="E11514" s="74">
        <v>45064</v>
      </c>
      <c r="F11514">
        <v>0.24882899999999999</v>
      </c>
      <c r="G11514" t="s">
        <v>17</v>
      </c>
      <c r="H11514" t="s">
        <v>17315</v>
      </c>
      <c r="I11514" s="74">
        <v>45680</v>
      </c>
      <c r="J11514" t="s">
        <v>19</v>
      </c>
      <c r="K11514" t="s">
        <v>17325</v>
      </c>
    </row>
    <row r="11515" spans="1:11" hidden="1" x14ac:dyDescent="0.3">
      <c r="A11515" t="s">
        <v>27565</v>
      </c>
      <c r="B11515" t="s">
        <v>27566</v>
      </c>
      <c r="C11515" t="s">
        <v>17410</v>
      </c>
      <c r="D11515" t="s">
        <v>17411</v>
      </c>
      <c r="E11515" s="74">
        <v>45069</v>
      </c>
      <c r="F11515">
        <v>0.24843000000000001</v>
      </c>
      <c r="G11515" t="s">
        <v>17</v>
      </c>
      <c r="H11515" t="s">
        <v>17315</v>
      </c>
      <c r="I11515" s="74">
        <v>45680</v>
      </c>
      <c r="J11515" t="s">
        <v>19</v>
      </c>
      <c r="K11515" t="s">
        <v>17325</v>
      </c>
    </row>
    <row r="11516" spans="1:11" hidden="1" x14ac:dyDescent="0.3">
      <c r="A11516" t="s">
        <v>27567</v>
      </c>
      <c r="B11516" t="s">
        <v>27568</v>
      </c>
      <c r="C11516" t="s">
        <v>17410</v>
      </c>
      <c r="D11516" t="s">
        <v>17411</v>
      </c>
      <c r="E11516" s="74">
        <v>45071</v>
      </c>
      <c r="F11516">
        <v>0.24714</v>
      </c>
      <c r="G11516" t="s">
        <v>17</v>
      </c>
      <c r="H11516" t="s">
        <v>17315</v>
      </c>
      <c r="I11516" s="74">
        <v>45618</v>
      </c>
      <c r="J11516" t="s">
        <v>19</v>
      </c>
      <c r="K11516" t="s">
        <v>17325</v>
      </c>
    </row>
    <row r="11517" spans="1:11" hidden="1" x14ac:dyDescent="0.3">
      <c r="A11517" t="s">
        <v>27569</v>
      </c>
      <c r="B11517" t="s">
        <v>27570</v>
      </c>
      <c r="C11517" t="s">
        <v>17410</v>
      </c>
      <c r="D11517" t="s">
        <v>17411</v>
      </c>
      <c r="E11517" s="74">
        <v>45076</v>
      </c>
      <c r="F11517">
        <v>0.24623999999999999</v>
      </c>
      <c r="G11517" t="s">
        <v>17</v>
      </c>
      <c r="H11517" t="s">
        <v>17315</v>
      </c>
      <c r="I11517" s="74">
        <v>45618</v>
      </c>
      <c r="J11517" t="s">
        <v>19</v>
      </c>
      <c r="K11517" t="s">
        <v>17325</v>
      </c>
    </row>
    <row r="11518" spans="1:11" hidden="1" x14ac:dyDescent="0.3">
      <c r="A11518" t="s">
        <v>27571</v>
      </c>
      <c r="B11518" t="s">
        <v>27572</v>
      </c>
      <c r="C11518" t="s">
        <v>17410</v>
      </c>
      <c r="D11518" t="s">
        <v>17411</v>
      </c>
      <c r="E11518" s="74">
        <v>45078</v>
      </c>
      <c r="F11518">
        <v>0.24912000000000001</v>
      </c>
      <c r="G11518" t="s">
        <v>17</v>
      </c>
      <c r="H11518" t="s">
        <v>17315</v>
      </c>
      <c r="I11518" s="74">
        <v>45680</v>
      </c>
      <c r="J11518" t="s">
        <v>19</v>
      </c>
      <c r="K11518" t="s">
        <v>17325</v>
      </c>
    </row>
    <row r="11519" spans="1:11" hidden="1" x14ac:dyDescent="0.3">
      <c r="A11519" t="s">
        <v>27573</v>
      </c>
      <c r="B11519" t="s">
        <v>27574</v>
      </c>
      <c r="C11519" t="s">
        <v>17410</v>
      </c>
      <c r="D11519" t="s">
        <v>17411</v>
      </c>
      <c r="E11519" s="74">
        <v>45079</v>
      </c>
      <c r="F11519">
        <v>0.24515999999999999</v>
      </c>
      <c r="G11519" t="s">
        <v>17</v>
      </c>
      <c r="H11519" t="s">
        <v>17315</v>
      </c>
      <c r="I11519" s="74">
        <v>45680</v>
      </c>
      <c r="J11519" t="s">
        <v>19</v>
      </c>
      <c r="K11519" t="s">
        <v>17325</v>
      </c>
    </row>
    <row r="11520" spans="1:11" hidden="1" x14ac:dyDescent="0.3">
      <c r="A11520" t="s">
        <v>27575</v>
      </c>
      <c r="B11520" t="s">
        <v>27576</v>
      </c>
      <c r="C11520" t="s">
        <v>17410</v>
      </c>
      <c r="D11520" t="s">
        <v>17411</v>
      </c>
      <c r="E11520" s="74">
        <v>45081</v>
      </c>
      <c r="F11520">
        <v>0.244201</v>
      </c>
      <c r="G11520" t="s">
        <v>17</v>
      </c>
      <c r="H11520" t="s">
        <v>17315</v>
      </c>
      <c r="I11520" s="74">
        <v>45618</v>
      </c>
      <c r="J11520" t="s">
        <v>19</v>
      </c>
      <c r="K11520" t="s">
        <v>17325</v>
      </c>
    </row>
    <row r="11521" spans="1:11" hidden="1" x14ac:dyDescent="0.3">
      <c r="A11521" t="s">
        <v>27577</v>
      </c>
      <c r="B11521" t="s">
        <v>27578</v>
      </c>
      <c r="C11521" t="s">
        <v>17410</v>
      </c>
      <c r="D11521" t="s">
        <v>17411</v>
      </c>
      <c r="E11521" s="74">
        <v>45082</v>
      </c>
      <c r="F11521">
        <v>0.24745500000000001</v>
      </c>
      <c r="G11521" t="s">
        <v>17</v>
      </c>
      <c r="H11521" t="s">
        <v>17315</v>
      </c>
      <c r="I11521" s="74">
        <v>45618</v>
      </c>
      <c r="J11521" t="s">
        <v>19</v>
      </c>
      <c r="K11521" t="s">
        <v>17325</v>
      </c>
    </row>
    <row r="11522" spans="1:11" hidden="1" x14ac:dyDescent="0.3">
      <c r="A11522" t="s">
        <v>27579</v>
      </c>
      <c r="B11522" t="s">
        <v>27580</v>
      </c>
      <c r="C11522" t="s">
        <v>17410</v>
      </c>
      <c r="D11522" t="s">
        <v>17411</v>
      </c>
      <c r="E11522" s="74">
        <v>45083</v>
      </c>
      <c r="F11522">
        <v>0.24732000000000001</v>
      </c>
      <c r="G11522" t="s">
        <v>17</v>
      </c>
      <c r="H11522" t="s">
        <v>17315</v>
      </c>
      <c r="I11522" s="74">
        <v>45618</v>
      </c>
      <c r="J11522" t="s">
        <v>19</v>
      </c>
      <c r="K11522" t="s">
        <v>17325</v>
      </c>
    </row>
    <row r="11523" spans="1:11" hidden="1" x14ac:dyDescent="0.3">
      <c r="A11523" t="s">
        <v>27583</v>
      </c>
      <c r="B11523" t="s">
        <v>27584</v>
      </c>
      <c r="C11523" t="s">
        <v>17410</v>
      </c>
      <c r="D11523" t="s">
        <v>17411</v>
      </c>
      <c r="E11523" s="74">
        <v>45084</v>
      </c>
      <c r="F11523">
        <v>0.24885299999999999</v>
      </c>
      <c r="G11523" t="s">
        <v>17</v>
      </c>
      <c r="H11523" t="s">
        <v>17315</v>
      </c>
      <c r="I11523" s="74">
        <v>45618</v>
      </c>
      <c r="J11523" t="s">
        <v>19</v>
      </c>
      <c r="K11523" t="s">
        <v>17325</v>
      </c>
    </row>
    <row r="11524" spans="1:11" hidden="1" x14ac:dyDescent="0.3">
      <c r="A11524" t="s">
        <v>27589</v>
      </c>
      <c r="B11524" t="s">
        <v>27590</v>
      </c>
      <c r="C11524" t="s">
        <v>17410</v>
      </c>
      <c r="D11524" t="s">
        <v>17411</v>
      </c>
      <c r="E11524" s="74">
        <v>45085</v>
      </c>
      <c r="F11524">
        <v>0.24660000000000001</v>
      </c>
      <c r="G11524" t="s">
        <v>17</v>
      </c>
      <c r="H11524" t="s">
        <v>17315</v>
      </c>
      <c r="I11524" s="74">
        <v>45618</v>
      </c>
      <c r="J11524" t="s">
        <v>19</v>
      </c>
      <c r="K11524" t="s">
        <v>17325</v>
      </c>
    </row>
    <row r="11525" spans="1:11" hidden="1" x14ac:dyDescent="0.3">
      <c r="A11525" t="s">
        <v>27597</v>
      </c>
      <c r="B11525" t="s">
        <v>27598</v>
      </c>
      <c r="C11525" t="s">
        <v>17410</v>
      </c>
      <c r="D11525" t="s">
        <v>17411</v>
      </c>
      <c r="E11525" s="74">
        <v>45091</v>
      </c>
      <c r="F11525">
        <v>0.24846199999999999</v>
      </c>
      <c r="G11525" t="s">
        <v>17</v>
      </c>
      <c r="H11525" t="s">
        <v>17315</v>
      </c>
      <c r="I11525" s="74">
        <v>45618</v>
      </c>
      <c r="J11525" t="s">
        <v>19</v>
      </c>
      <c r="K11525" t="s">
        <v>17325</v>
      </c>
    </row>
    <row r="11526" spans="1:11" hidden="1" x14ac:dyDescent="0.3">
      <c r="A11526" t="s">
        <v>27599</v>
      </c>
      <c r="B11526" t="s">
        <v>27600</v>
      </c>
      <c r="C11526" t="s">
        <v>17410</v>
      </c>
      <c r="D11526" t="s">
        <v>17411</v>
      </c>
      <c r="E11526" s="74">
        <v>45093</v>
      </c>
      <c r="F11526">
        <v>0.24204400000000001</v>
      </c>
      <c r="G11526" t="s">
        <v>17</v>
      </c>
      <c r="H11526" t="s">
        <v>17315</v>
      </c>
      <c r="I11526" s="74">
        <v>45618</v>
      </c>
      <c r="J11526" t="s">
        <v>19</v>
      </c>
      <c r="K11526" t="s">
        <v>17325</v>
      </c>
    </row>
    <row r="11527" spans="1:11" hidden="1" x14ac:dyDescent="0.3">
      <c r="A11527" t="s">
        <v>27601</v>
      </c>
      <c r="B11527" t="s">
        <v>27602</v>
      </c>
      <c r="C11527" t="s">
        <v>17410</v>
      </c>
      <c r="D11527" t="s">
        <v>17411</v>
      </c>
      <c r="E11527" s="74">
        <v>45093</v>
      </c>
      <c r="F11527">
        <v>0.24732000000000001</v>
      </c>
      <c r="G11527" t="s">
        <v>17</v>
      </c>
      <c r="H11527" t="s">
        <v>17315</v>
      </c>
      <c r="I11527" s="74">
        <v>45680</v>
      </c>
      <c r="J11527" t="s">
        <v>19</v>
      </c>
      <c r="K11527" t="s">
        <v>17325</v>
      </c>
    </row>
    <row r="11528" spans="1:11" hidden="1" x14ac:dyDescent="0.3">
      <c r="A11528" t="s">
        <v>27613</v>
      </c>
      <c r="B11528" t="s">
        <v>27614</v>
      </c>
      <c r="C11528" t="s">
        <v>17410</v>
      </c>
      <c r="D11528" t="s">
        <v>17411</v>
      </c>
      <c r="E11528" s="74">
        <v>45093</v>
      </c>
      <c r="F11528">
        <v>0.246312</v>
      </c>
      <c r="G11528" t="s">
        <v>17</v>
      </c>
      <c r="H11528" t="s">
        <v>17315</v>
      </c>
      <c r="I11528" s="74">
        <v>45680</v>
      </c>
      <c r="J11528" t="s">
        <v>19</v>
      </c>
      <c r="K11528" t="s">
        <v>17325</v>
      </c>
    </row>
    <row r="11529" spans="1:11" hidden="1" x14ac:dyDescent="0.3">
      <c r="A11529" t="s">
        <v>27605</v>
      </c>
      <c r="B11529" t="s">
        <v>27606</v>
      </c>
      <c r="C11529" t="s">
        <v>17410</v>
      </c>
      <c r="D11529" t="s">
        <v>17411</v>
      </c>
      <c r="E11529" s="74">
        <v>45094</v>
      </c>
      <c r="F11529">
        <v>0.24610299999999999</v>
      </c>
      <c r="G11529" t="s">
        <v>17</v>
      </c>
      <c r="H11529" t="s">
        <v>17315</v>
      </c>
      <c r="I11529" s="74">
        <v>45680</v>
      </c>
      <c r="J11529" t="s">
        <v>19</v>
      </c>
      <c r="K11529" t="s">
        <v>17325</v>
      </c>
    </row>
    <row r="11530" spans="1:11" hidden="1" x14ac:dyDescent="0.3">
      <c r="A11530" t="s">
        <v>27609</v>
      </c>
      <c r="B11530" t="s">
        <v>27610</v>
      </c>
      <c r="C11530" t="s">
        <v>17410</v>
      </c>
      <c r="D11530" t="s">
        <v>17411</v>
      </c>
      <c r="E11530" s="74">
        <v>45095</v>
      </c>
      <c r="F11530">
        <v>0.24940300000000001</v>
      </c>
      <c r="G11530" t="s">
        <v>17</v>
      </c>
      <c r="H11530" t="s">
        <v>17315</v>
      </c>
      <c r="I11530" s="74">
        <v>45680</v>
      </c>
      <c r="J11530" t="s">
        <v>19</v>
      </c>
      <c r="K11530" t="s">
        <v>17325</v>
      </c>
    </row>
    <row r="11531" spans="1:11" hidden="1" x14ac:dyDescent="0.3">
      <c r="A11531" t="s">
        <v>27619</v>
      </c>
      <c r="B11531" t="s">
        <v>27620</v>
      </c>
      <c r="C11531" t="s">
        <v>17410</v>
      </c>
      <c r="D11531" t="s">
        <v>17411</v>
      </c>
      <c r="E11531" s="74">
        <v>45097</v>
      </c>
      <c r="F11531">
        <v>0.24263999999999999</v>
      </c>
      <c r="G11531" t="s">
        <v>17</v>
      </c>
      <c r="H11531" t="s">
        <v>17315</v>
      </c>
      <c r="I11531" s="74">
        <v>45618</v>
      </c>
      <c r="J11531" t="s">
        <v>19</v>
      </c>
      <c r="K11531" t="s">
        <v>17325</v>
      </c>
    </row>
    <row r="11532" spans="1:11" hidden="1" x14ac:dyDescent="0.3">
      <c r="A11532" t="s">
        <v>27617</v>
      </c>
      <c r="B11532" t="s">
        <v>27618</v>
      </c>
      <c r="C11532" t="s">
        <v>17410</v>
      </c>
      <c r="D11532" t="s">
        <v>17411</v>
      </c>
      <c r="E11532" s="74">
        <v>45098</v>
      </c>
      <c r="F11532">
        <v>0.24438199999999999</v>
      </c>
      <c r="G11532" t="s">
        <v>17</v>
      </c>
      <c r="H11532" t="s">
        <v>17315</v>
      </c>
      <c r="I11532" s="74">
        <v>45618</v>
      </c>
      <c r="J11532" t="s">
        <v>19</v>
      </c>
      <c r="K11532" t="s">
        <v>17325</v>
      </c>
    </row>
    <row r="11533" spans="1:11" hidden="1" x14ac:dyDescent="0.3">
      <c r="A11533" t="s">
        <v>27603</v>
      </c>
      <c r="B11533" t="s">
        <v>27604</v>
      </c>
      <c r="C11533" t="s">
        <v>17410</v>
      </c>
      <c r="D11533" t="s">
        <v>17411</v>
      </c>
      <c r="E11533" s="74">
        <v>45099</v>
      </c>
      <c r="F11533">
        <v>0.24515999999999999</v>
      </c>
      <c r="G11533" t="s">
        <v>17</v>
      </c>
      <c r="H11533" t="s">
        <v>17315</v>
      </c>
      <c r="I11533" s="74">
        <v>45618</v>
      </c>
      <c r="J11533" t="s">
        <v>19</v>
      </c>
      <c r="K11533" t="s">
        <v>17325</v>
      </c>
    </row>
    <row r="11534" spans="1:11" hidden="1" x14ac:dyDescent="0.3">
      <c r="A11534" t="s">
        <v>27607</v>
      </c>
      <c r="B11534" t="s">
        <v>27608</v>
      </c>
      <c r="C11534" t="s">
        <v>17410</v>
      </c>
      <c r="D11534" t="s">
        <v>17411</v>
      </c>
      <c r="E11534" s="74">
        <v>45099</v>
      </c>
      <c r="F11534">
        <v>0.24515200000000001</v>
      </c>
      <c r="G11534" t="s">
        <v>17</v>
      </c>
      <c r="H11534" t="s">
        <v>17315</v>
      </c>
      <c r="I11534" s="74">
        <v>45618</v>
      </c>
      <c r="J11534" t="s">
        <v>19</v>
      </c>
      <c r="K11534" t="s">
        <v>17325</v>
      </c>
    </row>
    <row r="11535" spans="1:11" hidden="1" x14ac:dyDescent="0.3">
      <c r="A11535" t="s">
        <v>27611</v>
      </c>
      <c r="B11535" t="s">
        <v>27612</v>
      </c>
      <c r="C11535" t="s">
        <v>17410</v>
      </c>
      <c r="D11535" t="s">
        <v>17411</v>
      </c>
      <c r="E11535" s="74">
        <v>45100</v>
      </c>
      <c r="F11535">
        <v>0.24551999999999999</v>
      </c>
      <c r="G11535" t="s">
        <v>17</v>
      </c>
      <c r="H11535" t="s">
        <v>17315</v>
      </c>
      <c r="I11535" s="74">
        <v>45680</v>
      </c>
      <c r="J11535" t="s">
        <v>19</v>
      </c>
      <c r="K11535" t="s">
        <v>17325</v>
      </c>
    </row>
    <row r="11536" spans="1:11" hidden="1" x14ac:dyDescent="0.3">
      <c r="A11536" t="s">
        <v>27615</v>
      </c>
      <c r="B11536" t="s">
        <v>27616</v>
      </c>
      <c r="C11536" t="s">
        <v>17410</v>
      </c>
      <c r="D11536" t="s">
        <v>17411</v>
      </c>
      <c r="E11536" s="74">
        <v>45103</v>
      </c>
      <c r="F11536">
        <v>0.23911199999999999</v>
      </c>
      <c r="G11536" t="s">
        <v>17</v>
      </c>
      <c r="H11536" t="s">
        <v>17315</v>
      </c>
      <c r="I11536" s="74">
        <v>45618</v>
      </c>
      <c r="J11536" t="s">
        <v>19</v>
      </c>
      <c r="K11536" t="s">
        <v>17325</v>
      </c>
    </row>
    <row r="11537" spans="1:11" hidden="1" x14ac:dyDescent="0.3">
      <c r="A11537" t="s">
        <v>27621</v>
      </c>
      <c r="B11537" t="s">
        <v>27622</v>
      </c>
      <c r="C11537" t="s">
        <v>17410</v>
      </c>
      <c r="D11537" t="s">
        <v>17411</v>
      </c>
      <c r="E11537" s="74">
        <v>45104</v>
      </c>
      <c r="F11537">
        <v>0.248225</v>
      </c>
      <c r="G11537" t="s">
        <v>17</v>
      </c>
      <c r="H11537" t="s">
        <v>17315</v>
      </c>
      <c r="I11537" s="74">
        <v>45680</v>
      </c>
      <c r="J11537" t="s">
        <v>19</v>
      </c>
      <c r="K11537" t="s">
        <v>17325</v>
      </c>
    </row>
    <row r="11538" spans="1:11" hidden="1" x14ac:dyDescent="0.3">
      <c r="A11538" t="s">
        <v>27623</v>
      </c>
      <c r="B11538" t="s">
        <v>27624</v>
      </c>
      <c r="C11538" t="s">
        <v>17410</v>
      </c>
      <c r="D11538" t="s">
        <v>17411</v>
      </c>
      <c r="E11538" s="74">
        <v>45105</v>
      </c>
      <c r="F11538">
        <v>0.24370600000000001</v>
      </c>
      <c r="G11538" t="s">
        <v>17</v>
      </c>
      <c r="H11538" t="s">
        <v>17315</v>
      </c>
      <c r="I11538" s="74">
        <v>45618</v>
      </c>
      <c r="J11538" t="s">
        <v>19</v>
      </c>
      <c r="K11538" t="s">
        <v>17325</v>
      </c>
    </row>
    <row r="11539" spans="1:11" hidden="1" x14ac:dyDescent="0.3">
      <c r="A11539" t="s">
        <v>27625</v>
      </c>
      <c r="B11539" t="s">
        <v>27626</v>
      </c>
      <c r="C11539" t="s">
        <v>17410</v>
      </c>
      <c r="D11539" t="s">
        <v>17411</v>
      </c>
      <c r="E11539" s="74">
        <v>45108</v>
      </c>
      <c r="F11539">
        <v>0.23791499999999999</v>
      </c>
      <c r="G11539" t="s">
        <v>17</v>
      </c>
      <c r="H11539" t="s">
        <v>17315</v>
      </c>
      <c r="I11539" s="74">
        <v>45618</v>
      </c>
      <c r="J11539" t="s">
        <v>19</v>
      </c>
      <c r="K11539" t="s">
        <v>17325</v>
      </c>
    </row>
    <row r="11540" spans="1:11" hidden="1" x14ac:dyDescent="0.3">
      <c r="A11540" t="s">
        <v>27627</v>
      </c>
      <c r="B11540" t="s">
        <v>27628</v>
      </c>
      <c r="C11540" t="s">
        <v>17410</v>
      </c>
      <c r="D11540" t="s">
        <v>17411</v>
      </c>
      <c r="E11540" s="74">
        <v>45108</v>
      </c>
      <c r="F11540">
        <v>0.24984000000000001</v>
      </c>
      <c r="G11540" t="s">
        <v>17</v>
      </c>
      <c r="H11540" t="s">
        <v>17315</v>
      </c>
      <c r="I11540" s="74">
        <v>45618</v>
      </c>
      <c r="J11540" t="s">
        <v>19</v>
      </c>
      <c r="K11540" t="s">
        <v>17325</v>
      </c>
    </row>
    <row r="11541" spans="1:11" hidden="1" x14ac:dyDescent="0.3">
      <c r="A11541" t="s">
        <v>27629</v>
      </c>
      <c r="B11541" t="s">
        <v>27630</v>
      </c>
      <c r="C11541" t="s">
        <v>17410</v>
      </c>
      <c r="D11541" t="s">
        <v>17411</v>
      </c>
      <c r="E11541" s="74">
        <v>45108</v>
      </c>
      <c r="F11541">
        <v>0.24551999999999999</v>
      </c>
      <c r="G11541" t="s">
        <v>17</v>
      </c>
      <c r="H11541" t="s">
        <v>17315</v>
      </c>
      <c r="I11541" s="74">
        <v>45680</v>
      </c>
      <c r="J11541" t="s">
        <v>19</v>
      </c>
      <c r="K11541" t="s">
        <v>17325</v>
      </c>
    </row>
    <row r="11542" spans="1:11" hidden="1" x14ac:dyDescent="0.3">
      <c r="A11542" t="s">
        <v>27631</v>
      </c>
      <c r="B11542" t="s">
        <v>27632</v>
      </c>
      <c r="C11542" t="s">
        <v>17410</v>
      </c>
      <c r="D11542" t="s">
        <v>17411</v>
      </c>
      <c r="E11542" s="74">
        <v>45108</v>
      </c>
      <c r="F11542">
        <v>0.24540400000000001</v>
      </c>
      <c r="G11542" t="s">
        <v>17</v>
      </c>
      <c r="H11542" t="s">
        <v>17315</v>
      </c>
      <c r="I11542" s="74">
        <v>45680</v>
      </c>
      <c r="J11542" t="s">
        <v>19</v>
      </c>
      <c r="K11542" t="s">
        <v>17325</v>
      </c>
    </row>
    <row r="11543" spans="1:11" hidden="1" x14ac:dyDescent="0.3">
      <c r="A11543" t="s">
        <v>27637</v>
      </c>
      <c r="B11543" t="s">
        <v>27638</v>
      </c>
      <c r="C11543" t="s">
        <v>17410</v>
      </c>
      <c r="D11543" t="s">
        <v>17411</v>
      </c>
      <c r="E11543" s="74">
        <v>45111</v>
      </c>
      <c r="F11543">
        <v>0.248976</v>
      </c>
      <c r="G11543" t="s">
        <v>17</v>
      </c>
      <c r="H11543" t="s">
        <v>17315</v>
      </c>
      <c r="I11543" s="74">
        <v>45618</v>
      </c>
      <c r="J11543" t="s">
        <v>19</v>
      </c>
      <c r="K11543" t="s">
        <v>17325</v>
      </c>
    </row>
    <row r="11544" spans="1:11" hidden="1" x14ac:dyDescent="0.3">
      <c r="A11544" t="s">
        <v>27643</v>
      </c>
      <c r="B11544" t="s">
        <v>27644</v>
      </c>
      <c r="C11544" t="s">
        <v>17410</v>
      </c>
      <c r="D11544" t="s">
        <v>17411</v>
      </c>
      <c r="E11544" s="74">
        <v>45112</v>
      </c>
      <c r="F11544">
        <v>0.24693599999999999</v>
      </c>
      <c r="G11544" t="s">
        <v>17</v>
      </c>
      <c r="H11544" t="s">
        <v>17315</v>
      </c>
      <c r="I11544" s="74">
        <v>45618</v>
      </c>
      <c r="J11544" t="s">
        <v>19</v>
      </c>
      <c r="K11544" t="s">
        <v>17325</v>
      </c>
    </row>
    <row r="11545" spans="1:11" hidden="1" x14ac:dyDescent="0.3">
      <c r="A11545" t="s">
        <v>27633</v>
      </c>
      <c r="B11545" t="s">
        <v>27634</v>
      </c>
      <c r="C11545" t="s">
        <v>17410</v>
      </c>
      <c r="D11545" t="s">
        <v>17411</v>
      </c>
      <c r="E11545" s="74">
        <v>45114</v>
      </c>
      <c r="F11545">
        <v>0.24271899999999999</v>
      </c>
      <c r="G11545" t="s">
        <v>17</v>
      </c>
      <c r="H11545" t="s">
        <v>17315</v>
      </c>
      <c r="I11545" s="74">
        <v>45618</v>
      </c>
      <c r="J11545" t="s">
        <v>19</v>
      </c>
      <c r="K11545" t="s">
        <v>17325</v>
      </c>
    </row>
    <row r="11546" spans="1:11" hidden="1" x14ac:dyDescent="0.3">
      <c r="A11546" t="s">
        <v>27635</v>
      </c>
      <c r="B11546" t="s">
        <v>27636</v>
      </c>
      <c r="C11546" t="s">
        <v>17410</v>
      </c>
      <c r="D11546" t="s">
        <v>17411</v>
      </c>
      <c r="E11546" s="74">
        <v>45117</v>
      </c>
      <c r="F11546">
        <v>0.24419099999999999</v>
      </c>
      <c r="G11546" t="s">
        <v>17</v>
      </c>
      <c r="H11546" t="s">
        <v>17315</v>
      </c>
      <c r="I11546" s="74">
        <v>45618</v>
      </c>
      <c r="J11546" t="s">
        <v>19</v>
      </c>
      <c r="K11546" t="s">
        <v>17325</v>
      </c>
    </row>
    <row r="11547" spans="1:11" hidden="1" x14ac:dyDescent="0.3">
      <c r="A11547" t="s">
        <v>27659</v>
      </c>
      <c r="B11547" t="s">
        <v>27660</v>
      </c>
      <c r="C11547" t="s">
        <v>17410</v>
      </c>
      <c r="D11547" t="s">
        <v>17411</v>
      </c>
      <c r="E11547" s="74">
        <v>45119</v>
      </c>
      <c r="F11547">
        <v>0.24934999999999999</v>
      </c>
      <c r="G11547" t="s">
        <v>17</v>
      </c>
      <c r="H11547" t="s">
        <v>17315</v>
      </c>
      <c r="I11547" s="74">
        <v>45618</v>
      </c>
      <c r="J11547" t="s">
        <v>19</v>
      </c>
      <c r="K11547" t="s">
        <v>17325</v>
      </c>
    </row>
    <row r="11548" spans="1:11" hidden="1" x14ac:dyDescent="0.3">
      <c r="A11548" t="s">
        <v>27647</v>
      </c>
      <c r="B11548" t="s">
        <v>27648</v>
      </c>
      <c r="C11548" t="s">
        <v>17410</v>
      </c>
      <c r="D11548" t="s">
        <v>17411</v>
      </c>
      <c r="E11548" s="74">
        <v>45119</v>
      </c>
      <c r="F11548">
        <v>0.24418699999999999</v>
      </c>
      <c r="G11548" t="s">
        <v>17</v>
      </c>
      <c r="H11548" t="s">
        <v>17315</v>
      </c>
      <c r="I11548" s="74">
        <v>45618</v>
      </c>
      <c r="J11548" t="s">
        <v>19</v>
      </c>
      <c r="K11548" t="s">
        <v>17325</v>
      </c>
    </row>
    <row r="11549" spans="1:11" hidden="1" x14ac:dyDescent="0.3">
      <c r="A11549" t="s">
        <v>27653</v>
      </c>
      <c r="B11549" t="s">
        <v>27654</v>
      </c>
      <c r="C11549" t="s">
        <v>17410</v>
      </c>
      <c r="D11549" t="s">
        <v>17411</v>
      </c>
      <c r="E11549" s="74">
        <v>45120</v>
      </c>
      <c r="F11549">
        <v>0.24817600000000001</v>
      </c>
      <c r="G11549" t="s">
        <v>17</v>
      </c>
      <c r="H11549" t="s">
        <v>17315</v>
      </c>
      <c r="I11549" s="74">
        <v>45618</v>
      </c>
      <c r="J11549" t="s">
        <v>19</v>
      </c>
      <c r="K11549" t="s">
        <v>17325</v>
      </c>
    </row>
    <row r="11550" spans="1:11" hidden="1" x14ac:dyDescent="0.3">
      <c r="A11550" t="s">
        <v>27639</v>
      </c>
      <c r="B11550" t="s">
        <v>27640</v>
      </c>
      <c r="C11550" t="s">
        <v>17410</v>
      </c>
      <c r="D11550" t="s">
        <v>17411</v>
      </c>
      <c r="E11550" s="74">
        <v>45121</v>
      </c>
      <c r="F11550">
        <v>0.24706</v>
      </c>
      <c r="G11550" t="s">
        <v>17</v>
      </c>
      <c r="H11550" t="s">
        <v>17315</v>
      </c>
      <c r="I11550" s="74">
        <v>45618</v>
      </c>
      <c r="J11550" t="s">
        <v>19</v>
      </c>
      <c r="K11550" t="s">
        <v>17325</v>
      </c>
    </row>
    <row r="11551" spans="1:11" hidden="1" x14ac:dyDescent="0.3">
      <c r="A11551" t="s">
        <v>27641</v>
      </c>
      <c r="B11551" t="s">
        <v>27642</v>
      </c>
      <c r="C11551" t="s">
        <v>17410</v>
      </c>
      <c r="D11551" t="s">
        <v>17411</v>
      </c>
      <c r="E11551" s="74">
        <v>45121</v>
      </c>
      <c r="F11551">
        <v>0.24417</v>
      </c>
      <c r="G11551" t="s">
        <v>17</v>
      </c>
      <c r="H11551" t="s">
        <v>17315</v>
      </c>
      <c r="I11551" s="74">
        <v>45618</v>
      </c>
      <c r="J11551" t="s">
        <v>19</v>
      </c>
      <c r="K11551" t="s">
        <v>17325</v>
      </c>
    </row>
    <row r="11552" spans="1:11" hidden="1" x14ac:dyDescent="0.3">
      <c r="A11552" t="s">
        <v>27645</v>
      </c>
      <c r="B11552" t="s">
        <v>27646</v>
      </c>
      <c r="C11552" t="s">
        <v>17410</v>
      </c>
      <c r="D11552" t="s">
        <v>17411</v>
      </c>
      <c r="E11552" s="74">
        <v>45125</v>
      </c>
      <c r="F11552">
        <v>0.24048</v>
      </c>
      <c r="G11552" t="s">
        <v>17</v>
      </c>
      <c r="H11552" t="s">
        <v>17315</v>
      </c>
      <c r="I11552" s="74">
        <v>45618</v>
      </c>
      <c r="J11552" t="s">
        <v>19</v>
      </c>
      <c r="K11552" t="s">
        <v>17325</v>
      </c>
    </row>
    <row r="11553" spans="1:11" hidden="1" x14ac:dyDescent="0.3">
      <c r="A11553" t="s">
        <v>27655</v>
      </c>
      <c r="B11553" t="s">
        <v>27656</v>
      </c>
      <c r="C11553" t="s">
        <v>17410</v>
      </c>
      <c r="D11553" t="s">
        <v>17411</v>
      </c>
      <c r="E11553" s="74">
        <v>45125</v>
      </c>
      <c r="F11553">
        <v>0.24854399999999999</v>
      </c>
      <c r="G11553" t="s">
        <v>17</v>
      </c>
      <c r="H11553" t="s">
        <v>17315</v>
      </c>
      <c r="I11553" s="74">
        <v>45680</v>
      </c>
      <c r="J11553" t="s">
        <v>19</v>
      </c>
      <c r="K11553" t="s">
        <v>17325</v>
      </c>
    </row>
    <row r="11554" spans="1:11" hidden="1" x14ac:dyDescent="0.3">
      <c r="A11554" t="s">
        <v>27657</v>
      </c>
      <c r="B11554" t="s">
        <v>27658</v>
      </c>
      <c r="C11554" t="s">
        <v>17410</v>
      </c>
      <c r="D11554" t="s">
        <v>17411</v>
      </c>
      <c r="E11554" s="74">
        <v>45127</v>
      </c>
      <c r="F11554">
        <v>0.24812999999999999</v>
      </c>
      <c r="G11554" t="s">
        <v>17</v>
      </c>
      <c r="H11554" t="s">
        <v>17315</v>
      </c>
      <c r="I11554" s="74">
        <v>45618</v>
      </c>
      <c r="J11554" t="s">
        <v>19</v>
      </c>
      <c r="K11554" t="s">
        <v>17325</v>
      </c>
    </row>
    <row r="11555" spans="1:11" hidden="1" x14ac:dyDescent="0.3">
      <c r="A11555" t="s">
        <v>27661</v>
      </c>
      <c r="B11555" t="s">
        <v>27662</v>
      </c>
      <c r="C11555" t="s">
        <v>17410</v>
      </c>
      <c r="D11555" t="s">
        <v>17411</v>
      </c>
      <c r="E11555" s="74">
        <v>45128</v>
      </c>
      <c r="F11555">
        <v>0.24412500000000001</v>
      </c>
      <c r="G11555" t="s">
        <v>17</v>
      </c>
      <c r="H11555" t="s">
        <v>17315</v>
      </c>
      <c r="I11555" s="74">
        <v>45680</v>
      </c>
      <c r="J11555" t="s">
        <v>19</v>
      </c>
      <c r="K11555" t="s">
        <v>17325</v>
      </c>
    </row>
    <row r="11556" spans="1:11" hidden="1" x14ac:dyDescent="0.3">
      <c r="A11556" t="s">
        <v>27669</v>
      </c>
      <c r="B11556" t="s">
        <v>27670</v>
      </c>
      <c r="C11556" t="s">
        <v>17410</v>
      </c>
      <c r="D11556" t="s">
        <v>17411</v>
      </c>
      <c r="E11556" s="74">
        <v>45132</v>
      </c>
      <c r="F11556">
        <v>0.24948000000000001</v>
      </c>
      <c r="G11556" t="s">
        <v>17</v>
      </c>
      <c r="H11556" t="s">
        <v>17315</v>
      </c>
      <c r="I11556" s="74">
        <v>45680</v>
      </c>
      <c r="J11556" t="s">
        <v>19</v>
      </c>
      <c r="K11556" t="s">
        <v>17325</v>
      </c>
    </row>
    <row r="11557" spans="1:11" hidden="1" x14ac:dyDescent="0.3">
      <c r="A11557" t="s">
        <v>27663</v>
      </c>
      <c r="B11557" t="s">
        <v>27664</v>
      </c>
      <c r="C11557" t="s">
        <v>17410</v>
      </c>
      <c r="D11557" t="s">
        <v>17411</v>
      </c>
      <c r="E11557" s="74">
        <v>45134</v>
      </c>
      <c r="F11557">
        <v>0.24804000000000001</v>
      </c>
      <c r="G11557" t="s">
        <v>17</v>
      </c>
      <c r="H11557" t="s">
        <v>17315</v>
      </c>
      <c r="I11557" s="74">
        <v>45618</v>
      </c>
      <c r="J11557" t="s">
        <v>19</v>
      </c>
      <c r="K11557" t="s">
        <v>17325</v>
      </c>
    </row>
    <row r="11558" spans="1:11" hidden="1" x14ac:dyDescent="0.3">
      <c r="A11558" t="s">
        <v>27665</v>
      </c>
      <c r="B11558" t="s">
        <v>27666</v>
      </c>
      <c r="C11558" t="s">
        <v>17410</v>
      </c>
      <c r="D11558" t="s">
        <v>17411</v>
      </c>
      <c r="E11558" s="74">
        <v>45135</v>
      </c>
      <c r="F11558">
        <v>0.245923</v>
      </c>
      <c r="G11558" t="s">
        <v>17</v>
      </c>
      <c r="H11558" t="s">
        <v>17315</v>
      </c>
      <c r="I11558" s="74">
        <v>45680</v>
      </c>
      <c r="J11558" t="s">
        <v>19</v>
      </c>
      <c r="K11558" t="s">
        <v>17325</v>
      </c>
    </row>
    <row r="11559" spans="1:11" hidden="1" x14ac:dyDescent="0.3">
      <c r="A11559" t="s">
        <v>27675</v>
      </c>
      <c r="B11559" t="s">
        <v>27676</v>
      </c>
      <c r="C11559" t="s">
        <v>17410</v>
      </c>
      <c r="D11559" t="s">
        <v>17411</v>
      </c>
      <c r="E11559" s="74">
        <v>45139</v>
      </c>
      <c r="F11559">
        <v>0.24984000000000001</v>
      </c>
      <c r="G11559" t="s">
        <v>17</v>
      </c>
      <c r="H11559" t="s">
        <v>17315</v>
      </c>
      <c r="I11559" s="74">
        <v>45618</v>
      </c>
      <c r="J11559" t="s">
        <v>19</v>
      </c>
      <c r="K11559" t="s">
        <v>17325</v>
      </c>
    </row>
    <row r="11560" spans="1:11" hidden="1" x14ac:dyDescent="0.3">
      <c r="A11560" t="s">
        <v>27671</v>
      </c>
      <c r="B11560" t="s">
        <v>27672</v>
      </c>
      <c r="C11560" t="s">
        <v>17410</v>
      </c>
      <c r="D11560" t="s">
        <v>17411</v>
      </c>
      <c r="E11560" s="74">
        <v>45139</v>
      </c>
      <c r="F11560">
        <v>0.24331900000000001</v>
      </c>
      <c r="G11560" t="s">
        <v>17</v>
      </c>
      <c r="H11560" t="s">
        <v>17315</v>
      </c>
      <c r="I11560" s="74">
        <v>45618</v>
      </c>
      <c r="J11560" t="s">
        <v>19</v>
      </c>
      <c r="K11560" t="s">
        <v>17325</v>
      </c>
    </row>
    <row r="11561" spans="1:11" hidden="1" x14ac:dyDescent="0.3">
      <c r="A11561" t="s">
        <v>27673</v>
      </c>
      <c r="B11561" t="s">
        <v>27674</v>
      </c>
      <c r="C11561" t="s">
        <v>17410</v>
      </c>
      <c r="D11561" t="s">
        <v>17411</v>
      </c>
      <c r="E11561" s="74">
        <v>45140</v>
      </c>
      <c r="F11561">
        <v>0.24156</v>
      </c>
      <c r="G11561" t="s">
        <v>17</v>
      </c>
      <c r="H11561" t="s">
        <v>17315</v>
      </c>
      <c r="I11561" s="74">
        <v>45618</v>
      </c>
      <c r="J11561" t="s">
        <v>19</v>
      </c>
      <c r="K11561" t="s">
        <v>17325</v>
      </c>
    </row>
    <row r="11562" spans="1:11" hidden="1" x14ac:dyDescent="0.3">
      <c r="A11562" t="s">
        <v>27703</v>
      </c>
      <c r="B11562" t="s">
        <v>27704</v>
      </c>
      <c r="C11562" t="s">
        <v>17410</v>
      </c>
      <c r="D11562" t="s">
        <v>17411</v>
      </c>
      <c r="E11562" s="74">
        <v>45145</v>
      </c>
      <c r="F11562">
        <v>0.24934500000000001</v>
      </c>
      <c r="G11562" t="s">
        <v>17</v>
      </c>
      <c r="H11562" t="s">
        <v>17315</v>
      </c>
      <c r="I11562" s="74">
        <v>45618</v>
      </c>
      <c r="J11562" t="s">
        <v>19</v>
      </c>
      <c r="K11562" t="s">
        <v>17325</v>
      </c>
    </row>
    <row r="11563" spans="1:11" hidden="1" x14ac:dyDescent="0.3">
      <c r="A11563" t="s">
        <v>27677</v>
      </c>
      <c r="B11563" t="s">
        <v>27678</v>
      </c>
      <c r="C11563" t="s">
        <v>17410</v>
      </c>
      <c r="D11563" t="s">
        <v>17411</v>
      </c>
      <c r="E11563" s="74">
        <v>45147</v>
      </c>
      <c r="F11563">
        <v>0.24657699999999999</v>
      </c>
      <c r="G11563" t="s">
        <v>17</v>
      </c>
      <c r="H11563" t="s">
        <v>17315</v>
      </c>
      <c r="I11563" s="74">
        <v>45680</v>
      </c>
      <c r="J11563" t="s">
        <v>19</v>
      </c>
      <c r="K11563" t="s">
        <v>17325</v>
      </c>
    </row>
    <row r="11564" spans="1:11" hidden="1" x14ac:dyDescent="0.3">
      <c r="A11564" t="s">
        <v>27709</v>
      </c>
      <c r="B11564" t="s">
        <v>27710</v>
      </c>
      <c r="C11564" t="s">
        <v>17410</v>
      </c>
      <c r="D11564" t="s">
        <v>17411</v>
      </c>
      <c r="E11564" s="74">
        <v>45152</v>
      </c>
      <c r="F11564">
        <v>0.24660000000000001</v>
      </c>
      <c r="G11564" t="s">
        <v>17</v>
      </c>
      <c r="H11564" t="s">
        <v>17315</v>
      </c>
      <c r="I11564" s="74">
        <v>45680</v>
      </c>
      <c r="J11564" t="s">
        <v>19</v>
      </c>
      <c r="K11564" t="s">
        <v>17325</v>
      </c>
    </row>
    <row r="11565" spans="1:11" hidden="1" x14ac:dyDescent="0.3">
      <c r="A11565" t="s">
        <v>27705</v>
      </c>
      <c r="B11565" t="s">
        <v>27706</v>
      </c>
      <c r="C11565" t="s">
        <v>17410</v>
      </c>
      <c r="D11565" t="s">
        <v>17411</v>
      </c>
      <c r="E11565" s="74">
        <v>45154</v>
      </c>
      <c r="F11565">
        <v>0.24745500000000001</v>
      </c>
      <c r="G11565" t="s">
        <v>17</v>
      </c>
      <c r="H11565" t="s">
        <v>17315</v>
      </c>
      <c r="I11565" s="74">
        <v>45680</v>
      </c>
      <c r="J11565" t="s">
        <v>19</v>
      </c>
      <c r="K11565" t="s">
        <v>17325</v>
      </c>
    </row>
    <row r="11566" spans="1:11" hidden="1" x14ac:dyDescent="0.3">
      <c r="A11566" t="s">
        <v>27707</v>
      </c>
      <c r="B11566" t="s">
        <v>27708</v>
      </c>
      <c r="C11566" t="s">
        <v>17410</v>
      </c>
      <c r="D11566" t="s">
        <v>17411</v>
      </c>
      <c r="E11566" s="74">
        <v>45159</v>
      </c>
      <c r="F11566">
        <v>0.24610099999999999</v>
      </c>
      <c r="G11566" t="s">
        <v>17</v>
      </c>
      <c r="H11566" t="s">
        <v>17315</v>
      </c>
      <c r="I11566" s="74">
        <v>45618</v>
      </c>
      <c r="J11566" t="s">
        <v>19</v>
      </c>
      <c r="K11566" t="s">
        <v>17325</v>
      </c>
    </row>
    <row r="11567" spans="1:11" hidden="1" x14ac:dyDescent="0.3">
      <c r="A11567" t="s">
        <v>27679</v>
      </c>
      <c r="B11567" t="s">
        <v>27680</v>
      </c>
      <c r="C11567" t="s">
        <v>17410</v>
      </c>
      <c r="D11567" t="s">
        <v>17411</v>
      </c>
      <c r="E11567" s="74">
        <v>45161</v>
      </c>
      <c r="F11567">
        <v>0.24696000000000001</v>
      </c>
      <c r="G11567" t="s">
        <v>17</v>
      </c>
      <c r="H11567" t="s">
        <v>17315</v>
      </c>
      <c r="I11567" s="74">
        <v>45618</v>
      </c>
      <c r="J11567" t="s">
        <v>19</v>
      </c>
      <c r="K11567" t="s">
        <v>17325</v>
      </c>
    </row>
    <row r="11568" spans="1:11" hidden="1" x14ac:dyDescent="0.3">
      <c r="A11568" t="s">
        <v>27681</v>
      </c>
      <c r="B11568" t="s">
        <v>27682</v>
      </c>
      <c r="C11568" t="s">
        <v>17410</v>
      </c>
      <c r="D11568" t="s">
        <v>17411</v>
      </c>
      <c r="E11568" s="74">
        <v>45166</v>
      </c>
      <c r="F11568">
        <v>0.242337</v>
      </c>
      <c r="G11568" t="s">
        <v>17</v>
      </c>
      <c r="H11568" t="s">
        <v>17315</v>
      </c>
      <c r="I11568" s="74">
        <v>45680</v>
      </c>
      <c r="J11568" t="s">
        <v>19</v>
      </c>
      <c r="K11568" t="s">
        <v>17325</v>
      </c>
    </row>
    <row r="11569" spans="1:11" hidden="1" x14ac:dyDescent="0.3">
      <c r="A11569" t="s">
        <v>27683</v>
      </c>
      <c r="B11569" t="s">
        <v>27684</v>
      </c>
      <c r="C11569" t="s">
        <v>17410</v>
      </c>
      <c r="D11569" t="s">
        <v>17411</v>
      </c>
      <c r="E11569" s="74">
        <v>45167</v>
      </c>
      <c r="F11569">
        <v>0.24340899999999999</v>
      </c>
      <c r="G11569" t="s">
        <v>17</v>
      </c>
      <c r="H11569" t="s">
        <v>17315</v>
      </c>
      <c r="I11569" s="74">
        <v>45680</v>
      </c>
      <c r="J11569" t="s">
        <v>19</v>
      </c>
      <c r="K11569" t="s">
        <v>17325</v>
      </c>
    </row>
    <row r="11570" spans="1:11" hidden="1" x14ac:dyDescent="0.3">
      <c r="A11570" t="s">
        <v>27685</v>
      </c>
      <c r="B11570" t="s">
        <v>27686</v>
      </c>
      <c r="C11570" t="s">
        <v>17410</v>
      </c>
      <c r="D11570" t="s">
        <v>17411</v>
      </c>
      <c r="E11570" s="74">
        <v>45174</v>
      </c>
      <c r="F11570">
        <v>0.24546499999999999</v>
      </c>
      <c r="G11570" t="s">
        <v>17</v>
      </c>
      <c r="H11570" t="s">
        <v>17315</v>
      </c>
      <c r="I11570" s="74">
        <v>45618</v>
      </c>
      <c r="J11570" t="s">
        <v>19</v>
      </c>
      <c r="K11570" t="s">
        <v>17325</v>
      </c>
    </row>
    <row r="11571" spans="1:11" hidden="1" x14ac:dyDescent="0.3">
      <c r="A11571" t="s">
        <v>27687</v>
      </c>
      <c r="B11571" t="s">
        <v>27688</v>
      </c>
      <c r="C11571" t="s">
        <v>17410</v>
      </c>
      <c r="D11571" t="s">
        <v>17411</v>
      </c>
      <c r="E11571" s="74">
        <v>45170</v>
      </c>
      <c r="F11571">
        <v>0.24791299999999999</v>
      </c>
      <c r="G11571" t="s">
        <v>17</v>
      </c>
      <c r="H11571" t="s">
        <v>17315</v>
      </c>
      <c r="I11571" s="74">
        <v>45618</v>
      </c>
      <c r="J11571" t="s">
        <v>19</v>
      </c>
      <c r="K11571" t="s">
        <v>17325</v>
      </c>
    </row>
    <row r="11572" spans="1:11" hidden="1" x14ac:dyDescent="0.3">
      <c r="A11572" t="s">
        <v>27689</v>
      </c>
      <c r="B11572" t="s">
        <v>27690</v>
      </c>
      <c r="C11572" t="s">
        <v>17410</v>
      </c>
      <c r="D11572" t="s">
        <v>17411</v>
      </c>
      <c r="E11572" s="74">
        <v>45177</v>
      </c>
      <c r="F11572">
        <v>0.24216299999999999</v>
      </c>
      <c r="G11572" t="s">
        <v>17</v>
      </c>
      <c r="H11572" t="s">
        <v>17315</v>
      </c>
      <c r="I11572" s="74">
        <v>45618</v>
      </c>
      <c r="J11572" t="s">
        <v>19</v>
      </c>
      <c r="K11572" t="s">
        <v>17325</v>
      </c>
    </row>
    <row r="11573" spans="1:11" hidden="1" x14ac:dyDescent="0.3">
      <c r="A11573" t="s">
        <v>27691</v>
      </c>
      <c r="B11573" t="s">
        <v>27692</v>
      </c>
      <c r="C11573" t="s">
        <v>17410</v>
      </c>
      <c r="D11573" t="s">
        <v>17411</v>
      </c>
      <c r="E11573" s="74">
        <v>45181</v>
      </c>
      <c r="F11573">
        <v>0.246368</v>
      </c>
      <c r="G11573" t="s">
        <v>17</v>
      </c>
      <c r="H11573" t="s">
        <v>17315</v>
      </c>
      <c r="I11573" s="74">
        <v>45618</v>
      </c>
      <c r="J11573" t="s">
        <v>19</v>
      </c>
      <c r="K11573" t="s">
        <v>17325</v>
      </c>
    </row>
    <row r="11574" spans="1:11" hidden="1" x14ac:dyDescent="0.3">
      <c r="A11574" t="s">
        <v>27693</v>
      </c>
      <c r="B11574" t="s">
        <v>27694</v>
      </c>
      <c r="C11574" t="s">
        <v>17410</v>
      </c>
      <c r="D11574" t="s">
        <v>17411</v>
      </c>
      <c r="E11574" s="74">
        <v>45195</v>
      </c>
      <c r="F11574">
        <v>0.24815400000000001</v>
      </c>
      <c r="G11574" t="s">
        <v>17</v>
      </c>
      <c r="H11574" t="s">
        <v>17315</v>
      </c>
      <c r="I11574" s="74">
        <v>45680</v>
      </c>
      <c r="J11574" t="s">
        <v>19</v>
      </c>
      <c r="K11574" t="s">
        <v>17325</v>
      </c>
    </row>
    <row r="11575" spans="1:11" hidden="1" x14ac:dyDescent="0.3">
      <c r="A11575" t="s">
        <v>27695</v>
      </c>
      <c r="B11575" t="s">
        <v>27696</v>
      </c>
      <c r="C11575" t="s">
        <v>17410</v>
      </c>
      <c r="D11575" t="s">
        <v>17411</v>
      </c>
      <c r="E11575" s="74">
        <v>45200</v>
      </c>
      <c r="F11575">
        <v>0.246363</v>
      </c>
      <c r="G11575" t="s">
        <v>17</v>
      </c>
      <c r="H11575" t="s">
        <v>17315</v>
      </c>
      <c r="I11575" s="74">
        <v>45680</v>
      </c>
      <c r="J11575" t="s">
        <v>19</v>
      </c>
      <c r="K11575" t="s">
        <v>17325</v>
      </c>
    </row>
    <row r="11576" spans="1:11" hidden="1" x14ac:dyDescent="0.3">
      <c r="A11576" t="s">
        <v>27697</v>
      </c>
      <c r="B11576" t="s">
        <v>27698</v>
      </c>
      <c r="C11576" t="s">
        <v>17410</v>
      </c>
      <c r="D11576" t="s">
        <v>17411</v>
      </c>
      <c r="E11576" s="74">
        <v>45202</v>
      </c>
      <c r="F11576">
        <v>0.24444299999999999</v>
      </c>
      <c r="G11576" t="s">
        <v>17</v>
      </c>
      <c r="H11576" t="s">
        <v>17315</v>
      </c>
      <c r="I11576" s="74">
        <v>45618</v>
      </c>
      <c r="J11576" t="s">
        <v>19</v>
      </c>
      <c r="K11576" t="s">
        <v>17325</v>
      </c>
    </row>
    <row r="11577" spans="1:11" hidden="1" x14ac:dyDescent="0.3">
      <c r="A11577" t="s">
        <v>27699</v>
      </c>
      <c r="B11577" t="s">
        <v>27700</v>
      </c>
      <c r="C11577" t="s">
        <v>17410</v>
      </c>
      <c r="D11577" t="s">
        <v>17411</v>
      </c>
      <c r="E11577" s="74">
        <v>45205</v>
      </c>
      <c r="F11577">
        <v>0.24559500000000001</v>
      </c>
      <c r="G11577" t="s">
        <v>17</v>
      </c>
      <c r="H11577" t="s">
        <v>17315</v>
      </c>
      <c r="I11577" s="74">
        <v>45680</v>
      </c>
      <c r="J11577" t="s">
        <v>19</v>
      </c>
      <c r="K11577" t="s">
        <v>17325</v>
      </c>
    </row>
    <row r="11578" spans="1:11" hidden="1" x14ac:dyDescent="0.3">
      <c r="A11578" t="s">
        <v>27711</v>
      </c>
      <c r="B11578" t="s">
        <v>27712</v>
      </c>
      <c r="C11578" t="s">
        <v>17410</v>
      </c>
      <c r="D11578" t="s">
        <v>17411</v>
      </c>
      <c r="E11578" s="74">
        <v>45215</v>
      </c>
      <c r="F11578">
        <v>0.24937899999999999</v>
      </c>
      <c r="G11578" t="s">
        <v>17</v>
      </c>
      <c r="H11578" t="s">
        <v>17315</v>
      </c>
      <c r="I11578" s="74">
        <v>45618</v>
      </c>
      <c r="J11578" t="s">
        <v>19</v>
      </c>
      <c r="K11578" t="s">
        <v>17325</v>
      </c>
    </row>
    <row r="11579" spans="1:11" hidden="1" x14ac:dyDescent="0.3">
      <c r="A11579" t="s">
        <v>27713</v>
      </c>
      <c r="B11579" t="s">
        <v>27714</v>
      </c>
      <c r="C11579" t="s">
        <v>17410</v>
      </c>
      <c r="D11579" t="s">
        <v>17411</v>
      </c>
      <c r="E11579" s="74">
        <v>45219</v>
      </c>
      <c r="F11579">
        <v>0.24860199999999999</v>
      </c>
      <c r="G11579" t="s">
        <v>17</v>
      </c>
      <c r="H11579" t="s">
        <v>17315</v>
      </c>
      <c r="I11579" s="74">
        <v>45618</v>
      </c>
      <c r="J11579" t="s">
        <v>19</v>
      </c>
      <c r="K11579" t="s">
        <v>17325</v>
      </c>
    </row>
    <row r="11580" spans="1:11" hidden="1" x14ac:dyDescent="0.3">
      <c r="A11580" t="s">
        <v>27715</v>
      </c>
      <c r="B11580" t="s">
        <v>27716</v>
      </c>
      <c r="C11580" t="s">
        <v>17410</v>
      </c>
      <c r="D11580" t="s">
        <v>17411</v>
      </c>
      <c r="E11580" s="74">
        <v>45223</v>
      </c>
      <c r="F11580">
        <v>0.24665400000000001</v>
      </c>
      <c r="G11580" t="s">
        <v>17</v>
      </c>
      <c r="H11580" t="s">
        <v>17315</v>
      </c>
      <c r="I11580" s="74">
        <v>45680</v>
      </c>
      <c r="J11580" t="s">
        <v>19</v>
      </c>
      <c r="K11580" t="s">
        <v>17325</v>
      </c>
    </row>
    <row r="11581" spans="1:11" hidden="1" x14ac:dyDescent="0.3">
      <c r="A11581" t="s">
        <v>27741</v>
      </c>
      <c r="B11581" t="s">
        <v>27742</v>
      </c>
      <c r="C11581" t="s">
        <v>17410</v>
      </c>
      <c r="D11581" t="s">
        <v>17411</v>
      </c>
      <c r="E11581" s="74">
        <v>45223</v>
      </c>
      <c r="F11581">
        <v>0.24842500000000001</v>
      </c>
      <c r="G11581" t="s">
        <v>17</v>
      </c>
      <c r="H11581" t="s">
        <v>17315</v>
      </c>
      <c r="I11581" s="74">
        <v>45618</v>
      </c>
      <c r="J11581" t="s">
        <v>19</v>
      </c>
      <c r="K11581" t="s">
        <v>17325</v>
      </c>
    </row>
    <row r="11582" spans="1:11" hidden="1" x14ac:dyDescent="0.3">
      <c r="A11582" t="s">
        <v>27717</v>
      </c>
      <c r="B11582" t="s">
        <v>27718</v>
      </c>
      <c r="C11582" t="s">
        <v>17410</v>
      </c>
      <c r="D11582" t="s">
        <v>17411</v>
      </c>
      <c r="E11582" s="74">
        <v>45223</v>
      </c>
      <c r="F11582">
        <v>0.24640200000000001</v>
      </c>
      <c r="G11582" t="s">
        <v>17</v>
      </c>
      <c r="H11582" t="s">
        <v>17315</v>
      </c>
      <c r="I11582" s="74">
        <v>45618</v>
      </c>
      <c r="J11582" t="s">
        <v>19</v>
      </c>
      <c r="K11582" t="s">
        <v>17325</v>
      </c>
    </row>
    <row r="11583" spans="1:11" hidden="1" x14ac:dyDescent="0.3">
      <c r="A11583" t="s">
        <v>27825</v>
      </c>
      <c r="B11583" t="s">
        <v>27826</v>
      </c>
      <c r="C11583" t="s">
        <v>17410</v>
      </c>
      <c r="D11583" t="s">
        <v>17411</v>
      </c>
      <c r="E11583" s="74">
        <v>45060</v>
      </c>
      <c r="F11583">
        <v>0.245757</v>
      </c>
      <c r="G11583" t="s">
        <v>17</v>
      </c>
      <c r="H11583" t="s">
        <v>17315</v>
      </c>
      <c r="I11583" s="74">
        <v>45680</v>
      </c>
      <c r="J11583" t="s">
        <v>19</v>
      </c>
      <c r="K11583" t="s">
        <v>17325</v>
      </c>
    </row>
    <row r="11584" spans="1:11" hidden="1" x14ac:dyDescent="0.3">
      <c r="A11584" t="s">
        <v>27833</v>
      </c>
      <c r="B11584" t="s">
        <v>27834</v>
      </c>
      <c r="C11584" t="s">
        <v>17410</v>
      </c>
      <c r="D11584" t="s">
        <v>17411</v>
      </c>
      <c r="E11584" s="74">
        <v>45208</v>
      </c>
      <c r="F11584">
        <v>0.24882099999999999</v>
      </c>
      <c r="G11584" t="s">
        <v>17</v>
      </c>
      <c r="H11584" t="s">
        <v>17315</v>
      </c>
      <c r="I11584" s="74">
        <v>45680</v>
      </c>
      <c r="J11584" t="s">
        <v>19</v>
      </c>
      <c r="K11584" t="s">
        <v>17325</v>
      </c>
    </row>
    <row r="11585" spans="1:11" hidden="1" x14ac:dyDescent="0.3">
      <c r="A11585" t="s">
        <v>27835</v>
      </c>
      <c r="B11585" t="s">
        <v>27836</v>
      </c>
      <c r="C11585" t="s">
        <v>17410</v>
      </c>
      <c r="D11585" t="s">
        <v>17411</v>
      </c>
      <c r="E11585" s="74">
        <v>45210</v>
      </c>
      <c r="F11585">
        <v>0.241172</v>
      </c>
      <c r="G11585" t="s">
        <v>17</v>
      </c>
      <c r="H11585" t="s">
        <v>17315</v>
      </c>
      <c r="I11585" s="74">
        <v>45680</v>
      </c>
      <c r="J11585" t="s">
        <v>19</v>
      </c>
      <c r="K11585" t="s">
        <v>17325</v>
      </c>
    </row>
    <row r="11586" spans="1:11" hidden="1" x14ac:dyDescent="0.3">
      <c r="A11586" t="s">
        <v>27837</v>
      </c>
      <c r="B11586" t="s">
        <v>27838</v>
      </c>
      <c r="C11586" t="s">
        <v>17410</v>
      </c>
      <c r="D11586" t="s">
        <v>17411</v>
      </c>
      <c r="E11586" s="74">
        <v>45225</v>
      </c>
      <c r="F11586">
        <v>0.24580399999999999</v>
      </c>
      <c r="G11586" t="s">
        <v>17</v>
      </c>
      <c r="H11586" t="s">
        <v>17315</v>
      </c>
      <c r="I11586" s="74">
        <v>45680</v>
      </c>
      <c r="J11586" t="s">
        <v>19</v>
      </c>
      <c r="K11586" t="s">
        <v>17325</v>
      </c>
    </row>
    <row r="11587" spans="1:11" hidden="1" x14ac:dyDescent="0.3">
      <c r="A11587" t="s">
        <v>27889</v>
      </c>
      <c r="B11587" t="s">
        <v>27890</v>
      </c>
      <c r="C11587" t="s">
        <v>17410</v>
      </c>
      <c r="D11587" t="s">
        <v>17411</v>
      </c>
      <c r="E11587" s="74">
        <v>44594</v>
      </c>
      <c r="F11587">
        <v>0.245867</v>
      </c>
      <c r="G11587" t="s">
        <v>17</v>
      </c>
      <c r="H11587" t="s">
        <v>17315</v>
      </c>
      <c r="I11587" s="74">
        <v>45618</v>
      </c>
      <c r="J11587" t="s">
        <v>19</v>
      </c>
      <c r="K11587" t="s">
        <v>17325</v>
      </c>
    </row>
    <row r="11588" spans="1:11" hidden="1" x14ac:dyDescent="0.3">
      <c r="A11588" t="s">
        <v>27891</v>
      </c>
      <c r="B11588" t="s">
        <v>27892</v>
      </c>
      <c r="C11588" t="s">
        <v>17410</v>
      </c>
      <c r="D11588" t="s">
        <v>17411</v>
      </c>
      <c r="E11588" s="74">
        <v>45086</v>
      </c>
      <c r="F11588">
        <v>0.243504</v>
      </c>
      <c r="G11588" t="s">
        <v>17</v>
      </c>
      <c r="H11588" t="s">
        <v>17315</v>
      </c>
      <c r="I11588" s="74">
        <v>45618</v>
      </c>
      <c r="J11588" t="s">
        <v>19</v>
      </c>
      <c r="K11588" t="s">
        <v>17325</v>
      </c>
    </row>
    <row r="11589" spans="1:11" hidden="1" x14ac:dyDescent="0.3">
      <c r="A11589" t="s">
        <v>27893</v>
      </c>
      <c r="B11589" t="s">
        <v>27894</v>
      </c>
      <c r="C11589" t="s">
        <v>17410</v>
      </c>
      <c r="D11589" t="s">
        <v>17411</v>
      </c>
      <c r="E11589" s="74">
        <v>45088</v>
      </c>
      <c r="F11589">
        <v>0.24479999999999999</v>
      </c>
      <c r="G11589" t="s">
        <v>17</v>
      </c>
      <c r="H11589" t="s">
        <v>17315</v>
      </c>
      <c r="I11589" s="74">
        <v>45618</v>
      </c>
      <c r="J11589" t="s">
        <v>19</v>
      </c>
      <c r="K11589" t="s">
        <v>17325</v>
      </c>
    </row>
    <row r="11590" spans="1:11" hidden="1" x14ac:dyDescent="0.3">
      <c r="A11590" t="s">
        <v>27895</v>
      </c>
      <c r="B11590" t="s">
        <v>27896</v>
      </c>
      <c r="C11590" t="s">
        <v>17410</v>
      </c>
      <c r="D11590" t="s">
        <v>17411</v>
      </c>
      <c r="E11590" s="74">
        <v>45090</v>
      </c>
      <c r="F11590">
        <v>0.24623999999999999</v>
      </c>
      <c r="G11590" t="s">
        <v>17</v>
      </c>
      <c r="H11590" t="s">
        <v>17315</v>
      </c>
      <c r="I11590" s="74">
        <v>45618</v>
      </c>
      <c r="J11590" t="s">
        <v>19</v>
      </c>
      <c r="K11590" t="s">
        <v>17325</v>
      </c>
    </row>
    <row r="11591" spans="1:11" hidden="1" x14ac:dyDescent="0.3">
      <c r="A11591" t="s">
        <v>27899</v>
      </c>
      <c r="B11591" t="s">
        <v>27900</v>
      </c>
      <c r="C11591" t="s">
        <v>17410</v>
      </c>
      <c r="D11591" t="s">
        <v>17411</v>
      </c>
      <c r="E11591" s="74">
        <v>45183</v>
      </c>
      <c r="F11591">
        <v>0.24635299999999999</v>
      </c>
      <c r="G11591" t="s">
        <v>17</v>
      </c>
      <c r="H11591" t="s">
        <v>17315</v>
      </c>
      <c r="I11591" s="74">
        <v>45680</v>
      </c>
      <c r="J11591" t="s">
        <v>19</v>
      </c>
      <c r="K11591" t="s">
        <v>17325</v>
      </c>
    </row>
    <row r="11592" spans="1:11" hidden="1" x14ac:dyDescent="0.3">
      <c r="A11592" t="s">
        <v>27901</v>
      </c>
      <c r="B11592" t="s">
        <v>27902</v>
      </c>
      <c r="C11592" t="s">
        <v>17410</v>
      </c>
      <c r="D11592" t="s">
        <v>17411</v>
      </c>
      <c r="E11592" s="74">
        <v>45231</v>
      </c>
      <c r="F11592">
        <v>0.24968799999999999</v>
      </c>
      <c r="G11592" t="s">
        <v>17</v>
      </c>
      <c r="H11592" t="s">
        <v>17315</v>
      </c>
      <c r="I11592" s="74">
        <v>45680</v>
      </c>
      <c r="J11592" t="s">
        <v>19</v>
      </c>
      <c r="K11592" t="s">
        <v>17325</v>
      </c>
    </row>
    <row r="11593" spans="1:11" hidden="1" x14ac:dyDescent="0.3">
      <c r="A11593" t="s">
        <v>27905</v>
      </c>
      <c r="B11593" t="s">
        <v>27906</v>
      </c>
      <c r="C11593" t="s">
        <v>17410</v>
      </c>
      <c r="D11593" t="s">
        <v>17411</v>
      </c>
      <c r="E11593" s="74">
        <v>45232</v>
      </c>
      <c r="F11593">
        <v>0.24611</v>
      </c>
      <c r="G11593" t="s">
        <v>17</v>
      </c>
      <c r="H11593" t="s">
        <v>17315</v>
      </c>
      <c r="I11593" s="74">
        <v>45680</v>
      </c>
      <c r="J11593" t="s">
        <v>19</v>
      </c>
      <c r="K11593" t="s">
        <v>17325</v>
      </c>
    </row>
    <row r="11594" spans="1:11" hidden="1" x14ac:dyDescent="0.3">
      <c r="A11594" t="s">
        <v>27897</v>
      </c>
      <c r="B11594" t="s">
        <v>27898</v>
      </c>
      <c r="C11594" t="s">
        <v>17410</v>
      </c>
      <c r="D11594" t="s">
        <v>17411</v>
      </c>
      <c r="E11594" s="74">
        <v>45238</v>
      </c>
      <c r="F11594">
        <v>0.248113</v>
      </c>
      <c r="G11594" t="s">
        <v>17</v>
      </c>
      <c r="H11594" t="s">
        <v>17315</v>
      </c>
      <c r="I11594" s="74">
        <v>45618</v>
      </c>
      <c r="J11594" t="s">
        <v>19</v>
      </c>
      <c r="K11594" t="s">
        <v>17325</v>
      </c>
    </row>
    <row r="11595" spans="1:11" hidden="1" x14ac:dyDescent="0.3">
      <c r="A11595" t="s">
        <v>27925</v>
      </c>
      <c r="B11595" t="s">
        <v>27926</v>
      </c>
      <c r="C11595" t="s">
        <v>17410</v>
      </c>
      <c r="D11595" t="s">
        <v>17411</v>
      </c>
      <c r="E11595" s="74">
        <v>45259</v>
      </c>
      <c r="F11595">
        <v>0.244753</v>
      </c>
      <c r="G11595" t="s">
        <v>17</v>
      </c>
      <c r="H11595" t="s">
        <v>17315</v>
      </c>
      <c r="I11595" s="74">
        <v>45618</v>
      </c>
      <c r="J11595" t="s">
        <v>19</v>
      </c>
      <c r="K11595" t="s">
        <v>17325</v>
      </c>
    </row>
    <row r="11596" spans="1:11" hidden="1" x14ac:dyDescent="0.3">
      <c r="A11596" t="s">
        <v>27915</v>
      </c>
      <c r="B11596" t="s">
        <v>27916</v>
      </c>
      <c r="C11596" t="s">
        <v>17410</v>
      </c>
      <c r="D11596" t="s">
        <v>17411</v>
      </c>
      <c r="E11596" s="74">
        <v>45264</v>
      </c>
      <c r="F11596">
        <v>0.24946499999999999</v>
      </c>
      <c r="G11596" t="s">
        <v>17</v>
      </c>
      <c r="H11596" t="s">
        <v>17315</v>
      </c>
      <c r="I11596" s="74">
        <v>45618</v>
      </c>
      <c r="J11596" t="s">
        <v>19</v>
      </c>
      <c r="K11596" t="s">
        <v>17325</v>
      </c>
    </row>
    <row r="11597" spans="1:11" hidden="1" x14ac:dyDescent="0.3">
      <c r="A11597" t="s">
        <v>27921</v>
      </c>
      <c r="B11597" t="s">
        <v>27922</v>
      </c>
      <c r="C11597" t="s">
        <v>17410</v>
      </c>
      <c r="D11597" t="s">
        <v>17411</v>
      </c>
      <c r="E11597" s="74">
        <v>45266</v>
      </c>
      <c r="F11597">
        <v>0.247417</v>
      </c>
      <c r="G11597" t="s">
        <v>17</v>
      </c>
      <c r="H11597" t="s">
        <v>17315</v>
      </c>
      <c r="I11597" s="74">
        <v>45618</v>
      </c>
      <c r="J11597" t="s">
        <v>19</v>
      </c>
      <c r="K11597" t="s">
        <v>17325</v>
      </c>
    </row>
    <row r="11598" spans="1:11" hidden="1" x14ac:dyDescent="0.3">
      <c r="A11598" t="s">
        <v>27903</v>
      </c>
      <c r="B11598" t="s">
        <v>27904</v>
      </c>
      <c r="C11598" t="s">
        <v>17410</v>
      </c>
      <c r="D11598" t="s">
        <v>17411</v>
      </c>
      <c r="E11598" s="74">
        <v>45271</v>
      </c>
      <c r="F11598">
        <v>0.247249</v>
      </c>
      <c r="G11598" t="s">
        <v>17</v>
      </c>
      <c r="H11598" t="s">
        <v>17315</v>
      </c>
      <c r="I11598" s="74">
        <v>45680</v>
      </c>
      <c r="J11598" t="s">
        <v>19</v>
      </c>
      <c r="K11598" t="s">
        <v>17325</v>
      </c>
    </row>
    <row r="11599" spans="1:11" hidden="1" x14ac:dyDescent="0.3">
      <c r="A11599" t="s">
        <v>27907</v>
      </c>
      <c r="B11599" t="s">
        <v>27908</v>
      </c>
      <c r="C11599" t="s">
        <v>17410</v>
      </c>
      <c r="D11599" t="s">
        <v>17411</v>
      </c>
      <c r="E11599" s="74">
        <v>45274</v>
      </c>
      <c r="F11599">
        <v>0.236098</v>
      </c>
      <c r="G11599" t="s">
        <v>17</v>
      </c>
      <c r="H11599" t="s">
        <v>17315</v>
      </c>
      <c r="I11599" s="74">
        <v>45680</v>
      </c>
      <c r="J11599" t="s">
        <v>19</v>
      </c>
      <c r="K11599" t="s">
        <v>17325</v>
      </c>
    </row>
    <row r="11600" spans="1:11" hidden="1" x14ac:dyDescent="0.3">
      <c r="A11600" t="s">
        <v>27909</v>
      </c>
      <c r="B11600" t="s">
        <v>27910</v>
      </c>
      <c r="C11600" t="s">
        <v>17410</v>
      </c>
      <c r="D11600" t="s">
        <v>17411</v>
      </c>
      <c r="E11600" s="74">
        <v>45280</v>
      </c>
      <c r="F11600">
        <v>0.24632599999999999</v>
      </c>
      <c r="G11600" t="s">
        <v>17</v>
      </c>
      <c r="H11600" t="s">
        <v>17315</v>
      </c>
      <c r="I11600" s="74">
        <v>45680</v>
      </c>
      <c r="J11600" t="s">
        <v>19</v>
      </c>
      <c r="K11600" t="s">
        <v>17325</v>
      </c>
    </row>
    <row r="11601" spans="1:11" hidden="1" x14ac:dyDescent="0.3">
      <c r="A11601" t="s">
        <v>27911</v>
      </c>
      <c r="B11601" t="s">
        <v>27912</v>
      </c>
      <c r="C11601" t="s">
        <v>17410</v>
      </c>
      <c r="D11601" t="s">
        <v>17411</v>
      </c>
      <c r="E11601" s="74">
        <v>45287</v>
      </c>
      <c r="F11601">
        <v>0.243696</v>
      </c>
      <c r="G11601" t="s">
        <v>17</v>
      </c>
      <c r="H11601" t="s">
        <v>17315</v>
      </c>
      <c r="I11601" s="74">
        <v>45618</v>
      </c>
      <c r="J11601" t="s">
        <v>19</v>
      </c>
      <c r="K11601" t="s">
        <v>17325</v>
      </c>
    </row>
    <row r="11602" spans="1:11" hidden="1" x14ac:dyDescent="0.3">
      <c r="A11602" t="s">
        <v>27917</v>
      </c>
      <c r="B11602" t="s">
        <v>27918</v>
      </c>
      <c r="C11602" t="s">
        <v>17410</v>
      </c>
      <c r="D11602" t="s">
        <v>17411</v>
      </c>
      <c r="E11602" s="74">
        <v>45307</v>
      </c>
      <c r="F11602">
        <v>0.24631700000000001</v>
      </c>
      <c r="G11602" t="s">
        <v>17</v>
      </c>
      <c r="H11602" t="s">
        <v>17315</v>
      </c>
      <c r="I11602" s="74">
        <v>45680</v>
      </c>
      <c r="J11602" t="s">
        <v>19</v>
      </c>
      <c r="K11602" t="s">
        <v>17325</v>
      </c>
    </row>
    <row r="11603" spans="1:11" hidden="1" x14ac:dyDescent="0.3">
      <c r="A11603" t="s">
        <v>27919</v>
      </c>
      <c r="B11603" t="s">
        <v>27920</v>
      </c>
      <c r="C11603" t="s">
        <v>17410</v>
      </c>
      <c r="D11603" t="s">
        <v>17411</v>
      </c>
      <c r="E11603" s="74">
        <v>45310</v>
      </c>
      <c r="F11603">
        <v>0.24745700000000001</v>
      </c>
      <c r="G11603" t="s">
        <v>17</v>
      </c>
      <c r="H11603" t="s">
        <v>17315</v>
      </c>
      <c r="I11603" s="74">
        <v>45680</v>
      </c>
      <c r="J11603" t="s">
        <v>19</v>
      </c>
      <c r="K11603" t="s">
        <v>17325</v>
      </c>
    </row>
    <row r="11604" spans="1:11" hidden="1" x14ac:dyDescent="0.3">
      <c r="A11604" t="s">
        <v>27927</v>
      </c>
      <c r="B11604" t="s">
        <v>27928</v>
      </c>
      <c r="C11604" t="s">
        <v>17410</v>
      </c>
      <c r="D11604" t="s">
        <v>17411</v>
      </c>
      <c r="E11604" s="74">
        <v>45316</v>
      </c>
      <c r="F11604">
        <v>0.24743000000000001</v>
      </c>
      <c r="G11604" t="s">
        <v>17</v>
      </c>
      <c r="H11604" t="s">
        <v>17315</v>
      </c>
      <c r="I11604" s="74">
        <v>45618</v>
      </c>
      <c r="J11604" t="s">
        <v>19</v>
      </c>
      <c r="K11604" t="s">
        <v>17325</v>
      </c>
    </row>
    <row r="11605" spans="1:11" hidden="1" x14ac:dyDescent="0.3">
      <c r="A11605" t="s">
        <v>27935</v>
      </c>
      <c r="B11605" t="s">
        <v>27936</v>
      </c>
      <c r="C11605" t="s">
        <v>17410</v>
      </c>
      <c r="D11605" t="s">
        <v>17411</v>
      </c>
      <c r="E11605" s="74">
        <v>45335</v>
      </c>
      <c r="F11605">
        <v>0.241504</v>
      </c>
      <c r="G11605" t="s">
        <v>17</v>
      </c>
      <c r="H11605" t="s">
        <v>17315</v>
      </c>
      <c r="I11605" s="74">
        <v>45618</v>
      </c>
      <c r="J11605" t="s">
        <v>19</v>
      </c>
      <c r="K11605" t="s">
        <v>17325</v>
      </c>
    </row>
    <row r="11606" spans="1:11" hidden="1" x14ac:dyDescent="0.3">
      <c r="A11606" t="s">
        <v>27937</v>
      </c>
      <c r="B11606" t="s">
        <v>27938</v>
      </c>
      <c r="C11606" t="s">
        <v>17410</v>
      </c>
      <c r="D11606" t="s">
        <v>17411</v>
      </c>
      <c r="E11606" s="74">
        <v>45343</v>
      </c>
      <c r="F11606">
        <v>0.24875800000000001</v>
      </c>
      <c r="G11606" t="s">
        <v>17</v>
      </c>
      <c r="H11606" t="s">
        <v>17315</v>
      </c>
      <c r="I11606" s="74">
        <v>45680</v>
      </c>
      <c r="J11606" t="s">
        <v>19</v>
      </c>
      <c r="K11606" t="s">
        <v>17325</v>
      </c>
    </row>
    <row r="11607" spans="1:11" hidden="1" x14ac:dyDescent="0.3">
      <c r="A11607" t="s">
        <v>27941</v>
      </c>
      <c r="B11607" t="s">
        <v>27942</v>
      </c>
      <c r="C11607" t="s">
        <v>17410</v>
      </c>
      <c r="D11607" t="s">
        <v>17411</v>
      </c>
      <c r="E11607" s="74">
        <v>45352</v>
      </c>
      <c r="F11607">
        <v>0.24877199999999999</v>
      </c>
      <c r="G11607" t="s">
        <v>17</v>
      </c>
      <c r="H11607" t="s">
        <v>17315</v>
      </c>
      <c r="I11607" s="74">
        <v>45618</v>
      </c>
      <c r="J11607" t="s">
        <v>19</v>
      </c>
      <c r="K11607" t="s">
        <v>17325</v>
      </c>
    </row>
    <row r="11608" spans="1:11" hidden="1" x14ac:dyDescent="0.3">
      <c r="A11608" t="s">
        <v>27945</v>
      </c>
      <c r="B11608" t="s">
        <v>27946</v>
      </c>
      <c r="C11608" t="s">
        <v>17410</v>
      </c>
      <c r="D11608" t="s">
        <v>17411</v>
      </c>
      <c r="E11608" s="74">
        <v>45355</v>
      </c>
      <c r="F11608">
        <v>0.24833</v>
      </c>
      <c r="G11608" t="s">
        <v>17</v>
      </c>
      <c r="H11608" t="s">
        <v>17315</v>
      </c>
      <c r="I11608" s="74">
        <v>45618</v>
      </c>
      <c r="J11608" t="s">
        <v>19</v>
      </c>
      <c r="K11608" t="s">
        <v>17325</v>
      </c>
    </row>
    <row r="11609" spans="1:11" hidden="1" x14ac:dyDescent="0.3">
      <c r="A11609" t="s">
        <v>28011</v>
      </c>
      <c r="B11609" t="s">
        <v>28012</v>
      </c>
      <c r="C11609" t="s">
        <v>17410</v>
      </c>
      <c r="D11609" t="s">
        <v>17411</v>
      </c>
      <c r="E11609" s="74">
        <v>45292</v>
      </c>
      <c r="F11609">
        <v>0.24626000000000001</v>
      </c>
      <c r="G11609" t="s">
        <v>17</v>
      </c>
      <c r="H11609" t="s">
        <v>17315</v>
      </c>
      <c r="I11609" s="74">
        <v>45643</v>
      </c>
      <c r="J11609" t="s">
        <v>19</v>
      </c>
      <c r="K11609" t="s">
        <v>17325</v>
      </c>
    </row>
    <row r="11610" spans="1:11" hidden="1" x14ac:dyDescent="0.3">
      <c r="A11610" t="s">
        <v>28053</v>
      </c>
      <c r="B11610" t="s">
        <v>28054</v>
      </c>
      <c r="C11610" t="s">
        <v>17410</v>
      </c>
      <c r="D11610" t="s">
        <v>17411</v>
      </c>
      <c r="E11610" s="74">
        <v>45292</v>
      </c>
      <c r="F11610">
        <v>0.24359</v>
      </c>
      <c r="G11610" t="s">
        <v>17</v>
      </c>
      <c r="H11610" t="s">
        <v>17315</v>
      </c>
      <c r="I11610" s="74">
        <v>45643</v>
      </c>
      <c r="J11610" t="s">
        <v>19</v>
      </c>
      <c r="K11610" t="s">
        <v>17325</v>
      </c>
    </row>
    <row r="11611" spans="1:11" hidden="1" x14ac:dyDescent="0.3">
      <c r="A11611" t="s">
        <v>28055</v>
      </c>
      <c r="B11611" t="s">
        <v>28056</v>
      </c>
      <c r="C11611" t="s">
        <v>17410</v>
      </c>
      <c r="D11611" t="s">
        <v>17411</v>
      </c>
      <c r="E11611" s="74">
        <v>45383</v>
      </c>
      <c r="F11611">
        <v>0.246504</v>
      </c>
      <c r="G11611" t="s">
        <v>17</v>
      </c>
      <c r="H11611" t="s">
        <v>17315</v>
      </c>
      <c r="I11611" s="74">
        <v>45643</v>
      </c>
      <c r="J11611" t="s">
        <v>19</v>
      </c>
      <c r="K11611" t="s">
        <v>17325</v>
      </c>
    </row>
    <row r="11612" spans="1:11" hidden="1" x14ac:dyDescent="0.3">
      <c r="A11612" t="s">
        <v>28057</v>
      </c>
      <c r="B11612" t="s">
        <v>28058</v>
      </c>
      <c r="C11612" t="s">
        <v>17410</v>
      </c>
      <c r="D11612" t="s">
        <v>17411</v>
      </c>
      <c r="E11612" s="74">
        <v>45429</v>
      </c>
      <c r="F11612">
        <v>0.243281</v>
      </c>
      <c r="G11612" t="s">
        <v>17</v>
      </c>
      <c r="H11612" t="s">
        <v>17315</v>
      </c>
      <c r="I11612" s="74">
        <v>45643</v>
      </c>
      <c r="J11612" t="s">
        <v>19</v>
      </c>
      <c r="K11612" t="s">
        <v>17325</v>
      </c>
    </row>
    <row r="11613" spans="1:11" hidden="1" x14ac:dyDescent="0.3">
      <c r="A11613" t="s">
        <v>28059</v>
      </c>
      <c r="B11613" t="s">
        <v>28060</v>
      </c>
      <c r="C11613" t="s">
        <v>17410</v>
      </c>
      <c r="D11613" t="s">
        <v>17411</v>
      </c>
      <c r="E11613" s="74">
        <v>45441</v>
      </c>
      <c r="F11613">
        <v>0.24867600000000001</v>
      </c>
      <c r="G11613" t="s">
        <v>17</v>
      </c>
      <c r="H11613" t="s">
        <v>17315</v>
      </c>
      <c r="I11613" s="74">
        <v>45643</v>
      </c>
      <c r="J11613" t="s">
        <v>19</v>
      </c>
      <c r="K11613" t="s">
        <v>17325</v>
      </c>
    </row>
    <row r="11614" spans="1:11" hidden="1" x14ac:dyDescent="0.3">
      <c r="A11614" t="s">
        <v>28065</v>
      </c>
      <c r="B11614" t="s">
        <v>28066</v>
      </c>
      <c r="C11614" t="s">
        <v>17410</v>
      </c>
      <c r="D11614" t="s">
        <v>17411</v>
      </c>
      <c r="E11614" s="74">
        <v>45476</v>
      </c>
      <c r="F11614">
        <v>0.23826800000000001</v>
      </c>
      <c r="G11614" t="s">
        <v>17</v>
      </c>
      <c r="H11614" t="s">
        <v>17315</v>
      </c>
      <c r="I11614" s="74">
        <v>45643</v>
      </c>
      <c r="J11614" t="s">
        <v>19</v>
      </c>
      <c r="K11614" t="s">
        <v>17325</v>
      </c>
    </row>
    <row r="11615" spans="1:11" hidden="1" x14ac:dyDescent="0.3">
      <c r="A11615" t="s">
        <v>28085</v>
      </c>
      <c r="B11615" t="s">
        <v>28086</v>
      </c>
      <c r="C11615" t="s">
        <v>17410</v>
      </c>
      <c r="D11615" t="s">
        <v>17411</v>
      </c>
      <c r="E11615" s="74">
        <v>45530</v>
      </c>
      <c r="F11615">
        <v>0.246637</v>
      </c>
      <c r="G11615" t="s">
        <v>17</v>
      </c>
      <c r="H11615" t="s">
        <v>17315</v>
      </c>
      <c r="I11615" s="74">
        <v>45643</v>
      </c>
      <c r="J11615" t="s">
        <v>19</v>
      </c>
      <c r="K11615" t="s">
        <v>17325</v>
      </c>
    </row>
    <row r="11616" spans="1:11" hidden="1" x14ac:dyDescent="0.3">
      <c r="A11616" t="s">
        <v>28091</v>
      </c>
      <c r="B11616" t="s">
        <v>28092</v>
      </c>
      <c r="C11616" t="s">
        <v>17410</v>
      </c>
      <c r="D11616" t="s">
        <v>17411</v>
      </c>
      <c r="E11616" s="74">
        <v>45526</v>
      </c>
      <c r="F11616">
        <v>0.245752</v>
      </c>
      <c r="G11616" t="s">
        <v>17</v>
      </c>
      <c r="H11616" t="s">
        <v>17315</v>
      </c>
      <c r="I11616" s="74">
        <v>45643</v>
      </c>
      <c r="J11616" t="s">
        <v>19</v>
      </c>
      <c r="K11616" t="s">
        <v>17325</v>
      </c>
    </row>
    <row r="11617" spans="1:11" hidden="1" x14ac:dyDescent="0.3">
      <c r="A11617" t="s">
        <v>28093</v>
      </c>
      <c r="B11617" t="s">
        <v>28094</v>
      </c>
      <c r="C11617" t="s">
        <v>17410</v>
      </c>
      <c r="D11617" t="s">
        <v>17411</v>
      </c>
      <c r="E11617" s="74">
        <v>45488</v>
      </c>
      <c r="F11617">
        <v>0.24462800000000001</v>
      </c>
      <c r="G11617" t="s">
        <v>17</v>
      </c>
      <c r="H11617" t="s">
        <v>17315</v>
      </c>
      <c r="I11617" s="74">
        <v>45643</v>
      </c>
      <c r="J11617" t="s">
        <v>19</v>
      </c>
      <c r="K11617" t="s">
        <v>17325</v>
      </c>
    </row>
    <row r="11618" spans="1:11" hidden="1" x14ac:dyDescent="0.3">
      <c r="A11618" t="s">
        <v>28095</v>
      </c>
      <c r="B11618" t="s">
        <v>28096</v>
      </c>
      <c r="C11618" t="s">
        <v>17410</v>
      </c>
      <c r="D11618" t="s">
        <v>17411</v>
      </c>
      <c r="E11618" s="74">
        <v>45481</v>
      </c>
      <c r="F11618">
        <v>0.24911700000000001</v>
      </c>
      <c r="G11618" t="s">
        <v>17</v>
      </c>
      <c r="H11618" t="s">
        <v>17315</v>
      </c>
      <c r="I11618" s="74">
        <v>45643</v>
      </c>
      <c r="J11618" t="s">
        <v>19</v>
      </c>
      <c r="K11618" t="s">
        <v>17325</v>
      </c>
    </row>
    <row r="11619" spans="1:11" hidden="1" x14ac:dyDescent="0.3">
      <c r="A11619" t="s">
        <v>28099</v>
      </c>
      <c r="B11619" t="s">
        <v>28100</v>
      </c>
      <c r="C11619" t="s">
        <v>17410</v>
      </c>
      <c r="D11619" t="s">
        <v>17411</v>
      </c>
      <c r="E11619" s="74">
        <v>45362</v>
      </c>
      <c r="F11619">
        <v>0.24728800000000001</v>
      </c>
      <c r="G11619" t="s">
        <v>17</v>
      </c>
      <c r="H11619" t="s">
        <v>17315</v>
      </c>
      <c r="I11619" s="74">
        <v>45643</v>
      </c>
      <c r="J11619" t="s">
        <v>19</v>
      </c>
      <c r="K11619" t="s">
        <v>17325</v>
      </c>
    </row>
    <row r="11620" spans="1:11" hidden="1" x14ac:dyDescent="0.3">
      <c r="A11620" t="s">
        <v>17808</v>
      </c>
      <c r="B11620" t="s">
        <v>17809</v>
      </c>
      <c r="C11620" t="s">
        <v>17410</v>
      </c>
      <c r="D11620" t="s">
        <v>17411</v>
      </c>
      <c r="E11620" s="74">
        <v>41293</v>
      </c>
      <c r="F11620">
        <v>0.17962400000000001</v>
      </c>
      <c r="G11620" t="s">
        <v>17</v>
      </c>
      <c r="H11620" t="s">
        <v>17315</v>
      </c>
      <c r="I11620" s="74">
        <v>45162</v>
      </c>
      <c r="J11620" t="s">
        <v>19</v>
      </c>
      <c r="K11620" t="s">
        <v>17325</v>
      </c>
    </row>
    <row r="11621" spans="1:11" hidden="1" x14ac:dyDescent="0.3">
      <c r="A11621" t="s">
        <v>17828</v>
      </c>
      <c r="B11621" t="s">
        <v>17829</v>
      </c>
      <c r="C11621" t="s">
        <v>17410</v>
      </c>
      <c r="D11621" t="s">
        <v>17411</v>
      </c>
      <c r="E11621" s="74">
        <v>40953</v>
      </c>
      <c r="F11621">
        <v>0.246451</v>
      </c>
      <c r="G11621" t="s">
        <v>17</v>
      </c>
      <c r="H11621" t="s">
        <v>17315</v>
      </c>
      <c r="I11621" s="74">
        <v>45162</v>
      </c>
      <c r="J11621" t="s">
        <v>19</v>
      </c>
      <c r="K11621" t="s">
        <v>17325</v>
      </c>
    </row>
    <row r="11622" spans="1:11" hidden="1" x14ac:dyDescent="0.3">
      <c r="A11622" t="s">
        <v>17830</v>
      </c>
      <c r="B11622" t="s">
        <v>17831</v>
      </c>
      <c r="C11622" t="s">
        <v>17410</v>
      </c>
      <c r="D11622" t="s">
        <v>17411</v>
      </c>
      <c r="E11622" s="74">
        <v>40981</v>
      </c>
      <c r="F11622">
        <v>0.236094</v>
      </c>
      <c r="G11622" t="s">
        <v>17</v>
      </c>
      <c r="H11622" t="s">
        <v>17315</v>
      </c>
      <c r="I11622" s="74">
        <v>45163</v>
      </c>
      <c r="J11622" t="s">
        <v>19</v>
      </c>
      <c r="K11622" t="s">
        <v>17325</v>
      </c>
    </row>
    <row r="11623" spans="1:11" hidden="1" x14ac:dyDescent="0.3">
      <c r="A11623" t="s">
        <v>17834</v>
      </c>
      <c r="B11623" t="s">
        <v>17835</v>
      </c>
      <c r="C11623" t="s">
        <v>17410</v>
      </c>
      <c r="D11623" t="s">
        <v>17411</v>
      </c>
      <c r="E11623" s="74">
        <v>41080</v>
      </c>
      <c r="F11623">
        <v>0.23832700000000001</v>
      </c>
      <c r="G11623" t="s">
        <v>17</v>
      </c>
      <c r="H11623" t="s">
        <v>17315</v>
      </c>
      <c r="I11623" s="74">
        <v>45163</v>
      </c>
      <c r="J11623" t="s">
        <v>19</v>
      </c>
      <c r="K11623" t="s">
        <v>17325</v>
      </c>
    </row>
    <row r="11624" spans="1:11" hidden="1" x14ac:dyDescent="0.3">
      <c r="A11624" t="s">
        <v>17836</v>
      </c>
      <c r="B11624" t="s">
        <v>17837</v>
      </c>
      <c r="C11624" t="s">
        <v>17410</v>
      </c>
      <c r="D11624" t="s">
        <v>17411</v>
      </c>
      <c r="E11624" s="74">
        <v>41135</v>
      </c>
      <c r="F11624">
        <v>0.227988</v>
      </c>
      <c r="G11624" t="s">
        <v>17</v>
      </c>
      <c r="H11624" t="s">
        <v>17315</v>
      </c>
      <c r="I11624" s="74">
        <v>45163</v>
      </c>
      <c r="J11624" t="s">
        <v>19</v>
      </c>
      <c r="K11624" t="s">
        <v>17325</v>
      </c>
    </row>
    <row r="11625" spans="1:11" hidden="1" x14ac:dyDescent="0.3">
      <c r="A11625" t="s">
        <v>18534</v>
      </c>
      <c r="B11625" t="s">
        <v>18535</v>
      </c>
      <c r="C11625" t="s">
        <v>17410</v>
      </c>
      <c r="D11625" t="s">
        <v>17411</v>
      </c>
      <c r="E11625" s="74">
        <v>41165</v>
      </c>
      <c r="F11625">
        <v>0.24485599999999999</v>
      </c>
      <c r="G11625" t="s">
        <v>17</v>
      </c>
      <c r="H11625" t="s">
        <v>17315</v>
      </c>
      <c r="I11625" s="74">
        <v>45166</v>
      </c>
      <c r="J11625" t="s">
        <v>19</v>
      </c>
      <c r="K11625" t="s">
        <v>17325</v>
      </c>
    </row>
    <row r="11626" spans="1:11" hidden="1" x14ac:dyDescent="0.3">
      <c r="A11626" t="s">
        <v>17840</v>
      </c>
      <c r="B11626" t="s">
        <v>17841</v>
      </c>
      <c r="C11626" t="s">
        <v>17410</v>
      </c>
      <c r="D11626" t="s">
        <v>17411</v>
      </c>
      <c r="E11626" s="74">
        <v>41134</v>
      </c>
      <c r="F11626">
        <v>0.242952</v>
      </c>
      <c r="G11626" t="s">
        <v>17</v>
      </c>
      <c r="H11626" t="s">
        <v>17315</v>
      </c>
      <c r="I11626" s="74">
        <v>45163</v>
      </c>
      <c r="J11626" t="s">
        <v>19</v>
      </c>
      <c r="K11626" t="s">
        <v>17325</v>
      </c>
    </row>
    <row r="11627" spans="1:11" hidden="1" x14ac:dyDescent="0.3">
      <c r="A11627" t="s">
        <v>17842</v>
      </c>
      <c r="B11627" t="s">
        <v>17843</v>
      </c>
      <c r="C11627" t="s">
        <v>17410</v>
      </c>
      <c r="D11627" t="s">
        <v>17411</v>
      </c>
      <c r="E11627" s="74">
        <v>41136</v>
      </c>
      <c r="F11627">
        <v>0.23407900000000001</v>
      </c>
      <c r="G11627" t="s">
        <v>17</v>
      </c>
      <c r="H11627" t="s">
        <v>17315</v>
      </c>
      <c r="I11627" s="74">
        <v>45163</v>
      </c>
      <c r="J11627" t="s">
        <v>19</v>
      </c>
      <c r="K11627" t="s">
        <v>17325</v>
      </c>
    </row>
    <row r="11628" spans="1:11" hidden="1" x14ac:dyDescent="0.3">
      <c r="A11628" t="s">
        <v>17844</v>
      </c>
      <c r="B11628" t="s">
        <v>17845</v>
      </c>
      <c r="C11628" t="s">
        <v>17410</v>
      </c>
      <c r="D11628" t="s">
        <v>17411</v>
      </c>
      <c r="E11628" s="74">
        <v>41030</v>
      </c>
      <c r="F11628">
        <v>0.24873400000000001</v>
      </c>
      <c r="G11628" t="s">
        <v>17</v>
      </c>
      <c r="H11628" t="s">
        <v>17315</v>
      </c>
      <c r="I11628" s="74">
        <v>45163</v>
      </c>
      <c r="J11628" t="s">
        <v>19</v>
      </c>
      <c r="K11628" t="s">
        <v>17325</v>
      </c>
    </row>
    <row r="11629" spans="1:11" hidden="1" x14ac:dyDescent="0.3">
      <c r="A11629" t="s">
        <v>17846</v>
      </c>
      <c r="B11629" t="s">
        <v>17847</v>
      </c>
      <c r="C11629" t="s">
        <v>17410</v>
      </c>
      <c r="D11629" t="s">
        <v>17411</v>
      </c>
      <c r="E11629" s="74">
        <v>40991</v>
      </c>
      <c r="F11629">
        <v>0.24105199999999999</v>
      </c>
      <c r="G11629" t="s">
        <v>17</v>
      </c>
      <c r="H11629" t="s">
        <v>17315</v>
      </c>
      <c r="I11629" s="74">
        <v>45163</v>
      </c>
      <c r="J11629" t="s">
        <v>19</v>
      </c>
      <c r="K11629" t="s">
        <v>17325</v>
      </c>
    </row>
    <row r="11630" spans="1:11" hidden="1" x14ac:dyDescent="0.3">
      <c r="A11630" t="s">
        <v>17850</v>
      </c>
      <c r="B11630" t="s">
        <v>17851</v>
      </c>
      <c r="C11630" t="s">
        <v>17410</v>
      </c>
      <c r="D11630" t="s">
        <v>17411</v>
      </c>
      <c r="E11630" s="74">
        <v>40963</v>
      </c>
      <c r="F11630">
        <v>0.24079900000000001</v>
      </c>
      <c r="G11630" t="s">
        <v>17</v>
      </c>
      <c r="H11630" t="s">
        <v>17315</v>
      </c>
      <c r="I11630" s="74">
        <v>45163</v>
      </c>
      <c r="J11630" t="s">
        <v>19</v>
      </c>
      <c r="K11630" t="s">
        <v>17325</v>
      </c>
    </row>
    <row r="11631" spans="1:11" hidden="1" x14ac:dyDescent="0.3">
      <c r="A11631" t="s">
        <v>17852</v>
      </c>
      <c r="B11631" t="s">
        <v>17853</v>
      </c>
      <c r="C11631" t="s">
        <v>17410</v>
      </c>
      <c r="D11631" t="s">
        <v>17411</v>
      </c>
      <c r="E11631" s="74">
        <v>41102</v>
      </c>
      <c r="F11631">
        <v>0.245812</v>
      </c>
      <c r="G11631" t="s">
        <v>17</v>
      </c>
      <c r="H11631" t="s">
        <v>17315</v>
      </c>
      <c r="I11631" s="74">
        <v>45163</v>
      </c>
      <c r="J11631" t="s">
        <v>19</v>
      </c>
      <c r="K11631" t="s">
        <v>17325</v>
      </c>
    </row>
    <row r="11632" spans="1:11" hidden="1" x14ac:dyDescent="0.3">
      <c r="A11632" t="s">
        <v>17856</v>
      </c>
      <c r="B11632" t="s">
        <v>17857</v>
      </c>
      <c r="C11632" t="s">
        <v>17410</v>
      </c>
      <c r="D11632" t="s">
        <v>17411</v>
      </c>
      <c r="E11632" s="74">
        <v>41087</v>
      </c>
      <c r="F11632">
        <v>0.24080299999999999</v>
      </c>
      <c r="G11632" t="s">
        <v>17</v>
      </c>
      <c r="H11632" t="s">
        <v>17315</v>
      </c>
      <c r="I11632" s="74">
        <v>45163</v>
      </c>
      <c r="J11632" t="s">
        <v>19</v>
      </c>
      <c r="K11632" t="s">
        <v>17325</v>
      </c>
    </row>
    <row r="11633" spans="1:11" hidden="1" x14ac:dyDescent="0.3">
      <c r="A11633" t="s">
        <v>17862</v>
      </c>
      <c r="B11633" t="s">
        <v>17863</v>
      </c>
      <c r="C11633" t="s">
        <v>17410</v>
      </c>
      <c r="D11633" t="s">
        <v>17411</v>
      </c>
      <c r="E11633" s="74">
        <v>41087</v>
      </c>
      <c r="F11633">
        <v>0.24244099999999999</v>
      </c>
      <c r="G11633" t="s">
        <v>17</v>
      </c>
      <c r="H11633" t="s">
        <v>17315</v>
      </c>
      <c r="I11633" s="74">
        <v>45163</v>
      </c>
      <c r="J11633" t="s">
        <v>19</v>
      </c>
      <c r="K11633" t="s">
        <v>17325</v>
      </c>
    </row>
    <row r="11634" spans="1:11" hidden="1" x14ac:dyDescent="0.3">
      <c r="A11634" t="s">
        <v>17870</v>
      </c>
      <c r="B11634" t="s">
        <v>17871</v>
      </c>
      <c r="C11634" t="s">
        <v>17410</v>
      </c>
      <c r="D11634" t="s">
        <v>17411</v>
      </c>
      <c r="E11634" s="74">
        <v>41092</v>
      </c>
      <c r="F11634">
        <v>0.237009</v>
      </c>
      <c r="G11634" t="s">
        <v>17</v>
      </c>
      <c r="H11634" t="s">
        <v>17315</v>
      </c>
      <c r="I11634" s="74">
        <v>45163</v>
      </c>
      <c r="J11634" t="s">
        <v>19</v>
      </c>
      <c r="K11634" t="s">
        <v>17325</v>
      </c>
    </row>
    <row r="11635" spans="1:11" hidden="1" x14ac:dyDescent="0.3">
      <c r="A11635" t="s">
        <v>17874</v>
      </c>
      <c r="B11635" t="s">
        <v>17875</v>
      </c>
      <c r="C11635" t="s">
        <v>17410</v>
      </c>
      <c r="D11635" t="s">
        <v>17411</v>
      </c>
      <c r="E11635" s="74">
        <v>41066</v>
      </c>
      <c r="F11635">
        <v>0.23458200000000001</v>
      </c>
      <c r="G11635" t="s">
        <v>17</v>
      </c>
      <c r="H11635" t="s">
        <v>17315</v>
      </c>
      <c r="I11635" s="74">
        <v>45163</v>
      </c>
      <c r="J11635" t="s">
        <v>19</v>
      </c>
      <c r="K11635" t="s">
        <v>17325</v>
      </c>
    </row>
    <row r="11636" spans="1:11" hidden="1" x14ac:dyDescent="0.3">
      <c r="A11636" t="s">
        <v>17876</v>
      </c>
      <c r="B11636" t="s">
        <v>17877</v>
      </c>
      <c r="C11636" t="s">
        <v>17410</v>
      </c>
      <c r="D11636" t="s">
        <v>17411</v>
      </c>
      <c r="E11636" s="74">
        <v>41110</v>
      </c>
      <c r="F11636">
        <v>0.238287</v>
      </c>
      <c r="G11636" t="s">
        <v>17</v>
      </c>
      <c r="H11636" t="s">
        <v>17315</v>
      </c>
      <c r="I11636" s="74">
        <v>45163</v>
      </c>
      <c r="J11636" t="s">
        <v>19</v>
      </c>
      <c r="K11636" t="s">
        <v>17325</v>
      </c>
    </row>
    <row r="11637" spans="1:11" hidden="1" x14ac:dyDescent="0.3">
      <c r="A11637" t="s">
        <v>17880</v>
      </c>
      <c r="B11637" t="s">
        <v>17881</v>
      </c>
      <c r="C11637" t="s">
        <v>17410</v>
      </c>
      <c r="D11637" t="s">
        <v>17411</v>
      </c>
      <c r="E11637" s="74">
        <v>41100</v>
      </c>
      <c r="F11637">
        <v>0.23705599999999999</v>
      </c>
      <c r="G11637" t="s">
        <v>17</v>
      </c>
      <c r="H11637" t="s">
        <v>17315</v>
      </c>
      <c r="I11637" s="74">
        <v>45163</v>
      </c>
      <c r="J11637" t="s">
        <v>19</v>
      </c>
      <c r="K11637" t="s">
        <v>17325</v>
      </c>
    </row>
    <row r="11638" spans="1:11" hidden="1" x14ac:dyDescent="0.3">
      <c r="A11638" t="s">
        <v>17882</v>
      </c>
      <c r="B11638" t="s">
        <v>17883</v>
      </c>
      <c r="C11638" t="s">
        <v>17410</v>
      </c>
      <c r="D11638" t="s">
        <v>17411</v>
      </c>
      <c r="E11638" s="74">
        <v>40967</v>
      </c>
      <c r="F11638">
        <v>0.24256</v>
      </c>
      <c r="G11638" t="s">
        <v>17</v>
      </c>
      <c r="H11638" t="s">
        <v>17315</v>
      </c>
      <c r="I11638" s="74">
        <v>45163</v>
      </c>
      <c r="J11638" t="s">
        <v>19</v>
      </c>
      <c r="K11638" t="s">
        <v>17325</v>
      </c>
    </row>
    <row r="11639" spans="1:11" hidden="1" x14ac:dyDescent="0.3">
      <c r="A11639" t="s">
        <v>17886</v>
      </c>
      <c r="B11639" t="s">
        <v>17887</v>
      </c>
      <c r="C11639" t="s">
        <v>17410</v>
      </c>
      <c r="D11639" t="s">
        <v>17411</v>
      </c>
      <c r="E11639" s="74">
        <v>41065</v>
      </c>
      <c r="F11639">
        <v>0.249252</v>
      </c>
      <c r="G11639" t="s">
        <v>17</v>
      </c>
      <c r="H11639" t="s">
        <v>17315</v>
      </c>
      <c r="I11639" s="74">
        <v>45163</v>
      </c>
      <c r="J11639" t="s">
        <v>19</v>
      </c>
      <c r="K11639" t="s">
        <v>17325</v>
      </c>
    </row>
    <row r="11640" spans="1:11" hidden="1" x14ac:dyDescent="0.3">
      <c r="A11640" t="s">
        <v>17890</v>
      </c>
      <c r="B11640" t="s">
        <v>17891</v>
      </c>
      <c r="C11640" t="s">
        <v>17410</v>
      </c>
      <c r="D11640" t="s">
        <v>17411</v>
      </c>
      <c r="E11640" s="74">
        <v>41040</v>
      </c>
      <c r="F11640">
        <v>0.23818700000000001</v>
      </c>
      <c r="G11640" t="s">
        <v>17</v>
      </c>
      <c r="H11640" t="s">
        <v>17315</v>
      </c>
      <c r="I11640" s="74">
        <v>45163</v>
      </c>
      <c r="J11640" t="s">
        <v>19</v>
      </c>
      <c r="K11640" t="s">
        <v>17325</v>
      </c>
    </row>
    <row r="11641" spans="1:11" hidden="1" x14ac:dyDescent="0.3">
      <c r="A11641" t="s">
        <v>17894</v>
      </c>
      <c r="B11641" t="s">
        <v>17895</v>
      </c>
      <c r="C11641" t="s">
        <v>17410</v>
      </c>
      <c r="D11641" t="s">
        <v>17411</v>
      </c>
      <c r="E11641" s="74">
        <v>41067</v>
      </c>
      <c r="F11641">
        <v>0.24274399999999999</v>
      </c>
      <c r="G11641" t="s">
        <v>17</v>
      </c>
      <c r="H11641" t="s">
        <v>17315</v>
      </c>
      <c r="I11641" s="74">
        <v>45163</v>
      </c>
      <c r="J11641" t="s">
        <v>19</v>
      </c>
      <c r="K11641" t="s">
        <v>17325</v>
      </c>
    </row>
    <row r="11642" spans="1:11" hidden="1" x14ac:dyDescent="0.3">
      <c r="A11642" t="s">
        <v>17898</v>
      </c>
      <c r="B11642" t="s">
        <v>17899</v>
      </c>
      <c r="C11642" t="s">
        <v>17410</v>
      </c>
      <c r="D11642" t="s">
        <v>17411</v>
      </c>
      <c r="E11642" s="74">
        <v>41030</v>
      </c>
      <c r="F11642">
        <v>0.245839</v>
      </c>
      <c r="G11642" t="s">
        <v>17</v>
      </c>
      <c r="H11642" t="s">
        <v>17315</v>
      </c>
      <c r="I11642" s="74">
        <v>45163</v>
      </c>
      <c r="J11642" t="s">
        <v>19</v>
      </c>
      <c r="K11642" t="s">
        <v>17325</v>
      </c>
    </row>
    <row r="11643" spans="1:11" hidden="1" x14ac:dyDescent="0.3">
      <c r="A11643" t="s">
        <v>17900</v>
      </c>
      <c r="B11643" t="s">
        <v>17901</v>
      </c>
      <c r="C11643" t="s">
        <v>17410</v>
      </c>
      <c r="D11643" t="s">
        <v>17411</v>
      </c>
      <c r="E11643" s="74">
        <v>40935</v>
      </c>
      <c r="F11643">
        <v>0.23599300000000001</v>
      </c>
      <c r="G11643" t="s">
        <v>17</v>
      </c>
      <c r="H11643" t="s">
        <v>17315</v>
      </c>
      <c r="I11643" s="74">
        <v>45163</v>
      </c>
      <c r="J11643" t="s">
        <v>19</v>
      </c>
      <c r="K11643" t="s">
        <v>17325</v>
      </c>
    </row>
    <row r="11644" spans="1:11" hidden="1" x14ac:dyDescent="0.3">
      <c r="A11644" t="s">
        <v>17904</v>
      </c>
      <c r="B11644" t="s">
        <v>17905</v>
      </c>
      <c r="C11644" t="s">
        <v>17410</v>
      </c>
      <c r="D11644" t="s">
        <v>17411</v>
      </c>
      <c r="E11644" s="74">
        <v>41060</v>
      </c>
      <c r="F11644">
        <v>0.24123800000000001</v>
      </c>
      <c r="G11644" t="s">
        <v>17</v>
      </c>
      <c r="H11644" t="s">
        <v>17315</v>
      </c>
      <c r="I11644" s="74">
        <v>45163</v>
      </c>
      <c r="J11644" t="s">
        <v>19</v>
      </c>
      <c r="K11644" t="s">
        <v>17325</v>
      </c>
    </row>
    <row r="11645" spans="1:11" hidden="1" x14ac:dyDescent="0.3">
      <c r="A11645" t="s">
        <v>17910</v>
      </c>
      <c r="B11645" t="s">
        <v>17911</v>
      </c>
      <c r="C11645" t="s">
        <v>17410</v>
      </c>
      <c r="D11645" t="s">
        <v>17411</v>
      </c>
      <c r="E11645" s="74">
        <v>41064</v>
      </c>
      <c r="F11645">
        <v>0.23217399999999999</v>
      </c>
      <c r="G11645" t="s">
        <v>17</v>
      </c>
      <c r="H11645" t="s">
        <v>17315</v>
      </c>
      <c r="I11645" s="74">
        <v>45163</v>
      </c>
      <c r="J11645" t="s">
        <v>19</v>
      </c>
      <c r="K11645" t="s">
        <v>17325</v>
      </c>
    </row>
    <row r="11646" spans="1:11" hidden="1" x14ac:dyDescent="0.3">
      <c r="A11646" t="s">
        <v>17914</v>
      </c>
      <c r="B11646" t="s">
        <v>17915</v>
      </c>
      <c r="C11646" t="s">
        <v>17410</v>
      </c>
      <c r="D11646" t="s">
        <v>17411</v>
      </c>
      <c r="E11646" s="74">
        <v>41122</v>
      </c>
      <c r="F11646">
        <v>0.24440799999999999</v>
      </c>
      <c r="G11646" t="s">
        <v>17</v>
      </c>
      <c r="H11646" t="s">
        <v>17315</v>
      </c>
      <c r="I11646" s="74">
        <v>45163</v>
      </c>
      <c r="J11646" t="s">
        <v>19</v>
      </c>
      <c r="K11646" t="s">
        <v>17325</v>
      </c>
    </row>
    <row r="11647" spans="1:11" hidden="1" x14ac:dyDescent="0.3">
      <c r="A11647" t="s">
        <v>17918</v>
      </c>
      <c r="B11647" t="s">
        <v>17919</v>
      </c>
      <c r="C11647" t="s">
        <v>17410</v>
      </c>
      <c r="D11647" t="s">
        <v>17411</v>
      </c>
      <c r="E11647" s="74">
        <v>41195</v>
      </c>
      <c r="F11647">
        <v>0.24202000000000001</v>
      </c>
      <c r="G11647" t="s">
        <v>17</v>
      </c>
      <c r="H11647" t="s">
        <v>17315</v>
      </c>
      <c r="I11647" s="74">
        <v>45163</v>
      </c>
      <c r="J11647" t="s">
        <v>19</v>
      </c>
      <c r="K11647" t="s">
        <v>17325</v>
      </c>
    </row>
    <row r="11648" spans="1:11" hidden="1" x14ac:dyDescent="0.3">
      <c r="A11648" t="s">
        <v>17920</v>
      </c>
      <c r="B11648" t="s">
        <v>17921</v>
      </c>
      <c r="C11648" t="s">
        <v>17410</v>
      </c>
      <c r="D11648" t="s">
        <v>17411</v>
      </c>
      <c r="E11648" s="74">
        <v>41043</v>
      </c>
      <c r="F11648">
        <v>0.23582400000000001</v>
      </c>
      <c r="G11648" t="s">
        <v>17</v>
      </c>
      <c r="H11648" t="s">
        <v>17315</v>
      </c>
      <c r="I11648" s="74">
        <v>45163</v>
      </c>
      <c r="J11648" t="s">
        <v>19</v>
      </c>
      <c r="K11648" t="s">
        <v>17325</v>
      </c>
    </row>
    <row r="11649" spans="1:11" hidden="1" x14ac:dyDescent="0.3">
      <c r="A11649" t="s">
        <v>18431</v>
      </c>
      <c r="B11649" t="s">
        <v>18432</v>
      </c>
      <c r="C11649" t="s">
        <v>17410</v>
      </c>
      <c r="D11649" t="s">
        <v>17411</v>
      </c>
      <c r="E11649" s="74">
        <v>41003</v>
      </c>
      <c r="F11649">
        <v>0.243253</v>
      </c>
      <c r="G11649" t="s">
        <v>17</v>
      </c>
      <c r="H11649" t="s">
        <v>17315</v>
      </c>
      <c r="I11649" s="74">
        <v>45166</v>
      </c>
      <c r="J11649" t="s">
        <v>19</v>
      </c>
      <c r="K11649" t="s">
        <v>17325</v>
      </c>
    </row>
    <row r="11650" spans="1:11" hidden="1" x14ac:dyDescent="0.3">
      <c r="A11650" t="s">
        <v>17922</v>
      </c>
      <c r="B11650" t="s">
        <v>17923</v>
      </c>
      <c r="C11650" t="s">
        <v>17410</v>
      </c>
      <c r="D11650" t="s">
        <v>17411</v>
      </c>
      <c r="E11650" s="74">
        <v>41022</v>
      </c>
      <c r="F11650">
        <v>0.238678</v>
      </c>
      <c r="G11650" t="s">
        <v>17</v>
      </c>
      <c r="H11650" t="s">
        <v>17315</v>
      </c>
      <c r="I11650" s="74">
        <v>45163</v>
      </c>
      <c r="J11650" t="s">
        <v>19</v>
      </c>
      <c r="K11650" t="s">
        <v>17325</v>
      </c>
    </row>
    <row r="11651" spans="1:11" hidden="1" x14ac:dyDescent="0.3">
      <c r="A11651" t="s">
        <v>18401</v>
      </c>
      <c r="B11651" t="s">
        <v>18402</v>
      </c>
      <c r="C11651" t="s">
        <v>17410</v>
      </c>
      <c r="D11651" t="s">
        <v>17411</v>
      </c>
      <c r="E11651" s="74">
        <v>41039</v>
      </c>
      <c r="F11651">
        <v>0.24105399999999999</v>
      </c>
      <c r="G11651" t="s">
        <v>17</v>
      </c>
      <c r="H11651" t="s">
        <v>17315</v>
      </c>
      <c r="I11651" s="74">
        <v>45166</v>
      </c>
      <c r="J11651" t="s">
        <v>19</v>
      </c>
      <c r="K11651" t="s">
        <v>17325</v>
      </c>
    </row>
    <row r="11652" spans="1:11" hidden="1" x14ac:dyDescent="0.3">
      <c r="A11652" t="s">
        <v>18405</v>
      </c>
      <c r="B11652" t="s">
        <v>18406</v>
      </c>
      <c r="C11652" t="s">
        <v>17410</v>
      </c>
      <c r="D11652" t="s">
        <v>17411</v>
      </c>
      <c r="E11652" s="74">
        <v>40990</v>
      </c>
      <c r="F11652">
        <v>0.24449399999999999</v>
      </c>
      <c r="G11652" t="s">
        <v>17</v>
      </c>
      <c r="H11652" t="s">
        <v>17315</v>
      </c>
      <c r="I11652" s="74">
        <v>45166</v>
      </c>
      <c r="J11652" t="s">
        <v>19</v>
      </c>
      <c r="K11652" t="s">
        <v>17325</v>
      </c>
    </row>
    <row r="11653" spans="1:11" hidden="1" x14ac:dyDescent="0.3">
      <c r="A11653" t="s">
        <v>18423</v>
      </c>
      <c r="B11653" t="s">
        <v>18424</v>
      </c>
      <c r="C11653" t="s">
        <v>17410</v>
      </c>
      <c r="D11653" t="s">
        <v>17411</v>
      </c>
      <c r="E11653" s="74">
        <v>41113</v>
      </c>
      <c r="F11653">
        <v>0.222971</v>
      </c>
      <c r="G11653" t="s">
        <v>17</v>
      </c>
      <c r="H11653" t="s">
        <v>17315</v>
      </c>
      <c r="I11653" s="74">
        <v>45166</v>
      </c>
      <c r="J11653" t="s">
        <v>19</v>
      </c>
      <c r="K11653" t="s">
        <v>17325</v>
      </c>
    </row>
    <row r="11654" spans="1:11" hidden="1" x14ac:dyDescent="0.3">
      <c r="A11654" t="s">
        <v>18429</v>
      </c>
      <c r="B11654" t="s">
        <v>18430</v>
      </c>
      <c r="C11654" t="s">
        <v>17410</v>
      </c>
      <c r="D11654" t="s">
        <v>17411</v>
      </c>
      <c r="E11654" s="74">
        <v>40963</v>
      </c>
      <c r="F11654">
        <v>0.241315</v>
      </c>
      <c r="G11654" t="s">
        <v>17</v>
      </c>
      <c r="H11654" t="s">
        <v>17315</v>
      </c>
      <c r="I11654" s="74">
        <v>45166</v>
      </c>
      <c r="J11654" t="s">
        <v>19</v>
      </c>
      <c r="K11654" t="s">
        <v>17325</v>
      </c>
    </row>
    <row r="11655" spans="1:11" hidden="1" x14ac:dyDescent="0.3">
      <c r="A11655" t="s">
        <v>18433</v>
      </c>
      <c r="B11655" t="s">
        <v>18434</v>
      </c>
      <c r="C11655" t="s">
        <v>17410</v>
      </c>
      <c r="D11655" t="s">
        <v>17411</v>
      </c>
      <c r="E11655" s="74">
        <v>40984</v>
      </c>
      <c r="F11655">
        <v>0.23322799999999999</v>
      </c>
      <c r="G11655" t="s">
        <v>17</v>
      </c>
      <c r="H11655" t="s">
        <v>17315</v>
      </c>
      <c r="I11655" s="74">
        <v>45166</v>
      </c>
      <c r="J11655" t="s">
        <v>19</v>
      </c>
      <c r="K11655" t="s">
        <v>17325</v>
      </c>
    </row>
    <row r="11656" spans="1:11" hidden="1" x14ac:dyDescent="0.3">
      <c r="A11656" t="s">
        <v>18443</v>
      </c>
      <c r="B11656" t="s">
        <v>18444</v>
      </c>
      <c r="C11656" t="s">
        <v>17410</v>
      </c>
      <c r="D11656" t="s">
        <v>17411</v>
      </c>
      <c r="E11656" s="74">
        <v>41078</v>
      </c>
      <c r="F11656">
        <v>0.22926299999999999</v>
      </c>
      <c r="G11656" t="s">
        <v>17</v>
      </c>
      <c r="H11656" t="s">
        <v>17315</v>
      </c>
      <c r="I11656" s="74">
        <v>45166</v>
      </c>
      <c r="J11656" t="s">
        <v>19</v>
      </c>
      <c r="K11656" t="s">
        <v>17325</v>
      </c>
    </row>
    <row r="11657" spans="1:11" hidden="1" x14ac:dyDescent="0.3">
      <c r="A11657" t="s">
        <v>18451</v>
      </c>
      <c r="B11657" t="s">
        <v>18452</v>
      </c>
      <c r="C11657" t="s">
        <v>17410</v>
      </c>
      <c r="D11657" t="s">
        <v>17411</v>
      </c>
      <c r="E11657" s="74">
        <v>41022</v>
      </c>
      <c r="F11657">
        <v>0.24491099999999999</v>
      </c>
      <c r="G11657" t="s">
        <v>17</v>
      </c>
      <c r="H11657" t="s">
        <v>17315</v>
      </c>
      <c r="I11657" s="74">
        <v>45166</v>
      </c>
      <c r="J11657" t="s">
        <v>19</v>
      </c>
      <c r="K11657" t="s">
        <v>17325</v>
      </c>
    </row>
    <row r="11658" spans="1:11" hidden="1" x14ac:dyDescent="0.3">
      <c r="A11658" t="s">
        <v>18455</v>
      </c>
      <c r="B11658" t="s">
        <v>18456</v>
      </c>
      <c r="C11658" t="s">
        <v>17410</v>
      </c>
      <c r="D11658" t="s">
        <v>17411</v>
      </c>
      <c r="E11658" s="74">
        <v>40990</v>
      </c>
      <c r="F11658">
        <v>0.24762899999999999</v>
      </c>
      <c r="G11658" t="s">
        <v>17</v>
      </c>
      <c r="H11658" t="s">
        <v>17315</v>
      </c>
      <c r="I11658" s="74">
        <v>45166</v>
      </c>
      <c r="J11658" t="s">
        <v>19</v>
      </c>
      <c r="K11658" t="s">
        <v>17325</v>
      </c>
    </row>
    <row r="11659" spans="1:11" hidden="1" x14ac:dyDescent="0.3">
      <c r="A11659" t="s">
        <v>18461</v>
      </c>
      <c r="B11659" t="s">
        <v>18462</v>
      </c>
      <c r="C11659" t="s">
        <v>17410</v>
      </c>
      <c r="D11659" t="s">
        <v>17411</v>
      </c>
      <c r="E11659" s="74">
        <v>41296</v>
      </c>
      <c r="F11659">
        <v>0.22358900000000001</v>
      </c>
      <c r="G11659" t="s">
        <v>17</v>
      </c>
      <c r="H11659" t="s">
        <v>17315</v>
      </c>
      <c r="I11659" s="74">
        <v>45166</v>
      </c>
      <c r="J11659" t="s">
        <v>19</v>
      </c>
      <c r="K11659" t="s">
        <v>17325</v>
      </c>
    </row>
    <row r="11660" spans="1:11" hidden="1" x14ac:dyDescent="0.3">
      <c r="A11660" t="s">
        <v>18467</v>
      </c>
      <c r="B11660" t="s">
        <v>18468</v>
      </c>
      <c r="C11660" t="s">
        <v>17410</v>
      </c>
      <c r="D11660" t="s">
        <v>17411</v>
      </c>
      <c r="E11660" s="74">
        <v>41204</v>
      </c>
      <c r="F11660">
        <v>0.24842600000000001</v>
      </c>
      <c r="G11660" t="s">
        <v>17</v>
      </c>
      <c r="H11660" t="s">
        <v>17315</v>
      </c>
      <c r="I11660" s="74">
        <v>45166</v>
      </c>
      <c r="J11660" t="s">
        <v>19</v>
      </c>
      <c r="K11660" t="s">
        <v>17325</v>
      </c>
    </row>
    <row r="11661" spans="1:11" hidden="1" x14ac:dyDescent="0.3">
      <c r="A11661" t="s">
        <v>18471</v>
      </c>
      <c r="B11661" t="s">
        <v>18472</v>
      </c>
      <c r="C11661" t="s">
        <v>17410</v>
      </c>
      <c r="D11661" t="s">
        <v>17411</v>
      </c>
      <c r="E11661" s="74">
        <v>41017</v>
      </c>
      <c r="F11661">
        <v>0.24735299999999999</v>
      </c>
      <c r="G11661" t="s">
        <v>17</v>
      </c>
      <c r="H11661" t="s">
        <v>17315</v>
      </c>
      <c r="I11661" s="74">
        <v>45166</v>
      </c>
      <c r="J11661" t="s">
        <v>19</v>
      </c>
      <c r="K11661" t="s">
        <v>17325</v>
      </c>
    </row>
    <row r="11662" spans="1:11" hidden="1" x14ac:dyDescent="0.3">
      <c r="A11662" t="s">
        <v>24352</v>
      </c>
      <c r="B11662" t="s">
        <v>24353</v>
      </c>
      <c r="C11662" t="s">
        <v>17410</v>
      </c>
      <c r="D11662" t="s">
        <v>17411</v>
      </c>
      <c r="E11662" s="74">
        <v>40961</v>
      </c>
      <c r="F11662">
        <v>0.24890699999999999</v>
      </c>
      <c r="G11662" t="s">
        <v>17</v>
      </c>
      <c r="H11662" t="s">
        <v>17315</v>
      </c>
      <c r="I11662" s="74">
        <v>45441</v>
      </c>
      <c r="J11662" t="s">
        <v>19</v>
      </c>
      <c r="K11662" t="s">
        <v>17325</v>
      </c>
    </row>
    <row r="11663" spans="1:11" hidden="1" x14ac:dyDescent="0.3">
      <c r="A11663" t="s">
        <v>18481</v>
      </c>
      <c r="B11663" t="s">
        <v>18482</v>
      </c>
      <c r="C11663" t="s">
        <v>17410</v>
      </c>
      <c r="D11663" t="s">
        <v>17411</v>
      </c>
      <c r="E11663" s="74">
        <v>41065</v>
      </c>
      <c r="F11663">
        <v>0.24513099999999999</v>
      </c>
      <c r="G11663" t="s">
        <v>17</v>
      </c>
      <c r="H11663" t="s">
        <v>17315</v>
      </c>
      <c r="I11663" s="74">
        <v>45166</v>
      </c>
      <c r="J11663" t="s">
        <v>19</v>
      </c>
      <c r="K11663" t="s">
        <v>17325</v>
      </c>
    </row>
    <row r="11664" spans="1:11" hidden="1" x14ac:dyDescent="0.3">
      <c r="A11664" t="s">
        <v>18487</v>
      </c>
      <c r="B11664" t="s">
        <v>18488</v>
      </c>
      <c r="C11664" t="s">
        <v>17410</v>
      </c>
      <c r="D11664" t="s">
        <v>17411</v>
      </c>
      <c r="E11664" s="74">
        <v>41029</v>
      </c>
      <c r="F11664">
        <v>0.234767</v>
      </c>
      <c r="G11664" t="s">
        <v>17</v>
      </c>
      <c r="H11664" t="s">
        <v>17315</v>
      </c>
      <c r="I11664" s="74">
        <v>45166</v>
      </c>
      <c r="J11664" t="s">
        <v>19</v>
      </c>
      <c r="K11664" t="s">
        <v>17325</v>
      </c>
    </row>
    <row r="11665" spans="1:11" hidden="1" x14ac:dyDescent="0.3">
      <c r="A11665" t="s">
        <v>17928</v>
      </c>
      <c r="B11665" t="s">
        <v>17929</v>
      </c>
      <c r="C11665" t="s">
        <v>17410</v>
      </c>
      <c r="D11665" t="s">
        <v>17411</v>
      </c>
      <c r="E11665" s="74">
        <v>41128</v>
      </c>
      <c r="F11665">
        <v>0.244558</v>
      </c>
      <c r="G11665" t="s">
        <v>17</v>
      </c>
      <c r="H11665" t="s">
        <v>17315</v>
      </c>
      <c r="I11665" s="74">
        <v>45163</v>
      </c>
      <c r="J11665" t="s">
        <v>19</v>
      </c>
      <c r="K11665" t="s">
        <v>17325</v>
      </c>
    </row>
    <row r="11666" spans="1:11" hidden="1" x14ac:dyDescent="0.3">
      <c r="A11666" t="s">
        <v>17934</v>
      </c>
      <c r="B11666" t="s">
        <v>17935</v>
      </c>
      <c r="C11666" t="s">
        <v>17410</v>
      </c>
      <c r="D11666" t="s">
        <v>17411</v>
      </c>
      <c r="E11666" s="74">
        <v>41166</v>
      </c>
      <c r="F11666">
        <v>0.19897100000000001</v>
      </c>
      <c r="G11666" t="s">
        <v>17</v>
      </c>
      <c r="H11666" t="s">
        <v>17315</v>
      </c>
      <c r="I11666" s="74">
        <v>45163</v>
      </c>
      <c r="J11666" t="s">
        <v>19</v>
      </c>
      <c r="K11666" t="s">
        <v>17325</v>
      </c>
    </row>
    <row r="11667" spans="1:11" hidden="1" x14ac:dyDescent="0.3">
      <c r="A11667" t="s">
        <v>18489</v>
      </c>
      <c r="B11667" t="s">
        <v>18490</v>
      </c>
      <c r="C11667" t="s">
        <v>17410</v>
      </c>
      <c r="D11667" t="s">
        <v>17411</v>
      </c>
      <c r="E11667" s="74">
        <v>40952</v>
      </c>
      <c r="F11667">
        <v>0.22109999999999999</v>
      </c>
      <c r="G11667" t="s">
        <v>17</v>
      </c>
      <c r="H11667" t="s">
        <v>17315</v>
      </c>
      <c r="I11667" s="74">
        <v>45166</v>
      </c>
      <c r="J11667" t="s">
        <v>19</v>
      </c>
      <c r="K11667" t="s">
        <v>17325</v>
      </c>
    </row>
    <row r="11668" spans="1:11" hidden="1" x14ac:dyDescent="0.3">
      <c r="A11668" t="s">
        <v>17938</v>
      </c>
      <c r="B11668" t="s">
        <v>17939</v>
      </c>
      <c r="C11668" t="s">
        <v>17410</v>
      </c>
      <c r="D11668" t="s">
        <v>17411</v>
      </c>
      <c r="E11668" s="74">
        <v>41220</v>
      </c>
      <c r="F11668">
        <v>0.21157500000000001</v>
      </c>
      <c r="G11668" t="s">
        <v>17</v>
      </c>
      <c r="H11668" t="s">
        <v>17315</v>
      </c>
      <c r="I11668" s="74">
        <v>45163</v>
      </c>
      <c r="J11668" t="s">
        <v>19</v>
      </c>
      <c r="K11668" t="s">
        <v>17325</v>
      </c>
    </row>
    <row r="11669" spans="1:11" hidden="1" x14ac:dyDescent="0.3">
      <c r="A11669" t="s">
        <v>18497</v>
      </c>
      <c r="B11669" t="s">
        <v>18498</v>
      </c>
      <c r="C11669" t="s">
        <v>17410</v>
      </c>
      <c r="D11669" t="s">
        <v>17411</v>
      </c>
      <c r="E11669" s="74">
        <v>41123</v>
      </c>
      <c r="F11669">
        <v>0.248247</v>
      </c>
      <c r="G11669" t="s">
        <v>17</v>
      </c>
      <c r="H11669" t="s">
        <v>17315</v>
      </c>
      <c r="I11669" s="74">
        <v>45166</v>
      </c>
      <c r="J11669" t="s">
        <v>19</v>
      </c>
      <c r="K11669" t="s">
        <v>17325</v>
      </c>
    </row>
    <row r="11670" spans="1:11" hidden="1" x14ac:dyDescent="0.3">
      <c r="A11670" t="s">
        <v>18501</v>
      </c>
      <c r="B11670" t="s">
        <v>18502</v>
      </c>
      <c r="C11670" t="s">
        <v>17410</v>
      </c>
      <c r="D11670" t="s">
        <v>17411</v>
      </c>
      <c r="E11670" s="74">
        <v>41067</v>
      </c>
      <c r="F11670">
        <v>0.23655100000000001</v>
      </c>
      <c r="G11670" t="s">
        <v>17</v>
      </c>
      <c r="H11670" t="s">
        <v>17315</v>
      </c>
      <c r="I11670" s="74">
        <v>45166</v>
      </c>
      <c r="J11670" t="s">
        <v>19</v>
      </c>
      <c r="K11670" t="s">
        <v>17325</v>
      </c>
    </row>
    <row r="11671" spans="1:11" hidden="1" x14ac:dyDescent="0.3">
      <c r="A11671" t="s">
        <v>18503</v>
      </c>
      <c r="B11671" t="s">
        <v>18504</v>
      </c>
      <c r="C11671" t="s">
        <v>17410</v>
      </c>
      <c r="D11671" t="s">
        <v>17411</v>
      </c>
      <c r="E11671" s="74">
        <v>41093</v>
      </c>
      <c r="F11671">
        <v>0.24568400000000001</v>
      </c>
      <c r="G11671" t="s">
        <v>17</v>
      </c>
      <c r="H11671" t="s">
        <v>17315</v>
      </c>
      <c r="I11671" s="74">
        <v>45166</v>
      </c>
      <c r="J11671" t="s">
        <v>19</v>
      </c>
      <c r="K11671" t="s">
        <v>17325</v>
      </c>
    </row>
    <row r="11672" spans="1:11" hidden="1" x14ac:dyDescent="0.3">
      <c r="A11672" t="s">
        <v>18495</v>
      </c>
      <c r="B11672" t="s">
        <v>18496</v>
      </c>
      <c r="C11672" t="s">
        <v>17410</v>
      </c>
      <c r="D11672" t="s">
        <v>17411</v>
      </c>
      <c r="E11672" s="74">
        <v>41134</v>
      </c>
      <c r="F11672">
        <v>0.243924</v>
      </c>
      <c r="G11672" t="s">
        <v>17</v>
      </c>
      <c r="H11672" t="s">
        <v>17315</v>
      </c>
      <c r="I11672" s="74">
        <v>45166</v>
      </c>
      <c r="J11672" t="s">
        <v>19</v>
      </c>
      <c r="K11672" t="s">
        <v>17325</v>
      </c>
    </row>
    <row r="11673" spans="1:11" hidden="1" x14ac:dyDescent="0.3">
      <c r="A11673" t="s">
        <v>18491</v>
      </c>
      <c r="B11673" t="s">
        <v>18492</v>
      </c>
      <c r="C11673" t="s">
        <v>17410</v>
      </c>
      <c r="D11673" t="s">
        <v>17411</v>
      </c>
      <c r="E11673" s="74">
        <v>41087</v>
      </c>
      <c r="F11673">
        <v>0.24528800000000001</v>
      </c>
      <c r="G11673" t="s">
        <v>17</v>
      </c>
      <c r="H11673" t="s">
        <v>17315</v>
      </c>
      <c r="I11673" s="74">
        <v>45166</v>
      </c>
      <c r="J11673" t="s">
        <v>19</v>
      </c>
      <c r="K11673" t="s">
        <v>17325</v>
      </c>
    </row>
    <row r="11674" spans="1:11" hidden="1" x14ac:dyDescent="0.3">
      <c r="A11674" t="s">
        <v>17944</v>
      </c>
      <c r="B11674" t="s">
        <v>17945</v>
      </c>
      <c r="C11674" t="s">
        <v>17410</v>
      </c>
      <c r="D11674" t="s">
        <v>17411</v>
      </c>
      <c r="E11674" s="74">
        <v>41114</v>
      </c>
      <c r="F11674">
        <v>0.24765100000000001</v>
      </c>
      <c r="G11674" t="s">
        <v>17</v>
      </c>
      <c r="H11674" t="s">
        <v>17315</v>
      </c>
      <c r="I11674" s="74">
        <v>45163</v>
      </c>
      <c r="J11674" t="s">
        <v>19</v>
      </c>
      <c r="K11674" t="s">
        <v>17325</v>
      </c>
    </row>
    <row r="11675" spans="1:11" hidden="1" x14ac:dyDescent="0.3">
      <c r="A11675" t="s">
        <v>17952</v>
      </c>
      <c r="B11675" t="s">
        <v>17953</v>
      </c>
      <c r="C11675" t="s">
        <v>17410</v>
      </c>
      <c r="D11675" t="s">
        <v>17411</v>
      </c>
      <c r="E11675" s="74">
        <v>41179</v>
      </c>
      <c r="F11675">
        <v>0.237179</v>
      </c>
      <c r="G11675" t="s">
        <v>17</v>
      </c>
      <c r="H11675" t="s">
        <v>17315</v>
      </c>
      <c r="I11675" s="74">
        <v>45163</v>
      </c>
      <c r="J11675" t="s">
        <v>19</v>
      </c>
      <c r="K11675" t="s">
        <v>17325</v>
      </c>
    </row>
    <row r="11676" spans="1:11" hidden="1" x14ac:dyDescent="0.3">
      <c r="A11676" t="s">
        <v>18413</v>
      </c>
      <c r="B11676" t="s">
        <v>18414</v>
      </c>
      <c r="C11676" t="s">
        <v>17410</v>
      </c>
      <c r="D11676" t="s">
        <v>17411</v>
      </c>
      <c r="E11676" s="74">
        <v>41187</v>
      </c>
      <c r="F11676">
        <v>0.23611299999999999</v>
      </c>
      <c r="G11676" t="s">
        <v>17</v>
      </c>
      <c r="H11676" t="s">
        <v>17315</v>
      </c>
      <c r="I11676" s="74">
        <v>45166</v>
      </c>
      <c r="J11676" t="s">
        <v>19</v>
      </c>
      <c r="K11676" t="s">
        <v>17325</v>
      </c>
    </row>
    <row r="11677" spans="1:11" hidden="1" x14ac:dyDescent="0.3">
      <c r="A11677" t="s">
        <v>18479</v>
      </c>
      <c r="B11677" t="s">
        <v>18480</v>
      </c>
      <c r="C11677" t="s">
        <v>17410</v>
      </c>
      <c r="D11677" t="s">
        <v>17411</v>
      </c>
      <c r="E11677" s="74">
        <v>41108</v>
      </c>
      <c r="F11677">
        <v>0.243257</v>
      </c>
      <c r="G11677" t="s">
        <v>17</v>
      </c>
      <c r="H11677" t="s">
        <v>17315</v>
      </c>
      <c r="I11677" s="74">
        <v>45166</v>
      </c>
      <c r="J11677" t="s">
        <v>19</v>
      </c>
      <c r="K11677" t="s">
        <v>17325</v>
      </c>
    </row>
    <row r="11678" spans="1:11" hidden="1" x14ac:dyDescent="0.3">
      <c r="A11678" t="s">
        <v>17956</v>
      </c>
      <c r="B11678" t="s">
        <v>17957</v>
      </c>
      <c r="C11678" t="s">
        <v>17410</v>
      </c>
      <c r="D11678" t="s">
        <v>17411</v>
      </c>
      <c r="E11678" s="74">
        <v>41176</v>
      </c>
      <c r="F11678">
        <v>0.23827200000000001</v>
      </c>
      <c r="G11678" t="s">
        <v>17</v>
      </c>
      <c r="H11678" t="s">
        <v>17315</v>
      </c>
      <c r="I11678" s="74">
        <v>45163</v>
      </c>
      <c r="J11678" t="s">
        <v>19</v>
      </c>
      <c r="K11678" t="s">
        <v>17325</v>
      </c>
    </row>
    <row r="11679" spans="1:11" hidden="1" x14ac:dyDescent="0.3">
      <c r="A11679" t="s">
        <v>17960</v>
      </c>
      <c r="B11679" t="s">
        <v>17961</v>
      </c>
      <c r="C11679" t="s">
        <v>17410</v>
      </c>
      <c r="D11679" t="s">
        <v>17411</v>
      </c>
      <c r="E11679" s="74">
        <v>41110</v>
      </c>
      <c r="F11679">
        <v>0.241119</v>
      </c>
      <c r="G11679" t="s">
        <v>17</v>
      </c>
      <c r="H11679" t="s">
        <v>17315</v>
      </c>
      <c r="I11679" s="74">
        <v>45163</v>
      </c>
      <c r="J11679" t="s">
        <v>19</v>
      </c>
      <c r="K11679" t="s">
        <v>17325</v>
      </c>
    </row>
    <row r="11680" spans="1:11" hidden="1" x14ac:dyDescent="0.3">
      <c r="A11680" t="s">
        <v>17964</v>
      </c>
      <c r="B11680" t="s">
        <v>17965</v>
      </c>
      <c r="C11680" t="s">
        <v>17410</v>
      </c>
      <c r="D11680" t="s">
        <v>17411</v>
      </c>
      <c r="E11680" s="74">
        <v>40913</v>
      </c>
      <c r="F11680">
        <v>0.24777299999999999</v>
      </c>
      <c r="G11680" t="s">
        <v>17</v>
      </c>
      <c r="H11680" t="s">
        <v>17315</v>
      </c>
      <c r="I11680" s="74">
        <v>45163</v>
      </c>
      <c r="J11680" t="s">
        <v>19</v>
      </c>
      <c r="K11680" t="s">
        <v>17325</v>
      </c>
    </row>
    <row r="11681" spans="1:11" hidden="1" x14ac:dyDescent="0.3">
      <c r="A11681" t="s">
        <v>18477</v>
      </c>
      <c r="B11681" t="s">
        <v>18478</v>
      </c>
      <c r="C11681" t="s">
        <v>17410</v>
      </c>
      <c r="D11681" t="s">
        <v>17411</v>
      </c>
      <c r="E11681" s="74">
        <v>41071</v>
      </c>
      <c r="F11681">
        <v>0.24468500000000001</v>
      </c>
      <c r="G11681" t="s">
        <v>17</v>
      </c>
      <c r="H11681" t="s">
        <v>17315</v>
      </c>
      <c r="I11681" s="74">
        <v>45166</v>
      </c>
      <c r="J11681" t="s">
        <v>19</v>
      </c>
      <c r="K11681" t="s">
        <v>17325</v>
      </c>
    </row>
    <row r="11682" spans="1:11" hidden="1" x14ac:dyDescent="0.3">
      <c r="A11682" t="s">
        <v>17972</v>
      </c>
      <c r="B11682" t="s">
        <v>17973</v>
      </c>
      <c r="C11682" t="s">
        <v>17410</v>
      </c>
      <c r="D11682" t="s">
        <v>17411</v>
      </c>
      <c r="E11682" s="74">
        <v>41040</v>
      </c>
      <c r="F11682">
        <v>0.240007</v>
      </c>
      <c r="G11682" t="s">
        <v>17</v>
      </c>
      <c r="H11682" t="s">
        <v>17315</v>
      </c>
      <c r="I11682" s="74">
        <v>45163</v>
      </c>
      <c r="J11682" t="s">
        <v>19</v>
      </c>
      <c r="K11682" t="s">
        <v>17325</v>
      </c>
    </row>
    <row r="11683" spans="1:11" hidden="1" x14ac:dyDescent="0.3">
      <c r="A11683" t="s">
        <v>17976</v>
      </c>
      <c r="B11683" t="s">
        <v>17977</v>
      </c>
      <c r="C11683" t="s">
        <v>17410</v>
      </c>
      <c r="D11683" t="s">
        <v>17411</v>
      </c>
      <c r="E11683" s="74">
        <v>41046</v>
      </c>
      <c r="F11683">
        <v>0.246036</v>
      </c>
      <c r="G11683" t="s">
        <v>17</v>
      </c>
      <c r="H11683" t="s">
        <v>17315</v>
      </c>
      <c r="I11683" s="74">
        <v>45163</v>
      </c>
      <c r="J11683" t="s">
        <v>19</v>
      </c>
      <c r="K11683" t="s">
        <v>17325</v>
      </c>
    </row>
    <row r="11684" spans="1:11" hidden="1" x14ac:dyDescent="0.3">
      <c r="A11684" t="s">
        <v>17982</v>
      </c>
      <c r="B11684" t="s">
        <v>17983</v>
      </c>
      <c r="C11684" t="s">
        <v>17410</v>
      </c>
      <c r="D11684" t="s">
        <v>17411</v>
      </c>
      <c r="E11684" s="74">
        <v>41199</v>
      </c>
      <c r="F11684">
        <v>0.24216199999999999</v>
      </c>
      <c r="G11684" t="s">
        <v>17</v>
      </c>
      <c r="H11684" t="s">
        <v>17315</v>
      </c>
      <c r="I11684" s="74">
        <v>45163</v>
      </c>
      <c r="J11684" t="s">
        <v>19</v>
      </c>
      <c r="K11684" t="s">
        <v>17325</v>
      </c>
    </row>
    <row r="11685" spans="1:11" hidden="1" x14ac:dyDescent="0.3">
      <c r="A11685" t="s">
        <v>17986</v>
      </c>
      <c r="B11685" t="s">
        <v>17987</v>
      </c>
      <c r="C11685" t="s">
        <v>17410</v>
      </c>
      <c r="D11685" t="s">
        <v>17411</v>
      </c>
      <c r="E11685" s="74">
        <v>41116</v>
      </c>
      <c r="F11685">
        <v>0.23627300000000001</v>
      </c>
      <c r="G11685" t="s">
        <v>17</v>
      </c>
      <c r="H11685" t="s">
        <v>17315</v>
      </c>
      <c r="I11685" s="74">
        <v>45163</v>
      </c>
      <c r="J11685" t="s">
        <v>19</v>
      </c>
      <c r="K11685" t="s">
        <v>17325</v>
      </c>
    </row>
    <row r="11686" spans="1:11" hidden="1" x14ac:dyDescent="0.3">
      <c r="A11686" t="s">
        <v>17990</v>
      </c>
      <c r="B11686" t="s">
        <v>17991</v>
      </c>
      <c r="C11686" t="s">
        <v>17410</v>
      </c>
      <c r="D11686" t="s">
        <v>17411</v>
      </c>
      <c r="E11686" s="74">
        <v>41088</v>
      </c>
      <c r="F11686">
        <v>0.24363499999999999</v>
      </c>
      <c r="G11686" t="s">
        <v>17</v>
      </c>
      <c r="H11686" t="s">
        <v>17315</v>
      </c>
      <c r="I11686" s="74">
        <v>45163</v>
      </c>
      <c r="J11686" t="s">
        <v>19</v>
      </c>
      <c r="K11686" t="s">
        <v>17325</v>
      </c>
    </row>
    <row r="11687" spans="1:11" hidden="1" x14ac:dyDescent="0.3">
      <c r="A11687" t="s">
        <v>18469</v>
      </c>
      <c r="B11687" t="s">
        <v>18470</v>
      </c>
      <c r="C11687" t="s">
        <v>17410</v>
      </c>
      <c r="D11687" t="s">
        <v>17411</v>
      </c>
      <c r="E11687" s="74">
        <v>41040</v>
      </c>
      <c r="F11687">
        <v>0.24574599999999999</v>
      </c>
      <c r="G11687" t="s">
        <v>17</v>
      </c>
      <c r="H11687" t="s">
        <v>17315</v>
      </c>
      <c r="I11687" s="74">
        <v>45166</v>
      </c>
      <c r="J11687" t="s">
        <v>19</v>
      </c>
      <c r="K11687" t="s">
        <v>17325</v>
      </c>
    </row>
    <row r="11688" spans="1:11" hidden="1" x14ac:dyDescent="0.3">
      <c r="A11688" t="s">
        <v>17996</v>
      </c>
      <c r="B11688" t="s">
        <v>17997</v>
      </c>
      <c r="C11688" t="s">
        <v>17410</v>
      </c>
      <c r="D11688" t="s">
        <v>17411</v>
      </c>
      <c r="E11688" s="74">
        <v>40955</v>
      </c>
      <c r="F11688">
        <v>0.239733</v>
      </c>
      <c r="G11688" t="s">
        <v>17</v>
      </c>
      <c r="H11688" t="s">
        <v>17315</v>
      </c>
      <c r="I11688" s="74">
        <v>45163</v>
      </c>
      <c r="J11688" t="s">
        <v>19</v>
      </c>
      <c r="K11688" t="s">
        <v>17325</v>
      </c>
    </row>
    <row r="11689" spans="1:11" hidden="1" x14ac:dyDescent="0.3">
      <c r="A11689" t="s">
        <v>17998</v>
      </c>
      <c r="B11689" t="s">
        <v>17999</v>
      </c>
      <c r="C11689" t="s">
        <v>17410</v>
      </c>
      <c r="D11689" t="s">
        <v>17411</v>
      </c>
      <c r="E11689" s="74">
        <v>41073</v>
      </c>
      <c r="F11689">
        <v>0.24388599999999999</v>
      </c>
      <c r="G11689" t="s">
        <v>17</v>
      </c>
      <c r="H11689" t="s">
        <v>17315</v>
      </c>
      <c r="I11689" s="74">
        <v>45163</v>
      </c>
      <c r="J11689" t="s">
        <v>19</v>
      </c>
      <c r="K11689" t="s">
        <v>17325</v>
      </c>
    </row>
    <row r="11690" spans="1:11" hidden="1" x14ac:dyDescent="0.3">
      <c r="A11690" t="s">
        <v>18004</v>
      </c>
      <c r="B11690" t="s">
        <v>18005</v>
      </c>
      <c r="C11690" t="s">
        <v>17410</v>
      </c>
      <c r="D11690" t="s">
        <v>17411</v>
      </c>
      <c r="E11690" s="74">
        <v>41099</v>
      </c>
      <c r="F11690">
        <v>0.24604599999999999</v>
      </c>
      <c r="G11690" t="s">
        <v>17</v>
      </c>
      <c r="H11690" t="s">
        <v>17315</v>
      </c>
      <c r="I11690" s="74">
        <v>45163</v>
      </c>
      <c r="J11690" t="s">
        <v>19</v>
      </c>
      <c r="K11690" t="s">
        <v>17325</v>
      </c>
    </row>
    <row r="11691" spans="1:11" hidden="1" x14ac:dyDescent="0.3">
      <c r="A11691" t="s">
        <v>18006</v>
      </c>
      <c r="B11691" t="s">
        <v>18007</v>
      </c>
      <c r="C11691" t="s">
        <v>17410</v>
      </c>
      <c r="D11691" t="s">
        <v>17411</v>
      </c>
      <c r="E11691" s="74">
        <v>40949</v>
      </c>
      <c r="F11691">
        <v>0.249442</v>
      </c>
      <c r="G11691" t="s">
        <v>17</v>
      </c>
      <c r="H11691" t="s">
        <v>17315</v>
      </c>
      <c r="I11691" s="74">
        <v>45163</v>
      </c>
      <c r="J11691" t="s">
        <v>19</v>
      </c>
      <c r="K11691" t="s">
        <v>17325</v>
      </c>
    </row>
    <row r="11692" spans="1:11" hidden="1" x14ac:dyDescent="0.3">
      <c r="A11692" t="s">
        <v>18010</v>
      </c>
      <c r="B11692" t="s">
        <v>18011</v>
      </c>
      <c r="C11692" t="s">
        <v>17410</v>
      </c>
      <c r="D11692" t="s">
        <v>17411</v>
      </c>
      <c r="E11692" s="74">
        <v>41061</v>
      </c>
      <c r="F11692">
        <v>0.24009</v>
      </c>
      <c r="G11692" t="s">
        <v>17</v>
      </c>
      <c r="H11692" t="s">
        <v>17315</v>
      </c>
      <c r="I11692" s="74">
        <v>45163</v>
      </c>
      <c r="J11692" t="s">
        <v>19</v>
      </c>
      <c r="K11692" t="s">
        <v>17325</v>
      </c>
    </row>
    <row r="11693" spans="1:11" hidden="1" x14ac:dyDescent="0.3">
      <c r="A11693" t="s">
        <v>18014</v>
      </c>
      <c r="B11693" t="s">
        <v>18015</v>
      </c>
      <c r="C11693" t="s">
        <v>17410</v>
      </c>
      <c r="D11693" t="s">
        <v>17411</v>
      </c>
      <c r="E11693" s="74">
        <v>41142</v>
      </c>
      <c r="F11693">
        <v>0.24624399999999999</v>
      </c>
      <c r="G11693" t="s">
        <v>17</v>
      </c>
      <c r="H11693" t="s">
        <v>17315</v>
      </c>
      <c r="I11693" s="74">
        <v>45163</v>
      </c>
      <c r="J11693" t="s">
        <v>19</v>
      </c>
      <c r="K11693" t="s">
        <v>17325</v>
      </c>
    </row>
    <row r="11694" spans="1:11" hidden="1" x14ac:dyDescent="0.3">
      <c r="A11694" t="s">
        <v>18020</v>
      </c>
      <c r="B11694" t="s">
        <v>18021</v>
      </c>
      <c r="C11694" t="s">
        <v>17410</v>
      </c>
      <c r="D11694" t="s">
        <v>17411</v>
      </c>
      <c r="E11694" s="74">
        <v>41053</v>
      </c>
      <c r="F11694">
        <v>0.24709800000000001</v>
      </c>
      <c r="G11694" t="s">
        <v>17</v>
      </c>
      <c r="H11694" t="s">
        <v>17315</v>
      </c>
      <c r="I11694" s="74">
        <v>45163</v>
      </c>
      <c r="J11694" t="s">
        <v>19</v>
      </c>
      <c r="K11694" t="s">
        <v>17325</v>
      </c>
    </row>
    <row r="11695" spans="1:11" hidden="1" x14ac:dyDescent="0.3">
      <c r="A11695" t="s">
        <v>18024</v>
      </c>
      <c r="B11695" t="s">
        <v>18025</v>
      </c>
      <c r="C11695" t="s">
        <v>17410</v>
      </c>
      <c r="D11695" t="s">
        <v>17411</v>
      </c>
      <c r="E11695" s="74">
        <v>41156</v>
      </c>
      <c r="F11695">
        <v>0.235648</v>
      </c>
      <c r="G11695" t="s">
        <v>17</v>
      </c>
      <c r="H11695" t="s">
        <v>17315</v>
      </c>
      <c r="I11695" s="74">
        <v>45163</v>
      </c>
      <c r="J11695" t="s">
        <v>19</v>
      </c>
      <c r="K11695" t="s">
        <v>17325</v>
      </c>
    </row>
    <row r="11696" spans="1:11" hidden="1" x14ac:dyDescent="0.3">
      <c r="A11696" t="s">
        <v>18028</v>
      </c>
      <c r="B11696" t="s">
        <v>18029</v>
      </c>
      <c r="C11696" t="s">
        <v>17410</v>
      </c>
      <c r="D11696" t="s">
        <v>17411</v>
      </c>
      <c r="E11696" s="74">
        <v>41039</v>
      </c>
      <c r="F11696">
        <v>0.24398900000000001</v>
      </c>
      <c r="G11696" t="s">
        <v>17</v>
      </c>
      <c r="H11696" t="s">
        <v>17315</v>
      </c>
      <c r="I11696" s="74">
        <v>45163</v>
      </c>
      <c r="J11696" t="s">
        <v>19</v>
      </c>
      <c r="K11696" t="s">
        <v>17325</v>
      </c>
    </row>
    <row r="11697" spans="1:11" hidden="1" x14ac:dyDescent="0.3">
      <c r="A11697" t="s">
        <v>18032</v>
      </c>
      <c r="B11697" t="s">
        <v>18033</v>
      </c>
      <c r="C11697" t="s">
        <v>17410</v>
      </c>
      <c r="D11697" t="s">
        <v>17411</v>
      </c>
      <c r="E11697" s="74">
        <v>41106</v>
      </c>
      <c r="F11697">
        <v>0.24882499999999999</v>
      </c>
      <c r="G11697" t="s">
        <v>17</v>
      </c>
      <c r="H11697" t="s">
        <v>17315</v>
      </c>
      <c r="I11697" s="74">
        <v>45163</v>
      </c>
      <c r="J11697" t="s">
        <v>19</v>
      </c>
      <c r="K11697" t="s">
        <v>17325</v>
      </c>
    </row>
    <row r="11698" spans="1:11" hidden="1" x14ac:dyDescent="0.3">
      <c r="A11698" t="s">
        <v>18036</v>
      </c>
      <c r="B11698" t="s">
        <v>18037</v>
      </c>
      <c r="C11698" t="s">
        <v>17410</v>
      </c>
      <c r="D11698" t="s">
        <v>17411</v>
      </c>
      <c r="E11698" s="74">
        <v>41025</v>
      </c>
      <c r="F11698">
        <v>0.24147299999999999</v>
      </c>
      <c r="G11698" t="s">
        <v>17</v>
      </c>
      <c r="H11698" t="s">
        <v>17315</v>
      </c>
      <c r="I11698" s="74">
        <v>45163</v>
      </c>
      <c r="J11698" t="s">
        <v>19</v>
      </c>
      <c r="K11698" t="s">
        <v>17325</v>
      </c>
    </row>
    <row r="11699" spans="1:11" hidden="1" x14ac:dyDescent="0.3">
      <c r="A11699" t="s">
        <v>18040</v>
      </c>
      <c r="B11699" t="s">
        <v>18041</v>
      </c>
      <c r="C11699" t="s">
        <v>17410</v>
      </c>
      <c r="D11699" t="s">
        <v>17411</v>
      </c>
      <c r="E11699" s="74">
        <v>41058</v>
      </c>
      <c r="F11699">
        <v>0.24102100000000001</v>
      </c>
      <c r="G11699" t="s">
        <v>17</v>
      </c>
      <c r="H11699" t="s">
        <v>17315</v>
      </c>
      <c r="I11699" s="74">
        <v>45163</v>
      </c>
      <c r="J11699" t="s">
        <v>19</v>
      </c>
      <c r="K11699" t="s">
        <v>17325</v>
      </c>
    </row>
    <row r="11700" spans="1:11" hidden="1" x14ac:dyDescent="0.3">
      <c r="A11700" t="s">
        <v>18056</v>
      </c>
      <c r="B11700" t="s">
        <v>18057</v>
      </c>
      <c r="C11700" t="s">
        <v>17410</v>
      </c>
      <c r="D11700" t="s">
        <v>17411</v>
      </c>
      <c r="E11700" s="74">
        <v>41075</v>
      </c>
      <c r="F11700">
        <v>0.233237</v>
      </c>
      <c r="G11700" t="s">
        <v>17</v>
      </c>
      <c r="H11700" t="s">
        <v>17315</v>
      </c>
      <c r="I11700" s="74">
        <v>45163</v>
      </c>
      <c r="J11700" t="s">
        <v>19</v>
      </c>
      <c r="K11700" t="s">
        <v>17325</v>
      </c>
    </row>
    <row r="11701" spans="1:11" hidden="1" x14ac:dyDescent="0.3">
      <c r="A11701" t="s">
        <v>18076</v>
      </c>
      <c r="B11701" t="s">
        <v>18077</v>
      </c>
      <c r="C11701" t="s">
        <v>17410</v>
      </c>
      <c r="D11701" t="s">
        <v>17411</v>
      </c>
      <c r="E11701" s="74">
        <v>41114</v>
      </c>
      <c r="F11701">
        <v>0.24818799999999999</v>
      </c>
      <c r="G11701" t="s">
        <v>17</v>
      </c>
      <c r="H11701" t="s">
        <v>17315</v>
      </c>
      <c r="I11701" s="74">
        <v>45163</v>
      </c>
      <c r="J11701" t="s">
        <v>19</v>
      </c>
      <c r="K11701" t="s">
        <v>17325</v>
      </c>
    </row>
    <row r="11702" spans="1:11" hidden="1" x14ac:dyDescent="0.3">
      <c r="A11702" t="s">
        <v>18080</v>
      </c>
      <c r="B11702" t="s">
        <v>18081</v>
      </c>
      <c r="C11702" t="s">
        <v>17410</v>
      </c>
      <c r="D11702" t="s">
        <v>17411</v>
      </c>
      <c r="E11702" s="74">
        <v>41008</v>
      </c>
      <c r="F11702">
        <v>0.24690999999999999</v>
      </c>
      <c r="G11702" t="s">
        <v>17</v>
      </c>
      <c r="H11702" t="s">
        <v>17315</v>
      </c>
      <c r="I11702" s="74">
        <v>45163</v>
      </c>
      <c r="J11702" t="s">
        <v>19</v>
      </c>
      <c r="K11702" t="s">
        <v>17325</v>
      </c>
    </row>
    <row r="11703" spans="1:11" hidden="1" x14ac:dyDescent="0.3">
      <c r="A11703" t="s">
        <v>18086</v>
      </c>
      <c r="B11703" t="s">
        <v>18087</v>
      </c>
      <c r="C11703" t="s">
        <v>17410</v>
      </c>
      <c r="D11703" t="s">
        <v>17411</v>
      </c>
      <c r="E11703" s="74">
        <v>41060</v>
      </c>
      <c r="F11703">
        <v>0.23697299999999999</v>
      </c>
      <c r="G11703" t="s">
        <v>17</v>
      </c>
      <c r="H11703" t="s">
        <v>17315</v>
      </c>
      <c r="I11703" s="74">
        <v>45163</v>
      </c>
      <c r="J11703" t="s">
        <v>19</v>
      </c>
      <c r="K11703" t="s">
        <v>17325</v>
      </c>
    </row>
    <row r="11704" spans="1:11" hidden="1" x14ac:dyDescent="0.3">
      <c r="A11704" t="s">
        <v>18092</v>
      </c>
      <c r="B11704" t="s">
        <v>18093</v>
      </c>
      <c r="C11704" t="s">
        <v>17410</v>
      </c>
      <c r="D11704" t="s">
        <v>17411</v>
      </c>
      <c r="E11704" s="74">
        <v>41030</v>
      </c>
      <c r="F11704">
        <v>0.24223900000000001</v>
      </c>
      <c r="G11704" t="s">
        <v>17</v>
      </c>
      <c r="H11704" t="s">
        <v>17315</v>
      </c>
      <c r="I11704" s="74">
        <v>45163</v>
      </c>
      <c r="J11704" t="s">
        <v>19</v>
      </c>
      <c r="K11704" t="s">
        <v>17325</v>
      </c>
    </row>
    <row r="11705" spans="1:11" hidden="1" x14ac:dyDescent="0.3">
      <c r="A11705" t="s">
        <v>18112</v>
      </c>
      <c r="B11705" t="s">
        <v>18113</v>
      </c>
      <c r="C11705" t="s">
        <v>17410</v>
      </c>
      <c r="D11705" t="s">
        <v>17411</v>
      </c>
      <c r="E11705" s="74">
        <v>41036</v>
      </c>
      <c r="F11705">
        <v>0.243199</v>
      </c>
      <c r="G11705" t="s">
        <v>17</v>
      </c>
      <c r="H11705" t="s">
        <v>17315</v>
      </c>
      <c r="I11705" s="74">
        <v>45163</v>
      </c>
      <c r="J11705" t="s">
        <v>19</v>
      </c>
      <c r="K11705" t="s">
        <v>17325</v>
      </c>
    </row>
    <row r="11706" spans="1:11" hidden="1" x14ac:dyDescent="0.3">
      <c r="A11706" t="s">
        <v>18118</v>
      </c>
      <c r="B11706" t="s">
        <v>18119</v>
      </c>
      <c r="C11706" t="s">
        <v>17410</v>
      </c>
      <c r="D11706" t="s">
        <v>17411</v>
      </c>
      <c r="E11706" s="74">
        <v>41156</v>
      </c>
      <c r="F11706">
        <v>0.23824200000000001</v>
      </c>
      <c r="G11706" t="s">
        <v>17</v>
      </c>
      <c r="H11706" t="s">
        <v>17315</v>
      </c>
      <c r="I11706" s="74">
        <v>45163</v>
      </c>
      <c r="J11706" t="s">
        <v>19</v>
      </c>
      <c r="K11706" t="s">
        <v>17325</v>
      </c>
    </row>
    <row r="11707" spans="1:11" hidden="1" x14ac:dyDescent="0.3">
      <c r="A11707" t="s">
        <v>18122</v>
      </c>
      <c r="B11707" t="s">
        <v>18123</v>
      </c>
      <c r="C11707" t="s">
        <v>17410</v>
      </c>
      <c r="D11707" t="s">
        <v>17411</v>
      </c>
      <c r="E11707" s="74">
        <v>41129</v>
      </c>
      <c r="F11707">
        <v>0.24829100000000001</v>
      </c>
      <c r="G11707" t="s">
        <v>17</v>
      </c>
      <c r="H11707" t="s">
        <v>17315</v>
      </c>
      <c r="I11707" s="74">
        <v>45163</v>
      </c>
      <c r="J11707" t="s">
        <v>19</v>
      </c>
      <c r="K11707" t="s">
        <v>17325</v>
      </c>
    </row>
    <row r="11708" spans="1:11" hidden="1" x14ac:dyDescent="0.3">
      <c r="A11708" t="s">
        <v>18126</v>
      </c>
      <c r="B11708" t="s">
        <v>18127</v>
      </c>
      <c r="C11708" t="s">
        <v>17410</v>
      </c>
      <c r="D11708" t="s">
        <v>17411</v>
      </c>
      <c r="E11708" s="74">
        <v>41045</v>
      </c>
      <c r="F11708">
        <v>0.24904599999999999</v>
      </c>
      <c r="G11708" t="s">
        <v>17</v>
      </c>
      <c r="H11708" t="s">
        <v>17315</v>
      </c>
      <c r="I11708" s="74">
        <v>45163</v>
      </c>
      <c r="J11708" t="s">
        <v>19</v>
      </c>
      <c r="K11708" t="s">
        <v>17325</v>
      </c>
    </row>
    <row r="11709" spans="1:11" hidden="1" x14ac:dyDescent="0.3">
      <c r="A11709" t="s">
        <v>18538</v>
      </c>
      <c r="B11709" t="s">
        <v>18539</v>
      </c>
      <c r="C11709" t="s">
        <v>17410</v>
      </c>
      <c r="D11709" t="s">
        <v>17411</v>
      </c>
      <c r="E11709" s="74">
        <v>40948</v>
      </c>
      <c r="F11709">
        <v>0.248366</v>
      </c>
      <c r="G11709" t="s">
        <v>17</v>
      </c>
      <c r="H11709" t="s">
        <v>17315</v>
      </c>
      <c r="I11709" s="74">
        <v>45166</v>
      </c>
      <c r="J11709" t="s">
        <v>19</v>
      </c>
      <c r="K11709" t="s">
        <v>17325</v>
      </c>
    </row>
    <row r="11710" spans="1:11" hidden="1" x14ac:dyDescent="0.3">
      <c r="A11710" t="s">
        <v>18445</v>
      </c>
      <c r="B11710" t="s">
        <v>18446</v>
      </c>
      <c r="C11710" t="s">
        <v>17410</v>
      </c>
      <c r="D11710" t="s">
        <v>17411</v>
      </c>
      <c r="E11710" s="74">
        <v>41137</v>
      </c>
      <c r="F11710">
        <v>0.237956</v>
      </c>
      <c r="G11710" t="s">
        <v>17</v>
      </c>
      <c r="H11710" t="s">
        <v>17315</v>
      </c>
      <c r="I11710" s="74">
        <v>45166</v>
      </c>
      <c r="J11710" t="s">
        <v>19</v>
      </c>
      <c r="K11710" t="s">
        <v>17325</v>
      </c>
    </row>
    <row r="11711" spans="1:11" hidden="1" x14ac:dyDescent="0.3">
      <c r="A11711" t="s">
        <v>18465</v>
      </c>
      <c r="B11711" t="s">
        <v>18466</v>
      </c>
      <c r="C11711" t="s">
        <v>17410</v>
      </c>
      <c r="D11711" t="s">
        <v>17411</v>
      </c>
      <c r="E11711" s="74">
        <v>41030</v>
      </c>
      <c r="F11711">
        <v>0.24587400000000001</v>
      </c>
      <c r="G11711" t="s">
        <v>17</v>
      </c>
      <c r="H11711" t="s">
        <v>17315</v>
      </c>
      <c r="I11711" s="74">
        <v>45166</v>
      </c>
      <c r="J11711" t="s">
        <v>19</v>
      </c>
      <c r="K11711" t="s">
        <v>17325</v>
      </c>
    </row>
    <row r="11712" spans="1:11" hidden="1" x14ac:dyDescent="0.3">
      <c r="A11712" t="s">
        <v>18463</v>
      </c>
      <c r="B11712" t="s">
        <v>18464</v>
      </c>
      <c r="C11712" t="s">
        <v>17410</v>
      </c>
      <c r="D11712" t="s">
        <v>17411</v>
      </c>
      <c r="E11712" s="74">
        <v>41142</v>
      </c>
      <c r="F11712">
        <v>0.241867</v>
      </c>
      <c r="G11712" t="s">
        <v>17</v>
      </c>
      <c r="H11712" t="s">
        <v>17315</v>
      </c>
      <c r="I11712" s="74">
        <v>45166</v>
      </c>
      <c r="J11712" t="s">
        <v>19</v>
      </c>
      <c r="K11712" t="s">
        <v>17325</v>
      </c>
    </row>
    <row r="11713" spans="1:11" hidden="1" x14ac:dyDescent="0.3">
      <c r="A11713" t="s">
        <v>18134</v>
      </c>
      <c r="B11713" t="s">
        <v>18135</v>
      </c>
      <c r="C11713" t="s">
        <v>17410</v>
      </c>
      <c r="D11713" t="s">
        <v>17411</v>
      </c>
      <c r="E11713" s="74">
        <v>41163</v>
      </c>
      <c r="F11713">
        <v>0.24271899999999999</v>
      </c>
      <c r="G11713" t="s">
        <v>17</v>
      </c>
      <c r="H11713" t="s">
        <v>17315</v>
      </c>
      <c r="I11713" s="74">
        <v>45163</v>
      </c>
      <c r="J11713" t="s">
        <v>19</v>
      </c>
      <c r="K11713" t="s">
        <v>17325</v>
      </c>
    </row>
    <row r="11714" spans="1:11" hidden="1" x14ac:dyDescent="0.3">
      <c r="A11714" t="s">
        <v>18142</v>
      </c>
      <c r="B11714" t="s">
        <v>18143</v>
      </c>
      <c r="C11714" t="s">
        <v>17410</v>
      </c>
      <c r="D11714" t="s">
        <v>17411</v>
      </c>
      <c r="E11714" s="74">
        <v>40956</v>
      </c>
      <c r="F11714">
        <v>0.23996899999999999</v>
      </c>
      <c r="G11714" t="s">
        <v>17</v>
      </c>
      <c r="H11714" t="s">
        <v>17315</v>
      </c>
      <c r="I11714" s="74">
        <v>45163</v>
      </c>
      <c r="J11714" t="s">
        <v>19</v>
      </c>
      <c r="K11714" t="s">
        <v>17325</v>
      </c>
    </row>
    <row r="11715" spans="1:11" hidden="1" x14ac:dyDescent="0.3">
      <c r="A11715" t="s">
        <v>18148</v>
      </c>
      <c r="B11715" t="s">
        <v>18149</v>
      </c>
      <c r="C11715" t="s">
        <v>17410</v>
      </c>
      <c r="D11715" t="s">
        <v>17411</v>
      </c>
      <c r="E11715" s="74">
        <v>40980</v>
      </c>
      <c r="F11715">
        <v>0.23997199999999999</v>
      </c>
      <c r="G11715" t="s">
        <v>17</v>
      </c>
      <c r="H11715" t="s">
        <v>17315</v>
      </c>
      <c r="I11715" s="74">
        <v>45163</v>
      </c>
      <c r="J11715" t="s">
        <v>19</v>
      </c>
      <c r="K11715" t="s">
        <v>17325</v>
      </c>
    </row>
    <row r="11716" spans="1:11" hidden="1" x14ac:dyDescent="0.3">
      <c r="A11716" t="s">
        <v>18162</v>
      </c>
      <c r="B11716" t="s">
        <v>18163</v>
      </c>
      <c r="C11716" t="s">
        <v>17410</v>
      </c>
      <c r="D11716" t="s">
        <v>17411</v>
      </c>
      <c r="E11716" s="74">
        <v>41159</v>
      </c>
      <c r="F11716">
        <v>0.24423600000000001</v>
      </c>
      <c r="G11716" t="s">
        <v>17</v>
      </c>
      <c r="H11716" t="s">
        <v>17315</v>
      </c>
      <c r="I11716" s="74">
        <v>45163</v>
      </c>
      <c r="J11716" t="s">
        <v>19</v>
      </c>
      <c r="K11716" t="s">
        <v>17325</v>
      </c>
    </row>
    <row r="11717" spans="1:11" hidden="1" x14ac:dyDescent="0.3">
      <c r="A11717" t="s">
        <v>18172</v>
      </c>
      <c r="B11717" t="s">
        <v>18173</v>
      </c>
      <c r="C11717" t="s">
        <v>17410</v>
      </c>
      <c r="D11717" t="s">
        <v>17411</v>
      </c>
      <c r="E11717" s="74">
        <v>41074</v>
      </c>
      <c r="F11717">
        <v>0.24480399999999999</v>
      </c>
      <c r="G11717" t="s">
        <v>17</v>
      </c>
      <c r="H11717" t="s">
        <v>17315</v>
      </c>
      <c r="I11717" s="74">
        <v>45163</v>
      </c>
      <c r="J11717" t="s">
        <v>19</v>
      </c>
      <c r="K11717" t="s">
        <v>17325</v>
      </c>
    </row>
    <row r="11718" spans="1:11" hidden="1" x14ac:dyDescent="0.3">
      <c r="A11718" t="s">
        <v>18176</v>
      </c>
      <c r="B11718" t="s">
        <v>18177</v>
      </c>
      <c r="C11718" t="s">
        <v>17410</v>
      </c>
      <c r="D11718" t="s">
        <v>17411</v>
      </c>
      <c r="E11718" s="74">
        <v>41200</v>
      </c>
      <c r="F11718">
        <v>0.24943499999999999</v>
      </c>
      <c r="G11718" t="s">
        <v>17</v>
      </c>
      <c r="H11718" t="s">
        <v>17315</v>
      </c>
      <c r="I11718" s="74">
        <v>45163</v>
      </c>
      <c r="J11718" t="s">
        <v>19</v>
      </c>
      <c r="K11718" t="s">
        <v>17325</v>
      </c>
    </row>
    <row r="11719" spans="1:11" hidden="1" x14ac:dyDescent="0.3">
      <c r="A11719" t="s">
        <v>18184</v>
      </c>
      <c r="B11719" t="s">
        <v>18185</v>
      </c>
      <c r="C11719" t="s">
        <v>17410</v>
      </c>
      <c r="D11719" t="s">
        <v>17411</v>
      </c>
      <c r="E11719" s="74">
        <v>40975</v>
      </c>
      <c r="F11719">
        <v>0.24856600000000001</v>
      </c>
      <c r="G11719" t="s">
        <v>17</v>
      </c>
      <c r="H11719" t="s">
        <v>17315</v>
      </c>
      <c r="I11719" s="74">
        <v>45163</v>
      </c>
      <c r="J11719" t="s">
        <v>19</v>
      </c>
      <c r="K11719" t="s">
        <v>17325</v>
      </c>
    </row>
    <row r="11720" spans="1:11" hidden="1" x14ac:dyDescent="0.3">
      <c r="A11720" t="s">
        <v>18202</v>
      </c>
      <c r="B11720" t="s">
        <v>18203</v>
      </c>
      <c r="C11720" t="s">
        <v>17410</v>
      </c>
      <c r="D11720" t="s">
        <v>17411</v>
      </c>
      <c r="E11720" s="74">
        <v>41095</v>
      </c>
      <c r="F11720">
        <v>0.24223600000000001</v>
      </c>
      <c r="G11720" t="s">
        <v>17</v>
      </c>
      <c r="H11720" t="s">
        <v>17315</v>
      </c>
      <c r="I11720" s="74">
        <v>45163</v>
      </c>
      <c r="J11720" t="s">
        <v>19</v>
      </c>
      <c r="K11720" t="s">
        <v>17325</v>
      </c>
    </row>
    <row r="11721" spans="1:11" hidden="1" x14ac:dyDescent="0.3">
      <c r="A11721" t="s">
        <v>18206</v>
      </c>
      <c r="B11721" t="s">
        <v>18207</v>
      </c>
      <c r="C11721" t="s">
        <v>17410</v>
      </c>
      <c r="D11721" t="s">
        <v>17411</v>
      </c>
      <c r="E11721" s="74">
        <v>41156</v>
      </c>
      <c r="F11721">
        <v>0.23965400000000001</v>
      </c>
      <c r="G11721" t="s">
        <v>17</v>
      </c>
      <c r="H11721" t="s">
        <v>17315</v>
      </c>
      <c r="I11721" s="74">
        <v>45163</v>
      </c>
      <c r="J11721" t="s">
        <v>19</v>
      </c>
      <c r="K11721" t="s">
        <v>17325</v>
      </c>
    </row>
    <row r="11722" spans="1:11" hidden="1" x14ac:dyDescent="0.3">
      <c r="A11722" t="s">
        <v>18210</v>
      </c>
      <c r="B11722" t="s">
        <v>18211</v>
      </c>
      <c r="C11722" t="s">
        <v>17410</v>
      </c>
      <c r="D11722" t="s">
        <v>17411</v>
      </c>
      <c r="E11722" s="74">
        <v>41120</v>
      </c>
      <c r="F11722">
        <v>0.248889</v>
      </c>
      <c r="G11722" t="s">
        <v>17</v>
      </c>
      <c r="H11722" t="s">
        <v>17315</v>
      </c>
      <c r="I11722" s="74">
        <v>45163</v>
      </c>
      <c r="J11722" t="s">
        <v>19</v>
      </c>
      <c r="K11722" t="s">
        <v>17325</v>
      </c>
    </row>
    <row r="11723" spans="1:11" hidden="1" x14ac:dyDescent="0.3">
      <c r="A11723" t="s">
        <v>18216</v>
      </c>
      <c r="B11723" t="s">
        <v>18217</v>
      </c>
      <c r="C11723" t="s">
        <v>17410</v>
      </c>
      <c r="D11723" t="s">
        <v>17411</v>
      </c>
      <c r="E11723" s="74">
        <v>41148</v>
      </c>
      <c r="F11723">
        <v>0.24893399999999999</v>
      </c>
      <c r="G11723" t="s">
        <v>17</v>
      </c>
      <c r="H11723" t="s">
        <v>17315</v>
      </c>
      <c r="I11723" s="74">
        <v>45163</v>
      </c>
      <c r="J11723" t="s">
        <v>19</v>
      </c>
      <c r="K11723" t="s">
        <v>17325</v>
      </c>
    </row>
    <row r="11724" spans="1:11" hidden="1" x14ac:dyDescent="0.3">
      <c r="A11724" t="s">
        <v>18222</v>
      </c>
      <c r="B11724" t="s">
        <v>18223</v>
      </c>
      <c r="C11724" t="s">
        <v>17410</v>
      </c>
      <c r="D11724" t="s">
        <v>17411</v>
      </c>
      <c r="E11724" s="74">
        <v>41078</v>
      </c>
      <c r="F11724">
        <v>0.245113</v>
      </c>
      <c r="G11724" t="s">
        <v>17</v>
      </c>
      <c r="H11724" t="s">
        <v>17315</v>
      </c>
      <c r="I11724" s="74">
        <v>45163</v>
      </c>
      <c r="J11724" t="s">
        <v>19</v>
      </c>
      <c r="K11724" t="s">
        <v>17325</v>
      </c>
    </row>
    <row r="11725" spans="1:11" hidden="1" x14ac:dyDescent="0.3">
      <c r="A11725" t="s">
        <v>18232</v>
      </c>
      <c r="B11725" t="s">
        <v>18233</v>
      </c>
      <c r="C11725" t="s">
        <v>17410</v>
      </c>
      <c r="D11725" t="s">
        <v>17411</v>
      </c>
      <c r="E11725" s="74">
        <v>41072</v>
      </c>
      <c r="F11725">
        <v>0.24721000000000001</v>
      </c>
      <c r="G11725" t="s">
        <v>17</v>
      </c>
      <c r="H11725" t="s">
        <v>17315</v>
      </c>
      <c r="I11725" s="74">
        <v>45163</v>
      </c>
      <c r="J11725" t="s">
        <v>19</v>
      </c>
      <c r="K11725" t="s">
        <v>17325</v>
      </c>
    </row>
    <row r="11726" spans="1:11" hidden="1" x14ac:dyDescent="0.3">
      <c r="A11726" t="s">
        <v>18242</v>
      </c>
      <c r="B11726" t="s">
        <v>18243</v>
      </c>
      <c r="C11726" t="s">
        <v>17410</v>
      </c>
      <c r="D11726" t="s">
        <v>17411</v>
      </c>
      <c r="E11726" s="74">
        <v>40966</v>
      </c>
      <c r="F11726">
        <v>0.23805899999999999</v>
      </c>
      <c r="G11726" t="s">
        <v>17</v>
      </c>
      <c r="H11726" t="s">
        <v>17315</v>
      </c>
      <c r="I11726" s="74">
        <v>45166</v>
      </c>
      <c r="J11726" t="s">
        <v>19</v>
      </c>
      <c r="K11726" t="s">
        <v>17325</v>
      </c>
    </row>
    <row r="11727" spans="1:11" hidden="1" x14ac:dyDescent="0.3">
      <c r="A11727" t="s">
        <v>18246</v>
      </c>
      <c r="B11727" t="s">
        <v>18247</v>
      </c>
      <c r="C11727" t="s">
        <v>17410</v>
      </c>
      <c r="D11727" t="s">
        <v>17411</v>
      </c>
      <c r="E11727" s="74">
        <v>40961</v>
      </c>
      <c r="F11727">
        <v>0.242423</v>
      </c>
      <c r="G11727" t="s">
        <v>17</v>
      </c>
      <c r="H11727" t="s">
        <v>17315</v>
      </c>
      <c r="I11727" s="74">
        <v>45166</v>
      </c>
      <c r="J11727" t="s">
        <v>19</v>
      </c>
      <c r="K11727" t="s">
        <v>17325</v>
      </c>
    </row>
    <row r="11728" spans="1:11" hidden="1" x14ac:dyDescent="0.3">
      <c r="A11728" t="s">
        <v>18236</v>
      </c>
      <c r="B11728" t="s">
        <v>18237</v>
      </c>
      <c r="C11728" t="s">
        <v>17410</v>
      </c>
      <c r="D11728" t="s">
        <v>17411</v>
      </c>
      <c r="E11728" s="74">
        <v>41029</v>
      </c>
      <c r="F11728">
        <v>0.238957</v>
      </c>
      <c r="G11728" t="s">
        <v>17</v>
      </c>
      <c r="H11728" t="s">
        <v>17315</v>
      </c>
      <c r="I11728" s="74">
        <v>45166</v>
      </c>
      <c r="J11728" t="s">
        <v>19</v>
      </c>
      <c r="K11728" t="s">
        <v>17325</v>
      </c>
    </row>
    <row r="11729" spans="1:11" hidden="1" x14ac:dyDescent="0.3">
      <c r="A11729" t="s">
        <v>18453</v>
      </c>
      <c r="B11729" t="s">
        <v>18454</v>
      </c>
      <c r="C11729" t="s">
        <v>17410</v>
      </c>
      <c r="D11729" t="s">
        <v>17411</v>
      </c>
      <c r="E11729" s="74">
        <v>41107</v>
      </c>
      <c r="F11729">
        <v>0.24549299999999999</v>
      </c>
      <c r="G11729" t="s">
        <v>17</v>
      </c>
      <c r="H11729" t="s">
        <v>17315</v>
      </c>
      <c r="I11729" s="74">
        <v>45166</v>
      </c>
      <c r="J11729" t="s">
        <v>19</v>
      </c>
      <c r="K11729" t="s">
        <v>17325</v>
      </c>
    </row>
    <row r="11730" spans="1:11" hidden="1" x14ac:dyDescent="0.3">
      <c r="A11730" t="s">
        <v>18226</v>
      </c>
      <c r="B11730" t="s">
        <v>18227</v>
      </c>
      <c r="C11730" t="s">
        <v>17410</v>
      </c>
      <c r="D11730" t="s">
        <v>17411</v>
      </c>
      <c r="E11730" s="74">
        <v>40995</v>
      </c>
      <c r="F11730">
        <v>0.24460699999999999</v>
      </c>
      <c r="G11730" t="s">
        <v>17</v>
      </c>
      <c r="H11730" t="s">
        <v>17315</v>
      </c>
      <c r="I11730" s="74">
        <v>45163</v>
      </c>
      <c r="J11730" t="s">
        <v>19</v>
      </c>
      <c r="K11730" t="s">
        <v>17325</v>
      </c>
    </row>
    <row r="11731" spans="1:11" hidden="1" x14ac:dyDescent="0.3">
      <c r="A11731" t="s">
        <v>18214</v>
      </c>
      <c r="B11731" t="s">
        <v>18215</v>
      </c>
      <c r="C11731" t="s">
        <v>17410</v>
      </c>
      <c r="D11731" t="s">
        <v>17411</v>
      </c>
      <c r="E11731" s="74">
        <v>41129</v>
      </c>
      <c r="F11731">
        <v>0.24673600000000001</v>
      </c>
      <c r="G11731" t="s">
        <v>17</v>
      </c>
      <c r="H11731" t="s">
        <v>17315</v>
      </c>
      <c r="I11731" s="74">
        <v>45163</v>
      </c>
      <c r="J11731" t="s">
        <v>19</v>
      </c>
      <c r="K11731" t="s">
        <v>17325</v>
      </c>
    </row>
    <row r="11732" spans="1:11" hidden="1" x14ac:dyDescent="0.3">
      <c r="A11732" t="s">
        <v>18198</v>
      </c>
      <c r="B11732" t="s">
        <v>18199</v>
      </c>
      <c r="C11732" t="s">
        <v>17410</v>
      </c>
      <c r="D11732" t="s">
        <v>17411</v>
      </c>
      <c r="E11732" s="74">
        <v>41036</v>
      </c>
      <c r="F11732">
        <v>0.232983</v>
      </c>
      <c r="G11732" t="s">
        <v>17</v>
      </c>
      <c r="H11732" t="s">
        <v>17315</v>
      </c>
      <c r="I11732" s="74">
        <v>45163</v>
      </c>
      <c r="J11732" t="s">
        <v>19</v>
      </c>
      <c r="K11732" t="s">
        <v>17325</v>
      </c>
    </row>
    <row r="11733" spans="1:11" hidden="1" x14ac:dyDescent="0.3">
      <c r="A11733" t="s">
        <v>18190</v>
      </c>
      <c r="B11733" t="s">
        <v>18191</v>
      </c>
      <c r="C11733" t="s">
        <v>17410</v>
      </c>
      <c r="D11733" t="s">
        <v>17411</v>
      </c>
      <c r="E11733" s="74">
        <v>41060</v>
      </c>
      <c r="F11733">
        <v>0.24762400000000001</v>
      </c>
      <c r="G11733" t="s">
        <v>17</v>
      </c>
      <c r="H11733" t="s">
        <v>17315</v>
      </c>
      <c r="I11733" s="74">
        <v>45163</v>
      </c>
      <c r="J11733" t="s">
        <v>19</v>
      </c>
      <c r="K11733" t="s">
        <v>17325</v>
      </c>
    </row>
    <row r="11734" spans="1:11" hidden="1" x14ac:dyDescent="0.3">
      <c r="A11734" t="s">
        <v>18449</v>
      </c>
      <c r="B11734" t="s">
        <v>18450</v>
      </c>
      <c r="C11734" t="s">
        <v>17410</v>
      </c>
      <c r="D11734" t="s">
        <v>17411</v>
      </c>
      <c r="E11734" s="74">
        <v>41134</v>
      </c>
      <c r="F11734">
        <v>0.24111099999999999</v>
      </c>
      <c r="G11734" t="s">
        <v>17</v>
      </c>
      <c r="H11734" t="s">
        <v>17315</v>
      </c>
      <c r="I11734" s="74">
        <v>45166</v>
      </c>
      <c r="J11734" t="s">
        <v>19</v>
      </c>
      <c r="K11734" t="s">
        <v>17325</v>
      </c>
    </row>
    <row r="11735" spans="1:11" hidden="1" x14ac:dyDescent="0.3">
      <c r="A11735" t="s">
        <v>18178</v>
      </c>
      <c r="B11735" t="s">
        <v>18179</v>
      </c>
      <c r="C11735" t="s">
        <v>17410</v>
      </c>
      <c r="D11735" t="s">
        <v>17411</v>
      </c>
      <c r="E11735" s="74">
        <v>41099</v>
      </c>
      <c r="F11735">
        <v>0.247473</v>
      </c>
      <c r="G11735" t="s">
        <v>17</v>
      </c>
      <c r="H11735" t="s">
        <v>17315</v>
      </c>
      <c r="I11735" s="74">
        <v>45163</v>
      </c>
      <c r="J11735" t="s">
        <v>19</v>
      </c>
      <c r="K11735" t="s">
        <v>17325</v>
      </c>
    </row>
    <row r="11736" spans="1:11" hidden="1" x14ac:dyDescent="0.3">
      <c r="A11736" t="s">
        <v>18174</v>
      </c>
      <c r="B11736" t="s">
        <v>18175</v>
      </c>
      <c r="C11736" t="s">
        <v>17410</v>
      </c>
      <c r="D11736" t="s">
        <v>17411</v>
      </c>
      <c r="E11736" s="74">
        <v>40966</v>
      </c>
      <c r="F11736">
        <v>0.24149499999999999</v>
      </c>
      <c r="G11736" t="s">
        <v>17</v>
      </c>
      <c r="H11736" t="s">
        <v>17315</v>
      </c>
      <c r="I11736" s="74">
        <v>45163</v>
      </c>
      <c r="J11736" t="s">
        <v>19</v>
      </c>
      <c r="K11736" t="s">
        <v>17325</v>
      </c>
    </row>
    <row r="11737" spans="1:11" hidden="1" x14ac:dyDescent="0.3">
      <c r="A11737" t="s">
        <v>18164</v>
      </c>
      <c r="B11737" t="s">
        <v>18165</v>
      </c>
      <c r="C11737" t="s">
        <v>17410</v>
      </c>
      <c r="D11737" t="s">
        <v>17411</v>
      </c>
      <c r="E11737" s="74">
        <v>41024</v>
      </c>
      <c r="F11737">
        <v>0.242197</v>
      </c>
      <c r="G11737" t="s">
        <v>17</v>
      </c>
      <c r="H11737" t="s">
        <v>17315</v>
      </c>
      <c r="I11737" s="74">
        <v>45163</v>
      </c>
      <c r="J11737" t="s">
        <v>19</v>
      </c>
      <c r="K11737" t="s">
        <v>17325</v>
      </c>
    </row>
    <row r="11738" spans="1:11" hidden="1" x14ac:dyDescent="0.3">
      <c r="A11738" t="s">
        <v>18158</v>
      </c>
      <c r="B11738" t="s">
        <v>18159</v>
      </c>
      <c r="C11738" t="s">
        <v>17410</v>
      </c>
      <c r="D11738" t="s">
        <v>17411</v>
      </c>
      <c r="E11738" s="74">
        <v>40955</v>
      </c>
      <c r="F11738">
        <v>0.24840799999999999</v>
      </c>
      <c r="G11738" t="s">
        <v>17</v>
      </c>
      <c r="H11738" t="s">
        <v>17315</v>
      </c>
      <c r="I11738" s="74">
        <v>45163</v>
      </c>
      <c r="J11738" t="s">
        <v>19</v>
      </c>
      <c r="K11738" t="s">
        <v>17325</v>
      </c>
    </row>
    <row r="11739" spans="1:11" hidden="1" x14ac:dyDescent="0.3">
      <c r="A11739" t="s">
        <v>18150</v>
      </c>
      <c r="B11739" t="s">
        <v>18151</v>
      </c>
      <c r="C11739" t="s">
        <v>17410</v>
      </c>
      <c r="D11739" t="s">
        <v>17411</v>
      </c>
      <c r="E11739" s="74">
        <v>41108</v>
      </c>
      <c r="F11739">
        <v>0.24595900000000001</v>
      </c>
      <c r="G11739" t="s">
        <v>17</v>
      </c>
      <c r="H11739" t="s">
        <v>17315</v>
      </c>
      <c r="I11739" s="74">
        <v>45163</v>
      </c>
      <c r="J11739" t="s">
        <v>19</v>
      </c>
      <c r="K11739" t="s">
        <v>17325</v>
      </c>
    </row>
    <row r="11740" spans="1:11" hidden="1" x14ac:dyDescent="0.3">
      <c r="A11740" t="s">
        <v>18140</v>
      </c>
      <c r="B11740" t="s">
        <v>18141</v>
      </c>
      <c r="C11740" t="s">
        <v>17410</v>
      </c>
      <c r="D11740" t="s">
        <v>17411</v>
      </c>
      <c r="E11740" s="74">
        <v>41044</v>
      </c>
      <c r="F11740">
        <v>0.24706</v>
      </c>
      <c r="G11740" t="s">
        <v>17</v>
      </c>
      <c r="H11740" t="s">
        <v>17315</v>
      </c>
      <c r="I11740" s="74">
        <v>45163</v>
      </c>
      <c r="J11740" t="s">
        <v>19</v>
      </c>
      <c r="K11740" t="s">
        <v>17325</v>
      </c>
    </row>
    <row r="11741" spans="1:11" hidden="1" x14ac:dyDescent="0.3">
      <c r="A11741" t="s">
        <v>18132</v>
      </c>
      <c r="B11741" t="s">
        <v>18133</v>
      </c>
      <c r="C11741" t="s">
        <v>17410</v>
      </c>
      <c r="D11741" t="s">
        <v>17411</v>
      </c>
      <c r="E11741" s="74">
        <v>41169</v>
      </c>
      <c r="F11741">
        <v>0.24646299999999999</v>
      </c>
      <c r="G11741" t="s">
        <v>17</v>
      </c>
      <c r="H11741" t="s">
        <v>17315</v>
      </c>
      <c r="I11741" s="74">
        <v>45163</v>
      </c>
      <c r="J11741" t="s">
        <v>19</v>
      </c>
      <c r="K11741" t="s">
        <v>17325</v>
      </c>
    </row>
    <row r="11742" spans="1:11" hidden="1" x14ac:dyDescent="0.3">
      <c r="A11742" t="s">
        <v>18128</v>
      </c>
      <c r="B11742" t="s">
        <v>18129</v>
      </c>
      <c r="C11742" t="s">
        <v>17410</v>
      </c>
      <c r="D11742" t="s">
        <v>17411</v>
      </c>
      <c r="E11742" s="74">
        <v>40934</v>
      </c>
      <c r="F11742">
        <v>0.24454500000000001</v>
      </c>
      <c r="G11742" t="s">
        <v>17</v>
      </c>
      <c r="H11742" t="s">
        <v>17315</v>
      </c>
      <c r="I11742" s="74">
        <v>45163</v>
      </c>
      <c r="J11742" t="s">
        <v>19</v>
      </c>
      <c r="K11742" t="s">
        <v>17325</v>
      </c>
    </row>
    <row r="11743" spans="1:11" hidden="1" x14ac:dyDescent="0.3">
      <c r="A11743" t="s">
        <v>18116</v>
      </c>
      <c r="B11743" t="s">
        <v>18117</v>
      </c>
      <c r="C11743" t="s">
        <v>17410</v>
      </c>
      <c r="D11743" t="s">
        <v>17411</v>
      </c>
      <c r="E11743" s="74">
        <v>41086</v>
      </c>
      <c r="F11743">
        <v>0.240402</v>
      </c>
      <c r="G11743" t="s">
        <v>17</v>
      </c>
      <c r="H11743" t="s">
        <v>17315</v>
      </c>
      <c r="I11743" s="74">
        <v>45163</v>
      </c>
      <c r="J11743" t="s">
        <v>19</v>
      </c>
      <c r="K11743" t="s">
        <v>17325</v>
      </c>
    </row>
    <row r="11744" spans="1:11" hidden="1" x14ac:dyDescent="0.3">
      <c r="A11744" t="s">
        <v>18098</v>
      </c>
      <c r="B11744" t="s">
        <v>18099</v>
      </c>
      <c r="C11744" t="s">
        <v>17410</v>
      </c>
      <c r="D11744" t="s">
        <v>17411</v>
      </c>
      <c r="E11744" s="74">
        <v>41142</v>
      </c>
      <c r="F11744">
        <v>0.231599</v>
      </c>
      <c r="G11744" t="s">
        <v>17</v>
      </c>
      <c r="H11744" t="s">
        <v>17315</v>
      </c>
      <c r="I11744" s="74">
        <v>45163</v>
      </c>
      <c r="J11744" t="s">
        <v>19</v>
      </c>
      <c r="K11744" t="s">
        <v>17325</v>
      </c>
    </row>
    <row r="11745" spans="1:11" hidden="1" x14ac:dyDescent="0.3">
      <c r="A11745" t="s">
        <v>18447</v>
      </c>
      <c r="B11745" t="s">
        <v>18448</v>
      </c>
      <c r="C11745" t="s">
        <v>17410</v>
      </c>
      <c r="D11745" t="s">
        <v>17411</v>
      </c>
      <c r="E11745" s="74">
        <v>41032</v>
      </c>
      <c r="F11745">
        <v>0.236709</v>
      </c>
      <c r="G11745" t="s">
        <v>17</v>
      </c>
      <c r="H11745" t="s">
        <v>17315</v>
      </c>
      <c r="I11745" s="74">
        <v>45166</v>
      </c>
      <c r="J11745" t="s">
        <v>19</v>
      </c>
      <c r="K11745" t="s">
        <v>17325</v>
      </c>
    </row>
    <row r="11746" spans="1:11" hidden="1" x14ac:dyDescent="0.3">
      <c r="A11746" t="s">
        <v>18078</v>
      </c>
      <c r="B11746" t="s">
        <v>18079</v>
      </c>
      <c r="C11746" t="s">
        <v>17410</v>
      </c>
      <c r="D11746" t="s">
        <v>17411</v>
      </c>
      <c r="E11746" s="74">
        <v>41282</v>
      </c>
      <c r="F11746">
        <v>0.24770400000000001</v>
      </c>
      <c r="G11746" t="s">
        <v>17</v>
      </c>
      <c r="H11746" t="s">
        <v>17315</v>
      </c>
      <c r="I11746" s="74">
        <v>45163</v>
      </c>
      <c r="J11746" t="s">
        <v>19</v>
      </c>
      <c r="K11746" t="s">
        <v>17325</v>
      </c>
    </row>
    <row r="11747" spans="1:11" hidden="1" x14ac:dyDescent="0.3">
      <c r="A11747" t="s">
        <v>18054</v>
      </c>
      <c r="B11747" t="s">
        <v>18055</v>
      </c>
      <c r="C11747" t="s">
        <v>17410</v>
      </c>
      <c r="D11747" t="s">
        <v>17411</v>
      </c>
      <c r="E11747" s="74">
        <v>41009</v>
      </c>
      <c r="F11747">
        <v>0.247197</v>
      </c>
      <c r="G11747" t="s">
        <v>17</v>
      </c>
      <c r="H11747" t="s">
        <v>17315</v>
      </c>
      <c r="I11747" s="74">
        <v>45163</v>
      </c>
      <c r="J11747" t="s">
        <v>19</v>
      </c>
      <c r="K11747" t="s">
        <v>17325</v>
      </c>
    </row>
    <row r="11748" spans="1:11" hidden="1" x14ac:dyDescent="0.3">
      <c r="A11748" t="s">
        <v>18052</v>
      </c>
      <c r="B11748" t="s">
        <v>18053</v>
      </c>
      <c r="C11748" t="s">
        <v>17410</v>
      </c>
      <c r="D11748" t="s">
        <v>17411</v>
      </c>
      <c r="E11748" s="74">
        <v>41059</v>
      </c>
      <c r="F11748">
        <v>0.23070099999999999</v>
      </c>
      <c r="G11748" t="s">
        <v>17</v>
      </c>
      <c r="H11748" t="s">
        <v>17315</v>
      </c>
      <c r="I11748" s="74">
        <v>45163</v>
      </c>
      <c r="J11748" t="s">
        <v>19</v>
      </c>
      <c r="K11748" t="s">
        <v>17325</v>
      </c>
    </row>
    <row r="11749" spans="1:11" hidden="1" x14ac:dyDescent="0.3">
      <c r="A11749" t="s">
        <v>18050</v>
      </c>
      <c r="B11749" t="s">
        <v>18051</v>
      </c>
      <c r="C11749" t="s">
        <v>17410</v>
      </c>
      <c r="D11749" t="s">
        <v>17411</v>
      </c>
      <c r="E11749" s="74">
        <v>41103</v>
      </c>
      <c r="F11749">
        <v>0.249276</v>
      </c>
      <c r="G11749" t="s">
        <v>17</v>
      </c>
      <c r="H11749" t="s">
        <v>17315</v>
      </c>
      <c r="I11749" s="74">
        <v>45163</v>
      </c>
      <c r="J11749" t="s">
        <v>19</v>
      </c>
      <c r="K11749" t="s">
        <v>17325</v>
      </c>
    </row>
    <row r="11750" spans="1:11" hidden="1" x14ac:dyDescent="0.3">
      <c r="A11750" t="s">
        <v>18048</v>
      </c>
      <c r="B11750" t="s">
        <v>18049</v>
      </c>
      <c r="C11750" t="s">
        <v>17410</v>
      </c>
      <c r="D11750" t="s">
        <v>17411</v>
      </c>
      <c r="E11750" s="74">
        <v>41045</v>
      </c>
      <c r="F11750">
        <v>0.241256</v>
      </c>
      <c r="G11750" t="s">
        <v>17</v>
      </c>
      <c r="H11750" t="s">
        <v>17315</v>
      </c>
      <c r="I11750" s="74">
        <v>45163</v>
      </c>
      <c r="J11750" t="s">
        <v>19</v>
      </c>
      <c r="K11750" t="s">
        <v>17325</v>
      </c>
    </row>
    <row r="11751" spans="1:11" hidden="1" x14ac:dyDescent="0.3">
      <c r="A11751" t="s">
        <v>18542</v>
      </c>
      <c r="B11751" t="s">
        <v>18543</v>
      </c>
      <c r="C11751" t="s">
        <v>17410</v>
      </c>
      <c r="D11751" t="s">
        <v>17411</v>
      </c>
      <c r="E11751" s="74">
        <v>41176</v>
      </c>
      <c r="F11751">
        <v>0.23646900000000001</v>
      </c>
      <c r="G11751" t="s">
        <v>17</v>
      </c>
      <c r="H11751" t="s">
        <v>17315</v>
      </c>
      <c r="I11751" s="74">
        <v>45166</v>
      </c>
      <c r="J11751" t="s">
        <v>19</v>
      </c>
      <c r="K11751" t="s">
        <v>17325</v>
      </c>
    </row>
    <row r="11752" spans="1:11" hidden="1" x14ac:dyDescent="0.3">
      <c r="A11752" t="s">
        <v>18046</v>
      </c>
      <c r="B11752" t="s">
        <v>18047</v>
      </c>
      <c r="C11752" t="s">
        <v>17410</v>
      </c>
      <c r="D11752" t="s">
        <v>17411</v>
      </c>
      <c r="E11752" s="74">
        <v>41122</v>
      </c>
      <c r="F11752">
        <v>0.24648600000000001</v>
      </c>
      <c r="G11752" t="s">
        <v>17</v>
      </c>
      <c r="H11752" t="s">
        <v>17315</v>
      </c>
      <c r="I11752" s="74">
        <v>45163</v>
      </c>
      <c r="J11752" t="s">
        <v>19</v>
      </c>
      <c r="K11752" t="s">
        <v>17325</v>
      </c>
    </row>
    <row r="11753" spans="1:11" hidden="1" x14ac:dyDescent="0.3">
      <c r="A11753" t="s">
        <v>18044</v>
      </c>
      <c r="B11753" t="s">
        <v>18045</v>
      </c>
      <c r="C11753" t="s">
        <v>17410</v>
      </c>
      <c r="D11753" t="s">
        <v>17411</v>
      </c>
      <c r="E11753" s="74">
        <v>41001</v>
      </c>
      <c r="F11753">
        <v>0.238593</v>
      </c>
      <c r="G11753" t="s">
        <v>17</v>
      </c>
      <c r="H11753" t="s">
        <v>17315</v>
      </c>
      <c r="I11753" s="74">
        <v>45163</v>
      </c>
      <c r="J11753" t="s">
        <v>19</v>
      </c>
      <c r="K11753" t="s">
        <v>17325</v>
      </c>
    </row>
    <row r="11754" spans="1:11" hidden="1" x14ac:dyDescent="0.3">
      <c r="A11754" t="s">
        <v>18042</v>
      </c>
      <c r="B11754" t="s">
        <v>18043</v>
      </c>
      <c r="C11754" t="s">
        <v>17410</v>
      </c>
      <c r="D11754" t="s">
        <v>17411</v>
      </c>
      <c r="E11754" s="74">
        <v>41122</v>
      </c>
      <c r="F11754">
        <v>0.24585899999999999</v>
      </c>
      <c r="G11754" t="s">
        <v>17</v>
      </c>
      <c r="H11754" t="s">
        <v>17315</v>
      </c>
      <c r="I11754" s="74">
        <v>45163</v>
      </c>
      <c r="J11754" t="s">
        <v>19</v>
      </c>
      <c r="K11754" t="s">
        <v>17325</v>
      </c>
    </row>
    <row r="11755" spans="1:11" hidden="1" x14ac:dyDescent="0.3">
      <c r="A11755" t="s">
        <v>18038</v>
      </c>
      <c r="B11755" t="s">
        <v>18039</v>
      </c>
      <c r="C11755" t="s">
        <v>17410</v>
      </c>
      <c r="D11755" t="s">
        <v>17411</v>
      </c>
      <c r="E11755" s="74">
        <v>41198</v>
      </c>
      <c r="F11755">
        <v>0.248806</v>
      </c>
      <c r="G11755" t="s">
        <v>17</v>
      </c>
      <c r="H11755" t="s">
        <v>17315</v>
      </c>
      <c r="I11755" s="74">
        <v>45163</v>
      </c>
      <c r="J11755" t="s">
        <v>19</v>
      </c>
      <c r="K11755" t="s">
        <v>17325</v>
      </c>
    </row>
    <row r="11756" spans="1:11" hidden="1" x14ac:dyDescent="0.3">
      <c r="A11756" t="s">
        <v>18034</v>
      </c>
      <c r="B11756" t="s">
        <v>18035</v>
      </c>
      <c r="C11756" t="s">
        <v>17410</v>
      </c>
      <c r="D11756" t="s">
        <v>17411</v>
      </c>
      <c r="E11756" s="74">
        <v>41024</v>
      </c>
      <c r="F11756">
        <v>0.23846899999999999</v>
      </c>
      <c r="G11756" t="s">
        <v>17</v>
      </c>
      <c r="H11756" t="s">
        <v>17315</v>
      </c>
      <c r="I11756" s="74">
        <v>45163</v>
      </c>
      <c r="J11756" t="s">
        <v>19</v>
      </c>
      <c r="K11756" t="s">
        <v>17325</v>
      </c>
    </row>
    <row r="11757" spans="1:11" hidden="1" x14ac:dyDescent="0.3">
      <c r="A11757" t="s">
        <v>18030</v>
      </c>
      <c r="B11757" t="s">
        <v>18031</v>
      </c>
      <c r="C11757" t="s">
        <v>17410</v>
      </c>
      <c r="D11757" t="s">
        <v>17411</v>
      </c>
      <c r="E11757" s="74">
        <v>41046</v>
      </c>
      <c r="F11757">
        <v>0.23105500000000001</v>
      </c>
      <c r="G11757" t="s">
        <v>17</v>
      </c>
      <c r="H11757" t="s">
        <v>17315</v>
      </c>
      <c r="I11757" s="74">
        <v>45163</v>
      </c>
      <c r="J11757" t="s">
        <v>19</v>
      </c>
      <c r="K11757" t="s">
        <v>17325</v>
      </c>
    </row>
    <row r="11758" spans="1:11" hidden="1" x14ac:dyDescent="0.3">
      <c r="A11758" t="s">
        <v>18026</v>
      </c>
      <c r="B11758" t="s">
        <v>18027</v>
      </c>
      <c r="C11758" t="s">
        <v>17410</v>
      </c>
      <c r="D11758" t="s">
        <v>17411</v>
      </c>
      <c r="E11758" s="74">
        <v>41257</v>
      </c>
      <c r="F11758">
        <v>0.24177499999999999</v>
      </c>
      <c r="G11758" t="s">
        <v>17</v>
      </c>
      <c r="H11758" t="s">
        <v>17315</v>
      </c>
      <c r="I11758" s="74">
        <v>45163</v>
      </c>
      <c r="J11758" t="s">
        <v>19</v>
      </c>
      <c r="K11758" t="s">
        <v>17325</v>
      </c>
    </row>
    <row r="11759" spans="1:11" hidden="1" x14ac:dyDescent="0.3">
      <c r="A11759" t="s">
        <v>18022</v>
      </c>
      <c r="B11759" t="s">
        <v>18023</v>
      </c>
      <c r="C11759" t="s">
        <v>17410</v>
      </c>
      <c r="D11759" t="s">
        <v>17411</v>
      </c>
      <c r="E11759" s="74">
        <v>41117</v>
      </c>
      <c r="F11759">
        <v>0.246644</v>
      </c>
      <c r="G11759" t="s">
        <v>17</v>
      </c>
      <c r="H11759" t="s">
        <v>17315</v>
      </c>
      <c r="I11759" s="74">
        <v>45163</v>
      </c>
      <c r="J11759" t="s">
        <v>19</v>
      </c>
      <c r="K11759" t="s">
        <v>17325</v>
      </c>
    </row>
    <row r="11760" spans="1:11" hidden="1" x14ac:dyDescent="0.3">
      <c r="A11760" t="s">
        <v>18531</v>
      </c>
      <c r="B11760" t="s">
        <v>18532</v>
      </c>
      <c r="C11760" t="s">
        <v>17410</v>
      </c>
      <c r="D11760" t="s">
        <v>17411</v>
      </c>
      <c r="E11760" s="74">
        <v>41110</v>
      </c>
      <c r="F11760">
        <v>0.24868199999999999</v>
      </c>
      <c r="G11760" t="s">
        <v>17</v>
      </c>
      <c r="H11760" t="s">
        <v>17315</v>
      </c>
      <c r="I11760" s="74">
        <v>45166</v>
      </c>
      <c r="J11760" t="s">
        <v>19</v>
      </c>
      <c r="K11760" t="s">
        <v>17325</v>
      </c>
    </row>
    <row r="11761" spans="1:11" hidden="1" x14ac:dyDescent="0.3">
      <c r="A11761" t="s">
        <v>18018</v>
      </c>
      <c r="B11761" t="s">
        <v>18019</v>
      </c>
      <c r="C11761" t="s">
        <v>17410</v>
      </c>
      <c r="D11761" t="s">
        <v>17411</v>
      </c>
      <c r="E11761" s="74">
        <v>41114</v>
      </c>
      <c r="F11761">
        <v>0.24665799999999999</v>
      </c>
      <c r="G11761" t="s">
        <v>17</v>
      </c>
      <c r="H11761" t="s">
        <v>17315</v>
      </c>
      <c r="I11761" s="74">
        <v>45163</v>
      </c>
      <c r="J11761" t="s">
        <v>19</v>
      </c>
      <c r="K11761" t="s">
        <v>17325</v>
      </c>
    </row>
    <row r="11762" spans="1:11" hidden="1" x14ac:dyDescent="0.3">
      <c r="A11762" t="s">
        <v>18016</v>
      </c>
      <c r="B11762" t="s">
        <v>18017</v>
      </c>
      <c r="C11762" t="s">
        <v>17410</v>
      </c>
      <c r="D11762" t="s">
        <v>17411</v>
      </c>
      <c r="E11762" s="74">
        <v>40966</v>
      </c>
      <c r="F11762">
        <v>0.24815799999999999</v>
      </c>
      <c r="G11762" t="s">
        <v>17</v>
      </c>
      <c r="H11762" t="s">
        <v>17315</v>
      </c>
      <c r="I11762" s="74">
        <v>45163</v>
      </c>
      <c r="J11762" t="s">
        <v>19</v>
      </c>
      <c r="K11762" t="s">
        <v>17325</v>
      </c>
    </row>
    <row r="11763" spans="1:11" hidden="1" x14ac:dyDescent="0.3">
      <c r="A11763" t="s">
        <v>18012</v>
      </c>
      <c r="B11763" t="s">
        <v>18013</v>
      </c>
      <c r="C11763" t="s">
        <v>17410</v>
      </c>
      <c r="D11763" t="s">
        <v>17411</v>
      </c>
      <c r="E11763" s="74">
        <v>41039</v>
      </c>
      <c r="F11763">
        <v>0.24870500000000001</v>
      </c>
      <c r="G11763" t="s">
        <v>17</v>
      </c>
      <c r="H11763" t="s">
        <v>17315</v>
      </c>
      <c r="I11763" s="74">
        <v>45163</v>
      </c>
      <c r="J11763" t="s">
        <v>19</v>
      </c>
      <c r="K11763" t="s">
        <v>17325</v>
      </c>
    </row>
    <row r="11764" spans="1:11" hidden="1" x14ac:dyDescent="0.3">
      <c r="A11764" t="s">
        <v>18008</v>
      </c>
      <c r="B11764" t="s">
        <v>18009</v>
      </c>
      <c r="C11764" t="s">
        <v>17410</v>
      </c>
      <c r="D11764" t="s">
        <v>17411</v>
      </c>
      <c r="E11764" s="74">
        <v>41134</v>
      </c>
      <c r="F11764">
        <v>0.24678600000000001</v>
      </c>
      <c r="G11764" t="s">
        <v>17</v>
      </c>
      <c r="H11764" t="s">
        <v>17315</v>
      </c>
      <c r="I11764" s="74">
        <v>45163</v>
      </c>
      <c r="J11764" t="s">
        <v>19</v>
      </c>
      <c r="K11764" t="s">
        <v>17325</v>
      </c>
    </row>
    <row r="11765" spans="1:11" hidden="1" x14ac:dyDescent="0.3">
      <c r="A11765" t="s">
        <v>18002</v>
      </c>
      <c r="B11765" t="s">
        <v>18003</v>
      </c>
      <c r="C11765" t="s">
        <v>17410</v>
      </c>
      <c r="D11765" t="s">
        <v>17411</v>
      </c>
      <c r="E11765" s="74">
        <v>41243</v>
      </c>
      <c r="F11765">
        <v>0.24909800000000001</v>
      </c>
      <c r="G11765" t="s">
        <v>17</v>
      </c>
      <c r="H11765" t="s">
        <v>17315</v>
      </c>
      <c r="I11765" s="74">
        <v>45163</v>
      </c>
      <c r="J11765" t="s">
        <v>19</v>
      </c>
      <c r="K11765" t="s">
        <v>17325</v>
      </c>
    </row>
    <row r="11766" spans="1:11" hidden="1" x14ac:dyDescent="0.3">
      <c r="A11766" t="s">
        <v>18000</v>
      </c>
      <c r="B11766" t="s">
        <v>18001</v>
      </c>
      <c r="C11766" t="s">
        <v>17410</v>
      </c>
      <c r="D11766" t="s">
        <v>17411</v>
      </c>
      <c r="E11766" s="74">
        <v>40933</v>
      </c>
      <c r="F11766">
        <v>0.23621200000000001</v>
      </c>
      <c r="G11766" t="s">
        <v>17</v>
      </c>
      <c r="H11766" t="s">
        <v>17315</v>
      </c>
      <c r="I11766" s="74">
        <v>45163</v>
      </c>
      <c r="J11766" t="s">
        <v>19</v>
      </c>
      <c r="K11766" t="s">
        <v>17325</v>
      </c>
    </row>
    <row r="11767" spans="1:11" hidden="1" x14ac:dyDescent="0.3">
      <c r="A11767" t="s">
        <v>17994</v>
      </c>
      <c r="B11767" t="s">
        <v>17995</v>
      </c>
      <c r="C11767" t="s">
        <v>17410</v>
      </c>
      <c r="D11767" t="s">
        <v>17411</v>
      </c>
      <c r="E11767" s="74">
        <v>40984</v>
      </c>
      <c r="F11767">
        <v>0.24784600000000001</v>
      </c>
      <c r="G11767" t="s">
        <v>17</v>
      </c>
      <c r="H11767" t="s">
        <v>17315</v>
      </c>
      <c r="I11767" s="74">
        <v>45163</v>
      </c>
      <c r="J11767" t="s">
        <v>19</v>
      </c>
      <c r="K11767" t="s">
        <v>17325</v>
      </c>
    </row>
    <row r="11768" spans="1:11" hidden="1" x14ac:dyDescent="0.3">
      <c r="A11768" t="s">
        <v>17992</v>
      </c>
      <c r="B11768" t="s">
        <v>17993</v>
      </c>
      <c r="C11768" t="s">
        <v>17410</v>
      </c>
      <c r="D11768" t="s">
        <v>17411</v>
      </c>
      <c r="E11768" s="74">
        <v>41012</v>
      </c>
      <c r="F11768">
        <v>0.24735299999999999</v>
      </c>
      <c r="G11768" t="s">
        <v>17</v>
      </c>
      <c r="H11768" t="s">
        <v>17315</v>
      </c>
      <c r="I11768" s="74">
        <v>45163</v>
      </c>
      <c r="J11768" t="s">
        <v>19</v>
      </c>
      <c r="K11768" t="s">
        <v>17325</v>
      </c>
    </row>
    <row r="11769" spans="1:11" hidden="1" x14ac:dyDescent="0.3">
      <c r="A11769" t="s">
        <v>17988</v>
      </c>
      <c r="B11769" t="s">
        <v>17989</v>
      </c>
      <c r="C11769" t="s">
        <v>17410</v>
      </c>
      <c r="D11769" t="s">
        <v>17411</v>
      </c>
      <c r="E11769" s="74">
        <v>40954</v>
      </c>
      <c r="F11769">
        <v>0.24498700000000001</v>
      </c>
      <c r="G11769" t="s">
        <v>17</v>
      </c>
      <c r="H11769" t="s">
        <v>17315</v>
      </c>
      <c r="I11769" s="74">
        <v>45163</v>
      </c>
      <c r="J11769" t="s">
        <v>19</v>
      </c>
      <c r="K11769" t="s">
        <v>17325</v>
      </c>
    </row>
    <row r="11770" spans="1:11" hidden="1" x14ac:dyDescent="0.3">
      <c r="A11770" t="s">
        <v>17984</v>
      </c>
      <c r="B11770" t="s">
        <v>17985</v>
      </c>
      <c r="C11770" t="s">
        <v>17410</v>
      </c>
      <c r="D11770" t="s">
        <v>17411</v>
      </c>
      <c r="E11770" s="74">
        <v>41033</v>
      </c>
      <c r="F11770">
        <v>0.24579200000000001</v>
      </c>
      <c r="G11770" t="s">
        <v>17</v>
      </c>
      <c r="H11770" t="s">
        <v>17315</v>
      </c>
      <c r="I11770" s="74">
        <v>45163</v>
      </c>
      <c r="J11770" t="s">
        <v>19</v>
      </c>
      <c r="K11770" t="s">
        <v>17325</v>
      </c>
    </row>
    <row r="11771" spans="1:11" hidden="1" x14ac:dyDescent="0.3">
      <c r="A11771" t="s">
        <v>17980</v>
      </c>
      <c r="B11771" t="s">
        <v>17981</v>
      </c>
      <c r="C11771" t="s">
        <v>17410</v>
      </c>
      <c r="D11771" t="s">
        <v>17411</v>
      </c>
      <c r="E11771" s="74">
        <v>40961</v>
      </c>
      <c r="F11771">
        <v>0.249115</v>
      </c>
      <c r="G11771" t="s">
        <v>17</v>
      </c>
      <c r="H11771" t="s">
        <v>17315</v>
      </c>
      <c r="I11771" s="74">
        <v>45163</v>
      </c>
      <c r="J11771" t="s">
        <v>19</v>
      </c>
      <c r="K11771" t="s">
        <v>17325</v>
      </c>
    </row>
    <row r="11772" spans="1:11" hidden="1" x14ac:dyDescent="0.3">
      <c r="A11772" t="s">
        <v>17974</v>
      </c>
      <c r="B11772" t="s">
        <v>17975</v>
      </c>
      <c r="C11772" t="s">
        <v>17410</v>
      </c>
      <c r="D11772" t="s">
        <v>17411</v>
      </c>
      <c r="E11772" s="74">
        <v>41012</v>
      </c>
      <c r="F11772">
        <v>0.24848799999999999</v>
      </c>
      <c r="G11772" t="s">
        <v>17</v>
      </c>
      <c r="H11772" t="s">
        <v>17315</v>
      </c>
      <c r="I11772" s="74">
        <v>45163</v>
      </c>
      <c r="J11772" t="s">
        <v>19</v>
      </c>
      <c r="K11772" t="s">
        <v>17325</v>
      </c>
    </row>
    <row r="11773" spans="1:11" hidden="1" x14ac:dyDescent="0.3">
      <c r="A11773" t="s">
        <v>17970</v>
      </c>
      <c r="B11773" t="s">
        <v>17971</v>
      </c>
      <c r="C11773" t="s">
        <v>17410</v>
      </c>
      <c r="D11773" t="s">
        <v>17411</v>
      </c>
      <c r="E11773" s="74">
        <v>40955</v>
      </c>
      <c r="F11773">
        <v>0.24703900000000001</v>
      </c>
      <c r="G11773" t="s">
        <v>17</v>
      </c>
      <c r="H11773" t="s">
        <v>17315</v>
      </c>
      <c r="I11773" s="74">
        <v>45163</v>
      </c>
      <c r="J11773" t="s">
        <v>19</v>
      </c>
      <c r="K11773" t="s">
        <v>17325</v>
      </c>
    </row>
    <row r="11774" spans="1:11" hidden="1" x14ac:dyDescent="0.3">
      <c r="A11774" t="s">
        <v>17968</v>
      </c>
      <c r="B11774" t="s">
        <v>17969</v>
      </c>
      <c r="C11774" t="s">
        <v>17410</v>
      </c>
      <c r="D11774" t="s">
        <v>17411</v>
      </c>
      <c r="E11774" s="74">
        <v>41017</v>
      </c>
      <c r="F11774">
        <v>0.233241</v>
      </c>
      <c r="G11774" t="s">
        <v>17</v>
      </c>
      <c r="H11774" t="s">
        <v>17315</v>
      </c>
      <c r="I11774" s="74">
        <v>45163</v>
      </c>
      <c r="J11774" t="s">
        <v>19</v>
      </c>
      <c r="K11774" t="s">
        <v>17325</v>
      </c>
    </row>
    <row r="11775" spans="1:11" hidden="1" x14ac:dyDescent="0.3">
      <c r="A11775" t="s">
        <v>17966</v>
      </c>
      <c r="B11775" t="s">
        <v>17967</v>
      </c>
      <c r="C11775" t="s">
        <v>17410</v>
      </c>
      <c r="D11775" t="s">
        <v>17411</v>
      </c>
      <c r="E11775" s="74">
        <v>41137</v>
      </c>
      <c r="F11775">
        <v>0.248469</v>
      </c>
      <c r="G11775" t="s">
        <v>17</v>
      </c>
      <c r="H11775" t="s">
        <v>17315</v>
      </c>
      <c r="I11775" s="74">
        <v>45163</v>
      </c>
      <c r="J11775" t="s">
        <v>19</v>
      </c>
      <c r="K11775" t="s">
        <v>17325</v>
      </c>
    </row>
    <row r="11776" spans="1:11" hidden="1" x14ac:dyDescent="0.3">
      <c r="A11776" t="s">
        <v>17962</v>
      </c>
      <c r="B11776" t="s">
        <v>17963</v>
      </c>
      <c r="C11776" t="s">
        <v>17410</v>
      </c>
      <c r="D11776" t="s">
        <v>17411</v>
      </c>
      <c r="E11776" s="74">
        <v>41053</v>
      </c>
      <c r="F11776">
        <v>0.23854400000000001</v>
      </c>
      <c r="G11776" t="s">
        <v>17</v>
      </c>
      <c r="H11776" t="s">
        <v>17315</v>
      </c>
      <c r="I11776" s="74">
        <v>45163</v>
      </c>
      <c r="J11776" t="s">
        <v>19</v>
      </c>
      <c r="K11776" t="s">
        <v>17325</v>
      </c>
    </row>
    <row r="11777" spans="1:11" hidden="1" x14ac:dyDescent="0.3">
      <c r="A11777" t="s">
        <v>17958</v>
      </c>
      <c r="B11777" t="s">
        <v>17959</v>
      </c>
      <c r="C11777" t="s">
        <v>17410</v>
      </c>
      <c r="D11777" t="s">
        <v>17411</v>
      </c>
      <c r="E11777" s="74">
        <v>41127</v>
      </c>
      <c r="F11777">
        <v>0.24615999999999999</v>
      </c>
      <c r="G11777" t="s">
        <v>17</v>
      </c>
      <c r="H11777" t="s">
        <v>17315</v>
      </c>
      <c r="I11777" s="74">
        <v>45163</v>
      </c>
      <c r="J11777" t="s">
        <v>19</v>
      </c>
      <c r="K11777" t="s">
        <v>17325</v>
      </c>
    </row>
    <row r="11778" spans="1:11" hidden="1" x14ac:dyDescent="0.3">
      <c r="A11778" t="s">
        <v>17954</v>
      </c>
      <c r="B11778" t="s">
        <v>17955</v>
      </c>
      <c r="C11778" t="s">
        <v>17410</v>
      </c>
      <c r="D11778" t="s">
        <v>17411</v>
      </c>
      <c r="E11778" s="74">
        <v>41123</v>
      </c>
      <c r="F11778">
        <v>0.22571099999999999</v>
      </c>
      <c r="G11778" t="s">
        <v>17</v>
      </c>
      <c r="H11778" t="s">
        <v>17315</v>
      </c>
      <c r="I11778" s="74">
        <v>45163</v>
      </c>
      <c r="J11778" t="s">
        <v>19</v>
      </c>
      <c r="K11778" t="s">
        <v>17325</v>
      </c>
    </row>
    <row r="11779" spans="1:11" hidden="1" x14ac:dyDescent="0.3">
      <c r="A11779" t="s">
        <v>17950</v>
      </c>
      <c r="B11779" t="s">
        <v>17951</v>
      </c>
      <c r="C11779" t="s">
        <v>17410</v>
      </c>
      <c r="D11779" t="s">
        <v>17411</v>
      </c>
      <c r="E11779" s="74">
        <v>41061</v>
      </c>
      <c r="F11779">
        <v>0.24015500000000001</v>
      </c>
      <c r="G11779" t="s">
        <v>17</v>
      </c>
      <c r="H11779" t="s">
        <v>17315</v>
      </c>
      <c r="I11779" s="74">
        <v>45163</v>
      </c>
      <c r="J11779" t="s">
        <v>19</v>
      </c>
      <c r="K11779" t="s">
        <v>17325</v>
      </c>
    </row>
    <row r="11780" spans="1:11" hidden="1" x14ac:dyDescent="0.3">
      <c r="A11780" t="s">
        <v>17948</v>
      </c>
      <c r="B11780" t="s">
        <v>17949</v>
      </c>
      <c r="C11780" t="s">
        <v>17410</v>
      </c>
      <c r="D11780" t="s">
        <v>17411</v>
      </c>
      <c r="E11780" s="74">
        <v>41127</v>
      </c>
      <c r="F11780">
        <v>0.24582200000000001</v>
      </c>
      <c r="G11780" t="s">
        <v>17</v>
      </c>
      <c r="H11780" t="s">
        <v>17315</v>
      </c>
      <c r="I11780" s="74">
        <v>45163</v>
      </c>
      <c r="J11780" t="s">
        <v>19</v>
      </c>
      <c r="K11780" t="s">
        <v>17325</v>
      </c>
    </row>
    <row r="11781" spans="1:11" hidden="1" x14ac:dyDescent="0.3">
      <c r="A11781" t="s">
        <v>17946</v>
      </c>
      <c r="B11781" t="s">
        <v>17947</v>
      </c>
      <c r="C11781" t="s">
        <v>17410</v>
      </c>
      <c r="D11781" t="s">
        <v>17411</v>
      </c>
      <c r="E11781" s="74">
        <v>40967</v>
      </c>
      <c r="F11781">
        <v>0.24624699999999999</v>
      </c>
      <c r="G11781" t="s">
        <v>17</v>
      </c>
      <c r="H11781" t="s">
        <v>17315</v>
      </c>
      <c r="I11781" s="74">
        <v>45163</v>
      </c>
      <c r="J11781" t="s">
        <v>19</v>
      </c>
      <c r="K11781" t="s">
        <v>17325</v>
      </c>
    </row>
    <row r="11782" spans="1:11" hidden="1" x14ac:dyDescent="0.3">
      <c r="A11782" t="s">
        <v>17942</v>
      </c>
      <c r="B11782" t="s">
        <v>17943</v>
      </c>
      <c r="C11782" t="s">
        <v>17410</v>
      </c>
      <c r="D11782" t="s">
        <v>17411</v>
      </c>
      <c r="E11782" s="74">
        <v>41003</v>
      </c>
      <c r="F11782">
        <v>0.235318</v>
      </c>
      <c r="G11782" t="s">
        <v>17</v>
      </c>
      <c r="H11782" t="s">
        <v>17315</v>
      </c>
      <c r="I11782" s="74">
        <v>45163</v>
      </c>
      <c r="J11782" t="s">
        <v>19</v>
      </c>
      <c r="K11782" t="s">
        <v>17325</v>
      </c>
    </row>
    <row r="11783" spans="1:11" hidden="1" x14ac:dyDescent="0.3">
      <c r="A11783" t="s">
        <v>17940</v>
      </c>
      <c r="B11783" t="s">
        <v>17941</v>
      </c>
      <c r="C11783" t="s">
        <v>17410</v>
      </c>
      <c r="D11783" t="s">
        <v>17411</v>
      </c>
      <c r="E11783" s="74">
        <v>41086</v>
      </c>
      <c r="F11783">
        <v>0.24589800000000001</v>
      </c>
      <c r="G11783" t="s">
        <v>17</v>
      </c>
      <c r="H11783" t="s">
        <v>17315</v>
      </c>
      <c r="I11783" s="74">
        <v>45163</v>
      </c>
      <c r="J11783" t="s">
        <v>19</v>
      </c>
      <c r="K11783" t="s">
        <v>17325</v>
      </c>
    </row>
    <row r="11784" spans="1:11" hidden="1" x14ac:dyDescent="0.3">
      <c r="A11784" t="s">
        <v>18459</v>
      </c>
      <c r="B11784" t="s">
        <v>18460</v>
      </c>
      <c r="C11784" t="s">
        <v>17410</v>
      </c>
      <c r="D11784" t="s">
        <v>17411</v>
      </c>
      <c r="E11784" s="74">
        <v>41078</v>
      </c>
      <c r="F11784">
        <v>0.23195499999999999</v>
      </c>
      <c r="G11784" t="s">
        <v>17</v>
      </c>
      <c r="H11784" t="s">
        <v>17315</v>
      </c>
      <c r="I11784" s="74">
        <v>45166</v>
      </c>
      <c r="J11784" t="s">
        <v>19</v>
      </c>
      <c r="K11784" t="s">
        <v>17325</v>
      </c>
    </row>
    <row r="11785" spans="1:11" hidden="1" x14ac:dyDescent="0.3">
      <c r="A11785" t="s">
        <v>17936</v>
      </c>
      <c r="B11785" t="s">
        <v>17937</v>
      </c>
      <c r="C11785" t="s">
        <v>17410</v>
      </c>
      <c r="D11785" t="s">
        <v>17411</v>
      </c>
      <c r="E11785" s="74">
        <v>41121</v>
      </c>
      <c r="F11785">
        <v>0.24573500000000001</v>
      </c>
      <c r="G11785" t="s">
        <v>17</v>
      </c>
      <c r="H11785" t="s">
        <v>17315</v>
      </c>
      <c r="I11785" s="74">
        <v>45163</v>
      </c>
      <c r="J11785" t="s">
        <v>19</v>
      </c>
      <c r="K11785" t="s">
        <v>17325</v>
      </c>
    </row>
    <row r="11786" spans="1:11" hidden="1" x14ac:dyDescent="0.3">
      <c r="A11786" t="s">
        <v>17932</v>
      </c>
      <c r="B11786" t="s">
        <v>17933</v>
      </c>
      <c r="C11786" t="s">
        <v>17410</v>
      </c>
      <c r="D11786" t="s">
        <v>17411</v>
      </c>
      <c r="E11786" s="74">
        <v>40947</v>
      </c>
      <c r="F11786">
        <v>0.24383199999999999</v>
      </c>
      <c r="G11786" t="s">
        <v>17</v>
      </c>
      <c r="H11786" t="s">
        <v>17315</v>
      </c>
      <c r="I11786" s="74">
        <v>45163</v>
      </c>
      <c r="J11786" t="s">
        <v>19</v>
      </c>
      <c r="K11786" t="s">
        <v>17325</v>
      </c>
    </row>
    <row r="11787" spans="1:11" hidden="1" x14ac:dyDescent="0.3">
      <c r="A11787" t="s">
        <v>17930</v>
      </c>
      <c r="B11787" t="s">
        <v>17931</v>
      </c>
      <c r="C11787" t="s">
        <v>17410</v>
      </c>
      <c r="D11787" t="s">
        <v>17411</v>
      </c>
      <c r="E11787" s="74">
        <v>40991</v>
      </c>
      <c r="F11787">
        <v>0.247527</v>
      </c>
      <c r="G11787" t="s">
        <v>17</v>
      </c>
      <c r="H11787" t="s">
        <v>17315</v>
      </c>
      <c r="I11787" s="74">
        <v>45166</v>
      </c>
      <c r="J11787" t="s">
        <v>19</v>
      </c>
      <c r="K11787" t="s">
        <v>17325</v>
      </c>
    </row>
    <row r="11788" spans="1:11" hidden="1" x14ac:dyDescent="0.3">
      <c r="A11788" t="s">
        <v>17926</v>
      </c>
      <c r="B11788" t="s">
        <v>17927</v>
      </c>
      <c r="C11788" t="s">
        <v>17410</v>
      </c>
      <c r="D11788" t="s">
        <v>17411</v>
      </c>
      <c r="E11788" s="74">
        <v>41120</v>
      </c>
      <c r="F11788">
        <v>0.24640300000000001</v>
      </c>
      <c r="G11788" t="s">
        <v>17</v>
      </c>
      <c r="H11788" t="s">
        <v>17315</v>
      </c>
      <c r="I11788" s="74">
        <v>45163</v>
      </c>
      <c r="J11788" t="s">
        <v>19</v>
      </c>
      <c r="K11788" t="s">
        <v>17325</v>
      </c>
    </row>
    <row r="11789" spans="1:11" hidden="1" x14ac:dyDescent="0.3">
      <c r="A11789" t="s">
        <v>17924</v>
      </c>
      <c r="B11789" t="s">
        <v>17925</v>
      </c>
      <c r="C11789" t="s">
        <v>17410</v>
      </c>
      <c r="D11789" t="s">
        <v>17411</v>
      </c>
      <c r="E11789" s="74">
        <v>41083</v>
      </c>
      <c r="F11789">
        <v>0.23324300000000001</v>
      </c>
      <c r="G11789" t="s">
        <v>17</v>
      </c>
      <c r="H11789" t="s">
        <v>17315</v>
      </c>
      <c r="I11789" s="74">
        <v>45163</v>
      </c>
      <c r="J11789" t="s">
        <v>19</v>
      </c>
      <c r="K11789" t="s">
        <v>17325</v>
      </c>
    </row>
    <row r="11790" spans="1:11" hidden="1" x14ac:dyDescent="0.3">
      <c r="A11790" t="s">
        <v>17916</v>
      </c>
      <c r="B11790" t="s">
        <v>17917</v>
      </c>
      <c r="C11790" t="s">
        <v>17410</v>
      </c>
      <c r="D11790" t="s">
        <v>17411</v>
      </c>
      <c r="E11790" s="74">
        <v>41016</v>
      </c>
      <c r="F11790">
        <v>0.24556900000000001</v>
      </c>
      <c r="G11790" t="s">
        <v>17</v>
      </c>
      <c r="H11790" t="s">
        <v>17315</v>
      </c>
      <c r="I11790" s="74">
        <v>45163</v>
      </c>
      <c r="J11790" t="s">
        <v>19</v>
      </c>
      <c r="K11790" t="s">
        <v>17325</v>
      </c>
    </row>
    <row r="11791" spans="1:11" hidden="1" x14ac:dyDescent="0.3">
      <c r="A11791" t="s">
        <v>17912</v>
      </c>
      <c r="B11791" t="s">
        <v>17913</v>
      </c>
      <c r="C11791" t="s">
        <v>17410</v>
      </c>
      <c r="D11791" t="s">
        <v>17411</v>
      </c>
      <c r="E11791" s="74">
        <v>41148</v>
      </c>
      <c r="F11791">
        <v>0.244425</v>
      </c>
      <c r="G11791" t="s">
        <v>17</v>
      </c>
      <c r="H11791" t="s">
        <v>17315</v>
      </c>
      <c r="I11791" s="74">
        <v>45163</v>
      </c>
      <c r="J11791" t="s">
        <v>19</v>
      </c>
      <c r="K11791" t="s">
        <v>17325</v>
      </c>
    </row>
    <row r="11792" spans="1:11" hidden="1" x14ac:dyDescent="0.3">
      <c r="A11792" t="s">
        <v>17906</v>
      </c>
      <c r="B11792" t="s">
        <v>17907</v>
      </c>
      <c r="C11792" t="s">
        <v>17410</v>
      </c>
      <c r="D11792" t="s">
        <v>17411</v>
      </c>
      <c r="E11792" s="74">
        <v>41138</v>
      </c>
      <c r="F11792">
        <v>0.24904299999999999</v>
      </c>
      <c r="G11792" t="s">
        <v>17</v>
      </c>
      <c r="H11792" t="s">
        <v>17315</v>
      </c>
      <c r="I11792" s="74">
        <v>45163</v>
      </c>
      <c r="J11792" t="s">
        <v>19</v>
      </c>
      <c r="K11792" t="s">
        <v>17325</v>
      </c>
    </row>
    <row r="11793" spans="1:11" hidden="1" x14ac:dyDescent="0.3">
      <c r="A11793" t="s">
        <v>17902</v>
      </c>
      <c r="B11793" t="s">
        <v>17903</v>
      </c>
      <c r="C11793" t="s">
        <v>17410</v>
      </c>
      <c r="D11793" t="s">
        <v>17411</v>
      </c>
      <c r="E11793" s="74">
        <v>41326</v>
      </c>
      <c r="F11793">
        <v>0.247364</v>
      </c>
      <c r="G11793" t="s">
        <v>17</v>
      </c>
      <c r="H11793" t="s">
        <v>17315</v>
      </c>
      <c r="I11793" s="74">
        <v>45163</v>
      </c>
      <c r="J11793" t="s">
        <v>19</v>
      </c>
      <c r="K11793" t="s">
        <v>17325</v>
      </c>
    </row>
    <row r="11794" spans="1:11" hidden="1" x14ac:dyDescent="0.3">
      <c r="A11794" t="s">
        <v>17896</v>
      </c>
      <c r="B11794" t="s">
        <v>17897</v>
      </c>
      <c r="C11794" t="s">
        <v>17410</v>
      </c>
      <c r="D11794" t="s">
        <v>17411</v>
      </c>
      <c r="E11794" s="74">
        <v>41164</v>
      </c>
      <c r="F11794">
        <v>0.239007</v>
      </c>
      <c r="G11794" t="s">
        <v>17</v>
      </c>
      <c r="H11794" t="s">
        <v>17315</v>
      </c>
      <c r="I11794" s="74">
        <v>45163</v>
      </c>
      <c r="J11794" t="s">
        <v>19</v>
      </c>
      <c r="K11794" t="s">
        <v>17325</v>
      </c>
    </row>
    <row r="11795" spans="1:11" hidden="1" x14ac:dyDescent="0.3">
      <c r="A11795" t="s">
        <v>17892</v>
      </c>
      <c r="B11795" t="s">
        <v>17893</v>
      </c>
      <c r="C11795" t="s">
        <v>17410</v>
      </c>
      <c r="D11795" t="s">
        <v>17411</v>
      </c>
      <c r="E11795" s="74">
        <v>41156</v>
      </c>
      <c r="F11795">
        <v>0.23291799999999999</v>
      </c>
      <c r="G11795" t="s">
        <v>17</v>
      </c>
      <c r="H11795" t="s">
        <v>17315</v>
      </c>
      <c r="I11795" s="74">
        <v>45163</v>
      </c>
      <c r="J11795" t="s">
        <v>19</v>
      </c>
      <c r="K11795" t="s">
        <v>17325</v>
      </c>
    </row>
    <row r="11796" spans="1:11" hidden="1" x14ac:dyDescent="0.3">
      <c r="A11796" t="s">
        <v>17888</v>
      </c>
      <c r="B11796" t="s">
        <v>17889</v>
      </c>
      <c r="C11796" t="s">
        <v>17410</v>
      </c>
      <c r="D11796" t="s">
        <v>17411</v>
      </c>
      <c r="E11796" s="74">
        <v>41032</v>
      </c>
      <c r="F11796">
        <v>0.24277399999999999</v>
      </c>
      <c r="G11796" t="s">
        <v>17</v>
      </c>
      <c r="H11796" t="s">
        <v>17315</v>
      </c>
      <c r="I11796" s="74">
        <v>45163</v>
      </c>
      <c r="J11796" t="s">
        <v>19</v>
      </c>
      <c r="K11796" t="s">
        <v>17325</v>
      </c>
    </row>
    <row r="11797" spans="1:11" hidden="1" x14ac:dyDescent="0.3">
      <c r="A11797" t="s">
        <v>17884</v>
      </c>
      <c r="B11797" t="s">
        <v>17885</v>
      </c>
      <c r="C11797" t="s">
        <v>17410</v>
      </c>
      <c r="D11797" t="s">
        <v>17411</v>
      </c>
      <c r="E11797" s="74">
        <v>41080</v>
      </c>
      <c r="F11797">
        <v>0.24635699999999999</v>
      </c>
      <c r="G11797" t="s">
        <v>17</v>
      </c>
      <c r="H11797" t="s">
        <v>17315</v>
      </c>
      <c r="I11797" s="74">
        <v>45163</v>
      </c>
      <c r="J11797" t="s">
        <v>19</v>
      </c>
      <c r="K11797" t="s">
        <v>17325</v>
      </c>
    </row>
    <row r="11798" spans="1:11" hidden="1" x14ac:dyDescent="0.3">
      <c r="A11798" t="s">
        <v>18457</v>
      </c>
      <c r="B11798" t="s">
        <v>18458</v>
      </c>
      <c r="C11798" t="s">
        <v>17410</v>
      </c>
      <c r="D11798" t="s">
        <v>17411</v>
      </c>
      <c r="E11798" s="74">
        <v>40928</v>
      </c>
      <c r="F11798">
        <v>0.245226</v>
      </c>
      <c r="G11798" t="s">
        <v>17</v>
      </c>
      <c r="H11798" t="s">
        <v>17315</v>
      </c>
      <c r="I11798" s="74">
        <v>45166</v>
      </c>
      <c r="J11798" t="s">
        <v>19</v>
      </c>
      <c r="K11798" t="s">
        <v>17325</v>
      </c>
    </row>
    <row r="11799" spans="1:11" hidden="1" x14ac:dyDescent="0.3">
      <c r="A11799" t="s">
        <v>18540</v>
      </c>
      <c r="B11799" t="s">
        <v>18541</v>
      </c>
      <c r="C11799" t="s">
        <v>17410</v>
      </c>
      <c r="D11799" t="s">
        <v>17411</v>
      </c>
      <c r="E11799" s="74">
        <v>41138</v>
      </c>
      <c r="F11799">
        <v>0.23896400000000001</v>
      </c>
      <c r="G11799" t="s">
        <v>17</v>
      </c>
      <c r="H11799" t="s">
        <v>17315</v>
      </c>
      <c r="I11799" s="74">
        <v>45166</v>
      </c>
      <c r="J11799" t="s">
        <v>19</v>
      </c>
      <c r="K11799" t="s">
        <v>17325</v>
      </c>
    </row>
    <row r="11800" spans="1:11" hidden="1" x14ac:dyDescent="0.3">
      <c r="A11800" t="s">
        <v>17878</v>
      </c>
      <c r="B11800" t="s">
        <v>17879</v>
      </c>
      <c r="C11800" t="s">
        <v>17410</v>
      </c>
      <c r="D11800" t="s">
        <v>17411</v>
      </c>
      <c r="E11800" s="74">
        <v>41085</v>
      </c>
      <c r="F11800">
        <v>0.246945</v>
      </c>
      <c r="G11800" t="s">
        <v>17</v>
      </c>
      <c r="H11800" t="s">
        <v>17315</v>
      </c>
      <c r="I11800" s="74">
        <v>45163</v>
      </c>
      <c r="J11800" t="s">
        <v>19</v>
      </c>
      <c r="K11800" t="s">
        <v>17325</v>
      </c>
    </row>
    <row r="11801" spans="1:11" hidden="1" x14ac:dyDescent="0.3">
      <c r="A11801" t="s">
        <v>17872</v>
      </c>
      <c r="B11801" t="s">
        <v>17873</v>
      </c>
      <c r="C11801" t="s">
        <v>17410</v>
      </c>
      <c r="D11801" t="s">
        <v>17411</v>
      </c>
      <c r="E11801" s="74">
        <v>41053</v>
      </c>
      <c r="F11801">
        <v>0.24757599999999999</v>
      </c>
      <c r="G11801" t="s">
        <v>17</v>
      </c>
      <c r="H11801" t="s">
        <v>17315</v>
      </c>
      <c r="I11801" s="74">
        <v>45163</v>
      </c>
      <c r="J11801" t="s">
        <v>19</v>
      </c>
      <c r="K11801" t="s">
        <v>17325</v>
      </c>
    </row>
    <row r="11802" spans="1:11" hidden="1" x14ac:dyDescent="0.3">
      <c r="A11802" t="s">
        <v>17868</v>
      </c>
      <c r="B11802" t="s">
        <v>17869</v>
      </c>
      <c r="C11802" t="s">
        <v>17410</v>
      </c>
      <c r="D11802" t="s">
        <v>17411</v>
      </c>
      <c r="E11802" s="74">
        <v>41152</v>
      </c>
      <c r="F11802">
        <v>0.24701100000000001</v>
      </c>
      <c r="G11802" t="s">
        <v>17</v>
      </c>
      <c r="H11802" t="s">
        <v>17315</v>
      </c>
      <c r="I11802" s="74">
        <v>45163</v>
      </c>
      <c r="J11802" t="s">
        <v>19</v>
      </c>
      <c r="K11802" t="s">
        <v>17325</v>
      </c>
    </row>
    <row r="11803" spans="1:11" hidden="1" x14ac:dyDescent="0.3">
      <c r="A11803" t="s">
        <v>17864</v>
      </c>
      <c r="B11803" t="s">
        <v>17865</v>
      </c>
      <c r="C11803" t="s">
        <v>17410</v>
      </c>
      <c r="D11803" t="s">
        <v>17411</v>
      </c>
      <c r="E11803" s="74">
        <v>41108</v>
      </c>
      <c r="F11803">
        <v>0.24674699999999999</v>
      </c>
      <c r="G11803" t="s">
        <v>17</v>
      </c>
      <c r="H11803" t="s">
        <v>17315</v>
      </c>
      <c r="I11803" s="74">
        <v>45163</v>
      </c>
      <c r="J11803" t="s">
        <v>19</v>
      </c>
      <c r="K11803" t="s">
        <v>17325</v>
      </c>
    </row>
    <row r="11804" spans="1:11" hidden="1" x14ac:dyDescent="0.3">
      <c r="A11804" t="s">
        <v>17860</v>
      </c>
      <c r="B11804" t="s">
        <v>17861</v>
      </c>
      <c r="C11804" t="s">
        <v>17410</v>
      </c>
      <c r="D11804" t="s">
        <v>17411</v>
      </c>
      <c r="E11804" s="74">
        <v>40928</v>
      </c>
      <c r="F11804">
        <v>0.22604299999999999</v>
      </c>
      <c r="G11804" t="s">
        <v>17</v>
      </c>
      <c r="H11804" t="s">
        <v>17315</v>
      </c>
      <c r="I11804" s="74">
        <v>45163</v>
      </c>
      <c r="J11804" t="s">
        <v>19</v>
      </c>
      <c r="K11804" t="s">
        <v>17325</v>
      </c>
    </row>
    <row r="11805" spans="1:11" hidden="1" x14ac:dyDescent="0.3">
      <c r="A11805" t="s">
        <v>17858</v>
      </c>
      <c r="B11805" t="s">
        <v>17859</v>
      </c>
      <c r="C11805" t="s">
        <v>17410</v>
      </c>
      <c r="D11805" t="s">
        <v>17411</v>
      </c>
      <c r="E11805" s="74">
        <v>41079</v>
      </c>
      <c r="F11805">
        <v>0.23568</v>
      </c>
      <c r="G11805" t="s">
        <v>17</v>
      </c>
      <c r="H11805" t="s">
        <v>17315</v>
      </c>
      <c r="I11805" s="74">
        <v>45163</v>
      </c>
      <c r="J11805" t="s">
        <v>19</v>
      </c>
      <c r="K11805" t="s">
        <v>17325</v>
      </c>
    </row>
    <row r="11806" spans="1:11" hidden="1" x14ac:dyDescent="0.3">
      <c r="A11806" t="s">
        <v>17854</v>
      </c>
      <c r="B11806" t="s">
        <v>17855</v>
      </c>
      <c r="C11806" t="s">
        <v>17410</v>
      </c>
      <c r="D11806" t="s">
        <v>17411</v>
      </c>
      <c r="E11806" s="74">
        <v>41131</v>
      </c>
      <c r="F11806">
        <v>0.246751</v>
      </c>
      <c r="G11806" t="s">
        <v>17</v>
      </c>
      <c r="H11806" t="s">
        <v>17315</v>
      </c>
      <c r="I11806" s="74">
        <v>45047</v>
      </c>
      <c r="J11806" t="s">
        <v>19</v>
      </c>
      <c r="K11806" t="s">
        <v>17325</v>
      </c>
    </row>
    <row r="11807" spans="1:11" hidden="1" x14ac:dyDescent="0.3">
      <c r="A11807" t="s">
        <v>17848</v>
      </c>
      <c r="B11807" t="s">
        <v>17849</v>
      </c>
      <c r="C11807" t="s">
        <v>17410</v>
      </c>
      <c r="D11807" t="s">
        <v>17411</v>
      </c>
      <c r="E11807" s="74">
        <v>41129</v>
      </c>
      <c r="F11807">
        <v>0.24593799999999999</v>
      </c>
      <c r="G11807" t="s">
        <v>17</v>
      </c>
      <c r="H11807" t="s">
        <v>17315</v>
      </c>
      <c r="I11807" s="74">
        <v>45163</v>
      </c>
      <c r="J11807" t="s">
        <v>19</v>
      </c>
      <c r="K11807" t="s">
        <v>17325</v>
      </c>
    </row>
    <row r="11808" spans="1:11" hidden="1" x14ac:dyDescent="0.3">
      <c r="A11808" t="s">
        <v>17838</v>
      </c>
      <c r="B11808" t="s">
        <v>17839</v>
      </c>
      <c r="C11808" t="s">
        <v>17410</v>
      </c>
      <c r="D11808" t="s">
        <v>17411</v>
      </c>
      <c r="E11808" s="74">
        <v>41151</v>
      </c>
      <c r="F11808">
        <v>0.24329700000000001</v>
      </c>
      <c r="G11808" t="s">
        <v>17</v>
      </c>
      <c r="H11808" t="s">
        <v>17315</v>
      </c>
      <c r="I11808" s="74">
        <v>45163</v>
      </c>
      <c r="J11808" t="s">
        <v>19</v>
      </c>
      <c r="K11808" t="s">
        <v>17325</v>
      </c>
    </row>
    <row r="11809" spans="1:11" hidden="1" x14ac:dyDescent="0.3">
      <c r="A11809" t="s">
        <v>17832</v>
      </c>
      <c r="B11809" t="s">
        <v>17833</v>
      </c>
      <c r="C11809" t="s">
        <v>17410</v>
      </c>
      <c r="D11809" t="s">
        <v>17411</v>
      </c>
      <c r="E11809" s="74">
        <v>41176</v>
      </c>
      <c r="F11809">
        <v>0.23855899999999999</v>
      </c>
      <c r="G11809" t="s">
        <v>17</v>
      </c>
      <c r="H11809" t="s">
        <v>17315</v>
      </c>
      <c r="I11809" s="74">
        <v>45163</v>
      </c>
      <c r="J11809" t="s">
        <v>19</v>
      </c>
      <c r="K11809" t="s">
        <v>17325</v>
      </c>
    </row>
    <row r="11810" spans="1:11" hidden="1" x14ac:dyDescent="0.3">
      <c r="A11810" t="s">
        <v>18910</v>
      </c>
      <c r="B11810" t="s">
        <v>18911</v>
      </c>
      <c r="C11810" t="s">
        <v>17410</v>
      </c>
      <c r="D11810" t="s">
        <v>17411</v>
      </c>
      <c r="E11810" s="74">
        <v>41564</v>
      </c>
      <c r="F11810">
        <v>0.14887300000000001</v>
      </c>
      <c r="G11810" t="s">
        <v>17</v>
      </c>
      <c r="H11810" t="s">
        <v>17315</v>
      </c>
      <c r="I11810" s="74">
        <v>45161</v>
      </c>
      <c r="J11810" t="s">
        <v>19</v>
      </c>
      <c r="K11810" t="s">
        <v>17325</v>
      </c>
    </row>
    <row r="11811" spans="1:11" hidden="1" x14ac:dyDescent="0.3">
      <c r="A11811" t="s">
        <v>18912</v>
      </c>
      <c r="B11811" t="s">
        <v>18913</v>
      </c>
      <c r="C11811" t="s">
        <v>17410</v>
      </c>
      <c r="D11811" t="s">
        <v>17411</v>
      </c>
      <c r="E11811" s="74">
        <v>41586</v>
      </c>
      <c r="F11811">
        <v>0.13422999999999999</v>
      </c>
      <c r="G11811" t="s">
        <v>17</v>
      </c>
      <c r="H11811" t="s">
        <v>17315</v>
      </c>
      <c r="I11811" s="74">
        <v>45320</v>
      </c>
      <c r="J11811" t="s">
        <v>19</v>
      </c>
      <c r="K11811" t="s">
        <v>17325</v>
      </c>
    </row>
    <row r="11812" spans="1:11" hidden="1" x14ac:dyDescent="0.3">
      <c r="A11812" t="s">
        <v>18914</v>
      </c>
      <c r="B11812" t="s">
        <v>18915</v>
      </c>
      <c r="C11812" t="s">
        <v>17410</v>
      </c>
      <c r="D11812" t="s">
        <v>17411</v>
      </c>
      <c r="E11812" s="74">
        <v>44266</v>
      </c>
      <c r="F11812">
        <v>0.164322</v>
      </c>
      <c r="G11812" t="s">
        <v>17</v>
      </c>
      <c r="H11812" t="s">
        <v>17315</v>
      </c>
      <c r="I11812" s="74">
        <v>45320</v>
      </c>
      <c r="J11812" t="s">
        <v>19</v>
      </c>
      <c r="K11812" t="s">
        <v>17325</v>
      </c>
    </row>
    <row r="11813" spans="1:11" hidden="1" x14ac:dyDescent="0.3">
      <c r="A11813" t="s">
        <v>18916</v>
      </c>
      <c r="B11813" t="s">
        <v>18917</v>
      </c>
      <c r="C11813" t="s">
        <v>17410</v>
      </c>
      <c r="D11813" t="s">
        <v>17411</v>
      </c>
      <c r="E11813" s="74">
        <v>44301</v>
      </c>
      <c r="F11813">
        <v>0.16156799999999999</v>
      </c>
      <c r="G11813" t="s">
        <v>17</v>
      </c>
      <c r="H11813" t="s">
        <v>17315</v>
      </c>
      <c r="I11813" s="74">
        <v>45161</v>
      </c>
      <c r="J11813" t="s">
        <v>19</v>
      </c>
      <c r="K11813" t="s">
        <v>17325</v>
      </c>
    </row>
    <row r="11814" spans="1:11" hidden="1" x14ac:dyDescent="0.3">
      <c r="A11814" t="s">
        <v>18918</v>
      </c>
      <c r="B11814" t="s">
        <v>18919</v>
      </c>
      <c r="C11814" t="s">
        <v>17410</v>
      </c>
      <c r="D11814" t="s">
        <v>17411</v>
      </c>
      <c r="E11814" s="74">
        <v>44369</v>
      </c>
      <c r="F11814">
        <v>0.15942600000000001</v>
      </c>
      <c r="G11814" t="s">
        <v>17</v>
      </c>
      <c r="H11814" t="s">
        <v>17315</v>
      </c>
      <c r="I11814" s="74">
        <v>45320</v>
      </c>
      <c r="J11814" t="s">
        <v>19</v>
      </c>
      <c r="K11814" t="s">
        <v>17325</v>
      </c>
    </row>
    <row r="11815" spans="1:11" hidden="1" x14ac:dyDescent="0.3">
      <c r="A11815" t="s">
        <v>18920</v>
      </c>
      <c r="B11815" t="s">
        <v>18921</v>
      </c>
      <c r="C11815" t="s">
        <v>17410</v>
      </c>
      <c r="D11815" t="s">
        <v>17411</v>
      </c>
      <c r="E11815" s="74">
        <v>44397</v>
      </c>
      <c r="F11815">
        <v>0.16758400000000001</v>
      </c>
      <c r="G11815" t="s">
        <v>17</v>
      </c>
      <c r="H11815" t="s">
        <v>17315</v>
      </c>
      <c r="I11815" s="74">
        <v>45320</v>
      </c>
      <c r="J11815" t="s">
        <v>19</v>
      </c>
      <c r="K11815" t="s">
        <v>17325</v>
      </c>
    </row>
    <row r="11816" spans="1:11" hidden="1" x14ac:dyDescent="0.3">
      <c r="A11816" t="s">
        <v>18922</v>
      </c>
      <c r="B11816" t="s">
        <v>18923</v>
      </c>
      <c r="C11816" t="s">
        <v>17410</v>
      </c>
      <c r="D11816" t="s">
        <v>17411</v>
      </c>
      <c r="E11816" s="74">
        <v>44562</v>
      </c>
      <c r="F11816">
        <v>0.193409</v>
      </c>
      <c r="G11816" t="s">
        <v>17</v>
      </c>
      <c r="H11816" t="s">
        <v>17315</v>
      </c>
      <c r="I11816" s="74">
        <v>45161</v>
      </c>
      <c r="J11816" t="s">
        <v>19</v>
      </c>
      <c r="K11816" t="s">
        <v>17325</v>
      </c>
    </row>
    <row r="11817" spans="1:11" hidden="1" x14ac:dyDescent="0.3">
      <c r="A11817" t="s">
        <v>18924</v>
      </c>
      <c r="B11817" t="s">
        <v>18925</v>
      </c>
      <c r="C11817" t="s">
        <v>17410</v>
      </c>
      <c r="D11817" t="s">
        <v>17411</v>
      </c>
      <c r="E11817" s="74">
        <v>44714</v>
      </c>
      <c r="F11817">
        <v>0.178199</v>
      </c>
      <c r="G11817" t="s">
        <v>17</v>
      </c>
      <c r="H11817" t="s">
        <v>17315</v>
      </c>
      <c r="I11817" s="74">
        <v>45161</v>
      </c>
      <c r="J11817" t="s">
        <v>19</v>
      </c>
      <c r="K11817" t="s">
        <v>17325</v>
      </c>
    </row>
    <row r="11818" spans="1:11" hidden="1" x14ac:dyDescent="0.3">
      <c r="A11818" t="s">
        <v>18926</v>
      </c>
      <c r="B11818" t="s">
        <v>18927</v>
      </c>
      <c r="C11818" t="s">
        <v>17410</v>
      </c>
      <c r="D11818" t="s">
        <v>17411</v>
      </c>
      <c r="E11818" s="74">
        <v>41536</v>
      </c>
      <c r="F11818">
        <v>0.150394</v>
      </c>
      <c r="G11818" t="s">
        <v>17</v>
      </c>
      <c r="H11818" t="s">
        <v>17315</v>
      </c>
      <c r="I11818" s="74">
        <v>45161</v>
      </c>
      <c r="J11818" t="s">
        <v>19</v>
      </c>
      <c r="K11818" t="s">
        <v>17325</v>
      </c>
    </row>
    <row r="11819" spans="1:11" hidden="1" x14ac:dyDescent="0.3">
      <c r="A11819" t="s">
        <v>24419</v>
      </c>
      <c r="B11819" t="s">
        <v>24420</v>
      </c>
      <c r="C11819" t="s">
        <v>17410</v>
      </c>
      <c r="D11819" t="s">
        <v>17411</v>
      </c>
      <c r="E11819" s="74">
        <v>41549</v>
      </c>
      <c r="F11819">
        <v>0.14859900000000001</v>
      </c>
      <c r="G11819" t="s">
        <v>17</v>
      </c>
      <c r="H11819" t="s">
        <v>17315</v>
      </c>
      <c r="I11819" s="74">
        <v>45470</v>
      </c>
      <c r="J11819" t="s">
        <v>19</v>
      </c>
      <c r="K11819" t="s">
        <v>17325</v>
      </c>
    </row>
    <row r="11820" spans="1:11" hidden="1" x14ac:dyDescent="0.3">
      <c r="A11820" t="s">
        <v>18928</v>
      </c>
      <c r="B11820" t="s">
        <v>18929</v>
      </c>
      <c r="C11820" t="s">
        <v>17410</v>
      </c>
      <c r="D11820" t="s">
        <v>17411</v>
      </c>
      <c r="E11820" s="74">
        <v>41568</v>
      </c>
      <c r="F11820">
        <v>0.15133099999999999</v>
      </c>
      <c r="G11820" t="s">
        <v>17</v>
      </c>
      <c r="H11820" t="s">
        <v>17315</v>
      </c>
      <c r="I11820" s="74">
        <v>45161</v>
      </c>
      <c r="J11820" t="s">
        <v>19</v>
      </c>
      <c r="K11820" t="s">
        <v>17325</v>
      </c>
    </row>
    <row r="11821" spans="1:11" hidden="1" x14ac:dyDescent="0.3">
      <c r="A11821" t="s">
        <v>18930</v>
      </c>
      <c r="B11821" t="s">
        <v>18931</v>
      </c>
      <c r="C11821" t="s">
        <v>17410</v>
      </c>
      <c r="D11821" t="s">
        <v>17411</v>
      </c>
      <c r="E11821" s="74">
        <v>41585</v>
      </c>
      <c r="F11821">
        <v>0.144315</v>
      </c>
      <c r="G11821" t="s">
        <v>17</v>
      </c>
      <c r="H11821" t="s">
        <v>17315</v>
      </c>
      <c r="I11821" s="74">
        <v>45320</v>
      </c>
      <c r="J11821" t="s">
        <v>19</v>
      </c>
      <c r="K11821" t="s">
        <v>17325</v>
      </c>
    </row>
    <row r="11822" spans="1:11" hidden="1" x14ac:dyDescent="0.3">
      <c r="A11822" t="s">
        <v>18932</v>
      </c>
      <c r="B11822" t="s">
        <v>18933</v>
      </c>
      <c r="C11822" t="s">
        <v>17410</v>
      </c>
      <c r="D11822" t="s">
        <v>17411</v>
      </c>
      <c r="E11822" s="74">
        <v>41641</v>
      </c>
      <c r="F11822">
        <v>0.16037999999999999</v>
      </c>
      <c r="G11822" t="s">
        <v>17</v>
      </c>
      <c r="H11822" t="s">
        <v>17315</v>
      </c>
      <c r="I11822" s="74">
        <v>45320</v>
      </c>
      <c r="J11822" t="s">
        <v>19</v>
      </c>
      <c r="K11822" t="s">
        <v>17325</v>
      </c>
    </row>
    <row r="11823" spans="1:11" hidden="1" x14ac:dyDescent="0.3">
      <c r="A11823" t="s">
        <v>24546</v>
      </c>
      <c r="B11823" t="s">
        <v>24547</v>
      </c>
      <c r="C11823" t="s">
        <v>17410</v>
      </c>
      <c r="D11823" t="s">
        <v>17411</v>
      </c>
      <c r="E11823" s="74">
        <v>41744</v>
      </c>
      <c r="F11823">
        <v>0.143208</v>
      </c>
      <c r="G11823" t="s">
        <v>17</v>
      </c>
      <c r="H11823" t="s">
        <v>17315</v>
      </c>
      <c r="I11823" s="74">
        <v>45470</v>
      </c>
      <c r="J11823" t="s">
        <v>19</v>
      </c>
      <c r="K11823" t="s">
        <v>17325</v>
      </c>
    </row>
    <row r="11824" spans="1:11" hidden="1" x14ac:dyDescent="0.3">
      <c r="A11824" t="s">
        <v>18934</v>
      </c>
      <c r="B11824" t="s">
        <v>18935</v>
      </c>
      <c r="C11824" t="s">
        <v>17410</v>
      </c>
      <c r="D11824" t="s">
        <v>17411</v>
      </c>
      <c r="E11824" s="74">
        <v>41761</v>
      </c>
      <c r="F11824">
        <v>0.155664</v>
      </c>
      <c r="G11824" t="s">
        <v>17</v>
      </c>
      <c r="H11824" t="s">
        <v>17315</v>
      </c>
      <c r="I11824" s="74">
        <v>45161</v>
      </c>
      <c r="J11824" t="s">
        <v>19</v>
      </c>
      <c r="K11824" t="s">
        <v>17325</v>
      </c>
    </row>
    <row r="11825" spans="1:11" hidden="1" x14ac:dyDescent="0.3">
      <c r="A11825" t="s">
        <v>24397</v>
      </c>
      <c r="B11825" t="s">
        <v>24398</v>
      </c>
      <c r="C11825" t="s">
        <v>17410</v>
      </c>
      <c r="D11825" t="s">
        <v>17411</v>
      </c>
      <c r="E11825" s="74">
        <v>42284</v>
      </c>
      <c r="F11825">
        <v>0.15348600000000001</v>
      </c>
      <c r="G11825" t="s">
        <v>17</v>
      </c>
      <c r="H11825" t="s">
        <v>17315</v>
      </c>
      <c r="I11825" s="74">
        <v>45470</v>
      </c>
      <c r="J11825" t="s">
        <v>19</v>
      </c>
      <c r="K11825" t="s">
        <v>17325</v>
      </c>
    </row>
    <row r="11826" spans="1:11" hidden="1" x14ac:dyDescent="0.3">
      <c r="A11826" t="s">
        <v>18936</v>
      </c>
      <c r="B11826" t="s">
        <v>18937</v>
      </c>
      <c r="C11826" t="s">
        <v>17410</v>
      </c>
      <c r="D11826" t="s">
        <v>17411</v>
      </c>
      <c r="E11826" s="74">
        <v>44365</v>
      </c>
      <c r="F11826">
        <v>0.14327899999999999</v>
      </c>
      <c r="G11826" t="s">
        <v>17</v>
      </c>
      <c r="H11826" t="s">
        <v>17315</v>
      </c>
      <c r="I11826" s="74">
        <v>45161</v>
      </c>
      <c r="J11826" t="s">
        <v>19</v>
      </c>
      <c r="K11826" t="s">
        <v>17325</v>
      </c>
    </row>
    <row r="11827" spans="1:11" hidden="1" x14ac:dyDescent="0.3">
      <c r="A11827" t="s">
        <v>18938</v>
      </c>
      <c r="B11827" t="s">
        <v>18939</v>
      </c>
      <c r="C11827" t="s">
        <v>17410</v>
      </c>
      <c r="D11827" t="s">
        <v>17411</v>
      </c>
      <c r="E11827" s="74">
        <v>44537</v>
      </c>
      <c r="F11827">
        <v>0.13702400000000001</v>
      </c>
      <c r="G11827" t="s">
        <v>17</v>
      </c>
      <c r="H11827" t="s">
        <v>17315</v>
      </c>
      <c r="I11827" s="74">
        <v>45161</v>
      </c>
      <c r="J11827" t="s">
        <v>19</v>
      </c>
      <c r="K11827" t="s">
        <v>17325</v>
      </c>
    </row>
    <row r="11828" spans="1:11" hidden="1" x14ac:dyDescent="0.3">
      <c r="A11828" t="s">
        <v>18940</v>
      </c>
      <c r="B11828" t="s">
        <v>18941</v>
      </c>
      <c r="C11828" t="s">
        <v>17410</v>
      </c>
      <c r="D11828" t="s">
        <v>17411</v>
      </c>
      <c r="E11828" s="74">
        <v>44623</v>
      </c>
      <c r="F11828">
        <v>0.13472899999999999</v>
      </c>
      <c r="G11828" t="s">
        <v>17</v>
      </c>
      <c r="H11828" t="s">
        <v>17315</v>
      </c>
      <c r="I11828" s="74">
        <v>45320</v>
      </c>
      <c r="J11828" t="s">
        <v>19</v>
      </c>
      <c r="K11828" t="s">
        <v>17325</v>
      </c>
    </row>
    <row r="11829" spans="1:11" hidden="1" x14ac:dyDescent="0.3">
      <c r="A11829" t="s">
        <v>18942</v>
      </c>
      <c r="B11829" t="s">
        <v>18943</v>
      </c>
      <c r="C11829" t="s">
        <v>17410</v>
      </c>
      <c r="D11829" t="s">
        <v>17411</v>
      </c>
      <c r="E11829" s="74">
        <v>44652</v>
      </c>
      <c r="F11829">
        <v>0.12024</v>
      </c>
      <c r="G11829" t="s">
        <v>17</v>
      </c>
      <c r="H11829" t="s">
        <v>17315</v>
      </c>
      <c r="I11829" s="74">
        <v>45161</v>
      </c>
      <c r="J11829" t="s">
        <v>19</v>
      </c>
      <c r="K11829" t="s">
        <v>17325</v>
      </c>
    </row>
    <row r="11830" spans="1:11" hidden="1" x14ac:dyDescent="0.3">
      <c r="A11830" t="s">
        <v>18944</v>
      </c>
      <c r="B11830" t="s">
        <v>18945</v>
      </c>
      <c r="C11830" t="s">
        <v>17410</v>
      </c>
      <c r="D11830" t="s">
        <v>17411</v>
      </c>
      <c r="E11830" s="74">
        <v>44686</v>
      </c>
      <c r="F11830">
        <v>0.14363999999999999</v>
      </c>
      <c r="G11830" t="s">
        <v>17</v>
      </c>
      <c r="H11830" t="s">
        <v>17315</v>
      </c>
      <c r="I11830" s="74">
        <v>45161</v>
      </c>
      <c r="J11830" t="s">
        <v>19</v>
      </c>
      <c r="K11830" t="s">
        <v>17325</v>
      </c>
    </row>
    <row r="11831" spans="1:11" hidden="1" x14ac:dyDescent="0.3">
      <c r="A11831" t="s">
        <v>18946</v>
      </c>
      <c r="B11831" t="s">
        <v>18947</v>
      </c>
      <c r="C11831" t="s">
        <v>17410</v>
      </c>
      <c r="D11831" t="s">
        <v>17411</v>
      </c>
      <c r="E11831" s="74">
        <v>41710</v>
      </c>
      <c r="F11831">
        <v>0.15729599999999999</v>
      </c>
      <c r="G11831" t="s">
        <v>17</v>
      </c>
      <c r="H11831" t="s">
        <v>17315</v>
      </c>
      <c r="I11831" s="74">
        <v>45320</v>
      </c>
      <c r="J11831" t="s">
        <v>19</v>
      </c>
      <c r="K11831" t="s">
        <v>17325</v>
      </c>
    </row>
    <row r="11832" spans="1:11" hidden="1" x14ac:dyDescent="0.3">
      <c r="A11832" t="s">
        <v>18948</v>
      </c>
      <c r="B11832" t="s">
        <v>18949</v>
      </c>
      <c r="C11832" t="s">
        <v>17410</v>
      </c>
      <c r="D11832" t="s">
        <v>17411</v>
      </c>
      <c r="E11832" s="74">
        <v>41594</v>
      </c>
      <c r="F11832">
        <v>0.15822</v>
      </c>
      <c r="G11832" t="s">
        <v>17</v>
      </c>
      <c r="H11832" t="s">
        <v>17315</v>
      </c>
      <c r="I11832" s="74">
        <v>45161</v>
      </c>
      <c r="J11832" t="s">
        <v>19</v>
      </c>
      <c r="K11832" t="s">
        <v>17325</v>
      </c>
    </row>
    <row r="11833" spans="1:11" hidden="1" x14ac:dyDescent="0.3">
      <c r="A11833" t="s">
        <v>18786</v>
      </c>
      <c r="B11833" t="s">
        <v>18787</v>
      </c>
      <c r="C11833" t="s">
        <v>17410</v>
      </c>
      <c r="D11833" t="s">
        <v>17411</v>
      </c>
      <c r="E11833" s="74">
        <v>41540</v>
      </c>
      <c r="F11833">
        <v>0.15629399999999999</v>
      </c>
      <c r="G11833" t="s">
        <v>17</v>
      </c>
      <c r="H11833" t="s">
        <v>17315</v>
      </c>
      <c r="I11833" s="74">
        <v>45320</v>
      </c>
      <c r="J11833" t="s">
        <v>19</v>
      </c>
      <c r="K11833" t="s">
        <v>17325</v>
      </c>
    </row>
    <row r="11834" spans="1:11" hidden="1" x14ac:dyDescent="0.3">
      <c r="A11834" t="s">
        <v>24445</v>
      </c>
      <c r="B11834" t="s">
        <v>24446</v>
      </c>
      <c r="C11834" t="s">
        <v>17410</v>
      </c>
      <c r="D11834" t="s">
        <v>17411</v>
      </c>
      <c r="E11834" s="74">
        <v>41569</v>
      </c>
      <c r="F11834">
        <v>0.14650199999999999</v>
      </c>
      <c r="G11834" t="s">
        <v>17</v>
      </c>
      <c r="H11834" t="s">
        <v>17315</v>
      </c>
      <c r="I11834" s="74">
        <v>45470</v>
      </c>
      <c r="J11834" t="s">
        <v>19</v>
      </c>
      <c r="K11834" t="s">
        <v>17325</v>
      </c>
    </row>
    <row r="11835" spans="1:11" hidden="1" x14ac:dyDescent="0.3">
      <c r="A11835" t="s">
        <v>18950</v>
      </c>
      <c r="B11835" t="s">
        <v>18951</v>
      </c>
      <c r="C11835" t="s">
        <v>17410</v>
      </c>
      <c r="D11835" t="s">
        <v>17411</v>
      </c>
      <c r="E11835" s="74">
        <v>41655</v>
      </c>
      <c r="F11835">
        <v>0.13986000000000001</v>
      </c>
      <c r="G11835" t="s">
        <v>17</v>
      </c>
      <c r="H11835" t="s">
        <v>17315</v>
      </c>
      <c r="I11835" s="74">
        <v>45161</v>
      </c>
      <c r="J11835" t="s">
        <v>19</v>
      </c>
      <c r="K11835" t="s">
        <v>17325</v>
      </c>
    </row>
    <row r="11836" spans="1:11" hidden="1" x14ac:dyDescent="0.3">
      <c r="A11836" t="s">
        <v>18766</v>
      </c>
      <c r="B11836" t="s">
        <v>18767</v>
      </c>
      <c r="C11836" t="s">
        <v>17410</v>
      </c>
      <c r="D11836" t="s">
        <v>17411</v>
      </c>
      <c r="E11836" s="74">
        <v>41389</v>
      </c>
      <c r="F11836">
        <v>0.153387</v>
      </c>
      <c r="G11836" t="s">
        <v>17</v>
      </c>
      <c r="H11836" t="s">
        <v>17315</v>
      </c>
      <c r="I11836" s="74">
        <v>45160</v>
      </c>
      <c r="J11836" t="s">
        <v>19</v>
      </c>
      <c r="K11836" t="s">
        <v>17325</v>
      </c>
    </row>
    <row r="11837" spans="1:11" hidden="1" x14ac:dyDescent="0.3">
      <c r="A11837" t="s">
        <v>18768</v>
      </c>
      <c r="B11837" t="s">
        <v>18769</v>
      </c>
      <c r="C11837" t="s">
        <v>17410</v>
      </c>
      <c r="D11837" t="s">
        <v>17411</v>
      </c>
      <c r="E11837" s="74">
        <v>41431</v>
      </c>
      <c r="F11837">
        <v>0.15365699999999999</v>
      </c>
      <c r="G11837" t="s">
        <v>17</v>
      </c>
      <c r="H11837" t="s">
        <v>17315</v>
      </c>
      <c r="I11837" s="74">
        <v>45160</v>
      </c>
      <c r="J11837" t="s">
        <v>19</v>
      </c>
      <c r="K11837" t="s">
        <v>17325</v>
      </c>
    </row>
    <row r="11838" spans="1:11" hidden="1" x14ac:dyDescent="0.3">
      <c r="A11838" t="s">
        <v>18952</v>
      </c>
      <c r="B11838" t="s">
        <v>18953</v>
      </c>
      <c r="C11838" t="s">
        <v>17410</v>
      </c>
      <c r="D11838" t="s">
        <v>17411</v>
      </c>
      <c r="E11838" s="74">
        <v>44274</v>
      </c>
      <c r="F11838">
        <v>0.15674399999999999</v>
      </c>
      <c r="G11838" t="s">
        <v>17</v>
      </c>
      <c r="H11838" t="s">
        <v>17315</v>
      </c>
      <c r="I11838" s="74">
        <v>45161</v>
      </c>
      <c r="J11838" t="s">
        <v>19</v>
      </c>
      <c r="K11838" t="s">
        <v>17325</v>
      </c>
    </row>
    <row r="11839" spans="1:11" hidden="1" x14ac:dyDescent="0.3">
      <c r="A11839" t="s">
        <v>18954</v>
      </c>
      <c r="B11839" t="s">
        <v>18955</v>
      </c>
      <c r="C11839" t="s">
        <v>17410</v>
      </c>
      <c r="D11839" t="s">
        <v>17411</v>
      </c>
      <c r="E11839" s="74">
        <v>44417</v>
      </c>
      <c r="F11839">
        <v>0.21823600000000001</v>
      </c>
      <c r="G11839" t="s">
        <v>17</v>
      </c>
      <c r="H11839" t="s">
        <v>17315</v>
      </c>
      <c r="I11839" s="74">
        <v>45320</v>
      </c>
      <c r="J11839" t="s">
        <v>19</v>
      </c>
      <c r="K11839" t="s">
        <v>17325</v>
      </c>
    </row>
    <row r="11840" spans="1:11" hidden="1" x14ac:dyDescent="0.3">
      <c r="A11840" t="s">
        <v>18956</v>
      </c>
      <c r="B11840" t="s">
        <v>18957</v>
      </c>
      <c r="C11840" t="s">
        <v>17410</v>
      </c>
      <c r="D11840" t="s">
        <v>17411</v>
      </c>
      <c r="E11840" s="74">
        <v>44566</v>
      </c>
      <c r="F11840">
        <v>0.228464</v>
      </c>
      <c r="G11840" t="s">
        <v>17</v>
      </c>
      <c r="H11840" t="s">
        <v>17315</v>
      </c>
      <c r="I11840" s="74">
        <v>45161</v>
      </c>
      <c r="J11840" t="s">
        <v>19</v>
      </c>
      <c r="K11840" t="s">
        <v>17325</v>
      </c>
    </row>
    <row r="11841" spans="1:11" hidden="1" x14ac:dyDescent="0.3">
      <c r="A11841" t="s">
        <v>18958</v>
      </c>
      <c r="B11841" t="s">
        <v>18959</v>
      </c>
      <c r="C11841" t="s">
        <v>17410</v>
      </c>
      <c r="D11841" t="s">
        <v>17411</v>
      </c>
      <c r="E11841" s="74">
        <v>44697</v>
      </c>
      <c r="F11841">
        <v>0.22248000000000001</v>
      </c>
      <c r="G11841" t="s">
        <v>17</v>
      </c>
      <c r="H11841" t="s">
        <v>17315</v>
      </c>
      <c r="I11841" s="74">
        <v>45161</v>
      </c>
      <c r="J11841" t="s">
        <v>19</v>
      </c>
      <c r="K11841" t="s">
        <v>17325</v>
      </c>
    </row>
    <row r="11842" spans="1:11" hidden="1" x14ac:dyDescent="0.3">
      <c r="A11842" t="s">
        <v>18960</v>
      </c>
      <c r="B11842" t="s">
        <v>18961</v>
      </c>
      <c r="C11842" t="s">
        <v>17410</v>
      </c>
      <c r="D11842" t="s">
        <v>17411</v>
      </c>
      <c r="E11842" s="74">
        <v>41593</v>
      </c>
      <c r="F11842">
        <v>0.16303500000000001</v>
      </c>
      <c r="G11842" t="s">
        <v>17</v>
      </c>
      <c r="H11842" t="s">
        <v>17315</v>
      </c>
      <c r="I11842" s="74">
        <v>45161</v>
      </c>
      <c r="J11842" t="s">
        <v>19</v>
      </c>
      <c r="K11842" t="s">
        <v>17325</v>
      </c>
    </row>
    <row r="11843" spans="1:11" hidden="1" x14ac:dyDescent="0.3">
      <c r="A11843" t="s">
        <v>24548</v>
      </c>
      <c r="B11843" t="s">
        <v>24549</v>
      </c>
      <c r="C11843" t="s">
        <v>17410</v>
      </c>
      <c r="D11843" t="s">
        <v>17411</v>
      </c>
      <c r="E11843" s="74">
        <v>41593</v>
      </c>
      <c r="F11843">
        <v>0.14111099999999999</v>
      </c>
      <c r="G11843" t="s">
        <v>17</v>
      </c>
      <c r="H11843" t="s">
        <v>17315</v>
      </c>
      <c r="I11843" s="74">
        <v>45470</v>
      </c>
      <c r="J11843" t="s">
        <v>19</v>
      </c>
      <c r="K11843" t="s">
        <v>17325</v>
      </c>
    </row>
    <row r="11844" spans="1:11" hidden="1" x14ac:dyDescent="0.3">
      <c r="A11844" t="s">
        <v>18962</v>
      </c>
      <c r="B11844" t="s">
        <v>18963</v>
      </c>
      <c r="C11844" t="s">
        <v>17410</v>
      </c>
      <c r="D11844" t="s">
        <v>17411</v>
      </c>
      <c r="E11844" s="74">
        <v>41599</v>
      </c>
      <c r="F11844">
        <v>0.15370200000000001</v>
      </c>
      <c r="G11844" t="s">
        <v>17</v>
      </c>
      <c r="H11844" t="s">
        <v>17315</v>
      </c>
      <c r="I11844" s="74">
        <v>45320</v>
      </c>
      <c r="J11844" t="s">
        <v>19</v>
      </c>
      <c r="K11844" t="s">
        <v>17325</v>
      </c>
    </row>
    <row r="11845" spans="1:11" hidden="1" x14ac:dyDescent="0.3">
      <c r="A11845" t="s">
        <v>18966</v>
      </c>
      <c r="B11845" t="s">
        <v>18967</v>
      </c>
      <c r="C11845" t="s">
        <v>17410</v>
      </c>
      <c r="D11845" t="s">
        <v>17411</v>
      </c>
      <c r="E11845" s="74">
        <v>41702</v>
      </c>
      <c r="F11845">
        <v>0.155281</v>
      </c>
      <c r="G11845" t="s">
        <v>17</v>
      </c>
      <c r="H11845" t="s">
        <v>17315</v>
      </c>
      <c r="I11845" s="74">
        <v>45320</v>
      </c>
      <c r="J11845" t="s">
        <v>19</v>
      </c>
      <c r="K11845" t="s">
        <v>17325</v>
      </c>
    </row>
    <row r="11846" spans="1:11" hidden="1" x14ac:dyDescent="0.3">
      <c r="A11846" t="s">
        <v>18968</v>
      </c>
      <c r="B11846" t="s">
        <v>18969</v>
      </c>
      <c r="C11846" t="s">
        <v>17410</v>
      </c>
      <c r="D11846" t="s">
        <v>17411</v>
      </c>
      <c r="E11846" s="74">
        <v>41733</v>
      </c>
      <c r="F11846">
        <v>0.15337200000000001</v>
      </c>
      <c r="G11846" t="s">
        <v>17</v>
      </c>
      <c r="H11846" t="s">
        <v>17315</v>
      </c>
      <c r="I11846" s="74">
        <v>45161</v>
      </c>
      <c r="J11846" t="s">
        <v>19</v>
      </c>
      <c r="K11846" t="s">
        <v>17325</v>
      </c>
    </row>
    <row r="11847" spans="1:11" hidden="1" x14ac:dyDescent="0.3">
      <c r="A11847" t="s">
        <v>18970</v>
      </c>
      <c r="B11847" t="s">
        <v>18971</v>
      </c>
      <c r="C11847" t="s">
        <v>17410</v>
      </c>
      <c r="D11847" t="s">
        <v>17411</v>
      </c>
      <c r="E11847" s="74">
        <v>41879</v>
      </c>
      <c r="F11847">
        <v>0.15633</v>
      </c>
      <c r="G11847" t="s">
        <v>17</v>
      </c>
      <c r="H11847" t="s">
        <v>17315</v>
      </c>
      <c r="I11847" s="74">
        <v>45161</v>
      </c>
      <c r="J11847" t="s">
        <v>19</v>
      </c>
      <c r="K11847" t="s">
        <v>17325</v>
      </c>
    </row>
    <row r="11848" spans="1:11" hidden="1" x14ac:dyDescent="0.3">
      <c r="A11848" t="s">
        <v>24441</v>
      </c>
      <c r="B11848" t="s">
        <v>24442</v>
      </c>
      <c r="C11848" t="s">
        <v>17410</v>
      </c>
      <c r="D11848" t="s">
        <v>17411</v>
      </c>
      <c r="E11848" s="74">
        <v>44278</v>
      </c>
      <c r="F11848">
        <v>0.152582</v>
      </c>
      <c r="G11848" t="s">
        <v>17</v>
      </c>
      <c r="H11848" t="s">
        <v>17315</v>
      </c>
      <c r="I11848" s="74">
        <v>45470</v>
      </c>
      <c r="J11848" t="s">
        <v>19</v>
      </c>
      <c r="K11848" t="s">
        <v>17325</v>
      </c>
    </row>
    <row r="11849" spans="1:11" hidden="1" x14ac:dyDescent="0.3">
      <c r="A11849" t="s">
        <v>18796</v>
      </c>
      <c r="B11849" t="s">
        <v>18797</v>
      </c>
      <c r="C11849" t="s">
        <v>17410</v>
      </c>
      <c r="D11849" t="s">
        <v>17411</v>
      </c>
      <c r="E11849" s="74">
        <v>41170</v>
      </c>
      <c r="F11849">
        <v>0.15654599999999999</v>
      </c>
      <c r="G11849" t="s">
        <v>17</v>
      </c>
      <c r="H11849" t="s">
        <v>17315</v>
      </c>
      <c r="I11849" s="74">
        <v>45320</v>
      </c>
      <c r="J11849" t="s">
        <v>19</v>
      </c>
      <c r="K11849" t="s">
        <v>17325</v>
      </c>
    </row>
    <row r="11850" spans="1:11" hidden="1" x14ac:dyDescent="0.3">
      <c r="A11850" t="s">
        <v>18758</v>
      </c>
      <c r="B11850" t="s">
        <v>18759</v>
      </c>
      <c r="C11850" t="s">
        <v>17410</v>
      </c>
      <c r="D11850" t="s">
        <v>17411</v>
      </c>
      <c r="E11850" s="74">
        <v>41348</v>
      </c>
      <c r="F11850">
        <v>0.15380099999999999</v>
      </c>
      <c r="G11850" t="s">
        <v>17</v>
      </c>
      <c r="H11850" t="s">
        <v>17315</v>
      </c>
      <c r="I11850" s="74">
        <v>45160</v>
      </c>
      <c r="J11850" t="s">
        <v>19</v>
      </c>
      <c r="K11850" t="s">
        <v>17325</v>
      </c>
    </row>
    <row r="11851" spans="1:11" hidden="1" x14ac:dyDescent="0.3">
      <c r="A11851" t="s">
        <v>18972</v>
      </c>
      <c r="B11851" t="s">
        <v>18973</v>
      </c>
      <c r="C11851" t="s">
        <v>17410</v>
      </c>
      <c r="D11851" t="s">
        <v>17411</v>
      </c>
      <c r="E11851" s="74">
        <v>41586</v>
      </c>
      <c r="F11851">
        <v>0.150646</v>
      </c>
      <c r="G11851" t="s">
        <v>17</v>
      </c>
      <c r="H11851" t="s">
        <v>17315</v>
      </c>
      <c r="I11851" s="74">
        <v>45161</v>
      </c>
      <c r="J11851" t="s">
        <v>19</v>
      </c>
      <c r="K11851" t="s">
        <v>17325</v>
      </c>
    </row>
    <row r="11852" spans="1:11" hidden="1" x14ac:dyDescent="0.3">
      <c r="A11852" t="s">
        <v>24411</v>
      </c>
      <c r="B11852" t="s">
        <v>24412</v>
      </c>
      <c r="C11852" t="s">
        <v>17410</v>
      </c>
      <c r="D11852" t="s">
        <v>17411</v>
      </c>
      <c r="E11852" s="74">
        <v>41505</v>
      </c>
      <c r="F11852">
        <v>0.14687600000000001</v>
      </c>
      <c r="G11852" t="s">
        <v>17</v>
      </c>
      <c r="H11852" t="s">
        <v>17315</v>
      </c>
      <c r="I11852" s="74">
        <v>45470</v>
      </c>
      <c r="J11852" t="s">
        <v>19</v>
      </c>
      <c r="K11852" t="s">
        <v>17325</v>
      </c>
    </row>
    <row r="11853" spans="1:11" hidden="1" x14ac:dyDescent="0.3">
      <c r="A11853" t="s">
        <v>24407</v>
      </c>
      <c r="B11853" t="s">
        <v>24408</v>
      </c>
      <c r="C11853" t="s">
        <v>17410</v>
      </c>
      <c r="D11853" t="s">
        <v>17411</v>
      </c>
      <c r="E11853" s="74">
        <v>41542</v>
      </c>
      <c r="F11853">
        <v>0.14016100000000001</v>
      </c>
      <c r="G11853" t="s">
        <v>17</v>
      </c>
      <c r="H11853" t="s">
        <v>17315</v>
      </c>
      <c r="I11853" s="74">
        <v>45470</v>
      </c>
      <c r="J11853" t="s">
        <v>19</v>
      </c>
      <c r="K11853" t="s">
        <v>17325</v>
      </c>
    </row>
    <row r="11854" spans="1:11" hidden="1" x14ac:dyDescent="0.3">
      <c r="A11854" t="s">
        <v>18974</v>
      </c>
      <c r="B11854" t="s">
        <v>18975</v>
      </c>
      <c r="C11854" t="s">
        <v>17410</v>
      </c>
      <c r="D11854" t="s">
        <v>17411</v>
      </c>
      <c r="E11854" s="74">
        <v>41629</v>
      </c>
      <c r="F11854">
        <v>0.15359400000000001</v>
      </c>
      <c r="G11854" t="s">
        <v>17</v>
      </c>
      <c r="H11854" t="s">
        <v>17315</v>
      </c>
      <c r="I11854" s="74">
        <v>45161</v>
      </c>
      <c r="J11854" t="s">
        <v>19</v>
      </c>
      <c r="K11854" t="s">
        <v>17325</v>
      </c>
    </row>
    <row r="11855" spans="1:11" hidden="1" x14ac:dyDescent="0.3">
      <c r="A11855" t="s">
        <v>24550</v>
      </c>
      <c r="B11855" t="s">
        <v>24551</v>
      </c>
      <c r="C11855" t="s">
        <v>17410</v>
      </c>
      <c r="D11855" t="s">
        <v>17411</v>
      </c>
      <c r="E11855" s="74">
        <v>44652</v>
      </c>
      <c r="F11855">
        <v>0.1512</v>
      </c>
      <c r="G11855" t="s">
        <v>17</v>
      </c>
      <c r="H11855" t="s">
        <v>17315</v>
      </c>
      <c r="I11855" s="74">
        <v>45470</v>
      </c>
      <c r="J11855" t="s">
        <v>19</v>
      </c>
      <c r="K11855" t="s">
        <v>17325</v>
      </c>
    </row>
    <row r="11856" spans="1:11" hidden="1" x14ac:dyDescent="0.3">
      <c r="A11856" t="s">
        <v>18976</v>
      </c>
      <c r="B11856" t="s">
        <v>18977</v>
      </c>
      <c r="C11856" t="s">
        <v>17410</v>
      </c>
      <c r="D11856" t="s">
        <v>17411</v>
      </c>
      <c r="E11856" s="74">
        <v>41836</v>
      </c>
      <c r="F11856">
        <v>0.16051499999999999</v>
      </c>
      <c r="G11856" t="s">
        <v>17</v>
      </c>
      <c r="H11856" t="s">
        <v>17315</v>
      </c>
      <c r="I11856" s="74">
        <v>45320</v>
      </c>
      <c r="J11856" t="s">
        <v>19</v>
      </c>
      <c r="K11856" t="s">
        <v>17325</v>
      </c>
    </row>
    <row r="11857" spans="1:11" hidden="1" x14ac:dyDescent="0.3">
      <c r="A11857" t="s">
        <v>24447</v>
      </c>
      <c r="B11857" t="s">
        <v>24448</v>
      </c>
      <c r="C11857" t="s">
        <v>17410</v>
      </c>
      <c r="D11857" t="s">
        <v>17411</v>
      </c>
      <c r="E11857" s="74">
        <v>44363</v>
      </c>
      <c r="F11857">
        <v>0.15674399999999999</v>
      </c>
      <c r="G11857" t="s">
        <v>17</v>
      </c>
      <c r="H11857" t="s">
        <v>17315</v>
      </c>
      <c r="I11857" s="74">
        <v>45470</v>
      </c>
      <c r="J11857" t="s">
        <v>19</v>
      </c>
      <c r="K11857" t="s">
        <v>17325</v>
      </c>
    </row>
    <row r="11858" spans="1:11" hidden="1" x14ac:dyDescent="0.3">
      <c r="A11858" t="s">
        <v>18978</v>
      </c>
      <c r="B11858" t="s">
        <v>18979</v>
      </c>
      <c r="C11858" t="s">
        <v>17410</v>
      </c>
      <c r="D11858" t="s">
        <v>17411</v>
      </c>
      <c r="E11858" s="74">
        <v>44284</v>
      </c>
      <c r="F11858">
        <v>0.17813599999999999</v>
      </c>
      <c r="G11858" t="s">
        <v>17</v>
      </c>
      <c r="H11858" t="s">
        <v>17315</v>
      </c>
      <c r="I11858" s="74">
        <v>45320</v>
      </c>
      <c r="J11858" t="s">
        <v>19</v>
      </c>
      <c r="K11858" t="s">
        <v>17325</v>
      </c>
    </row>
    <row r="11859" spans="1:11" hidden="1" x14ac:dyDescent="0.3">
      <c r="A11859" t="s">
        <v>18980</v>
      </c>
      <c r="B11859" t="s">
        <v>18981</v>
      </c>
      <c r="C11859" t="s">
        <v>17410</v>
      </c>
      <c r="D11859" t="s">
        <v>17411</v>
      </c>
      <c r="E11859" s="74">
        <v>44607</v>
      </c>
      <c r="F11859">
        <v>0.19835900000000001</v>
      </c>
      <c r="G11859" t="s">
        <v>17</v>
      </c>
      <c r="H11859" t="s">
        <v>17315</v>
      </c>
      <c r="I11859" s="74">
        <v>45320</v>
      </c>
      <c r="J11859" t="s">
        <v>19</v>
      </c>
      <c r="K11859" t="s">
        <v>17325</v>
      </c>
    </row>
    <row r="11860" spans="1:11" hidden="1" x14ac:dyDescent="0.3">
      <c r="A11860" t="s">
        <v>18982</v>
      </c>
      <c r="B11860" t="s">
        <v>18983</v>
      </c>
      <c r="C11860" t="s">
        <v>17410</v>
      </c>
      <c r="D11860" t="s">
        <v>17411</v>
      </c>
      <c r="E11860" s="74">
        <v>41635</v>
      </c>
      <c r="F11860">
        <v>0.13617000000000001</v>
      </c>
      <c r="G11860" t="s">
        <v>17</v>
      </c>
      <c r="H11860" t="s">
        <v>17315</v>
      </c>
      <c r="I11860" s="74">
        <v>45161</v>
      </c>
      <c r="J11860" t="s">
        <v>19</v>
      </c>
      <c r="K11860" t="s">
        <v>17325</v>
      </c>
    </row>
    <row r="11861" spans="1:11" hidden="1" x14ac:dyDescent="0.3">
      <c r="A11861" t="s">
        <v>18984</v>
      </c>
      <c r="B11861" t="s">
        <v>18985</v>
      </c>
      <c r="C11861" t="s">
        <v>17410</v>
      </c>
      <c r="D11861" t="s">
        <v>17411</v>
      </c>
      <c r="E11861" s="74">
        <v>41656</v>
      </c>
      <c r="F11861">
        <v>0.15238299999999999</v>
      </c>
      <c r="G11861" t="s">
        <v>17</v>
      </c>
      <c r="H11861" t="s">
        <v>17315</v>
      </c>
      <c r="I11861" s="74">
        <v>45320</v>
      </c>
      <c r="J11861" t="s">
        <v>19</v>
      </c>
      <c r="K11861" t="s">
        <v>17325</v>
      </c>
    </row>
    <row r="11862" spans="1:11" hidden="1" x14ac:dyDescent="0.3">
      <c r="A11862" t="s">
        <v>18986</v>
      </c>
      <c r="B11862" t="s">
        <v>18987</v>
      </c>
      <c r="C11862" t="s">
        <v>17410</v>
      </c>
      <c r="D11862" t="s">
        <v>17411</v>
      </c>
      <c r="E11862" s="74">
        <v>44410</v>
      </c>
      <c r="F11862">
        <v>0.15692800000000001</v>
      </c>
      <c r="G11862" t="s">
        <v>17</v>
      </c>
      <c r="H11862" t="s">
        <v>17315</v>
      </c>
      <c r="I11862" s="74">
        <v>45161</v>
      </c>
      <c r="J11862" t="s">
        <v>19</v>
      </c>
      <c r="K11862" t="s">
        <v>17325</v>
      </c>
    </row>
    <row r="11863" spans="1:11" hidden="1" x14ac:dyDescent="0.3">
      <c r="A11863" t="s">
        <v>18988</v>
      </c>
      <c r="B11863" t="s">
        <v>18989</v>
      </c>
      <c r="C11863" t="s">
        <v>17410</v>
      </c>
      <c r="D11863" t="s">
        <v>17411</v>
      </c>
      <c r="E11863" s="74">
        <v>44299</v>
      </c>
      <c r="F11863">
        <v>0.18517400000000001</v>
      </c>
      <c r="G11863" t="s">
        <v>17</v>
      </c>
      <c r="H11863" t="s">
        <v>17315</v>
      </c>
      <c r="I11863" s="74">
        <v>45320</v>
      </c>
      <c r="J11863" t="s">
        <v>19</v>
      </c>
      <c r="K11863" t="s">
        <v>17325</v>
      </c>
    </row>
    <row r="11864" spans="1:11" hidden="1" x14ac:dyDescent="0.3">
      <c r="A11864" t="s">
        <v>18990</v>
      </c>
      <c r="B11864" t="s">
        <v>18991</v>
      </c>
      <c r="C11864" t="s">
        <v>17410</v>
      </c>
      <c r="D11864" t="s">
        <v>17411</v>
      </c>
      <c r="E11864" s="74">
        <v>44593</v>
      </c>
      <c r="F11864">
        <v>0.19730600000000001</v>
      </c>
      <c r="G11864" t="s">
        <v>17</v>
      </c>
      <c r="H11864" t="s">
        <v>17315</v>
      </c>
      <c r="I11864" s="74">
        <v>45320</v>
      </c>
      <c r="J11864" t="s">
        <v>19</v>
      </c>
      <c r="K11864" t="s">
        <v>17325</v>
      </c>
    </row>
    <row r="11865" spans="1:11" hidden="1" x14ac:dyDescent="0.3">
      <c r="A11865" t="s">
        <v>18992</v>
      </c>
      <c r="B11865" t="s">
        <v>18993</v>
      </c>
      <c r="C11865" t="s">
        <v>17410</v>
      </c>
      <c r="D11865" t="s">
        <v>17411</v>
      </c>
      <c r="E11865" s="74">
        <v>44593</v>
      </c>
      <c r="F11865">
        <v>0.21462400000000001</v>
      </c>
      <c r="G11865" t="s">
        <v>17</v>
      </c>
      <c r="H11865" t="s">
        <v>17315</v>
      </c>
      <c r="I11865" s="74">
        <v>45320</v>
      </c>
      <c r="J11865" t="s">
        <v>19</v>
      </c>
      <c r="K11865" t="s">
        <v>17325</v>
      </c>
    </row>
    <row r="11866" spans="1:11" hidden="1" x14ac:dyDescent="0.3">
      <c r="A11866" t="s">
        <v>18994</v>
      </c>
      <c r="B11866" t="s">
        <v>18995</v>
      </c>
      <c r="C11866" t="s">
        <v>17410</v>
      </c>
      <c r="D11866" t="s">
        <v>17411</v>
      </c>
      <c r="E11866" s="74">
        <v>44589</v>
      </c>
      <c r="F11866">
        <v>0.18301300000000001</v>
      </c>
      <c r="G11866" t="s">
        <v>17</v>
      </c>
      <c r="H11866" t="s">
        <v>17315</v>
      </c>
      <c r="I11866" s="74">
        <v>45320</v>
      </c>
      <c r="J11866" t="s">
        <v>19</v>
      </c>
      <c r="K11866" t="s">
        <v>17325</v>
      </c>
    </row>
    <row r="11867" spans="1:11" hidden="1" x14ac:dyDescent="0.3">
      <c r="A11867" t="s">
        <v>18996</v>
      </c>
      <c r="B11867" t="s">
        <v>18997</v>
      </c>
      <c r="C11867" t="s">
        <v>17410</v>
      </c>
      <c r="D11867" t="s">
        <v>17411</v>
      </c>
      <c r="E11867" s="74">
        <v>44537</v>
      </c>
      <c r="F11867">
        <v>0.165744</v>
      </c>
      <c r="G11867" t="s">
        <v>17</v>
      </c>
      <c r="H11867" t="s">
        <v>17315</v>
      </c>
      <c r="I11867" s="74">
        <v>45161</v>
      </c>
      <c r="J11867" t="s">
        <v>19</v>
      </c>
      <c r="K11867" t="s">
        <v>17325</v>
      </c>
    </row>
    <row r="11868" spans="1:11" hidden="1" x14ac:dyDescent="0.3">
      <c r="A11868" t="s">
        <v>18998</v>
      </c>
      <c r="B11868" t="s">
        <v>18999</v>
      </c>
      <c r="C11868" t="s">
        <v>17410</v>
      </c>
      <c r="D11868" t="s">
        <v>17411</v>
      </c>
      <c r="E11868" s="74">
        <v>44634</v>
      </c>
      <c r="F11868">
        <v>0.16273799999999999</v>
      </c>
      <c r="G11868" t="s">
        <v>17</v>
      </c>
      <c r="H11868" t="s">
        <v>17315</v>
      </c>
      <c r="I11868" s="74">
        <v>45161</v>
      </c>
      <c r="J11868" t="s">
        <v>19</v>
      </c>
      <c r="K11868" t="s">
        <v>17325</v>
      </c>
    </row>
    <row r="11869" spans="1:11" hidden="1" x14ac:dyDescent="0.3">
      <c r="A11869" t="s">
        <v>19000</v>
      </c>
      <c r="B11869" t="s">
        <v>19001</v>
      </c>
      <c r="C11869" t="s">
        <v>17410</v>
      </c>
      <c r="D11869" t="s">
        <v>17411</v>
      </c>
      <c r="E11869" s="74">
        <v>44676</v>
      </c>
      <c r="F11869">
        <v>0.18</v>
      </c>
      <c r="G11869" t="s">
        <v>17</v>
      </c>
      <c r="H11869" t="s">
        <v>17315</v>
      </c>
      <c r="I11869" s="74">
        <v>45161</v>
      </c>
      <c r="J11869" t="s">
        <v>19</v>
      </c>
      <c r="K11869" t="s">
        <v>17325</v>
      </c>
    </row>
    <row r="11870" spans="1:11" hidden="1" x14ac:dyDescent="0.3">
      <c r="A11870" t="s">
        <v>19002</v>
      </c>
      <c r="B11870" t="s">
        <v>19003</v>
      </c>
      <c r="C11870" t="s">
        <v>17410</v>
      </c>
      <c r="D11870" t="s">
        <v>17411</v>
      </c>
      <c r="E11870" s="74">
        <v>44683</v>
      </c>
      <c r="F11870">
        <v>0.17027900000000001</v>
      </c>
      <c r="G11870" t="s">
        <v>17</v>
      </c>
      <c r="H11870" t="s">
        <v>17315</v>
      </c>
      <c r="I11870" s="74">
        <v>45161</v>
      </c>
      <c r="J11870" t="s">
        <v>19</v>
      </c>
      <c r="K11870" t="s">
        <v>17325</v>
      </c>
    </row>
    <row r="11871" spans="1:11" hidden="1" x14ac:dyDescent="0.3">
      <c r="A11871" t="s">
        <v>19004</v>
      </c>
      <c r="B11871" t="s">
        <v>19005</v>
      </c>
      <c r="C11871" t="s">
        <v>17410</v>
      </c>
      <c r="D11871" t="s">
        <v>17411</v>
      </c>
      <c r="E11871" s="74">
        <v>44706</v>
      </c>
      <c r="F11871">
        <v>0.17136000000000001</v>
      </c>
      <c r="G11871" t="s">
        <v>17</v>
      </c>
      <c r="H11871" t="s">
        <v>17315</v>
      </c>
      <c r="I11871" s="74">
        <v>45161</v>
      </c>
      <c r="J11871" t="s">
        <v>19</v>
      </c>
      <c r="K11871" t="s">
        <v>17325</v>
      </c>
    </row>
    <row r="11872" spans="1:11" hidden="1" x14ac:dyDescent="0.3">
      <c r="A11872" t="s">
        <v>19006</v>
      </c>
      <c r="B11872" t="s">
        <v>19007</v>
      </c>
      <c r="C11872" t="s">
        <v>17410</v>
      </c>
      <c r="D11872" t="s">
        <v>17411</v>
      </c>
      <c r="E11872" s="74">
        <v>41565</v>
      </c>
      <c r="F11872">
        <v>0.163579</v>
      </c>
      <c r="G11872" t="s">
        <v>17</v>
      </c>
      <c r="H11872" t="s">
        <v>17315</v>
      </c>
      <c r="I11872" s="74">
        <v>45320</v>
      </c>
      <c r="J11872" t="s">
        <v>19</v>
      </c>
      <c r="K11872" t="s">
        <v>17325</v>
      </c>
    </row>
    <row r="11873" spans="1:11" hidden="1" x14ac:dyDescent="0.3">
      <c r="A11873" t="s">
        <v>18778</v>
      </c>
      <c r="B11873" t="s">
        <v>18779</v>
      </c>
      <c r="C11873" t="s">
        <v>17410</v>
      </c>
      <c r="D11873" t="s">
        <v>17411</v>
      </c>
      <c r="E11873" s="74">
        <v>41442</v>
      </c>
      <c r="F11873">
        <v>0.153284</v>
      </c>
      <c r="G11873" t="s">
        <v>17</v>
      </c>
      <c r="H11873" t="s">
        <v>17315</v>
      </c>
      <c r="I11873" s="74">
        <v>45160</v>
      </c>
      <c r="J11873" t="s">
        <v>19</v>
      </c>
      <c r="K11873" t="s">
        <v>17325</v>
      </c>
    </row>
    <row r="11874" spans="1:11" hidden="1" x14ac:dyDescent="0.3">
      <c r="A11874" t="s">
        <v>19008</v>
      </c>
      <c r="B11874" t="s">
        <v>19009</v>
      </c>
      <c r="C11874" t="s">
        <v>17410</v>
      </c>
      <c r="D11874" t="s">
        <v>17411</v>
      </c>
      <c r="E11874" s="74">
        <v>41600</v>
      </c>
      <c r="F11874">
        <v>0.15714</v>
      </c>
      <c r="G11874" t="s">
        <v>17</v>
      </c>
      <c r="H11874" t="s">
        <v>17315</v>
      </c>
      <c r="I11874" s="74">
        <v>45320</v>
      </c>
      <c r="J11874" t="s">
        <v>19</v>
      </c>
      <c r="K11874" t="s">
        <v>17325</v>
      </c>
    </row>
    <row r="11875" spans="1:11" hidden="1" x14ac:dyDescent="0.3">
      <c r="A11875" t="s">
        <v>19010</v>
      </c>
      <c r="B11875" t="s">
        <v>19011</v>
      </c>
      <c r="C11875" t="s">
        <v>17410</v>
      </c>
      <c r="D11875" t="s">
        <v>17411</v>
      </c>
      <c r="E11875" s="74">
        <v>44392</v>
      </c>
      <c r="F11875">
        <v>0.13747899999999999</v>
      </c>
      <c r="G11875" t="s">
        <v>17</v>
      </c>
      <c r="H11875" t="s">
        <v>17315</v>
      </c>
      <c r="I11875" s="74">
        <v>45161</v>
      </c>
      <c r="J11875" t="s">
        <v>19</v>
      </c>
      <c r="K11875" t="s">
        <v>17325</v>
      </c>
    </row>
    <row r="11876" spans="1:11" hidden="1" x14ac:dyDescent="0.3">
      <c r="A11876" t="s">
        <v>19012</v>
      </c>
      <c r="B11876" t="s">
        <v>19013</v>
      </c>
      <c r="C11876" t="s">
        <v>17410</v>
      </c>
      <c r="D11876" t="s">
        <v>17411</v>
      </c>
      <c r="E11876" s="74">
        <v>44470</v>
      </c>
      <c r="F11876">
        <v>0.16639599999999999</v>
      </c>
      <c r="G11876" t="s">
        <v>17</v>
      </c>
      <c r="H11876" t="s">
        <v>17315</v>
      </c>
      <c r="I11876" s="74">
        <v>45320</v>
      </c>
      <c r="J11876" t="s">
        <v>19</v>
      </c>
      <c r="K11876" t="s">
        <v>17325</v>
      </c>
    </row>
    <row r="11877" spans="1:11" hidden="1" x14ac:dyDescent="0.3">
      <c r="A11877" t="s">
        <v>19014</v>
      </c>
      <c r="B11877" t="s">
        <v>19015</v>
      </c>
      <c r="C11877" t="s">
        <v>17410</v>
      </c>
      <c r="D11877" t="s">
        <v>17411</v>
      </c>
      <c r="E11877" s="74">
        <v>44593</v>
      </c>
      <c r="F11877">
        <v>0.13996800000000001</v>
      </c>
      <c r="G11877" t="s">
        <v>17</v>
      </c>
      <c r="H11877" t="s">
        <v>17315</v>
      </c>
      <c r="I11877" s="74">
        <v>45161</v>
      </c>
      <c r="J11877" t="s">
        <v>19</v>
      </c>
      <c r="K11877" t="s">
        <v>17325</v>
      </c>
    </row>
    <row r="11878" spans="1:11" hidden="1" x14ac:dyDescent="0.3">
      <c r="A11878" t="s">
        <v>24552</v>
      </c>
      <c r="B11878" t="s">
        <v>24553</v>
      </c>
      <c r="C11878" t="s">
        <v>17410</v>
      </c>
      <c r="D11878" t="s">
        <v>17411</v>
      </c>
      <c r="E11878" s="74">
        <v>41594</v>
      </c>
      <c r="F11878">
        <v>0.14186199999999999</v>
      </c>
      <c r="G11878" t="s">
        <v>17</v>
      </c>
      <c r="H11878" t="s">
        <v>17315</v>
      </c>
      <c r="I11878" s="74">
        <v>45470</v>
      </c>
      <c r="J11878" t="s">
        <v>19</v>
      </c>
      <c r="K11878" t="s">
        <v>17325</v>
      </c>
    </row>
    <row r="11879" spans="1:11" hidden="1" x14ac:dyDescent="0.3">
      <c r="A11879" t="s">
        <v>18756</v>
      </c>
      <c r="B11879" t="s">
        <v>18757</v>
      </c>
      <c r="C11879" t="s">
        <v>17410</v>
      </c>
      <c r="D11879" t="s">
        <v>17411</v>
      </c>
      <c r="E11879" s="74">
        <v>41143</v>
      </c>
      <c r="F11879">
        <v>0.15518299999999999</v>
      </c>
      <c r="G11879" t="s">
        <v>17</v>
      </c>
      <c r="H11879" t="s">
        <v>17315</v>
      </c>
      <c r="I11879" s="74">
        <v>45160</v>
      </c>
      <c r="J11879" t="s">
        <v>19</v>
      </c>
      <c r="K11879" t="s">
        <v>17325</v>
      </c>
    </row>
    <row r="11880" spans="1:11" hidden="1" x14ac:dyDescent="0.3">
      <c r="A11880" t="s">
        <v>24443</v>
      </c>
      <c r="B11880" t="s">
        <v>24444</v>
      </c>
      <c r="C11880" t="s">
        <v>17410</v>
      </c>
      <c r="D11880" t="s">
        <v>17411</v>
      </c>
      <c r="E11880" s="74">
        <v>44390</v>
      </c>
      <c r="F11880">
        <v>0.15055199999999999</v>
      </c>
      <c r="G11880" t="s">
        <v>17</v>
      </c>
      <c r="H11880" t="s">
        <v>17315</v>
      </c>
      <c r="I11880" s="74">
        <v>45470</v>
      </c>
      <c r="J11880" t="s">
        <v>19</v>
      </c>
      <c r="K11880" t="s">
        <v>17325</v>
      </c>
    </row>
    <row r="11881" spans="1:11" hidden="1" x14ac:dyDescent="0.3">
      <c r="A11881" t="s">
        <v>24554</v>
      </c>
      <c r="B11881" t="s">
        <v>24555</v>
      </c>
      <c r="C11881" t="s">
        <v>17410</v>
      </c>
      <c r="D11881" t="s">
        <v>17411</v>
      </c>
      <c r="E11881" s="74">
        <v>42968</v>
      </c>
      <c r="F11881">
        <v>0.14371600000000001</v>
      </c>
      <c r="G11881" t="s">
        <v>17</v>
      </c>
      <c r="H11881" t="s">
        <v>17315</v>
      </c>
      <c r="I11881" s="74">
        <v>45680</v>
      </c>
      <c r="J11881" t="s">
        <v>19</v>
      </c>
      <c r="K11881" t="s">
        <v>17325</v>
      </c>
    </row>
    <row r="11882" spans="1:11" hidden="1" x14ac:dyDescent="0.3">
      <c r="A11882" t="s">
        <v>24556</v>
      </c>
      <c r="B11882" t="s">
        <v>24557</v>
      </c>
      <c r="C11882" t="s">
        <v>17410</v>
      </c>
      <c r="D11882" t="s">
        <v>17411</v>
      </c>
      <c r="E11882" s="74">
        <v>43037</v>
      </c>
      <c r="F11882">
        <v>0.14335200000000001</v>
      </c>
      <c r="G11882" t="s">
        <v>17</v>
      </c>
      <c r="H11882" t="s">
        <v>17315</v>
      </c>
      <c r="I11882" s="74">
        <v>45470</v>
      </c>
      <c r="J11882" t="s">
        <v>19</v>
      </c>
      <c r="K11882" t="s">
        <v>17325</v>
      </c>
    </row>
    <row r="11883" spans="1:11" hidden="1" x14ac:dyDescent="0.3">
      <c r="A11883" t="s">
        <v>24558</v>
      </c>
      <c r="B11883" t="s">
        <v>24559</v>
      </c>
      <c r="C11883" t="s">
        <v>17410</v>
      </c>
      <c r="D11883" t="s">
        <v>17411</v>
      </c>
      <c r="E11883" s="74">
        <v>44271</v>
      </c>
      <c r="F11883">
        <v>0.15165899999999999</v>
      </c>
      <c r="G11883" t="s">
        <v>17</v>
      </c>
      <c r="H11883" t="s">
        <v>17315</v>
      </c>
      <c r="I11883" s="74">
        <v>45680</v>
      </c>
      <c r="J11883" t="s">
        <v>19</v>
      </c>
      <c r="K11883" t="s">
        <v>17325</v>
      </c>
    </row>
    <row r="11884" spans="1:11" hidden="1" x14ac:dyDescent="0.3">
      <c r="A11884" t="s">
        <v>24453</v>
      </c>
      <c r="B11884" t="s">
        <v>24454</v>
      </c>
      <c r="C11884" t="s">
        <v>17410</v>
      </c>
      <c r="D11884" t="s">
        <v>17411</v>
      </c>
      <c r="E11884" s="74">
        <v>41409</v>
      </c>
      <c r="F11884">
        <v>0.14200199999999999</v>
      </c>
      <c r="G11884" t="s">
        <v>17</v>
      </c>
      <c r="H11884" t="s">
        <v>17315</v>
      </c>
      <c r="I11884" s="74">
        <v>45680</v>
      </c>
      <c r="J11884" t="s">
        <v>19</v>
      </c>
      <c r="K11884" t="s">
        <v>17325</v>
      </c>
    </row>
    <row r="11885" spans="1:11" hidden="1" x14ac:dyDescent="0.3">
      <c r="A11885" t="s">
        <v>24393</v>
      </c>
      <c r="B11885" t="s">
        <v>24394</v>
      </c>
      <c r="C11885" t="s">
        <v>17410</v>
      </c>
      <c r="D11885" t="s">
        <v>17411</v>
      </c>
      <c r="E11885" s="74">
        <v>44265</v>
      </c>
      <c r="F11885">
        <v>0.15124099999999999</v>
      </c>
      <c r="G11885" t="s">
        <v>17</v>
      </c>
      <c r="H11885" t="s">
        <v>17315</v>
      </c>
      <c r="I11885" s="74">
        <v>45469</v>
      </c>
      <c r="J11885" t="s">
        <v>19</v>
      </c>
      <c r="K11885" t="s">
        <v>17325</v>
      </c>
    </row>
    <row r="11886" spans="1:11" hidden="1" x14ac:dyDescent="0.3">
      <c r="A11886" t="s">
        <v>19016</v>
      </c>
      <c r="B11886" t="s">
        <v>19017</v>
      </c>
      <c r="C11886" t="s">
        <v>17410</v>
      </c>
      <c r="D11886" t="s">
        <v>17411</v>
      </c>
      <c r="E11886" s="74">
        <v>44252</v>
      </c>
      <c r="F11886">
        <v>0.15044299999999999</v>
      </c>
      <c r="G11886" t="s">
        <v>17</v>
      </c>
      <c r="H11886" t="s">
        <v>17315</v>
      </c>
      <c r="I11886" s="74">
        <v>45161</v>
      </c>
      <c r="J11886" t="s">
        <v>19</v>
      </c>
      <c r="K11886" t="s">
        <v>17325</v>
      </c>
    </row>
    <row r="11887" spans="1:11" hidden="1" x14ac:dyDescent="0.3">
      <c r="A11887" t="s">
        <v>18774</v>
      </c>
      <c r="B11887" t="s">
        <v>18775</v>
      </c>
      <c r="C11887" t="s">
        <v>17410</v>
      </c>
      <c r="D11887" t="s">
        <v>17411</v>
      </c>
      <c r="E11887" s="74">
        <v>41438</v>
      </c>
      <c r="F11887">
        <v>0.15576699999999999</v>
      </c>
      <c r="G11887" t="s">
        <v>17</v>
      </c>
      <c r="H11887" t="s">
        <v>17315</v>
      </c>
      <c r="I11887" s="74">
        <v>45160</v>
      </c>
      <c r="J11887" t="s">
        <v>19</v>
      </c>
      <c r="K11887" t="s">
        <v>17325</v>
      </c>
    </row>
    <row r="11888" spans="1:11" hidden="1" x14ac:dyDescent="0.3">
      <c r="A11888" t="s">
        <v>24403</v>
      </c>
      <c r="B11888" t="s">
        <v>24404</v>
      </c>
      <c r="C11888" t="s">
        <v>17410</v>
      </c>
      <c r="D11888" t="s">
        <v>17411</v>
      </c>
      <c r="E11888" s="74">
        <v>41512</v>
      </c>
      <c r="F11888">
        <v>0.14630799999999999</v>
      </c>
      <c r="G11888" t="s">
        <v>17</v>
      </c>
      <c r="H11888" t="s">
        <v>17315</v>
      </c>
      <c r="I11888" s="74">
        <v>45680</v>
      </c>
      <c r="J11888" t="s">
        <v>19</v>
      </c>
      <c r="K11888" t="s">
        <v>17325</v>
      </c>
    </row>
    <row r="11889" spans="1:11" hidden="1" x14ac:dyDescent="0.3">
      <c r="A11889" t="s">
        <v>19018</v>
      </c>
      <c r="B11889" t="s">
        <v>19019</v>
      </c>
      <c r="C11889" t="s">
        <v>17410</v>
      </c>
      <c r="D11889" t="s">
        <v>17411</v>
      </c>
      <c r="E11889" s="74">
        <v>44342</v>
      </c>
      <c r="F11889">
        <v>0.20569799999999999</v>
      </c>
      <c r="G11889" t="s">
        <v>17</v>
      </c>
      <c r="H11889" t="s">
        <v>17315</v>
      </c>
      <c r="I11889" s="74">
        <v>45161</v>
      </c>
      <c r="J11889" t="s">
        <v>19</v>
      </c>
      <c r="K11889" t="s">
        <v>17325</v>
      </c>
    </row>
    <row r="11890" spans="1:11" hidden="1" x14ac:dyDescent="0.3">
      <c r="A11890" t="s">
        <v>24417</v>
      </c>
      <c r="B11890" t="s">
        <v>24418</v>
      </c>
      <c r="C11890" t="s">
        <v>17410</v>
      </c>
      <c r="D11890" t="s">
        <v>17411</v>
      </c>
      <c r="E11890" s="74">
        <v>41451</v>
      </c>
      <c r="F11890">
        <v>0.14435100000000001</v>
      </c>
      <c r="G11890" t="s">
        <v>17</v>
      </c>
      <c r="H11890" t="s">
        <v>17315</v>
      </c>
      <c r="I11890" s="74">
        <v>45470</v>
      </c>
      <c r="J11890" t="s">
        <v>19</v>
      </c>
      <c r="K11890" t="s">
        <v>17325</v>
      </c>
    </row>
    <row r="11891" spans="1:11" hidden="1" x14ac:dyDescent="0.3">
      <c r="A11891" t="s">
        <v>18784</v>
      </c>
      <c r="B11891" t="s">
        <v>18785</v>
      </c>
      <c r="C11891" t="s">
        <v>17410</v>
      </c>
      <c r="D11891" t="s">
        <v>17411</v>
      </c>
      <c r="E11891" s="74">
        <v>41458</v>
      </c>
      <c r="F11891">
        <v>0.155889</v>
      </c>
      <c r="G11891" t="s">
        <v>17</v>
      </c>
      <c r="H11891" t="s">
        <v>17315</v>
      </c>
      <c r="I11891" s="74">
        <v>45160</v>
      </c>
      <c r="J11891" t="s">
        <v>19</v>
      </c>
      <c r="K11891" t="s">
        <v>17325</v>
      </c>
    </row>
    <row r="11892" spans="1:11" hidden="1" x14ac:dyDescent="0.3">
      <c r="A11892" t="s">
        <v>19020</v>
      </c>
      <c r="B11892" t="s">
        <v>19021</v>
      </c>
      <c r="C11892" t="s">
        <v>17410</v>
      </c>
      <c r="D11892" t="s">
        <v>17411</v>
      </c>
      <c r="E11892" s="74">
        <v>44333</v>
      </c>
      <c r="F11892">
        <v>0.170899</v>
      </c>
      <c r="G11892" t="s">
        <v>17</v>
      </c>
      <c r="H11892" t="s">
        <v>17315</v>
      </c>
      <c r="I11892" s="74">
        <v>45161</v>
      </c>
      <c r="J11892" t="s">
        <v>19</v>
      </c>
      <c r="K11892" t="s">
        <v>17325</v>
      </c>
    </row>
    <row r="11893" spans="1:11" hidden="1" x14ac:dyDescent="0.3">
      <c r="A11893" t="s">
        <v>19022</v>
      </c>
      <c r="B11893" t="s">
        <v>19023</v>
      </c>
      <c r="C11893" t="s">
        <v>17410</v>
      </c>
      <c r="D11893" t="s">
        <v>17411</v>
      </c>
      <c r="E11893" s="74">
        <v>44341</v>
      </c>
      <c r="F11893">
        <v>0.17977000000000001</v>
      </c>
      <c r="G11893" t="s">
        <v>17</v>
      </c>
      <c r="H11893" t="s">
        <v>17315</v>
      </c>
      <c r="I11893" s="74">
        <v>45161</v>
      </c>
      <c r="J11893" t="s">
        <v>19</v>
      </c>
      <c r="K11893" t="s">
        <v>17325</v>
      </c>
    </row>
    <row r="11894" spans="1:11" hidden="1" x14ac:dyDescent="0.3">
      <c r="A11894" t="s">
        <v>19024</v>
      </c>
      <c r="B11894" t="s">
        <v>19025</v>
      </c>
      <c r="C11894" t="s">
        <v>17410</v>
      </c>
      <c r="D11894" t="s">
        <v>17411</v>
      </c>
      <c r="E11894" s="74">
        <v>44391</v>
      </c>
      <c r="F11894">
        <v>0.10485800000000001</v>
      </c>
      <c r="G11894" t="s">
        <v>17</v>
      </c>
      <c r="H11894" t="s">
        <v>17315</v>
      </c>
      <c r="I11894" s="74">
        <v>45320</v>
      </c>
      <c r="J11894" t="s">
        <v>19</v>
      </c>
      <c r="K11894" t="s">
        <v>17325</v>
      </c>
    </row>
    <row r="11895" spans="1:11" hidden="1" x14ac:dyDescent="0.3">
      <c r="A11895" t="s">
        <v>19026</v>
      </c>
      <c r="B11895" t="s">
        <v>19027</v>
      </c>
      <c r="C11895" t="s">
        <v>17410</v>
      </c>
      <c r="D11895" t="s">
        <v>17411</v>
      </c>
      <c r="E11895" s="74">
        <v>44403</v>
      </c>
      <c r="F11895">
        <v>0.15451599999999999</v>
      </c>
      <c r="G11895" t="s">
        <v>17</v>
      </c>
      <c r="H11895" t="s">
        <v>17315</v>
      </c>
      <c r="I11895" s="74">
        <v>45161</v>
      </c>
      <c r="J11895" t="s">
        <v>19</v>
      </c>
      <c r="K11895" t="s">
        <v>17325</v>
      </c>
    </row>
    <row r="11896" spans="1:11" hidden="1" x14ac:dyDescent="0.3">
      <c r="A11896" t="s">
        <v>18760</v>
      </c>
      <c r="B11896" t="s">
        <v>18761</v>
      </c>
      <c r="C11896" t="s">
        <v>17410</v>
      </c>
      <c r="D11896" t="s">
        <v>17411</v>
      </c>
      <c r="E11896" s="74">
        <v>41543</v>
      </c>
      <c r="F11896">
        <v>0.15764300000000001</v>
      </c>
      <c r="G11896" t="s">
        <v>17</v>
      </c>
      <c r="H11896" t="s">
        <v>17315</v>
      </c>
      <c r="I11896" s="74">
        <v>45160</v>
      </c>
      <c r="J11896" t="s">
        <v>19</v>
      </c>
      <c r="K11896" t="s">
        <v>17325</v>
      </c>
    </row>
    <row r="11897" spans="1:11" hidden="1" x14ac:dyDescent="0.3">
      <c r="A11897" t="s">
        <v>19028</v>
      </c>
      <c r="B11897" t="s">
        <v>19029</v>
      </c>
      <c r="C11897" t="s">
        <v>17410</v>
      </c>
      <c r="D11897" t="s">
        <v>17411</v>
      </c>
      <c r="E11897" s="74">
        <v>41571</v>
      </c>
      <c r="F11897">
        <v>0.146811</v>
      </c>
      <c r="G11897" t="s">
        <v>17</v>
      </c>
      <c r="H11897" t="s">
        <v>17315</v>
      </c>
      <c r="I11897" s="74">
        <v>45320</v>
      </c>
      <c r="J11897" t="s">
        <v>19</v>
      </c>
      <c r="K11897" t="s">
        <v>17325</v>
      </c>
    </row>
    <row r="11898" spans="1:11" hidden="1" x14ac:dyDescent="0.3">
      <c r="A11898" t="s">
        <v>19030</v>
      </c>
      <c r="B11898" t="s">
        <v>19031</v>
      </c>
      <c r="C11898" t="s">
        <v>17410</v>
      </c>
      <c r="D11898" t="s">
        <v>17411</v>
      </c>
      <c r="E11898" s="74">
        <v>44598</v>
      </c>
      <c r="F11898">
        <v>0.192302</v>
      </c>
      <c r="G11898" t="s">
        <v>17</v>
      </c>
      <c r="H11898" t="s">
        <v>17315</v>
      </c>
      <c r="I11898" s="74">
        <v>45320</v>
      </c>
      <c r="J11898" t="s">
        <v>19</v>
      </c>
      <c r="K11898" t="s">
        <v>17325</v>
      </c>
    </row>
    <row r="11899" spans="1:11" hidden="1" x14ac:dyDescent="0.3">
      <c r="A11899" t="s">
        <v>19032</v>
      </c>
      <c r="B11899" t="s">
        <v>19033</v>
      </c>
      <c r="C11899" t="s">
        <v>17410</v>
      </c>
      <c r="D11899" t="s">
        <v>17411</v>
      </c>
      <c r="E11899" s="74">
        <v>44588</v>
      </c>
      <c r="F11899">
        <v>0.15811</v>
      </c>
      <c r="G11899" t="s">
        <v>17</v>
      </c>
      <c r="H11899" t="s">
        <v>17315</v>
      </c>
      <c r="I11899" s="74">
        <v>45161</v>
      </c>
      <c r="J11899" t="s">
        <v>19</v>
      </c>
      <c r="K11899" t="s">
        <v>17325</v>
      </c>
    </row>
    <row r="11900" spans="1:11" hidden="1" x14ac:dyDescent="0.3">
      <c r="A11900" t="s">
        <v>19034</v>
      </c>
      <c r="B11900" t="s">
        <v>19035</v>
      </c>
      <c r="C11900" t="s">
        <v>17410</v>
      </c>
      <c r="D11900" t="s">
        <v>17411</v>
      </c>
      <c r="E11900" s="74">
        <v>41564</v>
      </c>
      <c r="F11900">
        <v>0.16262199999999999</v>
      </c>
      <c r="G11900" t="s">
        <v>17</v>
      </c>
      <c r="H11900" t="s">
        <v>17315</v>
      </c>
      <c r="I11900" s="74">
        <v>45320</v>
      </c>
      <c r="J11900" t="s">
        <v>19</v>
      </c>
      <c r="K11900" t="s">
        <v>17325</v>
      </c>
    </row>
    <row r="11901" spans="1:11" hidden="1" x14ac:dyDescent="0.3">
      <c r="A11901" t="s">
        <v>19036</v>
      </c>
      <c r="B11901" t="s">
        <v>19037</v>
      </c>
      <c r="C11901" t="s">
        <v>17410</v>
      </c>
      <c r="D11901" t="s">
        <v>17411</v>
      </c>
      <c r="E11901" s="74">
        <v>44580</v>
      </c>
      <c r="F11901">
        <v>0.21210499999999999</v>
      </c>
      <c r="G11901" t="s">
        <v>17</v>
      </c>
      <c r="H11901" t="s">
        <v>17315</v>
      </c>
      <c r="I11901" s="74">
        <v>45161</v>
      </c>
      <c r="J11901" t="s">
        <v>19</v>
      </c>
      <c r="K11901" t="s">
        <v>17325</v>
      </c>
    </row>
    <row r="11902" spans="1:11" hidden="1" x14ac:dyDescent="0.3">
      <c r="A11902" t="s">
        <v>19038</v>
      </c>
      <c r="B11902" t="s">
        <v>19039</v>
      </c>
      <c r="C11902" t="s">
        <v>17410</v>
      </c>
      <c r="D11902" t="s">
        <v>17411</v>
      </c>
      <c r="E11902" s="74">
        <v>41603</v>
      </c>
      <c r="F11902">
        <v>0.17671400000000001</v>
      </c>
      <c r="G11902" t="s">
        <v>17</v>
      </c>
      <c r="H11902" t="s">
        <v>17315</v>
      </c>
      <c r="I11902" s="74">
        <v>45161</v>
      </c>
      <c r="J11902" t="s">
        <v>19</v>
      </c>
      <c r="K11902" t="s">
        <v>17325</v>
      </c>
    </row>
    <row r="11903" spans="1:11" hidden="1" x14ac:dyDescent="0.3">
      <c r="A11903" t="s">
        <v>19040</v>
      </c>
      <c r="B11903" t="s">
        <v>19041</v>
      </c>
      <c r="C11903" t="s">
        <v>17410</v>
      </c>
      <c r="D11903" t="s">
        <v>17411</v>
      </c>
      <c r="E11903" s="74">
        <v>44575</v>
      </c>
      <c r="F11903">
        <v>0.245203</v>
      </c>
      <c r="G11903" t="s">
        <v>17</v>
      </c>
      <c r="H11903" t="s">
        <v>17315</v>
      </c>
      <c r="I11903" s="74">
        <v>45161</v>
      </c>
      <c r="J11903" t="s">
        <v>19</v>
      </c>
      <c r="K11903" t="s">
        <v>17325</v>
      </c>
    </row>
    <row r="11904" spans="1:11" hidden="1" x14ac:dyDescent="0.3">
      <c r="A11904" t="s">
        <v>19042</v>
      </c>
      <c r="B11904" t="s">
        <v>19043</v>
      </c>
      <c r="C11904" t="s">
        <v>17410</v>
      </c>
      <c r="D11904" t="s">
        <v>17411</v>
      </c>
      <c r="E11904" s="74">
        <v>41625</v>
      </c>
      <c r="F11904">
        <v>0.17432800000000001</v>
      </c>
      <c r="G11904" t="s">
        <v>17</v>
      </c>
      <c r="H11904" t="s">
        <v>17315</v>
      </c>
      <c r="I11904" s="74">
        <v>45161</v>
      </c>
      <c r="J11904" t="s">
        <v>19</v>
      </c>
      <c r="K11904" t="s">
        <v>17325</v>
      </c>
    </row>
    <row r="11905" spans="1:11" hidden="1" x14ac:dyDescent="0.3">
      <c r="A11905" t="s">
        <v>19044</v>
      </c>
      <c r="B11905" t="s">
        <v>19045</v>
      </c>
      <c r="C11905" t="s">
        <v>17410</v>
      </c>
      <c r="D11905" t="s">
        <v>17411</v>
      </c>
      <c r="E11905" s="74">
        <v>41599</v>
      </c>
      <c r="F11905">
        <v>0.16728599999999999</v>
      </c>
      <c r="G11905" t="s">
        <v>17</v>
      </c>
      <c r="H11905" t="s">
        <v>17315</v>
      </c>
      <c r="I11905" s="74">
        <v>45161</v>
      </c>
      <c r="J11905" t="s">
        <v>19</v>
      </c>
      <c r="K11905" t="s">
        <v>17325</v>
      </c>
    </row>
    <row r="11906" spans="1:11" hidden="1" x14ac:dyDescent="0.3">
      <c r="A11906" t="s">
        <v>19046</v>
      </c>
      <c r="B11906" t="s">
        <v>19047</v>
      </c>
      <c r="C11906" t="s">
        <v>17410</v>
      </c>
      <c r="D11906" t="s">
        <v>17411</v>
      </c>
      <c r="E11906" s="74">
        <v>44570</v>
      </c>
      <c r="F11906">
        <v>0.17549899999999999</v>
      </c>
      <c r="G11906" t="s">
        <v>17</v>
      </c>
      <c r="H11906" t="s">
        <v>17315</v>
      </c>
      <c r="I11906" s="74">
        <v>45161</v>
      </c>
      <c r="J11906" t="s">
        <v>19</v>
      </c>
      <c r="K11906" t="s">
        <v>17325</v>
      </c>
    </row>
    <row r="11907" spans="1:11" hidden="1" x14ac:dyDescent="0.3">
      <c r="A11907" t="s">
        <v>19048</v>
      </c>
      <c r="B11907" t="s">
        <v>19049</v>
      </c>
      <c r="C11907" t="s">
        <v>17410</v>
      </c>
      <c r="D11907" t="s">
        <v>17411</v>
      </c>
      <c r="E11907" s="74">
        <v>44599</v>
      </c>
      <c r="F11907">
        <v>0.15090700000000001</v>
      </c>
      <c r="G11907" t="s">
        <v>17</v>
      </c>
      <c r="H11907" t="s">
        <v>17315</v>
      </c>
      <c r="I11907" s="74">
        <v>45161</v>
      </c>
      <c r="J11907" t="s">
        <v>19</v>
      </c>
      <c r="K11907" t="s">
        <v>17325</v>
      </c>
    </row>
    <row r="11908" spans="1:11" hidden="1" x14ac:dyDescent="0.3">
      <c r="A11908" t="s">
        <v>19050</v>
      </c>
      <c r="B11908" t="s">
        <v>19051</v>
      </c>
      <c r="C11908" t="s">
        <v>17410</v>
      </c>
      <c r="D11908" t="s">
        <v>17411</v>
      </c>
      <c r="E11908" s="74">
        <v>44571</v>
      </c>
      <c r="F11908">
        <v>0.152616</v>
      </c>
      <c r="G11908" t="s">
        <v>17</v>
      </c>
      <c r="H11908" t="s">
        <v>17315</v>
      </c>
      <c r="I11908" s="74">
        <v>45320</v>
      </c>
      <c r="J11908" t="s">
        <v>19</v>
      </c>
      <c r="K11908" t="s">
        <v>17325</v>
      </c>
    </row>
    <row r="11909" spans="1:11" hidden="1" x14ac:dyDescent="0.3">
      <c r="A11909" t="s">
        <v>19052</v>
      </c>
      <c r="B11909" t="s">
        <v>19053</v>
      </c>
      <c r="C11909" t="s">
        <v>17410</v>
      </c>
      <c r="D11909" t="s">
        <v>17411</v>
      </c>
      <c r="E11909" s="74">
        <v>44588</v>
      </c>
      <c r="F11909">
        <v>0.174734</v>
      </c>
      <c r="G11909" t="s">
        <v>17</v>
      </c>
      <c r="H11909" t="s">
        <v>17315</v>
      </c>
      <c r="I11909" s="74">
        <v>45161</v>
      </c>
      <c r="J11909" t="s">
        <v>19</v>
      </c>
      <c r="K11909" t="s">
        <v>17325</v>
      </c>
    </row>
    <row r="11910" spans="1:11" hidden="1" x14ac:dyDescent="0.3">
      <c r="A11910" t="s">
        <v>19054</v>
      </c>
      <c r="B11910" t="s">
        <v>19055</v>
      </c>
      <c r="C11910" t="s">
        <v>17410</v>
      </c>
      <c r="D11910" t="s">
        <v>17411</v>
      </c>
      <c r="E11910" s="74">
        <v>44588</v>
      </c>
      <c r="F11910">
        <v>0.173877</v>
      </c>
      <c r="G11910" t="s">
        <v>17</v>
      </c>
      <c r="H11910" t="s">
        <v>17315</v>
      </c>
      <c r="I11910" s="74">
        <v>45161</v>
      </c>
      <c r="J11910" t="s">
        <v>19</v>
      </c>
      <c r="K11910" t="s">
        <v>17325</v>
      </c>
    </row>
    <row r="11911" spans="1:11" hidden="1" x14ac:dyDescent="0.3">
      <c r="A11911" t="s">
        <v>19056</v>
      </c>
      <c r="B11911" t="s">
        <v>19057</v>
      </c>
      <c r="C11911" t="s">
        <v>17410</v>
      </c>
      <c r="D11911" t="s">
        <v>17411</v>
      </c>
      <c r="E11911" s="74">
        <v>44572</v>
      </c>
      <c r="F11911">
        <v>0.15563199999999999</v>
      </c>
      <c r="G11911" t="s">
        <v>17</v>
      </c>
      <c r="H11911" t="s">
        <v>17315</v>
      </c>
      <c r="I11911" s="74">
        <v>45161</v>
      </c>
      <c r="J11911" t="s">
        <v>19</v>
      </c>
      <c r="K11911" t="s">
        <v>17325</v>
      </c>
    </row>
    <row r="11912" spans="1:11" hidden="1" x14ac:dyDescent="0.3">
      <c r="A11912" t="s">
        <v>19058</v>
      </c>
      <c r="B11912" t="s">
        <v>19059</v>
      </c>
      <c r="C11912" t="s">
        <v>17410</v>
      </c>
      <c r="D11912" t="s">
        <v>17411</v>
      </c>
      <c r="E11912" s="74">
        <v>44623</v>
      </c>
      <c r="F11912">
        <v>0.17350099999999999</v>
      </c>
      <c r="G11912" t="s">
        <v>17</v>
      </c>
      <c r="H11912" t="s">
        <v>17315</v>
      </c>
      <c r="I11912" s="74">
        <v>45168</v>
      </c>
      <c r="J11912" t="s">
        <v>19</v>
      </c>
      <c r="K11912" t="s">
        <v>17325</v>
      </c>
    </row>
    <row r="11913" spans="1:11" hidden="1" x14ac:dyDescent="0.3">
      <c r="A11913" t="s">
        <v>19060</v>
      </c>
      <c r="B11913" t="s">
        <v>19061</v>
      </c>
      <c r="C11913" t="s">
        <v>17410</v>
      </c>
      <c r="D11913" t="s">
        <v>17411</v>
      </c>
      <c r="E11913" s="74">
        <v>41578</v>
      </c>
      <c r="F11913">
        <v>0.16906399999999999</v>
      </c>
      <c r="G11913" t="s">
        <v>17</v>
      </c>
      <c r="H11913" t="s">
        <v>17315</v>
      </c>
      <c r="I11913" s="74">
        <v>45161</v>
      </c>
      <c r="J11913" t="s">
        <v>19</v>
      </c>
      <c r="K11913" t="s">
        <v>17325</v>
      </c>
    </row>
    <row r="11914" spans="1:11" hidden="1" x14ac:dyDescent="0.3">
      <c r="A11914" t="s">
        <v>19062</v>
      </c>
      <c r="B11914" t="s">
        <v>19063</v>
      </c>
      <c r="C11914" t="s">
        <v>17410</v>
      </c>
      <c r="D11914" t="s">
        <v>17411</v>
      </c>
      <c r="E11914" s="74">
        <v>44656</v>
      </c>
      <c r="F11914">
        <v>0.16392999999999999</v>
      </c>
      <c r="G11914" t="s">
        <v>17</v>
      </c>
      <c r="H11914" t="s">
        <v>17315</v>
      </c>
      <c r="I11914" s="74">
        <v>45161</v>
      </c>
      <c r="J11914" t="s">
        <v>19</v>
      </c>
      <c r="K11914" t="s">
        <v>17325</v>
      </c>
    </row>
    <row r="11915" spans="1:11" hidden="1" x14ac:dyDescent="0.3">
      <c r="A11915" t="s">
        <v>19064</v>
      </c>
      <c r="B11915" t="s">
        <v>19065</v>
      </c>
      <c r="C11915" t="s">
        <v>17410</v>
      </c>
      <c r="D11915" t="s">
        <v>17411</v>
      </c>
      <c r="E11915" s="74">
        <v>44631</v>
      </c>
      <c r="F11915">
        <v>0.13572000000000001</v>
      </c>
      <c r="G11915" t="s">
        <v>17</v>
      </c>
      <c r="H11915" t="s">
        <v>17315</v>
      </c>
      <c r="I11915" s="74">
        <v>45161</v>
      </c>
      <c r="J11915" t="s">
        <v>19</v>
      </c>
      <c r="K11915" t="s">
        <v>17325</v>
      </c>
    </row>
    <row r="11916" spans="1:11" hidden="1" x14ac:dyDescent="0.3">
      <c r="A11916" t="s">
        <v>19066</v>
      </c>
      <c r="B11916" t="s">
        <v>19067</v>
      </c>
      <c r="C11916" t="s">
        <v>17410</v>
      </c>
      <c r="D11916" t="s">
        <v>17411</v>
      </c>
      <c r="E11916" s="74">
        <v>44632</v>
      </c>
      <c r="F11916">
        <v>0.16292200000000001</v>
      </c>
      <c r="G11916" t="s">
        <v>17</v>
      </c>
      <c r="H11916" t="s">
        <v>17315</v>
      </c>
      <c r="I11916" s="74">
        <v>45161</v>
      </c>
      <c r="J11916" t="s">
        <v>19</v>
      </c>
      <c r="K11916" t="s">
        <v>17325</v>
      </c>
    </row>
    <row r="11917" spans="1:11" hidden="1" x14ac:dyDescent="0.3">
      <c r="A11917" t="s">
        <v>19068</v>
      </c>
      <c r="B11917" t="s">
        <v>19069</v>
      </c>
      <c r="C11917" t="s">
        <v>17410</v>
      </c>
      <c r="D11917" t="s">
        <v>17411</v>
      </c>
      <c r="E11917" s="74">
        <v>44669</v>
      </c>
      <c r="F11917">
        <v>0.14076</v>
      </c>
      <c r="G11917" t="s">
        <v>17</v>
      </c>
      <c r="H11917" t="s">
        <v>17315</v>
      </c>
      <c r="I11917" s="74">
        <v>45161</v>
      </c>
      <c r="J11917" t="s">
        <v>19</v>
      </c>
      <c r="K11917" t="s">
        <v>17325</v>
      </c>
    </row>
    <row r="11918" spans="1:11" hidden="1" x14ac:dyDescent="0.3">
      <c r="A11918" t="s">
        <v>19070</v>
      </c>
      <c r="B11918" t="s">
        <v>19071</v>
      </c>
      <c r="C11918" t="s">
        <v>17410</v>
      </c>
      <c r="D11918" t="s">
        <v>17411</v>
      </c>
      <c r="E11918" s="74">
        <v>44652</v>
      </c>
      <c r="F11918">
        <v>0.17172000000000001</v>
      </c>
      <c r="G11918" t="s">
        <v>17</v>
      </c>
      <c r="H11918" t="s">
        <v>17315</v>
      </c>
      <c r="I11918" s="74">
        <v>45161</v>
      </c>
      <c r="J11918" t="s">
        <v>19</v>
      </c>
      <c r="K11918" t="s">
        <v>17325</v>
      </c>
    </row>
    <row r="11919" spans="1:11" hidden="1" x14ac:dyDescent="0.3">
      <c r="A11919" t="s">
        <v>19072</v>
      </c>
      <c r="B11919" t="s">
        <v>19073</v>
      </c>
      <c r="C11919" t="s">
        <v>17410</v>
      </c>
      <c r="D11919" t="s">
        <v>17411</v>
      </c>
      <c r="E11919" s="74">
        <v>44692</v>
      </c>
      <c r="F11919">
        <v>0.14796000000000001</v>
      </c>
      <c r="G11919" t="s">
        <v>17</v>
      </c>
      <c r="H11919" t="s">
        <v>17315</v>
      </c>
      <c r="I11919" s="74">
        <v>45161</v>
      </c>
      <c r="J11919" t="s">
        <v>19</v>
      </c>
      <c r="K11919" t="s">
        <v>17325</v>
      </c>
    </row>
    <row r="11920" spans="1:11" hidden="1" x14ac:dyDescent="0.3">
      <c r="A11920" t="s">
        <v>19074</v>
      </c>
      <c r="B11920" t="s">
        <v>19075</v>
      </c>
      <c r="C11920" t="s">
        <v>17410</v>
      </c>
      <c r="D11920" t="s">
        <v>17411</v>
      </c>
      <c r="E11920" s="74">
        <v>41596</v>
      </c>
      <c r="F11920">
        <v>0.14566299999999999</v>
      </c>
      <c r="G11920" t="s">
        <v>17</v>
      </c>
      <c r="H11920" t="s">
        <v>17315</v>
      </c>
      <c r="I11920" s="74">
        <v>45161</v>
      </c>
      <c r="J11920" t="s">
        <v>19</v>
      </c>
      <c r="K11920" t="s">
        <v>17325</v>
      </c>
    </row>
    <row r="11921" spans="1:11" hidden="1" x14ac:dyDescent="0.3">
      <c r="A11921" t="s">
        <v>19076</v>
      </c>
      <c r="B11921" t="s">
        <v>19077</v>
      </c>
      <c r="C11921" t="s">
        <v>17410</v>
      </c>
      <c r="D11921" t="s">
        <v>17411</v>
      </c>
      <c r="E11921" s="74">
        <v>44698</v>
      </c>
      <c r="F11921">
        <v>0.17496</v>
      </c>
      <c r="G11921" t="s">
        <v>17</v>
      </c>
      <c r="H11921" t="s">
        <v>17315</v>
      </c>
      <c r="I11921" s="74">
        <v>45161</v>
      </c>
      <c r="J11921" t="s">
        <v>19</v>
      </c>
      <c r="K11921" t="s">
        <v>17325</v>
      </c>
    </row>
    <row r="11922" spans="1:11" hidden="1" x14ac:dyDescent="0.3">
      <c r="A11922" t="s">
        <v>19078</v>
      </c>
      <c r="B11922" t="s">
        <v>19079</v>
      </c>
      <c r="C11922" t="s">
        <v>17410</v>
      </c>
      <c r="D11922" t="s">
        <v>17411</v>
      </c>
      <c r="E11922" s="74">
        <v>44700</v>
      </c>
      <c r="F11922">
        <v>0.1782</v>
      </c>
      <c r="G11922" t="s">
        <v>17</v>
      </c>
      <c r="H11922" t="s">
        <v>17315</v>
      </c>
      <c r="I11922" s="74">
        <v>45320</v>
      </c>
      <c r="J11922" t="s">
        <v>19</v>
      </c>
      <c r="K11922" t="s">
        <v>17325</v>
      </c>
    </row>
    <row r="11923" spans="1:11" hidden="1" x14ac:dyDescent="0.3">
      <c r="A11923" t="s">
        <v>19080</v>
      </c>
      <c r="B11923" t="s">
        <v>19081</v>
      </c>
      <c r="C11923" t="s">
        <v>17410</v>
      </c>
      <c r="D11923" t="s">
        <v>17411</v>
      </c>
      <c r="E11923" s="74">
        <v>41712</v>
      </c>
      <c r="F11923">
        <v>0.17360700000000001</v>
      </c>
      <c r="G11923" t="s">
        <v>17</v>
      </c>
      <c r="H11923" t="s">
        <v>17315</v>
      </c>
      <c r="I11923" s="74">
        <v>45161</v>
      </c>
      <c r="J11923" t="s">
        <v>19</v>
      </c>
      <c r="K11923" t="s">
        <v>17325</v>
      </c>
    </row>
    <row r="11924" spans="1:11" hidden="1" x14ac:dyDescent="0.3">
      <c r="A11924" t="s">
        <v>19082</v>
      </c>
      <c r="B11924" t="s">
        <v>19083</v>
      </c>
      <c r="C11924" t="s">
        <v>17410</v>
      </c>
      <c r="D11924" t="s">
        <v>17411</v>
      </c>
      <c r="E11924" s="74">
        <v>44704</v>
      </c>
      <c r="F11924">
        <v>0.15515899999999999</v>
      </c>
      <c r="G11924" t="s">
        <v>17</v>
      </c>
      <c r="H11924" t="s">
        <v>17315</v>
      </c>
      <c r="I11924" s="74">
        <v>45320</v>
      </c>
      <c r="J11924" t="s">
        <v>19</v>
      </c>
      <c r="K11924" t="s">
        <v>17325</v>
      </c>
    </row>
    <row r="11925" spans="1:11" hidden="1" x14ac:dyDescent="0.3">
      <c r="A11925" t="s">
        <v>19084</v>
      </c>
      <c r="B11925" t="s">
        <v>19085</v>
      </c>
      <c r="C11925" t="s">
        <v>17410</v>
      </c>
      <c r="D11925" t="s">
        <v>17411</v>
      </c>
      <c r="E11925" s="74">
        <v>44693</v>
      </c>
      <c r="F11925">
        <v>0.14723900000000001</v>
      </c>
      <c r="G11925" t="s">
        <v>17</v>
      </c>
      <c r="H11925" t="s">
        <v>17315</v>
      </c>
      <c r="I11925" s="74">
        <v>45320</v>
      </c>
      <c r="J11925" t="s">
        <v>19</v>
      </c>
      <c r="K11925" t="s">
        <v>17325</v>
      </c>
    </row>
    <row r="11926" spans="1:11" hidden="1" x14ac:dyDescent="0.3">
      <c r="A11926" t="s">
        <v>19086</v>
      </c>
      <c r="B11926" t="s">
        <v>19087</v>
      </c>
      <c r="C11926" t="s">
        <v>17410</v>
      </c>
      <c r="D11926" t="s">
        <v>17411</v>
      </c>
      <c r="E11926" s="74">
        <v>44713</v>
      </c>
      <c r="F11926">
        <v>0.14688000000000001</v>
      </c>
      <c r="G11926" t="s">
        <v>17</v>
      </c>
      <c r="H11926" t="s">
        <v>17315</v>
      </c>
      <c r="I11926" s="74">
        <v>45320</v>
      </c>
      <c r="J11926" t="s">
        <v>19</v>
      </c>
      <c r="K11926" t="s">
        <v>17325</v>
      </c>
    </row>
    <row r="11927" spans="1:11" hidden="1" x14ac:dyDescent="0.3">
      <c r="A11927" t="s">
        <v>19088</v>
      </c>
      <c r="B11927" t="s">
        <v>19089</v>
      </c>
      <c r="C11927" t="s">
        <v>17410</v>
      </c>
      <c r="D11927" t="s">
        <v>17411</v>
      </c>
      <c r="E11927" s="74">
        <v>44714</v>
      </c>
      <c r="F11927">
        <v>0.17171900000000001</v>
      </c>
      <c r="G11927" t="s">
        <v>17</v>
      </c>
      <c r="H11927" t="s">
        <v>17315</v>
      </c>
      <c r="I11927" s="74">
        <v>45161</v>
      </c>
      <c r="J11927" t="s">
        <v>19</v>
      </c>
      <c r="K11927" t="s">
        <v>17325</v>
      </c>
    </row>
    <row r="11928" spans="1:11" hidden="1" x14ac:dyDescent="0.3">
      <c r="A11928" t="s">
        <v>19090</v>
      </c>
      <c r="B11928" t="s">
        <v>19091</v>
      </c>
      <c r="C11928" t="s">
        <v>17410</v>
      </c>
      <c r="D11928" t="s">
        <v>17411</v>
      </c>
      <c r="E11928" s="74">
        <v>44715</v>
      </c>
      <c r="F11928">
        <v>0.15659999999999999</v>
      </c>
      <c r="G11928" t="s">
        <v>17</v>
      </c>
      <c r="H11928" t="s">
        <v>17315</v>
      </c>
      <c r="I11928" s="74">
        <v>45161</v>
      </c>
      <c r="J11928" t="s">
        <v>19</v>
      </c>
      <c r="K11928" t="s">
        <v>17325</v>
      </c>
    </row>
    <row r="11929" spans="1:11" hidden="1" x14ac:dyDescent="0.3">
      <c r="A11929" t="s">
        <v>19092</v>
      </c>
      <c r="B11929" t="s">
        <v>19093</v>
      </c>
      <c r="C11929" t="s">
        <v>17410</v>
      </c>
      <c r="D11929" t="s">
        <v>17411</v>
      </c>
      <c r="E11929" s="74">
        <v>44716</v>
      </c>
      <c r="F11929">
        <v>0.161639</v>
      </c>
      <c r="G11929" t="s">
        <v>17</v>
      </c>
      <c r="H11929" t="s">
        <v>17315</v>
      </c>
      <c r="I11929" s="74">
        <v>45320</v>
      </c>
      <c r="J11929" t="s">
        <v>19</v>
      </c>
      <c r="K11929" t="s">
        <v>17325</v>
      </c>
    </row>
    <row r="11930" spans="1:11" hidden="1" x14ac:dyDescent="0.3">
      <c r="A11930" t="s">
        <v>19094</v>
      </c>
      <c r="B11930" t="s">
        <v>19095</v>
      </c>
      <c r="C11930" t="s">
        <v>17410</v>
      </c>
      <c r="D11930" t="s">
        <v>17411</v>
      </c>
      <c r="E11930" s="74">
        <v>44701</v>
      </c>
      <c r="F11930">
        <v>0.105119</v>
      </c>
      <c r="G11930" t="s">
        <v>17</v>
      </c>
      <c r="H11930" t="s">
        <v>17315</v>
      </c>
      <c r="I11930" s="74">
        <v>45320</v>
      </c>
      <c r="J11930" t="s">
        <v>19</v>
      </c>
      <c r="K11930" t="s">
        <v>17325</v>
      </c>
    </row>
    <row r="11931" spans="1:11" hidden="1" x14ac:dyDescent="0.3">
      <c r="A11931" t="s">
        <v>19096</v>
      </c>
      <c r="B11931" t="s">
        <v>19097</v>
      </c>
      <c r="C11931" t="s">
        <v>17410</v>
      </c>
      <c r="D11931" t="s">
        <v>17411</v>
      </c>
      <c r="E11931" s="74">
        <v>44728</v>
      </c>
      <c r="F11931">
        <v>0.14219999999999999</v>
      </c>
      <c r="G11931" t="s">
        <v>17</v>
      </c>
      <c r="H11931" t="s">
        <v>17315</v>
      </c>
      <c r="I11931" s="74">
        <v>45161</v>
      </c>
      <c r="J11931" t="s">
        <v>19</v>
      </c>
      <c r="K11931" t="s">
        <v>17325</v>
      </c>
    </row>
    <row r="11932" spans="1:11" hidden="1" x14ac:dyDescent="0.3">
      <c r="A11932" t="s">
        <v>19098</v>
      </c>
      <c r="B11932" t="s">
        <v>19099</v>
      </c>
      <c r="C11932" t="s">
        <v>17410</v>
      </c>
      <c r="D11932" t="s">
        <v>17411</v>
      </c>
      <c r="E11932" s="74">
        <v>44362</v>
      </c>
      <c r="F11932">
        <v>0.15332399999999999</v>
      </c>
      <c r="G11932" t="s">
        <v>17</v>
      </c>
      <c r="H11932" t="s">
        <v>17315</v>
      </c>
      <c r="I11932" s="74">
        <v>45161</v>
      </c>
      <c r="J11932" t="s">
        <v>19</v>
      </c>
      <c r="K11932" t="s">
        <v>17325</v>
      </c>
    </row>
    <row r="11933" spans="1:11" hidden="1" x14ac:dyDescent="0.3">
      <c r="A11933" t="s">
        <v>19100</v>
      </c>
      <c r="B11933" t="s">
        <v>19101</v>
      </c>
      <c r="C11933" t="s">
        <v>17410</v>
      </c>
      <c r="D11933" t="s">
        <v>17411</v>
      </c>
      <c r="E11933" s="74">
        <v>44747</v>
      </c>
      <c r="F11933">
        <v>0.15048</v>
      </c>
      <c r="G11933" t="s">
        <v>17</v>
      </c>
      <c r="H11933" t="s">
        <v>17315</v>
      </c>
      <c r="I11933" s="74">
        <v>45320</v>
      </c>
      <c r="J11933" t="s">
        <v>19</v>
      </c>
      <c r="K11933" t="s">
        <v>17325</v>
      </c>
    </row>
    <row r="11934" spans="1:11" hidden="1" x14ac:dyDescent="0.3">
      <c r="A11934" t="s">
        <v>19102</v>
      </c>
      <c r="B11934" t="s">
        <v>19103</v>
      </c>
      <c r="C11934" t="s">
        <v>17410</v>
      </c>
      <c r="D11934" t="s">
        <v>17411</v>
      </c>
      <c r="E11934" s="74">
        <v>44768</v>
      </c>
      <c r="F11934">
        <v>0.14759800000000001</v>
      </c>
      <c r="G11934" t="s">
        <v>17</v>
      </c>
      <c r="H11934" t="s">
        <v>17315</v>
      </c>
      <c r="I11934" s="74">
        <v>45320</v>
      </c>
      <c r="J11934" t="s">
        <v>19</v>
      </c>
      <c r="K11934" t="s">
        <v>17325</v>
      </c>
    </row>
    <row r="11935" spans="1:11" hidden="1" x14ac:dyDescent="0.3">
      <c r="A11935" t="s">
        <v>19104</v>
      </c>
      <c r="B11935" t="s">
        <v>19105</v>
      </c>
      <c r="C11935" t="s">
        <v>17410</v>
      </c>
      <c r="D11935" t="s">
        <v>17411</v>
      </c>
      <c r="E11935" s="74">
        <v>44729</v>
      </c>
      <c r="F11935">
        <v>0.13535900000000001</v>
      </c>
      <c r="G11935" t="s">
        <v>17</v>
      </c>
      <c r="H11935" t="s">
        <v>17315</v>
      </c>
      <c r="I11935" s="74">
        <v>45161</v>
      </c>
      <c r="J11935" t="s">
        <v>19</v>
      </c>
      <c r="K11935" t="s">
        <v>17325</v>
      </c>
    </row>
    <row r="11936" spans="1:11" hidden="1" x14ac:dyDescent="0.3">
      <c r="A11936" t="s">
        <v>19114</v>
      </c>
      <c r="B11936" t="s">
        <v>19115</v>
      </c>
      <c r="C11936" t="s">
        <v>17410</v>
      </c>
      <c r="D11936" t="s">
        <v>17411</v>
      </c>
      <c r="E11936" s="74">
        <v>44740</v>
      </c>
      <c r="F11936">
        <v>0.14004</v>
      </c>
      <c r="G11936" t="s">
        <v>17</v>
      </c>
      <c r="H11936" t="s">
        <v>17315</v>
      </c>
      <c r="I11936" s="74">
        <v>45320</v>
      </c>
      <c r="J11936" t="s">
        <v>19</v>
      </c>
      <c r="K11936" t="s">
        <v>17325</v>
      </c>
    </row>
    <row r="11937" spans="1:11" hidden="1" x14ac:dyDescent="0.3">
      <c r="A11937" t="s">
        <v>19106</v>
      </c>
      <c r="B11937" t="s">
        <v>19107</v>
      </c>
      <c r="C11937" t="s">
        <v>17410</v>
      </c>
      <c r="D11937" t="s">
        <v>17411</v>
      </c>
      <c r="E11937" s="74">
        <v>44759</v>
      </c>
      <c r="F11937">
        <v>0.14724000000000001</v>
      </c>
      <c r="G11937" t="s">
        <v>17</v>
      </c>
      <c r="H11937" t="s">
        <v>17315</v>
      </c>
      <c r="I11937" s="74">
        <v>45161</v>
      </c>
      <c r="J11937" t="s">
        <v>19</v>
      </c>
      <c r="K11937" t="s">
        <v>17325</v>
      </c>
    </row>
    <row r="11938" spans="1:11" hidden="1" x14ac:dyDescent="0.3">
      <c r="A11938" t="s">
        <v>19108</v>
      </c>
      <c r="B11938" t="s">
        <v>19109</v>
      </c>
      <c r="C11938" t="s">
        <v>17410</v>
      </c>
      <c r="D11938" t="s">
        <v>17411</v>
      </c>
      <c r="E11938" s="74">
        <v>41676</v>
      </c>
      <c r="F11938">
        <v>0.164497</v>
      </c>
      <c r="G11938" t="s">
        <v>17</v>
      </c>
      <c r="H11938" t="s">
        <v>17315</v>
      </c>
      <c r="I11938" s="74">
        <v>45320</v>
      </c>
      <c r="J11938" t="s">
        <v>19</v>
      </c>
      <c r="K11938" t="s">
        <v>17325</v>
      </c>
    </row>
    <row r="11939" spans="1:11" hidden="1" x14ac:dyDescent="0.3">
      <c r="A11939" t="s">
        <v>19110</v>
      </c>
      <c r="B11939" t="s">
        <v>19111</v>
      </c>
      <c r="C11939" t="s">
        <v>17410</v>
      </c>
      <c r="D11939" t="s">
        <v>17411</v>
      </c>
      <c r="E11939" s="74">
        <v>44782</v>
      </c>
      <c r="F11939">
        <v>0.14363999999999999</v>
      </c>
      <c r="G11939" t="s">
        <v>17</v>
      </c>
      <c r="H11939" t="s">
        <v>17315</v>
      </c>
      <c r="I11939" s="74">
        <v>45161</v>
      </c>
      <c r="J11939" t="s">
        <v>19</v>
      </c>
      <c r="K11939" t="s">
        <v>17325</v>
      </c>
    </row>
    <row r="11940" spans="1:11" hidden="1" x14ac:dyDescent="0.3">
      <c r="A11940" t="s">
        <v>19112</v>
      </c>
      <c r="B11940" t="s">
        <v>19113</v>
      </c>
      <c r="C11940" t="s">
        <v>17410</v>
      </c>
      <c r="D11940" t="s">
        <v>17411</v>
      </c>
      <c r="E11940" s="74">
        <v>41648</v>
      </c>
      <c r="F11940">
        <v>0.14352699999999999</v>
      </c>
      <c r="G11940" t="s">
        <v>17</v>
      </c>
      <c r="H11940" t="s">
        <v>17315</v>
      </c>
      <c r="I11940" s="74">
        <v>45161</v>
      </c>
      <c r="J11940" t="s">
        <v>19</v>
      </c>
      <c r="K11940" t="s">
        <v>17325</v>
      </c>
    </row>
    <row r="11941" spans="1:11" hidden="1" x14ac:dyDescent="0.3">
      <c r="A11941" t="s">
        <v>24560</v>
      </c>
      <c r="B11941" t="s">
        <v>24561</v>
      </c>
      <c r="C11941" t="s">
        <v>17410</v>
      </c>
      <c r="D11941" t="s">
        <v>17411</v>
      </c>
      <c r="E11941" s="74">
        <v>41731</v>
      </c>
      <c r="F11941">
        <v>0.143316</v>
      </c>
      <c r="G11941" t="s">
        <v>17</v>
      </c>
      <c r="H11941" t="s">
        <v>17315</v>
      </c>
      <c r="I11941" s="74">
        <v>45680</v>
      </c>
      <c r="J11941" t="s">
        <v>19</v>
      </c>
      <c r="K11941" t="s">
        <v>17325</v>
      </c>
    </row>
    <row r="11942" spans="1:11" hidden="1" x14ac:dyDescent="0.3">
      <c r="A11942" t="s">
        <v>19116</v>
      </c>
      <c r="B11942" t="s">
        <v>19117</v>
      </c>
      <c r="C11942" t="s">
        <v>17410</v>
      </c>
      <c r="D11942" t="s">
        <v>17411</v>
      </c>
      <c r="E11942" s="74">
        <v>41682</v>
      </c>
      <c r="F11942">
        <v>0.15218100000000001</v>
      </c>
      <c r="G11942" t="s">
        <v>17</v>
      </c>
      <c r="H11942" t="s">
        <v>17315</v>
      </c>
      <c r="I11942" s="74">
        <v>45320</v>
      </c>
      <c r="J11942" t="s">
        <v>19</v>
      </c>
      <c r="K11942" t="s">
        <v>17325</v>
      </c>
    </row>
    <row r="11943" spans="1:11" hidden="1" x14ac:dyDescent="0.3">
      <c r="A11943" t="s">
        <v>19118</v>
      </c>
      <c r="B11943" t="s">
        <v>19119</v>
      </c>
      <c r="C11943" t="s">
        <v>17410</v>
      </c>
      <c r="D11943" t="s">
        <v>17411</v>
      </c>
      <c r="E11943" s="74">
        <v>41740</v>
      </c>
      <c r="F11943">
        <v>0.155502</v>
      </c>
      <c r="G11943" t="s">
        <v>17</v>
      </c>
      <c r="H11943" t="s">
        <v>17315</v>
      </c>
      <c r="I11943" s="74">
        <v>45161</v>
      </c>
      <c r="J11943" t="s">
        <v>19</v>
      </c>
      <c r="K11943" t="s">
        <v>17325</v>
      </c>
    </row>
    <row r="11944" spans="1:11" hidden="1" x14ac:dyDescent="0.3">
      <c r="A11944" t="s">
        <v>19120</v>
      </c>
      <c r="B11944" t="s">
        <v>19121</v>
      </c>
      <c r="C11944" t="s">
        <v>17410</v>
      </c>
      <c r="D11944" t="s">
        <v>17411</v>
      </c>
      <c r="E11944" s="74">
        <v>41933</v>
      </c>
      <c r="F11944">
        <v>0.118646</v>
      </c>
      <c r="G11944" t="s">
        <v>17</v>
      </c>
      <c r="H11944" t="s">
        <v>17315</v>
      </c>
      <c r="I11944" s="74">
        <v>45161</v>
      </c>
      <c r="J11944" t="s">
        <v>19</v>
      </c>
      <c r="K11944" t="s">
        <v>17325</v>
      </c>
    </row>
    <row r="11945" spans="1:11" hidden="1" x14ac:dyDescent="0.3">
      <c r="A11945" t="s">
        <v>19122</v>
      </c>
      <c r="B11945" t="s">
        <v>19123</v>
      </c>
      <c r="C11945" t="s">
        <v>17410</v>
      </c>
      <c r="D11945" t="s">
        <v>17411</v>
      </c>
      <c r="E11945" s="74">
        <v>44621</v>
      </c>
      <c r="F11945">
        <v>0.14600199999999999</v>
      </c>
      <c r="G11945" t="s">
        <v>17</v>
      </c>
      <c r="H11945" t="s">
        <v>17315</v>
      </c>
      <c r="I11945" s="74">
        <v>45161</v>
      </c>
      <c r="J11945" t="s">
        <v>19</v>
      </c>
      <c r="K11945" t="s">
        <v>17325</v>
      </c>
    </row>
    <row r="11946" spans="1:11" hidden="1" x14ac:dyDescent="0.3">
      <c r="A11946" t="s">
        <v>19124</v>
      </c>
      <c r="B11946" t="s">
        <v>19125</v>
      </c>
      <c r="C11946" t="s">
        <v>17410</v>
      </c>
      <c r="D11946" t="s">
        <v>17411</v>
      </c>
      <c r="E11946" s="74">
        <v>41647</v>
      </c>
      <c r="F11946">
        <v>0.16397999999999999</v>
      </c>
      <c r="G11946" t="s">
        <v>17</v>
      </c>
      <c r="H11946" t="s">
        <v>17315</v>
      </c>
      <c r="I11946" s="74">
        <v>45320</v>
      </c>
      <c r="J11946" t="s">
        <v>19</v>
      </c>
      <c r="K11946" t="s">
        <v>17325</v>
      </c>
    </row>
    <row r="11947" spans="1:11" hidden="1" x14ac:dyDescent="0.3">
      <c r="A11947" t="s">
        <v>19126</v>
      </c>
      <c r="B11947" t="s">
        <v>19127</v>
      </c>
      <c r="C11947" t="s">
        <v>17410</v>
      </c>
      <c r="D11947" t="s">
        <v>17411</v>
      </c>
      <c r="E11947" s="74">
        <v>44412</v>
      </c>
      <c r="F11947">
        <v>0.108999</v>
      </c>
      <c r="G11947" t="s">
        <v>17</v>
      </c>
      <c r="H11947" t="s">
        <v>17315</v>
      </c>
      <c r="I11947" s="74">
        <v>45320</v>
      </c>
      <c r="J11947" t="s">
        <v>19</v>
      </c>
      <c r="K11947" t="s">
        <v>17325</v>
      </c>
    </row>
    <row r="11948" spans="1:11" hidden="1" x14ac:dyDescent="0.3">
      <c r="A11948" t="s">
        <v>18770</v>
      </c>
      <c r="B11948" t="s">
        <v>18771</v>
      </c>
      <c r="C11948" t="s">
        <v>17410</v>
      </c>
      <c r="D11948" t="s">
        <v>17411</v>
      </c>
      <c r="E11948" s="74">
        <v>41430</v>
      </c>
      <c r="F11948">
        <v>0.15496199999999999</v>
      </c>
      <c r="G11948" t="s">
        <v>17</v>
      </c>
      <c r="H11948" t="s">
        <v>17315</v>
      </c>
      <c r="I11948" s="74">
        <v>45160</v>
      </c>
      <c r="J11948" t="s">
        <v>19</v>
      </c>
      <c r="K11948" t="s">
        <v>17325</v>
      </c>
    </row>
    <row r="11949" spans="1:11" hidden="1" x14ac:dyDescent="0.3">
      <c r="A11949" t="s">
        <v>19128</v>
      </c>
      <c r="B11949" t="s">
        <v>19129</v>
      </c>
      <c r="C11949" t="s">
        <v>17410</v>
      </c>
      <c r="D11949" t="s">
        <v>17411</v>
      </c>
      <c r="E11949" s="74">
        <v>44639</v>
      </c>
      <c r="F11949">
        <v>0.112635</v>
      </c>
      <c r="G11949" t="s">
        <v>17</v>
      </c>
      <c r="H11949" t="s">
        <v>17315</v>
      </c>
      <c r="I11949" s="74">
        <v>45161</v>
      </c>
      <c r="J11949" t="s">
        <v>19</v>
      </c>
      <c r="K11949" t="s">
        <v>17325</v>
      </c>
    </row>
    <row r="11950" spans="1:11" hidden="1" x14ac:dyDescent="0.3">
      <c r="A11950" t="s">
        <v>19132</v>
      </c>
      <c r="B11950" t="s">
        <v>19133</v>
      </c>
      <c r="C11950" t="s">
        <v>17410</v>
      </c>
      <c r="D11950" t="s">
        <v>17411</v>
      </c>
      <c r="E11950" s="74">
        <v>42045</v>
      </c>
      <c r="F11950">
        <v>0.13253300000000001</v>
      </c>
      <c r="G11950" t="s">
        <v>17</v>
      </c>
      <c r="H11950" t="s">
        <v>17315</v>
      </c>
      <c r="I11950" s="74">
        <v>45161</v>
      </c>
      <c r="J11950" t="s">
        <v>19</v>
      </c>
      <c r="K11950" t="s">
        <v>17325</v>
      </c>
    </row>
    <row r="11951" spans="1:11" hidden="1" x14ac:dyDescent="0.3">
      <c r="A11951" t="s">
        <v>19130</v>
      </c>
      <c r="B11951" t="s">
        <v>19131</v>
      </c>
      <c r="C11951" t="s">
        <v>17410</v>
      </c>
      <c r="D11951" t="s">
        <v>17411</v>
      </c>
      <c r="E11951" s="74">
        <v>42570</v>
      </c>
      <c r="F11951">
        <v>0.114075</v>
      </c>
      <c r="G11951" t="s">
        <v>17</v>
      </c>
      <c r="H11951" t="s">
        <v>17315</v>
      </c>
      <c r="I11951" s="74">
        <v>45161</v>
      </c>
      <c r="J11951" t="s">
        <v>19</v>
      </c>
      <c r="K11951" t="s">
        <v>17325</v>
      </c>
    </row>
    <row r="11952" spans="1:11" hidden="1" x14ac:dyDescent="0.3">
      <c r="A11952" t="s">
        <v>19134</v>
      </c>
      <c r="B11952" t="s">
        <v>19135</v>
      </c>
      <c r="C11952" t="s">
        <v>17410</v>
      </c>
      <c r="D11952" t="s">
        <v>17411</v>
      </c>
      <c r="E11952" s="74">
        <v>41576</v>
      </c>
      <c r="F11952">
        <v>0.113481</v>
      </c>
      <c r="G11952" t="s">
        <v>17</v>
      </c>
      <c r="H11952" t="s">
        <v>17315</v>
      </c>
      <c r="I11952" s="74">
        <v>45161</v>
      </c>
      <c r="J11952" t="s">
        <v>19</v>
      </c>
      <c r="K11952" t="s">
        <v>17325</v>
      </c>
    </row>
    <row r="11953" spans="1:11" hidden="1" x14ac:dyDescent="0.3">
      <c r="A11953" t="s">
        <v>19136</v>
      </c>
      <c r="B11953" t="s">
        <v>19137</v>
      </c>
      <c r="C11953" t="s">
        <v>17410</v>
      </c>
      <c r="D11953" t="s">
        <v>17411</v>
      </c>
      <c r="E11953" s="74">
        <v>44362</v>
      </c>
      <c r="F11953">
        <v>0.13175000000000001</v>
      </c>
      <c r="G11953" t="s">
        <v>17</v>
      </c>
      <c r="H11953" t="s">
        <v>17315</v>
      </c>
      <c r="I11953" s="74">
        <v>45320</v>
      </c>
      <c r="J11953" t="s">
        <v>19</v>
      </c>
      <c r="K11953" t="s">
        <v>17325</v>
      </c>
    </row>
    <row r="11954" spans="1:11" hidden="1" x14ac:dyDescent="0.3">
      <c r="A11954" t="s">
        <v>19140</v>
      </c>
      <c r="B11954" t="s">
        <v>19141</v>
      </c>
      <c r="C11954" t="s">
        <v>17410</v>
      </c>
      <c r="D11954" t="s">
        <v>17411</v>
      </c>
      <c r="E11954" s="74">
        <v>44522</v>
      </c>
      <c r="F11954">
        <v>0.14877399999999999</v>
      </c>
      <c r="G11954" t="s">
        <v>17</v>
      </c>
      <c r="H11954" t="s">
        <v>17315</v>
      </c>
      <c r="I11954" s="74">
        <v>45320</v>
      </c>
      <c r="J11954" t="s">
        <v>19</v>
      </c>
      <c r="K11954" t="s">
        <v>17325</v>
      </c>
    </row>
    <row r="11955" spans="1:11" hidden="1" x14ac:dyDescent="0.3">
      <c r="A11955" t="s">
        <v>19138</v>
      </c>
      <c r="B11955" t="s">
        <v>19139</v>
      </c>
      <c r="C11955" t="s">
        <v>17410</v>
      </c>
      <c r="D11955" t="s">
        <v>17411</v>
      </c>
      <c r="E11955" s="74">
        <v>44572</v>
      </c>
      <c r="F11955">
        <v>0.14129800000000001</v>
      </c>
      <c r="G11955" t="s">
        <v>17</v>
      </c>
      <c r="H11955" t="s">
        <v>17315</v>
      </c>
      <c r="I11955" s="74">
        <v>45320</v>
      </c>
      <c r="J11955" t="s">
        <v>19</v>
      </c>
      <c r="K11955" t="s">
        <v>17325</v>
      </c>
    </row>
    <row r="11956" spans="1:11" hidden="1" x14ac:dyDescent="0.3">
      <c r="A11956" t="s">
        <v>19142</v>
      </c>
      <c r="B11956" t="s">
        <v>19143</v>
      </c>
      <c r="C11956" t="s">
        <v>17410</v>
      </c>
      <c r="D11956" t="s">
        <v>17411</v>
      </c>
      <c r="E11956" s="74">
        <v>44588</v>
      </c>
      <c r="F11956">
        <v>0.138487</v>
      </c>
      <c r="G11956" t="s">
        <v>17</v>
      </c>
      <c r="H11956" t="s">
        <v>17315</v>
      </c>
      <c r="I11956" s="74">
        <v>45161</v>
      </c>
      <c r="J11956" t="s">
        <v>19</v>
      </c>
      <c r="K11956" t="s">
        <v>17325</v>
      </c>
    </row>
    <row r="11957" spans="1:11" hidden="1" x14ac:dyDescent="0.3">
      <c r="A11957" t="s">
        <v>19144</v>
      </c>
      <c r="B11957" t="s">
        <v>19145</v>
      </c>
      <c r="C11957" t="s">
        <v>17410</v>
      </c>
      <c r="D11957" t="s">
        <v>17411</v>
      </c>
      <c r="E11957" s="74">
        <v>44629</v>
      </c>
      <c r="F11957">
        <v>0.134658</v>
      </c>
      <c r="G11957" t="s">
        <v>17</v>
      </c>
      <c r="H11957" t="s">
        <v>17315</v>
      </c>
      <c r="I11957" s="74">
        <v>45161</v>
      </c>
      <c r="J11957" t="s">
        <v>19</v>
      </c>
      <c r="K11957" t="s">
        <v>17325</v>
      </c>
    </row>
    <row r="11958" spans="1:11" hidden="1" x14ac:dyDescent="0.3">
      <c r="A11958" t="s">
        <v>19146</v>
      </c>
      <c r="B11958" t="s">
        <v>19147</v>
      </c>
      <c r="C11958" t="s">
        <v>17410</v>
      </c>
      <c r="D11958" t="s">
        <v>17411</v>
      </c>
      <c r="E11958" s="74">
        <v>44405</v>
      </c>
      <c r="F11958">
        <v>0.188635</v>
      </c>
      <c r="G11958" t="s">
        <v>17</v>
      </c>
      <c r="H11958" t="s">
        <v>17315</v>
      </c>
      <c r="I11958" s="74">
        <v>45161</v>
      </c>
      <c r="J11958" t="s">
        <v>19</v>
      </c>
      <c r="K11958" t="s">
        <v>17325</v>
      </c>
    </row>
    <row r="11959" spans="1:11" hidden="1" x14ac:dyDescent="0.3">
      <c r="A11959" t="s">
        <v>18782</v>
      </c>
      <c r="B11959" t="s">
        <v>18783</v>
      </c>
      <c r="C11959" t="s">
        <v>17410</v>
      </c>
      <c r="D11959" t="s">
        <v>17411</v>
      </c>
      <c r="E11959" s="74">
        <v>41425</v>
      </c>
      <c r="F11959">
        <v>0.15452399999999999</v>
      </c>
      <c r="G11959" t="s">
        <v>17</v>
      </c>
      <c r="H11959" t="s">
        <v>17315</v>
      </c>
      <c r="I11959" s="74">
        <v>45320</v>
      </c>
      <c r="J11959" t="s">
        <v>19</v>
      </c>
      <c r="K11959" t="s">
        <v>17325</v>
      </c>
    </row>
    <row r="11960" spans="1:11" hidden="1" x14ac:dyDescent="0.3">
      <c r="A11960" t="s">
        <v>24413</v>
      </c>
      <c r="B11960" t="s">
        <v>24414</v>
      </c>
      <c r="C11960" t="s">
        <v>17410</v>
      </c>
      <c r="D11960" t="s">
        <v>17411</v>
      </c>
      <c r="E11960" s="74">
        <v>41478</v>
      </c>
      <c r="F11960">
        <v>0.14779300000000001</v>
      </c>
      <c r="G11960" t="s">
        <v>17</v>
      </c>
      <c r="H11960" t="s">
        <v>17315</v>
      </c>
      <c r="I11960" s="74">
        <v>45470</v>
      </c>
      <c r="J11960" t="s">
        <v>19</v>
      </c>
      <c r="K11960" t="s">
        <v>17325</v>
      </c>
    </row>
    <row r="11961" spans="1:11" hidden="1" x14ac:dyDescent="0.3">
      <c r="A11961" t="s">
        <v>19150</v>
      </c>
      <c r="B11961" t="s">
        <v>19151</v>
      </c>
      <c r="C11961" t="s">
        <v>17410</v>
      </c>
      <c r="D11961" t="s">
        <v>17411</v>
      </c>
      <c r="E11961" s="74">
        <v>44336</v>
      </c>
      <c r="F11961">
        <v>0.19331400000000001</v>
      </c>
      <c r="G11961" t="s">
        <v>17</v>
      </c>
      <c r="H11961" t="s">
        <v>17315</v>
      </c>
      <c r="I11961" s="74">
        <v>45161</v>
      </c>
      <c r="J11961" t="s">
        <v>19</v>
      </c>
      <c r="K11961" t="s">
        <v>17325</v>
      </c>
    </row>
    <row r="11962" spans="1:11" hidden="1" x14ac:dyDescent="0.3">
      <c r="A11962" t="s">
        <v>19148</v>
      </c>
      <c r="B11962" t="s">
        <v>19149</v>
      </c>
      <c r="C11962" t="s">
        <v>17410</v>
      </c>
      <c r="D11962" t="s">
        <v>17411</v>
      </c>
      <c r="E11962" s="74">
        <v>44631</v>
      </c>
      <c r="F11962">
        <v>0.15654100000000001</v>
      </c>
      <c r="G11962" t="s">
        <v>17</v>
      </c>
      <c r="H11962" t="s">
        <v>17315</v>
      </c>
      <c r="I11962" s="74">
        <v>45320</v>
      </c>
      <c r="J11962" t="s">
        <v>19</v>
      </c>
      <c r="K11962" t="s">
        <v>17325</v>
      </c>
    </row>
    <row r="11963" spans="1:11" hidden="1" x14ac:dyDescent="0.3">
      <c r="A11963" t="s">
        <v>19156</v>
      </c>
      <c r="B11963" t="s">
        <v>19157</v>
      </c>
      <c r="C11963" t="s">
        <v>17410</v>
      </c>
      <c r="D11963" t="s">
        <v>17411</v>
      </c>
      <c r="E11963" s="74">
        <v>44573</v>
      </c>
      <c r="F11963">
        <v>0.21074200000000001</v>
      </c>
      <c r="G11963" t="s">
        <v>17</v>
      </c>
      <c r="H11963" t="s">
        <v>17315</v>
      </c>
      <c r="I11963" s="74">
        <v>45161</v>
      </c>
      <c r="J11963" t="s">
        <v>19</v>
      </c>
      <c r="K11963" t="s">
        <v>17325</v>
      </c>
    </row>
    <row r="11964" spans="1:11" hidden="1" x14ac:dyDescent="0.3">
      <c r="A11964" t="s">
        <v>19154</v>
      </c>
      <c r="B11964" t="s">
        <v>19155</v>
      </c>
      <c r="C11964" t="s">
        <v>17410</v>
      </c>
      <c r="D11964" t="s">
        <v>17411</v>
      </c>
      <c r="E11964" s="74">
        <v>44518</v>
      </c>
      <c r="F11964">
        <v>0.19122700000000001</v>
      </c>
      <c r="G11964" t="s">
        <v>17</v>
      </c>
      <c r="H11964" t="s">
        <v>17315</v>
      </c>
      <c r="I11964" s="74">
        <v>45320</v>
      </c>
      <c r="J11964" t="s">
        <v>19</v>
      </c>
      <c r="K11964" t="s">
        <v>17325</v>
      </c>
    </row>
    <row r="11965" spans="1:11" hidden="1" x14ac:dyDescent="0.3">
      <c r="A11965" t="s">
        <v>19158</v>
      </c>
      <c r="B11965" t="s">
        <v>19159</v>
      </c>
      <c r="C11965" t="s">
        <v>17410</v>
      </c>
      <c r="D11965" t="s">
        <v>17411</v>
      </c>
      <c r="E11965" s="74">
        <v>44633</v>
      </c>
      <c r="F11965">
        <v>0.191384</v>
      </c>
      <c r="G11965" t="s">
        <v>17</v>
      </c>
      <c r="H11965" t="s">
        <v>17315</v>
      </c>
      <c r="I11965" s="74">
        <v>45161</v>
      </c>
      <c r="J11965" t="s">
        <v>19</v>
      </c>
      <c r="K11965" t="s">
        <v>17325</v>
      </c>
    </row>
    <row r="11966" spans="1:11" hidden="1" x14ac:dyDescent="0.3">
      <c r="A11966" t="s">
        <v>19160</v>
      </c>
      <c r="B11966" t="s">
        <v>19161</v>
      </c>
      <c r="C11966" t="s">
        <v>17410</v>
      </c>
      <c r="D11966" t="s">
        <v>17411</v>
      </c>
      <c r="E11966" s="74">
        <v>44649</v>
      </c>
      <c r="F11966">
        <v>0.1719</v>
      </c>
      <c r="G11966" t="s">
        <v>17</v>
      </c>
      <c r="H11966" t="s">
        <v>17315</v>
      </c>
      <c r="I11966" s="74">
        <v>45320</v>
      </c>
      <c r="J11966" t="s">
        <v>19</v>
      </c>
      <c r="K11966" t="s">
        <v>17325</v>
      </c>
    </row>
    <row r="11967" spans="1:11" hidden="1" x14ac:dyDescent="0.3">
      <c r="A11967" t="s">
        <v>19166</v>
      </c>
      <c r="B11967" t="s">
        <v>19167</v>
      </c>
      <c r="C11967" t="s">
        <v>17410</v>
      </c>
      <c r="D11967" t="s">
        <v>17411</v>
      </c>
      <c r="E11967" s="74">
        <v>44729</v>
      </c>
      <c r="F11967">
        <v>0.16883899999999999</v>
      </c>
      <c r="G11967" t="s">
        <v>17</v>
      </c>
      <c r="H11967" t="s">
        <v>17315</v>
      </c>
      <c r="I11967" s="74">
        <v>45161</v>
      </c>
      <c r="J11967" t="s">
        <v>19</v>
      </c>
      <c r="K11967" t="s">
        <v>17325</v>
      </c>
    </row>
    <row r="11968" spans="1:11" hidden="1" x14ac:dyDescent="0.3">
      <c r="A11968" t="s">
        <v>19164</v>
      </c>
      <c r="B11968" t="s">
        <v>19165</v>
      </c>
      <c r="C11968" t="s">
        <v>17410</v>
      </c>
      <c r="D11968" t="s">
        <v>17411</v>
      </c>
      <c r="E11968" s="74">
        <v>44697</v>
      </c>
      <c r="F11968">
        <v>0.187199</v>
      </c>
      <c r="G11968" t="s">
        <v>17</v>
      </c>
      <c r="H11968" t="s">
        <v>17315</v>
      </c>
      <c r="I11968" s="74">
        <v>45161</v>
      </c>
      <c r="J11968" t="s">
        <v>19</v>
      </c>
      <c r="K11968" t="s">
        <v>17325</v>
      </c>
    </row>
    <row r="11969" spans="1:11" hidden="1" x14ac:dyDescent="0.3">
      <c r="A11969" t="s">
        <v>19168</v>
      </c>
      <c r="B11969" t="s">
        <v>19169</v>
      </c>
      <c r="C11969" t="s">
        <v>17410</v>
      </c>
      <c r="D11969" t="s">
        <v>17411</v>
      </c>
      <c r="E11969" s="74">
        <v>41636</v>
      </c>
      <c r="F11969">
        <v>0.157419</v>
      </c>
      <c r="G11969" t="s">
        <v>17</v>
      </c>
      <c r="H11969" t="s">
        <v>17315</v>
      </c>
      <c r="I11969" s="74">
        <v>45320</v>
      </c>
      <c r="J11969" t="s">
        <v>19</v>
      </c>
      <c r="K11969" t="s">
        <v>17325</v>
      </c>
    </row>
    <row r="11970" spans="1:11" hidden="1" x14ac:dyDescent="0.3">
      <c r="A11970" t="s">
        <v>24449</v>
      </c>
      <c r="B11970" t="s">
        <v>24450</v>
      </c>
      <c r="C11970" t="s">
        <v>17410</v>
      </c>
      <c r="D11970" t="s">
        <v>17411</v>
      </c>
      <c r="E11970" s="74">
        <v>44579</v>
      </c>
      <c r="F11970">
        <v>0.14915700000000001</v>
      </c>
      <c r="G11970" t="s">
        <v>17</v>
      </c>
      <c r="H11970" t="s">
        <v>17315</v>
      </c>
      <c r="I11970" s="74">
        <v>45470</v>
      </c>
      <c r="J11970" t="s">
        <v>19</v>
      </c>
      <c r="K11970" t="s">
        <v>17325</v>
      </c>
    </row>
    <row r="11971" spans="1:11" hidden="1" x14ac:dyDescent="0.3">
      <c r="A11971" t="s">
        <v>24564</v>
      </c>
      <c r="B11971" t="s">
        <v>24565</v>
      </c>
      <c r="C11971" t="s">
        <v>17410</v>
      </c>
      <c r="D11971" t="s">
        <v>17411</v>
      </c>
      <c r="E11971" s="74">
        <v>41627</v>
      </c>
      <c r="F11971">
        <v>0.14373</v>
      </c>
      <c r="G11971" t="s">
        <v>17</v>
      </c>
      <c r="H11971" t="s">
        <v>17315</v>
      </c>
      <c r="I11971" s="74">
        <v>45470</v>
      </c>
      <c r="J11971" t="s">
        <v>19</v>
      </c>
      <c r="K11971" t="s">
        <v>17325</v>
      </c>
    </row>
    <row r="11972" spans="1:11" hidden="1" x14ac:dyDescent="0.3">
      <c r="A11972" t="s">
        <v>24566</v>
      </c>
      <c r="B11972" t="s">
        <v>24567</v>
      </c>
      <c r="C11972" t="s">
        <v>17410</v>
      </c>
      <c r="D11972" t="s">
        <v>17411</v>
      </c>
      <c r="E11972" s="74">
        <v>41690</v>
      </c>
      <c r="F11972">
        <v>0.14407200000000001</v>
      </c>
      <c r="G11972" t="s">
        <v>17</v>
      </c>
      <c r="H11972" t="s">
        <v>17315</v>
      </c>
      <c r="I11972" s="74">
        <v>45470</v>
      </c>
      <c r="J11972" t="s">
        <v>19</v>
      </c>
      <c r="K11972" t="s">
        <v>17325</v>
      </c>
    </row>
    <row r="11973" spans="1:11" hidden="1" x14ac:dyDescent="0.3">
      <c r="A11973" t="s">
        <v>19188</v>
      </c>
      <c r="B11973" t="s">
        <v>19189</v>
      </c>
      <c r="C11973" t="s">
        <v>17410</v>
      </c>
      <c r="D11973" t="s">
        <v>17411</v>
      </c>
      <c r="E11973" s="74">
        <v>41736</v>
      </c>
      <c r="F11973">
        <v>0.15752099999999999</v>
      </c>
      <c r="G11973" t="s">
        <v>17</v>
      </c>
      <c r="H11973" t="s">
        <v>17315</v>
      </c>
      <c r="I11973" s="74">
        <v>45161</v>
      </c>
      <c r="J11973" t="s">
        <v>19</v>
      </c>
      <c r="K11973" t="s">
        <v>17325</v>
      </c>
    </row>
    <row r="11974" spans="1:11" hidden="1" x14ac:dyDescent="0.3">
      <c r="A11974" t="s">
        <v>24395</v>
      </c>
      <c r="B11974" t="s">
        <v>24396</v>
      </c>
      <c r="C11974" t="s">
        <v>17410</v>
      </c>
      <c r="D11974" t="s">
        <v>17411</v>
      </c>
      <c r="E11974" s="74">
        <v>44260</v>
      </c>
      <c r="F11974">
        <v>0.14866199999999999</v>
      </c>
      <c r="G11974" t="s">
        <v>17</v>
      </c>
      <c r="H11974" t="s">
        <v>17315</v>
      </c>
      <c r="I11974" s="74">
        <v>45469</v>
      </c>
      <c r="J11974" t="s">
        <v>19</v>
      </c>
      <c r="K11974" t="s">
        <v>17325</v>
      </c>
    </row>
    <row r="11975" spans="1:11" hidden="1" x14ac:dyDescent="0.3">
      <c r="A11975" t="s">
        <v>24437</v>
      </c>
      <c r="B11975" t="s">
        <v>24438</v>
      </c>
      <c r="C11975" t="s">
        <v>17410</v>
      </c>
      <c r="D11975" t="s">
        <v>17411</v>
      </c>
      <c r="E11975" s="74">
        <v>41087</v>
      </c>
      <c r="F11975">
        <v>0.14819099999999999</v>
      </c>
      <c r="G11975" t="s">
        <v>17</v>
      </c>
      <c r="H11975" t="s">
        <v>17315</v>
      </c>
      <c r="I11975" s="74">
        <v>45470</v>
      </c>
      <c r="J11975" t="s">
        <v>19</v>
      </c>
      <c r="K11975" t="s">
        <v>17325</v>
      </c>
    </row>
    <row r="11976" spans="1:11" hidden="1" x14ac:dyDescent="0.3">
      <c r="A11976" t="s">
        <v>19170</v>
      </c>
      <c r="B11976" t="s">
        <v>19171</v>
      </c>
      <c r="C11976" t="s">
        <v>17410</v>
      </c>
      <c r="D11976" t="s">
        <v>17411</v>
      </c>
      <c r="E11976" s="74">
        <v>44502</v>
      </c>
      <c r="F11976">
        <v>0.19119</v>
      </c>
      <c r="G11976" t="s">
        <v>17</v>
      </c>
      <c r="H11976" t="s">
        <v>17315</v>
      </c>
      <c r="I11976" s="74">
        <v>45320</v>
      </c>
      <c r="J11976" t="s">
        <v>19</v>
      </c>
      <c r="K11976" t="s">
        <v>17325</v>
      </c>
    </row>
    <row r="11977" spans="1:11" hidden="1" x14ac:dyDescent="0.3">
      <c r="A11977" t="s">
        <v>19172</v>
      </c>
      <c r="B11977" t="s">
        <v>19173</v>
      </c>
      <c r="C11977" t="s">
        <v>17410</v>
      </c>
      <c r="D11977" t="s">
        <v>17411</v>
      </c>
      <c r="E11977" s="74">
        <v>44584</v>
      </c>
      <c r="F11977">
        <v>0.17863499999999999</v>
      </c>
      <c r="G11977" t="s">
        <v>17</v>
      </c>
      <c r="H11977" t="s">
        <v>17315</v>
      </c>
      <c r="I11977" s="74">
        <v>45161</v>
      </c>
      <c r="J11977" t="s">
        <v>19</v>
      </c>
      <c r="K11977" t="s">
        <v>17325</v>
      </c>
    </row>
    <row r="11978" spans="1:11" hidden="1" x14ac:dyDescent="0.3">
      <c r="A11978" t="s">
        <v>19174</v>
      </c>
      <c r="B11978" t="s">
        <v>19175</v>
      </c>
      <c r="C11978" t="s">
        <v>17410</v>
      </c>
      <c r="D11978" t="s">
        <v>17411</v>
      </c>
      <c r="E11978" s="74">
        <v>44586</v>
      </c>
      <c r="F11978">
        <v>0.18263199999999999</v>
      </c>
      <c r="G11978" t="s">
        <v>17</v>
      </c>
      <c r="H11978" t="s">
        <v>17315</v>
      </c>
      <c r="I11978" s="74">
        <v>45161</v>
      </c>
      <c r="J11978" t="s">
        <v>19</v>
      </c>
      <c r="K11978" t="s">
        <v>17325</v>
      </c>
    </row>
    <row r="11979" spans="1:11" hidden="1" x14ac:dyDescent="0.3">
      <c r="A11979" t="s">
        <v>19176</v>
      </c>
      <c r="B11979" t="s">
        <v>19177</v>
      </c>
      <c r="C11979" t="s">
        <v>17410</v>
      </c>
      <c r="D11979" t="s">
        <v>17411</v>
      </c>
      <c r="E11979" s="74">
        <v>44589</v>
      </c>
      <c r="F11979">
        <v>0.167264</v>
      </c>
      <c r="G11979" t="s">
        <v>17</v>
      </c>
      <c r="H11979" t="s">
        <v>17315</v>
      </c>
      <c r="I11979" s="74">
        <v>45161</v>
      </c>
      <c r="J11979" t="s">
        <v>19</v>
      </c>
      <c r="K11979" t="s">
        <v>17325</v>
      </c>
    </row>
    <row r="11980" spans="1:11" hidden="1" x14ac:dyDescent="0.3">
      <c r="A11980" t="s">
        <v>19178</v>
      </c>
      <c r="B11980" t="s">
        <v>19179</v>
      </c>
      <c r="C11980" t="s">
        <v>17410</v>
      </c>
      <c r="D11980" t="s">
        <v>17411</v>
      </c>
      <c r="E11980" s="74">
        <v>44586</v>
      </c>
      <c r="F11980">
        <v>0.17455399999999999</v>
      </c>
      <c r="G11980" t="s">
        <v>17</v>
      </c>
      <c r="H11980" t="s">
        <v>17315</v>
      </c>
      <c r="I11980" s="74">
        <v>45161</v>
      </c>
      <c r="J11980" t="s">
        <v>19</v>
      </c>
      <c r="K11980" t="s">
        <v>17325</v>
      </c>
    </row>
    <row r="11981" spans="1:11" hidden="1" x14ac:dyDescent="0.3">
      <c r="A11981" t="s">
        <v>19180</v>
      </c>
      <c r="B11981" t="s">
        <v>19181</v>
      </c>
      <c r="C11981" t="s">
        <v>17410</v>
      </c>
      <c r="D11981" t="s">
        <v>17411</v>
      </c>
      <c r="E11981" s="74">
        <v>44682</v>
      </c>
      <c r="F11981">
        <v>0.155025</v>
      </c>
      <c r="G11981" t="s">
        <v>17</v>
      </c>
      <c r="H11981" t="s">
        <v>17315</v>
      </c>
      <c r="I11981" s="74">
        <v>45161</v>
      </c>
      <c r="J11981" t="s">
        <v>19</v>
      </c>
      <c r="K11981" t="s">
        <v>17325</v>
      </c>
    </row>
    <row r="11982" spans="1:11" hidden="1" x14ac:dyDescent="0.3">
      <c r="A11982" t="s">
        <v>19182</v>
      </c>
      <c r="B11982" t="s">
        <v>19183</v>
      </c>
      <c r="C11982" t="s">
        <v>17410</v>
      </c>
      <c r="D11982" t="s">
        <v>17411</v>
      </c>
      <c r="E11982" s="74">
        <v>41586</v>
      </c>
      <c r="F11982">
        <v>0.15293599999999999</v>
      </c>
      <c r="G11982" t="s">
        <v>17</v>
      </c>
      <c r="H11982" t="s">
        <v>17315</v>
      </c>
      <c r="I11982" s="74">
        <v>45161</v>
      </c>
      <c r="J11982" t="s">
        <v>19</v>
      </c>
      <c r="K11982" t="s">
        <v>17325</v>
      </c>
    </row>
    <row r="11983" spans="1:11" hidden="1" x14ac:dyDescent="0.3">
      <c r="A11983" t="s">
        <v>19184</v>
      </c>
      <c r="B11983" t="s">
        <v>19185</v>
      </c>
      <c r="C11983" t="s">
        <v>17410</v>
      </c>
      <c r="D11983" t="s">
        <v>17411</v>
      </c>
      <c r="E11983" s="74">
        <v>44675</v>
      </c>
      <c r="F11983">
        <v>0.16308</v>
      </c>
      <c r="G11983" t="s">
        <v>17</v>
      </c>
      <c r="H11983" t="s">
        <v>17315</v>
      </c>
      <c r="I11983" s="74">
        <v>45161</v>
      </c>
      <c r="J11983" t="s">
        <v>19</v>
      </c>
      <c r="K11983" t="s">
        <v>17325</v>
      </c>
    </row>
    <row r="11984" spans="1:11" hidden="1" x14ac:dyDescent="0.3">
      <c r="A11984" t="s">
        <v>19186</v>
      </c>
      <c r="B11984" t="s">
        <v>19187</v>
      </c>
      <c r="C11984" t="s">
        <v>17410</v>
      </c>
      <c r="D11984" t="s">
        <v>17411</v>
      </c>
      <c r="E11984" s="74">
        <v>44733</v>
      </c>
      <c r="F11984">
        <v>0.12564</v>
      </c>
      <c r="G11984" t="s">
        <v>17</v>
      </c>
      <c r="H11984" t="s">
        <v>17315</v>
      </c>
      <c r="I11984" s="74">
        <v>45320</v>
      </c>
      <c r="J11984" t="s">
        <v>19</v>
      </c>
      <c r="K11984" t="s">
        <v>17325</v>
      </c>
    </row>
    <row r="11985" spans="1:11" hidden="1" x14ac:dyDescent="0.3">
      <c r="A11985" t="s">
        <v>19190</v>
      </c>
      <c r="B11985" t="s">
        <v>19191</v>
      </c>
      <c r="C11985" t="s">
        <v>17410</v>
      </c>
      <c r="D11985" t="s">
        <v>17411</v>
      </c>
      <c r="E11985" s="74">
        <v>41596</v>
      </c>
      <c r="F11985">
        <v>0.16757900000000001</v>
      </c>
      <c r="G11985" t="s">
        <v>17</v>
      </c>
      <c r="H11985" t="s">
        <v>17315</v>
      </c>
      <c r="I11985" s="74">
        <v>45161</v>
      </c>
      <c r="J11985" t="s">
        <v>19</v>
      </c>
      <c r="K11985" t="s">
        <v>17325</v>
      </c>
    </row>
    <row r="11986" spans="1:11" hidden="1" x14ac:dyDescent="0.3">
      <c r="A11986" t="s">
        <v>19192</v>
      </c>
      <c r="B11986" t="s">
        <v>19193</v>
      </c>
      <c r="C11986" t="s">
        <v>17410</v>
      </c>
      <c r="D11986" t="s">
        <v>17411</v>
      </c>
      <c r="E11986" s="74">
        <v>44743</v>
      </c>
      <c r="F11986">
        <v>0.137159</v>
      </c>
      <c r="G11986" t="s">
        <v>17</v>
      </c>
      <c r="H11986" t="s">
        <v>17315</v>
      </c>
      <c r="I11986" s="74">
        <v>45161</v>
      </c>
      <c r="J11986" t="s">
        <v>19</v>
      </c>
      <c r="K11986" t="s">
        <v>17325</v>
      </c>
    </row>
    <row r="11987" spans="1:11" hidden="1" x14ac:dyDescent="0.3">
      <c r="A11987" t="s">
        <v>19196</v>
      </c>
      <c r="B11987" t="s">
        <v>19197</v>
      </c>
      <c r="C11987" t="s">
        <v>17410</v>
      </c>
      <c r="D11987" t="s">
        <v>17411</v>
      </c>
      <c r="E11987" s="74">
        <v>43935</v>
      </c>
      <c r="F11987">
        <v>0.15260399999999999</v>
      </c>
      <c r="G11987" t="s">
        <v>17</v>
      </c>
      <c r="H11987" t="s">
        <v>17315</v>
      </c>
      <c r="I11987" s="74">
        <v>45320</v>
      </c>
      <c r="J11987" t="s">
        <v>19</v>
      </c>
      <c r="K11987" t="s">
        <v>17325</v>
      </c>
    </row>
    <row r="11988" spans="1:11" hidden="1" x14ac:dyDescent="0.3">
      <c r="A11988" t="s">
        <v>19194</v>
      </c>
      <c r="B11988" t="s">
        <v>19195</v>
      </c>
      <c r="C11988" t="s">
        <v>17410</v>
      </c>
      <c r="D11988" t="s">
        <v>17411</v>
      </c>
      <c r="E11988" s="74">
        <v>41631</v>
      </c>
      <c r="F11988">
        <v>0.15893099999999999</v>
      </c>
      <c r="G11988" t="s">
        <v>17</v>
      </c>
      <c r="H11988" t="s">
        <v>17315</v>
      </c>
      <c r="I11988" s="74">
        <v>45161</v>
      </c>
      <c r="J11988" t="s">
        <v>19</v>
      </c>
      <c r="K11988" t="s">
        <v>17325</v>
      </c>
    </row>
    <row r="11989" spans="1:11" hidden="1" x14ac:dyDescent="0.3">
      <c r="A11989" t="s">
        <v>18764</v>
      </c>
      <c r="B11989" t="s">
        <v>18765</v>
      </c>
      <c r="C11989" t="s">
        <v>17410</v>
      </c>
      <c r="D11989" t="s">
        <v>17411</v>
      </c>
      <c r="E11989" s="74">
        <v>41325</v>
      </c>
      <c r="F11989">
        <v>0.15829599999999999</v>
      </c>
      <c r="G11989" t="s">
        <v>17</v>
      </c>
      <c r="H11989" t="s">
        <v>17315</v>
      </c>
      <c r="I11989" s="74">
        <v>45160</v>
      </c>
      <c r="J11989" t="s">
        <v>19</v>
      </c>
      <c r="K11989" t="s">
        <v>17325</v>
      </c>
    </row>
    <row r="11990" spans="1:11" hidden="1" x14ac:dyDescent="0.3">
      <c r="A11990" t="s">
        <v>24415</v>
      </c>
      <c r="B11990" t="s">
        <v>24416</v>
      </c>
      <c r="C11990" t="s">
        <v>17410</v>
      </c>
      <c r="D11990" t="s">
        <v>17411</v>
      </c>
      <c r="E11990" s="74">
        <v>41480</v>
      </c>
      <c r="F11990">
        <v>0.14468</v>
      </c>
      <c r="G11990" t="s">
        <v>17</v>
      </c>
      <c r="H11990" t="s">
        <v>17315</v>
      </c>
      <c r="I11990" s="74">
        <v>45470</v>
      </c>
      <c r="J11990" t="s">
        <v>19</v>
      </c>
      <c r="K11990" t="s">
        <v>17325</v>
      </c>
    </row>
    <row r="11991" spans="1:11" hidden="1" x14ac:dyDescent="0.3">
      <c r="A11991" t="s">
        <v>24568</v>
      </c>
      <c r="B11991" t="s">
        <v>24569</v>
      </c>
      <c r="C11991" t="s">
        <v>17410</v>
      </c>
      <c r="D11991" t="s">
        <v>17411</v>
      </c>
      <c r="E11991" s="74">
        <v>41682</v>
      </c>
      <c r="F11991">
        <v>0.14791499999999999</v>
      </c>
      <c r="G11991" t="s">
        <v>17</v>
      </c>
      <c r="H11991" t="s">
        <v>17315</v>
      </c>
      <c r="I11991" s="74">
        <v>45470</v>
      </c>
      <c r="J11991" t="s">
        <v>19</v>
      </c>
      <c r="K11991" t="s">
        <v>17325</v>
      </c>
    </row>
    <row r="11992" spans="1:11" hidden="1" x14ac:dyDescent="0.3">
      <c r="A11992" t="s">
        <v>19198</v>
      </c>
      <c r="B11992" t="s">
        <v>19199</v>
      </c>
      <c r="C11992" t="s">
        <v>17410</v>
      </c>
      <c r="D11992" t="s">
        <v>17411</v>
      </c>
      <c r="E11992" s="74">
        <v>41722</v>
      </c>
      <c r="F11992">
        <v>0.15551999999999999</v>
      </c>
      <c r="G11992" t="s">
        <v>17</v>
      </c>
      <c r="H11992" t="s">
        <v>17315</v>
      </c>
      <c r="I11992" s="74">
        <v>45320</v>
      </c>
      <c r="J11992" t="s">
        <v>19</v>
      </c>
      <c r="K11992" t="s">
        <v>17325</v>
      </c>
    </row>
    <row r="11993" spans="1:11" hidden="1" x14ac:dyDescent="0.3">
      <c r="A11993" t="s">
        <v>19200</v>
      </c>
      <c r="B11993" t="s">
        <v>19201</v>
      </c>
      <c r="C11993" t="s">
        <v>17410</v>
      </c>
      <c r="D11993" t="s">
        <v>17411</v>
      </c>
      <c r="E11993" s="74">
        <v>44361</v>
      </c>
      <c r="F11993">
        <v>0.203544</v>
      </c>
      <c r="G11993" t="s">
        <v>17</v>
      </c>
      <c r="H11993" t="s">
        <v>17315</v>
      </c>
      <c r="I11993" s="74">
        <v>45320</v>
      </c>
      <c r="J11993" t="s">
        <v>19</v>
      </c>
      <c r="K11993" t="s">
        <v>17325</v>
      </c>
    </row>
    <row r="11994" spans="1:11" hidden="1" x14ac:dyDescent="0.3">
      <c r="A11994" t="s">
        <v>19202</v>
      </c>
      <c r="B11994" t="s">
        <v>19203</v>
      </c>
      <c r="C11994" t="s">
        <v>17410</v>
      </c>
      <c r="D11994" t="s">
        <v>17411</v>
      </c>
      <c r="E11994" s="74">
        <v>44516</v>
      </c>
      <c r="F11994">
        <v>0.149759</v>
      </c>
      <c r="G11994" t="s">
        <v>17</v>
      </c>
      <c r="H11994" t="s">
        <v>17315</v>
      </c>
      <c r="I11994" s="74">
        <v>45161</v>
      </c>
      <c r="J11994" t="s">
        <v>19</v>
      </c>
      <c r="K11994" t="s">
        <v>17325</v>
      </c>
    </row>
    <row r="11995" spans="1:11" hidden="1" x14ac:dyDescent="0.3">
      <c r="A11995" t="s">
        <v>24570</v>
      </c>
      <c r="B11995" t="s">
        <v>24571</v>
      </c>
      <c r="C11995" t="s">
        <v>17410</v>
      </c>
      <c r="D11995" t="s">
        <v>17411</v>
      </c>
      <c r="E11995" s="74">
        <v>41599</v>
      </c>
      <c r="F11995">
        <v>0.14658299999999999</v>
      </c>
      <c r="G11995" t="s">
        <v>17</v>
      </c>
      <c r="H11995" t="s">
        <v>17315</v>
      </c>
      <c r="I11995" s="74">
        <v>45470</v>
      </c>
      <c r="J11995" t="s">
        <v>19</v>
      </c>
      <c r="K11995" t="s">
        <v>17325</v>
      </c>
    </row>
    <row r="11996" spans="1:11" hidden="1" x14ac:dyDescent="0.3">
      <c r="A11996" t="s">
        <v>19206</v>
      </c>
      <c r="B11996" t="s">
        <v>19207</v>
      </c>
      <c r="C11996" t="s">
        <v>17410</v>
      </c>
      <c r="D11996" t="s">
        <v>17411</v>
      </c>
      <c r="E11996" s="74">
        <v>41743</v>
      </c>
      <c r="F11996">
        <v>0.14526</v>
      </c>
      <c r="G11996" t="s">
        <v>17</v>
      </c>
      <c r="H11996" t="s">
        <v>17315</v>
      </c>
      <c r="I11996" s="74">
        <v>45161</v>
      </c>
      <c r="J11996" t="s">
        <v>19</v>
      </c>
      <c r="K11996" t="s">
        <v>17325</v>
      </c>
    </row>
    <row r="11997" spans="1:11" hidden="1" x14ac:dyDescent="0.3">
      <c r="A11997" t="s">
        <v>19204</v>
      </c>
      <c r="B11997" t="s">
        <v>19205</v>
      </c>
      <c r="C11997" t="s">
        <v>17410</v>
      </c>
      <c r="D11997" t="s">
        <v>17411</v>
      </c>
      <c r="E11997" s="74">
        <v>44273</v>
      </c>
      <c r="F11997">
        <v>0.167382</v>
      </c>
      <c r="G11997" t="s">
        <v>17</v>
      </c>
      <c r="H11997" t="s">
        <v>17315</v>
      </c>
      <c r="I11997" s="74">
        <v>45320</v>
      </c>
      <c r="J11997" t="s">
        <v>19</v>
      </c>
      <c r="K11997" t="s">
        <v>17325</v>
      </c>
    </row>
    <row r="11998" spans="1:11" hidden="1" x14ac:dyDescent="0.3">
      <c r="A11998" t="s">
        <v>19210</v>
      </c>
      <c r="B11998" t="s">
        <v>19211</v>
      </c>
      <c r="C11998" t="s">
        <v>17410</v>
      </c>
      <c r="D11998" t="s">
        <v>17411</v>
      </c>
      <c r="E11998" s="74">
        <v>44292</v>
      </c>
      <c r="F11998">
        <v>0.13305600000000001</v>
      </c>
      <c r="G11998" t="s">
        <v>17</v>
      </c>
      <c r="H11998" t="s">
        <v>17315</v>
      </c>
      <c r="I11998" s="74">
        <v>45320</v>
      </c>
      <c r="J11998" t="s">
        <v>19</v>
      </c>
      <c r="K11998" t="s">
        <v>17325</v>
      </c>
    </row>
    <row r="11999" spans="1:11" hidden="1" x14ac:dyDescent="0.3">
      <c r="A11999" t="s">
        <v>19208</v>
      </c>
      <c r="B11999" t="s">
        <v>19209</v>
      </c>
      <c r="C11999" t="s">
        <v>17410</v>
      </c>
      <c r="D11999" t="s">
        <v>17411</v>
      </c>
      <c r="E11999" s="74">
        <v>44333</v>
      </c>
      <c r="F11999">
        <v>0.17272799999999999</v>
      </c>
      <c r="G11999" t="s">
        <v>17</v>
      </c>
      <c r="H11999" t="s">
        <v>17315</v>
      </c>
      <c r="I11999" s="74">
        <v>45320</v>
      </c>
      <c r="J11999" t="s">
        <v>19</v>
      </c>
      <c r="K11999" t="s">
        <v>17325</v>
      </c>
    </row>
    <row r="12000" spans="1:11" hidden="1" x14ac:dyDescent="0.3">
      <c r="A12000" t="s">
        <v>19212</v>
      </c>
      <c r="B12000" t="s">
        <v>19213</v>
      </c>
      <c r="C12000" t="s">
        <v>17410</v>
      </c>
      <c r="D12000" t="s">
        <v>17411</v>
      </c>
      <c r="E12000" s="74">
        <v>44410</v>
      </c>
      <c r="F12000">
        <v>0.13219600000000001</v>
      </c>
      <c r="G12000" t="s">
        <v>17</v>
      </c>
      <c r="H12000" t="s">
        <v>17315</v>
      </c>
      <c r="I12000" s="74">
        <v>45161</v>
      </c>
      <c r="J12000" t="s">
        <v>19</v>
      </c>
      <c r="K12000" t="s">
        <v>17325</v>
      </c>
    </row>
    <row r="12001" spans="1:11" hidden="1" x14ac:dyDescent="0.3">
      <c r="A12001" t="s">
        <v>19214</v>
      </c>
      <c r="B12001" t="s">
        <v>19215</v>
      </c>
      <c r="C12001" t="s">
        <v>17410</v>
      </c>
      <c r="D12001" t="s">
        <v>17411</v>
      </c>
      <c r="E12001" s="74">
        <v>44529</v>
      </c>
      <c r="F12001">
        <v>0.16247700000000001</v>
      </c>
      <c r="G12001" t="s">
        <v>17</v>
      </c>
      <c r="H12001" t="s">
        <v>17315</v>
      </c>
      <c r="I12001" s="74">
        <v>45161</v>
      </c>
      <c r="J12001" t="s">
        <v>19</v>
      </c>
      <c r="K12001" t="s">
        <v>17325</v>
      </c>
    </row>
    <row r="12002" spans="1:11" hidden="1" x14ac:dyDescent="0.3">
      <c r="A12002" t="s">
        <v>19218</v>
      </c>
      <c r="B12002" t="s">
        <v>19219</v>
      </c>
      <c r="C12002" t="s">
        <v>17410</v>
      </c>
      <c r="D12002" t="s">
        <v>17411</v>
      </c>
      <c r="E12002" s="74">
        <v>44579</v>
      </c>
      <c r="F12002">
        <v>0.19179299999999999</v>
      </c>
      <c r="G12002" t="s">
        <v>17</v>
      </c>
      <c r="H12002" t="s">
        <v>17315</v>
      </c>
      <c r="I12002" s="74">
        <v>45161</v>
      </c>
      <c r="J12002" t="s">
        <v>19</v>
      </c>
      <c r="K12002" t="s">
        <v>17325</v>
      </c>
    </row>
    <row r="12003" spans="1:11" hidden="1" x14ac:dyDescent="0.3">
      <c r="A12003" t="s">
        <v>19216</v>
      </c>
      <c r="B12003" t="s">
        <v>19217</v>
      </c>
      <c r="C12003" t="s">
        <v>17410</v>
      </c>
      <c r="D12003" t="s">
        <v>17411</v>
      </c>
      <c r="E12003" s="74">
        <v>44719</v>
      </c>
      <c r="F12003">
        <v>0.1656</v>
      </c>
      <c r="G12003" t="s">
        <v>17</v>
      </c>
      <c r="H12003" t="s">
        <v>17315</v>
      </c>
      <c r="I12003" s="74">
        <v>45161</v>
      </c>
      <c r="J12003" t="s">
        <v>19</v>
      </c>
      <c r="K12003" t="s">
        <v>17325</v>
      </c>
    </row>
    <row r="12004" spans="1:11" hidden="1" x14ac:dyDescent="0.3">
      <c r="A12004" t="s">
        <v>18192</v>
      </c>
      <c r="B12004" t="s">
        <v>18193</v>
      </c>
      <c r="C12004" t="s">
        <v>17410</v>
      </c>
      <c r="D12004" t="s">
        <v>17411</v>
      </c>
      <c r="E12004" s="74">
        <v>41089</v>
      </c>
      <c r="F12004">
        <v>0.24559300000000001</v>
      </c>
      <c r="G12004" t="s">
        <v>17</v>
      </c>
      <c r="H12004" t="s">
        <v>17315</v>
      </c>
      <c r="I12004" s="74">
        <v>45163</v>
      </c>
      <c r="J12004" t="s">
        <v>19</v>
      </c>
      <c r="K12004" t="s">
        <v>17325</v>
      </c>
    </row>
    <row r="12005" spans="1:11" hidden="1" x14ac:dyDescent="0.3">
      <c r="A12005" t="s">
        <v>17978</v>
      </c>
      <c r="B12005" t="s">
        <v>17979</v>
      </c>
      <c r="C12005" t="s">
        <v>17410</v>
      </c>
      <c r="D12005" t="s">
        <v>17411</v>
      </c>
      <c r="E12005" s="74">
        <v>41059</v>
      </c>
      <c r="F12005">
        <v>0.239062</v>
      </c>
      <c r="G12005" t="s">
        <v>17</v>
      </c>
      <c r="H12005" t="s">
        <v>17315</v>
      </c>
      <c r="I12005" s="74">
        <v>45163</v>
      </c>
      <c r="J12005" t="s">
        <v>19</v>
      </c>
      <c r="K12005" t="s">
        <v>17325</v>
      </c>
    </row>
    <row r="12006" spans="1:11" hidden="1" x14ac:dyDescent="0.3">
      <c r="A12006" t="s">
        <v>6161</v>
      </c>
      <c r="B12006" t="s">
        <v>6162</v>
      </c>
      <c r="C12006" t="s">
        <v>17410</v>
      </c>
      <c r="D12006" t="s">
        <v>17411</v>
      </c>
      <c r="E12006" s="74">
        <v>41723</v>
      </c>
      <c r="F12006">
        <v>0.24864800000000001</v>
      </c>
      <c r="G12006" t="s">
        <v>17</v>
      </c>
      <c r="H12006" t="s">
        <v>17315</v>
      </c>
      <c r="I12006" s="74">
        <v>43857</v>
      </c>
      <c r="J12006" t="s">
        <v>19</v>
      </c>
      <c r="K12006" t="s">
        <v>17325</v>
      </c>
    </row>
    <row r="12007" spans="1:11" hidden="1" x14ac:dyDescent="0.3">
      <c r="A12007" t="s">
        <v>6163</v>
      </c>
      <c r="B12007" t="s">
        <v>6164</v>
      </c>
      <c r="C12007" t="s">
        <v>17410</v>
      </c>
      <c r="D12007" t="s">
        <v>17411</v>
      </c>
      <c r="E12007" s="74">
        <v>41682</v>
      </c>
      <c r="F12007">
        <v>0.24632299999999999</v>
      </c>
      <c r="G12007" t="s">
        <v>17</v>
      </c>
      <c r="H12007" t="s">
        <v>17315</v>
      </c>
      <c r="I12007" s="74">
        <v>43857</v>
      </c>
      <c r="J12007" t="s">
        <v>19</v>
      </c>
      <c r="K12007" t="s">
        <v>17325</v>
      </c>
    </row>
    <row r="12008" spans="1:11" hidden="1" x14ac:dyDescent="0.3">
      <c r="A12008" t="s">
        <v>6165</v>
      </c>
      <c r="B12008" t="s">
        <v>6166</v>
      </c>
      <c r="C12008" t="s">
        <v>17410</v>
      </c>
      <c r="D12008" t="s">
        <v>17411</v>
      </c>
      <c r="E12008" s="74">
        <v>41751</v>
      </c>
      <c r="F12008">
        <v>0.24441499999999999</v>
      </c>
      <c r="G12008" t="s">
        <v>17</v>
      </c>
      <c r="H12008" t="s">
        <v>17315</v>
      </c>
      <c r="I12008" s="74">
        <v>43857</v>
      </c>
      <c r="J12008" t="s">
        <v>19</v>
      </c>
      <c r="K12008" t="s">
        <v>17325</v>
      </c>
    </row>
    <row r="12009" spans="1:11" hidden="1" x14ac:dyDescent="0.3">
      <c r="A12009" t="s">
        <v>6167</v>
      </c>
      <c r="B12009" t="s">
        <v>6168</v>
      </c>
      <c r="C12009" t="s">
        <v>17410</v>
      </c>
      <c r="D12009" t="s">
        <v>17411</v>
      </c>
      <c r="E12009" s="74">
        <v>41729</v>
      </c>
      <c r="F12009">
        <v>0.24673500000000001</v>
      </c>
      <c r="G12009" t="s">
        <v>17</v>
      </c>
      <c r="H12009" t="s">
        <v>17315</v>
      </c>
      <c r="I12009" s="74">
        <v>43857</v>
      </c>
      <c r="J12009" t="s">
        <v>19</v>
      </c>
      <c r="K12009" t="s">
        <v>17325</v>
      </c>
    </row>
    <row r="12010" spans="1:11" hidden="1" x14ac:dyDescent="0.3">
      <c r="A12010" t="s">
        <v>10927</v>
      </c>
      <c r="B12010" t="s">
        <v>10926</v>
      </c>
      <c r="C12010" t="s">
        <v>17410</v>
      </c>
      <c r="D12010" t="s">
        <v>17411</v>
      </c>
      <c r="E12010" s="74">
        <v>41733</v>
      </c>
      <c r="F12010">
        <v>0.24707899999999999</v>
      </c>
      <c r="G12010" t="s">
        <v>17</v>
      </c>
      <c r="H12010" t="s">
        <v>17315</v>
      </c>
      <c r="I12010" s="74">
        <v>44797</v>
      </c>
      <c r="J12010" t="s">
        <v>19</v>
      </c>
      <c r="K12010" t="s">
        <v>17325</v>
      </c>
    </row>
    <row r="12011" spans="1:11" hidden="1" x14ac:dyDescent="0.3">
      <c r="A12011" t="s">
        <v>7729</v>
      </c>
      <c r="B12011" t="s">
        <v>7730</v>
      </c>
      <c r="C12011" t="s">
        <v>17410</v>
      </c>
      <c r="D12011" t="s">
        <v>17411</v>
      </c>
      <c r="E12011" s="74">
        <v>41764</v>
      </c>
      <c r="F12011">
        <v>0.24817800000000001</v>
      </c>
      <c r="G12011" t="s">
        <v>17</v>
      </c>
      <c r="H12011" t="s">
        <v>17315</v>
      </c>
      <c r="I12011" s="74">
        <v>44252</v>
      </c>
      <c r="J12011" t="s">
        <v>19</v>
      </c>
      <c r="K12011" t="s">
        <v>17325</v>
      </c>
    </row>
    <row r="12012" spans="1:11" hidden="1" x14ac:dyDescent="0.3">
      <c r="A12012" t="s">
        <v>6169</v>
      </c>
      <c r="B12012" t="s">
        <v>6170</v>
      </c>
      <c r="C12012" t="s">
        <v>17410</v>
      </c>
      <c r="D12012" t="s">
        <v>17411</v>
      </c>
      <c r="E12012" s="74">
        <v>41841</v>
      </c>
      <c r="F12012">
        <v>0.243922</v>
      </c>
      <c r="G12012" t="s">
        <v>17</v>
      </c>
      <c r="H12012" t="s">
        <v>17315</v>
      </c>
      <c r="I12012" s="74">
        <v>43857</v>
      </c>
      <c r="J12012" t="s">
        <v>19</v>
      </c>
      <c r="K12012" t="s">
        <v>17325</v>
      </c>
    </row>
    <row r="12013" spans="1:11" hidden="1" x14ac:dyDescent="0.3">
      <c r="A12013" t="s">
        <v>10925</v>
      </c>
      <c r="B12013" t="s">
        <v>10924</v>
      </c>
      <c r="C12013" t="s">
        <v>17410</v>
      </c>
      <c r="D12013" t="s">
        <v>17411</v>
      </c>
      <c r="E12013" s="74">
        <v>41711</v>
      </c>
      <c r="F12013">
        <v>0.247312</v>
      </c>
      <c r="G12013" t="s">
        <v>17</v>
      </c>
      <c r="H12013" t="s">
        <v>17315</v>
      </c>
      <c r="I12013" s="74">
        <v>44797</v>
      </c>
      <c r="J12013" t="s">
        <v>19</v>
      </c>
      <c r="K12013" t="s">
        <v>17325</v>
      </c>
    </row>
    <row r="12014" spans="1:11" hidden="1" x14ac:dyDescent="0.3">
      <c r="A12014" t="s">
        <v>6171</v>
      </c>
      <c r="B12014" t="s">
        <v>6172</v>
      </c>
      <c r="C12014" t="s">
        <v>17410</v>
      </c>
      <c r="D12014" t="s">
        <v>17411</v>
      </c>
      <c r="E12014" s="74">
        <v>41703</v>
      </c>
      <c r="F12014">
        <v>0.242478</v>
      </c>
      <c r="G12014" t="s">
        <v>17</v>
      </c>
      <c r="H12014" t="s">
        <v>17315</v>
      </c>
      <c r="I12014" s="74">
        <v>43857</v>
      </c>
      <c r="J12014" t="s">
        <v>19</v>
      </c>
      <c r="K12014" t="s">
        <v>17325</v>
      </c>
    </row>
    <row r="12015" spans="1:11" hidden="1" x14ac:dyDescent="0.3">
      <c r="A12015" t="s">
        <v>6173</v>
      </c>
      <c r="B12015" t="s">
        <v>6174</v>
      </c>
      <c r="C12015" t="s">
        <v>17410</v>
      </c>
      <c r="D12015" t="s">
        <v>17411</v>
      </c>
      <c r="E12015" s="74">
        <v>41795</v>
      </c>
      <c r="F12015">
        <v>0.246586</v>
      </c>
      <c r="G12015" t="s">
        <v>17</v>
      </c>
      <c r="H12015" t="s">
        <v>17315</v>
      </c>
      <c r="I12015" s="74">
        <v>43857</v>
      </c>
      <c r="J12015" t="s">
        <v>19</v>
      </c>
      <c r="K12015" t="s">
        <v>17325</v>
      </c>
    </row>
    <row r="12016" spans="1:11" hidden="1" x14ac:dyDescent="0.3">
      <c r="A12016" t="s">
        <v>10923</v>
      </c>
      <c r="B12016" t="s">
        <v>10922</v>
      </c>
      <c r="C12016" t="s">
        <v>17410</v>
      </c>
      <c r="D12016" t="s">
        <v>17411</v>
      </c>
      <c r="E12016" s="74">
        <v>41732</v>
      </c>
      <c r="F12016">
        <v>0.24432000000000001</v>
      </c>
      <c r="G12016" t="s">
        <v>17</v>
      </c>
      <c r="H12016" t="s">
        <v>17315</v>
      </c>
      <c r="I12016" s="74">
        <v>44797</v>
      </c>
      <c r="J12016" t="s">
        <v>19</v>
      </c>
      <c r="K12016" t="s">
        <v>17325</v>
      </c>
    </row>
    <row r="12017" spans="1:11" hidden="1" x14ac:dyDescent="0.3">
      <c r="A12017" t="s">
        <v>6175</v>
      </c>
      <c r="B12017" t="s">
        <v>6176</v>
      </c>
      <c r="C12017" t="s">
        <v>17410</v>
      </c>
      <c r="D12017" t="s">
        <v>17411</v>
      </c>
      <c r="E12017" s="74">
        <v>41808</v>
      </c>
      <c r="F12017">
        <v>0.24473500000000001</v>
      </c>
      <c r="G12017" t="s">
        <v>17</v>
      </c>
      <c r="H12017" t="s">
        <v>17315</v>
      </c>
      <c r="I12017" s="74">
        <v>43857</v>
      </c>
      <c r="J12017" t="s">
        <v>19</v>
      </c>
      <c r="K12017" t="s">
        <v>17325</v>
      </c>
    </row>
    <row r="12018" spans="1:11" hidden="1" x14ac:dyDescent="0.3">
      <c r="A12018" t="s">
        <v>10921</v>
      </c>
      <c r="B12018" t="s">
        <v>10920</v>
      </c>
      <c r="C12018" t="s">
        <v>17410</v>
      </c>
      <c r="D12018" t="s">
        <v>17411</v>
      </c>
      <c r="E12018" s="74">
        <v>41821</v>
      </c>
      <c r="F12018">
        <v>0.24831700000000001</v>
      </c>
      <c r="G12018" t="s">
        <v>17</v>
      </c>
      <c r="H12018" t="s">
        <v>17315</v>
      </c>
      <c r="I12018" s="74">
        <v>44797</v>
      </c>
      <c r="J12018" t="s">
        <v>19</v>
      </c>
      <c r="K12018" t="s">
        <v>17325</v>
      </c>
    </row>
    <row r="12019" spans="1:11" hidden="1" x14ac:dyDescent="0.3">
      <c r="A12019" t="s">
        <v>6177</v>
      </c>
      <c r="B12019" t="s">
        <v>6178</v>
      </c>
      <c r="C12019" t="s">
        <v>17410</v>
      </c>
      <c r="D12019" t="s">
        <v>17411</v>
      </c>
      <c r="E12019" s="74">
        <v>41761</v>
      </c>
      <c r="F12019">
        <v>0.24557799999999999</v>
      </c>
      <c r="G12019" t="s">
        <v>17</v>
      </c>
      <c r="H12019" t="s">
        <v>17315</v>
      </c>
      <c r="I12019" s="74">
        <v>43857</v>
      </c>
      <c r="J12019" t="s">
        <v>19</v>
      </c>
      <c r="K12019" t="s">
        <v>17325</v>
      </c>
    </row>
    <row r="12020" spans="1:11" hidden="1" x14ac:dyDescent="0.3">
      <c r="A12020" t="s">
        <v>6181</v>
      </c>
      <c r="B12020" t="s">
        <v>6182</v>
      </c>
      <c r="C12020" t="s">
        <v>17410</v>
      </c>
      <c r="D12020" t="s">
        <v>17411</v>
      </c>
      <c r="E12020" s="74">
        <v>41716</v>
      </c>
      <c r="F12020">
        <v>0.24800800000000001</v>
      </c>
      <c r="G12020" t="s">
        <v>17</v>
      </c>
      <c r="H12020" t="s">
        <v>17315</v>
      </c>
      <c r="I12020" s="74">
        <v>43857</v>
      </c>
      <c r="J12020" t="s">
        <v>19</v>
      </c>
      <c r="K12020" t="s">
        <v>17325</v>
      </c>
    </row>
    <row r="12021" spans="1:11" hidden="1" x14ac:dyDescent="0.3">
      <c r="A12021" t="s">
        <v>6179</v>
      </c>
      <c r="B12021" t="s">
        <v>6180</v>
      </c>
      <c r="C12021" t="s">
        <v>17410</v>
      </c>
      <c r="D12021" t="s">
        <v>17411</v>
      </c>
      <c r="E12021" s="74">
        <v>41806</v>
      </c>
      <c r="F12021">
        <v>0.24873200000000001</v>
      </c>
      <c r="G12021" t="s">
        <v>17</v>
      </c>
      <c r="H12021" t="s">
        <v>17315</v>
      </c>
      <c r="I12021" s="74">
        <v>43857</v>
      </c>
      <c r="J12021" t="s">
        <v>19</v>
      </c>
      <c r="K12021" t="s">
        <v>17325</v>
      </c>
    </row>
    <row r="12022" spans="1:11" hidden="1" x14ac:dyDescent="0.3">
      <c r="A12022" t="s">
        <v>6183</v>
      </c>
      <c r="B12022" t="s">
        <v>6184</v>
      </c>
      <c r="C12022" t="s">
        <v>17410</v>
      </c>
      <c r="D12022" t="s">
        <v>17411</v>
      </c>
      <c r="E12022" s="74">
        <v>41744</v>
      </c>
      <c r="F12022">
        <v>0.245006</v>
      </c>
      <c r="G12022" t="s">
        <v>17</v>
      </c>
      <c r="H12022" t="s">
        <v>17315</v>
      </c>
      <c r="I12022" s="74">
        <v>43857</v>
      </c>
      <c r="J12022" t="s">
        <v>19</v>
      </c>
      <c r="K12022" t="s">
        <v>17325</v>
      </c>
    </row>
    <row r="12023" spans="1:11" hidden="1" x14ac:dyDescent="0.3">
      <c r="A12023" t="s">
        <v>6185</v>
      </c>
      <c r="B12023" t="s">
        <v>6186</v>
      </c>
      <c r="C12023" t="s">
        <v>17410</v>
      </c>
      <c r="D12023" t="s">
        <v>17411</v>
      </c>
      <c r="E12023" s="74">
        <v>41761</v>
      </c>
      <c r="F12023">
        <v>0.24134</v>
      </c>
      <c r="G12023" t="s">
        <v>17</v>
      </c>
      <c r="H12023" t="s">
        <v>17315</v>
      </c>
      <c r="I12023" s="74">
        <v>43857</v>
      </c>
      <c r="J12023" t="s">
        <v>19</v>
      </c>
      <c r="K12023" t="s">
        <v>17325</v>
      </c>
    </row>
    <row r="12024" spans="1:11" hidden="1" x14ac:dyDescent="0.3">
      <c r="A12024" t="s">
        <v>6187</v>
      </c>
      <c r="B12024" t="s">
        <v>6188</v>
      </c>
      <c r="C12024" t="s">
        <v>17410</v>
      </c>
      <c r="D12024" t="s">
        <v>17411</v>
      </c>
      <c r="E12024" s="74">
        <v>41738</v>
      </c>
      <c r="F12024">
        <v>0.245172</v>
      </c>
      <c r="G12024" t="s">
        <v>17</v>
      </c>
      <c r="H12024" t="s">
        <v>17315</v>
      </c>
      <c r="I12024" s="74">
        <v>43857</v>
      </c>
      <c r="J12024" t="s">
        <v>19</v>
      </c>
      <c r="K12024" t="s">
        <v>17325</v>
      </c>
    </row>
    <row r="12025" spans="1:11" hidden="1" x14ac:dyDescent="0.3">
      <c r="A12025" t="s">
        <v>10919</v>
      </c>
      <c r="B12025" t="s">
        <v>10918</v>
      </c>
      <c r="C12025" t="s">
        <v>17410</v>
      </c>
      <c r="D12025" t="s">
        <v>17411</v>
      </c>
      <c r="E12025" s="74">
        <v>41709</v>
      </c>
      <c r="F12025">
        <v>0.23871200000000001</v>
      </c>
      <c r="G12025" t="s">
        <v>17</v>
      </c>
      <c r="H12025" t="s">
        <v>17315</v>
      </c>
      <c r="I12025" s="74">
        <v>44797</v>
      </c>
      <c r="J12025" t="s">
        <v>19</v>
      </c>
      <c r="K12025" t="s">
        <v>17325</v>
      </c>
    </row>
    <row r="12026" spans="1:11" hidden="1" x14ac:dyDescent="0.3">
      <c r="A12026" t="s">
        <v>10917</v>
      </c>
      <c r="B12026" t="s">
        <v>10916</v>
      </c>
      <c r="C12026" t="s">
        <v>17410</v>
      </c>
      <c r="D12026" t="s">
        <v>17411</v>
      </c>
      <c r="E12026" s="74">
        <v>41615</v>
      </c>
      <c r="F12026">
        <v>0.246036</v>
      </c>
      <c r="G12026" t="s">
        <v>17</v>
      </c>
      <c r="H12026" t="s">
        <v>17315</v>
      </c>
      <c r="I12026" s="74">
        <v>44797</v>
      </c>
      <c r="J12026" t="s">
        <v>19</v>
      </c>
      <c r="K12026" t="s">
        <v>17325</v>
      </c>
    </row>
    <row r="12027" spans="1:11" hidden="1" x14ac:dyDescent="0.3">
      <c r="A12027" t="s">
        <v>6189</v>
      </c>
      <c r="B12027" t="s">
        <v>6190</v>
      </c>
      <c r="C12027" t="s">
        <v>17410</v>
      </c>
      <c r="D12027" t="s">
        <v>17411</v>
      </c>
      <c r="E12027" s="74">
        <v>41768</v>
      </c>
      <c r="F12027">
        <v>0.24546699999999999</v>
      </c>
      <c r="G12027" t="s">
        <v>17</v>
      </c>
      <c r="H12027" t="s">
        <v>17315</v>
      </c>
      <c r="I12027" s="74">
        <v>43857</v>
      </c>
      <c r="J12027" t="s">
        <v>19</v>
      </c>
      <c r="K12027" t="s">
        <v>17325</v>
      </c>
    </row>
    <row r="12028" spans="1:11" hidden="1" x14ac:dyDescent="0.3">
      <c r="A12028" t="s">
        <v>10915</v>
      </c>
      <c r="B12028" t="s">
        <v>10914</v>
      </c>
      <c r="C12028" t="s">
        <v>17410</v>
      </c>
      <c r="D12028" t="s">
        <v>17411</v>
      </c>
      <c r="E12028" s="74">
        <v>41138</v>
      </c>
      <c r="F12028">
        <v>0.247693</v>
      </c>
      <c r="G12028" t="s">
        <v>17</v>
      </c>
      <c r="H12028" t="s">
        <v>17315</v>
      </c>
      <c r="I12028" s="74">
        <v>44797</v>
      </c>
      <c r="J12028" t="s">
        <v>19</v>
      </c>
      <c r="K12028" t="s">
        <v>17325</v>
      </c>
    </row>
    <row r="12029" spans="1:11" hidden="1" x14ac:dyDescent="0.3">
      <c r="A12029" t="s">
        <v>6191</v>
      </c>
      <c r="B12029" t="s">
        <v>6192</v>
      </c>
      <c r="C12029" t="s">
        <v>17410</v>
      </c>
      <c r="D12029" t="s">
        <v>17411</v>
      </c>
      <c r="E12029" s="74">
        <v>41751</v>
      </c>
      <c r="F12029">
        <v>0.24837799999999999</v>
      </c>
      <c r="G12029" t="s">
        <v>17</v>
      </c>
      <c r="H12029" t="s">
        <v>17315</v>
      </c>
      <c r="I12029" s="74">
        <v>43857</v>
      </c>
      <c r="J12029" t="s">
        <v>19</v>
      </c>
      <c r="K12029" t="s">
        <v>17325</v>
      </c>
    </row>
    <row r="12030" spans="1:11" hidden="1" x14ac:dyDescent="0.3">
      <c r="A12030" t="s">
        <v>6193</v>
      </c>
      <c r="B12030" t="s">
        <v>6194</v>
      </c>
      <c r="C12030" t="s">
        <v>17410</v>
      </c>
      <c r="D12030" t="s">
        <v>17411</v>
      </c>
      <c r="E12030" s="74">
        <v>41743</v>
      </c>
      <c r="F12030">
        <v>0.24902299999999999</v>
      </c>
      <c r="G12030" t="s">
        <v>17</v>
      </c>
      <c r="H12030" t="s">
        <v>17315</v>
      </c>
      <c r="I12030" s="74">
        <v>43857</v>
      </c>
      <c r="J12030" t="s">
        <v>19</v>
      </c>
      <c r="K12030" t="s">
        <v>17325</v>
      </c>
    </row>
    <row r="12031" spans="1:11" hidden="1" x14ac:dyDescent="0.3">
      <c r="A12031" t="s">
        <v>6195</v>
      </c>
      <c r="B12031" t="s">
        <v>6196</v>
      </c>
      <c r="C12031" t="s">
        <v>17410</v>
      </c>
      <c r="D12031" t="s">
        <v>17411</v>
      </c>
      <c r="E12031" s="74">
        <v>41736</v>
      </c>
      <c r="F12031">
        <v>0.24727099999999999</v>
      </c>
      <c r="G12031" t="s">
        <v>17</v>
      </c>
      <c r="H12031" t="s">
        <v>17315</v>
      </c>
      <c r="I12031" s="74">
        <v>43857</v>
      </c>
      <c r="J12031" t="s">
        <v>19</v>
      </c>
      <c r="K12031" t="s">
        <v>17325</v>
      </c>
    </row>
    <row r="12032" spans="1:11" hidden="1" x14ac:dyDescent="0.3">
      <c r="A12032" t="s">
        <v>10913</v>
      </c>
      <c r="B12032" t="s">
        <v>10912</v>
      </c>
      <c r="C12032" t="s">
        <v>17410</v>
      </c>
      <c r="D12032" t="s">
        <v>17411</v>
      </c>
      <c r="E12032" s="74">
        <v>41731</v>
      </c>
      <c r="F12032">
        <v>0.24401100000000001</v>
      </c>
      <c r="G12032" t="s">
        <v>17</v>
      </c>
      <c r="H12032" t="s">
        <v>17315</v>
      </c>
      <c r="I12032" s="74">
        <v>44797</v>
      </c>
      <c r="J12032" t="s">
        <v>19</v>
      </c>
      <c r="K12032" t="s">
        <v>17325</v>
      </c>
    </row>
    <row r="12033" spans="1:11" hidden="1" x14ac:dyDescent="0.3">
      <c r="A12033" t="s">
        <v>6197</v>
      </c>
      <c r="B12033" t="s">
        <v>6198</v>
      </c>
      <c r="C12033" t="s">
        <v>17410</v>
      </c>
      <c r="D12033" t="s">
        <v>17411</v>
      </c>
      <c r="E12033" s="74">
        <v>39808</v>
      </c>
      <c r="F12033">
        <v>0.24692500000000001</v>
      </c>
      <c r="G12033" t="s">
        <v>17</v>
      </c>
      <c r="H12033" t="s">
        <v>17315</v>
      </c>
      <c r="I12033" s="74">
        <v>43857</v>
      </c>
      <c r="J12033" t="s">
        <v>19</v>
      </c>
      <c r="K12033" t="s">
        <v>17325</v>
      </c>
    </row>
    <row r="12034" spans="1:11" hidden="1" x14ac:dyDescent="0.3">
      <c r="A12034" t="s">
        <v>6199</v>
      </c>
      <c r="B12034" t="s">
        <v>6200</v>
      </c>
      <c r="C12034" t="s">
        <v>17410</v>
      </c>
      <c r="D12034" t="s">
        <v>17411</v>
      </c>
      <c r="E12034" s="74">
        <v>41738</v>
      </c>
      <c r="F12034">
        <v>0.247609</v>
      </c>
      <c r="G12034" t="s">
        <v>17</v>
      </c>
      <c r="H12034" t="s">
        <v>17315</v>
      </c>
      <c r="I12034" s="74">
        <v>43857</v>
      </c>
      <c r="J12034" t="s">
        <v>19</v>
      </c>
      <c r="K12034" t="s">
        <v>17325</v>
      </c>
    </row>
    <row r="12035" spans="1:11" hidden="1" x14ac:dyDescent="0.3">
      <c r="A12035" t="s">
        <v>6201</v>
      </c>
      <c r="B12035" t="s">
        <v>6202</v>
      </c>
      <c r="C12035" t="s">
        <v>17410</v>
      </c>
      <c r="D12035" t="s">
        <v>17411</v>
      </c>
      <c r="E12035" s="74">
        <v>41772</v>
      </c>
      <c r="F12035">
        <v>0.24357599999999999</v>
      </c>
      <c r="G12035" t="s">
        <v>17</v>
      </c>
      <c r="H12035" t="s">
        <v>17315</v>
      </c>
      <c r="I12035" s="74">
        <v>43857</v>
      </c>
      <c r="J12035" t="s">
        <v>19</v>
      </c>
      <c r="K12035" t="s">
        <v>17325</v>
      </c>
    </row>
    <row r="12036" spans="1:11" hidden="1" x14ac:dyDescent="0.3">
      <c r="A12036" t="s">
        <v>6203</v>
      </c>
      <c r="B12036" t="s">
        <v>6204</v>
      </c>
      <c r="C12036" t="s">
        <v>17410</v>
      </c>
      <c r="D12036" t="s">
        <v>17411</v>
      </c>
      <c r="E12036" s="74">
        <v>41845</v>
      </c>
      <c r="F12036">
        <v>0.24740999999999999</v>
      </c>
      <c r="G12036" t="s">
        <v>17</v>
      </c>
      <c r="H12036" t="s">
        <v>17315</v>
      </c>
      <c r="I12036" s="74">
        <v>43857</v>
      </c>
      <c r="J12036" t="s">
        <v>19</v>
      </c>
      <c r="K12036" t="s">
        <v>17325</v>
      </c>
    </row>
    <row r="12037" spans="1:11" hidden="1" x14ac:dyDescent="0.3">
      <c r="A12037" t="s">
        <v>10911</v>
      </c>
      <c r="B12037" t="s">
        <v>10910</v>
      </c>
      <c r="C12037" t="s">
        <v>17410</v>
      </c>
      <c r="D12037" t="s">
        <v>17411</v>
      </c>
      <c r="E12037" s="74">
        <v>41820</v>
      </c>
      <c r="F12037">
        <v>0.244257</v>
      </c>
      <c r="G12037" t="s">
        <v>17</v>
      </c>
      <c r="H12037" t="s">
        <v>17315</v>
      </c>
      <c r="I12037" s="74">
        <v>44797</v>
      </c>
      <c r="J12037" t="s">
        <v>19</v>
      </c>
      <c r="K12037" t="s">
        <v>17325</v>
      </c>
    </row>
    <row r="12038" spans="1:11" hidden="1" x14ac:dyDescent="0.3">
      <c r="A12038" t="s">
        <v>10909</v>
      </c>
      <c r="B12038" t="s">
        <v>10908</v>
      </c>
      <c r="C12038" t="s">
        <v>17410</v>
      </c>
      <c r="D12038" t="s">
        <v>17411</v>
      </c>
      <c r="E12038" s="74">
        <v>41241</v>
      </c>
      <c r="F12038">
        <v>0.24467700000000001</v>
      </c>
      <c r="G12038" t="s">
        <v>17</v>
      </c>
      <c r="H12038" t="s">
        <v>17315</v>
      </c>
      <c r="I12038" s="74">
        <v>44797</v>
      </c>
      <c r="J12038" t="s">
        <v>19</v>
      </c>
      <c r="K12038" t="s">
        <v>17325</v>
      </c>
    </row>
    <row r="12039" spans="1:11" hidden="1" x14ac:dyDescent="0.3">
      <c r="A12039" t="s">
        <v>7731</v>
      </c>
      <c r="B12039" t="s">
        <v>7732</v>
      </c>
      <c r="C12039" t="s">
        <v>17410</v>
      </c>
      <c r="D12039" t="s">
        <v>17411</v>
      </c>
      <c r="E12039" s="74">
        <v>41591</v>
      </c>
      <c r="F12039">
        <v>0.24554899999999999</v>
      </c>
      <c r="G12039" t="s">
        <v>17</v>
      </c>
      <c r="H12039" t="s">
        <v>17315</v>
      </c>
      <c r="I12039" s="74">
        <v>44252</v>
      </c>
      <c r="J12039" t="s">
        <v>19</v>
      </c>
      <c r="K12039" t="s">
        <v>17325</v>
      </c>
    </row>
    <row r="12040" spans="1:11" hidden="1" x14ac:dyDescent="0.3">
      <c r="A12040" t="s">
        <v>10907</v>
      </c>
      <c r="B12040" t="s">
        <v>10906</v>
      </c>
      <c r="C12040" t="s">
        <v>17410</v>
      </c>
      <c r="D12040" t="s">
        <v>17411</v>
      </c>
      <c r="E12040" s="74">
        <v>41746</v>
      </c>
      <c r="F12040">
        <v>0.24773600000000001</v>
      </c>
      <c r="G12040" t="s">
        <v>17</v>
      </c>
      <c r="H12040" t="s">
        <v>17315</v>
      </c>
      <c r="I12040" s="74">
        <v>44797</v>
      </c>
      <c r="J12040" t="s">
        <v>19</v>
      </c>
      <c r="K12040" t="s">
        <v>17325</v>
      </c>
    </row>
    <row r="12041" spans="1:11" hidden="1" x14ac:dyDescent="0.3">
      <c r="A12041" t="s">
        <v>10905</v>
      </c>
      <c r="B12041" t="s">
        <v>10904</v>
      </c>
      <c r="C12041" t="s">
        <v>17410</v>
      </c>
      <c r="D12041" t="s">
        <v>17411</v>
      </c>
      <c r="E12041" s="74">
        <v>41766</v>
      </c>
      <c r="F12041">
        <v>0.24404300000000001</v>
      </c>
      <c r="G12041" t="s">
        <v>17</v>
      </c>
      <c r="H12041" t="s">
        <v>17315</v>
      </c>
      <c r="I12041" s="74">
        <v>44797</v>
      </c>
      <c r="J12041" t="s">
        <v>19</v>
      </c>
      <c r="K12041" t="s">
        <v>17325</v>
      </c>
    </row>
    <row r="12042" spans="1:11" hidden="1" x14ac:dyDescent="0.3">
      <c r="A12042" t="s">
        <v>10903</v>
      </c>
      <c r="B12042" t="s">
        <v>10902</v>
      </c>
      <c r="C12042" t="s">
        <v>17410</v>
      </c>
      <c r="D12042" t="s">
        <v>17411</v>
      </c>
      <c r="E12042" s="74">
        <v>41757</v>
      </c>
      <c r="F12042">
        <v>0.24829699999999999</v>
      </c>
      <c r="G12042" t="s">
        <v>17</v>
      </c>
      <c r="H12042" t="s">
        <v>17315</v>
      </c>
      <c r="I12042" s="74">
        <v>44797</v>
      </c>
      <c r="J12042" t="s">
        <v>19</v>
      </c>
      <c r="K12042" t="s">
        <v>17325</v>
      </c>
    </row>
    <row r="12043" spans="1:11" hidden="1" x14ac:dyDescent="0.3">
      <c r="A12043" t="s">
        <v>6205</v>
      </c>
      <c r="B12043" t="s">
        <v>6206</v>
      </c>
      <c r="C12043" t="s">
        <v>17410</v>
      </c>
      <c r="D12043" t="s">
        <v>17411</v>
      </c>
      <c r="E12043" s="74">
        <v>41757</v>
      </c>
      <c r="F12043">
        <v>0.246444</v>
      </c>
      <c r="G12043" t="s">
        <v>17</v>
      </c>
      <c r="H12043" t="s">
        <v>17315</v>
      </c>
      <c r="I12043" s="74">
        <v>43857</v>
      </c>
      <c r="J12043" t="s">
        <v>19</v>
      </c>
      <c r="K12043" t="s">
        <v>17325</v>
      </c>
    </row>
    <row r="12044" spans="1:11" hidden="1" x14ac:dyDescent="0.3">
      <c r="A12044" t="s">
        <v>10901</v>
      </c>
      <c r="B12044" t="s">
        <v>10900</v>
      </c>
      <c r="C12044" t="s">
        <v>17410</v>
      </c>
      <c r="D12044" t="s">
        <v>17411</v>
      </c>
      <c r="E12044" s="74">
        <v>41738</v>
      </c>
      <c r="F12044">
        <v>0.213531</v>
      </c>
      <c r="G12044" t="s">
        <v>17</v>
      </c>
      <c r="H12044" t="s">
        <v>17315</v>
      </c>
      <c r="I12044" s="74">
        <v>44797</v>
      </c>
      <c r="J12044" t="s">
        <v>19</v>
      </c>
      <c r="K12044" t="s">
        <v>17325</v>
      </c>
    </row>
    <row r="12045" spans="1:11" hidden="1" x14ac:dyDescent="0.3">
      <c r="A12045" t="s">
        <v>6207</v>
      </c>
      <c r="B12045" t="s">
        <v>6208</v>
      </c>
      <c r="C12045" t="s">
        <v>17410</v>
      </c>
      <c r="D12045" t="s">
        <v>17411</v>
      </c>
      <c r="E12045" s="74">
        <v>41767</v>
      </c>
      <c r="F12045">
        <v>0.24912100000000001</v>
      </c>
      <c r="G12045" t="s">
        <v>17</v>
      </c>
      <c r="H12045" t="s">
        <v>17315</v>
      </c>
      <c r="I12045" s="74">
        <v>43857</v>
      </c>
      <c r="J12045" t="s">
        <v>19</v>
      </c>
      <c r="K12045" t="s">
        <v>17325</v>
      </c>
    </row>
    <row r="12046" spans="1:11" hidden="1" x14ac:dyDescent="0.3">
      <c r="A12046" t="s">
        <v>6209</v>
      </c>
      <c r="B12046" t="s">
        <v>6210</v>
      </c>
      <c r="C12046" t="s">
        <v>17410</v>
      </c>
      <c r="D12046" t="s">
        <v>17411</v>
      </c>
      <c r="E12046" s="74">
        <v>41603</v>
      </c>
      <c r="F12046">
        <v>0.24935299999999999</v>
      </c>
      <c r="G12046" t="s">
        <v>17</v>
      </c>
      <c r="H12046" t="s">
        <v>17315</v>
      </c>
      <c r="I12046" s="74">
        <v>43857</v>
      </c>
      <c r="J12046" t="s">
        <v>19</v>
      </c>
      <c r="K12046" t="s">
        <v>17325</v>
      </c>
    </row>
    <row r="12047" spans="1:11" hidden="1" x14ac:dyDescent="0.3">
      <c r="A12047" t="s">
        <v>6211</v>
      </c>
      <c r="B12047" t="s">
        <v>6212</v>
      </c>
      <c r="C12047" t="s">
        <v>17410</v>
      </c>
      <c r="D12047" t="s">
        <v>17411</v>
      </c>
      <c r="E12047" s="74">
        <v>41680</v>
      </c>
      <c r="F12047">
        <v>0.24240600000000001</v>
      </c>
      <c r="G12047" t="s">
        <v>17</v>
      </c>
      <c r="H12047" t="s">
        <v>17315</v>
      </c>
      <c r="I12047" s="74">
        <v>43857</v>
      </c>
      <c r="J12047" t="s">
        <v>19</v>
      </c>
      <c r="K12047" t="s">
        <v>17325</v>
      </c>
    </row>
    <row r="12048" spans="1:11" hidden="1" x14ac:dyDescent="0.3">
      <c r="A12048" t="s">
        <v>10899</v>
      </c>
      <c r="B12048" t="s">
        <v>10898</v>
      </c>
      <c r="C12048" t="s">
        <v>17410</v>
      </c>
      <c r="D12048" t="s">
        <v>17411</v>
      </c>
      <c r="E12048" s="74">
        <v>41757</v>
      </c>
      <c r="F12048">
        <v>0.24337900000000001</v>
      </c>
      <c r="G12048" t="s">
        <v>17</v>
      </c>
      <c r="H12048" t="s">
        <v>17315</v>
      </c>
      <c r="I12048" s="74">
        <v>44797</v>
      </c>
      <c r="J12048" t="s">
        <v>19</v>
      </c>
      <c r="K12048" t="s">
        <v>17325</v>
      </c>
    </row>
    <row r="12049" spans="1:11" hidden="1" x14ac:dyDescent="0.3">
      <c r="A12049" t="s">
        <v>6213</v>
      </c>
      <c r="B12049" t="s">
        <v>6214</v>
      </c>
      <c r="C12049" t="s">
        <v>17410</v>
      </c>
      <c r="D12049" t="s">
        <v>17411</v>
      </c>
      <c r="E12049" s="74">
        <v>41757</v>
      </c>
      <c r="F12049">
        <v>0.24681</v>
      </c>
      <c r="G12049" t="s">
        <v>17</v>
      </c>
      <c r="H12049" t="s">
        <v>17315</v>
      </c>
      <c r="I12049" s="74">
        <v>43857</v>
      </c>
      <c r="J12049" t="s">
        <v>19</v>
      </c>
      <c r="K12049" t="s">
        <v>17325</v>
      </c>
    </row>
    <row r="12050" spans="1:11" hidden="1" x14ac:dyDescent="0.3">
      <c r="A12050" t="s">
        <v>10896</v>
      </c>
      <c r="B12050" t="s">
        <v>10895</v>
      </c>
      <c r="C12050" t="s">
        <v>17410</v>
      </c>
      <c r="D12050" t="s">
        <v>17411</v>
      </c>
      <c r="E12050" s="74">
        <v>41522</v>
      </c>
      <c r="F12050">
        <v>0.24861900000000001</v>
      </c>
      <c r="G12050" t="s">
        <v>17</v>
      </c>
      <c r="H12050" t="s">
        <v>17315</v>
      </c>
      <c r="I12050" s="74">
        <v>44797</v>
      </c>
      <c r="J12050" t="s">
        <v>19</v>
      </c>
      <c r="K12050" t="s">
        <v>17325</v>
      </c>
    </row>
    <row r="12051" spans="1:11" hidden="1" x14ac:dyDescent="0.3">
      <c r="A12051" t="s">
        <v>6217</v>
      </c>
      <c r="B12051" t="s">
        <v>6218</v>
      </c>
      <c r="C12051" t="s">
        <v>17410</v>
      </c>
      <c r="D12051" t="s">
        <v>17411</v>
      </c>
      <c r="E12051" s="74">
        <v>41738</v>
      </c>
      <c r="F12051">
        <v>0.241337</v>
      </c>
      <c r="G12051" t="s">
        <v>17</v>
      </c>
      <c r="H12051" t="s">
        <v>17315</v>
      </c>
      <c r="I12051" s="74">
        <v>43857</v>
      </c>
      <c r="J12051" t="s">
        <v>19</v>
      </c>
      <c r="K12051" t="s">
        <v>17325</v>
      </c>
    </row>
    <row r="12052" spans="1:11" hidden="1" x14ac:dyDescent="0.3">
      <c r="A12052" t="s">
        <v>6215</v>
      </c>
      <c r="B12052" t="s">
        <v>6216</v>
      </c>
      <c r="C12052" t="s">
        <v>17410</v>
      </c>
      <c r="D12052" t="s">
        <v>17411</v>
      </c>
      <c r="E12052" s="74">
        <v>41310</v>
      </c>
      <c r="F12052">
        <v>0.24843899999999999</v>
      </c>
      <c r="G12052" t="s">
        <v>17</v>
      </c>
      <c r="H12052" t="s">
        <v>17315</v>
      </c>
      <c r="I12052" s="74">
        <v>43857</v>
      </c>
      <c r="J12052" t="s">
        <v>19</v>
      </c>
      <c r="K12052" t="s">
        <v>17325</v>
      </c>
    </row>
    <row r="12053" spans="1:11" hidden="1" x14ac:dyDescent="0.3">
      <c r="A12053" t="s">
        <v>6219</v>
      </c>
      <c r="B12053" t="s">
        <v>6220</v>
      </c>
      <c r="C12053" t="s">
        <v>17410</v>
      </c>
      <c r="D12053" t="s">
        <v>17411</v>
      </c>
      <c r="E12053" s="74">
        <v>41771</v>
      </c>
      <c r="F12053">
        <v>0.242256</v>
      </c>
      <c r="G12053" t="s">
        <v>17</v>
      </c>
      <c r="H12053" t="s">
        <v>17315</v>
      </c>
      <c r="I12053" s="74">
        <v>43857</v>
      </c>
      <c r="J12053" t="s">
        <v>19</v>
      </c>
      <c r="K12053" t="s">
        <v>17325</v>
      </c>
    </row>
    <row r="12054" spans="1:11" hidden="1" x14ac:dyDescent="0.3">
      <c r="A12054" t="s">
        <v>6221</v>
      </c>
      <c r="B12054" t="s">
        <v>6222</v>
      </c>
      <c r="C12054" t="s">
        <v>17410</v>
      </c>
      <c r="D12054" t="s">
        <v>17411</v>
      </c>
      <c r="E12054" s="74">
        <v>41834</v>
      </c>
      <c r="F12054">
        <v>0.24845</v>
      </c>
      <c r="G12054" t="s">
        <v>17</v>
      </c>
      <c r="H12054" t="s">
        <v>17315</v>
      </c>
      <c r="I12054" s="74">
        <v>43857</v>
      </c>
      <c r="J12054" t="s">
        <v>19</v>
      </c>
      <c r="K12054" t="s">
        <v>17325</v>
      </c>
    </row>
    <row r="12055" spans="1:11" hidden="1" x14ac:dyDescent="0.3">
      <c r="A12055" t="s">
        <v>10894</v>
      </c>
      <c r="B12055" t="s">
        <v>10893</v>
      </c>
      <c r="C12055" t="s">
        <v>17410</v>
      </c>
      <c r="D12055" t="s">
        <v>17411</v>
      </c>
      <c r="E12055" s="74">
        <v>41779</v>
      </c>
      <c r="F12055">
        <v>0.24795200000000001</v>
      </c>
      <c r="G12055" t="s">
        <v>17</v>
      </c>
      <c r="H12055" t="s">
        <v>17315</v>
      </c>
      <c r="I12055" s="74">
        <v>44797</v>
      </c>
      <c r="J12055" t="s">
        <v>19</v>
      </c>
      <c r="K12055" t="s">
        <v>17325</v>
      </c>
    </row>
    <row r="12056" spans="1:11" hidden="1" x14ac:dyDescent="0.3">
      <c r="A12056" t="s">
        <v>6223</v>
      </c>
      <c r="B12056" t="s">
        <v>6224</v>
      </c>
      <c r="C12056" t="s">
        <v>17410</v>
      </c>
      <c r="D12056" t="s">
        <v>17411</v>
      </c>
      <c r="E12056" s="74">
        <v>41533</v>
      </c>
      <c r="F12056">
        <v>0.24457400000000001</v>
      </c>
      <c r="G12056" t="s">
        <v>17</v>
      </c>
      <c r="H12056" t="s">
        <v>17315</v>
      </c>
      <c r="I12056" s="74">
        <v>43857</v>
      </c>
      <c r="J12056" t="s">
        <v>19</v>
      </c>
      <c r="K12056" t="s">
        <v>17325</v>
      </c>
    </row>
    <row r="12057" spans="1:11" hidden="1" x14ac:dyDescent="0.3">
      <c r="A12057" t="s">
        <v>6225</v>
      </c>
      <c r="B12057" t="s">
        <v>6226</v>
      </c>
      <c r="C12057" t="s">
        <v>17410</v>
      </c>
      <c r="D12057" t="s">
        <v>17411</v>
      </c>
      <c r="E12057" s="74">
        <v>41773</v>
      </c>
      <c r="F12057">
        <v>0.24143800000000001</v>
      </c>
      <c r="G12057" t="s">
        <v>17</v>
      </c>
      <c r="H12057" t="s">
        <v>17315</v>
      </c>
      <c r="I12057" s="74">
        <v>43857</v>
      </c>
      <c r="J12057" t="s">
        <v>19</v>
      </c>
      <c r="K12057" t="s">
        <v>17325</v>
      </c>
    </row>
    <row r="12058" spans="1:11" hidden="1" x14ac:dyDescent="0.3">
      <c r="A12058" t="s">
        <v>10892</v>
      </c>
      <c r="B12058" t="s">
        <v>10891</v>
      </c>
      <c r="C12058" t="s">
        <v>17410</v>
      </c>
      <c r="D12058" t="s">
        <v>17411</v>
      </c>
      <c r="E12058" s="74">
        <v>41771</v>
      </c>
      <c r="F12058">
        <v>0.24815599999999999</v>
      </c>
      <c r="G12058" t="s">
        <v>17</v>
      </c>
      <c r="H12058" t="s">
        <v>17315</v>
      </c>
      <c r="I12058" s="74">
        <v>44797</v>
      </c>
      <c r="J12058" t="s">
        <v>19</v>
      </c>
      <c r="K12058" t="s">
        <v>17325</v>
      </c>
    </row>
    <row r="12059" spans="1:11" hidden="1" x14ac:dyDescent="0.3">
      <c r="A12059" t="s">
        <v>6227</v>
      </c>
      <c r="B12059" t="s">
        <v>6228</v>
      </c>
      <c r="C12059" t="s">
        <v>17410</v>
      </c>
      <c r="D12059" t="s">
        <v>17411</v>
      </c>
      <c r="E12059" s="74">
        <v>41778</v>
      </c>
      <c r="F12059">
        <v>0.243899</v>
      </c>
      <c r="G12059" t="s">
        <v>17</v>
      </c>
      <c r="H12059" t="s">
        <v>17315</v>
      </c>
      <c r="I12059" s="74">
        <v>43857</v>
      </c>
      <c r="J12059" t="s">
        <v>19</v>
      </c>
      <c r="K12059" t="s">
        <v>17325</v>
      </c>
    </row>
    <row r="12060" spans="1:11" hidden="1" x14ac:dyDescent="0.3">
      <c r="A12060" t="s">
        <v>10889</v>
      </c>
      <c r="B12060" t="s">
        <v>10888</v>
      </c>
      <c r="C12060" t="s">
        <v>17410</v>
      </c>
      <c r="D12060" t="s">
        <v>17411</v>
      </c>
      <c r="E12060" s="74">
        <v>41704</v>
      </c>
      <c r="F12060">
        <v>0.247395</v>
      </c>
      <c r="G12060" t="s">
        <v>17</v>
      </c>
      <c r="H12060" t="s">
        <v>17315</v>
      </c>
      <c r="I12060" s="74">
        <v>44797</v>
      </c>
      <c r="J12060" t="s">
        <v>19</v>
      </c>
      <c r="K12060" t="s">
        <v>17325</v>
      </c>
    </row>
    <row r="12061" spans="1:11" hidden="1" x14ac:dyDescent="0.3">
      <c r="A12061" t="s">
        <v>10887</v>
      </c>
      <c r="B12061" t="s">
        <v>10886</v>
      </c>
      <c r="C12061" t="s">
        <v>17410</v>
      </c>
      <c r="D12061" t="s">
        <v>17411</v>
      </c>
      <c r="E12061" s="74">
        <v>41771</v>
      </c>
      <c r="F12061">
        <v>0.24179200000000001</v>
      </c>
      <c r="G12061" t="s">
        <v>17</v>
      </c>
      <c r="H12061" t="s">
        <v>17315</v>
      </c>
      <c r="I12061" s="74">
        <v>44797</v>
      </c>
      <c r="J12061" t="s">
        <v>19</v>
      </c>
      <c r="K12061" t="s">
        <v>17325</v>
      </c>
    </row>
    <row r="12062" spans="1:11" hidden="1" x14ac:dyDescent="0.3">
      <c r="A12062" t="s">
        <v>6229</v>
      </c>
      <c r="B12062" t="s">
        <v>6230</v>
      </c>
      <c r="C12062" t="s">
        <v>17410</v>
      </c>
      <c r="D12062" t="s">
        <v>17411</v>
      </c>
      <c r="E12062" s="74">
        <v>41767</v>
      </c>
      <c r="F12062">
        <v>0.24451899999999999</v>
      </c>
      <c r="G12062" t="s">
        <v>17</v>
      </c>
      <c r="H12062" t="s">
        <v>17315</v>
      </c>
      <c r="I12062" s="74">
        <v>43857</v>
      </c>
      <c r="J12062" t="s">
        <v>19</v>
      </c>
      <c r="K12062" t="s">
        <v>17325</v>
      </c>
    </row>
    <row r="12063" spans="1:11" hidden="1" x14ac:dyDescent="0.3">
      <c r="A12063" t="s">
        <v>6231</v>
      </c>
      <c r="B12063" t="s">
        <v>6232</v>
      </c>
      <c r="C12063" t="s">
        <v>17410</v>
      </c>
      <c r="D12063" t="s">
        <v>17411</v>
      </c>
      <c r="E12063" s="74">
        <v>41772</v>
      </c>
      <c r="F12063">
        <v>0.248665</v>
      </c>
      <c r="G12063" t="s">
        <v>17</v>
      </c>
      <c r="H12063" t="s">
        <v>17315</v>
      </c>
      <c r="I12063" s="74">
        <v>43857</v>
      </c>
      <c r="J12063" t="s">
        <v>19</v>
      </c>
      <c r="K12063" t="s">
        <v>17325</v>
      </c>
    </row>
    <row r="12064" spans="1:11" hidden="1" x14ac:dyDescent="0.3">
      <c r="A12064" t="s">
        <v>6233</v>
      </c>
      <c r="B12064" t="s">
        <v>6234</v>
      </c>
      <c r="C12064" t="s">
        <v>17410</v>
      </c>
      <c r="D12064" t="s">
        <v>17411</v>
      </c>
      <c r="E12064" s="74">
        <v>41772</v>
      </c>
      <c r="F12064">
        <v>0.245451</v>
      </c>
      <c r="G12064" t="s">
        <v>17</v>
      </c>
      <c r="H12064" t="s">
        <v>17315</v>
      </c>
      <c r="I12064" s="74">
        <v>43857</v>
      </c>
      <c r="J12064" t="s">
        <v>19</v>
      </c>
      <c r="K12064" t="s">
        <v>17325</v>
      </c>
    </row>
    <row r="12065" spans="1:11" hidden="1" x14ac:dyDescent="0.3">
      <c r="A12065" t="s">
        <v>6235</v>
      </c>
      <c r="B12065" t="s">
        <v>6236</v>
      </c>
      <c r="C12065" t="s">
        <v>17410</v>
      </c>
      <c r="D12065" t="s">
        <v>17411</v>
      </c>
      <c r="E12065" s="74">
        <v>41733</v>
      </c>
      <c r="F12065">
        <v>0.24582599999999999</v>
      </c>
      <c r="G12065" t="s">
        <v>17</v>
      </c>
      <c r="H12065" t="s">
        <v>17315</v>
      </c>
      <c r="I12065" s="74">
        <v>43857</v>
      </c>
      <c r="J12065" t="s">
        <v>19</v>
      </c>
      <c r="K12065" t="s">
        <v>17325</v>
      </c>
    </row>
    <row r="12066" spans="1:11" hidden="1" x14ac:dyDescent="0.3">
      <c r="A12066" t="s">
        <v>10885</v>
      </c>
      <c r="B12066" t="s">
        <v>10884</v>
      </c>
      <c r="C12066" t="s">
        <v>17410</v>
      </c>
      <c r="D12066" t="s">
        <v>17411</v>
      </c>
      <c r="E12066" s="74">
        <v>41730</v>
      </c>
      <c r="F12066">
        <v>0.24210300000000001</v>
      </c>
      <c r="G12066" t="s">
        <v>17</v>
      </c>
      <c r="H12066" t="s">
        <v>17315</v>
      </c>
      <c r="I12066" s="74">
        <v>44797</v>
      </c>
      <c r="J12066" t="s">
        <v>19</v>
      </c>
      <c r="K12066" t="s">
        <v>17325</v>
      </c>
    </row>
    <row r="12067" spans="1:11" hidden="1" x14ac:dyDescent="0.3">
      <c r="A12067" t="s">
        <v>6237</v>
      </c>
      <c r="B12067" t="s">
        <v>6238</v>
      </c>
      <c r="C12067" t="s">
        <v>17410</v>
      </c>
      <c r="D12067" t="s">
        <v>17411</v>
      </c>
      <c r="E12067" s="74">
        <v>41612</v>
      </c>
      <c r="F12067">
        <v>0.24517700000000001</v>
      </c>
      <c r="G12067" t="s">
        <v>17</v>
      </c>
      <c r="H12067" t="s">
        <v>17315</v>
      </c>
      <c r="I12067" s="74">
        <v>43857</v>
      </c>
      <c r="J12067" t="s">
        <v>19</v>
      </c>
      <c r="K12067" t="s">
        <v>17325</v>
      </c>
    </row>
    <row r="12068" spans="1:11" hidden="1" x14ac:dyDescent="0.3">
      <c r="A12068" t="s">
        <v>6239</v>
      </c>
      <c r="B12068" t="s">
        <v>6240</v>
      </c>
      <c r="C12068" t="s">
        <v>17410</v>
      </c>
      <c r="D12068" t="s">
        <v>17411</v>
      </c>
      <c r="E12068" s="74">
        <v>41813</v>
      </c>
      <c r="F12068">
        <v>0.24340899999999999</v>
      </c>
      <c r="G12068" t="s">
        <v>17</v>
      </c>
      <c r="H12068" t="s">
        <v>17315</v>
      </c>
      <c r="I12068" s="74">
        <v>43857</v>
      </c>
      <c r="J12068" t="s">
        <v>19</v>
      </c>
      <c r="K12068" t="s">
        <v>17325</v>
      </c>
    </row>
    <row r="12069" spans="1:11" hidden="1" x14ac:dyDescent="0.3">
      <c r="A12069" t="s">
        <v>6241</v>
      </c>
      <c r="B12069" t="s">
        <v>6242</v>
      </c>
      <c r="C12069" t="s">
        <v>17410</v>
      </c>
      <c r="D12069" t="s">
        <v>17411</v>
      </c>
      <c r="E12069" s="74">
        <v>41794</v>
      </c>
      <c r="F12069">
        <v>0.24671499999999999</v>
      </c>
      <c r="G12069" t="s">
        <v>17</v>
      </c>
      <c r="H12069" t="s">
        <v>17315</v>
      </c>
      <c r="I12069" s="74">
        <v>43857</v>
      </c>
      <c r="J12069" t="s">
        <v>19</v>
      </c>
      <c r="K12069" t="s">
        <v>17325</v>
      </c>
    </row>
    <row r="12070" spans="1:11" hidden="1" x14ac:dyDescent="0.3">
      <c r="A12070" t="s">
        <v>10883</v>
      </c>
      <c r="B12070" t="s">
        <v>10882</v>
      </c>
      <c r="C12070" t="s">
        <v>17410</v>
      </c>
      <c r="D12070" t="s">
        <v>17411</v>
      </c>
      <c r="E12070" s="74">
        <v>41806</v>
      </c>
      <c r="F12070">
        <v>0.24578900000000001</v>
      </c>
      <c r="G12070" t="s">
        <v>17</v>
      </c>
      <c r="H12070" t="s">
        <v>17315</v>
      </c>
      <c r="I12070" s="74">
        <v>44797</v>
      </c>
      <c r="J12070" t="s">
        <v>19</v>
      </c>
      <c r="K12070" t="s">
        <v>17325</v>
      </c>
    </row>
    <row r="12071" spans="1:11" hidden="1" x14ac:dyDescent="0.3">
      <c r="A12071" t="s">
        <v>7733</v>
      </c>
      <c r="B12071" t="s">
        <v>7734</v>
      </c>
      <c r="C12071" t="s">
        <v>17410</v>
      </c>
      <c r="D12071" t="s">
        <v>17411</v>
      </c>
      <c r="E12071" s="74">
        <v>41765</v>
      </c>
      <c r="F12071">
        <v>0.24776899999999999</v>
      </c>
      <c r="G12071" t="s">
        <v>17</v>
      </c>
      <c r="H12071" t="s">
        <v>17315</v>
      </c>
      <c r="I12071" s="74">
        <v>44252</v>
      </c>
      <c r="J12071" t="s">
        <v>19</v>
      </c>
      <c r="K12071" t="s">
        <v>17325</v>
      </c>
    </row>
    <row r="12072" spans="1:11" hidden="1" x14ac:dyDescent="0.3">
      <c r="A12072" t="s">
        <v>6243</v>
      </c>
      <c r="B12072" t="s">
        <v>6244</v>
      </c>
      <c r="C12072" t="s">
        <v>17410</v>
      </c>
      <c r="D12072" t="s">
        <v>17411</v>
      </c>
      <c r="E12072" s="74">
        <v>41799</v>
      </c>
      <c r="F12072">
        <v>0.24739800000000001</v>
      </c>
      <c r="G12072" t="s">
        <v>17</v>
      </c>
      <c r="H12072" t="s">
        <v>17315</v>
      </c>
      <c r="I12072" s="74">
        <v>43857</v>
      </c>
      <c r="J12072" t="s">
        <v>19</v>
      </c>
      <c r="K12072" t="s">
        <v>17325</v>
      </c>
    </row>
    <row r="12073" spans="1:11" hidden="1" x14ac:dyDescent="0.3">
      <c r="A12073" t="s">
        <v>10881</v>
      </c>
      <c r="B12073" t="s">
        <v>10880</v>
      </c>
      <c r="C12073" t="s">
        <v>17410</v>
      </c>
      <c r="D12073" t="s">
        <v>17411</v>
      </c>
      <c r="E12073" s="74">
        <v>41773</v>
      </c>
      <c r="F12073">
        <v>0.24505399999999999</v>
      </c>
      <c r="G12073" t="s">
        <v>17</v>
      </c>
      <c r="H12073" t="s">
        <v>17315</v>
      </c>
      <c r="I12073" s="74">
        <v>44797</v>
      </c>
      <c r="J12073" t="s">
        <v>19</v>
      </c>
      <c r="K12073" t="s">
        <v>17325</v>
      </c>
    </row>
    <row r="12074" spans="1:11" hidden="1" x14ac:dyDescent="0.3">
      <c r="A12074" t="s">
        <v>6245</v>
      </c>
      <c r="B12074" t="s">
        <v>6246</v>
      </c>
      <c r="C12074" t="s">
        <v>17410</v>
      </c>
      <c r="D12074" t="s">
        <v>17411</v>
      </c>
      <c r="E12074" s="74">
        <v>41793</v>
      </c>
      <c r="F12074">
        <v>0.247777</v>
      </c>
      <c r="G12074" t="s">
        <v>17</v>
      </c>
      <c r="H12074" t="s">
        <v>17315</v>
      </c>
      <c r="I12074" s="74">
        <v>43857</v>
      </c>
      <c r="J12074" t="s">
        <v>19</v>
      </c>
      <c r="K12074" t="s">
        <v>17325</v>
      </c>
    </row>
    <row r="12075" spans="1:11" hidden="1" x14ac:dyDescent="0.3">
      <c r="A12075" t="s">
        <v>6247</v>
      </c>
      <c r="B12075" t="s">
        <v>6248</v>
      </c>
      <c r="C12075" t="s">
        <v>17410</v>
      </c>
      <c r="D12075" t="s">
        <v>17411</v>
      </c>
      <c r="E12075" s="74">
        <v>41710</v>
      </c>
      <c r="F12075">
        <v>0.244168</v>
      </c>
      <c r="G12075" t="s">
        <v>17</v>
      </c>
      <c r="H12075" t="s">
        <v>17315</v>
      </c>
      <c r="I12075" s="74">
        <v>43857</v>
      </c>
      <c r="J12075" t="s">
        <v>19</v>
      </c>
      <c r="K12075" t="s">
        <v>17325</v>
      </c>
    </row>
    <row r="12076" spans="1:11" hidden="1" x14ac:dyDescent="0.3">
      <c r="A12076" t="s">
        <v>6249</v>
      </c>
      <c r="B12076" t="s">
        <v>6250</v>
      </c>
      <c r="C12076" t="s">
        <v>17410</v>
      </c>
      <c r="D12076" t="s">
        <v>17411</v>
      </c>
      <c r="E12076" s="74">
        <v>41796</v>
      </c>
      <c r="F12076">
        <v>0.24698899999999999</v>
      </c>
      <c r="G12076" t="s">
        <v>17</v>
      </c>
      <c r="H12076" t="s">
        <v>17315</v>
      </c>
      <c r="I12076" s="74">
        <v>43857</v>
      </c>
      <c r="J12076" t="s">
        <v>19</v>
      </c>
      <c r="K12076" t="s">
        <v>17325</v>
      </c>
    </row>
    <row r="12077" spans="1:11" hidden="1" x14ac:dyDescent="0.3">
      <c r="A12077" t="s">
        <v>6251</v>
      </c>
      <c r="B12077" t="s">
        <v>6252</v>
      </c>
      <c r="C12077" t="s">
        <v>17410</v>
      </c>
      <c r="D12077" t="s">
        <v>17411</v>
      </c>
      <c r="E12077" s="74">
        <v>41733</v>
      </c>
      <c r="F12077">
        <v>0.24160300000000001</v>
      </c>
      <c r="G12077" t="s">
        <v>17</v>
      </c>
      <c r="H12077" t="s">
        <v>17315</v>
      </c>
      <c r="I12077" s="74">
        <v>43857</v>
      </c>
      <c r="J12077" t="s">
        <v>19</v>
      </c>
      <c r="K12077" t="s">
        <v>17325</v>
      </c>
    </row>
    <row r="12078" spans="1:11" hidden="1" x14ac:dyDescent="0.3">
      <c r="A12078" t="s">
        <v>6253</v>
      </c>
      <c r="B12078" t="s">
        <v>6254</v>
      </c>
      <c r="C12078" t="s">
        <v>17410</v>
      </c>
      <c r="D12078" t="s">
        <v>17411</v>
      </c>
      <c r="E12078" s="74">
        <v>41726</v>
      </c>
      <c r="F12078">
        <v>0.243641</v>
      </c>
      <c r="G12078" t="s">
        <v>17</v>
      </c>
      <c r="H12078" t="s">
        <v>17315</v>
      </c>
      <c r="I12078" s="74">
        <v>43857</v>
      </c>
      <c r="J12078" t="s">
        <v>19</v>
      </c>
      <c r="K12078" t="s">
        <v>17325</v>
      </c>
    </row>
    <row r="12079" spans="1:11" hidden="1" x14ac:dyDescent="0.3">
      <c r="A12079" t="s">
        <v>10879</v>
      </c>
      <c r="B12079" t="s">
        <v>10878</v>
      </c>
      <c r="C12079" t="s">
        <v>17410</v>
      </c>
      <c r="D12079" t="s">
        <v>17411</v>
      </c>
      <c r="E12079" s="74">
        <v>41765</v>
      </c>
      <c r="F12079">
        <v>0.24785099999999999</v>
      </c>
      <c r="G12079" t="s">
        <v>17</v>
      </c>
      <c r="H12079" t="s">
        <v>17315</v>
      </c>
      <c r="I12079" s="74">
        <v>44797</v>
      </c>
      <c r="J12079" t="s">
        <v>19</v>
      </c>
      <c r="K12079" t="s">
        <v>17325</v>
      </c>
    </row>
    <row r="12080" spans="1:11" hidden="1" x14ac:dyDescent="0.3">
      <c r="A12080" t="s">
        <v>6255</v>
      </c>
      <c r="B12080" t="s">
        <v>6256</v>
      </c>
      <c r="C12080" t="s">
        <v>17410</v>
      </c>
      <c r="D12080" t="s">
        <v>17411</v>
      </c>
      <c r="E12080" s="74">
        <v>41771</v>
      </c>
      <c r="F12080">
        <v>0.248172</v>
      </c>
      <c r="G12080" t="s">
        <v>17</v>
      </c>
      <c r="H12080" t="s">
        <v>17315</v>
      </c>
      <c r="I12080" s="74">
        <v>43857</v>
      </c>
      <c r="J12080" t="s">
        <v>19</v>
      </c>
      <c r="K12080" t="s">
        <v>17325</v>
      </c>
    </row>
    <row r="12081" spans="1:11" hidden="1" x14ac:dyDescent="0.3">
      <c r="A12081" t="s">
        <v>6257</v>
      </c>
      <c r="B12081" t="s">
        <v>6258</v>
      </c>
      <c r="C12081" t="s">
        <v>17410</v>
      </c>
      <c r="D12081" t="s">
        <v>17411</v>
      </c>
      <c r="E12081" s="74">
        <v>41787</v>
      </c>
      <c r="F12081">
        <v>0.24935199999999999</v>
      </c>
      <c r="G12081" t="s">
        <v>17</v>
      </c>
      <c r="H12081" t="s">
        <v>17315</v>
      </c>
      <c r="I12081" s="74">
        <v>43857</v>
      </c>
      <c r="J12081" t="s">
        <v>19</v>
      </c>
      <c r="K12081" t="s">
        <v>17325</v>
      </c>
    </row>
    <row r="12082" spans="1:11" hidden="1" x14ac:dyDescent="0.3">
      <c r="A12082" t="s">
        <v>6259</v>
      </c>
      <c r="B12082" t="s">
        <v>6260</v>
      </c>
      <c r="C12082" t="s">
        <v>17410</v>
      </c>
      <c r="D12082" t="s">
        <v>17411</v>
      </c>
      <c r="E12082" s="74">
        <v>41757</v>
      </c>
      <c r="F12082">
        <v>0.24529100000000001</v>
      </c>
      <c r="G12082" t="s">
        <v>17</v>
      </c>
      <c r="H12082" t="s">
        <v>17315</v>
      </c>
      <c r="I12082" s="74">
        <v>43857</v>
      </c>
      <c r="J12082" t="s">
        <v>19</v>
      </c>
      <c r="K12082" t="s">
        <v>17325</v>
      </c>
    </row>
    <row r="12083" spans="1:11" hidden="1" x14ac:dyDescent="0.3">
      <c r="A12083" t="s">
        <v>6261</v>
      </c>
      <c r="B12083" t="s">
        <v>6262</v>
      </c>
      <c r="C12083" t="s">
        <v>17410</v>
      </c>
      <c r="D12083" t="s">
        <v>17411</v>
      </c>
      <c r="E12083" s="74">
        <v>41703</v>
      </c>
      <c r="F12083">
        <v>0.247442</v>
      </c>
      <c r="G12083" t="s">
        <v>17</v>
      </c>
      <c r="H12083" t="s">
        <v>17315</v>
      </c>
      <c r="I12083" s="74">
        <v>43857</v>
      </c>
      <c r="J12083" t="s">
        <v>19</v>
      </c>
      <c r="K12083" t="s">
        <v>17325</v>
      </c>
    </row>
    <row r="12084" spans="1:11" hidden="1" x14ac:dyDescent="0.3">
      <c r="A12084" t="s">
        <v>6263</v>
      </c>
      <c r="B12084" t="s">
        <v>6264</v>
      </c>
      <c r="C12084" t="s">
        <v>17410</v>
      </c>
      <c r="D12084" t="s">
        <v>17411</v>
      </c>
      <c r="E12084" s="74">
        <v>41738</v>
      </c>
      <c r="F12084">
        <v>0.246144</v>
      </c>
      <c r="G12084" t="s">
        <v>17</v>
      </c>
      <c r="H12084" t="s">
        <v>17315</v>
      </c>
      <c r="I12084" s="74">
        <v>43857</v>
      </c>
      <c r="J12084" t="s">
        <v>19</v>
      </c>
      <c r="K12084" t="s">
        <v>17325</v>
      </c>
    </row>
    <row r="12085" spans="1:11" hidden="1" x14ac:dyDescent="0.3">
      <c r="A12085" t="s">
        <v>6265</v>
      </c>
      <c r="B12085" t="s">
        <v>6266</v>
      </c>
      <c r="C12085" t="s">
        <v>17410</v>
      </c>
      <c r="D12085" t="s">
        <v>17411</v>
      </c>
      <c r="E12085" s="74">
        <v>41848</v>
      </c>
      <c r="F12085">
        <v>0.24649099999999999</v>
      </c>
      <c r="G12085" t="s">
        <v>17</v>
      </c>
      <c r="H12085" t="s">
        <v>17315</v>
      </c>
      <c r="I12085" s="74">
        <v>43857</v>
      </c>
      <c r="J12085" t="s">
        <v>19</v>
      </c>
      <c r="K12085" t="s">
        <v>17325</v>
      </c>
    </row>
    <row r="12086" spans="1:11" hidden="1" x14ac:dyDescent="0.3">
      <c r="A12086" t="s">
        <v>10876</v>
      </c>
      <c r="B12086" t="s">
        <v>10875</v>
      </c>
      <c r="C12086" t="s">
        <v>17410</v>
      </c>
      <c r="D12086" t="s">
        <v>17411</v>
      </c>
      <c r="E12086" s="74">
        <v>41802</v>
      </c>
      <c r="F12086">
        <v>0.24839</v>
      </c>
      <c r="G12086" t="s">
        <v>17</v>
      </c>
      <c r="H12086" t="s">
        <v>17315</v>
      </c>
      <c r="I12086" s="74">
        <v>44797</v>
      </c>
      <c r="J12086" t="s">
        <v>19</v>
      </c>
      <c r="K12086" t="s">
        <v>17325</v>
      </c>
    </row>
    <row r="12087" spans="1:11" hidden="1" x14ac:dyDescent="0.3">
      <c r="A12087" t="s">
        <v>6267</v>
      </c>
      <c r="B12087" t="s">
        <v>6268</v>
      </c>
      <c r="C12087" t="s">
        <v>17410</v>
      </c>
      <c r="D12087" t="s">
        <v>17411</v>
      </c>
      <c r="E12087" s="74">
        <v>41585</v>
      </c>
      <c r="F12087">
        <v>0.247636</v>
      </c>
      <c r="G12087" t="s">
        <v>17</v>
      </c>
      <c r="H12087" t="s">
        <v>17315</v>
      </c>
      <c r="I12087" s="74">
        <v>43857</v>
      </c>
      <c r="J12087" t="s">
        <v>19</v>
      </c>
      <c r="K12087" t="s">
        <v>17325</v>
      </c>
    </row>
    <row r="12088" spans="1:11" hidden="1" x14ac:dyDescent="0.3">
      <c r="A12088" t="s">
        <v>10874</v>
      </c>
      <c r="B12088" t="s">
        <v>10873</v>
      </c>
      <c r="C12088" t="s">
        <v>17410</v>
      </c>
      <c r="D12088" t="s">
        <v>17411</v>
      </c>
      <c r="E12088" s="74">
        <v>41746</v>
      </c>
      <c r="F12088">
        <v>0.24636</v>
      </c>
      <c r="G12088" t="s">
        <v>17</v>
      </c>
      <c r="H12088" t="s">
        <v>17315</v>
      </c>
      <c r="I12088" s="74">
        <v>44797</v>
      </c>
      <c r="J12088" t="s">
        <v>19</v>
      </c>
      <c r="K12088" t="s">
        <v>17325</v>
      </c>
    </row>
    <row r="12089" spans="1:11" hidden="1" x14ac:dyDescent="0.3">
      <c r="A12089" t="s">
        <v>6269</v>
      </c>
      <c r="B12089" t="s">
        <v>6270</v>
      </c>
      <c r="C12089" t="s">
        <v>17410</v>
      </c>
      <c r="D12089" t="s">
        <v>17411</v>
      </c>
      <c r="E12089" s="74">
        <v>41800</v>
      </c>
      <c r="F12089">
        <v>0.24859999999999999</v>
      </c>
      <c r="G12089" t="s">
        <v>17</v>
      </c>
      <c r="H12089" t="s">
        <v>17315</v>
      </c>
      <c r="I12089" s="74">
        <v>43857</v>
      </c>
      <c r="J12089" t="s">
        <v>19</v>
      </c>
      <c r="K12089" t="s">
        <v>17325</v>
      </c>
    </row>
    <row r="12090" spans="1:11" hidden="1" x14ac:dyDescent="0.3">
      <c r="A12090" t="s">
        <v>6271</v>
      </c>
      <c r="B12090" t="s">
        <v>6272</v>
      </c>
      <c r="C12090" t="s">
        <v>17410</v>
      </c>
      <c r="D12090" t="s">
        <v>17411</v>
      </c>
      <c r="E12090" s="74">
        <v>41802</v>
      </c>
      <c r="F12090">
        <v>0.24340300000000001</v>
      </c>
      <c r="G12090" t="s">
        <v>17</v>
      </c>
      <c r="H12090" t="s">
        <v>17315</v>
      </c>
      <c r="I12090" s="74">
        <v>43857</v>
      </c>
      <c r="J12090" t="s">
        <v>19</v>
      </c>
      <c r="K12090" t="s">
        <v>17325</v>
      </c>
    </row>
    <row r="12091" spans="1:11" hidden="1" x14ac:dyDescent="0.3">
      <c r="A12091" t="s">
        <v>6273</v>
      </c>
      <c r="B12091" t="s">
        <v>6274</v>
      </c>
      <c r="C12091" t="s">
        <v>17410</v>
      </c>
      <c r="D12091" t="s">
        <v>17411</v>
      </c>
      <c r="E12091" s="74">
        <v>41733</v>
      </c>
      <c r="F12091">
        <v>0.24429000000000001</v>
      </c>
      <c r="G12091" t="s">
        <v>17</v>
      </c>
      <c r="H12091" t="s">
        <v>17315</v>
      </c>
      <c r="I12091" s="74">
        <v>43857</v>
      </c>
      <c r="J12091" t="s">
        <v>19</v>
      </c>
      <c r="K12091" t="s">
        <v>17325</v>
      </c>
    </row>
    <row r="12092" spans="1:11" hidden="1" x14ac:dyDescent="0.3">
      <c r="A12092" t="s">
        <v>10871</v>
      </c>
      <c r="B12092" t="s">
        <v>10870</v>
      </c>
      <c r="C12092" t="s">
        <v>17410</v>
      </c>
      <c r="D12092" t="s">
        <v>17411</v>
      </c>
      <c r="E12092" s="74">
        <v>41743</v>
      </c>
      <c r="F12092">
        <v>0.24099899999999999</v>
      </c>
      <c r="G12092" t="s">
        <v>17</v>
      </c>
      <c r="H12092" t="s">
        <v>17315</v>
      </c>
      <c r="I12092" s="74">
        <v>44797</v>
      </c>
      <c r="J12092" t="s">
        <v>19</v>
      </c>
      <c r="K12092" t="s">
        <v>17325</v>
      </c>
    </row>
    <row r="12093" spans="1:11" hidden="1" x14ac:dyDescent="0.3">
      <c r="A12093" t="s">
        <v>10869</v>
      </c>
      <c r="B12093" t="s">
        <v>10868</v>
      </c>
      <c r="C12093" t="s">
        <v>17410</v>
      </c>
      <c r="D12093" t="s">
        <v>17411</v>
      </c>
      <c r="E12093" s="74">
        <v>41285</v>
      </c>
      <c r="F12093">
        <v>0.24749699999999999</v>
      </c>
      <c r="G12093" t="s">
        <v>17</v>
      </c>
      <c r="H12093" t="s">
        <v>17315</v>
      </c>
      <c r="I12093" s="74">
        <v>44797</v>
      </c>
      <c r="J12093" t="s">
        <v>19</v>
      </c>
      <c r="K12093" t="s">
        <v>17325</v>
      </c>
    </row>
    <row r="12094" spans="1:11" hidden="1" x14ac:dyDescent="0.3">
      <c r="A12094" t="s">
        <v>6275</v>
      </c>
      <c r="B12094" t="s">
        <v>6276</v>
      </c>
      <c r="C12094" t="s">
        <v>17410</v>
      </c>
      <c r="D12094" t="s">
        <v>17411</v>
      </c>
      <c r="E12094" s="74">
        <v>41792</v>
      </c>
      <c r="F12094">
        <v>0.248665</v>
      </c>
      <c r="G12094" t="s">
        <v>17</v>
      </c>
      <c r="H12094" t="s">
        <v>17315</v>
      </c>
      <c r="I12094" s="74">
        <v>43857</v>
      </c>
      <c r="J12094" t="s">
        <v>19</v>
      </c>
      <c r="K12094" t="s">
        <v>17325</v>
      </c>
    </row>
    <row r="12095" spans="1:11" hidden="1" x14ac:dyDescent="0.3">
      <c r="A12095" t="s">
        <v>6277</v>
      </c>
      <c r="B12095" t="s">
        <v>6278</v>
      </c>
      <c r="C12095" t="s">
        <v>17410</v>
      </c>
      <c r="D12095" t="s">
        <v>17411</v>
      </c>
      <c r="E12095" s="74">
        <v>41801</v>
      </c>
      <c r="F12095">
        <v>0.24806800000000001</v>
      </c>
      <c r="G12095" t="s">
        <v>17</v>
      </c>
      <c r="H12095" t="s">
        <v>17315</v>
      </c>
      <c r="I12095" s="74">
        <v>43857</v>
      </c>
      <c r="J12095" t="s">
        <v>19</v>
      </c>
      <c r="K12095" t="s">
        <v>17325</v>
      </c>
    </row>
    <row r="12096" spans="1:11" hidden="1" x14ac:dyDescent="0.3">
      <c r="A12096" t="s">
        <v>6279</v>
      </c>
      <c r="B12096" t="s">
        <v>6280</v>
      </c>
      <c r="C12096" t="s">
        <v>17410</v>
      </c>
      <c r="D12096" t="s">
        <v>17411</v>
      </c>
      <c r="E12096" s="74">
        <v>41768</v>
      </c>
      <c r="F12096">
        <v>0.247368</v>
      </c>
      <c r="G12096" t="s">
        <v>17</v>
      </c>
      <c r="H12096" t="s">
        <v>17315</v>
      </c>
      <c r="I12096" s="74">
        <v>43857</v>
      </c>
      <c r="J12096" t="s">
        <v>19</v>
      </c>
      <c r="K12096" t="s">
        <v>17325</v>
      </c>
    </row>
    <row r="12097" spans="1:11" hidden="1" x14ac:dyDescent="0.3">
      <c r="A12097" t="s">
        <v>6281</v>
      </c>
      <c r="B12097" t="s">
        <v>6282</v>
      </c>
      <c r="C12097" t="s">
        <v>17410</v>
      </c>
      <c r="D12097" t="s">
        <v>17411</v>
      </c>
      <c r="E12097" s="74">
        <v>40157</v>
      </c>
      <c r="F12097">
        <v>0.244421</v>
      </c>
      <c r="G12097" t="s">
        <v>17</v>
      </c>
      <c r="H12097" t="s">
        <v>17315</v>
      </c>
      <c r="I12097" s="74">
        <v>43857</v>
      </c>
      <c r="J12097" t="s">
        <v>19</v>
      </c>
      <c r="K12097" t="s">
        <v>17325</v>
      </c>
    </row>
    <row r="12098" spans="1:11" hidden="1" x14ac:dyDescent="0.3">
      <c r="A12098" t="s">
        <v>6283</v>
      </c>
      <c r="B12098" t="s">
        <v>6284</v>
      </c>
      <c r="C12098" t="s">
        <v>17410</v>
      </c>
      <c r="D12098" t="s">
        <v>17411</v>
      </c>
      <c r="E12098" s="74">
        <v>41738</v>
      </c>
      <c r="F12098">
        <v>0.244394</v>
      </c>
      <c r="G12098" t="s">
        <v>17</v>
      </c>
      <c r="H12098" t="s">
        <v>17315</v>
      </c>
      <c r="I12098" s="74">
        <v>43857</v>
      </c>
      <c r="J12098" t="s">
        <v>19</v>
      </c>
      <c r="K12098" t="s">
        <v>17325</v>
      </c>
    </row>
    <row r="12099" spans="1:11" hidden="1" x14ac:dyDescent="0.3">
      <c r="A12099" t="s">
        <v>6285</v>
      </c>
      <c r="B12099" t="s">
        <v>6286</v>
      </c>
      <c r="C12099" t="s">
        <v>17410</v>
      </c>
      <c r="D12099" t="s">
        <v>17411</v>
      </c>
      <c r="E12099" s="74">
        <v>41739</v>
      </c>
      <c r="F12099">
        <v>0.24408199999999999</v>
      </c>
      <c r="G12099" t="s">
        <v>17</v>
      </c>
      <c r="H12099" t="s">
        <v>17315</v>
      </c>
      <c r="I12099" s="74">
        <v>43857</v>
      </c>
      <c r="J12099" t="s">
        <v>19</v>
      </c>
      <c r="K12099" t="s">
        <v>17325</v>
      </c>
    </row>
    <row r="12100" spans="1:11" hidden="1" x14ac:dyDescent="0.3">
      <c r="A12100" t="s">
        <v>10866</v>
      </c>
      <c r="B12100" t="s">
        <v>10865</v>
      </c>
      <c r="C12100" t="s">
        <v>17410</v>
      </c>
      <c r="D12100" t="s">
        <v>17411</v>
      </c>
      <c r="E12100" s="74">
        <v>41760</v>
      </c>
      <c r="F12100">
        <v>0.24710799999999999</v>
      </c>
      <c r="G12100" t="s">
        <v>17</v>
      </c>
      <c r="H12100" t="s">
        <v>17315</v>
      </c>
      <c r="I12100" s="74">
        <v>44797</v>
      </c>
      <c r="J12100" t="s">
        <v>19</v>
      </c>
      <c r="K12100" t="s">
        <v>17325</v>
      </c>
    </row>
    <row r="12101" spans="1:11" hidden="1" x14ac:dyDescent="0.3">
      <c r="A12101" t="s">
        <v>6287</v>
      </c>
      <c r="B12101" t="s">
        <v>6288</v>
      </c>
      <c r="C12101" t="s">
        <v>17410</v>
      </c>
      <c r="D12101" t="s">
        <v>17411</v>
      </c>
      <c r="E12101" s="74">
        <v>41831</v>
      </c>
      <c r="F12101">
        <v>0.24326600000000001</v>
      </c>
      <c r="G12101" t="s">
        <v>17</v>
      </c>
      <c r="H12101" t="s">
        <v>17315</v>
      </c>
      <c r="I12101" s="74">
        <v>43857</v>
      </c>
      <c r="J12101" t="s">
        <v>19</v>
      </c>
      <c r="K12101" t="s">
        <v>17325</v>
      </c>
    </row>
    <row r="12102" spans="1:11" hidden="1" x14ac:dyDescent="0.3">
      <c r="A12102" t="s">
        <v>10864</v>
      </c>
      <c r="B12102" t="s">
        <v>10863</v>
      </c>
      <c r="C12102" t="s">
        <v>17410</v>
      </c>
      <c r="D12102" t="s">
        <v>17411</v>
      </c>
      <c r="E12102" s="74">
        <v>41710</v>
      </c>
      <c r="F12102">
        <v>0.24821399999999999</v>
      </c>
      <c r="G12102" t="s">
        <v>17</v>
      </c>
      <c r="H12102" t="s">
        <v>17315</v>
      </c>
      <c r="I12102" s="74">
        <v>44797</v>
      </c>
      <c r="J12102" t="s">
        <v>19</v>
      </c>
      <c r="K12102" t="s">
        <v>17325</v>
      </c>
    </row>
    <row r="12103" spans="1:11" hidden="1" x14ac:dyDescent="0.3">
      <c r="A12103" t="s">
        <v>6289</v>
      </c>
      <c r="B12103" t="s">
        <v>6290</v>
      </c>
      <c r="C12103" t="s">
        <v>17410</v>
      </c>
      <c r="D12103" t="s">
        <v>17411</v>
      </c>
      <c r="E12103" s="74">
        <v>41765</v>
      </c>
      <c r="F12103">
        <v>0.24688399999999999</v>
      </c>
      <c r="G12103" t="s">
        <v>17</v>
      </c>
      <c r="H12103" t="s">
        <v>17315</v>
      </c>
      <c r="I12103" s="74">
        <v>43857</v>
      </c>
      <c r="J12103" t="s">
        <v>19</v>
      </c>
      <c r="K12103" t="s">
        <v>17325</v>
      </c>
    </row>
    <row r="12104" spans="1:11" hidden="1" x14ac:dyDescent="0.3">
      <c r="A12104" t="s">
        <v>10862</v>
      </c>
      <c r="B12104" t="s">
        <v>10861</v>
      </c>
      <c r="C12104" t="s">
        <v>17410</v>
      </c>
      <c r="D12104" t="s">
        <v>17411</v>
      </c>
      <c r="E12104" s="74">
        <v>41708</v>
      </c>
      <c r="F12104">
        <v>0.24780199999999999</v>
      </c>
      <c r="G12104" t="s">
        <v>17</v>
      </c>
      <c r="H12104" t="s">
        <v>17315</v>
      </c>
      <c r="I12104" s="74">
        <v>44797</v>
      </c>
      <c r="J12104" t="s">
        <v>19</v>
      </c>
      <c r="K12104" t="s">
        <v>17325</v>
      </c>
    </row>
    <row r="12105" spans="1:11" hidden="1" x14ac:dyDescent="0.3">
      <c r="A12105" t="s">
        <v>6291</v>
      </c>
      <c r="B12105" t="s">
        <v>6292</v>
      </c>
      <c r="C12105" t="s">
        <v>17410</v>
      </c>
      <c r="D12105" t="s">
        <v>17411</v>
      </c>
      <c r="E12105" s="74">
        <v>41795</v>
      </c>
      <c r="F12105">
        <v>0.24362200000000001</v>
      </c>
      <c r="G12105" t="s">
        <v>17</v>
      </c>
      <c r="H12105" t="s">
        <v>17315</v>
      </c>
      <c r="I12105" s="74">
        <v>43857</v>
      </c>
      <c r="J12105" t="s">
        <v>19</v>
      </c>
      <c r="K12105" t="s">
        <v>17325</v>
      </c>
    </row>
    <row r="12106" spans="1:11" hidden="1" x14ac:dyDescent="0.3">
      <c r="A12106" t="s">
        <v>10860</v>
      </c>
      <c r="B12106" t="s">
        <v>10859</v>
      </c>
      <c r="C12106" t="s">
        <v>17410</v>
      </c>
      <c r="D12106" t="s">
        <v>17411</v>
      </c>
      <c r="E12106" s="74">
        <v>41738</v>
      </c>
      <c r="F12106">
        <v>0.249333</v>
      </c>
      <c r="G12106" t="s">
        <v>17</v>
      </c>
      <c r="H12106" t="s">
        <v>17315</v>
      </c>
      <c r="I12106" s="74">
        <v>44797</v>
      </c>
      <c r="J12106" t="s">
        <v>19</v>
      </c>
      <c r="K12106" t="s">
        <v>17325</v>
      </c>
    </row>
    <row r="12107" spans="1:11" hidden="1" x14ac:dyDescent="0.3">
      <c r="A12107" t="s">
        <v>6293</v>
      </c>
      <c r="B12107" t="s">
        <v>6294</v>
      </c>
      <c r="C12107" t="s">
        <v>17410</v>
      </c>
      <c r="D12107" t="s">
        <v>17411</v>
      </c>
      <c r="E12107" s="74">
        <v>41766</v>
      </c>
      <c r="F12107">
        <v>0.243615</v>
      </c>
      <c r="G12107" t="s">
        <v>17</v>
      </c>
      <c r="H12107" t="s">
        <v>17315</v>
      </c>
      <c r="I12107" s="74">
        <v>43857</v>
      </c>
      <c r="J12107" t="s">
        <v>19</v>
      </c>
      <c r="K12107" t="s">
        <v>17325</v>
      </c>
    </row>
    <row r="12108" spans="1:11" hidden="1" x14ac:dyDescent="0.3">
      <c r="A12108" t="s">
        <v>6295</v>
      </c>
      <c r="B12108" t="s">
        <v>6296</v>
      </c>
      <c r="C12108" t="s">
        <v>17410</v>
      </c>
      <c r="D12108" t="s">
        <v>17411</v>
      </c>
      <c r="E12108" s="74">
        <v>41733</v>
      </c>
      <c r="F12108">
        <v>0.24337</v>
      </c>
      <c r="G12108" t="s">
        <v>17</v>
      </c>
      <c r="H12108" t="s">
        <v>17315</v>
      </c>
      <c r="I12108" s="74">
        <v>43857</v>
      </c>
      <c r="J12108" t="s">
        <v>19</v>
      </c>
      <c r="K12108" t="s">
        <v>17325</v>
      </c>
    </row>
    <row r="12109" spans="1:11" hidden="1" x14ac:dyDescent="0.3">
      <c r="A12109" t="s">
        <v>7735</v>
      </c>
      <c r="B12109" t="s">
        <v>7736</v>
      </c>
      <c r="C12109" t="s">
        <v>17410</v>
      </c>
      <c r="D12109" t="s">
        <v>17411</v>
      </c>
      <c r="E12109" s="74">
        <v>41857</v>
      </c>
      <c r="F12109">
        <v>0.24491499999999999</v>
      </c>
      <c r="G12109" t="s">
        <v>17</v>
      </c>
      <c r="H12109" t="s">
        <v>17315</v>
      </c>
      <c r="I12109" s="74">
        <v>44252</v>
      </c>
      <c r="J12109" t="s">
        <v>19</v>
      </c>
      <c r="K12109" t="s">
        <v>17325</v>
      </c>
    </row>
    <row r="12110" spans="1:11" hidden="1" x14ac:dyDescent="0.3">
      <c r="A12110" t="s">
        <v>6297</v>
      </c>
      <c r="B12110" t="s">
        <v>6298</v>
      </c>
      <c r="C12110" t="s">
        <v>17410</v>
      </c>
      <c r="D12110" t="s">
        <v>17411</v>
      </c>
      <c r="E12110" s="74">
        <v>41744</v>
      </c>
      <c r="F12110">
        <v>0.246528</v>
      </c>
      <c r="G12110" t="s">
        <v>17</v>
      </c>
      <c r="H12110" t="s">
        <v>17315</v>
      </c>
      <c r="I12110" s="74">
        <v>43857</v>
      </c>
      <c r="J12110" t="s">
        <v>19</v>
      </c>
      <c r="K12110" t="s">
        <v>17325</v>
      </c>
    </row>
    <row r="12111" spans="1:11" hidden="1" x14ac:dyDescent="0.3">
      <c r="A12111" t="s">
        <v>10857</v>
      </c>
      <c r="B12111" t="s">
        <v>10856</v>
      </c>
      <c r="C12111" t="s">
        <v>17410</v>
      </c>
      <c r="D12111" t="s">
        <v>17411</v>
      </c>
      <c r="E12111" s="74">
        <v>41800</v>
      </c>
      <c r="F12111">
        <v>0.24815200000000001</v>
      </c>
      <c r="G12111" t="s">
        <v>17</v>
      </c>
      <c r="H12111" t="s">
        <v>17315</v>
      </c>
      <c r="I12111" s="74">
        <v>44797</v>
      </c>
      <c r="J12111" t="s">
        <v>19</v>
      </c>
      <c r="K12111" t="s">
        <v>17325</v>
      </c>
    </row>
    <row r="12112" spans="1:11" hidden="1" x14ac:dyDescent="0.3">
      <c r="A12112" t="s">
        <v>6299</v>
      </c>
      <c r="B12112" t="s">
        <v>6300</v>
      </c>
      <c r="C12112" t="s">
        <v>17410</v>
      </c>
      <c r="D12112" t="s">
        <v>17411</v>
      </c>
      <c r="E12112" s="74">
        <v>41773</v>
      </c>
      <c r="F12112">
        <v>0.24876500000000001</v>
      </c>
      <c r="G12112" t="s">
        <v>17</v>
      </c>
      <c r="H12112" t="s">
        <v>17315</v>
      </c>
      <c r="I12112" s="74">
        <v>43857</v>
      </c>
      <c r="J12112" t="s">
        <v>19</v>
      </c>
      <c r="K12112" t="s">
        <v>17325</v>
      </c>
    </row>
    <row r="12113" spans="1:11" hidden="1" x14ac:dyDescent="0.3">
      <c r="A12113" t="s">
        <v>7737</v>
      </c>
      <c r="B12113" t="s">
        <v>7738</v>
      </c>
      <c r="C12113" t="s">
        <v>17410</v>
      </c>
      <c r="D12113" t="s">
        <v>17411</v>
      </c>
      <c r="E12113" s="74">
        <v>41779</v>
      </c>
      <c r="F12113">
        <v>0.246696</v>
      </c>
      <c r="G12113" t="s">
        <v>17</v>
      </c>
      <c r="H12113" t="s">
        <v>17315</v>
      </c>
      <c r="I12113" s="74">
        <v>44252</v>
      </c>
      <c r="J12113" t="s">
        <v>19</v>
      </c>
      <c r="K12113" t="s">
        <v>17325</v>
      </c>
    </row>
    <row r="12114" spans="1:11" hidden="1" x14ac:dyDescent="0.3">
      <c r="A12114" t="s">
        <v>6301</v>
      </c>
      <c r="B12114" t="s">
        <v>6302</v>
      </c>
      <c r="C12114" t="s">
        <v>17410</v>
      </c>
      <c r="D12114" t="s">
        <v>17411</v>
      </c>
      <c r="E12114" s="74">
        <v>41768</v>
      </c>
      <c r="F12114">
        <v>0.248306</v>
      </c>
      <c r="G12114" t="s">
        <v>17</v>
      </c>
      <c r="H12114" t="s">
        <v>17315</v>
      </c>
      <c r="I12114" s="74">
        <v>43857</v>
      </c>
      <c r="J12114" t="s">
        <v>19</v>
      </c>
      <c r="K12114" t="s">
        <v>17325</v>
      </c>
    </row>
    <row r="12115" spans="1:11" hidden="1" x14ac:dyDescent="0.3">
      <c r="A12115" t="s">
        <v>10855</v>
      </c>
      <c r="B12115" t="s">
        <v>10854</v>
      </c>
      <c r="C12115" t="s">
        <v>17410</v>
      </c>
      <c r="D12115" t="s">
        <v>17411</v>
      </c>
      <c r="E12115" s="74">
        <v>41789</v>
      </c>
      <c r="F12115">
        <v>0.24603800000000001</v>
      </c>
      <c r="G12115" t="s">
        <v>17</v>
      </c>
      <c r="H12115" t="s">
        <v>17315</v>
      </c>
      <c r="I12115" s="74">
        <v>44797</v>
      </c>
      <c r="J12115" t="s">
        <v>19</v>
      </c>
      <c r="K12115" t="s">
        <v>17325</v>
      </c>
    </row>
    <row r="12116" spans="1:11" hidden="1" x14ac:dyDescent="0.3">
      <c r="A12116" t="s">
        <v>6303</v>
      </c>
      <c r="B12116" t="s">
        <v>6304</v>
      </c>
      <c r="C12116" t="s">
        <v>17410</v>
      </c>
      <c r="D12116" t="s">
        <v>17411</v>
      </c>
      <c r="E12116" s="74">
        <v>41928</v>
      </c>
      <c r="F12116">
        <v>0.24682799999999999</v>
      </c>
      <c r="G12116" t="s">
        <v>17</v>
      </c>
      <c r="H12116" t="s">
        <v>17315</v>
      </c>
      <c r="I12116" s="74">
        <v>43857</v>
      </c>
      <c r="J12116" t="s">
        <v>19</v>
      </c>
      <c r="K12116" t="s">
        <v>17325</v>
      </c>
    </row>
    <row r="12117" spans="1:11" hidden="1" x14ac:dyDescent="0.3">
      <c r="A12117" t="s">
        <v>6305</v>
      </c>
      <c r="B12117" t="s">
        <v>6306</v>
      </c>
      <c r="C12117" t="s">
        <v>17410</v>
      </c>
      <c r="D12117" t="s">
        <v>17411</v>
      </c>
      <c r="E12117" s="74">
        <v>41760</v>
      </c>
      <c r="F12117">
        <v>0.24624699999999999</v>
      </c>
      <c r="G12117" t="s">
        <v>17</v>
      </c>
      <c r="H12117" t="s">
        <v>17315</v>
      </c>
      <c r="I12117" s="74">
        <v>43857</v>
      </c>
      <c r="J12117" t="s">
        <v>19</v>
      </c>
      <c r="K12117" t="s">
        <v>17325</v>
      </c>
    </row>
    <row r="12118" spans="1:11" hidden="1" x14ac:dyDescent="0.3">
      <c r="A12118" t="s">
        <v>6307</v>
      </c>
      <c r="B12118" t="s">
        <v>6308</v>
      </c>
      <c r="C12118" t="s">
        <v>17410</v>
      </c>
      <c r="D12118" t="s">
        <v>17411</v>
      </c>
      <c r="E12118" s="74">
        <v>41744</v>
      </c>
      <c r="F12118">
        <v>0.24634500000000001</v>
      </c>
      <c r="G12118" t="s">
        <v>17</v>
      </c>
      <c r="H12118" t="s">
        <v>17315</v>
      </c>
      <c r="I12118" s="74">
        <v>43857</v>
      </c>
      <c r="J12118" t="s">
        <v>19</v>
      </c>
      <c r="K12118" t="s">
        <v>17325</v>
      </c>
    </row>
    <row r="12119" spans="1:11" hidden="1" x14ac:dyDescent="0.3">
      <c r="A12119" t="s">
        <v>6309</v>
      </c>
      <c r="B12119" t="s">
        <v>6310</v>
      </c>
      <c r="C12119" t="s">
        <v>17410</v>
      </c>
      <c r="D12119" t="s">
        <v>17411</v>
      </c>
      <c r="E12119" s="74">
        <v>41827</v>
      </c>
      <c r="F12119">
        <v>0.24823700000000001</v>
      </c>
      <c r="G12119" t="s">
        <v>17</v>
      </c>
      <c r="H12119" t="s">
        <v>17315</v>
      </c>
      <c r="I12119" s="74">
        <v>43857</v>
      </c>
      <c r="J12119" t="s">
        <v>19</v>
      </c>
      <c r="K12119" t="s">
        <v>17325</v>
      </c>
    </row>
    <row r="12120" spans="1:11" hidden="1" x14ac:dyDescent="0.3">
      <c r="A12120" t="s">
        <v>6311</v>
      </c>
      <c r="B12120" t="s">
        <v>6312</v>
      </c>
      <c r="C12120" t="s">
        <v>17410</v>
      </c>
      <c r="D12120" t="s">
        <v>17411</v>
      </c>
      <c r="E12120" s="74">
        <v>41767</v>
      </c>
      <c r="F12120">
        <v>0.246638</v>
      </c>
      <c r="G12120" t="s">
        <v>17</v>
      </c>
      <c r="H12120" t="s">
        <v>17315</v>
      </c>
      <c r="I12120" s="74">
        <v>43857</v>
      </c>
      <c r="J12120" t="s">
        <v>19</v>
      </c>
      <c r="K12120" t="s">
        <v>17325</v>
      </c>
    </row>
    <row r="12121" spans="1:11" hidden="1" x14ac:dyDescent="0.3">
      <c r="A12121" t="s">
        <v>6313</v>
      </c>
      <c r="B12121" t="s">
        <v>6314</v>
      </c>
      <c r="C12121" t="s">
        <v>17410</v>
      </c>
      <c r="D12121" t="s">
        <v>17411</v>
      </c>
      <c r="E12121" s="74">
        <v>41739</v>
      </c>
      <c r="F12121">
        <v>0.24910599999999999</v>
      </c>
      <c r="G12121" t="s">
        <v>17</v>
      </c>
      <c r="H12121" t="s">
        <v>17315</v>
      </c>
      <c r="I12121" s="74">
        <v>43857</v>
      </c>
      <c r="J12121" t="s">
        <v>19</v>
      </c>
      <c r="K12121" t="s">
        <v>17325</v>
      </c>
    </row>
    <row r="12122" spans="1:11" hidden="1" x14ac:dyDescent="0.3">
      <c r="A12122" t="s">
        <v>10852</v>
      </c>
      <c r="B12122" t="s">
        <v>10851</v>
      </c>
      <c r="C12122" t="s">
        <v>17410</v>
      </c>
      <c r="D12122" t="s">
        <v>17411</v>
      </c>
      <c r="E12122" s="74">
        <v>39891</v>
      </c>
      <c r="F12122">
        <v>0.24918199999999999</v>
      </c>
      <c r="G12122" t="s">
        <v>17</v>
      </c>
      <c r="H12122" t="s">
        <v>17315</v>
      </c>
      <c r="I12122" s="74">
        <v>44823</v>
      </c>
      <c r="J12122" t="s">
        <v>19</v>
      </c>
      <c r="K12122" t="s">
        <v>17325</v>
      </c>
    </row>
    <row r="12123" spans="1:11" hidden="1" x14ac:dyDescent="0.3">
      <c r="A12123" t="s">
        <v>6315</v>
      </c>
      <c r="B12123" t="s">
        <v>6316</v>
      </c>
      <c r="C12123" t="s">
        <v>17410</v>
      </c>
      <c r="D12123" t="s">
        <v>17411</v>
      </c>
      <c r="E12123" s="74">
        <v>41744</v>
      </c>
      <c r="F12123">
        <v>0.24724199999999999</v>
      </c>
      <c r="G12123" t="s">
        <v>17</v>
      </c>
      <c r="H12123" t="s">
        <v>17315</v>
      </c>
      <c r="I12123" s="74">
        <v>43857</v>
      </c>
      <c r="J12123" t="s">
        <v>19</v>
      </c>
      <c r="K12123" t="s">
        <v>17325</v>
      </c>
    </row>
    <row r="12124" spans="1:11" hidden="1" x14ac:dyDescent="0.3">
      <c r="A12124" t="s">
        <v>6317</v>
      </c>
      <c r="B12124" t="s">
        <v>6318</v>
      </c>
      <c r="C12124" t="s">
        <v>17410</v>
      </c>
      <c r="D12124" t="s">
        <v>17411</v>
      </c>
      <c r="E12124" s="74">
        <v>41737</v>
      </c>
      <c r="F12124">
        <v>0.245784</v>
      </c>
      <c r="G12124" t="s">
        <v>17</v>
      </c>
      <c r="H12124" t="s">
        <v>17315</v>
      </c>
      <c r="I12124" s="74">
        <v>43857</v>
      </c>
      <c r="J12124" t="s">
        <v>19</v>
      </c>
      <c r="K12124" t="s">
        <v>17325</v>
      </c>
    </row>
    <row r="12125" spans="1:11" hidden="1" x14ac:dyDescent="0.3">
      <c r="A12125" t="s">
        <v>6319</v>
      </c>
      <c r="B12125" t="s">
        <v>6320</v>
      </c>
      <c r="C12125" t="s">
        <v>17410</v>
      </c>
      <c r="D12125" t="s">
        <v>17411</v>
      </c>
      <c r="E12125" s="74">
        <v>41796</v>
      </c>
      <c r="F12125">
        <v>0.244199</v>
      </c>
      <c r="G12125" t="s">
        <v>17</v>
      </c>
      <c r="H12125" t="s">
        <v>17315</v>
      </c>
      <c r="I12125" s="74">
        <v>43857</v>
      </c>
      <c r="J12125" t="s">
        <v>19</v>
      </c>
      <c r="K12125" t="s">
        <v>17325</v>
      </c>
    </row>
    <row r="12126" spans="1:11" hidden="1" x14ac:dyDescent="0.3">
      <c r="A12126" t="s">
        <v>6321</v>
      </c>
      <c r="B12126" t="s">
        <v>6322</v>
      </c>
      <c r="C12126" t="s">
        <v>17410</v>
      </c>
      <c r="D12126" t="s">
        <v>17411</v>
      </c>
      <c r="E12126" s="74">
        <v>41743</v>
      </c>
      <c r="F12126">
        <v>0.24563499999999999</v>
      </c>
      <c r="G12126" t="s">
        <v>17</v>
      </c>
      <c r="H12126" t="s">
        <v>17315</v>
      </c>
      <c r="I12126" s="74">
        <v>43858</v>
      </c>
      <c r="J12126" t="s">
        <v>19</v>
      </c>
      <c r="K12126" t="s">
        <v>17325</v>
      </c>
    </row>
    <row r="12127" spans="1:11" hidden="1" x14ac:dyDescent="0.3">
      <c r="A12127" t="s">
        <v>10850</v>
      </c>
      <c r="B12127" t="s">
        <v>10849</v>
      </c>
      <c r="C12127" t="s">
        <v>17410</v>
      </c>
      <c r="D12127" t="s">
        <v>17411</v>
      </c>
      <c r="E12127" s="74">
        <v>41740</v>
      </c>
      <c r="F12127">
        <v>0.248172</v>
      </c>
      <c r="G12127" t="s">
        <v>17</v>
      </c>
      <c r="H12127" t="s">
        <v>17315</v>
      </c>
      <c r="I12127" s="74">
        <v>44797</v>
      </c>
      <c r="J12127" t="s">
        <v>19</v>
      </c>
      <c r="K12127" t="s">
        <v>17325</v>
      </c>
    </row>
    <row r="12128" spans="1:11" hidden="1" x14ac:dyDescent="0.3">
      <c r="A12128" t="s">
        <v>6323</v>
      </c>
      <c r="B12128" t="s">
        <v>6324</v>
      </c>
      <c r="C12128" t="s">
        <v>17410</v>
      </c>
      <c r="D12128" t="s">
        <v>17411</v>
      </c>
      <c r="E12128" s="74">
        <v>41772</v>
      </c>
      <c r="F12128">
        <v>0.24703600000000001</v>
      </c>
      <c r="G12128" t="s">
        <v>17</v>
      </c>
      <c r="H12128" t="s">
        <v>17315</v>
      </c>
      <c r="I12128" s="74">
        <v>43858</v>
      </c>
      <c r="J12128" t="s">
        <v>19</v>
      </c>
      <c r="K12128" t="s">
        <v>17325</v>
      </c>
    </row>
    <row r="12129" spans="1:11" hidden="1" x14ac:dyDescent="0.3">
      <c r="A12129" t="s">
        <v>10848</v>
      </c>
      <c r="B12129" t="s">
        <v>10847</v>
      </c>
      <c r="C12129" t="s">
        <v>17410</v>
      </c>
      <c r="D12129" t="s">
        <v>17411</v>
      </c>
      <c r="E12129" s="74">
        <v>41778</v>
      </c>
      <c r="F12129">
        <v>0.247111</v>
      </c>
      <c r="G12129" t="s">
        <v>17</v>
      </c>
      <c r="H12129" t="s">
        <v>17315</v>
      </c>
      <c r="I12129" s="74">
        <v>44797</v>
      </c>
      <c r="J12129" t="s">
        <v>19</v>
      </c>
      <c r="K12129" t="s">
        <v>17325</v>
      </c>
    </row>
    <row r="12130" spans="1:11" hidden="1" x14ac:dyDescent="0.3">
      <c r="A12130" t="s">
        <v>6325</v>
      </c>
      <c r="B12130" t="s">
        <v>6326</v>
      </c>
      <c r="C12130" t="s">
        <v>17410</v>
      </c>
      <c r="D12130" t="s">
        <v>17411</v>
      </c>
      <c r="E12130" s="74">
        <v>41754</v>
      </c>
      <c r="F12130">
        <v>0.24693200000000001</v>
      </c>
      <c r="G12130" t="s">
        <v>17</v>
      </c>
      <c r="H12130" t="s">
        <v>17315</v>
      </c>
      <c r="I12130" s="74">
        <v>43858</v>
      </c>
      <c r="J12130" t="s">
        <v>19</v>
      </c>
      <c r="K12130" t="s">
        <v>17325</v>
      </c>
    </row>
    <row r="12131" spans="1:11" hidden="1" x14ac:dyDescent="0.3">
      <c r="A12131" t="s">
        <v>10845</v>
      </c>
      <c r="B12131" t="s">
        <v>10844</v>
      </c>
      <c r="C12131" t="s">
        <v>17410</v>
      </c>
      <c r="D12131" t="s">
        <v>17411</v>
      </c>
      <c r="E12131" s="74">
        <v>41736</v>
      </c>
      <c r="F12131">
        <v>0.24046600000000001</v>
      </c>
      <c r="G12131" t="s">
        <v>17</v>
      </c>
      <c r="H12131" t="s">
        <v>17315</v>
      </c>
      <c r="I12131" s="74">
        <v>44797</v>
      </c>
      <c r="J12131" t="s">
        <v>19</v>
      </c>
      <c r="K12131" t="s">
        <v>17325</v>
      </c>
    </row>
    <row r="12132" spans="1:11" hidden="1" x14ac:dyDescent="0.3">
      <c r="A12132" t="s">
        <v>6331</v>
      </c>
      <c r="B12132" t="s">
        <v>6332</v>
      </c>
      <c r="C12132" t="s">
        <v>17410</v>
      </c>
      <c r="D12132" t="s">
        <v>17411</v>
      </c>
      <c r="E12132" s="74">
        <v>41757</v>
      </c>
      <c r="F12132">
        <v>0.24909400000000001</v>
      </c>
      <c r="G12132" t="s">
        <v>17</v>
      </c>
      <c r="H12132" t="s">
        <v>17315</v>
      </c>
      <c r="I12132" s="74">
        <v>43858</v>
      </c>
      <c r="J12132" t="s">
        <v>19</v>
      </c>
      <c r="K12132" t="s">
        <v>17325</v>
      </c>
    </row>
    <row r="12133" spans="1:11" hidden="1" x14ac:dyDescent="0.3">
      <c r="A12133" t="s">
        <v>6327</v>
      </c>
      <c r="B12133" t="s">
        <v>6328</v>
      </c>
      <c r="C12133" t="s">
        <v>17410</v>
      </c>
      <c r="D12133" t="s">
        <v>17411</v>
      </c>
      <c r="E12133" s="74">
        <v>41753</v>
      </c>
      <c r="F12133">
        <v>0.248422</v>
      </c>
      <c r="G12133" t="s">
        <v>17</v>
      </c>
      <c r="H12133" t="s">
        <v>17315</v>
      </c>
      <c r="I12133" s="74">
        <v>43858</v>
      </c>
      <c r="J12133" t="s">
        <v>19</v>
      </c>
      <c r="K12133" t="s">
        <v>17325</v>
      </c>
    </row>
    <row r="12134" spans="1:11" hidden="1" x14ac:dyDescent="0.3">
      <c r="A12134" t="s">
        <v>6329</v>
      </c>
      <c r="B12134" t="s">
        <v>6330</v>
      </c>
      <c r="C12134" t="s">
        <v>17410</v>
      </c>
      <c r="D12134" t="s">
        <v>17411</v>
      </c>
      <c r="E12134" s="74">
        <v>41771</v>
      </c>
      <c r="F12134">
        <v>0.24931400000000001</v>
      </c>
      <c r="G12134" t="s">
        <v>17</v>
      </c>
      <c r="H12134" t="s">
        <v>17315</v>
      </c>
      <c r="I12134" s="74">
        <v>43858</v>
      </c>
      <c r="J12134" t="s">
        <v>19</v>
      </c>
      <c r="K12134" t="s">
        <v>17325</v>
      </c>
    </row>
    <row r="12135" spans="1:11" hidden="1" x14ac:dyDescent="0.3">
      <c r="A12135" t="s">
        <v>10843</v>
      </c>
      <c r="B12135" t="s">
        <v>10842</v>
      </c>
      <c r="C12135" t="s">
        <v>17410</v>
      </c>
      <c r="D12135" t="s">
        <v>17411</v>
      </c>
      <c r="E12135" s="74">
        <v>41848</v>
      </c>
      <c r="F12135">
        <v>0.246004</v>
      </c>
      <c r="G12135" t="s">
        <v>17</v>
      </c>
      <c r="H12135" t="s">
        <v>17315</v>
      </c>
      <c r="I12135" s="74">
        <v>44797</v>
      </c>
      <c r="J12135" t="s">
        <v>19</v>
      </c>
      <c r="K12135" t="s">
        <v>17325</v>
      </c>
    </row>
    <row r="12136" spans="1:11" hidden="1" x14ac:dyDescent="0.3">
      <c r="A12136" t="s">
        <v>6333</v>
      </c>
      <c r="B12136" t="s">
        <v>6334</v>
      </c>
      <c r="C12136" t="s">
        <v>17410</v>
      </c>
      <c r="D12136" t="s">
        <v>17411</v>
      </c>
      <c r="E12136" s="74">
        <v>39783</v>
      </c>
      <c r="F12136">
        <v>0.24302299999999999</v>
      </c>
      <c r="G12136" t="s">
        <v>17</v>
      </c>
      <c r="H12136" t="s">
        <v>17315</v>
      </c>
      <c r="I12136" s="74">
        <v>43858</v>
      </c>
      <c r="J12136" t="s">
        <v>19</v>
      </c>
      <c r="K12136" t="s">
        <v>17325</v>
      </c>
    </row>
    <row r="12137" spans="1:11" hidden="1" x14ac:dyDescent="0.3">
      <c r="A12137" t="s">
        <v>6335</v>
      </c>
      <c r="B12137" t="s">
        <v>6336</v>
      </c>
      <c r="C12137" t="s">
        <v>17410</v>
      </c>
      <c r="D12137" t="s">
        <v>17411</v>
      </c>
      <c r="E12137" s="74">
        <v>41813</v>
      </c>
      <c r="F12137">
        <v>0.24653800000000001</v>
      </c>
      <c r="G12137" t="s">
        <v>17</v>
      </c>
      <c r="H12137" t="s">
        <v>17315</v>
      </c>
      <c r="I12137" s="74">
        <v>43858</v>
      </c>
      <c r="J12137" t="s">
        <v>19</v>
      </c>
      <c r="K12137" t="s">
        <v>17325</v>
      </c>
    </row>
    <row r="12138" spans="1:11" hidden="1" x14ac:dyDescent="0.3">
      <c r="A12138" t="s">
        <v>6337</v>
      </c>
      <c r="B12138" t="s">
        <v>6338</v>
      </c>
      <c r="C12138" t="s">
        <v>17410</v>
      </c>
      <c r="D12138" t="s">
        <v>17411</v>
      </c>
      <c r="E12138" s="74">
        <v>39794</v>
      </c>
      <c r="F12138">
        <v>0.24574699999999999</v>
      </c>
      <c r="G12138" t="s">
        <v>17</v>
      </c>
      <c r="H12138" t="s">
        <v>17315</v>
      </c>
      <c r="I12138" s="74">
        <v>43858</v>
      </c>
      <c r="J12138" t="s">
        <v>19</v>
      </c>
      <c r="K12138" t="s">
        <v>17325</v>
      </c>
    </row>
    <row r="12139" spans="1:11" hidden="1" x14ac:dyDescent="0.3">
      <c r="A12139" t="s">
        <v>10841</v>
      </c>
      <c r="B12139" t="s">
        <v>10840</v>
      </c>
      <c r="C12139" t="s">
        <v>17410</v>
      </c>
      <c r="D12139" t="s">
        <v>17411</v>
      </c>
      <c r="E12139" s="74">
        <v>41690</v>
      </c>
      <c r="F12139">
        <v>0.24476200000000001</v>
      </c>
      <c r="G12139" t="s">
        <v>17</v>
      </c>
      <c r="H12139" t="s">
        <v>17315</v>
      </c>
      <c r="I12139" s="74">
        <v>44797</v>
      </c>
      <c r="J12139" t="s">
        <v>19</v>
      </c>
      <c r="K12139" t="s">
        <v>17325</v>
      </c>
    </row>
    <row r="12140" spans="1:11" hidden="1" x14ac:dyDescent="0.3">
      <c r="A12140" t="s">
        <v>6339</v>
      </c>
      <c r="B12140" t="s">
        <v>6340</v>
      </c>
      <c r="C12140" t="s">
        <v>17410</v>
      </c>
      <c r="D12140" t="s">
        <v>17411</v>
      </c>
      <c r="E12140" s="74">
        <v>41757</v>
      </c>
      <c r="F12140">
        <v>0.246642</v>
      </c>
      <c r="G12140" t="s">
        <v>17</v>
      </c>
      <c r="H12140" t="s">
        <v>17315</v>
      </c>
      <c r="I12140" s="74">
        <v>43858</v>
      </c>
      <c r="J12140" t="s">
        <v>19</v>
      </c>
      <c r="K12140" t="s">
        <v>17325</v>
      </c>
    </row>
    <row r="12141" spans="1:11" hidden="1" x14ac:dyDescent="0.3">
      <c r="A12141" t="s">
        <v>6343</v>
      </c>
      <c r="B12141" t="s">
        <v>6344</v>
      </c>
      <c r="C12141" t="s">
        <v>17410</v>
      </c>
      <c r="D12141" t="s">
        <v>17411</v>
      </c>
      <c r="E12141" s="74">
        <v>41704</v>
      </c>
      <c r="F12141">
        <v>0.24626200000000001</v>
      </c>
      <c r="G12141" t="s">
        <v>17</v>
      </c>
      <c r="H12141" t="s">
        <v>17315</v>
      </c>
      <c r="I12141" s="74">
        <v>43858</v>
      </c>
      <c r="J12141" t="s">
        <v>19</v>
      </c>
      <c r="K12141" t="s">
        <v>17325</v>
      </c>
    </row>
    <row r="12142" spans="1:11" hidden="1" x14ac:dyDescent="0.3">
      <c r="A12142" t="s">
        <v>6341</v>
      </c>
      <c r="B12142" t="s">
        <v>6342</v>
      </c>
      <c r="C12142" t="s">
        <v>17410</v>
      </c>
      <c r="D12142" t="s">
        <v>17411</v>
      </c>
      <c r="E12142" s="74">
        <v>41733</v>
      </c>
      <c r="F12142">
        <v>0.24682299999999999</v>
      </c>
      <c r="G12142" t="s">
        <v>17</v>
      </c>
      <c r="H12142" t="s">
        <v>17315</v>
      </c>
      <c r="I12142" s="74">
        <v>43858</v>
      </c>
      <c r="J12142" t="s">
        <v>19</v>
      </c>
      <c r="K12142" t="s">
        <v>17325</v>
      </c>
    </row>
    <row r="12143" spans="1:11" hidden="1" x14ac:dyDescent="0.3">
      <c r="A12143" t="s">
        <v>6345</v>
      </c>
      <c r="B12143" t="s">
        <v>6346</v>
      </c>
      <c r="C12143" t="s">
        <v>17410</v>
      </c>
      <c r="D12143" t="s">
        <v>17411</v>
      </c>
      <c r="E12143" s="74">
        <v>41801</v>
      </c>
      <c r="F12143">
        <v>0.24412200000000001</v>
      </c>
      <c r="G12143" t="s">
        <v>17</v>
      </c>
      <c r="H12143" t="s">
        <v>17315</v>
      </c>
      <c r="I12143" s="74">
        <v>43858</v>
      </c>
      <c r="J12143" t="s">
        <v>19</v>
      </c>
      <c r="K12143" t="s">
        <v>17325</v>
      </c>
    </row>
    <row r="12144" spans="1:11" hidden="1" x14ac:dyDescent="0.3">
      <c r="A12144" t="s">
        <v>6347</v>
      </c>
      <c r="B12144" t="s">
        <v>6348</v>
      </c>
      <c r="C12144" t="s">
        <v>17410</v>
      </c>
      <c r="D12144" t="s">
        <v>17411</v>
      </c>
      <c r="E12144" s="74">
        <v>41767</v>
      </c>
      <c r="F12144">
        <v>0.24762999999999999</v>
      </c>
      <c r="G12144" t="s">
        <v>17</v>
      </c>
      <c r="H12144" t="s">
        <v>17315</v>
      </c>
      <c r="I12144" s="74">
        <v>43858</v>
      </c>
      <c r="J12144" t="s">
        <v>19</v>
      </c>
      <c r="K12144" t="s">
        <v>17325</v>
      </c>
    </row>
    <row r="12145" spans="1:11" hidden="1" x14ac:dyDescent="0.3">
      <c r="A12145" t="s">
        <v>6349</v>
      </c>
      <c r="B12145" t="s">
        <v>6350</v>
      </c>
      <c r="C12145" t="s">
        <v>17410</v>
      </c>
      <c r="D12145" t="s">
        <v>17411</v>
      </c>
      <c r="E12145" s="74">
        <v>41199</v>
      </c>
      <c r="F12145">
        <v>0.24817900000000001</v>
      </c>
      <c r="G12145" t="s">
        <v>17</v>
      </c>
      <c r="H12145" t="s">
        <v>17315</v>
      </c>
      <c r="I12145" s="74">
        <v>43858</v>
      </c>
      <c r="J12145" t="s">
        <v>19</v>
      </c>
      <c r="K12145" t="s">
        <v>17325</v>
      </c>
    </row>
    <row r="12146" spans="1:11" hidden="1" x14ac:dyDescent="0.3">
      <c r="A12146" t="s">
        <v>6351</v>
      </c>
      <c r="B12146" t="s">
        <v>6352</v>
      </c>
      <c r="C12146" t="s">
        <v>17410</v>
      </c>
      <c r="D12146" t="s">
        <v>17411</v>
      </c>
      <c r="E12146" s="74">
        <v>41744</v>
      </c>
      <c r="F12146">
        <v>0.24163699999999999</v>
      </c>
      <c r="G12146" t="s">
        <v>17</v>
      </c>
      <c r="H12146" t="s">
        <v>17315</v>
      </c>
      <c r="I12146" s="74">
        <v>43858</v>
      </c>
      <c r="J12146" t="s">
        <v>19</v>
      </c>
      <c r="K12146" t="s">
        <v>17325</v>
      </c>
    </row>
    <row r="12147" spans="1:11" hidden="1" x14ac:dyDescent="0.3">
      <c r="A12147" t="s">
        <v>6353</v>
      </c>
      <c r="B12147" t="s">
        <v>6354</v>
      </c>
      <c r="C12147" t="s">
        <v>17410</v>
      </c>
      <c r="D12147" t="s">
        <v>17411</v>
      </c>
      <c r="E12147" s="74">
        <v>41796</v>
      </c>
      <c r="F12147">
        <v>0.24784200000000001</v>
      </c>
      <c r="G12147" t="s">
        <v>17</v>
      </c>
      <c r="H12147" t="s">
        <v>17315</v>
      </c>
      <c r="I12147" s="74">
        <v>43858</v>
      </c>
      <c r="J12147" t="s">
        <v>19</v>
      </c>
      <c r="K12147" t="s">
        <v>17325</v>
      </c>
    </row>
    <row r="12148" spans="1:11" hidden="1" x14ac:dyDescent="0.3">
      <c r="A12148" t="s">
        <v>6355</v>
      </c>
      <c r="B12148" t="s">
        <v>6356</v>
      </c>
      <c r="C12148" t="s">
        <v>17410</v>
      </c>
      <c r="D12148" t="s">
        <v>17411</v>
      </c>
      <c r="E12148" s="74">
        <v>41821</v>
      </c>
      <c r="F12148">
        <v>0.24176900000000001</v>
      </c>
      <c r="G12148" t="s">
        <v>17</v>
      </c>
      <c r="H12148" t="s">
        <v>17315</v>
      </c>
      <c r="I12148" s="74">
        <v>43858</v>
      </c>
      <c r="J12148" t="s">
        <v>19</v>
      </c>
      <c r="K12148" t="s">
        <v>17325</v>
      </c>
    </row>
    <row r="12149" spans="1:11" hidden="1" x14ac:dyDescent="0.3">
      <c r="A12149" t="s">
        <v>6357</v>
      </c>
      <c r="B12149" t="s">
        <v>6358</v>
      </c>
      <c r="C12149" t="s">
        <v>17410</v>
      </c>
      <c r="D12149" t="s">
        <v>17411</v>
      </c>
      <c r="E12149" s="74">
        <v>41730</v>
      </c>
      <c r="F12149">
        <v>0.24935199999999999</v>
      </c>
      <c r="G12149" t="s">
        <v>17</v>
      </c>
      <c r="H12149" t="s">
        <v>17315</v>
      </c>
      <c r="I12149" s="74">
        <v>43858</v>
      </c>
      <c r="J12149" t="s">
        <v>19</v>
      </c>
      <c r="K12149" t="s">
        <v>17325</v>
      </c>
    </row>
    <row r="12150" spans="1:11" hidden="1" x14ac:dyDescent="0.3">
      <c r="A12150" t="s">
        <v>10837</v>
      </c>
      <c r="B12150" t="s">
        <v>10836</v>
      </c>
      <c r="C12150" t="s">
        <v>17410</v>
      </c>
      <c r="D12150" t="s">
        <v>17411</v>
      </c>
      <c r="E12150" s="74">
        <v>41772</v>
      </c>
      <c r="F12150">
        <v>0.24408299999999999</v>
      </c>
      <c r="G12150" t="s">
        <v>17</v>
      </c>
      <c r="H12150" t="s">
        <v>17315</v>
      </c>
      <c r="I12150" s="74">
        <v>44797</v>
      </c>
      <c r="J12150" t="s">
        <v>19</v>
      </c>
      <c r="K12150" t="s">
        <v>17325</v>
      </c>
    </row>
    <row r="12151" spans="1:11" hidden="1" x14ac:dyDescent="0.3">
      <c r="A12151" t="s">
        <v>6359</v>
      </c>
      <c r="B12151" t="s">
        <v>6360</v>
      </c>
      <c r="C12151" t="s">
        <v>17410</v>
      </c>
      <c r="D12151" t="s">
        <v>17411</v>
      </c>
      <c r="E12151" s="74">
        <v>41778</v>
      </c>
      <c r="F12151">
        <v>0.244648</v>
      </c>
      <c r="G12151" t="s">
        <v>17</v>
      </c>
      <c r="H12151" t="s">
        <v>17315</v>
      </c>
      <c r="I12151" s="74">
        <v>43858</v>
      </c>
      <c r="J12151" t="s">
        <v>19</v>
      </c>
      <c r="K12151" t="s">
        <v>17325</v>
      </c>
    </row>
    <row r="12152" spans="1:11" hidden="1" x14ac:dyDescent="0.3">
      <c r="A12152" t="s">
        <v>7739</v>
      </c>
      <c r="B12152" t="s">
        <v>7740</v>
      </c>
      <c r="C12152" t="s">
        <v>17410</v>
      </c>
      <c r="D12152" t="s">
        <v>17411</v>
      </c>
      <c r="E12152" s="74">
        <v>41737</v>
      </c>
      <c r="F12152">
        <v>0.24782299999999999</v>
      </c>
      <c r="G12152" t="s">
        <v>17</v>
      </c>
      <c r="H12152" t="s">
        <v>17315</v>
      </c>
      <c r="I12152" s="74">
        <v>44252</v>
      </c>
      <c r="J12152" t="s">
        <v>19</v>
      </c>
      <c r="K12152" t="s">
        <v>17325</v>
      </c>
    </row>
    <row r="12153" spans="1:11" hidden="1" x14ac:dyDescent="0.3">
      <c r="A12153" t="s">
        <v>6361</v>
      </c>
      <c r="B12153" t="s">
        <v>6362</v>
      </c>
      <c r="C12153" t="s">
        <v>17410</v>
      </c>
      <c r="D12153" t="s">
        <v>17411</v>
      </c>
      <c r="E12153" s="74">
        <v>41876</v>
      </c>
      <c r="F12153">
        <v>0.24892400000000001</v>
      </c>
      <c r="G12153" t="s">
        <v>17</v>
      </c>
      <c r="H12153" t="s">
        <v>17315</v>
      </c>
      <c r="I12153" s="74">
        <v>43858</v>
      </c>
      <c r="J12153" t="s">
        <v>19</v>
      </c>
      <c r="K12153" t="s">
        <v>17325</v>
      </c>
    </row>
    <row r="12154" spans="1:11" hidden="1" x14ac:dyDescent="0.3">
      <c r="A12154" t="s">
        <v>6363</v>
      </c>
      <c r="B12154" t="s">
        <v>6364</v>
      </c>
      <c r="C12154" t="s">
        <v>17410</v>
      </c>
      <c r="D12154" t="s">
        <v>17411</v>
      </c>
      <c r="E12154" s="74">
        <v>41779</v>
      </c>
      <c r="F12154">
        <v>0.24046300000000001</v>
      </c>
      <c r="G12154" t="s">
        <v>17</v>
      </c>
      <c r="H12154" t="s">
        <v>17315</v>
      </c>
      <c r="I12154" s="74">
        <v>43858</v>
      </c>
      <c r="J12154" t="s">
        <v>19</v>
      </c>
      <c r="K12154" t="s">
        <v>17325</v>
      </c>
    </row>
    <row r="12155" spans="1:11" hidden="1" x14ac:dyDescent="0.3">
      <c r="A12155" t="s">
        <v>6365</v>
      </c>
      <c r="B12155" t="s">
        <v>6366</v>
      </c>
      <c r="C12155" t="s">
        <v>17410</v>
      </c>
      <c r="D12155" t="s">
        <v>17411</v>
      </c>
      <c r="E12155" s="74">
        <v>41719</v>
      </c>
      <c r="F12155">
        <v>0.24834400000000001</v>
      </c>
      <c r="G12155" t="s">
        <v>17</v>
      </c>
      <c r="H12155" t="s">
        <v>17315</v>
      </c>
      <c r="I12155" s="74">
        <v>43858</v>
      </c>
      <c r="J12155" t="s">
        <v>19</v>
      </c>
      <c r="K12155" t="s">
        <v>17325</v>
      </c>
    </row>
    <row r="12156" spans="1:11" hidden="1" x14ac:dyDescent="0.3">
      <c r="A12156" t="s">
        <v>10835</v>
      </c>
      <c r="B12156" t="s">
        <v>10834</v>
      </c>
      <c r="C12156" t="s">
        <v>17410</v>
      </c>
      <c r="D12156" t="s">
        <v>17411</v>
      </c>
      <c r="E12156" s="74">
        <v>41722</v>
      </c>
      <c r="F12156">
        <v>0.24702499999999999</v>
      </c>
      <c r="G12156" t="s">
        <v>17</v>
      </c>
      <c r="H12156" t="s">
        <v>17315</v>
      </c>
      <c r="I12156" s="74">
        <v>44797</v>
      </c>
      <c r="J12156" t="s">
        <v>19</v>
      </c>
      <c r="K12156" t="s">
        <v>17325</v>
      </c>
    </row>
    <row r="12157" spans="1:11" hidden="1" x14ac:dyDescent="0.3">
      <c r="A12157" t="s">
        <v>6367</v>
      </c>
      <c r="B12157" t="s">
        <v>6368</v>
      </c>
      <c r="C12157" t="s">
        <v>17410</v>
      </c>
      <c r="D12157" t="s">
        <v>17411</v>
      </c>
      <c r="E12157" s="74">
        <v>41794</v>
      </c>
      <c r="F12157">
        <v>0.24806700000000001</v>
      </c>
      <c r="G12157" t="s">
        <v>17</v>
      </c>
      <c r="H12157" t="s">
        <v>17315</v>
      </c>
      <c r="I12157" s="74">
        <v>43858</v>
      </c>
      <c r="J12157" t="s">
        <v>19</v>
      </c>
      <c r="K12157" t="s">
        <v>17325</v>
      </c>
    </row>
    <row r="12158" spans="1:11" hidden="1" x14ac:dyDescent="0.3">
      <c r="A12158" t="s">
        <v>7741</v>
      </c>
      <c r="B12158" t="s">
        <v>7742</v>
      </c>
      <c r="C12158" t="s">
        <v>17410</v>
      </c>
      <c r="D12158" t="s">
        <v>17411</v>
      </c>
      <c r="E12158" s="74">
        <v>41738</v>
      </c>
      <c r="F12158">
        <v>0.24452299999999999</v>
      </c>
      <c r="G12158" t="s">
        <v>17</v>
      </c>
      <c r="H12158" t="s">
        <v>17315</v>
      </c>
      <c r="I12158" s="74">
        <v>44252</v>
      </c>
      <c r="J12158" t="s">
        <v>19</v>
      </c>
      <c r="K12158" t="s">
        <v>17325</v>
      </c>
    </row>
    <row r="12159" spans="1:11" hidden="1" x14ac:dyDescent="0.3">
      <c r="A12159" t="s">
        <v>6369</v>
      </c>
      <c r="B12159" t="s">
        <v>6370</v>
      </c>
      <c r="C12159" t="s">
        <v>17410</v>
      </c>
      <c r="D12159" t="s">
        <v>17411</v>
      </c>
      <c r="E12159" s="74">
        <v>41719</v>
      </c>
      <c r="F12159">
        <v>0.24770600000000001</v>
      </c>
      <c r="G12159" t="s">
        <v>17</v>
      </c>
      <c r="H12159" t="s">
        <v>17315</v>
      </c>
      <c r="I12159" s="74">
        <v>43858</v>
      </c>
      <c r="J12159" t="s">
        <v>19</v>
      </c>
      <c r="K12159" t="s">
        <v>17325</v>
      </c>
    </row>
    <row r="12160" spans="1:11" hidden="1" x14ac:dyDescent="0.3">
      <c r="A12160" t="s">
        <v>10833</v>
      </c>
      <c r="B12160" t="s">
        <v>10832</v>
      </c>
      <c r="C12160" t="s">
        <v>17410</v>
      </c>
      <c r="D12160" t="s">
        <v>17411</v>
      </c>
      <c r="E12160" s="74">
        <v>41775</v>
      </c>
      <c r="F12160">
        <v>0.24740100000000001</v>
      </c>
      <c r="G12160" t="s">
        <v>17</v>
      </c>
      <c r="H12160" t="s">
        <v>17315</v>
      </c>
      <c r="I12160" s="74">
        <v>44797</v>
      </c>
      <c r="J12160" t="s">
        <v>19</v>
      </c>
      <c r="K12160" t="s">
        <v>17325</v>
      </c>
    </row>
    <row r="12161" spans="1:11" hidden="1" x14ac:dyDescent="0.3">
      <c r="A12161" t="s">
        <v>6371</v>
      </c>
      <c r="B12161" t="s">
        <v>6372</v>
      </c>
      <c r="C12161" t="s">
        <v>17410</v>
      </c>
      <c r="D12161" t="s">
        <v>17411</v>
      </c>
      <c r="E12161" s="74">
        <v>41647</v>
      </c>
      <c r="F12161">
        <v>0.24826899999999999</v>
      </c>
      <c r="G12161" t="s">
        <v>17</v>
      </c>
      <c r="H12161" t="s">
        <v>17315</v>
      </c>
      <c r="I12161" s="74">
        <v>43858</v>
      </c>
      <c r="J12161" t="s">
        <v>19</v>
      </c>
      <c r="K12161" t="s">
        <v>17325</v>
      </c>
    </row>
    <row r="12162" spans="1:11" hidden="1" x14ac:dyDescent="0.3">
      <c r="A12162" t="s">
        <v>10831</v>
      </c>
      <c r="B12162" t="s">
        <v>10830</v>
      </c>
      <c r="C12162" t="s">
        <v>17410</v>
      </c>
      <c r="D12162" t="s">
        <v>17411</v>
      </c>
      <c r="E12162" s="74">
        <v>41732</v>
      </c>
      <c r="F12162">
        <v>0.24773400000000001</v>
      </c>
      <c r="G12162" t="s">
        <v>17</v>
      </c>
      <c r="H12162" t="s">
        <v>17315</v>
      </c>
      <c r="I12162" s="74">
        <v>44797</v>
      </c>
      <c r="J12162" t="s">
        <v>19</v>
      </c>
      <c r="K12162" t="s">
        <v>17325</v>
      </c>
    </row>
    <row r="12163" spans="1:11" hidden="1" x14ac:dyDescent="0.3">
      <c r="A12163" t="s">
        <v>10829</v>
      </c>
      <c r="B12163" t="s">
        <v>10828</v>
      </c>
      <c r="C12163" t="s">
        <v>17410</v>
      </c>
      <c r="D12163" t="s">
        <v>17411</v>
      </c>
      <c r="E12163" s="74">
        <v>41794</v>
      </c>
      <c r="F12163">
        <v>0.24656800000000001</v>
      </c>
      <c r="G12163" t="s">
        <v>17</v>
      </c>
      <c r="H12163" t="s">
        <v>17315</v>
      </c>
      <c r="I12163" s="74">
        <v>44797</v>
      </c>
      <c r="J12163" t="s">
        <v>19</v>
      </c>
      <c r="K12163" t="s">
        <v>17325</v>
      </c>
    </row>
    <row r="12164" spans="1:11" hidden="1" x14ac:dyDescent="0.3">
      <c r="A12164" t="s">
        <v>10827</v>
      </c>
      <c r="B12164" t="s">
        <v>10826</v>
      </c>
      <c r="C12164" t="s">
        <v>17410</v>
      </c>
      <c r="D12164" t="s">
        <v>17411</v>
      </c>
      <c r="E12164" s="74">
        <v>41828</v>
      </c>
      <c r="F12164">
        <v>0.24442900000000001</v>
      </c>
      <c r="G12164" t="s">
        <v>17</v>
      </c>
      <c r="H12164" t="s">
        <v>17315</v>
      </c>
      <c r="I12164" s="74">
        <v>44797</v>
      </c>
      <c r="J12164" t="s">
        <v>19</v>
      </c>
      <c r="K12164" t="s">
        <v>17325</v>
      </c>
    </row>
    <row r="12165" spans="1:11" hidden="1" x14ac:dyDescent="0.3">
      <c r="A12165" t="s">
        <v>10825</v>
      </c>
      <c r="B12165" t="s">
        <v>10824</v>
      </c>
      <c r="C12165" t="s">
        <v>17410</v>
      </c>
      <c r="D12165" t="s">
        <v>17411</v>
      </c>
      <c r="E12165" s="74">
        <v>41771</v>
      </c>
      <c r="F12165">
        <v>0.24716199999999999</v>
      </c>
      <c r="G12165" t="s">
        <v>17</v>
      </c>
      <c r="H12165" t="s">
        <v>17315</v>
      </c>
      <c r="I12165" s="74">
        <v>44797</v>
      </c>
      <c r="J12165" t="s">
        <v>19</v>
      </c>
      <c r="K12165" t="s">
        <v>17325</v>
      </c>
    </row>
    <row r="12166" spans="1:11" hidden="1" x14ac:dyDescent="0.3">
      <c r="A12166" t="s">
        <v>6373</v>
      </c>
      <c r="B12166" t="s">
        <v>6374</v>
      </c>
      <c r="C12166" t="s">
        <v>17410</v>
      </c>
      <c r="D12166" t="s">
        <v>17411</v>
      </c>
      <c r="E12166" s="74">
        <v>41760</v>
      </c>
      <c r="F12166">
        <v>0.248747</v>
      </c>
      <c r="G12166" t="s">
        <v>17</v>
      </c>
      <c r="H12166" t="s">
        <v>17315</v>
      </c>
      <c r="I12166" s="74">
        <v>43858</v>
      </c>
      <c r="J12166" t="s">
        <v>19</v>
      </c>
      <c r="K12166" t="s">
        <v>17325</v>
      </c>
    </row>
    <row r="12167" spans="1:11" hidden="1" x14ac:dyDescent="0.3">
      <c r="A12167" t="s">
        <v>6375</v>
      </c>
      <c r="B12167" t="s">
        <v>6376</v>
      </c>
      <c r="C12167" t="s">
        <v>17410</v>
      </c>
      <c r="D12167" t="s">
        <v>17411</v>
      </c>
      <c r="E12167" s="74">
        <v>41807</v>
      </c>
      <c r="F12167">
        <v>0.24657999999999999</v>
      </c>
      <c r="G12167" t="s">
        <v>17</v>
      </c>
      <c r="H12167" t="s">
        <v>17315</v>
      </c>
      <c r="I12167" s="74">
        <v>43858</v>
      </c>
      <c r="J12167" t="s">
        <v>19</v>
      </c>
      <c r="K12167" t="s">
        <v>17325</v>
      </c>
    </row>
    <row r="12168" spans="1:11" hidden="1" x14ac:dyDescent="0.3">
      <c r="A12168" t="s">
        <v>6377</v>
      </c>
      <c r="B12168" t="s">
        <v>6378</v>
      </c>
      <c r="C12168" t="s">
        <v>17410</v>
      </c>
      <c r="D12168" t="s">
        <v>17411</v>
      </c>
      <c r="E12168" s="74">
        <v>41382</v>
      </c>
      <c r="F12168">
        <v>0.241922</v>
      </c>
      <c r="G12168" t="s">
        <v>17</v>
      </c>
      <c r="H12168" t="s">
        <v>17315</v>
      </c>
      <c r="I12168" s="74">
        <v>43858</v>
      </c>
      <c r="J12168" t="s">
        <v>19</v>
      </c>
      <c r="K12168" t="s">
        <v>17325</v>
      </c>
    </row>
    <row r="12169" spans="1:11" hidden="1" x14ac:dyDescent="0.3">
      <c r="A12169" t="s">
        <v>10823</v>
      </c>
      <c r="B12169" t="s">
        <v>10822</v>
      </c>
      <c r="C12169" t="s">
        <v>17410</v>
      </c>
      <c r="D12169" t="s">
        <v>17411</v>
      </c>
      <c r="E12169" s="74">
        <v>41801</v>
      </c>
      <c r="F12169">
        <v>0.247945</v>
      </c>
      <c r="G12169" t="s">
        <v>17</v>
      </c>
      <c r="H12169" t="s">
        <v>17315</v>
      </c>
      <c r="I12169" s="74">
        <v>44797</v>
      </c>
      <c r="J12169" t="s">
        <v>19</v>
      </c>
      <c r="K12169" t="s">
        <v>17325</v>
      </c>
    </row>
    <row r="12170" spans="1:11" hidden="1" x14ac:dyDescent="0.3">
      <c r="A12170" t="s">
        <v>6379</v>
      </c>
      <c r="B12170" t="s">
        <v>6380</v>
      </c>
      <c r="C12170" t="s">
        <v>17410</v>
      </c>
      <c r="D12170" t="s">
        <v>17411</v>
      </c>
      <c r="E12170" s="74">
        <v>41697</v>
      </c>
      <c r="F12170">
        <v>0.24596799999999999</v>
      </c>
      <c r="G12170" t="s">
        <v>17</v>
      </c>
      <c r="H12170" t="s">
        <v>17315</v>
      </c>
      <c r="I12170" s="74">
        <v>43858</v>
      </c>
      <c r="J12170" t="s">
        <v>19</v>
      </c>
      <c r="K12170" t="s">
        <v>17325</v>
      </c>
    </row>
    <row r="12171" spans="1:11" hidden="1" x14ac:dyDescent="0.3">
      <c r="A12171" t="s">
        <v>6381</v>
      </c>
      <c r="B12171" t="s">
        <v>6382</v>
      </c>
      <c r="C12171" t="s">
        <v>17410</v>
      </c>
      <c r="D12171" t="s">
        <v>17411</v>
      </c>
      <c r="E12171" s="74">
        <v>41631</v>
      </c>
      <c r="F12171">
        <v>0.24745900000000001</v>
      </c>
      <c r="G12171" t="s">
        <v>17</v>
      </c>
      <c r="H12171" t="s">
        <v>17315</v>
      </c>
      <c r="I12171" s="74">
        <v>43858</v>
      </c>
      <c r="J12171" t="s">
        <v>19</v>
      </c>
      <c r="K12171" t="s">
        <v>17325</v>
      </c>
    </row>
    <row r="12172" spans="1:11" hidden="1" x14ac:dyDescent="0.3">
      <c r="A12172" t="s">
        <v>6383</v>
      </c>
      <c r="B12172" t="s">
        <v>6384</v>
      </c>
      <c r="C12172" t="s">
        <v>17410</v>
      </c>
      <c r="D12172" t="s">
        <v>17411</v>
      </c>
      <c r="E12172" s="74">
        <v>41745</v>
      </c>
      <c r="F12172">
        <v>0.24849399999999999</v>
      </c>
      <c r="G12172" t="s">
        <v>17</v>
      </c>
      <c r="H12172" t="s">
        <v>17315</v>
      </c>
      <c r="I12172" s="74">
        <v>43858</v>
      </c>
      <c r="J12172" t="s">
        <v>19</v>
      </c>
      <c r="K12172" t="s">
        <v>17325</v>
      </c>
    </row>
    <row r="12173" spans="1:11" hidden="1" x14ac:dyDescent="0.3">
      <c r="A12173" t="s">
        <v>6385</v>
      </c>
      <c r="B12173" t="s">
        <v>6386</v>
      </c>
      <c r="C12173" t="s">
        <v>17410</v>
      </c>
      <c r="D12173" t="s">
        <v>17411</v>
      </c>
      <c r="E12173" s="74">
        <v>41774</v>
      </c>
      <c r="F12173">
        <v>0.24546999999999999</v>
      </c>
      <c r="G12173" t="s">
        <v>17</v>
      </c>
      <c r="H12173" t="s">
        <v>17315</v>
      </c>
      <c r="I12173" s="74">
        <v>43858</v>
      </c>
      <c r="J12173" t="s">
        <v>19</v>
      </c>
      <c r="K12173" t="s">
        <v>17325</v>
      </c>
    </row>
    <row r="12174" spans="1:11" hidden="1" x14ac:dyDescent="0.3">
      <c r="A12174" t="s">
        <v>6387</v>
      </c>
      <c r="B12174" t="s">
        <v>6388</v>
      </c>
      <c r="C12174" t="s">
        <v>17410</v>
      </c>
      <c r="D12174" t="s">
        <v>17411</v>
      </c>
      <c r="E12174" s="74">
        <v>41759</v>
      </c>
      <c r="F12174">
        <v>0.247444</v>
      </c>
      <c r="G12174" t="s">
        <v>17</v>
      </c>
      <c r="H12174" t="s">
        <v>17315</v>
      </c>
      <c r="I12174" s="74">
        <v>43858</v>
      </c>
      <c r="J12174" t="s">
        <v>19</v>
      </c>
      <c r="K12174" t="s">
        <v>17325</v>
      </c>
    </row>
    <row r="12175" spans="1:11" hidden="1" x14ac:dyDescent="0.3">
      <c r="A12175" t="s">
        <v>10821</v>
      </c>
      <c r="B12175" t="s">
        <v>10820</v>
      </c>
      <c r="C12175" t="s">
        <v>17410</v>
      </c>
      <c r="D12175" t="s">
        <v>17411</v>
      </c>
      <c r="E12175" s="74">
        <v>39708</v>
      </c>
      <c r="F12175">
        <v>0.24424599999999999</v>
      </c>
      <c r="G12175" t="s">
        <v>17</v>
      </c>
      <c r="H12175" t="s">
        <v>17315</v>
      </c>
      <c r="I12175" s="74">
        <v>44797</v>
      </c>
      <c r="J12175" t="s">
        <v>19</v>
      </c>
      <c r="K12175" t="s">
        <v>17325</v>
      </c>
    </row>
    <row r="12176" spans="1:11" hidden="1" x14ac:dyDescent="0.3">
      <c r="A12176" t="s">
        <v>6389</v>
      </c>
      <c r="B12176" t="s">
        <v>6390</v>
      </c>
      <c r="C12176" t="s">
        <v>17410</v>
      </c>
      <c r="D12176" t="s">
        <v>17411</v>
      </c>
      <c r="E12176" s="74">
        <v>41571</v>
      </c>
      <c r="F12176">
        <v>0.24785299999999999</v>
      </c>
      <c r="G12176" t="s">
        <v>17</v>
      </c>
      <c r="H12176" t="s">
        <v>17315</v>
      </c>
      <c r="I12176" s="74">
        <v>43858</v>
      </c>
      <c r="J12176" t="s">
        <v>19</v>
      </c>
      <c r="K12176" t="s">
        <v>17325</v>
      </c>
    </row>
    <row r="12177" spans="1:11" hidden="1" x14ac:dyDescent="0.3">
      <c r="A12177" t="s">
        <v>6391</v>
      </c>
      <c r="B12177" t="s">
        <v>6392</v>
      </c>
      <c r="C12177" t="s">
        <v>17410</v>
      </c>
      <c r="D12177" t="s">
        <v>17411</v>
      </c>
      <c r="E12177" s="74">
        <v>41708</v>
      </c>
      <c r="F12177">
        <v>0.242871</v>
      </c>
      <c r="G12177" t="s">
        <v>17</v>
      </c>
      <c r="H12177" t="s">
        <v>17315</v>
      </c>
      <c r="I12177" s="74">
        <v>43858</v>
      </c>
      <c r="J12177" t="s">
        <v>19</v>
      </c>
      <c r="K12177" t="s">
        <v>17325</v>
      </c>
    </row>
    <row r="12178" spans="1:11" hidden="1" x14ac:dyDescent="0.3">
      <c r="A12178" t="s">
        <v>6393</v>
      </c>
      <c r="B12178" t="s">
        <v>6394</v>
      </c>
      <c r="C12178" t="s">
        <v>17410</v>
      </c>
      <c r="D12178" t="s">
        <v>17411</v>
      </c>
      <c r="E12178" s="74">
        <v>41730</v>
      </c>
      <c r="F12178">
        <v>0.241898</v>
      </c>
      <c r="G12178" t="s">
        <v>17</v>
      </c>
      <c r="H12178" t="s">
        <v>17315</v>
      </c>
      <c r="I12178" s="74">
        <v>43858</v>
      </c>
      <c r="J12178" t="s">
        <v>19</v>
      </c>
      <c r="K12178" t="s">
        <v>17325</v>
      </c>
    </row>
    <row r="12179" spans="1:11" hidden="1" x14ac:dyDescent="0.3">
      <c r="A12179" t="s">
        <v>7743</v>
      </c>
      <c r="B12179" t="s">
        <v>7744</v>
      </c>
      <c r="C12179" t="s">
        <v>17410</v>
      </c>
      <c r="D12179" t="s">
        <v>17411</v>
      </c>
      <c r="E12179" s="74">
        <v>41775</v>
      </c>
      <c r="F12179">
        <v>0.24784700000000001</v>
      </c>
      <c r="G12179" t="s">
        <v>17</v>
      </c>
      <c r="H12179" t="s">
        <v>17315</v>
      </c>
      <c r="I12179" s="74">
        <v>44252</v>
      </c>
      <c r="J12179" t="s">
        <v>19</v>
      </c>
      <c r="K12179" t="s">
        <v>17325</v>
      </c>
    </row>
    <row r="12180" spans="1:11" hidden="1" x14ac:dyDescent="0.3">
      <c r="A12180" t="s">
        <v>6395</v>
      </c>
      <c r="B12180" t="s">
        <v>6396</v>
      </c>
      <c r="C12180" t="s">
        <v>17410</v>
      </c>
      <c r="D12180" t="s">
        <v>17411</v>
      </c>
      <c r="E12180" s="74">
        <v>41774</v>
      </c>
      <c r="F12180">
        <v>0.246389</v>
      </c>
      <c r="G12180" t="s">
        <v>17</v>
      </c>
      <c r="H12180" t="s">
        <v>17315</v>
      </c>
      <c r="I12180" s="74">
        <v>43858</v>
      </c>
      <c r="J12180" t="s">
        <v>19</v>
      </c>
      <c r="K12180" t="s">
        <v>17325</v>
      </c>
    </row>
    <row r="12181" spans="1:11" hidden="1" x14ac:dyDescent="0.3">
      <c r="A12181" t="s">
        <v>10819</v>
      </c>
      <c r="B12181" t="s">
        <v>10818</v>
      </c>
      <c r="C12181" t="s">
        <v>17410</v>
      </c>
      <c r="D12181" t="s">
        <v>17411</v>
      </c>
      <c r="E12181" s="74">
        <v>41680</v>
      </c>
      <c r="F12181">
        <v>0.24748300000000001</v>
      </c>
      <c r="G12181" t="s">
        <v>17</v>
      </c>
      <c r="H12181" t="s">
        <v>17315</v>
      </c>
      <c r="I12181" s="74">
        <v>44797</v>
      </c>
      <c r="J12181" t="s">
        <v>19</v>
      </c>
      <c r="K12181" t="s">
        <v>17325</v>
      </c>
    </row>
    <row r="12182" spans="1:11" hidden="1" x14ac:dyDescent="0.3">
      <c r="A12182" t="s">
        <v>10817</v>
      </c>
      <c r="B12182" t="s">
        <v>10816</v>
      </c>
      <c r="C12182" t="s">
        <v>17410</v>
      </c>
      <c r="D12182" t="s">
        <v>17411</v>
      </c>
      <c r="E12182" s="74">
        <v>41584</v>
      </c>
      <c r="F12182">
        <v>0.24684900000000001</v>
      </c>
      <c r="G12182" t="s">
        <v>17</v>
      </c>
      <c r="H12182" t="s">
        <v>17315</v>
      </c>
      <c r="I12182" s="74">
        <v>44797</v>
      </c>
      <c r="J12182" t="s">
        <v>19</v>
      </c>
      <c r="K12182" t="s">
        <v>17325</v>
      </c>
    </row>
    <row r="12183" spans="1:11" hidden="1" x14ac:dyDescent="0.3">
      <c r="A12183" t="s">
        <v>10815</v>
      </c>
      <c r="B12183" t="s">
        <v>10814</v>
      </c>
      <c r="C12183" t="s">
        <v>17410</v>
      </c>
      <c r="D12183" t="s">
        <v>17411</v>
      </c>
      <c r="E12183" s="74">
        <v>41751</v>
      </c>
      <c r="F12183">
        <v>0.243837</v>
      </c>
      <c r="G12183" t="s">
        <v>17</v>
      </c>
      <c r="H12183" t="s">
        <v>17315</v>
      </c>
      <c r="I12183" s="74">
        <v>44824</v>
      </c>
      <c r="J12183" t="s">
        <v>19</v>
      </c>
      <c r="K12183" t="s">
        <v>17325</v>
      </c>
    </row>
    <row r="12184" spans="1:11" hidden="1" x14ac:dyDescent="0.3">
      <c r="A12184" t="s">
        <v>10813</v>
      </c>
      <c r="B12184" t="s">
        <v>10812</v>
      </c>
      <c r="C12184" t="s">
        <v>17410</v>
      </c>
      <c r="D12184" t="s">
        <v>17411</v>
      </c>
      <c r="E12184" s="74">
        <v>41780</v>
      </c>
      <c r="F12184">
        <v>0.24324999999999999</v>
      </c>
      <c r="G12184" t="s">
        <v>17</v>
      </c>
      <c r="H12184" t="s">
        <v>17315</v>
      </c>
      <c r="I12184" s="74">
        <v>44797</v>
      </c>
      <c r="J12184" t="s">
        <v>19</v>
      </c>
      <c r="K12184" t="s">
        <v>17325</v>
      </c>
    </row>
    <row r="12185" spans="1:11" hidden="1" x14ac:dyDescent="0.3">
      <c r="A12185" t="s">
        <v>6397</v>
      </c>
      <c r="B12185" t="s">
        <v>6398</v>
      </c>
      <c r="C12185" t="s">
        <v>17410</v>
      </c>
      <c r="D12185" t="s">
        <v>17411</v>
      </c>
      <c r="E12185" s="74">
        <v>41774</v>
      </c>
      <c r="F12185">
        <v>0.24845700000000001</v>
      </c>
      <c r="G12185" t="s">
        <v>17</v>
      </c>
      <c r="H12185" t="s">
        <v>17315</v>
      </c>
      <c r="I12185" s="74">
        <v>43858</v>
      </c>
      <c r="J12185" t="s">
        <v>19</v>
      </c>
      <c r="K12185" t="s">
        <v>17325</v>
      </c>
    </row>
    <row r="12186" spans="1:11" hidden="1" x14ac:dyDescent="0.3">
      <c r="A12186" t="s">
        <v>6399</v>
      </c>
      <c r="B12186" t="s">
        <v>6400</v>
      </c>
      <c r="C12186" t="s">
        <v>17410</v>
      </c>
      <c r="D12186" t="s">
        <v>17411</v>
      </c>
      <c r="E12186" s="74">
        <v>39666</v>
      </c>
      <c r="F12186">
        <v>0.24818599999999999</v>
      </c>
      <c r="G12186" t="s">
        <v>17</v>
      </c>
      <c r="H12186" t="s">
        <v>17315</v>
      </c>
      <c r="I12186" s="74">
        <v>43858</v>
      </c>
      <c r="J12186" t="s">
        <v>19</v>
      </c>
      <c r="K12186" t="s">
        <v>17325</v>
      </c>
    </row>
    <row r="12187" spans="1:11" hidden="1" x14ac:dyDescent="0.3">
      <c r="A12187" t="s">
        <v>7745</v>
      </c>
      <c r="B12187" t="s">
        <v>7746</v>
      </c>
      <c r="C12187" t="s">
        <v>17410</v>
      </c>
      <c r="D12187" t="s">
        <v>17411</v>
      </c>
      <c r="E12187" s="74">
        <v>41780</v>
      </c>
      <c r="F12187">
        <v>0.24680199999999999</v>
      </c>
      <c r="G12187" t="s">
        <v>17</v>
      </c>
      <c r="H12187" t="s">
        <v>17315</v>
      </c>
      <c r="I12187" s="74">
        <v>44252</v>
      </c>
      <c r="J12187" t="s">
        <v>19</v>
      </c>
      <c r="K12187" t="s">
        <v>17325</v>
      </c>
    </row>
    <row r="12188" spans="1:11" hidden="1" x14ac:dyDescent="0.3">
      <c r="A12188" t="s">
        <v>7747</v>
      </c>
      <c r="B12188" t="s">
        <v>7748</v>
      </c>
      <c r="C12188" t="s">
        <v>17410</v>
      </c>
      <c r="D12188" t="s">
        <v>17411</v>
      </c>
      <c r="E12188" s="74">
        <v>41723</v>
      </c>
      <c r="F12188">
        <v>0.247775</v>
      </c>
      <c r="G12188" t="s">
        <v>17</v>
      </c>
      <c r="H12188" t="s">
        <v>17315</v>
      </c>
      <c r="I12188" s="74">
        <v>44252</v>
      </c>
      <c r="J12188" t="s">
        <v>19</v>
      </c>
      <c r="K12188" t="s">
        <v>17325</v>
      </c>
    </row>
    <row r="12189" spans="1:11" hidden="1" x14ac:dyDescent="0.3">
      <c r="A12189" t="s">
        <v>6401</v>
      </c>
      <c r="B12189" t="s">
        <v>6402</v>
      </c>
      <c r="C12189" t="s">
        <v>17410</v>
      </c>
      <c r="D12189" t="s">
        <v>17411</v>
      </c>
      <c r="E12189" s="74">
        <v>41738</v>
      </c>
      <c r="F12189">
        <v>0.24807100000000001</v>
      </c>
      <c r="G12189" t="s">
        <v>17</v>
      </c>
      <c r="H12189" t="s">
        <v>17315</v>
      </c>
      <c r="I12189" s="74">
        <v>43858</v>
      </c>
      <c r="J12189" t="s">
        <v>19</v>
      </c>
      <c r="K12189" t="s">
        <v>17325</v>
      </c>
    </row>
    <row r="12190" spans="1:11" hidden="1" x14ac:dyDescent="0.3">
      <c r="A12190" t="s">
        <v>10808</v>
      </c>
      <c r="B12190" t="s">
        <v>10807</v>
      </c>
      <c r="C12190" t="s">
        <v>17410</v>
      </c>
      <c r="D12190" t="s">
        <v>17411</v>
      </c>
      <c r="E12190" s="74">
        <v>41733</v>
      </c>
      <c r="F12190">
        <v>0.24185100000000001</v>
      </c>
      <c r="G12190" t="s">
        <v>17</v>
      </c>
      <c r="H12190" t="s">
        <v>17315</v>
      </c>
      <c r="I12190" s="74">
        <v>44797</v>
      </c>
      <c r="J12190" t="s">
        <v>19</v>
      </c>
      <c r="K12190" t="s">
        <v>17325</v>
      </c>
    </row>
    <row r="12191" spans="1:11" hidden="1" x14ac:dyDescent="0.3">
      <c r="A12191" t="s">
        <v>6403</v>
      </c>
      <c r="B12191" t="s">
        <v>6404</v>
      </c>
      <c r="C12191" t="s">
        <v>17410</v>
      </c>
      <c r="D12191" t="s">
        <v>17411</v>
      </c>
      <c r="E12191" s="74">
        <v>41078</v>
      </c>
      <c r="F12191">
        <v>0.248534</v>
      </c>
      <c r="G12191" t="s">
        <v>17</v>
      </c>
      <c r="H12191" t="s">
        <v>17315</v>
      </c>
      <c r="I12191" s="74">
        <v>43858</v>
      </c>
      <c r="J12191" t="s">
        <v>19</v>
      </c>
      <c r="K12191" t="s">
        <v>17325</v>
      </c>
    </row>
    <row r="12192" spans="1:11" hidden="1" x14ac:dyDescent="0.3">
      <c r="A12192" t="s">
        <v>10810</v>
      </c>
      <c r="B12192" t="s">
        <v>10809</v>
      </c>
      <c r="C12192" t="s">
        <v>17410</v>
      </c>
      <c r="D12192" t="s">
        <v>17411</v>
      </c>
      <c r="E12192" s="74">
        <v>41738</v>
      </c>
      <c r="F12192">
        <v>0.24601600000000001</v>
      </c>
      <c r="G12192" t="s">
        <v>17</v>
      </c>
      <c r="H12192" t="s">
        <v>17315</v>
      </c>
      <c r="I12192" s="74">
        <v>44797</v>
      </c>
      <c r="J12192" t="s">
        <v>19</v>
      </c>
      <c r="K12192" t="s">
        <v>17325</v>
      </c>
    </row>
    <row r="12193" spans="1:11" hidden="1" x14ac:dyDescent="0.3">
      <c r="A12193" t="s">
        <v>10806</v>
      </c>
      <c r="B12193" t="s">
        <v>10805</v>
      </c>
      <c r="C12193" t="s">
        <v>17410</v>
      </c>
      <c r="D12193" t="s">
        <v>17411</v>
      </c>
      <c r="E12193" s="74">
        <v>41596</v>
      </c>
      <c r="F12193">
        <v>0.24668200000000001</v>
      </c>
      <c r="G12193" t="s">
        <v>17</v>
      </c>
      <c r="H12193" t="s">
        <v>17315</v>
      </c>
      <c r="I12193" s="74">
        <v>44797</v>
      </c>
      <c r="J12193" t="s">
        <v>19</v>
      </c>
      <c r="K12193" t="s">
        <v>17325</v>
      </c>
    </row>
    <row r="12194" spans="1:11" hidden="1" x14ac:dyDescent="0.3">
      <c r="A12194" t="s">
        <v>10804</v>
      </c>
      <c r="B12194" t="s">
        <v>10803</v>
      </c>
      <c r="C12194" t="s">
        <v>17410</v>
      </c>
      <c r="D12194" t="s">
        <v>17411</v>
      </c>
      <c r="E12194" s="74">
        <v>41800</v>
      </c>
      <c r="F12194">
        <v>0.24763399999999999</v>
      </c>
      <c r="G12194" t="s">
        <v>17</v>
      </c>
      <c r="H12194" t="s">
        <v>17315</v>
      </c>
      <c r="I12194" s="74">
        <v>44797</v>
      </c>
      <c r="J12194" t="s">
        <v>19</v>
      </c>
      <c r="K12194" t="s">
        <v>17325</v>
      </c>
    </row>
    <row r="12195" spans="1:11" hidden="1" x14ac:dyDescent="0.3">
      <c r="A12195" t="s">
        <v>6405</v>
      </c>
      <c r="B12195" t="s">
        <v>6406</v>
      </c>
      <c r="C12195" t="s">
        <v>17410</v>
      </c>
      <c r="D12195" t="s">
        <v>17411</v>
      </c>
      <c r="E12195" s="74">
        <v>41746</v>
      </c>
      <c r="F12195">
        <v>0.246307</v>
      </c>
      <c r="G12195" t="s">
        <v>17</v>
      </c>
      <c r="H12195" t="s">
        <v>17315</v>
      </c>
      <c r="I12195" s="74">
        <v>43858</v>
      </c>
      <c r="J12195" t="s">
        <v>19</v>
      </c>
      <c r="K12195" t="s">
        <v>17325</v>
      </c>
    </row>
    <row r="12196" spans="1:11" hidden="1" x14ac:dyDescent="0.3">
      <c r="A12196" t="s">
        <v>6407</v>
      </c>
      <c r="B12196" t="s">
        <v>6408</v>
      </c>
      <c r="C12196" t="s">
        <v>17410</v>
      </c>
      <c r="D12196" t="s">
        <v>17411</v>
      </c>
      <c r="E12196" s="74">
        <v>41766</v>
      </c>
      <c r="F12196">
        <v>0.24607200000000001</v>
      </c>
      <c r="G12196" t="s">
        <v>17</v>
      </c>
      <c r="H12196" t="s">
        <v>17315</v>
      </c>
      <c r="I12196" s="74">
        <v>43858</v>
      </c>
      <c r="J12196" t="s">
        <v>19</v>
      </c>
      <c r="K12196" t="s">
        <v>17325</v>
      </c>
    </row>
    <row r="12197" spans="1:11" hidden="1" x14ac:dyDescent="0.3">
      <c r="A12197" t="s">
        <v>6409</v>
      </c>
      <c r="B12197" t="s">
        <v>6410</v>
      </c>
      <c r="C12197" t="s">
        <v>17410</v>
      </c>
      <c r="D12197" t="s">
        <v>17411</v>
      </c>
      <c r="E12197" s="74">
        <v>41730</v>
      </c>
      <c r="F12197">
        <v>0.245724</v>
      </c>
      <c r="G12197" t="s">
        <v>17</v>
      </c>
      <c r="H12197" t="s">
        <v>17315</v>
      </c>
      <c r="I12197" s="74">
        <v>43858</v>
      </c>
      <c r="J12197" t="s">
        <v>19</v>
      </c>
      <c r="K12197" t="s">
        <v>17325</v>
      </c>
    </row>
    <row r="12198" spans="1:11" hidden="1" x14ac:dyDescent="0.3">
      <c r="A12198" t="s">
        <v>6411</v>
      </c>
      <c r="B12198" t="s">
        <v>6412</v>
      </c>
      <c r="C12198" t="s">
        <v>17410</v>
      </c>
      <c r="D12198" t="s">
        <v>17411</v>
      </c>
      <c r="E12198" s="74">
        <v>41789</v>
      </c>
      <c r="F12198">
        <v>0.24695400000000001</v>
      </c>
      <c r="G12198" t="s">
        <v>17</v>
      </c>
      <c r="H12198" t="s">
        <v>17315</v>
      </c>
      <c r="I12198" s="74">
        <v>43858</v>
      </c>
      <c r="J12198" t="s">
        <v>19</v>
      </c>
      <c r="K12198" t="s">
        <v>17325</v>
      </c>
    </row>
    <row r="12199" spans="1:11" hidden="1" x14ac:dyDescent="0.3">
      <c r="A12199" t="s">
        <v>10802</v>
      </c>
      <c r="B12199" t="s">
        <v>10801</v>
      </c>
      <c r="C12199" t="s">
        <v>17410</v>
      </c>
      <c r="D12199" t="s">
        <v>17411</v>
      </c>
      <c r="E12199" s="74">
        <v>41710</v>
      </c>
      <c r="F12199">
        <v>0.24740400000000001</v>
      </c>
      <c r="G12199" t="s">
        <v>17</v>
      </c>
      <c r="H12199" t="s">
        <v>17315</v>
      </c>
      <c r="I12199" s="74">
        <v>44797</v>
      </c>
      <c r="J12199" t="s">
        <v>19</v>
      </c>
      <c r="K12199" t="s">
        <v>17325</v>
      </c>
    </row>
    <row r="12200" spans="1:11" hidden="1" x14ac:dyDescent="0.3">
      <c r="A12200" t="s">
        <v>6413</v>
      </c>
      <c r="B12200" t="s">
        <v>6414</v>
      </c>
      <c r="C12200" t="s">
        <v>17410</v>
      </c>
      <c r="D12200" t="s">
        <v>17411</v>
      </c>
      <c r="E12200" s="74">
        <v>41751</v>
      </c>
      <c r="F12200">
        <v>0.24767700000000001</v>
      </c>
      <c r="G12200" t="s">
        <v>17</v>
      </c>
      <c r="H12200" t="s">
        <v>17315</v>
      </c>
      <c r="I12200" s="74">
        <v>43858</v>
      </c>
      <c r="J12200" t="s">
        <v>19</v>
      </c>
      <c r="K12200" t="s">
        <v>17325</v>
      </c>
    </row>
    <row r="12201" spans="1:11" hidden="1" x14ac:dyDescent="0.3">
      <c r="A12201" t="s">
        <v>7749</v>
      </c>
      <c r="B12201" t="s">
        <v>7750</v>
      </c>
      <c r="C12201" t="s">
        <v>17410</v>
      </c>
      <c r="D12201" t="s">
        <v>17411</v>
      </c>
      <c r="E12201" s="74">
        <v>41320</v>
      </c>
      <c r="F12201">
        <v>0.24937400000000001</v>
      </c>
      <c r="G12201" t="s">
        <v>17</v>
      </c>
      <c r="H12201" t="s">
        <v>17315</v>
      </c>
      <c r="I12201" s="74">
        <v>44252</v>
      </c>
      <c r="J12201" t="s">
        <v>19</v>
      </c>
      <c r="K12201" t="s">
        <v>17325</v>
      </c>
    </row>
    <row r="12202" spans="1:11" hidden="1" x14ac:dyDescent="0.3">
      <c r="A12202" t="s">
        <v>10799</v>
      </c>
      <c r="B12202" t="s">
        <v>10798</v>
      </c>
      <c r="C12202" t="s">
        <v>17410</v>
      </c>
      <c r="D12202" t="s">
        <v>17411</v>
      </c>
      <c r="E12202" s="74">
        <v>41744</v>
      </c>
      <c r="F12202">
        <v>0.245971</v>
      </c>
      <c r="G12202" t="s">
        <v>17</v>
      </c>
      <c r="H12202" t="s">
        <v>17315</v>
      </c>
      <c r="I12202" s="74">
        <v>44797</v>
      </c>
      <c r="J12202" t="s">
        <v>19</v>
      </c>
      <c r="K12202" t="s">
        <v>17325</v>
      </c>
    </row>
    <row r="12203" spans="1:11" hidden="1" x14ac:dyDescent="0.3">
      <c r="A12203" t="s">
        <v>6415</v>
      </c>
      <c r="B12203" t="s">
        <v>6416</v>
      </c>
      <c r="C12203" t="s">
        <v>17410</v>
      </c>
      <c r="D12203" t="s">
        <v>17411</v>
      </c>
      <c r="E12203" s="74">
        <v>41834</v>
      </c>
      <c r="F12203">
        <v>0.24784400000000001</v>
      </c>
      <c r="G12203" t="s">
        <v>17</v>
      </c>
      <c r="H12203" t="s">
        <v>17315</v>
      </c>
      <c r="I12203" s="74">
        <v>43858</v>
      </c>
      <c r="J12203" t="s">
        <v>19</v>
      </c>
      <c r="K12203" t="s">
        <v>17325</v>
      </c>
    </row>
    <row r="12204" spans="1:11" hidden="1" x14ac:dyDescent="0.3">
      <c r="A12204" t="s">
        <v>6417</v>
      </c>
      <c r="B12204" t="s">
        <v>6418</v>
      </c>
      <c r="C12204" t="s">
        <v>17410</v>
      </c>
      <c r="D12204" t="s">
        <v>17411</v>
      </c>
      <c r="E12204" s="74">
        <v>41789</v>
      </c>
      <c r="F12204">
        <v>0.24925700000000001</v>
      </c>
      <c r="G12204" t="s">
        <v>17</v>
      </c>
      <c r="H12204" t="s">
        <v>17315</v>
      </c>
      <c r="I12204" s="74">
        <v>43858</v>
      </c>
      <c r="J12204" t="s">
        <v>19</v>
      </c>
      <c r="K12204" t="s">
        <v>17325</v>
      </c>
    </row>
    <row r="12205" spans="1:11" hidden="1" x14ac:dyDescent="0.3">
      <c r="A12205" t="s">
        <v>6419</v>
      </c>
      <c r="B12205" t="s">
        <v>6420</v>
      </c>
      <c r="C12205" t="s">
        <v>17410</v>
      </c>
      <c r="D12205" t="s">
        <v>17411</v>
      </c>
      <c r="E12205" s="74">
        <v>41864</v>
      </c>
      <c r="F12205">
        <v>0.24732100000000001</v>
      </c>
      <c r="G12205" t="s">
        <v>17</v>
      </c>
      <c r="H12205" t="s">
        <v>17315</v>
      </c>
      <c r="I12205" s="74">
        <v>43858</v>
      </c>
      <c r="J12205" t="s">
        <v>19</v>
      </c>
      <c r="K12205" t="s">
        <v>17325</v>
      </c>
    </row>
    <row r="12206" spans="1:11" hidden="1" x14ac:dyDescent="0.3">
      <c r="A12206" t="s">
        <v>10797</v>
      </c>
      <c r="B12206" t="s">
        <v>10796</v>
      </c>
      <c r="C12206" t="s">
        <v>17410</v>
      </c>
      <c r="D12206" t="s">
        <v>17411</v>
      </c>
      <c r="E12206" s="74">
        <v>41778</v>
      </c>
      <c r="F12206">
        <v>0.24871499999999999</v>
      </c>
      <c r="G12206" t="s">
        <v>17</v>
      </c>
      <c r="H12206" t="s">
        <v>17315</v>
      </c>
      <c r="I12206" s="74">
        <v>44797</v>
      </c>
      <c r="J12206" t="s">
        <v>19</v>
      </c>
      <c r="K12206" t="s">
        <v>17325</v>
      </c>
    </row>
    <row r="12207" spans="1:11" hidden="1" x14ac:dyDescent="0.3">
      <c r="A12207" t="s">
        <v>10795</v>
      </c>
      <c r="B12207" t="s">
        <v>10794</v>
      </c>
      <c r="C12207" t="s">
        <v>17410</v>
      </c>
      <c r="D12207" t="s">
        <v>17411</v>
      </c>
      <c r="E12207" s="74">
        <v>41816</v>
      </c>
      <c r="F12207">
        <v>0.248919</v>
      </c>
      <c r="G12207" t="s">
        <v>17</v>
      </c>
      <c r="H12207" t="s">
        <v>17315</v>
      </c>
      <c r="I12207" s="74">
        <v>44797</v>
      </c>
      <c r="J12207" t="s">
        <v>19</v>
      </c>
      <c r="K12207" t="s">
        <v>17325</v>
      </c>
    </row>
    <row r="12208" spans="1:11" hidden="1" x14ac:dyDescent="0.3">
      <c r="A12208" t="s">
        <v>10793</v>
      </c>
      <c r="B12208" t="s">
        <v>10792</v>
      </c>
      <c r="C12208" t="s">
        <v>17410</v>
      </c>
      <c r="D12208" t="s">
        <v>17411</v>
      </c>
      <c r="E12208" s="74">
        <v>41823</v>
      </c>
      <c r="F12208">
        <v>0.247777</v>
      </c>
      <c r="G12208" t="s">
        <v>17</v>
      </c>
      <c r="H12208" t="s">
        <v>17315</v>
      </c>
      <c r="I12208" s="74">
        <v>44797</v>
      </c>
      <c r="J12208" t="s">
        <v>19</v>
      </c>
      <c r="K12208" t="s">
        <v>17325</v>
      </c>
    </row>
    <row r="12209" spans="1:11" hidden="1" x14ac:dyDescent="0.3">
      <c r="A12209" t="s">
        <v>6421</v>
      </c>
      <c r="B12209" t="s">
        <v>6422</v>
      </c>
      <c r="C12209" t="s">
        <v>17410</v>
      </c>
      <c r="D12209" t="s">
        <v>17411</v>
      </c>
      <c r="E12209" s="74">
        <v>41760</v>
      </c>
      <c r="F12209">
        <v>0.24765899999999999</v>
      </c>
      <c r="G12209" t="s">
        <v>17</v>
      </c>
      <c r="H12209" t="s">
        <v>17315</v>
      </c>
      <c r="I12209" s="74">
        <v>43858</v>
      </c>
      <c r="J12209" t="s">
        <v>19</v>
      </c>
      <c r="K12209" t="s">
        <v>17325</v>
      </c>
    </row>
    <row r="12210" spans="1:11" hidden="1" x14ac:dyDescent="0.3">
      <c r="A12210" t="s">
        <v>6423</v>
      </c>
      <c r="B12210" t="s">
        <v>6424</v>
      </c>
      <c r="C12210" t="s">
        <v>17410</v>
      </c>
      <c r="D12210" t="s">
        <v>17411</v>
      </c>
      <c r="E12210" s="74">
        <v>41834</v>
      </c>
      <c r="F12210">
        <v>0.244062</v>
      </c>
      <c r="G12210" t="s">
        <v>17</v>
      </c>
      <c r="H12210" t="s">
        <v>17315</v>
      </c>
      <c r="I12210" s="74">
        <v>43858</v>
      </c>
      <c r="J12210" t="s">
        <v>19</v>
      </c>
      <c r="K12210" t="s">
        <v>17325</v>
      </c>
    </row>
    <row r="12211" spans="1:11" hidden="1" x14ac:dyDescent="0.3">
      <c r="A12211" t="s">
        <v>6425</v>
      </c>
      <c r="B12211" t="s">
        <v>6426</v>
      </c>
      <c r="C12211" t="s">
        <v>17410</v>
      </c>
      <c r="D12211" t="s">
        <v>17411</v>
      </c>
      <c r="E12211" s="74">
        <v>41835</v>
      </c>
      <c r="F12211">
        <v>0.24581</v>
      </c>
      <c r="G12211" t="s">
        <v>17</v>
      </c>
      <c r="H12211" t="s">
        <v>17315</v>
      </c>
      <c r="I12211" s="74">
        <v>43858</v>
      </c>
      <c r="J12211" t="s">
        <v>19</v>
      </c>
      <c r="K12211" t="s">
        <v>17325</v>
      </c>
    </row>
    <row r="12212" spans="1:11" hidden="1" x14ac:dyDescent="0.3">
      <c r="A12212" t="s">
        <v>10790</v>
      </c>
      <c r="B12212" t="s">
        <v>10789</v>
      </c>
      <c r="C12212" t="s">
        <v>17410</v>
      </c>
      <c r="D12212" t="s">
        <v>17411</v>
      </c>
      <c r="E12212" s="74">
        <v>41781</v>
      </c>
      <c r="F12212">
        <v>0.244972</v>
      </c>
      <c r="G12212" t="s">
        <v>17</v>
      </c>
      <c r="H12212" t="s">
        <v>17315</v>
      </c>
      <c r="I12212" s="74">
        <v>44797</v>
      </c>
      <c r="J12212" t="s">
        <v>19</v>
      </c>
      <c r="K12212" t="s">
        <v>17325</v>
      </c>
    </row>
    <row r="12213" spans="1:11" hidden="1" x14ac:dyDescent="0.3">
      <c r="A12213" t="s">
        <v>6427</v>
      </c>
      <c r="B12213" t="s">
        <v>6428</v>
      </c>
      <c r="C12213" t="s">
        <v>17410</v>
      </c>
      <c r="D12213" t="s">
        <v>17411</v>
      </c>
      <c r="E12213" s="74">
        <v>41799</v>
      </c>
      <c r="F12213">
        <v>0.243063</v>
      </c>
      <c r="G12213" t="s">
        <v>17</v>
      </c>
      <c r="H12213" t="s">
        <v>17315</v>
      </c>
      <c r="I12213" s="74">
        <v>43858</v>
      </c>
      <c r="J12213" t="s">
        <v>19</v>
      </c>
      <c r="K12213" t="s">
        <v>17325</v>
      </c>
    </row>
    <row r="12214" spans="1:11" hidden="1" x14ac:dyDescent="0.3">
      <c r="A12214" t="s">
        <v>6429</v>
      </c>
      <c r="B12214" t="s">
        <v>6430</v>
      </c>
      <c r="C12214" t="s">
        <v>17410</v>
      </c>
      <c r="D12214" t="s">
        <v>17411</v>
      </c>
      <c r="E12214" s="74">
        <v>41795</v>
      </c>
      <c r="F12214">
        <v>0.24943000000000001</v>
      </c>
      <c r="G12214" t="s">
        <v>17</v>
      </c>
      <c r="H12214" t="s">
        <v>17315</v>
      </c>
      <c r="I12214" s="74">
        <v>43858</v>
      </c>
      <c r="J12214" t="s">
        <v>19</v>
      </c>
      <c r="K12214" t="s">
        <v>17325</v>
      </c>
    </row>
    <row r="12215" spans="1:11" hidden="1" x14ac:dyDescent="0.3">
      <c r="A12215" t="s">
        <v>6431</v>
      </c>
      <c r="B12215" t="s">
        <v>6432</v>
      </c>
      <c r="C12215" t="s">
        <v>17410</v>
      </c>
      <c r="D12215" t="s">
        <v>17411</v>
      </c>
      <c r="E12215" s="74">
        <v>41799</v>
      </c>
      <c r="F12215">
        <v>0.247224</v>
      </c>
      <c r="G12215" t="s">
        <v>17</v>
      </c>
      <c r="H12215" t="s">
        <v>17315</v>
      </c>
      <c r="I12215" s="74">
        <v>43858</v>
      </c>
      <c r="J12215" t="s">
        <v>19</v>
      </c>
      <c r="K12215" t="s">
        <v>17325</v>
      </c>
    </row>
    <row r="12216" spans="1:11" hidden="1" x14ac:dyDescent="0.3">
      <c r="A12216" t="s">
        <v>7751</v>
      </c>
      <c r="B12216" t="s">
        <v>7752</v>
      </c>
      <c r="C12216" t="s">
        <v>17410</v>
      </c>
      <c r="D12216" t="s">
        <v>17411</v>
      </c>
      <c r="E12216" s="74">
        <v>41801</v>
      </c>
      <c r="F12216">
        <v>0.24851599999999999</v>
      </c>
      <c r="G12216" t="s">
        <v>17</v>
      </c>
      <c r="H12216" t="s">
        <v>17315</v>
      </c>
      <c r="I12216" s="74">
        <v>44252</v>
      </c>
      <c r="J12216" t="s">
        <v>19</v>
      </c>
      <c r="K12216" t="s">
        <v>17325</v>
      </c>
    </row>
    <row r="12217" spans="1:11" hidden="1" x14ac:dyDescent="0.3">
      <c r="A12217" t="s">
        <v>10788</v>
      </c>
      <c r="B12217" t="s">
        <v>10787</v>
      </c>
      <c r="C12217" t="s">
        <v>17410</v>
      </c>
      <c r="D12217" t="s">
        <v>17411</v>
      </c>
      <c r="E12217" s="74">
        <v>41795</v>
      </c>
      <c r="F12217">
        <v>0.24426200000000001</v>
      </c>
      <c r="G12217" t="s">
        <v>17</v>
      </c>
      <c r="H12217" t="s">
        <v>17315</v>
      </c>
      <c r="I12217" s="74">
        <v>44797</v>
      </c>
      <c r="J12217" t="s">
        <v>19</v>
      </c>
      <c r="K12217" t="s">
        <v>17325</v>
      </c>
    </row>
    <row r="12218" spans="1:11" hidden="1" x14ac:dyDescent="0.3">
      <c r="A12218" t="s">
        <v>6433</v>
      </c>
      <c r="B12218" t="s">
        <v>6434</v>
      </c>
      <c r="C12218" t="s">
        <v>17410</v>
      </c>
      <c r="D12218" t="s">
        <v>17411</v>
      </c>
      <c r="E12218" s="74">
        <v>41739</v>
      </c>
      <c r="F12218">
        <v>0.24462300000000001</v>
      </c>
      <c r="G12218" t="s">
        <v>17</v>
      </c>
      <c r="H12218" t="s">
        <v>17315</v>
      </c>
      <c r="I12218" s="74">
        <v>43858</v>
      </c>
      <c r="J12218" t="s">
        <v>19</v>
      </c>
      <c r="K12218" t="s">
        <v>17325</v>
      </c>
    </row>
    <row r="12219" spans="1:11" hidden="1" x14ac:dyDescent="0.3">
      <c r="A12219" t="s">
        <v>6435</v>
      </c>
      <c r="B12219" t="s">
        <v>6436</v>
      </c>
      <c r="C12219" t="s">
        <v>17410</v>
      </c>
      <c r="D12219" t="s">
        <v>17411</v>
      </c>
      <c r="E12219" s="74">
        <v>41716</v>
      </c>
      <c r="F12219">
        <v>0.247754</v>
      </c>
      <c r="G12219" t="s">
        <v>17</v>
      </c>
      <c r="H12219" t="s">
        <v>17315</v>
      </c>
      <c r="I12219" s="74">
        <v>43858</v>
      </c>
      <c r="J12219" t="s">
        <v>19</v>
      </c>
      <c r="K12219" t="s">
        <v>17325</v>
      </c>
    </row>
    <row r="12220" spans="1:11" hidden="1" x14ac:dyDescent="0.3">
      <c r="A12220" t="s">
        <v>6437</v>
      </c>
      <c r="B12220" t="s">
        <v>6438</v>
      </c>
      <c r="C12220" t="s">
        <v>17410</v>
      </c>
      <c r="D12220" t="s">
        <v>17411</v>
      </c>
      <c r="E12220" s="74">
        <v>41715</v>
      </c>
      <c r="F12220">
        <v>0.24891199999999999</v>
      </c>
      <c r="G12220" t="s">
        <v>17</v>
      </c>
      <c r="H12220" t="s">
        <v>17315</v>
      </c>
      <c r="I12220" s="74">
        <v>43858</v>
      </c>
      <c r="J12220" t="s">
        <v>19</v>
      </c>
      <c r="K12220" t="s">
        <v>17325</v>
      </c>
    </row>
    <row r="12221" spans="1:11" hidden="1" x14ac:dyDescent="0.3">
      <c r="A12221" t="s">
        <v>10786</v>
      </c>
      <c r="B12221" t="s">
        <v>10785</v>
      </c>
      <c r="C12221" t="s">
        <v>17410</v>
      </c>
      <c r="D12221" t="s">
        <v>17411</v>
      </c>
      <c r="E12221" s="74">
        <v>41752</v>
      </c>
      <c r="F12221">
        <v>0.24843999999999999</v>
      </c>
      <c r="G12221" t="s">
        <v>17</v>
      </c>
      <c r="H12221" t="s">
        <v>17315</v>
      </c>
      <c r="I12221" s="74">
        <v>44797</v>
      </c>
      <c r="J12221" t="s">
        <v>19</v>
      </c>
      <c r="K12221" t="s">
        <v>17325</v>
      </c>
    </row>
    <row r="12222" spans="1:11" hidden="1" x14ac:dyDescent="0.3">
      <c r="A12222" t="s">
        <v>6439</v>
      </c>
      <c r="B12222" t="s">
        <v>6440</v>
      </c>
      <c r="C12222" t="s">
        <v>17410</v>
      </c>
      <c r="D12222" t="s">
        <v>17411</v>
      </c>
      <c r="E12222" s="74">
        <v>41793</v>
      </c>
      <c r="F12222">
        <v>0.248663</v>
      </c>
      <c r="G12222" t="s">
        <v>17</v>
      </c>
      <c r="H12222" t="s">
        <v>17315</v>
      </c>
      <c r="I12222" s="74">
        <v>43858</v>
      </c>
      <c r="J12222" t="s">
        <v>19</v>
      </c>
      <c r="K12222" t="s">
        <v>17325</v>
      </c>
    </row>
    <row r="12223" spans="1:11" hidden="1" x14ac:dyDescent="0.3">
      <c r="A12223" t="s">
        <v>10784</v>
      </c>
      <c r="B12223" t="s">
        <v>10783</v>
      </c>
      <c r="C12223" t="s">
        <v>17410</v>
      </c>
      <c r="D12223" t="s">
        <v>17411</v>
      </c>
      <c r="E12223" s="74">
        <v>41739</v>
      </c>
      <c r="F12223">
        <v>0.24531700000000001</v>
      </c>
      <c r="G12223" t="s">
        <v>17</v>
      </c>
      <c r="H12223" t="s">
        <v>17315</v>
      </c>
      <c r="I12223" s="74">
        <v>44797</v>
      </c>
      <c r="J12223" t="s">
        <v>19</v>
      </c>
      <c r="K12223" t="s">
        <v>17325</v>
      </c>
    </row>
    <row r="12224" spans="1:11" hidden="1" x14ac:dyDescent="0.3">
      <c r="A12224" t="s">
        <v>10782</v>
      </c>
      <c r="B12224" t="s">
        <v>10781</v>
      </c>
      <c r="C12224" t="s">
        <v>17410</v>
      </c>
      <c r="D12224" t="s">
        <v>17411</v>
      </c>
      <c r="E12224" s="74">
        <v>41705</v>
      </c>
      <c r="F12224">
        <v>0.247999</v>
      </c>
      <c r="G12224" t="s">
        <v>17</v>
      </c>
      <c r="H12224" t="s">
        <v>17315</v>
      </c>
      <c r="I12224" s="74">
        <v>44797</v>
      </c>
      <c r="J12224" t="s">
        <v>19</v>
      </c>
      <c r="K12224" t="s">
        <v>17325</v>
      </c>
    </row>
    <row r="12225" spans="1:11" hidden="1" x14ac:dyDescent="0.3">
      <c r="A12225" t="s">
        <v>6441</v>
      </c>
      <c r="B12225" t="s">
        <v>6442</v>
      </c>
      <c r="C12225" t="s">
        <v>17410</v>
      </c>
      <c r="D12225" t="s">
        <v>17411</v>
      </c>
      <c r="E12225" s="74">
        <v>41731</v>
      </c>
      <c r="F12225">
        <v>0.245445</v>
      </c>
      <c r="G12225" t="s">
        <v>17</v>
      </c>
      <c r="H12225" t="s">
        <v>17315</v>
      </c>
      <c r="I12225" s="74">
        <v>43858</v>
      </c>
      <c r="J12225" t="s">
        <v>19</v>
      </c>
      <c r="K12225" t="s">
        <v>17325</v>
      </c>
    </row>
    <row r="12226" spans="1:11" hidden="1" x14ac:dyDescent="0.3">
      <c r="A12226" t="s">
        <v>6443</v>
      </c>
      <c r="B12226" t="s">
        <v>6444</v>
      </c>
      <c r="C12226" t="s">
        <v>17410</v>
      </c>
      <c r="D12226" t="s">
        <v>17411</v>
      </c>
      <c r="E12226" s="74">
        <v>41733</v>
      </c>
      <c r="F12226">
        <v>0.248555</v>
      </c>
      <c r="G12226" t="s">
        <v>17</v>
      </c>
      <c r="H12226" t="s">
        <v>17315</v>
      </c>
      <c r="I12226" s="74">
        <v>43858</v>
      </c>
      <c r="J12226" t="s">
        <v>19</v>
      </c>
      <c r="K12226" t="s">
        <v>17325</v>
      </c>
    </row>
    <row r="12227" spans="1:11" hidden="1" x14ac:dyDescent="0.3">
      <c r="A12227" t="s">
        <v>6445</v>
      </c>
      <c r="B12227" t="s">
        <v>6446</v>
      </c>
      <c r="C12227" t="s">
        <v>17410</v>
      </c>
      <c r="D12227" t="s">
        <v>17411</v>
      </c>
      <c r="E12227" s="74">
        <v>39721</v>
      </c>
      <c r="F12227">
        <v>0.246556</v>
      </c>
      <c r="G12227" t="s">
        <v>17</v>
      </c>
      <c r="H12227" t="s">
        <v>17315</v>
      </c>
      <c r="I12227" s="74">
        <v>43858</v>
      </c>
      <c r="J12227" t="s">
        <v>19</v>
      </c>
      <c r="K12227" t="s">
        <v>17325</v>
      </c>
    </row>
    <row r="12228" spans="1:11" hidden="1" x14ac:dyDescent="0.3">
      <c r="A12228" t="s">
        <v>10780</v>
      </c>
      <c r="B12228" t="s">
        <v>10779</v>
      </c>
      <c r="C12228" t="s">
        <v>17410</v>
      </c>
      <c r="D12228" t="s">
        <v>17411</v>
      </c>
      <c r="E12228" s="74">
        <v>41778</v>
      </c>
      <c r="F12228">
        <v>0.24568799999999999</v>
      </c>
      <c r="G12228" t="s">
        <v>17</v>
      </c>
      <c r="H12228" t="s">
        <v>17315</v>
      </c>
      <c r="I12228" s="74">
        <v>44797</v>
      </c>
      <c r="J12228" t="s">
        <v>19</v>
      </c>
      <c r="K12228" t="s">
        <v>17325</v>
      </c>
    </row>
    <row r="12229" spans="1:11" hidden="1" x14ac:dyDescent="0.3">
      <c r="A12229" t="s">
        <v>6447</v>
      </c>
      <c r="B12229" t="s">
        <v>6448</v>
      </c>
      <c r="C12229" t="s">
        <v>17410</v>
      </c>
      <c r="D12229" t="s">
        <v>17411</v>
      </c>
      <c r="E12229" s="74">
        <v>41739</v>
      </c>
      <c r="F12229">
        <v>0.24641399999999999</v>
      </c>
      <c r="G12229" t="s">
        <v>17</v>
      </c>
      <c r="H12229" t="s">
        <v>17315</v>
      </c>
      <c r="I12229" s="74">
        <v>43858</v>
      </c>
      <c r="J12229" t="s">
        <v>19</v>
      </c>
      <c r="K12229" t="s">
        <v>17325</v>
      </c>
    </row>
    <row r="12230" spans="1:11" hidden="1" x14ac:dyDescent="0.3">
      <c r="A12230" t="s">
        <v>6449</v>
      </c>
      <c r="B12230" t="s">
        <v>6450</v>
      </c>
      <c r="C12230" t="s">
        <v>17410</v>
      </c>
      <c r="D12230" t="s">
        <v>17411</v>
      </c>
      <c r="E12230" s="74">
        <v>41715</v>
      </c>
      <c r="F12230">
        <v>0.24710399999999999</v>
      </c>
      <c r="G12230" t="s">
        <v>17</v>
      </c>
      <c r="H12230" t="s">
        <v>17315</v>
      </c>
      <c r="I12230" s="74">
        <v>43858</v>
      </c>
      <c r="J12230" t="s">
        <v>19</v>
      </c>
      <c r="K12230" t="s">
        <v>17325</v>
      </c>
    </row>
    <row r="12231" spans="1:11" hidden="1" x14ac:dyDescent="0.3">
      <c r="A12231" t="s">
        <v>6451</v>
      </c>
      <c r="B12231" t="s">
        <v>6452</v>
      </c>
      <c r="C12231" t="s">
        <v>17410</v>
      </c>
      <c r="D12231" t="s">
        <v>17411</v>
      </c>
      <c r="E12231" s="74">
        <v>41768</v>
      </c>
      <c r="F12231">
        <v>0.24881900000000001</v>
      </c>
      <c r="G12231" t="s">
        <v>17</v>
      </c>
      <c r="H12231" t="s">
        <v>17315</v>
      </c>
      <c r="I12231" s="74">
        <v>43858</v>
      </c>
      <c r="J12231" t="s">
        <v>19</v>
      </c>
      <c r="K12231" t="s">
        <v>17325</v>
      </c>
    </row>
    <row r="12232" spans="1:11" hidden="1" x14ac:dyDescent="0.3">
      <c r="A12232" t="s">
        <v>6453</v>
      </c>
      <c r="B12232" t="s">
        <v>6454</v>
      </c>
      <c r="C12232" t="s">
        <v>17410</v>
      </c>
      <c r="D12232" t="s">
        <v>17411</v>
      </c>
      <c r="E12232" s="74">
        <v>41732</v>
      </c>
      <c r="F12232">
        <v>0.247749</v>
      </c>
      <c r="G12232" t="s">
        <v>17</v>
      </c>
      <c r="H12232" t="s">
        <v>17315</v>
      </c>
      <c r="I12232" s="74">
        <v>43858</v>
      </c>
      <c r="J12232" t="s">
        <v>19</v>
      </c>
      <c r="K12232" t="s">
        <v>17325</v>
      </c>
    </row>
    <row r="12233" spans="1:11" hidden="1" x14ac:dyDescent="0.3">
      <c r="A12233" t="s">
        <v>10777</v>
      </c>
      <c r="B12233" t="s">
        <v>10776</v>
      </c>
      <c r="C12233" t="s">
        <v>17410</v>
      </c>
      <c r="D12233" t="s">
        <v>17411</v>
      </c>
      <c r="E12233" s="74">
        <v>41765</v>
      </c>
      <c r="F12233">
        <v>0.24468100000000001</v>
      </c>
      <c r="G12233" t="s">
        <v>17</v>
      </c>
      <c r="H12233" t="s">
        <v>17315</v>
      </c>
      <c r="I12233" s="74">
        <v>44797</v>
      </c>
      <c r="J12233" t="s">
        <v>19</v>
      </c>
      <c r="K12233" t="s">
        <v>17325</v>
      </c>
    </row>
    <row r="12234" spans="1:11" hidden="1" x14ac:dyDescent="0.3">
      <c r="A12234" t="s">
        <v>6455</v>
      </c>
      <c r="B12234" t="s">
        <v>6456</v>
      </c>
      <c r="C12234" t="s">
        <v>17410</v>
      </c>
      <c r="D12234" t="s">
        <v>17411</v>
      </c>
      <c r="E12234" s="74">
        <v>41774</v>
      </c>
      <c r="F12234">
        <v>0.247276</v>
      </c>
      <c r="G12234" t="s">
        <v>17</v>
      </c>
      <c r="H12234" t="s">
        <v>17315</v>
      </c>
      <c r="I12234" s="74">
        <v>43858</v>
      </c>
      <c r="J12234" t="s">
        <v>19</v>
      </c>
      <c r="K12234" t="s">
        <v>17325</v>
      </c>
    </row>
    <row r="12235" spans="1:11" hidden="1" x14ac:dyDescent="0.3">
      <c r="A12235" t="s">
        <v>10775</v>
      </c>
      <c r="B12235" t="s">
        <v>10774</v>
      </c>
      <c r="C12235" t="s">
        <v>17410</v>
      </c>
      <c r="D12235" t="s">
        <v>17411</v>
      </c>
      <c r="E12235" s="74">
        <v>41743</v>
      </c>
      <c r="F12235">
        <v>0.247</v>
      </c>
      <c r="G12235" t="s">
        <v>17</v>
      </c>
      <c r="H12235" t="s">
        <v>17315</v>
      </c>
      <c r="I12235" s="74">
        <v>44823</v>
      </c>
      <c r="J12235" t="s">
        <v>19</v>
      </c>
      <c r="K12235" t="s">
        <v>17325</v>
      </c>
    </row>
    <row r="12236" spans="1:11" hidden="1" x14ac:dyDescent="0.3">
      <c r="A12236" t="s">
        <v>10773</v>
      </c>
      <c r="B12236" t="s">
        <v>10772</v>
      </c>
      <c r="C12236" t="s">
        <v>17410</v>
      </c>
      <c r="D12236" t="s">
        <v>17411</v>
      </c>
      <c r="E12236" s="74">
        <v>39707</v>
      </c>
      <c r="F12236">
        <v>0.24736900000000001</v>
      </c>
      <c r="G12236" t="s">
        <v>17</v>
      </c>
      <c r="H12236" t="s">
        <v>17315</v>
      </c>
      <c r="I12236" s="74">
        <v>44797</v>
      </c>
      <c r="J12236" t="s">
        <v>19</v>
      </c>
      <c r="K12236" t="s">
        <v>17325</v>
      </c>
    </row>
    <row r="12237" spans="1:11" hidden="1" x14ac:dyDescent="0.3">
      <c r="A12237" t="s">
        <v>7753</v>
      </c>
      <c r="B12237" t="s">
        <v>7754</v>
      </c>
      <c r="C12237" t="s">
        <v>17410</v>
      </c>
      <c r="D12237" t="s">
        <v>17411</v>
      </c>
      <c r="E12237" s="74">
        <v>41765</v>
      </c>
      <c r="F12237">
        <v>0.244038</v>
      </c>
      <c r="G12237" t="s">
        <v>17</v>
      </c>
      <c r="H12237" t="s">
        <v>17315</v>
      </c>
      <c r="I12237" s="74">
        <v>44252</v>
      </c>
      <c r="J12237" t="s">
        <v>19</v>
      </c>
      <c r="K12237" t="s">
        <v>17325</v>
      </c>
    </row>
    <row r="12238" spans="1:11" hidden="1" x14ac:dyDescent="0.3">
      <c r="A12238" t="s">
        <v>6457</v>
      </c>
      <c r="B12238" t="s">
        <v>6458</v>
      </c>
      <c r="C12238" t="s">
        <v>17410</v>
      </c>
      <c r="D12238" t="s">
        <v>17411</v>
      </c>
      <c r="E12238" s="74">
        <v>41753</v>
      </c>
      <c r="F12238">
        <v>0.24427099999999999</v>
      </c>
      <c r="G12238" t="s">
        <v>17</v>
      </c>
      <c r="H12238" t="s">
        <v>17315</v>
      </c>
      <c r="I12238" s="74">
        <v>43858</v>
      </c>
      <c r="J12238" t="s">
        <v>19</v>
      </c>
      <c r="K12238" t="s">
        <v>17325</v>
      </c>
    </row>
    <row r="12239" spans="1:11" hidden="1" x14ac:dyDescent="0.3">
      <c r="A12239" t="s">
        <v>6459</v>
      </c>
      <c r="B12239" t="s">
        <v>6460</v>
      </c>
      <c r="C12239" t="s">
        <v>17410</v>
      </c>
      <c r="D12239" t="s">
        <v>17411</v>
      </c>
      <c r="E12239" s="74">
        <v>41787</v>
      </c>
      <c r="F12239">
        <v>0.247749</v>
      </c>
      <c r="G12239" t="s">
        <v>17</v>
      </c>
      <c r="H12239" t="s">
        <v>17315</v>
      </c>
      <c r="I12239" s="74">
        <v>43858</v>
      </c>
      <c r="J12239" t="s">
        <v>19</v>
      </c>
      <c r="K12239" t="s">
        <v>17325</v>
      </c>
    </row>
    <row r="12240" spans="1:11" hidden="1" x14ac:dyDescent="0.3">
      <c r="A12240" t="s">
        <v>10770</v>
      </c>
      <c r="B12240" t="s">
        <v>10769</v>
      </c>
      <c r="C12240" t="s">
        <v>17410</v>
      </c>
      <c r="D12240" t="s">
        <v>17411</v>
      </c>
      <c r="E12240" s="74">
        <v>41409</v>
      </c>
      <c r="F12240">
        <v>0.24213100000000001</v>
      </c>
      <c r="G12240" t="s">
        <v>17</v>
      </c>
      <c r="H12240" t="s">
        <v>17315</v>
      </c>
      <c r="I12240" s="74">
        <v>44797</v>
      </c>
      <c r="J12240" t="s">
        <v>19</v>
      </c>
      <c r="K12240" t="s">
        <v>17325</v>
      </c>
    </row>
    <row r="12241" spans="1:11" hidden="1" x14ac:dyDescent="0.3">
      <c r="A12241" t="s">
        <v>10768</v>
      </c>
      <c r="B12241" t="s">
        <v>10767</v>
      </c>
      <c r="C12241" t="s">
        <v>17410</v>
      </c>
      <c r="D12241" t="s">
        <v>17411</v>
      </c>
      <c r="E12241" s="74">
        <v>41760</v>
      </c>
      <c r="F12241">
        <v>0.242199</v>
      </c>
      <c r="G12241" t="s">
        <v>17</v>
      </c>
      <c r="H12241" t="s">
        <v>17315</v>
      </c>
      <c r="I12241" s="74">
        <v>44797</v>
      </c>
      <c r="J12241" t="s">
        <v>19</v>
      </c>
      <c r="K12241" t="s">
        <v>17325</v>
      </c>
    </row>
    <row r="12242" spans="1:11" hidden="1" x14ac:dyDescent="0.3">
      <c r="A12242" t="s">
        <v>6461</v>
      </c>
      <c r="B12242" t="s">
        <v>6462</v>
      </c>
      <c r="C12242" t="s">
        <v>17410</v>
      </c>
      <c r="D12242" t="s">
        <v>17411</v>
      </c>
      <c r="E12242" s="74">
        <v>41736</v>
      </c>
      <c r="F12242">
        <v>0.24507200000000001</v>
      </c>
      <c r="G12242" t="s">
        <v>17</v>
      </c>
      <c r="H12242" t="s">
        <v>17315</v>
      </c>
      <c r="I12242" s="74">
        <v>43858</v>
      </c>
      <c r="J12242" t="s">
        <v>19</v>
      </c>
      <c r="K12242" t="s">
        <v>17325</v>
      </c>
    </row>
    <row r="12243" spans="1:11" hidden="1" x14ac:dyDescent="0.3">
      <c r="A12243" t="s">
        <v>6463</v>
      </c>
      <c r="B12243" t="s">
        <v>6464</v>
      </c>
      <c r="C12243" t="s">
        <v>17410</v>
      </c>
      <c r="D12243" t="s">
        <v>17411</v>
      </c>
      <c r="E12243" s="74">
        <v>41760</v>
      </c>
      <c r="F12243">
        <v>0.24551200000000001</v>
      </c>
      <c r="G12243" t="s">
        <v>17</v>
      </c>
      <c r="H12243" t="s">
        <v>17315</v>
      </c>
      <c r="I12243" s="74">
        <v>43858</v>
      </c>
      <c r="J12243" t="s">
        <v>19</v>
      </c>
      <c r="K12243" t="s">
        <v>17325</v>
      </c>
    </row>
    <row r="12244" spans="1:11" hidden="1" x14ac:dyDescent="0.3">
      <c r="A12244" t="s">
        <v>7755</v>
      </c>
      <c r="B12244" t="s">
        <v>7756</v>
      </c>
      <c r="C12244" t="s">
        <v>17410</v>
      </c>
      <c r="D12244" t="s">
        <v>17411</v>
      </c>
      <c r="E12244" s="74">
        <v>41733</v>
      </c>
      <c r="F12244">
        <v>0.24593699999999999</v>
      </c>
      <c r="G12244" t="s">
        <v>17</v>
      </c>
      <c r="H12244" t="s">
        <v>17315</v>
      </c>
      <c r="I12244" s="74">
        <v>44252</v>
      </c>
      <c r="J12244" t="s">
        <v>19</v>
      </c>
      <c r="K12244" t="s">
        <v>17325</v>
      </c>
    </row>
    <row r="12245" spans="1:11" hidden="1" x14ac:dyDescent="0.3">
      <c r="A12245" t="s">
        <v>10766</v>
      </c>
      <c r="B12245" t="s">
        <v>10765</v>
      </c>
      <c r="C12245" t="s">
        <v>17410</v>
      </c>
      <c r="D12245" t="s">
        <v>17411</v>
      </c>
      <c r="E12245" s="74">
        <v>41771</v>
      </c>
      <c r="F12245">
        <v>0.243641</v>
      </c>
      <c r="G12245" t="s">
        <v>17</v>
      </c>
      <c r="H12245" t="s">
        <v>17315</v>
      </c>
      <c r="I12245" s="74">
        <v>44823</v>
      </c>
      <c r="J12245" t="s">
        <v>19</v>
      </c>
      <c r="K12245" t="s">
        <v>17325</v>
      </c>
    </row>
    <row r="12246" spans="1:11" hidden="1" x14ac:dyDescent="0.3">
      <c r="A12246" t="s">
        <v>10764</v>
      </c>
      <c r="B12246" t="s">
        <v>10763</v>
      </c>
      <c r="C12246" t="s">
        <v>17410</v>
      </c>
      <c r="D12246" t="s">
        <v>17411</v>
      </c>
      <c r="E12246" s="74">
        <v>41738</v>
      </c>
      <c r="F12246">
        <v>0.24476800000000001</v>
      </c>
      <c r="G12246" t="s">
        <v>17</v>
      </c>
      <c r="H12246" t="s">
        <v>17315</v>
      </c>
      <c r="I12246" s="74">
        <v>44797</v>
      </c>
      <c r="J12246" t="s">
        <v>19</v>
      </c>
      <c r="K12246" t="s">
        <v>17325</v>
      </c>
    </row>
    <row r="12247" spans="1:11" hidden="1" x14ac:dyDescent="0.3">
      <c r="A12247" t="s">
        <v>6465</v>
      </c>
      <c r="B12247" t="s">
        <v>6466</v>
      </c>
      <c r="C12247" t="s">
        <v>17410</v>
      </c>
      <c r="D12247" t="s">
        <v>17411</v>
      </c>
      <c r="E12247" s="74">
        <v>41740</v>
      </c>
      <c r="F12247">
        <v>0.24765000000000001</v>
      </c>
      <c r="G12247" t="s">
        <v>17</v>
      </c>
      <c r="H12247" t="s">
        <v>17315</v>
      </c>
      <c r="I12247" s="74">
        <v>43858</v>
      </c>
      <c r="J12247" t="s">
        <v>19</v>
      </c>
      <c r="K12247" t="s">
        <v>17325</v>
      </c>
    </row>
    <row r="12248" spans="1:11" hidden="1" x14ac:dyDescent="0.3">
      <c r="A12248" t="s">
        <v>6467</v>
      </c>
      <c r="B12248" t="s">
        <v>6468</v>
      </c>
      <c r="C12248" t="s">
        <v>17410</v>
      </c>
      <c r="D12248" t="s">
        <v>17411</v>
      </c>
      <c r="E12248" s="74">
        <v>40631</v>
      </c>
      <c r="F12248">
        <v>0.24515000000000001</v>
      </c>
      <c r="G12248" t="s">
        <v>17</v>
      </c>
      <c r="H12248" t="s">
        <v>17315</v>
      </c>
      <c r="I12248" s="74">
        <v>43858</v>
      </c>
      <c r="J12248" t="s">
        <v>19</v>
      </c>
      <c r="K12248" t="s">
        <v>17325</v>
      </c>
    </row>
    <row r="12249" spans="1:11" hidden="1" x14ac:dyDescent="0.3">
      <c r="A12249" t="s">
        <v>6469</v>
      </c>
      <c r="B12249" t="s">
        <v>6470</v>
      </c>
      <c r="C12249" t="s">
        <v>17410</v>
      </c>
      <c r="D12249" t="s">
        <v>17411</v>
      </c>
      <c r="E12249" s="74">
        <v>41806</v>
      </c>
      <c r="F12249">
        <v>0.24782199999999999</v>
      </c>
      <c r="G12249" t="s">
        <v>17</v>
      </c>
      <c r="H12249" t="s">
        <v>17315</v>
      </c>
      <c r="I12249" s="74">
        <v>43858</v>
      </c>
      <c r="J12249" t="s">
        <v>19</v>
      </c>
      <c r="K12249" t="s">
        <v>17325</v>
      </c>
    </row>
    <row r="12250" spans="1:11" hidden="1" x14ac:dyDescent="0.3">
      <c r="A12250" t="s">
        <v>6471</v>
      </c>
      <c r="B12250" t="s">
        <v>6472</v>
      </c>
      <c r="C12250" t="s">
        <v>17410</v>
      </c>
      <c r="D12250" t="s">
        <v>17411</v>
      </c>
      <c r="E12250" s="74">
        <v>41771</v>
      </c>
      <c r="F12250">
        <v>0.24687799999999999</v>
      </c>
      <c r="G12250" t="s">
        <v>17</v>
      </c>
      <c r="H12250" t="s">
        <v>17315</v>
      </c>
      <c r="I12250" s="74">
        <v>43858</v>
      </c>
      <c r="J12250" t="s">
        <v>19</v>
      </c>
      <c r="K12250" t="s">
        <v>17325</v>
      </c>
    </row>
    <row r="12251" spans="1:11" hidden="1" x14ac:dyDescent="0.3">
      <c r="A12251" t="s">
        <v>10761</v>
      </c>
      <c r="B12251" t="s">
        <v>10760</v>
      </c>
      <c r="C12251" t="s">
        <v>17410</v>
      </c>
      <c r="D12251" t="s">
        <v>17411</v>
      </c>
      <c r="E12251" s="74">
        <v>41746</v>
      </c>
      <c r="F12251">
        <v>0.24416299999999999</v>
      </c>
      <c r="G12251" t="s">
        <v>17</v>
      </c>
      <c r="H12251" t="s">
        <v>17315</v>
      </c>
      <c r="I12251" s="74">
        <v>44797</v>
      </c>
      <c r="J12251" t="s">
        <v>19</v>
      </c>
      <c r="K12251" t="s">
        <v>17325</v>
      </c>
    </row>
    <row r="12252" spans="1:11" hidden="1" x14ac:dyDescent="0.3">
      <c r="A12252" t="s">
        <v>6473</v>
      </c>
      <c r="B12252" t="s">
        <v>6474</v>
      </c>
      <c r="C12252" t="s">
        <v>17410</v>
      </c>
      <c r="D12252" t="s">
        <v>17411</v>
      </c>
      <c r="E12252" s="74">
        <v>41681</v>
      </c>
      <c r="F12252">
        <v>0.24676699999999999</v>
      </c>
      <c r="G12252" t="s">
        <v>17</v>
      </c>
      <c r="H12252" t="s">
        <v>17315</v>
      </c>
      <c r="I12252" s="74">
        <v>43858</v>
      </c>
      <c r="J12252" t="s">
        <v>19</v>
      </c>
      <c r="K12252" t="s">
        <v>17325</v>
      </c>
    </row>
    <row r="12253" spans="1:11" hidden="1" x14ac:dyDescent="0.3">
      <c r="A12253" t="s">
        <v>6475</v>
      </c>
      <c r="B12253" t="s">
        <v>6476</v>
      </c>
      <c r="C12253" t="s">
        <v>17410</v>
      </c>
      <c r="D12253" t="s">
        <v>17411</v>
      </c>
      <c r="E12253" s="74">
        <v>41736</v>
      </c>
      <c r="F12253">
        <v>0.245446</v>
      </c>
      <c r="G12253" t="s">
        <v>17</v>
      </c>
      <c r="H12253" t="s">
        <v>17315</v>
      </c>
      <c r="I12253" s="74">
        <v>43858</v>
      </c>
      <c r="J12253" t="s">
        <v>19</v>
      </c>
      <c r="K12253" t="s">
        <v>17325</v>
      </c>
    </row>
    <row r="12254" spans="1:11" hidden="1" x14ac:dyDescent="0.3">
      <c r="A12254" t="s">
        <v>7757</v>
      </c>
      <c r="B12254" t="s">
        <v>7758</v>
      </c>
      <c r="C12254" t="s">
        <v>17410</v>
      </c>
      <c r="D12254" t="s">
        <v>17411</v>
      </c>
      <c r="E12254" s="74">
        <v>41772</v>
      </c>
      <c r="F12254">
        <v>0.242116</v>
      </c>
      <c r="G12254" t="s">
        <v>17</v>
      </c>
      <c r="H12254" t="s">
        <v>17315</v>
      </c>
      <c r="I12254" s="74">
        <v>44252</v>
      </c>
      <c r="J12254" t="s">
        <v>19</v>
      </c>
      <c r="K12254" t="s">
        <v>17325</v>
      </c>
    </row>
    <row r="12255" spans="1:11" hidden="1" x14ac:dyDescent="0.3">
      <c r="A12255" t="s">
        <v>6477</v>
      </c>
      <c r="B12255" t="s">
        <v>6478</v>
      </c>
      <c r="C12255" t="s">
        <v>17410</v>
      </c>
      <c r="D12255" t="s">
        <v>17411</v>
      </c>
      <c r="E12255" s="74">
        <v>41772</v>
      </c>
      <c r="F12255">
        <v>0.24679300000000001</v>
      </c>
      <c r="G12255" t="s">
        <v>17</v>
      </c>
      <c r="H12255" t="s">
        <v>17315</v>
      </c>
      <c r="I12255" s="74">
        <v>43858</v>
      </c>
      <c r="J12255" t="s">
        <v>19</v>
      </c>
      <c r="K12255" t="s">
        <v>17325</v>
      </c>
    </row>
    <row r="12256" spans="1:11" hidden="1" x14ac:dyDescent="0.3">
      <c r="A12256" t="s">
        <v>6479</v>
      </c>
      <c r="B12256" t="s">
        <v>6480</v>
      </c>
      <c r="C12256" t="s">
        <v>17410</v>
      </c>
      <c r="D12256" t="s">
        <v>17411</v>
      </c>
      <c r="E12256" s="74">
        <v>41772</v>
      </c>
      <c r="F12256">
        <v>0.24765200000000001</v>
      </c>
      <c r="G12256" t="s">
        <v>17</v>
      </c>
      <c r="H12256" t="s">
        <v>17315</v>
      </c>
      <c r="I12256" s="74">
        <v>43858</v>
      </c>
      <c r="J12256" t="s">
        <v>19</v>
      </c>
      <c r="K12256" t="s">
        <v>17325</v>
      </c>
    </row>
    <row r="12257" spans="1:11" hidden="1" x14ac:dyDescent="0.3">
      <c r="A12257" t="s">
        <v>6481</v>
      </c>
      <c r="B12257" t="s">
        <v>6482</v>
      </c>
      <c r="C12257" t="s">
        <v>17410</v>
      </c>
      <c r="D12257" t="s">
        <v>17411</v>
      </c>
      <c r="E12257" s="74">
        <v>41809</v>
      </c>
      <c r="F12257">
        <v>0.24499000000000001</v>
      </c>
      <c r="G12257" t="s">
        <v>17</v>
      </c>
      <c r="H12257" t="s">
        <v>17315</v>
      </c>
      <c r="I12257" s="74">
        <v>43858</v>
      </c>
      <c r="J12257" t="s">
        <v>19</v>
      </c>
      <c r="K12257" t="s">
        <v>17325</v>
      </c>
    </row>
    <row r="12258" spans="1:11" hidden="1" x14ac:dyDescent="0.3">
      <c r="A12258" t="s">
        <v>7759</v>
      </c>
      <c r="B12258" t="s">
        <v>7760</v>
      </c>
      <c r="C12258" t="s">
        <v>17410</v>
      </c>
      <c r="D12258" t="s">
        <v>17411</v>
      </c>
      <c r="E12258" s="74">
        <v>41598</v>
      </c>
      <c r="F12258">
        <v>0.24687100000000001</v>
      </c>
      <c r="G12258" t="s">
        <v>17</v>
      </c>
      <c r="H12258" t="s">
        <v>17315</v>
      </c>
      <c r="I12258" s="74">
        <v>44252</v>
      </c>
      <c r="J12258" t="s">
        <v>19</v>
      </c>
      <c r="K12258" t="s">
        <v>17325</v>
      </c>
    </row>
    <row r="12259" spans="1:11" hidden="1" x14ac:dyDescent="0.3">
      <c r="A12259" t="s">
        <v>6483</v>
      </c>
      <c r="B12259" t="s">
        <v>6484</v>
      </c>
      <c r="C12259" t="s">
        <v>17410</v>
      </c>
      <c r="D12259" t="s">
        <v>17411</v>
      </c>
      <c r="E12259" s="74">
        <v>41765</v>
      </c>
      <c r="F12259">
        <v>0.24840300000000001</v>
      </c>
      <c r="G12259" t="s">
        <v>17</v>
      </c>
      <c r="H12259" t="s">
        <v>17315</v>
      </c>
      <c r="I12259" s="74">
        <v>43858</v>
      </c>
      <c r="J12259" t="s">
        <v>19</v>
      </c>
      <c r="K12259" t="s">
        <v>17325</v>
      </c>
    </row>
    <row r="12260" spans="1:11" hidden="1" x14ac:dyDescent="0.3">
      <c r="A12260" t="s">
        <v>10756</v>
      </c>
      <c r="B12260" t="s">
        <v>10755</v>
      </c>
      <c r="C12260" t="s">
        <v>17410</v>
      </c>
      <c r="D12260" t="s">
        <v>17411</v>
      </c>
      <c r="E12260" s="74">
        <v>41807</v>
      </c>
      <c r="F12260">
        <v>0.247445</v>
      </c>
      <c r="G12260" t="s">
        <v>17</v>
      </c>
      <c r="H12260" t="s">
        <v>17315</v>
      </c>
      <c r="I12260" s="74">
        <v>44797</v>
      </c>
      <c r="J12260" t="s">
        <v>19</v>
      </c>
      <c r="K12260" t="s">
        <v>17325</v>
      </c>
    </row>
    <row r="12261" spans="1:11" hidden="1" x14ac:dyDescent="0.3">
      <c r="A12261" t="s">
        <v>6485</v>
      </c>
      <c r="B12261" t="s">
        <v>6486</v>
      </c>
      <c r="C12261" t="s">
        <v>17410</v>
      </c>
      <c r="D12261" t="s">
        <v>17411</v>
      </c>
      <c r="E12261" s="74">
        <v>41792</v>
      </c>
      <c r="F12261">
        <v>0.24355599999999999</v>
      </c>
      <c r="G12261" t="s">
        <v>17</v>
      </c>
      <c r="H12261" t="s">
        <v>17315</v>
      </c>
      <c r="I12261" s="74">
        <v>43858</v>
      </c>
      <c r="J12261" t="s">
        <v>19</v>
      </c>
      <c r="K12261" t="s">
        <v>17325</v>
      </c>
    </row>
    <row r="12262" spans="1:11" hidden="1" x14ac:dyDescent="0.3">
      <c r="A12262" t="s">
        <v>6487</v>
      </c>
      <c r="B12262" t="s">
        <v>6488</v>
      </c>
      <c r="C12262" t="s">
        <v>17410</v>
      </c>
      <c r="D12262" t="s">
        <v>17411</v>
      </c>
      <c r="E12262" s="74">
        <v>41586</v>
      </c>
      <c r="F12262">
        <v>0.24821699999999999</v>
      </c>
      <c r="G12262" t="s">
        <v>17</v>
      </c>
      <c r="H12262" t="s">
        <v>17315</v>
      </c>
      <c r="I12262" s="74">
        <v>43858</v>
      </c>
      <c r="J12262" t="s">
        <v>19</v>
      </c>
      <c r="K12262" t="s">
        <v>17325</v>
      </c>
    </row>
    <row r="12263" spans="1:11" hidden="1" x14ac:dyDescent="0.3">
      <c r="A12263" t="s">
        <v>6489</v>
      </c>
      <c r="B12263" t="s">
        <v>6490</v>
      </c>
      <c r="C12263" t="s">
        <v>17410</v>
      </c>
      <c r="D12263" t="s">
        <v>17411</v>
      </c>
      <c r="E12263" s="74">
        <v>41766</v>
      </c>
      <c r="F12263">
        <v>0.24390300000000001</v>
      </c>
      <c r="G12263" t="s">
        <v>17</v>
      </c>
      <c r="H12263" t="s">
        <v>17315</v>
      </c>
      <c r="I12263" s="74">
        <v>43858</v>
      </c>
      <c r="J12263" t="s">
        <v>19</v>
      </c>
      <c r="K12263" t="s">
        <v>17325</v>
      </c>
    </row>
    <row r="12264" spans="1:11" hidden="1" x14ac:dyDescent="0.3">
      <c r="A12264" t="s">
        <v>6493</v>
      </c>
      <c r="B12264" t="s">
        <v>6494</v>
      </c>
      <c r="C12264" t="s">
        <v>17410</v>
      </c>
      <c r="D12264" t="s">
        <v>17411</v>
      </c>
      <c r="E12264" s="74">
        <v>41768</v>
      </c>
      <c r="F12264">
        <v>0.24734800000000001</v>
      </c>
      <c r="G12264" t="s">
        <v>17</v>
      </c>
      <c r="H12264" t="s">
        <v>17315</v>
      </c>
      <c r="I12264" s="74">
        <v>43858</v>
      </c>
      <c r="J12264" t="s">
        <v>19</v>
      </c>
      <c r="K12264" t="s">
        <v>17325</v>
      </c>
    </row>
    <row r="12265" spans="1:11" hidden="1" x14ac:dyDescent="0.3">
      <c r="A12265" t="s">
        <v>10754</v>
      </c>
      <c r="B12265" t="s">
        <v>10753</v>
      </c>
      <c r="C12265" t="s">
        <v>17410</v>
      </c>
      <c r="D12265" t="s">
        <v>17411</v>
      </c>
      <c r="E12265" s="74">
        <v>41801</v>
      </c>
      <c r="F12265">
        <v>0.24845900000000001</v>
      </c>
      <c r="G12265" t="s">
        <v>17</v>
      </c>
      <c r="H12265" t="s">
        <v>17315</v>
      </c>
      <c r="I12265" s="74">
        <v>44797</v>
      </c>
      <c r="J12265" t="s">
        <v>19</v>
      </c>
      <c r="K12265" t="s">
        <v>17325</v>
      </c>
    </row>
    <row r="12266" spans="1:11" hidden="1" x14ac:dyDescent="0.3">
      <c r="A12266" t="s">
        <v>6495</v>
      </c>
      <c r="B12266" t="s">
        <v>6496</v>
      </c>
      <c r="C12266" t="s">
        <v>17410</v>
      </c>
      <c r="D12266" t="s">
        <v>17411</v>
      </c>
      <c r="E12266" s="74">
        <v>39689</v>
      </c>
      <c r="F12266">
        <v>0.24940300000000001</v>
      </c>
      <c r="G12266" t="s">
        <v>17</v>
      </c>
      <c r="H12266" t="s">
        <v>17315</v>
      </c>
      <c r="I12266" s="74">
        <v>43858</v>
      </c>
      <c r="J12266" t="s">
        <v>19</v>
      </c>
      <c r="K12266" t="s">
        <v>17325</v>
      </c>
    </row>
    <row r="12267" spans="1:11" hidden="1" x14ac:dyDescent="0.3">
      <c r="A12267" t="s">
        <v>6497</v>
      </c>
      <c r="B12267" t="s">
        <v>6498</v>
      </c>
      <c r="C12267" t="s">
        <v>17410</v>
      </c>
      <c r="D12267" t="s">
        <v>17411</v>
      </c>
      <c r="E12267" s="74">
        <v>41754</v>
      </c>
      <c r="F12267">
        <v>0.24941199999999999</v>
      </c>
      <c r="G12267" t="s">
        <v>17</v>
      </c>
      <c r="H12267" t="s">
        <v>17315</v>
      </c>
      <c r="I12267" s="74">
        <v>43858</v>
      </c>
      <c r="J12267" t="s">
        <v>19</v>
      </c>
      <c r="K12267" t="s">
        <v>17325</v>
      </c>
    </row>
    <row r="12268" spans="1:11" hidden="1" x14ac:dyDescent="0.3">
      <c r="A12268" t="s">
        <v>6499</v>
      </c>
      <c r="B12268" t="s">
        <v>6500</v>
      </c>
      <c r="C12268" t="s">
        <v>17410</v>
      </c>
      <c r="D12268" t="s">
        <v>17411</v>
      </c>
      <c r="E12268" s="74">
        <v>41792</v>
      </c>
      <c r="F12268">
        <v>0.24740200000000001</v>
      </c>
      <c r="G12268" t="s">
        <v>17</v>
      </c>
      <c r="H12268" t="s">
        <v>17315</v>
      </c>
      <c r="I12268" s="74">
        <v>43858</v>
      </c>
      <c r="J12268" t="s">
        <v>19</v>
      </c>
      <c r="K12268" t="s">
        <v>17325</v>
      </c>
    </row>
    <row r="12269" spans="1:11" hidden="1" x14ac:dyDescent="0.3">
      <c r="A12269" t="s">
        <v>6503</v>
      </c>
      <c r="B12269" t="s">
        <v>6504</v>
      </c>
      <c r="C12269" t="s">
        <v>17410</v>
      </c>
      <c r="D12269" t="s">
        <v>17411</v>
      </c>
      <c r="E12269" s="74">
        <v>41681</v>
      </c>
      <c r="F12269">
        <v>0.24889700000000001</v>
      </c>
      <c r="G12269" t="s">
        <v>17</v>
      </c>
      <c r="H12269" t="s">
        <v>17315</v>
      </c>
      <c r="I12269" s="74">
        <v>43858</v>
      </c>
      <c r="J12269" t="s">
        <v>19</v>
      </c>
      <c r="K12269" t="s">
        <v>17325</v>
      </c>
    </row>
    <row r="12270" spans="1:11" hidden="1" x14ac:dyDescent="0.3">
      <c r="A12270" t="s">
        <v>7761</v>
      </c>
      <c r="B12270" t="s">
        <v>7762</v>
      </c>
      <c r="C12270" t="s">
        <v>17410</v>
      </c>
      <c r="D12270" t="s">
        <v>17411</v>
      </c>
      <c r="E12270" s="74">
        <v>41820</v>
      </c>
      <c r="F12270">
        <v>0.24494099999999999</v>
      </c>
      <c r="G12270" t="s">
        <v>17</v>
      </c>
      <c r="H12270" t="s">
        <v>17315</v>
      </c>
      <c r="I12270" s="74">
        <v>44252</v>
      </c>
      <c r="J12270" t="s">
        <v>19</v>
      </c>
      <c r="K12270" t="s">
        <v>17325</v>
      </c>
    </row>
    <row r="12271" spans="1:11" hidden="1" x14ac:dyDescent="0.3">
      <c r="A12271" t="s">
        <v>10751</v>
      </c>
      <c r="B12271" t="s">
        <v>10750</v>
      </c>
      <c r="C12271" t="s">
        <v>17410</v>
      </c>
      <c r="D12271" t="s">
        <v>17411</v>
      </c>
      <c r="E12271" s="74">
        <v>41738</v>
      </c>
      <c r="F12271">
        <v>0.24652499999999999</v>
      </c>
      <c r="G12271" t="s">
        <v>17</v>
      </c>
      <c r="H12271" t="s">
        <v>17315</v>
      </c>
      <c r="I12271" s="74">
        <v>44797</v>
      </c>
      <c r="J12271" t="s">
        <v>19</v>
      </c>
      <c r="K12271" t="s">
        <v>17325</v>
      </c>
    </row>
    <row r="12272" spans="1:11" hidden="1" x14ac:dyDescent="0.3">
      <c r="A12272" t="s">
        <v>6505</v>
      </c>
      <c r="B12272" t="s">
        <v>6506</v>
      </c>
      <c r="C12272" t="s">
        <v>17410</v>
      </c>
      <c r="D12272" t="s">
        <v>17411</v>
      </c>
      <c r="E12272" s="74">
        <v>41841</v>
      </c>
      <c r="F12272">
        <v>0.24603900000000001</v>
      </c>
      <c r="G12272" t="s">
        <v>17</v>
      </c>
      <c r="H12272" t="s">
        <v>17315</v>
      </c>
      <c r="I12272" s="74">
        <v>43858</v>
      </c>
      <c r="J12272" t="s">
        <v>19</v>
      </c>
      <c r="K12272" t="s">
        <v>17325</v>
      </c>
    </row>
    <row r="12273" spans="1:11" hidden="1" x14ac:dyDescent="0.3">
      <c r="A12273" t="s">
        <v>10749</v>
      </c>
      <c r="B12273" t="s">
        <v>10748</v>
      </c>
      <c r="C12273" t="s">
        <v>17410</v>
      </c>
      <c r="D12273" t="s">
        <v>17411</v>
      </c>
      <c r="E12273" s="74">
        <v>41737</v>
      </c>
      <c r="F12273">
        <v>0.248061</v>
      </c>
      <c r="G12273" t="s">
        <v>17</v>
      </c>
      <c r="H12273" t="s">
        <v>17315</v>
      </c>
      <c r="I12273" s="74">
        <v>44797</v>
      </c>
      <c r="J12273" t="s">
        <v>19</v>
      </c>
      <c r="K12273" t="s">
        <v>17325</v>
      </c>
    </row>
    <row r="12274" spans="1:11" hidden="1" x14ac:dyDescent="0.3">
      <c r="A12274" t="s">
        <v>6507</v>
      </c>
      <c r="B12274" t="s">
        <v>6508</v>
      </c>
      <c r="C12274" t="s">
        <v>17410</v>
      </c>
      <c r="D12274" t="s">
        <v>17411</v>
      </c>
      <c r="E12274" s="74">
        <v>41806</v>
      </c>
      <c r="F12274">
        <v>0.24781600000000001</v>
      </c>
      <c r="G12274" t="s">
        <v>17</v>
      </c>
      <c r="H12274" t="s">
        <v>17315</v>
      </c>
      <c r="I12274" s="74">
        <v>43858</v>
      </c>
      <c r="J12274" t="s">
        <v>19</v>
      </c>
      <c r="K12274" t="s">
        <v>17325</v>
      </c>
    </row>
    <row r="12275" spans="1:11" hidden="1" x14ac:dyDescent="0.3">
      <c r="A12275" t="s">
        <v>6509</v>
      </c>
      <c r="B12275" t="s">
        <v>6510</v>
      </c>
      <c r="C12275" t="s">
        <v>17410</v>
      </c>
      <c r="D12275" t="s">
        <v>17411</v>
      </c>
      <c r="E12275" s="74">
        <v>41739</v>
      </c>
      <c r="F12275">
        <v>0.248722</v>
      </c>
      <c r="G12275" t="s">
        <v>17</v>
      </c>
      <c r="H12275" t="s">
        <v>17315</v>
      </c>
      <c r="I12275" s="74">
        <v>43858</v>
      </c>
      <c r="J12275" t="s">
        <v>19</v>
      </c>
      <c r="K12275" t="s">
        <v>17325</v>
      </c>
    </row>
    <row r="12276" spans="1:11" hidden="1" x14ac:dyDescent="0.3">
      <c r="A12276" t="s">
        <v>6511</v>
      </c>
      <c r="B12276" t="s">
        <v>6512</v>
      </c>
      <c r="C12276" t="s">
        <v>17410</v>
      </c>
      <c r="D12276" t="s">
        <v>17411</v>
      </c>
      <c r="E12276" s="74">
        <v>41767</v>
      </c>
      <c r="F12276">
        <v>0.24521999999999999</v>
      </c>
      <c r="G12276" t="s">
        <v>17</v>
      </c>
      <c r="H12276" t="s">
        <v>17315</v>
      </c>
      <c r="I12276" s="74">
        <v>43858</v>
      </c>
      <c r="J12276" t="s">
        <v>19</v>
      </c>
      <c r="K12276" t="s">
        <v>17325</v>
      </c>
    </row>
    <row r="12277" spans="1:11" hidden="1" x14ac:dyDescent="0.3">
      <c r="A12277" t="s">
        <v>6513</v>
      </c>
      <c r="B12277" t="s">
        <v>6514</v>
      </c>
      <c r="C12277" t="s">
        <v>17410</v>
      </c>
      <c r="D12277" t="s">
        <v>17411</v>
      </c>
      <c r="E12277" s="74">
        <v>41765</v>
      </c>
      <c r="F12277">
        <v>0.24932599999999999</v>
      </c>
      <c r="G12277" t="s">
        <v>17</v>
      </c>
      <c r="H12277" t="s">
        <v>17315</v>
      </c>
      <c r="I12277" s="74">
        <v>43858</v>
      </c>
      <c r="J12277" t="s">
        <v>19</v>
      </c>
      <c r="K12277" t="s">
        <v>17325</v>
      </c>
    </row>
    <row r="12278" spans="1:11" hidden="1" x14ac:dyDescent="0.3">
      <c r="A12278" t="s">
        <v>6515</v>
      </c>
      <c r="B12278" t="s">
        <v>6516</v>
      </c>
      <c r="C12278" t="s">
        <v>17410</v>
      </c>
      <c r="D12278" t="s">
        <v>17411</v>
      </c>
      <c r="E12278" s="74">
        <v>41703</v>
      </c>
      <c r="F12278">
        <v>0.24165400000000001</v>
      </c>
      <c r="G12278" t="s">
        <v>17</v>
      </c>
      <c r="H12278" t="s">
        <v>17315</v>
      </c>
      <c r="I12278" s="74">
        <v>43858</v>
      </c>
      <c r="J12278" t="s">
        <v>19</v>
      </c>
      <c r="K12278" t="s">
        <v>17325</v>
      </c>
    </row>
    <row r="12279" spans="1:11" hidden="1" x14ac:dyDescent="0.3">
      <c r="A12279" t="s">
        <v>6517</v>
      </c>
      <c r="B12279" t="s">
        <v>6518</v>
      </c>
      <c r="C12279" t="s">
        <v>17410</v>
      </c>
      <c r="D12279" t="s">
        <v>17411</v>
      </c>
      <c r="E12279" s="74">
        <v>41778</v>
      </c>
      <c r="F12279">
        <v>0.24920999999999999</v>
      </c>
      <c r="G12279" t="s">
        <v>17</v>
      </c>
      <c r="H12279" t="s">
        <v>17315</v>
      </c>
      <c r="I12279" s="74">
        <v>43858</v>
      </c>
      <c r="J12279" t="s">
        <v>19</v>
      </c>
      <c r="K12279" t="s">
        <v>17325</v>
      </c>
    </row>
    <row r="12280" spans="1:11" hidden="1" x14ac:dyDescent="0.3">
      <c r="A12280" t="s">
        <v>6519</v>
      </c>
      <c r="B12280" t="s">
        <v>6520</v>
      </c>
      <c r="C12280" t="s">
        <v>17410</v>
      </c>
      <c r="D12280" t="s">
        <v>17411</v>
      </c>
      <c r="E12280" s="74">
        <v>41738</v>
      </c>
      <c r="F12280">
        <v>0.24793000000000001</v>
      </c>
      <c r="G12280" t="s">
        <v>17</v>
      </c>
      <c r="H12280" t="s">
        <v>17315</v>
      </c>
      <c r="I12280" s="74">
        <v>43858</v>
      </c>
      <c r="J12280" t="s">
        <v>19</v>
      </c>
      <c r="K12280" t="s">
        <v>17325</v>
      </c>
    </row>
    <row r="12281" spans="1:11" hidden="1" x14ac:dyDescent="0.3">
      <c r="A12281" t="s">
        <v>7763</v>
      </c>
      <c r="B12281" t="s">
        <v>7764</v>
      </c>
      <c r="C12281" t="s">
        <v>17410</v>
      </c>
      <c r="D12281" t="s">
        <v>17411</v>
      </c>
      <c r="E12281" s="74">
        <v>41773</v>
      </c>
      <c r="F12281">
        <v>0.24526400000000001</v>
      </c>
      <c r="G12281" t="s">
        <v>17</v>
      </c>
      <c r="H12281" t="s">
        <v>17315</v>
      </c>
      <c r="I12281" s="74">
        <v>44252</v>
      </c>
      <c r="J12281" t="s">
        <v>19</v>
      </c>
      <c r="K12281" t="s">
        <v>17325</v>
      </c>
    </row>
    <row r="12282" spans="1:11" hidden="1" x14ac:dyDescent="0.3">
      <c r="A12282" t="s">
        <v>6521</v>
      </c>
      <c r="B12282" t="s">
        <v>6522</v>
      </c>
      <c r="C12282" t="s">
        <v>17410</v>
      </c>
      <c r="D12282" t="s">
        <v>17411</v>
      </c>
      <c r="E12282" s="74">
        <v>41767</v>
      </c>
      <c r="F12282">
        <v>0.24679699999999999</v>
      </c>
      <c r="G12282" t="s">
        <v>17</v>
      </c>
      <c r="H12282" t="s">
        <v>17315</v>
      </c>
      <c r="I12282" s="74">
        <v>43858</v>
      </c>
      <c r="J12282" t="s">
        <v>19</v>
      </c>
      <c r="K12282" t="s">
        <v>17325</v>
      </c>
    </row>
    <row r="12283" spans="1:11" hidden="1" x14ac:dyDescent="0.3">
      <c r="A12283" t="s">
        <v>6523</v>
      </c>
      <c r="B12283" t="s">
        <v>6524</v>
      </c>
      <c r="C12283" t="s">
        <v>17410</v>
      </c>
      <c r="D12283" t="s">
        <v>17411</v>
      </c>
      <c r="E12283" s="74">
        <v>41750</v>
      </c>
      <c r="F12283">
        <v>0.24643000000000001</v>
      </c>
      <c r="G12283" t="s">
        <v>17</v>
      </c>
      <c r="H12283" t="s">
        <v>17315</v>
      </c>
      <c r="I12283" s="74">
        <v>43858</v>
      </c>
      <c r="J12283" t="s">
        <v>19</v>
      </c>
      <c r="K12283" t="s">
        <v>17325</v>
      </c>
    </row>
    <row r="12284" spans="1:11" hidden="1" x14ac:dyDescent="0.3">
      <c r="A12284" t="s">
        <v>6525</v>
      </c>
      <c r="B12284" t="s">
        <v>6526</v>
      </c>
      <c r="C12284" t="s">
        <v>17410</v>
      </c>
      <c r="D12284" t="s">
        <v>17411</v>
      </c>
      <c r="E12284" s="74">
        <v>41808</v>
      </c>
      <c r="F12284">
        <v>0.24811800000000001</v>
      </c>
      <c r="G12284" t="s">
        <v>17</v>
      </c>
      <c r="H12284" t="s">
        <v>17315</v>
      </c>
      <c r="I12284" s="74">
        <v>43858</v>
      </c>
      <c r="J12284" t="s">
        <v>19</v>
      </c>
      <c r="K12284" t="s">
        <v>17325</v>
      </c>
    </row>
    <row r="12285" spans="1:11" hidden="1" x14ac:dyDescent="0.3">
      <c r="A12285" t="s">
        <v>10747</v>
      </c>
      <c r="B12285" t="s">
        <v>10746</v>
      </c>
      <c r="C12285" t="s">
        <v>17410</v>
      </c>
      <c r="D12285" t="s">
        <v>17411</v>
      </c>
      <c r="E12285" s="74">
        <v>41702</v>
      </c>
      <c r="F12285">
        <v>0.24540999999999999</v>
      </c>
      <c r="G12285" t="s">
        <v>17</v>
      </c>
      <c r="H12285" t="s">
        <v>17315</v>
      </c>
      <c r="I12285" s="74">
        <v>44797</v>
      </c>
      <c r="J12285" t="s">
        <v>19</v>
      </c>
      <c r="K12285" t="s">
        <v>17325</v>
      </c>
    </row>
    <row r="12286" spans="1:11" hidden="1" x14ac:dyDescent="0.3">
      <c r="A12286" t="s">
        <v>6527</v>
      </c>
      <c r="B12286" t="s">
        <v>6528</v>
      </c>
      <c r="C12286" t="s">
        <v>17410</v>
      </c>
      <c r="D12286" t="s">
        <v>17411</v>
      </c>
      <c r="E12286" s="74">
        <v>41779</v>
      </c>
      <c r="F12286">
        <v>0.24482200000000001</v>
      </c>
      <c r="G12286" t="s">
        <v>17</v>
      </c>
      <c r="H12286" t="s">
        <v>17315</v>
      </c>
      <c r="I12286" s="74">
        <v>43858</v>
      </c>
      <c r="J12286" t="s">
        <v>19</v>
      </c>
      <c r="K12286" t="s">
        <v>17325</v>
      </c>
    </row>
    <row r="12287" spans="1:11" hidden="1" x14ac:dyDescent="0.3">
      <c r="A12287" t="s">
        <v>10745</v>
      </c>
      <c r="B12287" t="s">
        <v>10744</v>
      </c>
      <c r="C12287" t="s">
        <v>17410</v>
      </c>
      <c r="D12287" t="s">
        <v>17411</v>
      </c>
      <c r="E12287" s="74">
        <v>41738</v>
      </c>
      <c r="F12287">
        <v>0.24652399999999999</v>
      </c>
      <c r="G12287" t="s">
        <v>17</v>
      </c>
      <c r="H12287" t="s">
        <v>17315</v>
      </c>
      <c r="I12287" s="74">
        <v>44797</v>
      </c>
      <c r="J12287" t="s">
        <v>19</v>
      </c>
      <c r="K12287" t="s">
        <v>17325</v>
      </c>
    </row>
    <row r="12288" spans="1:11" hidden="1" x14ac:dyDescent="0.3">
      <c r="A12288" t="s">
        <v>6529</v>
      </c>
      <c r="B12288" t="s">
        <v>6530</v>
      </c>
      <c r="C12288" t="s">
        <v>17410</v>
      </c>
      <c r="D12288" t="s">
        <v>17411</v>
      </c>
      <c r="E12288" s="74">
        <v>41710</v>
      </c>
      <c r="F12288">
        <v>0.246944</v>
      </c>
      <c r="G12288" t="s">
        <v>17</v>
      </c>
      <c r="H12288" t="s">
        <v>17315</v>
      </c>
      <c r="I12288" s="74">
        <v>43858</v>
      </c>
      <c r="J12288" t="s">
        <v>19</v>
      </c>
      <c r="K12288" t="s">
        <v>17325</v>
      </c>
    </row>
    <row r="12289" spans="1:11" hidden="1" x14ac:dyDescent="0.3">
      <c r="A12289" t="s">
        <v>6531</v>
      </c>
      <c r="B12289" t="s">
        <v>6532</v>
      </c>
      <c r="C12289" t="s">
        <v>17410</v>
      </c>
      <c r="D12289" t="s">
        <v>17411</v>
      </c>
      <c r="E12289" s="74">
        <v>41768</v>
      </c>
      <c r="F12289">
        <v>0.24832299999999999</v>
      </c>
      <c r="G12289" t="s">
        <v>17</v>
      </c>
      <c r="H12289" t="s">
        <v>17315</v>
      </c>
      <c r="I12289" s="74">
        <v>43858</v>
      </c>
      <c r="J12289" t="s">
        <v>19</v>
      </c>
      <c r="K12289" t="s">
        <v>17325</v>
      </c>
    </row>
    <row r="12290" spans="1:11" hidden="1" x14ac:dyDescent="0.3">
      <c r="A12290" t="s">
        <v>6533</v>
      </c>
      <c r="B12290" t="s">
        <v>6534</v>
      </c>
      <c r="C12290" t="s">
        <v>17410</v>
      </c>
      <c r="D12290" t="s">
        <v>17411</v>
      </c>
      <c r="E12290" s="74">
        <v>41760</v>
      </c>
      <c r="F12290">
        <v>0.24707599999999999</v>
      </c>
      <c r="G12290" t="s">
        <v>17</v>
      </c>
      <c r="H12290" t="s">
        <v>17315</v>
      </c>
      <c r="I12290" s="74">
        <v>43858</v>
      </c>
      <c r="J12290" t="s">
        <v>19</v>
      </c>
      <c r="K12290" t="s">
        <v>17325</v>
      </c>
    </row>
    <row r="12291" spans="1:11" hidden="1" x14ac:dyDescent="0.3">
      <c r="A12291" t="s">
        <v>6535</v>
      </c>
      <c r="B12291" t="s">
        <v>6536</v>
      </c>
      <c r="C12291" t="s">
        <v>17410</v>
      </c>
      <c r="D12291" t="s">
        <v>17411</v>
      </c>
      <c r="E12291" s="74">
        <v>41761</v>
      </c>
      <c r="F12291">
        <v>0.24929799999999999</v>
      </c>
      <c r="G12291" t="s">
        <v>17</v>
      </c>
      <c r="H12291" t="s">
        <v>17315</v>
      </c>
      <c r="I12291" s="74">
        <v>43858</v>
      </c>
      <c r="J12291" t="s">
        <v>19</v>
      </c>
      <c r="K12291" t="s">
        <v>17325</v>
      </c>
    </row>
    <row r="12292" spans="1:11" hidden="1" x14ac:dyDescent="0.3">
      <c r="A12292" t="s">
        <v>10742</v>
      </c>
      <c r="B12292" t="s">
        <v>10741</v>
      </c>
      <c r="C12292" t="s">
        <v>17410</v>
      </c>
      <c r="D12292" t="s">
        <v>17411</v>
      </c>
      <c r="E12292" s="74">
        <v>41800</v>
      </c>
      <c r="F12292">
        <v>0.24588599999999999</v>
      </c>
      <c r="G12292" t="s">
        <v>17</v>
      </c>
      <c r="H12292" t="s">
        <v>17315</v>
      </c>
      <c r="I12292" s="74">
        <v>44797</v>
      </c>
      <c r="J12292" t="s">
        <v>19</v>
      </c>
      <c r="K12292" t="s">
        <v>17325</v>
      </c>
    </row>
    <row r="12293" spans="1:11" hidden="1" x14ac:dyDescent="0.3">
      <c r="A12293" t="s">
        <v>6537</v>
      </c>
      <c r="B12293" t="s">
        <v>6538</v>
      </c>
      <c r="C12293" t="s">
        <v>17410</v>
      </c>
      <c r="D12293" t="s">
        <v>17411</v>
      </c>
      <c r="E12293" s="74">
        <v>41743</v>
      </c>
      <c r="F12293">
        <v>0.24438599999999999</v>
      </c>
      <c r="G12293" t="s">
        <v>17</v>
      </c>
      <c r="H12293" t="s">
        <v>17315</v>
      </c>
      <c r="I12293" s="74">
        <v>43858</v>
      </c>
      <c r="J12293" t="s">
        <v>19</v>
      </c>
      <c r="K12293" t="s">
        <v>17325</v>
      </c>
    </row>
    <row r="12294" spans="1:11" hidden="1" x14ac:dyDescent="0.3">
      <c r="A12294" t="s">
        <v>6539</v>
      </c>
      <c r="B12294" t="s">
        <v>6540</v>
      </c>
      <c r="C12294" t="s">
        <v>17410</v>
      </c>
      <c r="D12294" t="s">
        <v>17411</v>
      </c>
      <c r="E12294" s="74">
        <v>41774</v>
      </c>
      <c r="F12294">
        <v>0.24740300000000001</v>
      </c>
      <c r="G12294" t="s">
        <v>17</v>
      </c>
      <c r="H12294" t="s">
        <v>17315</v>
      </c>
      <c r="I12294" s="74">
        <v>43858</v>
      </c>
      <c r="J12294" t="s">
        <v>19</v>
      </c>
      <c r="K12294" t="s">
        <v>17325</v>
      </c>
    </row>
    <row r="12295" spans="1:11" hidden="1" x14ac:dyDescent="0.3">
      <c r="A12295" t="s">
        <v>10740</v>
      </c>
      <c r="B12295" t="s">
        <v>10739</v>
      </c>
      <c r="C12295" t="s">
        <v>17410</v>
      </c>
      <c r="D12295" t="s">
        <v>17411</v>
      </c>
      <c r="E12295" s="74">
        <v>41822</v>
      </c>
      <c r="F12295">
        <v>0.24887500000000001</v>
      </c>
      <c r="G12295" t="s">
        <v>17</v>
      </c>
      <c r="H12295" t="s">
        <v>17315</v>
      </c>
      <c r="I12295" s="74">
        <v>44823</v>
      </c>
      <c r="J12295" t="s">
        <v>19</v>
      </c>
      <c r="K12295" t="s">
        <v>17325</v>
      </c>
    </row>
    <row r="12296" spans="1:11" hidden="1" x14ac:dyDescent="0.3">
      <c r="A12296" t="s">
        <v>6541</v>
      </c>
      <c r="B12296" t="s">
        <v>6542</v>
      </c>
      <c r="C12296" t="s">
        <v>17410</v>
      </c>
      <c r="D12296" t="s">
        <v>17411</v>
      </c>
      <c r="E12296" s="74">
        <v>41820</v>
      </c>
      <c r="F12296">
        <v>0.24482999999999999</v>
      </c>
      <c r="G12296" t="s">
        <v>17</v>
      </c>
      <c r="H12296" t="s">
        <v>17315</v>
      </c>
      <c r="I12296" s="74">
        <v>43858</v>
      </c>
      <c r="J12296" t="s">
        <v>19</v>
      </c>
      <c r="K12296" t="s">
        <v>17325</v>
      </c>
    </row>
    <row r="12297" spans="1:11" hidden="1" x14ac:dyDescent="0.3">
      <c r="A12297" t="s">
        <v>6543</v>
      </c>
      <c r="B12297" t="s">
        <v>6544</v>
      </c>
      <c r="C12297" t="s">
        <v>17410</v>
      </c>
      <c r="D12297" t="s">
        <v>17411</v>
      </c>
      <c r="E12297" s="74">
        <v>41689</v>
      </c>
      <c r="F12297">
        <v>0.248448</v>
      </c>
      <c r="G12297" t="s">
        <v>17</v>
      </c>
      <c r="H12297" t="s">
        <v>17315</v>
      </c>
      <c r="I12297" s="74">
        <v>43858</v>
      </c>
      <c r="J12297" t="s">
        <v>19</v>
      </c>
      <c r="K12297" t="s">
        <v>17325</v>
      </c>
    </row>
    <row r="12298" spans="1:11" hidden="1" x14ac:dyDescent="0.3">
      <c r="A12298" t="s">
        <v>6545</v>
      </c>
      <c r="B12298" t="s">
        <v>6546</v>
      </c>
      <c r="C12298" t="s">
        <v>17410</v>
      </c>
      <c r="D12298" t="s">
        <v>17411</v>
      </c>
      <c r="E12298" s="74">
        <v>41480</v>
      </c>
      <c r="F12298">
        <v>0.24801000000000001</v>
      </c>
      <c r="G12298" t="s">
        <v>17</v>
      </c>
      <c r="H12298" t="s">
        <v>17315</v>
      </c>
      <c r="I12298" s="74">
        <v>43858</v>
      </c>
      <c r="J12298" t="s">
        <v>19</v>
      </c>
      <c r="K12298" t="s">
        <v>17325</v>
      </c>
    </row>
    <row r="12299" spans="1:11" hidden="1" x14ac:dyDescent="0.3">
      <c r="A12299" t="s">
        <v>10737</v>
      </c>
      <c r="B12299" t="s">
        <v>10736</v>
      </c>
      <c r="C12299" t="s">
        <v>17410</v>
      </c>
      <c r="D12299" t="s">
        <v>17411</v>
      </c>
      <c r="E12299" s="74">
        <v>41729</v>
      </c>
      <c r="F12299">
        <v>0.24518799999999999</v>
      </c>
      <c r="G12299" t="s">
        <v>17</v>
      </c>
      <c r="H12299" t="s">
        <v>17315</v>
      </c>
      <c r="I12299" s="74">
        <v>44797</v>
      </c>
      <c r="J12299" t="s">
        <v>19</v>
      </c>
      <c r="K12299" t="s">
        <v>17325</v>
      </c>
    </row>
    <row r="12300" spans="1:11" hidden="1" x14ac:dyDescent="0.3">
      <c r="A12300" t="s">
        <v>6547</v>
      </c>
      <c r="B12300" t="s">
        <v>6548</v>
      </c>
      <c r="C12300" t="s">
        <v>17410</v>
      </c>
      <c r="D12300" t="s">
        <v>17411</v>
      </c>
      <c r="E12300" s="74">
        <v>41821</v>
      </c>
      <c r="F12300">
        <v>0.24754200000000001</v>
      </c>
      <c r="G12300" t="s">
        <v>17</v>
      </c>
      <c r="H12300" t="s">
        <v>17315</v>
      </c>
      <c r="I12300" s="74">
        <v>43858</v>
      </c>
      <c r="J12300" t="s">
        <v>19</v>
      </c>
      <c r="K12300" t="s">
        <v>17325</v>
      </c>
    </row>
    <row r="12301" spans="1:11" hidden="1" x14ac:dyDescent="0.3">
      <c r="A12301" t="s">
        <v>10734</v>
      </c>
      <c r="B12301" t="s">
        <v>10733</v>
      </c>
      <c r="C12301" t="s">
        <v>17410</v>
      </c>
      <c r="D12301" t="s">
        <v>17411</v>
      </c>
      <c r="E12301" s="74">
        <v>41857</v>
      </c>
      <c r="F12301">
        <v>0.239981</v>
      </c>
      <c r="G12301" t="s">
        <v>17</v>
      </c>
      <c r="H12301" t="s">
        <v>17315</v>
      </c>
      <c r="I12301" s="74">
        <v>44797</v>
      </c>
      <c r="J12301" t="s">
        <v>19</v>
      </c>
      <c r="K12301" t="s">
        <v>17325</v>
      </c>
    </row>
    <row r="12302" spans="1:11" hidden="1" x14ac:dyDescent="0.3">
      <c r="A12302" t="s">
        <v>10732</v>
      </c>
      <c r="B12302" t="s">
        <v>10731</v>
      </c>
      <c r="C12302" t="s">
        <v>17410</v>
      </c>
      <c r="D12302" t="s">
        <v>17411</v>
      </c>
      <c r="E12302" s="74">
        <v>41772</v>
      </c>
      <c r="F12302">
        <v>0.24818299999999999</v>
      </c>
      <c r="G12302" t="s">
        <v>17</v>
      </c>
      <c r="H12302" t="s">
        <v>17315</v>
      </c>
      <c r="I12302" s="74">
        <v>44797</v>
      </c>
      <c r="J12302" t="s">
        <v>19</v>
      </c>
      <c r="K12302" t="s">
        <v>17325</v>
      </c>
    </row>
    <row r="12303" spans="1:11" hidden="1" x14ac:dyDescent="0.3">
      <c r="A12303" t="s">
        <v>6552</v>
      </c>
      <c r="B12303" t="s">
        <v>6553</v>
      </c>
      <c r="C12303" t="s">
        <v>17410</v>
      </c>
      <c r="D12303" t="s">
        <v>17411</v>
      </c>
      <c r="E12303" s="74">
        <v>41771</v>
      </c>
      <c r="F12303">
        <v>0.24896699999999999</v>
      </c>
      <c r="G12303" t="s">
        <v>17</v>
      </c>
      <c r="H12303" t="s">
        <v>17315</v>
      </c>
      <c r="I12303" s="74">
        <v>43858</v>
      </c>
      <c r="J12303" t="s">
        <v>19</v>
      </c>
      <c r="K12303" t="s">
        <v>17325</v>
      </c>
    </row>
    <row r="12304" spans="1:11" hidden="1" x14ac:dyDescent="0.3">
      <c r="A12304" t="s">
        <v>6550</v>
      </c>
      <c r="B12304" t="s">
        <v>6551</v>
      </c>
      <c r="C12304" t="s">
        <v>17410</v>
      </c>
      <c r="D12304" t="s">
        <v>17411</v>
      </c>
      <c r="E12304" s="74">
        <v>41429</v>
      </c>
      <c r="F12304">
        <v>0.246838</v>
      </c>
      <c r="G12304" t="s">
        <v>17</v>
      </c>
      <c r="H12304" t="s">
        <v>17315</v>
      </c>
      <c r="I12304" s="74">
        <v>43858</v>
      </c>
      <c r="J12304" t="s">
        <v>19</v>
      </c>
      <c r="K12304" t="s">
        <v>17325</v>
      </c>
    </row>
    <row r="12305" spans="1:11" hidden="1" x14ac:dyDescent="0.3">
      <c r="A12305" t="s">
        <v>6554</v>
      </c>
      <c r="B12305" t="s">
        <v>6555</v>
      </c>
      <c r="C12305" t="s">
        <v>17410</v>
      </c>
      <c r="D12305" t="s">
        <v>17411</v>
      </c>
      <c r="E12305" s="74">
        <v>41751</v>
      </c>
      <c r="F12305">
        <v>0.24734300000000001</v>
      </c>
      <c r="G12305" t="s">
        <v>17</v>
      </c>
      <c r="H12305" t="s">
        <v>17315</v>
      </c>
      <c r="I12305" s="74">
        <v>43858</v>
      </c>
      <c r="J12305" t="s">
        <v>19</v>
      </c>
      <c r="K12305" t="s">
        <v>17325</v>
      </c>
    </row>
    <row r="12306" spans="1:11" hidden="1" x14ac:dyDescent="0.3">
      <c r="A12306" t="s">
        <v>6556</v>
      </c>
      <c r="B12306" t="s">
        <v>6557</v>
      </c>
      <c r="C12306" t="s">
        <v>17410</v>
      </c>
      <c r="D12306" t="s">
        <v>17411</v>
      </c>
      <c r="E12306" s="74">
        <v>41772</v>
      </c>
      <c r="F12306">
        <v>0.239842</v>
      </c>
      <c r="G12306" t="s">
        <v>17</v>
      </c>
      <c r="H12306" t="s">
        <v>17315</v>
      </c>
      <c r="I12306" s="74">
        <v>43858</v>
      </c>
      <c r="J12306" t="s">
        <v>19</v>
      </c>
      <c r="K12306" t="s">
        <v>17325</v>
      </c>
    </row>
    <row r="12307" spans="1:11" hidden="1" x14ac:dyDescent="0.3">
      <c r="A12307" t="s">
        <v>6558</v>
      </c>
      <c r="B12307" t="s">
        <v>6559</v>
      </c>
      <c r="C12307" t="s">
        <v>17410</v>
      </c>
      <c r="D12307" t="s">
        <v>17411</v>
      </c>
      <c r="E12307" s="74">
        <v>41794</v>
      </c>
      <c r="F12307">
        <v>0.24790799999999999</v>
      </c>
      <c r="G12307" t="s">
        <v>17</v>
      </c>
      <c r="H12307" t="s">
        <v>17315</v>
      </c>
      <c r="I12307" s="74">
        <v>43858</v>
      </c>
      <c r="J12307" t="s">
        <v>19</v>
      </c>
      <c r="K12307" t="s">
        <v>17325</v>
      </c>
    </row>
    <row r="12308" spans="1:11" hidden="1" x14ac:dyDescent="0.3">
      <c r="A12308" t="s">
        <v>6560</v>
      </c>
      <c r="B12308" t="s">
        <v>6561</v>
      </c>
      <c r="C12308" t="s">
        <v>17410</v>
      </c>
      <c r="D12308" t="s">
        <v>17411</v>
      </c>
      <c r="E12308" s="74">
        <v>41108</v>
      </c>
      <c r="F12308">
        <v>0.24559</v>
      </c>
      <c r="G12308" t="s">
        <v>17</v>
      </c>
      <c r="H12308" t="s">
        <v>17315</v>
      </c>
      <c r="I12308" s="74">
        <v>43858</v>
      </c>
      <c r="J12308" t="s">
        <v>19</v>
      </c>
      <c r="K12308" t="s">
        <v>17325</v>
      </c>
    </row>
    <row r="12309" spans="1:11" hidden="1" x14ac:dyDescent="0.3">
      <c r="A12309" t="s">
        <v>6562</v>
      </c>
      <c r="B12309" t="s">
        <v>6563</v>
      </c>
      <c r="C12309" t="s">
        <v>17410</v>
      </c>
      <c r="D12309" t="s">
        <v>17411</v>
      </c>
      <c r="E12309" s="74">
        <v>41712</v>
      </c>
      <c r="F12309">
        <v>0.242284</v>
      </c>
      <c r="G12309" t="s">
        <v>17</v>
      </c>
      <c r="H12309" t="s">
        <v>17315</v>
      </c>
      <c r="I12309" s="74">
        <v>43858</v>
      </c>
      <c r="J12309" t="s">
        <v>19</v>
      </c>
      <c r="K12309" t="s">
        <v>17325</v>
      </c>
    </row>
    <row r="12310" spans="1:11" hidden="1" x14ac:dyDescent="0.3">
      <c r="A12310" t="s">
        <v>6564</v>
      </c>
      <c r="B12310" t="s">
        <v>6565</v>
      </c>
      <c r="C12310" t="s">
        <v>17410</v>
      </c>
      <c r="D12310" t="s">
        <v>17411</v>
      </c>
      <c r="E12310" s="74">
        <v>41759</v>
      </c>
      <c r="F12310">
        <v>0.24776300000000001</v>
      </c>
      <c r="G12310" t="s">
        <v>17</v>
      </c>
      <c r="H12310" t="s">
        <v>17315</v>
      </c>
      <c r="I12310" s="74">
        <v>43858</v>
      </c>
      <c r="J12310" t="s">
        <v>19</v>
      </c>
      <c r="K12310" t="s">
        <v>17325</v>
      </c>
    </row>
    <row r="12311" spans="1:11" hidden="1" x14ac:dyDescent="0.3">
      <c r="A12311" t="s">
        <v>6566</v>
      </c>
      <c r="B12311" t="s">
        <v>6567</v>
      </c>
      <c r="C12311" t="s">
        <v>17410</v>
      </c>
      <c r="D12311" t="s">
        <v>17411</v>
      </c>
      <c r="E12311" s="74">
        <v>41838</v>
      </c>
      <c r="F12311">
        <v>0.24676899999999999</v>
      </c>
      <c r="G12311" t="s">
        <v>17</v>
      </c>
      <c r="H12311" t="s">
        <v>17315</v>
      </c>
      <c r="I12311" s="74">
        <v>43858</v>
      </c>
      <c r="J12311" t="s">
        <v>19</v>
      </c>
      <c r="K12311" t="s">
        <v>17325</v>
      </c>
    </row>
    <row r="12312" spans="1:11" hidden="1" x14ac:dyDescent="0.3">
      <c r="A12312" t="s">
        <v>10729</v>
      </c>
      <c r="B12312" t="s">
        <v>10728</v>
      </c>
      <c r="C12312" t="s">
        <v>17410</v>
      </c>
      <c r="D12312" t="s">
        <v>17411</v>
      </c>
      <c r="E12312" s="74">
        <v>41758</v>
      </c>
      <c r="F12312">
        <v>0.24545500000000001</v>
      </c>
      <c r="G12312" t="s">
        <v>17</v>
      </c>
      <c r="H12312" t="s">
        <v>17315</v>
      </c>
      <c r="I12312" s="74">
        <v>44797</v>
      </c>
      <c r="J12312" t="s">
        <v>19</v>
      </c>
      <c r="K12312" t="s">
        <v>17325</v>
      </c>
    </row>
    <row r="12313" spans="1:11" hidden="1" x14ac:dyDescent="0.3">
      <c r="A12313" t="s">
        <v>6568</v>
      </c>
      <c r="B12313" t="s">
        <v>6569</v>
      </c>
      <c r="C12313" t="s">
        <v>17410</v>
      </c>
      <c r="D12313" t="s">
        <v>17411</v>
      </c>
      <c r="E12313" s="74">
        <v>41750</v>
      </c>
      <c r="F12313">
        <v>0.243257</v>
      </c>
      <c r="G12313" t="s">
        <v>17</v>
      </c>
      <c r="H12313" t="s">
        <v>17315</v>
      </c>
      <c r="I12313" s="74">
        <v>43858</v>
      </c>
      <c r="J12313" t="s">
        <v>19</v>
      </c>
      <c r="K12313" t="s">
        <v>17325</v>
      </c>
    </row>
    <row r="12314" spans="1:11" hidden="1" x14ac:dyDescent="0.3">
      <c r="A12314" t="s">
        <v>6570</v>
      </c>
      <c r="B12314" t="s">
        <v>6571</v>
      </c>
      <c r="C12314" t="s">
        <v>17410</v>
      </c>
      <c r="D12314" t="s">
        <v>17411</v>
      </c>
      <c r="E12314" s="74">
        <v>41771</v>
      </c>
      <c r="F12314">
        <v>0.24751300000000001</v>
      </c>
      <c r="G12314" t="s">
        <v>17</v>
      </c>
      <c r="H12314" t="s">
        <v>17315</v>
      </c>
      <c r="I12314" s="74">
        <v>43858</v>
      </c>
      <c r="J12314" t="s">
        <v>19</v>
      </c>
      <c r="K12314" t="s">
        <v>17325</v>
      </c>
    </row>
    <row r="12315" spans="1:11" hidden="1" x14ac:dyDescent="0.3">
      <c r="A12315" t="s">
        <v>6572</v>
      </c>
      <c r="B12315" t="s">
        <v>6573</v>
      </c>
      <c r="C12315" t="s">
        <v>17410</v>
      </c>
      <c r="D12315" t="s">
        <v>17411</v>
      </c>
      <c r="E12315" s="74">
        <v>41743</v>
      </c>
      <c r="F12315">
        <v>0.247388</v>
      </c>
      <c r="G12315" t="s">
        <v>17</v>
      </c>
      <c r="H12315" t="s">
        <v>17315</v>
      </c>
      <c r="I12315" s="74">
        <v>43858</v>
      </c>
      <c r="J12315" t="s">
        <v>19</v>
      </c>
      <c r="K12315" t="s">
        <v>17325</v>
      </c>
    </row>
    <row r="12316" spans="1:11" hidden="1" x14ac:dyDescent="0.3">
      <c r="A12316" t="s">
        <v>6574</v>
      </c>
      <c r="B12316" t="s">
        <v>6575</v>
      </c>
      <c r="C12316" t="s">
        <v>17410</v>
      </c>
      <c r="D12316" t="s">
        <v>17411</v>
      </c>
      <c r="E12316" s="74">
        <v>41722</v>
      </c>
      <c r="F12316">
        <v>0.24260100000000001</v>
      </c>
      <c r="G12316" t="s">
        <v>17</v>
      </c>
      <c r="H12316" t="s">
        <v>17315</v>
      </c>
      <c r="I12316" s="74">
        <v>43858</v>
      </c>
      <c r="J12316" t="s">
        <v>19</v>
      </c>
      <c r="K12316" t="s">
        <v>17325</v>
      </c>
    </row>
    <row r="12317" spans="1:11" hidden="1" x14ac:dyDescent="0.3">
      <c r="A12317" t="s">
        <v>10726</v>
      </c>
      <c r="B12317" t="s">
        <v>10725</v>
      </c>
      <c r="C12317" t="s">
        <v>17410</v>
      </c>
      <c r="D12317" t="s">
        <v>17411</v>
      </c>
      <c r="E12317" s="74">
        <v>41775</v>
      </c>
      <c r="F12317">
        <v>0.23142799999999999</v>
      </c>
      <c r="G12317" t="s">
        <v>17</v>
      </c>
      <c r="H12317" t="s">
        <v>17315</v>
      </c>
      <c r="I12317" s="74">
        <v>44797</v>
      </c>
      <c r="J12317" t="s">
        <v>19</v>
      </c>
      <c r="K12317" t="s">
        <v>17325</v>
      </c>
    </row>
    <row r="12318" spans="1:11" hidden="1" x14ac:dyDescent="0.3">
      <c r="A12318" t="s">
        <v>10724</v>
      </c>
      <c r="B12318" t="s">
        <v>10723</v>
      </c>
      <c r="C12318" t="s">
        <v>17410</v>
      </c>
      <c r="D12318" t="s">
        <v>17411</v>
      </c>
      <c r="E12318" s="74">
        <v>41816</v>
      </c>
      <c r="F12318">
        <v>0.249225</v>
      </c>
      <c r="G12318" t="s">
        <v>17</v>
      </c>
      <c r="H12318" t="s">
        <v>17315</v>
      </c>
      <c r="I12318" s="74">
        <v>44797</v>
      </c>
      <c r="J12318" t="s">
        <v>19</v>
      </c>
      <c r="K12318" t="s">
        <v>17325</v>
      </c>
    </row>
    <row r="12319" spans="1:11" hidden="1" x14ac:dyDescent="0.3">
      <c r="A12319" t="s">
        <v>10722</v>
      </c>
      <c r="B12319" t="s">
        <v>10721</v>
      </c>
      <c r="C12319" t="s">
        <v>17410</v>
      </c>
      <c r="D12319" t="s">
        <v>17411</v>
      </c>
      <c r="E12319" s="74">
        <v>41738</v>
      </c>
      <c r="F12319">
        <v>0.24474699999999999</v>
      </c>
      <c r="G12319" t="s">
        <v>17</v>
      </c>
      <c r="H12319" t="s">
        <v>17315</v>
      </c>
      <c r="I12319" s="74">
        <v>44797</v>
      </c>
      <c r="J12319" t="s">
        <v>19</v>
      </c>
      <c r="K12319" t="s">
        <v>17325</v>
      </c>
    </row>
    <row r="12320" spans="1:11" hidden="1" x14ac:dyDescent="0.3">
      <c r="A12320" t="s">
        <v>6576</v>
      </c>
      <c r="B12320" t="s">
        <v>6577</v>
      </c>
      <c r="C12320" t="s">
        <v>17410</v>
      </c>
      <c r="D12320" t="s">
        <v>17411</v>
      </c>
      <c r="E12320" s="74">
        <v>41781</v>
      </c>
      <c r="F12320">
        <v>0.246618</v>
      </c>
      <c r="G12320" t="s">
        <v>17</v>
      </c>
      <c r="H12320" t="s">
        <v>17315</v>
      </c>
      <c r="I12320" s="74">
        <v>43858</v>
      </c>
      <c r="J12320" t="s">
        <v>19</v>
      </c>
      <c r="K12320" t="s">
        <v>17325</v>
      </c>
    </row>
    <row r="12321" spans="1:11" hidden="1" x14ac:dyDescent="0.3">
      <c r="A12321" t="s">
        <v>6578</v>
      </c>
      <c r="B12321" t="s">
        <v>6579</v>
      </c>
      <c r="C12321" t="s">
        <v>17410</v>
      </c>
      <c r="D12321" t="s">
        <v>17411</v>
      </c>
      <c r="E12321" s="74">
        <v>41803</v>
      </c>
      <c r="F12321">
        <v>0.24211299999999999</v>
      </c>
      <c r="G12321" t="s">
        <v>17</v>
      </c>
      <c r="H12321" t="s">
        <v>17315</v>
      </c>
      <c r="I12321" s="74">
        <v>43858</v>
      </c>
      <c r="J12321" t="s">
        <v>19</v>
      </c>
      <c r="K12321" t="s">
        <v>17325</v>
      </c>
    </row>
    <row r="12322" spans="1:11" hidden="1" x14ac:dyDescent="0.3">
      <c r="A12322" t="s">
        <v>7765</v>
      </c>
      <c r="B12322" t="s">
        <v>7766</v>
      </c>
      <c r="C12322" t="s">
        <v>17410</v>
      </c>
      <c r="D12322" t="s">
        <v>17411</v>
      </c>
      <c r="E12322" s="74">
        <v>41771</v>
      </c>
      <c r="F12322">
        <v>0.24543200000000001</v>
      </c>
      <c r="G12322" t="s">
        <v>17</v>
      </c>
      <c r="H12322" t="s">
        <v>17315</v>
      </c>
      <c r="I12322" s="74">
        <v>44252</v>
      </c>
      <c r="J12322" t="s">
        <v>19</v>
      </c>
      <c r="K12322" t="s">
        <v>17325</v>
      </c>
    </row>
    <row r="12323" spans="1:11" hidden="1" x14ac:dyDescent="0.3">
      <c r="A12323" t="s">
        <v>6580</v>
      </c>
      <c r="B12323" t="s">
        <v>6581</v>
      </c>
      <c r="C12323" t="s">
        <v>17410</v>
      </c>
      <c r="D12323" t="s">
        <v>17411</v>
      </c>
      <c r="E12323" s="74">
        <v>41681</v>
      </c>
      <c r="F12323">
        <v>0.24714700000000001</v>
      </c>
      <c r="G12323" t="s">
        <v>17</v>
      </c>
      <c r="H12323" t="s">
        <v>17315</v>
      </c>
      <c r="I12323" s="74">
        <v>43858</v>
      </c>
      <c r="J12323" t="s">
        <v>19</v>
      </c>
      <c r="K12323" t="s">
        <v>17325</v>
      </c>
    </row>
    <row r="12324" spans="1:11" hidden="1" x14ac:dyDescent="0.3">
      <c r="A12324" t="s">
        <v>6582</v>
      </c>
      <c r="B12324" t="s">
        <v>6583</v>
      </c>
      <c r="C12324" t="s">
        <v>17410</v>
      </c>
      <c r="D12324" t="s">
        <v>17411</v>
      </c>
      <c r="E12324" s="74">
        <v>41817</v>
      </c>
      <c r="F12324">
        <v>0.24713299999999999</v>
      </c>
      <c r="G12324" t="s">
        <v>17</v>
      </c>
      <c r="H12324" t="s">
        <v>17315</v>
      </c>
      <c r="I12324" s="74">
        <v>43858</v>
      </c>
      <c r="J12324" t="s">
        <v>19</v>
      </c>
      <c r="K12324" t="s">
        <v>17325</v>
      </c>
    </row>
    <row r="12325" spans="1:11" hidden="1" x14ac:dyDescent="0.3">
      <c r="A12325" t="s">
        <v>6584</v>
      </c>
      <c r="B12325" t="s">
        <v>6585</v>
      </c>
      <c r="C12325" t="s">
        <v>17410</v>
      </c>
      <c r="D12325" t="s">
        <v>17411</v>
      </c>
      <c r="E12325" s="74">
        <v>41780</v>
      </c>
      <c r="F12325">
        <v>0.24831900000000001</v>
      </c>
      <c r="G12325" t="s">
        <v>17</v>
      </c>
      <c r="H12325" t="s">
        <v>17315</v>
      </c>
      <c r="I12325" s="74">
        <v>43858</v>
      </c>
      <c r="J12325" t="s">
        <v>19</v>
      </c>
      <c r="K12325" t="s">
        <v>17325</v>
      </c>
    </row>
    <row r="12326" spans="1:11" hidden="1" x14ac:dyDescent="0.3">
      <c r="A12326" t="s">
        <v>6586</v>
      </c>
      <c r="B12326" t="s">
        <v>6587</v>
      </c>
      <c r="C12326" t="s">
        <v>17410</v>
      </c>
      <c r="D12326" t="s">
        <v>17411</v>
      </c>
      <c r="E12326" s="74">
        <v>41773</v>
      </c>
      <c r="F12326">
        <v>0.247061</v>
      </c>
      <c r="G12326" t="s">
        <v>17</v>
      </c>
      <c r="H12326" t="s">
        <v>17315</v>
      </c>
      <c r="I12326" s="74">
        <v>43858</v>
      </c>
      <c r="J12326" t="s">
        <v>19</v>
      </c>
      <c r="K12326" t="s">
        <v>17325</v>
      </c>
    </row>
    <row r="12327" spans="1:11" hidden="1" x14ac:dyDescent="0.3">
      <c r="A12327" t="s">
        <v>6588</v>
      </c>
      <c r="B12327" t="s">
        <v>6589</v>
      </c>
      <c r="C12327" t="s">
        <v>17410</v>
      </c>
      <c r="D12327" t="s">
        <v>17411</v>
      </c>
      <c r="E12327" s="74">
        <v>41576</v>
      </c>
      <c r="F12327">
        <v>0.24698600000000001</v>
      </c>
      <c r="G12327" t="s">
        <v>17</v>
      </c>
      <c r="H12327" t="s">
        <v>17315</v>
      </c>
      <c r="I12327" s="74">
        <v>43858</v>
      </c>
      <c r="J12327" t="s">
        <v>19</v>
      </c>
      <c r="K12327" t="s">
        <v>17325</v>
      </c>
    </row>
    <row r="12328" spans="1:11" hidden="1" x14ac:dyDescent="0.3">
      <c r="A12328" t="s">
        <v>10720</v>
      </c>
      <c r="B12328" t="s">
        <v>10719</v>
      </c>
      <c r="C12328" t="s">
        <v>17410</v>
      </c>
      <c r="D12328" t="s">
        <v>17411</v>
      </c>
      <c r="E12328" s="74">
        <v>41778</v>
      </c>
      <c r="F12328">
        <v>0.24393400000000001</v>
      </c>
      <c r="G12328" t="s">
        <v>17</v>
      </c>
      <c r="H12328" t="s">
        <v>17315</v>
      </c>
      <c r="I12328" s="74">
        <v>44797</v>
      </c>
      <c r="J12328" t="s">
        <v>19</v>
      </c>
      <c r="K12328" t="s">
        <v>17325</v>
      </c>
    </row>
    <row r="12329" spans="1:11" hidden="1" x14ac:dyDescent="0.3">
      <c r="A12329" t="s">
        <v>10718</v>
      </c>
      <c r="B12329" t="s">
        <v>10717</v>
      </c>
      <c r="C12329" t="s">
        <v>17410</v>
      </c>
      <c r="D12329" t="s">
        <v>17411</v>
      </c>
      <c r="E12329" s="74">
        <v>41857</v>
      </c>
      <c r="F12329">
        <v>0.24509900000000001</v>
      </c>
      <c r="G12329" t="s">
        <v>17</v>
      </c>
      <c r="H12329" t="s">
        <v>17315</v>
      </c>
      <c r="I12329" s="74">
        <v>44797</v>
      </c>
      <c r="J12329" t="s">
        <v>19</v>
      </c>
      <c r="K12329" t="s">
        <v>17325</v>
      </c>
    </row>
    <row r="12330" spans="1:11" hidden="1" x14ac:dyDescent="0.3">
      <c r="A12330" t="s">
        <v>6590</v>
      </c>
      <c r="B12330" t="s">
        <v>6591</v>
      </c>
      <c r="C12330" t="s">
        <v>17410</v>
      </c>
      <c r="D12330" t="s">
        <v>17411</v>
      </c>
      <c r="E12330" s="74">
        <v>41738</v>
      </c>
      <c r="F12330">
        <v>0.24560499999999999</v>
      </c>
      <c r="G12330" t="s">
        <v>17</v>
      </c>
      <c r="H12330" t="s">
        <v>17315</v>
      </c>
      <c r="I12330" s="74">
        <v>43858</v>
      </c>
      <c r="J12330" t="s">
        <v>19</v>
      </c>
      <c r="K12330" t="s">
        <v>17325</v>
      </c>
    </row>
    <row r="12331" spans="1:11" hidden="1" x14ac:dyDescent="0.3">
      <c r="A12331" t="s">
        <v>6592</v>
      </c>
      <c r="B12331" t="s">
        <v>6593</v>
      </c>
      <c r="C12331" t="s">
        <v>17410</v>
      </c>
      <c r="D12331" t="s">
        <v>17411</v>
      </c>
      <c r="E12331" s="74">
        <v>41470</v>
      </c>
      <c r="F12331">
        <v>0.24449599999999999</v>
      </c>
      <c r="G12331" t="s">
        <v>17</v>
      </c>
      <c r="H12331" t="s">
        <v>17315</v>
      </c>
      <c r="I12331" s="74">
        <v>43858</v>
      </c>
      <c r="J12331" t="s">
        <v>19</v>
      </c>
      <c r="K12331" t="s">
        <v>17325</v>
      </c>
    </row>
    <row r="12332" spans="1:11" hidden="1" x14ac:dyDescent="0.3">
      <c r="A12332" t="s">
        <v>6594</v>
      </c>
      <c r="B12332" t="s">
        <v>6595</v>
      </c>
      <c r="C12332" t="s">
        <v>17410</v>
      </c>
      <c r="D12332" t="s">
        <v>17411</v>
      </c>
      <c r="E12332" s="74">
        <v>41723</v>
      </c>
      <c r="F12332">
        <v>0.24674699999999999</v>
      </c>
      <c r="G12332" t="s">
        <v>17</v>
      </c>
      <c r="H12332" t="s">
        <v>17315</v>
      </c>
      <c r="I12332" s="74">
        <v>43858</v>
      </c>
      <c r="J12332" t="s">
        <v>19</v>
      </c>
      <c r="K12332" t="s">
        <v>17325</v>
      </c>
    </row>
    <row r="12333" spans="1:11" hidden="1" x14ac:dyDescent="0.3">
      <c r="A12333" t="s">
        <v>6598</v>
      </c>
      <c r="B12333" t="s">
        <v>6599</v>
      </c>
      <c r="C12333" t="s">
        <v>17410</v>
      </c>
      <c r="D12333" t="s">
        <v>17411</v>
      </c>
      <c r="E12333" s="74">
        <v>41802</v>
      </c>
      <c r="F12333">
        <v>0.24393500000000001</v>
      </c>
      <c r="G12333" t="s">
        <v>17</v>
      </c>
      <c r="H12333" t="s">
        <v>17315</v>
      </c>
      <c r="I12333" s="74">
        <v>43858</v>
      </c>
      <c r="J12333" t="s">
        <v>19</v>
      </c>
      <c r="K12333" t="s">
        <v>17325</v>
      </c>
    </row>
    <row r="12334" spans="1:11" hidden="1" x14ac:dyDescent="0.3">
      <c r="A12334" t="s">
        <v>6596</v>
      </c>
      <c r="B12334" t="s">
        <v>6597</v>
      </c>
      <c r="C12334" t="s">
        <v>17410</v>
      </c>
      <c r="D12334" t="s">
        <v>17411</v>
      </c>
      <c r="E12334" s="74">
        <v>41338</v>
      </c>
      <c r="F12334">
        <v>0.242537</v>
      </c>
      <c r="G12334" t="s">
        <v>17</v>
      </c>
      <c r="H12334" t="s">
        <v>17315</v>
      </c>
      <c r="I12334" s="74">
        <v>43858</v>
      </c>
      <c r="J12334" t="s">
        <v>19</v>
      </c>
      <c r="K12334" t="s">
        <v>17325</v>
      </c>
    </row>
    <row r="12335" spans="1:11" hidden="1" x14ac:dyDescent="0.3">
      <c r="A12335" t="s">
        <v>6600</v>
      </c>
      <c r="B12335" t="s">
        <v>6601</v>
      </c>
      <c r="C12335" t="s">
        <v>17410</v>
      </c>
      <c r="D12335" t="s">
        <v>17411</v>
      </c>
      <c r="E12335" s="74">
        <v>41660</v>
      </c>
      <c r="F12335">
        <v>0.24600900000000001</v>
      </c>
      <c r="G12335" t="s">
        <v>17</v>
      </c>
      <c r="H12335" t="s">
        <v>17315</v>
      </c>
      <c r="I12335" s="74">
        <v>43858</v>
      </c>
      <c r="J12335" t="s">
        <v>19</v>
      </c>
      <c r="K12335" t="s">
        <v>17325</v>
      </c>
    </row>
    <row r="12336" spans="1:11" hidden="1" x14ac:dyDescent="0.3">
      <c r="A12336" t="s">
        <v>10716</v>
      </c>
      <c r="B12336" t="s">
        <v>10715</v>
      </c>
      <c r="C12336" t="s">
        <v>17410</v>
      </c>
      <c r="D12336" t="s">
        <v>17411</v>
      </c>
      <c r="E12336" s="74">
        <v>40528</v>
      </c>
      <c r="F12336">
        <v>0.24066199999999999</v>
      </c>
      <c r="G12336" t="s">
        <v>17</v>
      </c>
      <c r="H12336" t="s">
        <v>17315</v>
      </c>
      <c r="I12336" s="74">
        <v>44797</v>
      </c>
      <c r="J12336" t="s">
        <v>19</v>
      </c>
      <c r="K12336" t="s">
        <v>17325</v>
      </c>
    </row>
    <row r="12337" spans="1:11" hidden="1" x14ac:dyDescent="0.3">
      <c r="A12337" t="s">
        <v>10714</v>
      </c>
      <c r="B12337" t="s">
        <v>10713</v>
      </c>
      <c r="C12337" t="s">
        <v>17410</v>
      </c>
      <c r="D12337" t="s">
        <v>17411</v>
      </c>
      <c r="E12337" s="74">
        <v>41698</v>
      </c>
      <c r="F12337">
        <v>0.24929799999999999</v>
      </c>
      <c r="G12337" t="s">
        <v>17</v>
      </c>
      <c r="H12337" t="s">
        <v>17315</v>
      </c>
      <c r="I12337" s="74">
        <v>44797</v>
      </c>
      <c r="J12337" t="s">
        <v>19</v>
      </c>
      <c r="K12337" t="s">
        <v>17325</v>
      </c>
    </row>
    <row r="12338" spans="1:11" hidden="1" x14ac:dyDescent="0.3">
      <c r="A12338" t="s">
        <v>10712</v>
      </c>
      <c r="B12338" t="s">
        <v>10711</v>
      </c>
      <c r="C12338" t="s">
        <v>17410</v>
      </c>
      <c r="D12338" t="s">
        <v>17411</v>
      </c>
      <c r="E12338" s="74">
        <v>41771</v>
      </c>
      <c r="F12338">
        <v>0.249192</v>
      </c>
      <c r="G12338" t="s">
        <v>17</v>
      </c>
      <c r="H12338" t="s">
        <v>17315</v>
      </c>
      <c r="I12338" s="74">
        <v>44797</v>
      </c>
      <c r="J12338" t="s">
        <v>19</v>
      </c>
      <c r="K12338" t="s">
        <v>17325</v>
      </c>
    </row>
    <row r="12339" spans="1:11" hidden="1" x14ac:dyDescent="0.3">
      <c r="A12339" t="s">
        <v>6602</v>
      </c>
      <c r="B12339" t="s">
        <v>6603</v>
      </c>
      <c r="C12339" t="s">
        <v>17410</v>
      </c>
      <c r="D12339" t="s">
        <v>17411</v>
      </c>
      <c r="E12339" s="74">
        <v>41771</v>
      </c>
      <c r="F12339">
        <v>0.247394</v>
      </c>
      <c r="G12339" t="s">
        <v>17</v>
      </c>
      <c r="H12339" t="s">
        <v>17315</v>
      </c>
      <c r="I12339" s="74">
        <v>43858</v>
      </c>
      <c r="J12339" t="s">
        <v>19</v>
      </c>
      <c r="K12339" t="s">
        <v>17325</v>
      </c>
    </row>
    <row r="12340" spans="1:11" hidden="1" x14ac:dyDescent="0.3">
      <c r="A12340" t="s">
        <v>6604</v>
      </c>
      <c r="B12340" t="s">
        <v>6605</v>
      </c>
      <c r="C12340" t="s">
        <v>17410</v>
      </c>
      <c r="D12340" t="s">
        <v>17411</v>
      </c>
      <c r="E12340" s="74">
        <v>41786</v>
      </c>
      <c r="F12340">
        <v>0.24000099999999999</v>
      </c>
      <c r="G12340" t="s">
        <v>17</v>
      </c>
      <c r="H12340" t="s">
        <v>17315</v>
      </c>
      <c r="I12340" s="74">
        <v>43858</v>
      </c>
      <c r="J12340" t="s">
        <v>19</v>
      </c>
      <c r="K12340" t="s">
        <v>17325</v>
      </c>
    </row>
    <row r="12341" spans="1:11" hidden="1" x14ac:dyDescent="0.3">
      <c r="A12341" t="s">
        <v>10710</v>
      </c>
      <c r="B12341" t="s">
        <v>10709</v>
      </c>
      <c r="C12341" t="s">
        <v>17410</v>
      </c>
      <c r="D12341" t="s">
        <v>17411</v>
      </c>
      <c r="E12341" s="74">
        <v>41752</v>
      </c>
      <c r="F12341">
        <v>0.24578800000000001</v>
      </c>
      <c r="G12341" t="s">
        <v>17</v>
      </c>
      <c r="H12341" t="s">
        <v>17315</v>
      </c>
      <c r="I12341" s="74">
        <v>44797</v>
      </c>
      <c r="J12341" t="s">
        <v>19</v>
      </c>
      <c r="K12341" t="s">
        <v>17325</v>
      </c>
    </row>
    <row r="12342" spans="1:11" hidden="1" x14ac:dyDescent="0.3">
      <c r="A12342" t="s">
        <v>6606</v>
      </c>
      <c r="B12342" t="s">
        <v>6607</v>
      </c>
      <c r="C12342" t="s">
        <v>17410</v>
      </c>
      <c r="D12342" t="s">
        <v>17411</v>
      </c>
      <c r="E12342" s="74">
        <v>39667</v>
      </c>
      <c r="F12342">
        <v>0.246813</v>
      </c>
      <c r="G12342" t="s">
        <v>17</v>
      </c>
      <c r="H12342" t="s">
        <v>17315</v>
      </c>
      <c r="I12342" s="74">
        <v>43858</v>
      </c>
      <c r="J12342" t="s">
        <v>19</v>
      </c>
      <c r="K12342" t="s">
        <v>17325</v>
      </c>
    </row>
    <row r="12343" spans="1:11" hidden="1" x14ac:dyDescent="0.3">
      <c r="A12343" t="s">
        <v>6608</v>
      </c>
      <c r="B12343" t="s">
        <v>6609</v>
      </c>
      <c r="C12343" t="s">
        <v>17410</v>
      </c>
      <c r="D12343" t="s">
        <v>17411</v>
      </c>
      <c r="E12343" s="74">
        <v>41747</v>
      </c>
      <c r="F12343">
        <v>0.24126300000000001</v>
      </c>
      <c r="G12343" t="s">
        <v>17</v>
      </c>
      <c r="H12343" t="s">
        <v>17315</v>
      </c>
      <c r="I12343" s="74">
        <v>43858</v>
      </c>
      <c r="J12343" t="s">
        <v>19</v>
      </c>
      <c r="K12343" t="s">
        <v>17325</v>
      </c>
    </row>
    <row r="12344" spans="1:11" hidden="1" x14ac:dyDescent="0.3">
      <c r="A12344" t="s">
        <v>6610</v>
      </c>
      <c r="B12344" t="s">
        <v>6611</v>
      </c>
      <c r="C12344" t="s">
        <v>17410</v>
      </c>
      <c r="D12344" t="s">
        <v>17411</v>
      </c>
      <c r="E12344" s="74">
        <v>40669</v>
      </c>
      <c r="F12344">
        <v>0.24607499999999999</v>
      </c>
      <c r="G12344" t="s">
        <v>17</v>
      </c>
      <c r="H12344" t="s">
        <v>17315</v>
      </c>
      <c r="I12344" s="74">
        <v>43858</v>
      </c>
      <c r="J12344" t="s">
        <v>19</v>
      </c>
      <c r="K12344" t="s">
        <v>17325</v>
      </c>
    </row>
    <row r="12345" spans="1:11" hidden="1" x14ac:dyDescent="0.3">
      <c r="A12345" t="s">
        <v>10708</v>
      </c>
      <c r="B12345" t="s">
        <v>10707</v>
      </c>
      <c r="C12345" t="s">
        <v>17410</v>
      </c>
      <c r="D12345" t="s">
        <v>17411</v>
      </c>
      <c r="E12345" s="74">
        <v>41751</v>
      </c>
      <c r="F12345">
        <v>0.24459</v>
      </c>
      <c r="G12345" t="s">
        <v>17</v>
      </c>
      <c r="H12345" t="s">
        <v>17315</v>
      </c>
      <c r="I12345" s="74">
        <v>44797</v>
      </c>
      <c r="J12345" t="s">
        <v>19</v>
      </c>
      <c r="K12345" t="s">
        <v>17325</v>
      </c>
    </row>
    <row r="12346" spans="1:11" hidden="1" x14ac:dyDescent="0.3">
      <c r="A12346" t="s">
        <v>6612</v>
      </c>
      <c r="B12346" t="s">
        <v>6613</v>
      </c>
      <c r="C12346" t="s">
        <v>17410</v>
      </c>
      <c r="D12346" t="s">
        <v>17411</v>
      </c>
      <c r="E12346" s="74">
        <v>41767</v>
      </c>
      <c r="F12346">
        <v>0.24560999999999999</v>
      </c>
      <c r="G12346" t="s">
        <v>17</v>
      </c>
      <c r="H12346" t="s">
        <v>17315</v>
      </c>
      <c r="I12346" s="74">
        <v>43858</v>
      </c>
      <c r="J12346" t="s">
        <v>19</v>
      </c>
      <c r="K12346" t="s">
        <v>17325</v>
      </c>
    </row>
    <row r="12347" spans="1:11" hidden="1" x14ac:dyDescent="0.3">
      <c r="A12347" t="s">
        <v>6615</v>
      </c>
      <c r="B12347" t="s">
        <v>6616</v>
      </c>
      <c r="C12347" t="s">
        <v>17410</v>
      </c>
      <c r="D12347" t="s">
        <v>17411</v>
      </c>
      <c r="E12347" s="74">
        <v>41124</v>
      </c>
      <c r="F12347">
        <v>0.24574299999999999</v>
      </c>
      <c r="G12347" t="s">
        <v>17</v>
      </c>
      <c r="H12347" t="s">
        <v>17315</v>
      </c>
      <c r="I12347" s="74">
        <v>43858</v>
      </c>
      <c r="J12347" t="s">
        <v>19</v>
      </c>
      <c r="K12347" t="s">
        <v>17325</v>
      </c>
    </row>
    <row r="12348" spans="1:11" hidden="1" x14ac:dyDescent="0.3">
      <c r="A12348" t="s">
        <v>6617</v>
      </c>
      <c r="B12348" t="s">
        <v>6618</v>
      </c>
      <c r="C12348" t="s">
        <v>17410</v>
      </c>
      <c r="D12348" t="s">
        <v>17411</v>
      </c>
      <c r="E12348" s="74">
        <v>41733</v>
      </c>
      <c r="F12348">
        <v>0.24590799999999999</v>
      </c>
      <c r="G12348" t="s">
        <v>17</v>
      </c>
      <c r="H12348" t="s">
        <v>17315</v>
      </c>
      <c r="I12348" s="74">
        <v>43858</v>
      </c>
      <c r="J12348" t="s">
        <v>19</v>
      </c>
      <c r="K12348" t="s">
        <v>17325</v>
      </c>
    </row>
    <row r="12349" spans="1:11" hidden="1" x14ac:dyDescent="0.3">
      <c r="A12349" t="s">
        <v>6619</v>
      </c>
      <c r="B12349" t="s">
        <v>6620</v>
      </c>
      <c r="C12349" t="s">
        <v>17410</v>
      </c>
      <c r="D12349" t="s">
        <v>17411</v>
      </c>
      <c r="E12349" s="74">
        <v>41834</v>
      </c>
      <c r="F12349">
        <v>0.24903700000000001</v>
      </c>
      <c r="G12349" t="s">
        <v>17</v>
      </c>
      <c r="H12349" t="s">
        <v>17315</v>
      </c>
      <c r="I12349" s="74">
        <v>43858</v>
      </c>
      <c r="J12349" t="s">
        <v>19</v>
      </c>
      <c r="K12349" t="s">
        <v>17325</v>
      </c>
    </row>
    <row r="12350" spans="1:11" hidden="1" x14ac:dyDescent="0.3">
      <c r="A12350" t="s">
        <v>6621</v>
      </c>
      <c r="B12350" t="s">
        <v>6622</v>
      </c>
      <c r="C12350" t="s">
        <v>17410</v>
      </c>
      <c r="D12350" t="s">
        <v>17411</v>
      </c>
      <c r="E12350" s="74">
        <v>41795</v>
      </c>
      <c r="F12350">
        <v>0.24819099999999999</v>
      </c>
      <c r="G12350" t="s">
        <v>17</v>
      </c>
      <c r="H12350" t="s">
        <v>17315</v>
      </c>
      <c r="I12350" s="74">
        <v>43858</v>
      </c>
      <c r="J12350" t="s">
        <v>19</v>
      </c>
      <c r="K12350" t="s">
        <v>17325</v>
      </c>
    </row>
    <row r="12351" spans="1:11" hidden="1" x14ac:dyDescent="0.3">
      <c r="A12351" t="s">
        <v>6623</v>
      </c>
      <c r="B12351" t="s">
        <v>6624</v>
      </c>
      <c r="C12351" t="s">
        <v>17410</v>
      </c>
      <c r="D12351" t="s">
        <v>17411</v>
      </c>
      <c r="E12351" s="74">
        <v>41705</v>
      </c>
      <c r="F12351">
        <v>0.245395</v>
      </c>
      <c r="G12351" t="s">
        <v>17</v>
      </c>
      <c r="H12351" t="s">
        <v>17315</v>
      </c>
      <c r="I12351" s="74">
        <v>43858</v>
      </c>
      <c r="J12351" t="s">
        <v>19</v>
      </c>
      <c r="K12351" t="s">
        <v>17325</v>
      </c>
    </row>
    <row r="12352" spans="1:11" hidden="1" x14ac:dyDescent="0.3">
      <c r="A12352" t="s">
        <v>10704</v>
      </c>
      <c r="B12352" t="s">
        <v>10703</v>
      </c>
      <c r="C12352" t="s">
        <v>17410</v>
      </c>
      <c r="D12352" t="s">
        <v>17411</v>
      </c>
      <c r="E12352" s="74">
        <v>41799</v>
      </c>
      <c r="F12352">
        <v>0.24174499999999999</v>
      </c>
      <c r="G12352" t="s">
        <v>17</v>
      </c>
      <c r="H12352" t="s">
        <v>17315</v>
      </c>
      <c r="I12352" s="74">
        <v>44797</v>
      </c>
      <c r="J12352" t="s">
        <v>19</v>
      </c>
      <c r="K12352" t="s">
        <v>17325</v>
      </c>
    </row>
    <row r="12353" spans="1:11" hidden="1" x14ac:dyDescent="0.3">
      <c r="A12353" t="s">
        <v>6627</v>
      </c>
      <c r="B12353" t="s">
        <v>6628</v>
      </c>
      <c r="C12353" t="s">
        <v>17410</v>
      </c>
      <c r="D12353" t="s">
        <v>17411</v>
      </c>
      <c r="E12353" s="74">
        <v>41765</v>
      </c>
      <c r="F12353">
        <v>0.24542900000000001</v>
      </c>
      <c r="G12353" t="s">
        <v>17</v>
      </c>
      <c r="H12353" t="s">
        <v>17315</v>
      </c>
      <c r="I12353" s="74">
        <v>43858</v>
      </c>
      <c r="J12353" t="s">
        <v>19</v>
      </c>
      <c r="K12353" t="s">
        <v>17325</v>
      </c>
    </row>
    <row r="12354" spans="1:11" hidden="1" x14ac:dyDescent="0.3">
      <c r="A12354" t="s">
        <v>6625</v>
      </c>
      <c r="B12354" t="s">
        <v>6626</v>
      </c>
      <c r="C12354" t="s">
        <v>17410</v>
      </c>
      <c r="D12354" t="s">
        <v>17411</v>
      </c>
      <c r="E12354" s="74">
        <v>41799</v>
      </c>
      <c r="F12354">
        <v>0.24713499999999999</v>
      </c>
      <c r="G12354" t="s">
        <v>17</v>
      </c>
      <c r="H12354" t="s">
        <v>17315</v>
      </c>
      <c r="I12354" s="74">
        <v>43858</v>
      </c>
      <c r="J12354" t="s">
        <v>19</v>
      </c>
      <c r="K12354" t="s">
        <v>17325</v>
      </c>
    </row>
    <row r="12355" spans="1:11" hidden="1" x14ac:dyDescent="0.3">
      <c r="A12355" t="s">
        <v>6629</v>
      </c>
      <c r="B12355" t="s">
        <v>6630</v>
      </c>
      <c r="C12355" t="s">
        <v>17410</v>
      </c>
      <c r="D12355" t="s">
        <v>17411</v>
      </c>
      <c r="E12355" s="74">
        <v>41708</v>
      </c>
      <c r="F12355">
        <v>0.246892</v>
      </c>
      <c r="G12355" t="s">
        <v>17</v>
      </c>
      <c r="H12355" t="s">
        <v>17315</v>
      </c>
      <c r="I12355" s="74">
        <v>43858</v>
      </c>
      <c r="J12355" t="s">
        <v>19</v>
      </c>
      <c r="K12355" t="s">
        <v>17325</v>
      </c>
    </row>
    <row r="12356" spans="1:11" hidden="1" x14ac:dyDescent="0.3">
      <c r="A12356" t="s">
        <v>6631</v>
      </c>
      <c r="B12356" t="s">
        <v>6632</v>
      </c>
      <c r="C12356" t="s">
        <v>17410</v>
      </c>
      <c r="D12356" t="s">
        <v>17411</v>
      </c>
      <c r="E12356" s="74">
        <v>41795</v>
      </c>
      <c r="F12356">
        <v>0.24859300000000001</v>
      </c>
      <c r="G12356" t="s">
        <v>17</v>
      </c>
      <c r="H12356" t="s">
        <v>17315</v>
      </c>
      <c r="I12356" s="74">
        <v>43858</v>
      </c>
      <c r="J12356" t="s">
        <v>19</v>
      </c>
      <c r="K12356" t="s">
        <v>17325</v>
      </c>
    </row>
    <row r="12357" spans="1:11" hidden="1" x14ac:dyDescent="0.3">
      <c r="A12357" t="s">
        <v>6633</v>
      </c>
      <c r="B12357" t="s">
        <v>6634</v>
      </c>
      <c r="C12357" t="s">
        <v>17410</v>
      </c>
      <c r="D12357" t="s">
        <v>17411</v>
      </c>
      <c r="E12357" s="74">
        <v>41739</v>
      </c>
      <c r="F12357">
        <v>0.246034</v>
      </c>
      <c r="G12357" t="s">
        <v>17</v>
      </c>
      <c r="H12357" t="s">
        <v>17315</v>
      </c>
      <c r="I12357" s="74">
        <v>43858</v>
      </c>
      <c r="J12357" t="s">
        <v>19</v>
      </c>
      <c r="K12357" t="s">
        <v>17325</v>
      </c>
    </row>
    <row r="12358" spans="1:11" hidden="1" x14ac:dyDescent="0.3">
      <c r="A12358" t="s">
        <v>10702</v>
      </c>
      <c r="B12358" t="s">
        <v>10701</v>
      </c>
      <c r="C12358" t="s">
        <v>17410</v>
      </c>
      <c r="D12358" t="s">
        <v>17411</v>
      </c>
      <c r="E12358" s="74">
        <v>41764</v>
      </c>
      <c r="F12358">
        <v>0.245591</v>
      </c>
      <c r="G12358" t="s">
        <v>17</v>
      </c>
      <c r="H12358" t="s">
        <v>17315</v>
      </c>
      <c r="I12358" s="74">
        <v>44797</v>
      </c>
      <c r="J12358" t="s">
        <v>19</v>
      </c>
      <c r="K12358" t="s">
        <v>17325</v>
      </c>
    </row>
    <row r="12359" spans="1:11" hidden="1" x14ac:dyDescent="0.3">
      <c r="A12359" t="s">
        <v>6635</v>
      </c>
      <c r="B12359" t="s">
        <v>6636</v>
      </c>
      <c r="C12359" t="s">
        <v>17410</v>
      </c>
      <c r="D12359" t="s">
        <v>17411</v>
      </c>
      <c r="E12359" s="74">
        <v>41766</v>
      </c>
      <c r="F12359">
        <v>0.247368</v>
      </c>
      <c r="G12359" t="s">
        <v>17</v>
      </c>
      <c r="H12359" t="s">
        <v>17315</v>
      </c>
      <c r="I12359" s="74">
        <v>43858</v>
      </c>
      <c r="J12359" t="s">
        <v>19</v>
      </c>
      <c r="K12359" t="s">
        <v>17325</v>
      </c>
    </row>
    <row r="12360" spans="1:11" hidden="1" x14ac:dyDescent="0.3">
      <c r="A12360" t="s">
        <v>7767</v>
      </c>
      <c r="B12360" t="s">
        <v>7768</v>
      </c>
      <c r="C12360" t="s">
        <v>17410</v>
      </c>
      <c r="D12360" t="s">
        <v>17411</v>
      </c>
      <c r="E12360" s="74">
        <v>39745</v>
      </c>
      <c r="F12360">
        <v>0.24374499999999999</v>
      </c>
      <c r="G12360" t="s">
        <v>17</v>
      </c>
      <c r="H12360" t="s">
        <v>17315</v>
      </c>
      <c r="I12360" s="74">
        <v>44252</v>
      </c>
      <c r="J12360" t="s">
        <v>19</v>
      </c>
      <c r="K12360" t="s">
        <v>17325</v>
      </c>
    </row>
    <row r="12361" spans="1:11" hidden="1" x14ac:dyDescent="0.3">
      <c r="A12361" t="s">
        <v>6637</v>
      </c>
      <c r="B12361" t="s">
        <v>6638</v>
      </c>
      <c r="C12361" t="s">
        <v>17410</v>
      </c>
      <c r="D12361" t="s">
        <v>17411</v>
      </c>
      <c r="E12361" s="74">
        <v>41544</v>
      </c>
      <c r="F12361">
        <v>0.24737300000000001</v>
      </c>
      <c r="G12361" t="s">
        <v>17</v>
      </c>
      <c r="H12361" t="s">
        <v>17315</v>
      </c>
      <c r="I12361" s="74">
        <v>43858</v>
      </c>
      <c r="J12361" t="s">
        <v>19</v>
      </c>
      <c r="K12361" t="s">
        <v>17325</v>
      </c>
    </row>
    <row r="12362" spans="1:11" hidden="1" x14ac:dyDescent="0.3">
      <c r="A12362" t="s">
        <v>6639</v>
      </c>
      <c r="B12362" t="s">
        <v>6640</v>
      </c>
      <c r="C12362" t="s">
        <v>17410</v>
      </c>
      <c r="D12362" t="s">
        <v>17411</v>
      </c>
      <c r="E12362" s="74">
        <v>41765</v>
      </c>
      <c r="F12362">
        <v>0.245946</v>
      </c>
      <c r="G12362" t="s">
        <v>17</v>
      </c>
      <c r="H12362" t="s">
        <v>17315</v>
      </c>
      <c r="I12362" s="74">
        <v>43858</v>
      </c>
      <c r="J12362" t="s">
        <v>19</v>
      </c>
      <c r="K12362" t="s">
        <v>17325</v>
      </c>
    </row>
    <row r="12363" spans="1:11" hidden="1" x14ac:dyDescent="0.3">
      <c r="A12363" t="s">
        <v>10700</v>
      </c>
      <c r="B12363" t="s">
        <v>10699</v>
      </c>
      <c r="C12363" t="s">
        <v>17410</v>
      </c>
      <c r="D12363" t="s">
        <v>17411</v>
      </c>
      <c r="E12363" s="74">
        <v>41767</v>
      </c>
      <c r="F12363">
        <v>0.24246300000000001</v>
      </c>
      <c r="G12363" t="s">
        <v>17</v>
      </c>
      <c r="H12363" t="s">
        <v>17315</v>
      </c>
      <c r="I12363" s="74">
        <v>44797</v>
      </c>
      <c r="J12363" t="s">
        <v>19</v>
      </c>
      <c r="K12363" t="s">
        <v>17325</v>
      </c>
    </row>
    <row r="12364" spans="1:11" hidden="1" x14ac:dyDescent="0.3">
      <c r="A12364" t="s">
        <v>6641</v>
      </c>
      <c r="B12364" t="s">
        <v>6642</v>
      </c>
      <c r="C12364" t="s">
        <v>17410</v>
      </c>
      <c r="D12364" t="s">
        <v>17411</v>
      </c>
      <c r="E12364" s="74">
        <v>41873</v>
      </c>
      <c r="F12364">
        <v>0.24832599999999999</v>
      </c>
      <c r="G12364" t="s">
        <v>17</v>
      </c>
      <c r="H12364" t="s">
        <v>17315</v>
      </c>
      <c r="I12364" s="74">
        <v>43858</v>
      </c>
      <c r="J12364" t="s">
        <v>19</v>
      </c>
      <c r="K12364" t="s">
        <v>17325</v>
      </c>
    </row>
    <row r="12365" spans="1:11" hidden="1" x14ac:dyDescent="0.3">
      <c r="A12365" t="s">
        <v>10696</v>
      </c>
      <c r="B12365" t="s">
        <v>10695</v>
      </c>
      <c r="C12365" t="s">
        <v>17410</v>
      </c>
      <c r="D12365" t="s">
        <v>17411</v>
      </c>
      <c r="E12365" s="74">
        <v>41689</v>
      </c>
      <c r="F12365">
        <v>0.248725</v>
      </c>
      <c r="G12365" t="s">
        <v>17</v>
      </c>
      <c r="H12365" t="s">
        <v>17315</v>
      </c>
      <c r="I12365" s="74">
        <v>44798</v>
      </c>
      <c r="J12365" t="s">
        <v>19</v>
      </c>
      <c r="K12365" t="s">
        <v>17325</v>
      </c>
    </row>
    <row r="12366" spans="1:11" hidden="1" x14ac:dyDescent="0.3">
      <c r="A12366" t="s">
        <v>10698</v>
      </c>
      <c r="B12366" t="s">
        <v>10697</v>
      </c>
      <c r="C12366" t="s">
        <v>17410</v>
      </c>
      <c r="D12366" t="s">
        <v>17411</v>
      </c>
      <c r="E12366" s="74">
        <v>41765</v>
      </c>
      <c r="F12366">
        <v>0.247507</v>
      </c>
      <c r="G12366" t="s">
        <v>17</v>
      </c>
      <c r="H12366" t="s">
        <v>17315</v>
      </c>
      <c r="I12366" s="74">
        <v>44798</v>
      </c>
      <c r="J12366" t="s">
        <v>19</v>
      </c>
      <c r="K12366" t="s">
        <v>17325</v>
      </c>
    </row>
    <row r="12367" spans="1:11" hidden="1" x14ac:dyDescent="0.3">
      <c r="A12367" t="s">
        <v>6643</v>
      </c>
      <c r="B12367" t="s">
        <v>6644</v>
      </c>
      <c r="C12367" t="s">
        <v>17410</v>
      </c>
      <c r="D12367" t="s">
        <v>17411</v>
      </c>
      <c r="E12367" s="74">
        <v>41751</v>
      </c>
      <c r="F12367">
        <v>0.248228</v>
      </c>
      <c r="G12367" t="s">
        <v>17</v>
      </c>
      <c r="H12367" t="s">
        <v>17315</v>
      </c>
      <c r="I12367" s="74">
        <v>43858</v>
      </c>
      <c r="J12367" t="s">
        <v>19</v>
      </c>
      <c r="K12367" t="s">
        <v>17325</v>
      </c>
    </row>
    <row r="12368" spans="1:11" hidden="1" x14ac:dyDescent="0.3">
      <c r="A12368" t="s">
        <v>6645</v>
      </c>
      <c r="B12368" t="s">
        <v>6646</v>
      </c>
      <c r="C12368" t="s">
        <v>17410</v>
      </c>
      <c r="D12368" t="s">
        <v>17411</v>
      </c>
      <c r="E12368" s="74">
        <v>41789</v>
      </c>
      <c r="F12368">
        <v>0.247748</v>
      </c>
      <c r="G12368" t="s">
        <v>17</v>
      </c>
      <c r="H12368" t="s">
        <v>17315</v>
      </c>
      <c r="I12368" s="74">
        <v>43858</v>
      </c>
      <c r="J12368" t="s">
        <v>19</v>
      </c>
      <c r="K12368" t="s">
        <v>17325</v>
      </c>
    </row>
    <row r="12369" spans="1:11" hidden="1" x14ac:dyDescent="0.3">
      <c r="A12369" t="s">
        <v>6647</v>
      </c>
      <c r="B12369" t="s">
        <v>6648</v>
      </c>
      <c r="C12369" t="s">
        <v>17410</v>
      </c>
      <c r="D12369" t="s">
        <v>17411</v>
      </c>
      <c r="E12369" s="74">
        <v>41708</v>
      </c>
      <c r="F12369">
        <v>0.24884899999999999</v>
      </c>
      <c r="G12369" t="s">
        <v>17</v>
      </c>
      <c r="H12369" t="s">
        <v>17315</v>
      </c>
      <c r="I12369" s="74">
        <v>43858</v>
      </c>
      <c r="J12369" t="s">
        <v>19</v>
      </c>
      <c r="K12369" t="s">
        <v>17325</v>
      </c>
    </row>
    <row r="12370" spans="1:11" hidden="1" x14ac:dyDescent="0.3">
      <c r="A12370" t="s">
        <v>6649</v>
      </c>
      <c r="B12370" t="s">
        <v>6650</v>
      </c>
      <c r="C12370" t="s">
        <v>17410</v>
      </c>
      <c r="D12370" t="s">
        <v>17411</v>
      </c>
      <c r="E12370" s="74">
        <v>41765</v>
      </c>
      <c r="F12370">
        <v>0.247784</v>
      </c>
      <c r="G12370" t="s">
        <v>17</v>
      </c>
      <c r="H12370" t="s">
        <v>17315</v>
      </c>
      <c r="I12370" s="74">
        <v>43858</v>
      </c>
      <c r="J12370" t="s">
        <v>19</v>
      </c>
      <c r="K12370" t="s">
        <v>17325</v>
      </c>
    </row>
    <row r="12371" spans="1:11" hidden="1" x14ac:dyDescent="0.3">
      <c r="A12371" t="s">
        <v>6651</v>
      </c>
      <c r="B12371" t="s">
        <v>6652</v>
      </c>
      <c r="C12371" t="s">
        <v>17410</v>
      </c>
      <c r="D12371" t="s">
        <v>17411</v>
      </c>
      <c r="E12371" s="74">
        <v>41731</v>
      </c>
      <c r="F12371">
        <v>0.24703900000000001</v>
      </c>
      <c r="G12371" t="s">
        <v>17</v>
      </c>
      <c r="H12371" t="s">
        <v>17315</v>
      </c>
      <c r="I12371" s="74">
        <v>43858</v>
      </c>
      <c r="J12371" t="s">
        <v>19</v>
      </c>
      <c r="K12371" t="s">
        <v>17325</v>
      </c>
    </row>
    <row r="12372" spans="1:11" hidden="1" x14ac:dyDescent="0.3">
      <c r="A12372" t="s">
        <v>6653</v>
      </c>
      <c r="B12372" t="s">
        <v>6654</v>
      </c>
      <c r="C12372" t="s">
        <v>17410</v>
      </c>
      <c r="D12372" t="s">
        <v>17411</v>
      </c>
      <c r="E12372" s="74">
        <v>41757</v>
      </c>
      <c r="F12372">
        <v>0.24845</v>
      </c>
      <c r="G12372" t="s">
        <v>17</v>
      </c>
      <c r="H12372" t="s">
        <v>17315</v>
      </c>
      <c r="I12372" s="74">
        <v>43858</v>
      </c>
      <c r="J12372" t="s">
        <v>19</v>
      </c>
      <c r="K12372" t="s">
        <v>17325</v>
      </c>
    </row>
    <row r="12373" spans="1:11" hidden="1" x14ac:dyDescent="0.3">
      <c r="A12373" t="s">
        <v>6655</v>
      </c>
      <c r="B12373" t="s">
        <v>6656</v>
      </c>
      <c r="C12373" t="s">
        <v>17410</v>
      </c>
      <c r="D12373" t="s">
        <v>17411</v>
      </c>
      <c r="E12373" s="74">
        <v>41820</v>
      </c>
      <c r="F12373">
        <v>0.24614800000000001</v>
      </c>
      <c r="G12373" t="s">
        <v>17</v>
      </c>
      <c r="H12373" t="s">
        <v>17315</v>
      </c>
      <c r="I12373" s="74">
        <v>43858</v>
      </c>
      <c r="J12373" t="s">
        <v>19</v>
      </c>
      <c r="K12373" t="s">
        <v>17325</v>
      </c>
    </row>
    <row r="12374" spans="1:11" hidden="1" x14ac:dyDescent="0.3">
      <c r="A12374" t="s">
        <v>6659</v>
      </c>
      <c r="B12374" t="s">
        <v>6660</v>
      </c>
      <c r="C12374" t="s">
        <v>17410</v>
      </c>
      <c r="D12374" t="s">
        <v>17411</v>
      </c>
      <c r="E12374" s="74">
        <v>41689</v>
      </c>
      <c r="F12374">
        <v>0.24652499999999999</v>
      </c>
      <c r="G12374" t="s">
        <v>17</v>
      </c>
      <c r="H12374" t="s">
        <v>17315</v>
      </c>
      <c r="I12374" s="74">
        <v>43858</v>
      </c>
      <c r="J12374" t="s">
        <v>19</v>
      </c>
      <c r="K12374" t="s">
        <v>17325</v>
      </c>
    </row>
    <row r="12375" spans="1:11" hidden="1" x14ac:dyDescent="0.3">
      <c r="A12375" t="s">
        <v>6657</v>
      </c>
      <c r="B12375" t="s">
        <v>6658</v>
      </c>
      <c r="C12375" t="s">
        <v>17410</v>
      </c>
      <c r="D12375" t="s">
        <v>17411</v>
      </c>
      <c r="E12375" s="74">
        <v>41761</v>
      </c>
      <c r="F12375">
        <v>0.247756</v>
      </c>
      <c r="G12375" t="s">
        <v>17</v>
      </c>
      <c r="H12375" t="s">
        <v>17315</v>
      </c>
      <c r="I12375" s="74">
        <v>43858</v>
      </c>
      <c r="J12375" t="s">
        <v>19</v>
      </c>
      <c r="K12375" t="s">
        <v>17325</v>
      </c>
    </row>
    <row r="12376" spans="1:11" hidden="1" x14ac:dyDescent="0.3">
      <c r="A12376" t="s">
        <v>10694</v>
      </c>
      <c r="B12376" t="s">
        <v>10693</v>
      </c>
      <c r="C12376" t="s">
        <v>17410</v>
      </c>
      <c r="D12376" t="s">
        <v>17411</v>
      </c>
      <c r="E12376" s="74">
        <v>41803</v>
      </c>
      <c r="F12376">
        <v>0.248305</v>
      </c>
      <c r="G12376" t="s">
        <v>17</v>
      </c>
      <c r="H12376" t="s">
        <v>17315</v>
      </c>
      <c r="I12376" s="74">
        <v>44798</v>
      </c>
      <c r="J12376" t="s">
        <v>19</v>
      </c>
      <c r="K12376" t="s">
        <v>17325</v>
      </c>
    </row>
    <row r="12377" spans="1:11" hidden="1" x14ac:dyDescent="0.3">
      <c r="A12377" t="s">
        <v>6661</v>
      </c>
      <c r="B12377" t="s">
        <v>6662</v>
      </c>
      <c r="C12377" t="s">
        <v>17410</v>
      </c>
      <c r="D12377" t="s">
        <v>17411</v>
      </c>
      <c r="E12377" s="74">
        <v>41743</v>
      </c>
      <c r="F12377">
        <v>0.24339</v>
      </c>
      <c r="G12377" t="s">
        <v>17</v>
      </c>
      <c r="H12377" t="s">
        <v>17315</v>
      </c>
      <c r="I12377" s="74">
        <v>43858</v>
      </c>
      <c r="J12377" t="s">
        <v>19</v>
      </c>
      <c r="K12377" t="s">
        <v>17325</v>
      </c>
    </row>
    <row r="12378" spans="1:11" hidden="1" x14ac:dyDescent="0.3">
      <c r="A12378" t="s">
        <v>6663</v>
      </c>
      <c r="B12378" t="s">
        <v>6664</v>
      </c>
      <c r="C12378" t="s">
        <v>17410</v>
      </c>
      <c r="D12378" t="s">
        <v>17411</v>
      </c>
      <c r="E12378" s="74">
        <v>41761</v>
      </c>
      <c r="F12378">
        <v>0.24682399999999999</v>
      </c>
      <c r="G12378" t="s">
        <v>17</v>
      </c>
      <c r="H12378" t="s">
        <v>17315</v>
      </c>
      <c r="I12378" s="74">
        <v>43858</v>
      </c>
      <c r="J12378" t="s">
        <v>19</v>
      </c>
      <c r="K12378" t="s">
        <v>17325</v>
      </c>
    </row>
    <row r="12379" spans="1:11" hidden="1" x14ac:dyDescent="0.3">
      <c r="A12379" t="s">
        <v>6665</v>
      </c>
      <c r="B12379" t="s">
        <v>6666</v>
      </c>
      <c r="C12379" t="s">
        <v>17410</v>
      </c>
      <c r="D12379" t="s">
        <v>17411</v>
      </c>
      <c r="E12379" s="74">
        <v>41738</v>
      </c>
      <c r="F12379">
        <v>0.243336</v>
      </c>
      <c r="G12379" t="s">
        <v>17</v>
      </c>
      <c r="H12379" t="s">
        <v>17315</v>
      </c>
      <c r="I12379" s="74">
        <v>43858</v>
      </c>
      <c r="J12379" t="s">
        <v>19</v>
      </c>
      <c r="K12379" t="s">
        <v>17325</v>
      </c>
    </row>
    <row r="12380" spans="1:11" hidden="1" x14ac:dyDescent="0.3">
      <c r="A12380" t="s">
        <v>6667</v>
      </c>
      <c r="B12380" t="s">
        <v>6668</v>
      </c>
      <c r="C12380" t="s">
        <v>17410</v>
      </c>
      <c r="D12380" t="s">
        <v>17411</v>
      </c>
      <c r="E12380" s="74">
        <v>41772</v>
      </c>
      <c r="F12380">
        <v>0.245973</v>
      </c>
      <c r="G12380" t="s">
        <v>17</v>
      </c>
      <c r="H12380" t="s">
        <v>17315</v>
      </c>
      <c r="I12380" s="74">
        <v>43858</v>
      </c>
      <c r="J12380" t="s">
        <v>19</v>
      </c>
      <c r="K12380" t="s">
        <v>17325</v>
      </c>
    </row>
    <row r="12381" spans="1:11" hidden="1" x14ac:dyDescent="0.3">
      <c r="A12381" t="s">
        <v>10692</v>
      </c>
      <c r="B12381" t="s">
        <v>10691</v>
      </c>
      <c r="C12381" t="s">
        <v>17410</v>
      </c>
      <c r="D12381" t="s">
        <v>17411</v>
      </c>
      <c r="E12381" s="74">
        <v>41736</v>
      </c>
      <c r="F12381">
        <v>0.24638099999999999</v>
      </c>
      <c r="G12381" t="s">
        <v>17</v>
      </c>
      <c r="H12381" t="s">
        <v>17315</v>
      </c>
      <c r="I12381" s="74">
        <v>44798</v>
      </c>
      <c r="J12381" t="s">
        <v>19</v>
      </c>
      <c r="K12381" t="s">
        <v>17325</v>
      </c>
    </row>
    <row r="12382" spans="1:11" hidden="1" x14ac:dyDescent="0.3">
      <c r="A12382" t="s">
        <v>6669</v>
      </c>
      <c r="B12382" t="s">
        <v>6670</v>
      </c>
      <c r="C12382" t="s">
        <v>17410</v>
      </c>
      <c r="D12382" t="s">
        <v>17411</v>
      </c>
      <c r="E12382" s="74">
        <v>41793</v>
      </c>
      <c r="F12382">
        <v>0.244922</v>
      </c>
      <c r="G12382" t="s">
        <v>17</v>
      </c>
      <c r="H12382" t="s">
        <v>17315</v>
      </c>
      <c r="I12382" s="74">
        <v>43858</v>
      </c>
      <c r="J12382" t="s">
        <v>19</v>
      </c>
      <c r="K12382" t="s">
        <v>17325</v>
      </c>
    </row>
    <row r="12383" spans="1:11" hidden="1" x14ac:dyDescent="0.3">
      <c r="A12383" t="s">
        <v>6671</v>
      </c>
      <c r="B12383" t="s">
        <v>6672</v>
      </c>
      <c r="C12383" t="s">
        <v>17410</v>
      </c>
      <c r="D12383" t="s">
        <v>17411</v>
      </c>
      <c r="E12383" s="74">
        <v>41724</v>
      </c>
      <c r="F12383">
        <v>0.246777</v>
      </c>
      <c r="G12383" t="s">
        <v>17</v>
      </c>
      <c r="H12383" t="s">
        <v>17315</v>
      </c>
      <c r="I12383" s="74">
        <v>43858</v>
      </c>
      <c r="J12383" t="s">
        <v>19</v>
      </c>
      <c r="K12383" t="s">
        <v>17325</v>
      </c>
    </row>
    <row r="12384" spans="1:11" hidden="1" x14ac:dyDescent="0.3">
      <c r="A12384" t="s">
        <v>6675</v>
      </c>
      <c r="B12384" t="s">
        <v>6676</v>
      </c>
      <c r="C12384" t="s">
        <v>17410</v>
      </c>
      <c r="D12384" t="s">
        <v>17411</v>
      </c>
      <c r="E12384" s="74">
        <v>41802</v>
      </c>
      <c r="F12384">
        <v>0.24168899999999999</v>
      </c>
      <c r="G12384" t="s">
        <v>17</v>
      </c>
      <c r="H12384" t="s">
        <v>17315</v>
      </c>
      <c r="I12384" s="74">
        <v>43858</v>
      </c>
      <c r="J12384" t="s">
        <v>19</v>
      </c>
      <c r="K12384" t="s">
        <v>17325</v>
      </c>
    </row>
    <row r="12385" spans="1:11" hidden="1" x14ac:dyDescent="0.3">
      <c r="A12385" t="s">
        <v>6673</v>
      </c>
      <c r="B12385" t="s">
        <v>6674</v>
      </c>
      <c r="C12385" t="s">
        <v>17410</v>
      </c>
      <c r="D12385" t="s">
        <v>17411</v>
      </c>
      <c r="E12385" s="74">
        <v>41744</v>
      </c>
      <c r="F12385">
        <v>0.248892</v>
      </c>
      <c r="G12385" t="s">
        <v>17</v>
      </c>
      <c r="H12385" t="s">
        <v>17315</v>
      </c>
      <c r="I12385" s="74">
        <v>43858</v>
      </c>
      <c r="J12385" t="s">
        <v>19</v>
      </c>
      <c r="K12385" t="s">
        <v>17325</v>
      </c>
    </row>
    <row r="12386" spans="1:11" hidden="1" x14ac:dyDescent="0.3">
      <c r="A12386" t="s">
        <v>6677</v>
      </c>
      <c r="B12386" t="s">
        <v>6678</v>
      </c>
      <c r="C12386" t="s">
        <v>17410</v>
      </c>
      <c r="D12386" t="s">
        <v>17411</v>
      </c>
      <c r="E12386" s="74">
        <v>41773</v>
      </c>
      <c r="F12386">
        <v>0.24444099999999999</v>
      </c>
      <c r="G12386" t="s">
        <v>17</v>
      </c>
      <c r="H12386" t="s">
        <v>17315</v>
      </c>
      <c r="I12386" s="74">
        <v>43858</v>
      </c>
      <c r="J12386" t="s">
        <v>19</v>
      </c>
      <c r="K12386" t="s">
        <v>17325</v>
      </c>
    </row>
    <row r="12387" spans="1:11" hidden="1" x14ac:dyDescent="0.3">
      <c r="A12387" t="s">
        <v>10690</v>
      </c>
      <c r="B12387" t="s">
        <v>10689</v>
      </c>
      <c r="C12387" t="s">
        <v>17410</v>
      </c>
      <c r="D12387" t="s">
        <v>17411</v>
      </c>
      <c r="E12387" s="74">
        <v>41746</v>
      </c>
      <c r="F12387">
        <v>0.24746399999999999</v>
      </c>
      <c r="G12387" t="s">
        <v>17</v>
      </c>
      <c r="H12387" t="s">
        <v>17315</v>
      </c>
      <c r="I12387" s="74">
        <v>44798</v>
      </c>
      <c r="J12387" t="s">
        <v>19</v>
      </c>
      <c r="K12387" t="s">
        <v>17325</v>
      </c>
    </row>
    <row r="12388" spans="1:11" hidden="1" x14ac:dyDescent="0.3">
      <c r="A12388" t="s">
        <v>10688</v>
      </c>
      <c r="B12388" t="s">
        <v>10687</v>
      </c>
      <c r="C12388" t="s">
        <v>17410</v>
      </c>
      <c r="D12388" t="s">
        <v>17411</v>
      </c>
      <c r="E12388" s="74">
        <v>41702</v>
      </c>
      <c r="F12388">
        <v>0.247729</v>
      </c>
      <c r="G12388" t="s">
        <v>17</v>
      </c>
      <c r="H12388" t="s">
        <v>17315</v>
      </c>
      <c r="I12388" s="74">
        <v>44797</v>
      </c>
      <c r="J12388" t="s">
        <v>19</v>
      </c>
      <c r="K12388" t="s">
        <v>17325</v>
      </c>
    </row>
    <row r="12389" spans="1:11" hidden="1" x14ac:dyDescent="0.3">
      <c r="A12389" t="s">
        <v>6679</v>
      </c>
      <c r="B12389" t="s">
        <v>6680</v>
      </c>
      <c r="C12389" t="s">
        <v>17410</v>
      </c>
      <c r="D12389" t="s">
        <v>17411</v>
      </c>
      <c r="E12389" s="74">
        <v>41781</v>
      </c>
      <c r="F12389">
        <v>0.24684800000000001</v>
      </c>
      <c r="G12389" t="s">
        <v>17</v>
      </c>
      <c r="H12389" t="s">
        <v>17315</v>
      </c>
      <c r="I12389" s="74">
        <v>43858</v>
      </c>
      <c r="J12389" t="s">
        <v>19</v>
      </c>
      <c r="K12389" t="s">
        <v>17325</v>
      </c>
    </row>
    <row r="12390" spans="1:11" hidden="1" x14ac:dyDescent="0.3">
      <c r="A12390" t="s">
        <v>10686</v>
      </c>
      <c r="B12390" t="s">
        <v>10685</v>
      </c>
      <c r="C12390" t="s">
        <v>17410</v>
      </c>
      <c r="D12390" t="s">
        <v>17411</v>
      </c>
      <c r="E12390" s="74">
        <v>41771</v>
      </c>
      <c r="F12390">
        <v>0.24406600000000001</v>
      </c>
      <c r="G12390" t="s">
        <v>17</v>
      </c>
      <c r="H12390" t="s">
        <v>17315</v>
      </c>
      <c r="I12390" s="74">
        <v>44798</v>
      </c>
      <c r="J12390" t="s">
        <v>19</v>
      </c>
      <c r="K12390" t="s">
        <v>17325</v>
      </c>
    </row>
    <row r="12391" spans="1:11" hidden="1" x14ac:dyDescent="0.3">
      <c r="A12391" t="s">
        <v>6681</v>
      </c>
      <c r="B12391" t="s">
        <v>6682</v>
      </c>
      <c r="C12391" t="s">
        <v>17410</v>
      </c>
      <c r="D12391" t="s">
        <v>17411</v>
      </c>
      <c r="E12391" s="74">
        <v>41764</v>
      </c>
      <c r="F12391">
        <v>0.24574399999999999</v>
      </c>
      <c r="G12391" t="s">
        <v>17</v>
      </c>
      <c r="H12391" t="s">
        <v>17315</v>
      </c>
      <c r="I12391" s="74">
        <v>43858</v>
      </c>
      <c r="J12391" t="s">
        <v>19</v>
      </c>
      <c r="K12391" t="s">
        <v>17325</v>
      </c>
    </row>
    <row r="12392" spans="1:11" hidden="1" x14ac:dyDescent="0.3">
      <c r="A12392" t="s">
        <v>10682</v>
      </c>
      <c r="B12392" t="s">
        <v>10681</v>
      </c>
      <c r="C12392" t="s">
        <v>17410</v>
      </c>
      <c r="D12392" t="s">
        <v>17411</v>
      </c>
      <c r="E12392" s="74">
        <v>41719</v>
      </c>
      <c r="F12392">
        <v>0.24420800000000001</v>
      </c>
      <c r="G12392" t="s">
        <v>17</v>
      </c>
      <c r="H12392" t="s">
        <v>17315</v>
      </c>
      <c r="I12392" s="74">
        <v>44798</v>
      </c>
      <c r="J12392" t="s">
        <v>19</v>
      </c>
      <c r="K12392" t="s">
        <v>17325</v>
      </c>
    </row>
    <row r="12393" spans="1:11" hidden="1" x14ac:dyDescent="0.3">
      <c r="A12393" t="s">
        <v>10684</v>
      </c>
      <c r="B12393" t="s">
        <v>10683</v>
      </c>
      <c r="C12393" t="s">
        <v>17410</v>
      </c>
      <c r="D12393" t="s">
        <v>17411</v>
      </c>
      <c r="E12393" s="74">
        <v>41786</v>
      </c>
      <c r="F12393">
        <v>0.24935299999999999</v>
      </c>
      <c r="G12393" t="s">
        <v>17</v>
      </c>
      <c r="H12393" t="s">
        <v>17315</v>
      </c>
      <c r="I12393" s="74">
        <v>44798</v>
      </c>
      <c r="J12393" t="s">
        <v>19</v>
      </c>
      <c r="K12393" t="s">
        <v>17325</v>
      </c>
    </row>
    <row r="12394" spans="1:11" hidden="1" x14ac:dyDescent="0.3">
      <c r="A12394" t="s">
        <v>10680</v>
      </c>
      <c r="B12394" t="s">
        <v>10679</v>
      </c>
      <c r="C12394" t="s">
        <v>17410</v>
      </c>
      <c r="D12394" t="s">
        <v>17411</v>
      </c>
      <c r="E12394" s="74">
        <v>41827</v>
      </c>
      <c r="F12394">
        <v>0.247892</v>
      </c>
      <c r="G12394" t="s">
        <v>17</v>
      </c>
      <c r="H12394" t="s">
        <v>17315</v>
      </c>
      <c r="I12394" s="74">
        <v>44798</v>
      </c>
      <c r="J12394" t="s">
        <v>19</v>
      </c>
      <c r="K12394" t="s">
        <v>17325</v>
      </c>
    </row>
    <row r="12395" spans="1:11" hidden="1" x14ac:dyDescent="0.3">
      <c r="A12395" t="s">
        <v>6683</v>
      </c>
      <c r="B12395" t="s">
        <v>6684</v>
      </c>
      <c r="C12395" t="s">
        <v>17410</v>
      </c>
      <c r="D12395" t="s">
        <v>17411</v>
      </c>
      <c r="E12395" s="74">
        <v>41767</v>
      </c>
      <c r="F12395">
        <v>0.24773700000000001</v>
      </c>
      <c r="G12395" t="s">
        <v>17</v>
      </c>
      <c r="H12395" t="s">
        <v>17315</v>
      </c>
      <c r="I12395" s="74">
        <v>43858</v>
      </c>
      <c r="J12395" t="s">
        <v>19</v>
      </c>
      <c r="K12395" t="s">
        <v>17325</v>
      </c>
    </row>
    <row r="12396" spans="1:11" hidden="1" x14ac:dyDescent="0.3">
      <c r="A12396" t="s">
        <v>7769</v>
      </c>
      <c r="B12396" t="s">
        <v>7770</v>
      </c>
      <c r="C12396" t="s">
        <v>17410</v>
      </c>
      <c r="D12396" t="s">
        <v>17411</v>
      </c>
      <c r="E12396" s="74">
        <v>41774</v>
      </c>
      <c r="F12396">
        <v>0.248699</v>
      </c>
      <c r="G12396" t="s">
        <v>17</v>
      </c>
      <c r="H12396" t="s">
        <v>17315</v>
      </c>
      <c r="I12396" s="74">
        <v>44252</v>
      </c>
      <c r="J12396" t="s">
        <v>19</v>
      </c>
      <c r="K12396" t="s">
        <v>17325</v>
      </c>
    </row>
    <row r="12397" spans="1:11" hidden="1" x14ac:dyDescent="0.3">
      <c r="A12397" t="s">
        <v>6685</v>
      </c>
      <c r="B12397" t="s">
        <v>6686</v>
      </c>
      <c r="C12397" t="s">
        <v>17410</v>
      </c>
      <c r="D12397" t="s">
        <v>17411</v>
      </c>
      <c r="E12397" s="74">
        <v>41736</v>
      </c>
      <c r="F12397">
        <v>0.246832</v>
      </c>
      <c r="G12397" t="s">
        <v>17</v>
      </c>
      <c r="H12397" t="s">
        <v>17315</v>
      </c>
      <c r="I12397" s="74">
        <v>43858</v>
      </c>
      <c r="J12397" t="s">
        <v>19</v>
      </c>
      <c r="K12397" t="s">
        <v>17325</v>
      </c>
    </row>
    <row r="12398" spans="1:11" hidden="1" x14ac:dyDescent="0.3">
      <c r="A12398" t="s">
        <v>6687</v>
      </c>
      <c r="B12398" t="s">
        <v>6688</v>
      </c>
      <c r="C12398" t="s">
        <v>17410</v>
      </c>
      <c r="D12398" t="s">
        <v>17411</v>
      </c>
      <c r="E12398" s="74">
        <v>41719</v>
      </c>
      <c r="F12398">
        <v>0.24746699999999999</v>
      </c>
      <c r="G12398" t="s">
        <v>17</v>
      </c>
      <c r="H12398" t="s">
        <v>17315</v>
      </c>
      <c r="I12398" s="74">
        <v>43858</v>
      </c>
      <c r="J12398" t="s">
        <v>19</v>
      </c>
      <c r="K12398" t="s">
        <v>17325</v>
      </c>
    </row>
    <row r="12399" spans="1:11" hidden="1" x14ac:dyDescent="0.3">
      <c r="A12399" t="s">
        <v>6689</v>
      </c>
      <c r="B12399" t="s">
        <v>6690</v>
      </c>
      <c r="C12399" t="s">
        <v>17410</v>
      </c>
      <c r="D12399" t="s">
        <v>17411</v>
      </c>
      <c r="E12399" s="74">
        <v>41786</v>
      </c>
      <c r="F12399">
        <v>0.246221</v>
      </c>
      <c r="G12399" t="s">
        <v>17</v>
      </c>
      <c r="H12399" t="s">
        <v>17315</v>
      </c>
      <c r="I12399" s="74">
        <v>43858</v>
      </c>
      <c r="J12399" t="s">
        <v>19</v>
      </c>
      <c r="K12399" t="s">
        <v>17325</v>
      </c>
    </row>
    <row r="12400" spans="1:11" hidden="1" x14ac:dyDescent="0.3">
      <c r="A12400" t="s">
        <v>10678</v>
      </c>
      <c r="B12400" t="s">
        <v>10677</v>
      </c>
      <c r="C12400" t="s">
        <v>17410</v>
      </c>
      <c r="D12400" t="s">
        <v>17411</v>
      </c>
      <c r="E12400" s="74">
        <v>41717</v>
      </c>
      <c r="F12400">
        <v>0.24929699999999999</v>
      </c>
      <c r="G12400" t="s">
        <v>17</v>
      </c>
      <c r="H12400" t="s">
        <v>17315</v>
      </c>
      <c r="I12400" s="74">
        <v>44798</v>
      </c>
      <c r="J12400" t="s">
        <v>19</v>
      </c>
      <c r="K12400" t="s">
        <v>17325</v>
      </c>
    </row>
    <row r="12401" spans="1:11" hidden="1" x14ac:dyDescent="0.3">
      <c r="A12401" t="s">
        <v>6691</v>
      </c>
      <c r="B12401" t="s">
        <v>6692</v>
      </c>
      <c r="C12401" t="s">
        <v>17410</v>
      </c>
      <c r="D12401" t="s">
        <v>17411</v>
      </c>
      <c r="E12401" s="74">
        <v>41799</v>
      </c>
      <c r="F12401">
        <v>0.245559</v>
      </c>
      <c r="G12401" t="s">
        <v>17</v>
      </c>
      <c r="H12401" t="s">
        <v>17315</v>
      </c>
      <c r="I12401" s="74">
        <v>43858</v>
      </c>
      <c r="J12401" t="s">
        <v>19</v>
      </c>
      <c r="K12401" t="s">
        <v>17325</v>
      </c>
    </row>
    <row r="12402" spans="1:11" hidden="1" x14ac:dyDescent="0.3">
      <c r="A12402" t="s">
        <v>6693</v>
      </c>
      <c r="B12402" t="s">
        <v>6694</v>
      </c>
      <c r="C12402" t="s">
        <v>17410</v>
      </c>
      <c r="D12402" t="s">
        <v>17411</v>
      </c>
      <c r="E12402" s="74">
        <v>41682</v>
      </c>
      <c r="F12402">
        <v>0.24479699999999999</v>
      </c>
      <c r="G12402" t="s">
        <v>17</v>
      </c>
      <c r="H12402" t="s">
        <v>17315</v>
      </c>
      <c r="I12402" s="74">
        <v>43858</v>
      </c>
      <c r="J12402" t="s">
        <v>19</v>
      </c>
      <c r="K12402" t="s">
        <v>17325</v>
      </c>
    </row>
    <row r="12403" spans="1:11" hidden="1" x14ac:dyDescent="0.3">
      <c r="A12403" t="s">
        <v>6695</v>
      </c>
      <c r="B12403" t="s">
        <v>6696</v>
      </c>
      <c r="C12403" t="s">
        <v>17410</v>
      </c>
      <c r="D12403" t="s">
        <v>17411</v>
      </c>
      <c r="E12403" s="74">
        <v>41771</v>
      </c>
      <c r="F12403">
        <v>0.24850900000000001</v>
      </c>
      <c r="G12403" t="s">
        <v>17</v>
      </c>
      <c r="H12403" t="s">
        <v>17315</v>
      </c>
      <c r="I12403" s="74">
        <v>43858</v>
      </c>
      <c r="J12403" t="s">
        <v>19</v>
      </c>
      <c r="K12403" t="s">
        <v>17325</v>
      </c>
    </row>
    <row r="12404" spans="1:11" hidden="1" x14ac:dyDescent="0.3">
      <c r="A12404" t="s">
        <v>6697</v>
      </c>
      <c r="B12404" t="s">
        <v>6698</v>
      </c>
      <c r="C12404" t="s">
        <v>17410</v>
      </c>
      <c r="D12404" t="s">
        <v>17411</v>
      </c>
      <c r="E12404" s="74">
        <v>41803</v>
      </c>
      <c r="F12404">
        <v>0.24487200000000001</v>
      </c>
      <c r="G12404" t="s">
        <v>17</v>
      </c>
      <c r="H12404" t="s">
        <v>17315</v>
      </c>
      <c r="I12404" s="74">
        <v>43858</v>
      </c>
      <c r="J12404" t="s">
        <v>19</v>
      </c>
      <c r="K12404" t="s">
        <v>17325</v>
      </c>
    </row>
    <row r="12405" spans="1:11" hidden="1" x14ac:dyDescent="0.3">
      <c r="A12405" t="s">
        <v>6699</v>
      </c>
      <c r="B12405" t="s">
        <v>6700</v>
      </c>
      <c r="C12405" t="s">
        <v>17410</v>
      </c>
      <c r="D12405" t="s">
        <v>17411</v>
      </c>
      <c r="E12405" s="74">
        <v>41764</v>
      </c>
      <c r="F12405">
        <v>0.24571100000000001</v>
      </c>
      <c r="G12405" t="s">
        <v>17</v>
      </c>
      <c r="H12405" t="s">
        <v>17315</v>
      </c>
      <c r="I12405" s="74">
        <v>43858</v>
      </c>
      <c r="J12405" t="s">
        <v>19</v>
      </c>
      <c r="K12405" t="s">
        <v>17325</v>
      </c>
    </row>
    <row r="12406" spans="1:11" hidden="1" x14ac:dyDescent="0.3">
      <c r="A12406" t="s">
        <v>6701</v>
      </c>
      <c r="B12406" t="s">
        <v>6702</v>
      </c>
      <c r="C12406" t="s">
        <v>17410</v>
      </c>
      <c r="D12406" t="s">
        <v>17411</v>
      </c>
      <c r="E12406" s="74">
        <v>39749</v>
      </c>
      <c r="F12406">
        <v>0.24181</v>
      </c>
      <c r="G12406" t="s">
        <v>17</v>
      </c>
      <c r="H12406" t="s">
        <v>17315</v>
      </c>
      <c r="I12406" s="74">
        <v>43858</v>
      </c>
      <c r="J12406" t="s">
        <v>19</v>
      </c>
      <c r="K12406" t="s">
        <v>17325</v>
      </c>
    </row>
    <row r="12407" spans="1:11" hidden="1" x14ac:dyDescent="0.3">
      <c r="A12407" t="s">
        <v>6703</v>
      </c>
      <c r="B12407" t="s">
        <v>6704</v>
      </c>
      <c r="C12407" t="s">
        <v>17410</v>
      </c>
      <c r="D12407" t="s">
        <v>17411</v>
      </c>
      <c r="E12407" s="74">
        <v>41740</v>
      </c>
      <c r="F12407">
        <v>0.24551999999999999</v>
      </c>
      <c r="G12407" t="s">
        <v>17</v>
      </c>
      <c r="H12407" t="s">
        <v>17315</v>
      </c>
      <c r="I12407" s="74">
        <v>43858</v>
      </c>
      <c r="J12407" t="s">
        <v>19</v>
      </c>
      <c r="K12407" t="s">
        <v>17325</v>
      </c>
    </row>
    <row r="12408" spans="1:11" hidden="1" x14ac:dyDescent="0.3">
      <c r="A12408" t="s">
        <v>6705</v>
      </c>
      <c r="B12408" t="s">
        <v>6706</v>
      </c>
      <c r="C12408" t="s">
        <v>17410</v>
      </c>
      <c r="D12408" t="s">
        <v>17411</v>
      </c>
      <c r="E12408" s="74">
        <v>41739</v>
      </c>
      <c r="F12408">
        <v>0.243867</v>
      </c>
      <c r="G12408" t="s">
        <v>17</v>
      </c>
      <c r="H12408" t="s">
        <v>17315</v>
      </c>
      <c r="I12408" s="74">
        <v>43858</v>
      </c>
      <c r="J12408" t="s">
        <v>19</v>
      </c>
      <c r="K12408" t="s">
        <v>17325</v>
      </c>
    </row>
    <row r="12409" spans="1:11" hidden="1" x14ac:dyDescent="0.3">
      <c r="A12409" t="s">
        <v>6707</v>
      </c>
      <c r="B12409" t="s">
        <v>6708</v>
      </c>
      <c r="C12409" t="s">
        <v>17410</v>
      </c>
      <c r="D12409" t="s">
        <v>17411</v>
      </c>
      <c r="E12409" s="74">
        <v>41775</v>
      </c>
      <c r="F12409">
        <v>0.24920200000000001</v>
      </c>
      <c r="G12409" t="s">
        <v>17</v>
      </c>
      <c r="H12409" t="s">
        <v>17315</v>
      </c>
      <c r="I12409" s="74">
        <v>43858</v>
      </c>
      <c r="J12409" t="s">
        <v>19</v>
      </c>
      <c r="K12409" t="s">
        <v>17325</v>
      </c>
    </row>
    <row r="12410" spans="1:11" hidden="1" x14ac:dyDescent="0.3">
      <c r="A12410" t="s">
        <v>6711</v>
      </c>
      <c r="B12410" t="s">
        <v>6712</v>
      </c>
      <c r="C12410" t="s">
        <v>17410</v>
      </c>
      <c r="D12410" t="s">
        <v>17411</v>
      </c>
      <c r="E12410" s="74">
        <v>41698</v>
      </c>
      <c r="F12410">
        <v>0.24354600000000001</v>
      </c>
      <c r="G12410" t="s">
        <v>17</v>
      </c>
      <c r="H12410" t="s">
        <v>17315</v>
      </c>
      <c r="I12410" s="74">
        <v>43858</v>
      </c>
      <c r="J12410" t="s">
        <v>19</v>
      </c>
      <c r="K12410" t="s">
        <v>17325</v>
      </c>
    </row>
    <row r="12411" spans="1:11" hidden="1" x14ac:dyDescent="0.3">
      <c r="A12411" t="s">
        <v>6713</v>
      </c>
      <c r="B12411" t="s">
        <v>6714</v>
      </c>
      <c r="C12411" t="s">
        <v>17410</v>
      </c>
      <c r="D12411" t="s">
        <v>17411</v>
      </c>
      <c r="E12411" s="74">
        <v>41767</v>
      </c>
      <c r="F12411">
        <v>0.24224699999999999</v>
      </c>
      <c r="G12411" t="s">
        <v>17</v>
      </c>
      <c r="H12411" t="s">
        <v>17315</v>
      </c>
      <c r="I12411" s="74">
        <v>43858</v>
      </c>
      <c r="J12411" t="s">
        <v>19</v>
      </c>
      <c r="K12411" t="s">
        <v>17325</v>
      </c>
    </row>
    <row r="12412" spans="1:11" hidden="1" x14ac:dyDescent="0.3">
      <c r="A12412" t="s">
        <v>6715</v>
      </c>
      <c r="B12412" t="s">
        <v>6716</v>
      </c>
      <c r="C12412" t="s">
        <v>17410</v>
      </c>
      <c r="D12412" t="s">
        <v>17411</v>
      </c>
      <c r="E12412" s="74">
        <v>41288</v>
      </c>
      <c r="F12412">
        <v>0.24904100000000001</v>
      </c>
      <c r="G12412" t="s">
        <v>17</v>
      </c>
      <c r="H12412" t="s">
        <v>17315</v>
      </c>
      <c r="I12412" s="74">
        <v>43858</v>
      </c>
      <c r="J12412" t="s">
        <v>19</v>
      </c>
      <c r="K12412" t="s">
        <v>17325</v>
      </c>
    </row>
    <row r="12413" spans="1:11" hidden="1" x14ac:dyDescent="0.3">
      <c r="A12413" t="s">
        <v>10676</v>
      </c>
      <c r="B12413" t="s">
        <v>10675</v>
      </c>
      <c r="C12413" t="s">
        <v>17410</v>
      </c>
      <c r="D12413" t="s">
        <v>17411</v>
      </c>
      <c r="E12413" s="74">
        <v>41816</v>
      </c>
      <c r="F12413">
        <v>0.24838099999999999</v>
      </c>
      <c r="G12413" t="s">
        <v>17</v>
      </c>
      <c r="H12413" t="s">
        <v>17315</v>
      </c>
      <c r="I12413" s="74">
        <v>44798</v>
      </c>
      <c r="J12413" t="s">
        <v>19</v>
      </c>
      <c r="K12413" t="s">
        <v>17325</v>
      </c>
    </row>
    <row r="12414" spans="1:11" hidden="1" x14ac:dyDescent="0.3">
      <c r="A12414" t="s">
        <v>6717</v>
      </c>
      <c r="B12414" t="s">
        <v>6718</v>
      </c>
      <c r="C12414" t="s">
        <v>17410</v>
      </c>
      <c r="D12414" t="s">
        <v>17411</v>
      </c>
      <c r="E12414" s="74">
        <v>41850</v>
      </c>
      <c r="F12414">
        <v>0.24762300000000001</v>
      </c>
      <c r="G12414" t="s">
        <v>17</v>
      </c>
      <c r="H12414" t="s">
        <v>17315</v>
      </c>
      <c r="I12414" s="74">
        <v>43858</v>
      </c>
      <c r="J12414" t="s">
        <v>19</v>
      </c>
      <c r="K12414" t="s">
        <v>17325</v>
      </c>
    </row>
    <row r="12415" spans="1:11" hidden="1" x14ac:dyDescent="0.3">
      <c r="A12415" t="s">
        <v>6719</v>
      </c>
      <c r="B12415" t="s">
        <v>6720</v>
      </c>
      <c r="C12415" t="s">
        <v>17410</v>
      </c>
      <c r="D12415" t="s">
        <v>17411</v>
      </c>
      <c r="E12415" s="74">
        <v>41758</v>
      </c>
      <c r="F12415">
        <v>0.24490000000000001</v>
      </c>
      <c r="G12415" t="s">
        <v>17</v>
      </c>
      <c r="H12415" t="s">
        <v>17315</v>
      </c>
      <c r="I12415" s="74">
        <v>43858</v>
      </c>
      <c r="J12415" t="s">
        <v>19</v>
      </c>
      <c r="K12415" t="s">
        <v>17325</v>
      </c>
    </row>
    <row r="12416" spans="1:11" hidden="1" x14ac:dyDescent="0.3">
      <c r="A12416" t="s">
        <v>10674</v>
      </c>
      <c r="B12416" t="s">
        <v>10673</v>
      </c>
      <c r="C12416" t="s">
        <v>17410</v>
      </c>
      <c r="D12416" t="s">
        <v>17411</v>
      </c>
      <c r="E12416" s="74">
        <v>41715</v>
      </c>
      <c r="F12416">
        <v>0.246832</v>
      </c>
      <c r="G12416" t="s">
        <v>17</v>
      </c>
      <c r="H12416" t="s">
        <v>17315</v>
      </c>
      <c r="I12416" s="74">
        <v>44798</v>
      </c>
      <c r="J12416" t="s">
        <v>19</v>
      </c>
      <c r="K12416" t="s">
        <v>17325</v>
      </c>
    </row>
    <row r="12417" spans="1:11" hidden="1" x14ac:dyDescent="0.3">
      <c r="A12417" t="s">
        <v>10672</v>
      </c>
      <c r="B12417" t="s">
        <v>10671</v>
      </c>
      <c r="C12417" t="s">
        <v>17410</v>
      </c>
      <c r="D12417" t="s">
        <v>17411</v>
      </c>
      <c r="E12417" s="74">
        <v>41822</v>
      </c>
      <c r="F12417">
        <v>0.24699499999999999</v>
      </c>
      <c r="G12417" t="s">
        <v>17</v>
      </c>
      <c r="H12417" t="s">
        <v>17315</v>
      </c>
      <c r="I12417" s="74">
        <v>44798</v>
      </c>
      <c r="J12417" t="s">
        <v>19</v>
      </c>
      <c r="K12417" t="s">
        <v>17325</v>
      </c>
    </row>
    <row r="12418" spans="1:11" hidden="1" x14ac:dyDescent="0.3">
      <c r="A12418" t="s">
        <v>6721</v>
      </c>
      <c r="B12418" t="s">
        <v>6722</v>
      </c>
      <c r="C12418" t="s">
        <v>17410</v>
      </c>
      <c r="D12418" t="s">
        <v>17411</v>
      </c>
      <c r="E12418" s="74">
        <v>41717</v>
      </c>
      <c r="F12418">
        <v>0.24801699999999999</v>
      </c>
      <c r="G12418" t="s">
        <v>17</v>
      </c>
      <c r="H12418" t="s">
        <v>17315</v>
      </c>
      <c r="I12418" s="74">
        <v>43858</v>
      </c>
      <c r="J12418" t="s">
        <v>19</v>
      </c>
      <c r="K12418" t="s">
        <v>17325</v>
      </c>
    </row>
    <row r="12419" spans="1:11" hidden="1" x14ac:dyDescent="0.3">
      <c r="A12419" t="s">
        <v>6723</v>
      </c>
      <c r="B12419" t="s">
        <v>6724</v>
      </c>
      <c r="C12419" t="s">
        <v>17410</v>
      </c>
      <c r="D12419" t="s">
        <v>17411</v>
      </c>
      <c r="E12419" s="74">
        <v>41761</v>
      </c>
      <c r="F12419">
        <v>0.24887200000000001</v>
      </c>
      <c r="G12419" t="s">
        <v>17</v>
      </c>
      <c r="H12419" t="s">
        <v>17315</v>
      </c>
      <c r="I12419" s="74">
        <v>43858</v>
      </c>
      <c r="J12419" t="s">
        <v>19</v>
      </c>
      <c r="K12419" t="s">
        <v>17325</v>
      </c>
    </row>
    <row r="12420" spans="1:11" hidden="1" x14ac:dyDescent="0.3">
      <c r="A12420" t="s">
        <v>6725</v>
      </c>
      <c r="B12420" t="s">
        <v>6726</v>
      </c>
      <c r="C12420" t="s">
        <v>17410</v>
      </c>
      <c r="D12420" t="s">
        <v>17411</v>
      </c>
      <c r="E12420" s="74">
        <v>41501</v>
      </c>
      <c r="F12420">
        <v>0.24598200000000001</v>
      </c>
      <c r="G12420" t="s">
        <v>17</v>
      </c>
      <c r="H12420" t="s">
        <v>17315</v>
      </c>
      <c r="I12420" s="74">
        <v>43858</v>
      </c>
      <c r="J12420" t="s">
        <v>19</v>
      </c>
      <c r="K12420" t="s">
        <v>17325</v>
      </c>
    </row>
    <row r="12421" spans="1:11" hidden="1" x14ac:dyDescent="0.3">
      <c r="A12421" t="s">
        <v>10670</v>
      </c>
      <c r="B12421" t="s">
        <v>10669</v>
      </c>
      <c r="C12421" t="s">
        <v>17410</v>
      </c>
      <c r="D12421" t="s">
        <v>17411</v>
      </c>
      <c r="E12421" s="74">
        <v>41803</v>
      </c>
      <c r="F12421">
        <v>0.246004</v>
      </c>
      <c r="G12421" t="s">
        <v>17</v>
      </c>
      <c r="H12421" t="s">
        <v>17315</v>
      </c>
      <c r="I12421" s="74">
        <v>44798</v>
      </c>
      <c r="J12421" t="s">
        <v>19</v>
      </c>
      <c r="K12421" t="s">
        <v>17325</v>
      </c>
    </row>
    <row r="12422" spans="1:11" hidden="1" x14ac:dyDescent="0.3">
      <c r="A12422" t="s">
        <v>10668</v>
      </c>
      <c r="B12422" t="s">
        <v>10667</v>
      </c>
      <c r="C12422" t="s">
        <v>17410</v>
      </c>
      <c r="D12422" t="s">
        <v>17411</v>
      </c>
      <c r="E12422" s="74">
        <v>41816</v>
      </c>
      <c r="F12422">
        <v>0.24843399999999999</v>
      </c>
      <c r="G12422" t="s">
        <v>17</v>
      </c>
      <c r="H12422" t="s">
        <v>17315</v>
      </c>
      <c r="I12422" s="74">
        <v>44798</v>
      </c>
      <c r="J12422" t="s">
        <v>19</v>
      </c>
      <c r="K12422" t="s">
        <v>17325</v>
      </c>
    </row>
    <row r="12423" spans="1:11" hidden="1" x14ac:dyDescent="0.3">
      <c r="A12423" t="s">
        <v>6727</v>
      </c>
      <c r="B12423" t="s">
        <v>6728</v>
      </c>
      <c r="C12423" t="s">
        <v>17410</v>
      </c>
      <c r="D12423" t="s">
        <v>17411</v>
      </c>
      <c r="E12423" s="74">
        <v>41809</v>
      </c>
      <c r="F12423">
        <v>0.24713299999999999</v>
      </c>
      <c r="G12423" t="s">
        <v>17</v>
      </c>
      <c r="H12423" t="s">
        <v>17315</v>
      </c>
      <c r="I12423" s="74">
        <v>43858</v>
      </c>
      <c r="J12423" t="s">
        <v>19</v>
      </c>
      <c r="K12423" t="s">
        <v>17325</v>
      </c>
    </row>
    <row r="12424" spans="1:11" hidden="1" x14ac:dyDescent="0.3">
      <c r="A12424" t="s">
        <v>7771</v>
      </c>
      <c r="B12424" t="s">
        <v>7772</v>
      </c>
      <c r="C12424" t="s">
        <v>17410</v>
      </c>
      <c r="D12424" t="s">
        <v>17411</v>
      </c>
      <c r="E12424" s="74">
        <v>41773</v>
      </c>
      <c r="F12424">
        <v>0.24813299999999999</v>
      </c>
      <c r="G12424" t="s">
        <v>17</v>
      </c>
      <c r="H12424" t="s">
        <v>17315</v>
      </c>
      <c r="I12424" s="74">
        <v>44252</v>
      </c>
      <c r="J12424" t="s">
        <v>19</v>
      </c>
      <c r="K12424" t="s">
        <v>17325</v>
      </c>
    </row>
    <row r="12425" spans="1:11" hidden="1" x14ac:dyDescent="0.3">
      <c r="A12425" t="s">
        <v>10665</v>
      </c>
      <c r="B12425" t="s">
        <v>10664</v>
      </c>
      <c r="C12425" t="s">
        <v>17410</v>
      </c>
      <c r="D12425" t="s">
        <v>17411</v>
      </c>
      <c r="E12425" s="74">
        <v>41729</v>
      </c>
      <c r="F12425">
        <v>0.244009</v>
      </c>
      <c r="G12425" t="s">
        <v>17</v>
      </c>
      <c r="H12425" t="s">
        <v>17315</v>
      </c>
      <c r="I12425" s="74">
        <v>44798</v>
      </c>
      <c r="J12425" t="s">
        <v>19</v>
      </c>
      <c r="K12425" t="s">
        <v>17325</v>
      </c>
    </row>
    <row r="12426" spans="1:11" hidden="1" x14ac:dyDescent="0.3">
      <c r="A12426" t="s">
        <v>6729</v>
      </c>
      <c r="B12426" t="s">
        <v>6730</v>
      </c>
      <c r="C12426" t="s">
        <v>17410</v>
      </c>
      <c r="D12426" t="s">
        <v>17411</v>
      </c>
      <c r="E12426" s="74">
        <v>41795</v>
      </c>
      <c r="F12426">
        <v>0.24675</v>
      </c>
      <c r="G12426" t="s">
        <v>17</v>
      </c>
      <c r="H12426" t="s">
        <v>17315</v>
      </c>
      <c r="I12426" s="74">
        <v>43858</v>
      </c>
      <c r="J12426" t="s">
        <v>19</v>
      </c>
      <c r="K12426" t="s">
        <v>17325</v>
      </c>
    </row>
    <row r="12427" spans="1:11" hidden="1" x14ac:dyDescent="0.3">
      <c r="A12427" t="s">
        <v>6738</v>
      </c>
      <c r="B12427" t="s">
        <v>6739</v>
      </c>
      <c r="C12427" t="s">
        <v>17410</v>
      </c>
      <c r="D12427" t="s">
        <v>17411</v>
      </c>
      <c r="E12427" s="74">
        <v>41781</v>
      </c>
      <c r="F12427">
        <v>0.24748899999999999</v>
      </c>
      <c r="G12427" t="s">
        <v>17</v>
      </c>
      <c r="H12427" t="s">
        <v>17315</v>
      </c>
      <c r="I12427" s="74">
        <v>43858</v>
      </c>
      <c r="J12427" t="s">
        <v>19</v>
      </c>
      <c r="K12427" t="s">
        <v>17325</v>
      </c>
    </row>
    <row r="12428" spans="1:11" hidden="1" x14ac:dyDescent="0.3">
      <c r="A12428" t="s">
        <v>10663</v>
      </c>
      <c r="B12428" t="s">
        <v>10662</v>
      </c>
      <c r="C12428" t="s">
        <v>17410</v>
      </c>
      <c r="D12428" t="s">
        <v>17411</v>
      </c>
      <c r="E12428" s="74">
        <v>41718</v>
      </c>
      <c r="F12428">
        <v>0.249001</v>
      </c>
      <c r="G12428" t="s">
        <v>17</v>
      </c>
      <c r="H12428" t="s">
        <v>17315</v>
      </c>
      <c r="I12428" s="74">
        <v>44798</v>
      </c>
      <c r="J12428" t="s">
        <v>19</v>
      </c>
      <c r="K12428" t="s">
        <v>17325</v>
      </c>
    </row>
    <row r="12429" spans="1:11" hidden="1" x14ac:dyDescent="0.3">
      <c r="A12429" t="s">
        <v>6732</v>
      </c>
      <c r="B12429" t="s">
        <v>6733</v>
      </c>
      <c r="C12429" t="s">
        <v>17410</v>
      </c>
      <c r="D12429" t="s">
        <v>17411</v>
      </c>
      <c r="E12429" s="74">
        <v>41736</v>
      </c>
      <c r="F12429">
        <v>0.24520900000000001</v>
      </c>
      <c r="G12429" t="s">
        <v>17</v>
      </c>
      <c r="H12429" t="s">
        <v>17315</v>
      </c>
      <c r="I12429" s="74">
        <v>43858</v>
      </c>
      <c r="J12429" t="s">
        <v>19</v>
      </c>
      <c r="K12429" t="s">
        <v>17325</v>
      </c>
    </row>
    <row r="12430" spans="1:11" hidden="1" x14ac:dyDescent="0.3">
      <c r="A12430" t="s">
        <v>6734</v>
      </c>
      <c r="B12430" t="s">
        <v>6735</v>
      </c>
      <c r="C12430" t="s">
        <v>17410</v>
      </c>
      <c r="D12430" t="s">
        <v>17411</v>
      </c>
      <c r="E12430" s="74">
        <v>41495</v>
      </c>
      <c r="F12430">
        <v>0.24835399999999999</v>
      </c>
      <c r="G12430" t="s">
        <v>17</v>
      </c>
      <c r="H12430" t="s">
        <v>17315</v>
      </c>
      <c r="I12430" s="74">
        <v>43858</v>
      </c>
      <c r="J12430" t="s">
        <v>19</v>
      </c>
      <c r="K12430" t="s">
        <v>17325</v>
      </c>
    </row>
    <row r="12431" spans="1:11" hidden="1" x14ac:dyDescent="0.3">
      <c r="A12431" t="s">
        <v>6736</v>
      </c>
      <c r="B12431" t="s">
        <v>6737</v>
      </c>
      <c r="C12431" t="s">
        <v>17410</v>
      </c>
      <c r="D12431" t="s">
        <v>17411</v>
      </c>
      <c r="E12431" s="74">
        <v>41750</v>
      </c>
      <c r="F12431">
        <v>0.24933900000000001</v>
      </c>
      <c r="G12431" t="s">
        <v>17</v>
      </c>
      <c r="H12431" t="s">
        <v>17315</v>
      </c>
      <c r="I12431" s="74">
        <v>43858</v>
      </c>
      <c r="J12431" t="s">
        <v>19</v>
      </c>
      <c r="K12431" t="s">
        <v>17325</v>
      </c>
    </row>
    <row r="12432" spans="1:11" hidden="1" x14ac:dyDescent="0.3">
      <c r="A12432" t="s">
        <v>10661</v>
      </c>
      <c r="B12432" t="s">
        <v>10660</v>
      </c>
      <c r="C12432" t="s">
        <v>17410</v>
      </c>
      <c r="D12432" t="s">
        <v>17411</v>
      </c>
      <c r="E12432" s="74">
        <v>41744</v>
      </c>
      <c r="F12432">
        <v>0.24185899999999999</v>
      </c>
      <c r="G12432" t="s">
        <v>17</v>
      </c>
      <c r="H12432" t="s">
        <v>17315</v>
      </c>
      <c r="I12432" s="74">
        <v>44798</v>
      </c>
      <c r="J12432" t="s">
        <v>19</v>
      </c>
      <c r="K12432" t="s">
        <v>17325</v>
      </c>
    </row>
    <row r="12433" spans="1:11" hidden="1" x14ac:dyDescent="0.3">
      <c r="A12433" t="s">
        <v>6740</v>
      </c>
      <c r="B12433" t="s">
        <v>6741</v>
      </c>
      <c r="C12433" t="s">
        <v>17410</v>
      </c>
      <c r="D12433" t="s">
        <v>17411</v>
      </c>
      <c r="E12433" s="74">
        <v>41816</v>
      </c>
      <c r="F12433">
        <v>0.24429699999999999</v>
      </c>
      <c r="G12433" t="s">
        <v>17</v>
      </c>
      <c r="H12433" t="s">
        <v>17315</v>
      </c>
      <c r="I12433" s="74">
        <v>43858</v>
      </c>
      <c r="J12433" t="s">
        <v>19</v>
      </c>
      <c r="K12433" t="s">
        <v>17325</v>
      </c>
    </row>
    <row r="12434" spans="1:11" hidden="1" x14ac:dyDescent="0.3">
      <c r="A12434" t="s">
        <v>10657</v>
      </c>
      <c r="B12434" t="s">
        <v>10656</v>
      </c>
      <c r="C12434" t="s">
        <v>17410</v>
      </c>
      <c r="D12434" t="s">
        <v>17411</v>
      </c>
      <c r="E12434" s="74">
        <v>41789</v>
      </c>
      <c r="F12434">
        <v>0.249191</v>
      </c>
      <c r="G12434" t="s">
        <v>17</v>
      </c>
      <c r="H12434" t="s">
        <v>17315</v>
      </c>
      <c r="I12434" s="74">
        <v>44798</v>
      </c>
      <c r="J12434" t="s">
        <v>19</v>
      </c>
      <c r="K12434" t="s">
        <v>17325</v>
      </c>
    </row>
    <row r="12435" spans="1:11" hidden="1" x14ac:dyDescent="0.3">
      <c r="A12435" t="s">
        <v>10659</v>
      </c>
      <c r="B12435" t="s">
        <v>10658</v>
      </c>
      <c r="C12435" t="s">
        <v>17410</v>
      </c>
      <c r="D12435" t="s">
        <v>17411</v>
      </c>
      <c r="E12435" s="74">
        <v>41850</v>
      </c>
      <c r="F12435">
        <v>0.24618799999999999</v>
      </c>
      <c r="G12435" t="s">
        <v>17</v>
      </c>
      <c r="H12435" t="s">
        <v>17315</v>
      </c>
      <c r="I12435" s="74">
        <v>44798</v>
      </c>
      <c r="J12435" t="s">
        <v>19</v>
      </c>
      <c r="K12435" t="s">
        <v>17325</v>
      </c>
    </row>
    <row r="12436" spans="1:11" hidden="1" x14ac:dyDescent="0.3">
      <c r="A12436" t="s">
        <v>6742</v>
      </c>
      <c r="B12436" t="s">
        <v>6743</v>
      </c>
      <c r="C12436" t="s">
        <v>17410</v>
      </c>
      <c r="D12436" t="s">
        <v>17411</v>
      </c>
      <c r="E12436" s="74">
        <v>41758</v>
      </c>
      <c r="F12436">
        <v>0.24945899999999999</v>
      </c>
      <c r="G12436" t="s">
        <v>17</v>
      </c>
      <c r="H12436" t="s">
        <v>17315</v>
      </c>
      <c r="I12436" s="74">
        <v>43858</v>
      </c>
      <c r="J12436" t="s">
        <v>19</v>
      </c>
      <c r="K12436" t="s">
        <v>17325</v>
      </c>
    </row>
    <row r="12437" spans="1:11" hidden="1" x14ac:dyDescent="0.3">
      <c r="A12437" t="s">
        <v>6744</v>
      </c>
      <c r="B12437" t="s">
        <v>6745</v>
      </c>
      <c r="C12437" t="s">
        <v>17410</v>
      </c>
      <c r="D12437" t="s">
        <v>17411</v>
      </c>
      <c r="E12437" s="74">
        <v>41795</v>
      </c>
      <c r="F12437">
        <v>0.249251</v>
      </c>
      <c r="G12437" t="s">
        <v>17</v>
      </c>
      <c r="H12437" t="s">
        <v>17315</v>
      </c>
      <c r="I12437" s="74">
        <v>43858</v>
      </c>
      <c r="J12437" t="s">
        <v>19</v>
      </c>
      <c r="K12437" t="s">
        <v>17325</v>
      </c>
    </row>
    <row r="12438" spans="1:11" hidden="1" x14ac:dyDescent="0.3">
      <c r="A12438" t="s">
        <v>10655</v>
      </c>
      <c r="B12438" t="s">
        <v>10654</v>
      </c>
      <c r="C12438" t="s">
        <v>17410</v>
      </c>
      <c r="D12438" t="s">
        <v>17411</v>
      </c>
      <c r="E12438" s="74">
        <v>41778</v>
      </c>
      <c r="F12438">
        <v>0.24602499999999999</v>
      </c>
      <c r="G12438" t="s">
        <v>17</v>
      </c>
      <c r="H12438" t="s">
        <v>17315</v>
      </c>
      <c r="I12438" s="74">
        <v>44798</v>
      </c>
      <c r="J12438" t="s">
        <v>19</v>
      </c>
      <c r="K12438" t="s">
        <v>17325</v>
      </c>
    </row>
    <row r="12439" spans="1:11" hidden="1" x14ac:dyDescent="0.3">
      <c r="A12439" t="s">
        <v>6746</v>
      </c>
      <c r="B12439" t="s">
        <v>6747</v>
      </c>
      <c r="C12439" t="s">
        <v>17410</v>
      </c>
      <c r="D12439" t="s">
        <v>17411</v>
      </c>
      <c r="E12439" s="74">
        <v>41738</v>
      </c>
      <c r="F12439">
        <v>0.24594299999999999</v>
      </c>
      <c r="G12439" t="s">
        <v>17</v>
      </c>
      <c r="H12439" t="s">
        <v>17315</v>
      </c>
      <c r="I12439" s="74">
        <v>43858</v>
      </c>
      <c r="J12439" t="s">
        <v>19</v>
      </c>
      <c r="K12439" t="s">
        <v>17325</v>
      </c>
    </row>
    <row r="12440" spans="1:11" hidden="1" x14ac:dyDescent="0.3">
      <c r="A12440" t="s">
        <v>6748</v>
      </c>
      <c r="B12440" t="s">
        <v>6749</v>
      </c>
      <c r="C12440" t="s">
        <v>17410</v>
      </c>
      <c r="D12440" t="s">
        <v>17411</v>
      </c>
      <c r="E12440" s="74">
        <v>41705</v>
      </c>
      <c r="F12440">
        <v>0.24895</v>
      </c>
      <c r="G12440" t="s">
        <v>17</v>
      </c>
      <c r="H12440" t="s">
        <v>17315</v>
      </c>
      <c r="I12440" s="74">
        <v>43858</v>
      </c>
      <c r="J12440" t="s">
        <v>19</v>
      </c>
      <c r="K12440" t="s">
        <v>17325</v>
      </c>
    </row>
    <row r="12441" spans="1:11" hidden="1" x14ac:dyDescent="0.3">
      <c r="A12441" t="s">
        <v>6750</v>
      </c>
      <c r="B12441" t="s">
        <v>6751</v>
      </c>
      <c r="C12441" t="s">
        <v>17410</v>
      </c>
      <c r="D12441" t="s">
        <v>17411</v>
      </c>
      <c r="E12441" s="74">
        <v>41788</v>
      </c>
      <c r="F12441">
        <v>0.24054300000000001</v>
      </c>
      <c r="G12441" t="s">
        <v>17</v>
      </c>
      <c r="H12441" t="s">
        <v>17315</v>
      </c>
      <c r="I12441" s="74">
        <v>43858</v>
      </c>
      <c r="J12441" t="s">
        <v>19</v>
      </c>
      <c r="K12441" t="s">
        <v>17325</v>
      </c>
    </row>
    <row r="12442" spans="1:11" hidden="1" x14ac:dyDescent="0.3">
      <c r="A12442" t="s">
        <v>6752</v>
      </c>
      <c r="B12442" t="s">
        <v>6753</v>
      </c>
      <c r="C12442" t="s">
        <v>17410</v>
      </c>
      <c r="D12442" t="s">
        <v>17411</v>
      </c>
      <c r="E12442" s="74">
        <v>41696</v>
      </c>
      <c r="F12442">
        <v>0.24382300000000001</v>
      </c>
      <c r="G12442" t="s">
        <v>17</v>
      </c>
      <c r="H12442" t="s">
        <v>17315</v>
      </c>
      <c r="I12442" s="74">
        <v>43858</v>
      </c>
      <c r="J12442" t="s">
        <v>19</v>
      </c>
      <c r="K12442" t="s">
        <v>17325</v>
      </c>
    </row>
    <row r="12443" spans="1:11" hidden="1" x14ac:dyDescent="0.3">
      <c r="A12443" t="s">
        <v>6754</v>
      </c>
      <c r="B12443" t="s">
        <v>6755</v>
      </c>
      <c r="C12443" t="s">
        <v>17410</v>
      </c>
      <c r="D12443" t="s">
        <v>17411</v>
      </c>
      <c r="E12443" s="74">
        <v>41802</v>
      </c>
      <c r="F12443">
        <v>0.24834500000000001</v>
      </c>
      <c r="G12443" t="s">
        <v>17</v>
      </c>
      <c r="H12443" t="s">
        <v>17315</v>
      </c>
      <c r="I12443" s="74">
        <v>43858</v>
      </c>
      <c r="J12443" t="s">
        <v>19</v>
      </c>
      <c r="K12443" t="s">
        <v>17325</v>
      </c>
    </row>
    <row r="12444" spans="1:11" hidden="1" x14ac:dyDescent="0.3">
      <c r="A12444" t="s">
        <v>7773</v>
      </c>
      <c r="B12444" t="s">
        <v>7774</v>
      </c>
      <c r="C12444" t="s">
        <v>17410</v>
      </c>
      <c r="D12444" t="s">
        <v>17411</v>
      </c>
      <c r="E12444" s="74">
        <v>39794</v>
      </c>
      <c r="F12444">
        <v>0.24791099999999999</v>
      </c>
      <c r="G12444" t="s">
        <v>17</v>
      </c>
      <c r="H12444" t="s">
        <v>17315</v>
      </c>
      <c r="I12444" s="74">
        <v>44252</v>
      </c>
      <c r="J12444" t="s">
        <v>19</v>
      </c>
      <c r="K12444" t="s">
        <v>17325</v>
      </c>
    </row>
    <row r="12445" spans="1:11" hidden="1" x14ac:dyDescent="0.3">
      <c r="A12445" t="s">
        <v>6756</v>
      </c>
      <c r="B12445" t="s">
        <v>6757</v>
      </c>
      <c r="C12445" t="s">
        <v>17410</v>
      </c>
      <c r="D12445" t="s">
        <v>17411</v>
      </c>
      <c r="E12445" s="74">
        <v>41745</v>
      </c>
      <c r="F12445">
        <v>0.24828700000000001</v>
      </c>
      <c r="G12445" t="s">
        <v>17</v>
      </c>
      <c r="H12445" t="s">
        <v>17315</v>
      </c>
      <c r="I12445" s="74">
        <v>43858</v>
      </c>
      <c r="J12445" t="s">
        <v>19</v>
      </c>
      <c r="K12445" t="s">
        <v>17325</v>
      </c>
    </row>
    <row r="12446" spans="1:11" hidden="1" x14ac:dyDescent="0.3">
      <c r="A12446" t="s">
        <v>6758</v>
      </c>
      <c r="B12446" t="s">
        <v>6759</v>
      </c>
      <c r="C12446" t="s">
        <v>17410</v>
      </c>
      <c r="D12446" t="s">
        <v>17411</v>
      </c>
      <c r="E12446" s="74">
        <v>41760</v>
      </c>
      <c r="F12446">
        <v>0.240097</v>
      </c>
      <c r="G12446" t="s">
        <v>17</v>
      </c>
      <c r="H12446" t="s">
        <v>17315</v>
      </c>
      <c r="I12446" s="74">
        <v>43858</v>
      </c>
      <c r="J12446" t="s">
        <v>19</v>
      </c>
      <c r="K12446" t="s">
        <v>17325</v>
      </c>
    </row>
    <row r="12447" spans="1:11" hidden="1" x14ac:dyDescent="0.3">
      <c r="A12447" t="s">
        <v>6760</v>
      </c>
      <c r="B12447" t="s">
        <v>6761</v>
      </c>
      <c r="C12447" t="s">
        <v>17410</v>
      </c>
      <c r="D12447" t="s">
        <v>17411</v>
      </c>
      <c r="E12447" s="74">
        <v>41765</v>
      </c>
      <c r="F12447">
        <v>0.24654300000000001</v>
      </c>
      <c r="G12447" t="s">
        <v>17</v>
      </c>
      <c r="H12447" t="s">
        <v>17315</v>
      </c>
      <c r="I12447" s="74">
        <v>43858</v>
      </c>
      <c r="J12447" t="s">
        <v>19</v>
      </c>
      <c r="K12447" t="s">
        <v>17325</v>
      </c>
    </row>
    <row r="12448" spans="1:11" hidden="1" x14ac:dyDescent="0.3">
      <c r="A12448" t="s">
        <v>10652</v>
      </c>
      <c r="B12448" t="s">
        <v>10651</v>
      </c>
      <c r="C12448" t="s">
        <v>17410</v>
      </c>
      <c r="D12448" t="s">
        <v>17411</v>
      </c>
      <c r="E12448" s="74">
        <v>41702</v>
      </c>
      <c r="F12448">
        <v>0.24704400000000001</v>
      </c>
      <c r="G12448" t="s">
        <v>17</v>
      </c>
      <c r="H12448" t="s">
        <v>17315</v>
      </c>
      <c r="I12448" s="74">
        <v>44824</v>
      </c>
      <c r="J12448" t="s">
        <v>19</v>
      </c>
      <c r="K12448" t="s">
        <v>17325</v>
      </c>
    </row>
    <row r="12449" spans="1:11" hidden="1" x14ac:dyDescent="0.3">
      <c r="A12449" t="s">
        <v>6762</v>
      </c>
      <c r="B12449" t="s">
        <v>6763</v>
      </c>
      <c r="C12449" t="s">
        <v>17410</v>
      </c>
      <c r="D12449" t="s">
        <v>17411</v>
      </c>
      <c r="E12449" s="74">
        <v>39801</v>
      </c>
      <c r="F12449">
        <v>0.245009</v>
      </c>
      <c r="G12449" t="s">
        <v>17</v>
      </c>
      <c r="H12449" t="s">
        <v>17315</v>
      </c>
      <c r="I12449" s="74">
        <v>43858</v>
      </c>
      <c r="J12449" t="s">
        <v>19</v>
      </c>
      <c r="K12449" t="s">
        <v>17325</v>
      </c>
    </row>
    <row r="12450" spans="1:11" hidden="1" x14ac:dyDescent="0.3">
      <c r="A12450" t="s">
        <v>6764</v>
      </c>
      <c r="B12450" t="s">
        <v>6765</v>
      </c>
      <c r="C12450" t="s">
        <v>17410</v>
      </c>
      <c r="D12450" t="s">
        <v>17411</v>
      </c>
      <c r="E12450" s="74">
        <v>39735</v>
      </c>
      <c r="F12450">
        <v>0.24918399999999999</v>
      </c>
      <c r="G12450" t="s">
        <v>17</v>
      </c>
      <c r="H12450" t="s">
        <v>17315</v>
      </c>
      <c r="I12450" s="74">
        <v>43858</v>
      </c>
      <c r="J12450" t="s">
        <v>19</v>
      </c>
      <c r="K12450" t="s">
        <v>17325</v>
      </c>
    </row>
    <row r="12451" spans="1:11" hidden="1" x14ac:dyDescent="0.3">
      <c r="A12451" t="s">
        <v>10650</v>
      </c>
      <c r="B12451" t="s">
        <v>10649</v>
      </c>
      <c r="C12451" t="s">
        <v>17410</v>
      </c>
      <c r="D12451" t="s">
        <v>17411</v>
      </c>
      <c r="E12451" s="74">
        <v>41595</v>
      </c>
      <c r="F12451">
        <v>0.248085</v>
      </c>
      <c r="G12451" t="s">
        <v>17</v>
      </c>
      <c r="H12451" t="s">
        <v>17315</v>
      </c>
      <c r="I12451" s="74">
        <v>44798</v>
      </c>
      <c r="J12451" t="s">
        <v>19</v>
      </c>
      <c r="K12451" t="s">
        <v>17325</v>
      </c>
    </row>
    <row r="12452" spans="1:11" hidden="1" x14ac:dyDescent="0.3">
      <c r="A12452" t="s">
        <v>10645</v>
      </c>
      <c r="B12452" t="s">
        <v>10644</v>
      </c>
      <c r="C12452" t="s">
        <v>17410</v>
      </c>
      <c r="D12452" t="s">
        <v>17411</v>
      </c>
      <c r="E12452" s="74">
        <v>41808</v>
      </c>
      <c r="F12452">
        <v>0.24416199999999999</v>
      </c>
      <c r="G12452" t="s">
        <v>17</v>
      </c>
      <c r="H12452" t="s">
        <v>17315</v>
      </c>
      <c r="I12452" s="74">
        <v>44798</v>
      </c>
      <c r="J12452" t="s">
        <v>19</v>
      </c>
      <c r="K12452" t="s">
        <v>17325</v>
      </c>
    </row>
    <row r="12453" spans="1:11" hidden="1" x14ac:dyDescent="0.3">
      <c r="A12453" t="s">
        <v>10647</v>
      </c>
      <c r="B12453" t="s">
        <v>10646</v>
      </c>
      <c r="C12453" t="s">
        <v>17410</v>
      </c>
      <c r="D12453" t="s">
        <v>17411</v>
      </c>
      <c r="E12453" s="74">
        <v>41794</v>
      </c>
      <c r="F12453">
        <v>0.24671999999999999</v>
      </c>
      <c r="G12453" t="s">
        <v>17</v>
      </c>
      <c r="H12453" t="s">
        <v>17315</v>
      </c>
      <c r="I12453" s="74">
        <v>44798</v>
      </c>
      <c r="J12453" t="s">
        <v>19</v>
      </c>
      <c r="K12453" t="s">
        <v>17325</v>
      </c>
    </row>
    <row r="12454" spans="1:11" hidden="1" x14ac:dyDescent="0.3">
      <c r="A12454" t="s">
        <v>6766</v>
      </c>
      <c r="B12454" t="s">
        <v>6767</v>
      </c>
      <c r="C12454" t="s">
        <v>17410</v>
      </c>
      <c r="D12454" t="s">
        <v>17411</v>
      </c>
      <c r="E12454" s="74">
        <v>41738</v>
      </c>
      <c r="F12454">
        <v>0.24929200000000001</v>
      </c>
      <c r="G12454" t="s">
        <v>17</v>
      </c>
      <c r="H12454" t="s">
        <v>17315</v>
      </c>
      <c r="I12454" s="74">
        <v>43858</v>
      </c>
      <c r="J12454" t="s">
        <v>19</v>
      </c>
      <c r="K12454" t="s">
        <v>17325</v>
      </c>
    </row>
    <row r="12455" spans="1:11" hidden="1" x14ac:dyDescent="0.3">
      <c r="A12455" t="s">
        <v>10643</v>
      </c>
      <c r="B12455" t="s">
        <v>10642</v>
      </c>
      <c r="C12455" t="s">
        <v>17410</v>
      </c>
      <c r="D12455" t="s">
        <v>17411</v>
      </c>
      <c r="E12455" s="74">
        <v>41739</v>
      </c>
      <c r="F12455">
        <v>0.246445</v>
      </c>
      <c r="G12455" t="s">
        <v>17</v>
      </c>
      <c r="H12455" t="s">
        <v>17315</v>
      </c>
      <c r="I12455" s="74">
        <v>44798</v>
      </c>
      <c r="J12455" t="s">
        <v>19</v>
      </c>
      <c r="K12455" t="s">
        <v>17325</v>
      </c>
    </row>
    <row r="12456" spans="1:11" hidden="1" x14ac:dyDescent="0.3">
      <c r="A12456" t="s">
        <v>7775</v>
      </c>
      <c r="B12456" t="s">
        <v>7776</v>
      </c>
      <c r="C12456" t="s">
        <v>17410</v>
      </c>
      <c r="D12456" t="s">
        <v>17411</v>
      </c>
      <c r="E12456" s="74">
        <v>41743</v>
      </c>
      <c r="F12456">
        <v>0.24896199999999999</v>
      </c>
      <c r="G12456" t="s">
        <v>17</v>
      </c>
      <c r="H12456" t="s">
        <v>17315</v>
      </c>
      <c r="I12456" s="74">
        <v>44252</v>
      </c>
      <c r="J12456" t="s">
        <v>19</v>
      </c>
      <c r="K12456" t="s">
        <v>17325</v>
      </c>
    </row>
    <row r="12457" spans="1:11" hidden="1" x14ac:dyDescent="0.3">
      <c r="A12457" t="s">
        <v>6768</v>
      </c>
      <c r="B12457" t="s">
        <v>6769</v>
      </c>
      <c r="C12457" t="s">
        <v>17410</v>
      </c>
      <c r="D12457" t="s">
        <v>17411</v>
      </c>
      <c r="E12457" s="74">
        <v>41801</v>
      </c>
      <c r="F12457">
        <v>0.24745700000000001</v>
      </c>
      <c r="G12457" t="s">
        <v>17</v>
      </c>
      <c r="H12457" t="s">
        <v>17315</v>
      </c>
      <c r="I12457" s="74">
        <v>43858</v>
      </c>
      <c r="J12457" t="s">
        <v>19</v>
      </c>
      <c r="K12457" t="s">
        <v>17325</v>
      </c>
    </row>
    <row r="12458" spans="1:11" hidden="1" x14ac:dyDescent="0.3">
      <c r="A12458" t="s">
        <v>6770</v>
      </c>
      <c r="B12458" t="s">
        <v>6771</v>
      </c>
      <c r="C12458" t="s">
        <v>17410</v>
      </c>
      <c r="D12458" t="s">
        <v>17411</v>
      </c>
      <c r="E12458" s="74">
        <v>40483</v>
      </c>
      <c r="F12458">
        <v>0.245952</v>
      </c>
      <c r="G12458" t="s">
        <v>17</v>
      </c>
      <c r="H12458" t="s">
        <v>17315</v>
      </c>
      <c r="I12458" s="74">
        <v>43858</v>
      </c>
      <c r="J12458" t="s">
        <v>19</v>
      </c>
      <c r="K12458" t="s">
        <v>17325</v>
      </c>
    </row>
    <row r="12459" spans="1:11" hidden="1" x14ac:dyDescent="0.3">
      <c r="A12459" t="s">
        <v>10641</v>
      </c>
      <c r="B12459" t="s">
        <v>10640</v>
      </c>
      <c r="C12459" t="s">
        <v>17410</v>
      </c>
      <c r="D12459" t="s">
        <v>17411</v>
      </c>
      <c r="E12459" s="74">
        <v>41796</v>
      </c>
      <c r="F12459">
        <v>0.243951</v>
      </c>
      <c r="G12459" t="s">
        <v>17</v>
      </c>
      <c r="H12459" t="s">
        <v>17315</v>
      </c>
      <c r="I12459" s="74">
        <v>44798</v>
      </c>
      <c r="J12459" t="s">
        <v>19</v>
      </c>
      <c r="K12459" t="s">
        <v>17325</v>
      </c>
    </row>
    <row r="12460" spans="1:11" hidden="1" x14ac:dyDescent="0.3">
      <c r="A12460" t="s">
        <v>6772</v>
      </c>
      <c r="B12460" t="s">
        <v>6773</v>
      </c>
      <c r="C12460" t="s">
        <v>17410</v>
      </c>
      <c r="D12460" t="s">
        <v>17411</v>
      </c>
      <c r="E12460" s="74">
        <v>41747</v>
      </c>
      <c r="F12460">
        <v>0.24129</v>
      </c>
      <c r="G12460" t="s">
        <v>17</v>
      </c>
      <c r="H12460" t="s">
        <v>17315</v>
      </c>
      <c r="I12460" s="74">
        <v>43858</v>
      </c>
      <c r="J12460" t="s">
        <v>19</v>
      </c>
      <c r="K12460" t="s">
        <v>17325</v>
      </c>
    </row>
    <row r="12461" spans="1:11" hidden="1" x14ac:dyDescent="0.3">
      <c r="A12461" t="s">
        <v>6774</v>
      </c>
      <c r="B12461" t="s">
        <v>6775</v>
      </c>
      <c r="C12461" t="s">
        <v>17410</v>
      </c>
      <c r="D12461" t="s">
        <v>17411</v>
      </c>
      <c r="E12461" s="74">
        <v>41771</v>
      </c>
      <c r="F12461">
        <v>0.24652099999999999</v>
      </c>
      <c r="G12461" t="s">
        <v>17</v>
      </c>
      <c r="H12461" t="s">
        <v>17315</v>
      </c>
      <c r="I12461" s="74">
        <v>43858</v>
      </c>
      <c r="J12461" t="s">
        <v>19</v>
      </c>
      <c r="K12461" t="s">
        <v>17325</v>
      </c>
    </row>
    <row r="12462" spans="1:11" hidden="1" x14ac:dyDescent="0.3">
      <c r="A12462" t="s">
        <v>6780</v>
      </c>
      <c r="B12462" t="s">
        <v>6781</v>
      </c>
      <c r="C12462" t="s">
        <v>17410</v>
      </c>
      <c r="D12462" t="s">
        <v>17411</v>
      </c>
      <c r="E12462" s="74">
        <v>41780</v>
      </c>
      <c r="F12462">
        <v>0.24860399999999999</v>
      </c>
      <c r="G12462" t="s">
        <v>17</v>
      </c>
      <c r="H12462" t="s">
        <v>17315</v>
      </c>
      <c r="I12462" s="74">
        <v>43858</v>
      </c>
      <c r="J12462" t="s">
        <v>19</v>
      </c>
      <c r="K12462" t="s">
        <v>17325</v>
      </c>
    </row>
    <row r="12463" spans="1:11" hidden="1" x14ac:dyDescent="0.3">
      <c r="A12463" t="s">
        <v>10639</v>
      </c>
      <c r="B12463" t="s">
        <v>10638</v>
      </c>
      <c r="C12463" t="s">
        <v>17410</v>
      </c>
      <c r="D12463" t="s">
        <v>17411</v>
      </c>
      <c r="E12463" s="74">
        <v>41732</v>
      </c>
      <c r="F12463">
        <v>0.24267900000000001</v>
      </c>
      <c r="G12463" t="s">
        <v>17</v>
      </c>
      <c r="H12463" t="s">
        <v>17315</v>
      </c>
      <c r="I12463" s="74">
        <v>44798</v>
      </c>
      <c r="J12463" t="s">
        <v>19</v>
      </c>
      <c r="K12463" t="s">
        <v>17325</v>
      </c>
    </row>
    <row r="12464" spans="1:11" hidden="1" x14ac:dyDescent="0.3">
      <c r="A12464" t="s">
        <v>6776</v>
      </c>
      <c r="B12464" t="s">
        <v>6777</v>
      </c>
      <c r="C12464" t="s">
        <v>17410</v>
      </c>
      <c r="D12464" t="s">
        <v>17411</v>
      </c>
      <c r="E12464" s="74">
        <v>41743</v>
      </c>
      <c r="F12464">
        <v>0.24771099999999999</v>
      </c>
      <c r="G12464" t="s">
        <v>17</v>
      </c>
      <c r="H12464" t="s">
        <v>17315</v>
      </c>
      <c r="I12464" s="74">
        <v>43858</v>
      </c>
      <c r="J12464" t="s">
        <v>19</v>
      </c>
      <c r="K12464" t="s">
        <v>17325</v>
      </c>
    </row>
    <row r="12465" spans="1:11" hidden="1" x14ac:dyDescent="0.3">
      <c r="A12465" t="s">
        <v>6778</v>
      </c>
      <c r="B12465" t="s">
        <v>6779</v>
      </c>
      <c r="C12465" t="s">
        <v>17410</v>
      </c>
      <c r="D12465" t="s">
        <v>17411</v>
      </c>
      <c r="E12465" s="74">
        <v>41712</v>
      </c>
      <c r="F12465">
        <v>0.24471799999999999</v>
      </c>
      <c r="G12465" t="s">
        <v>17</v>
      </c>
      <c r="H12465" t="s">
        <v>17315</v>
      </c>
      <c r="I12465" s="74">
        <v>43858</v>
      </c>
      <c r="J12465" t="s">
        <v>19</v>
      </c>
      <c r="K12465" t="s">
        <v>17325</v>
      </c>
    </row>
    <row r="12466" spans="1:11" hidden="1" x14ac:dyDescent="0.3">
      <c r="A12466" t="s">
        <v>6782</v>
      </c>
      <c r="B12466" t="s">
        <v>6783</v>
      </c>
      <c r="C12466" t="s">
        <v>17410</v>
      </c>
      <c r="D12466" t="s">
        <v>17411</v>
      </c>
      <c r="E12466" s="74">
        <v>41732</v>
      </c>
      <c r="F12466">
        <v>0.24740300000000001</v>
      </c>
      <c r="G12466" t="s">
        <v>17</v>
      </c>
      <c r="H12466" t="s">
        <v>17315</v>
      </c>
      <c r="I12466" s="74">
        <v>43858</v>
      </c>
      <c r="J12466" t="s">
        <v>19</v>
      </c>
      <c r="K12466" t="s">
        <v>17325</v>
      </c>
    </row>
    <row r="12467" spans="1:11" hidden="1" x14ac:dyDescent="0.3">
      <c r="A12467" t="s">
        <v>6784</v>
      </c>
      <c r="B12467" t="s">
        <v>6785</v>
      </c>
      <c r="C12467" t="s">
        <v>17410</v>
      </c>
      <c r="D12467" t="s">
        <v>17411</v>
      </c>
      <c r="E12467" s="74">
        <v>41799</v>
      </c>
      <c r="F12467">
        <v>0.24582599999999999</v>
      </c>
      <c r="G12467" t="s">
        <v>17</v>
      </c>
      <c r="H12467" t="s">
        <v>17315</v>
      </c>
      <c r="I12467" s="74">
        <v>43858</v>
      </c>
      <c r="J12467" t="s">
        <v>19</v>
      </c>
      <c r="K12467" t="s">
        <v>17325</v>
      </c>
    </row>
    <row r="12468" spans="1:11" hidden="1" x14ac:dyDescent="0.3">
      <c r="A12468" t="s">
        <v>6786</v>
      </c>
      <c r="B12468" t="s">
        <v>6787</v>
      </c>
      <c r="C12468" t="s">
        <v>17410</v>
      </c>
      <c r="D12468" t="s">
        <v>17411</v>
      </c>
      <c r="E12468" s="74">
        <v>41757</v>
      </c>
      <c r="F12468">
        <v>0.24893799999999999</v>
      </c>
      <c r="G12468" t="s">
        <v>17</v>
      </c>
      <c r="H12468" t="s">
        <v>17315</v>
      </c>
      <c r="I12468" s="74">
        <v>43858</v>
      </c>
      <c r="J12468" t="s">
        <v>19</v>
      </c>
      <c r="K12468" t="s">
        <v>17325</v>
      </c>
    </row>
    <row r="12469" spans="1:11" hidden="1" x14ac:dyDescent="0.3">
      <c r="A12469" t="s">
        <v>10637</v>
      </c>
      <c r="B12469" t="s">
        <v>10636</v>
      </c>
      <c r="C12469" t="s">
        <v>17410</v>
      </c>
      <c r="D12469" t="s">
        <v>17411</v>
      </c>
      <c r="E12469" s="74">
        <v>41702</v>
      </c>
      <c r="F12469">
        <v>0.24687500000000001</v>
      </c>
      <c r="G12469" t="s">
        <v>17</v>
      </c>
      <c r="H12469" t="s">
        <v>17315</v>
      </c>
      <c r="I12469" s="74">
        <v>44798</v>
      </c>
      <c r="J12469" t="s">
        <v>19</v>
      </c>
      <c r="K12469" t="s">
        <v>17325</v>
      </c>
    </row>
    <row r="12470" spans="1:11" hidden="1" x14ac:dyDescent="0.3">
      <c r="A12470" t="s">
        <v>6788</v>
      </c>
      <c r="B12470" t="s">
        <v>6789</v>
      </c>
      <c r="C12470" t="s">
        <v>17410</v>
      </c>
      <c r="D12470" t="s">
        <v>17411</v>
      </c>
      <c r="E12470" s="74">
        <v>41856</v>
      </c>
      <c r="F12470">
        <v>0.247867</v>
      </c>
      <c r="G12470" t="s">
        <v>17</v>
      </c>
      <c r="H12470" t="s">
        <v>17315</v>
      </c>
      <c r="I12470" s="74">
        <v>43858</v>
      </c>
      <c r="J12470" t="s">
        <v>19</v>
      </c>
      <c r="K12470" t="s">
        <v>17325</v>
      </c>
    </row>
    <row r="12471" spans="1:11" hidden="1" x14ac:dyDescent="0.3">
      <c r="A12471" t="s">
        <v>6790</v>
      </c>
      <c r="B12471" t="s">
        <v>6791</v>
      </c>
      <c r="C12471" t="s">
        <v>17410</v>
      </c>
      <c r="D12471" t="s">
        <v>17411</v>
      </c>
      <c r="E12471" s="74">
        <v>41771</v>
      </c>
      <c r="F12471">
        <v>0.248059</v>
      </c>
      <c r="G12471" t="s">
        <v>17</v>
      </c>
      <c r="H12471" t="s">
        <v>17315</v>
      </c>
      <c r="I12471" s="74">
        <v>43858</v>
      </c>
      <c r="J12471" t="s">
        <v>19</v>
      </c>
      <c r="K12471" t="s">
        <v>17325</v>
      </c>
    </row>
    <row r="12472" spans="1:11" hidden="1" x14ac:dyDescent="0.3">
      <c r="A12472" t="s">
        <v>6792</v>
      </c>
      <c r="B12472" t="s">
        <v>6793</v>
      </c>
      <c r="C12472" t="s">
        <v>17410</v>
      </c>
      <c r="D12472" t="s">
        <v>17411</v>
      </c>
      <c r="E12472" s="74">
        <v>41778</v>
      </c>
      <c r="F12472">
        <v>0.24663199999999999</v>
      </c>
      <c r="G12472" t="s">
        <v>17</v>
      </c>
      <c r="H12472" t="s">
        <v>17315</v>
      </c>
      <c r="I12472" s="74">
        <v>43858</v>
      </c>
      <c r="J12472" t="s">
        <v>19</v>
      </c>
      <c r="K12472" t="s">
        <v>17325</v>
      </c>
    </row>
    <row r="12473" spans="1:11" hidden="1" x14ac:dyDescent="0.3">
      <c r="A12473" t="s">
        <v>10635</v>
      </c>
      <c r="B12473" t="s">
        <v>10634</v>
      </c>
      <c r="C12473" t="s">
        <v>17410</v>
      </c>
      <c r="D12473" t="s">
        <v>17411</v>
      </c>
      <c r="E12473" s="74">
        <v>41747</v>
      </c>
      <c r="F12473">
        <v>0.249335</v>
      </c>
      <c r="G12473" t="s">
        <v>17</v>
      </c>
      <c r="H12473" t="s">
        <v>17315</v>
      </c>
      <c r="I12473" s="74">
        <v>44798</v>
      </c>
      <c r="J12473" t="s">
        <v>19</v>
      </c>
      <c r="K12473" t="s">
        <v>17325</v>
      </c>
    </row>
    <row r="12474" spans="1:11" hidden="1" x14ac:dyDescent="0.3">
      <c r="A12474" t="s">
        <v>6794</v>
      </c>
      <c r="B12474" t="s">
        <v>6795</v>
      </c>
      <c r="C12474" t="s">
        <v>17410</v>
      </c>
      <c r="D12474" t="s">
        <v>17411</v>
      </c>
      <c r="E12474" s="74">
        <v>41724</v>
      </c>
      <c r="F12474">
        <v>0.24478</v>
      </c>
      <c r="G12474" t="s">
        <v>17</v>
      </c>
      <c r="H12474" t="s">
        <v>17315</v>
      </c>
      <c r="I12474" s="74">
        <v>43858</v>
      </c>
      <c r="J12474" t="s">
        <v>19</v>
      </c>
      <c r="K12474" t="s">
        <v>17325</v>
      </c>
    </row>
    <row r="12475" spans="1:11" hidden="1" x14ac:dyDescent="0.3">
      <c r="A12475" t="s">
        <v>7777</v>
      </c>
      <c r="B12475" t="s">
        <v>7778</v>
      </c>
      <c r="C12475" t="s">
        <v>17410</v>
      </c>
      <c r="D12475" t="s">
        <v>17411</v>
      </c>
      <c r="E12475" s="74">
        <v>41801</v>
      </c>
      <c r="F12475">
        <v>0.24873899999999999</v>
      </c>
      <c r="G12475" t="s">
        <v>17</v>
      </c>
      <c r="H12475" t="s">
        <v>17315</v>
      </c>
      <c r="I12475" s="74">
        <v>44252</v>
      </c>
      <c r="J12475" t="s">
        <v>19</v>
      </c>
      <c r="K12475" t="s">
        <v>17325</v>
      </c>
    </row>
    <row r="12476" spans="1:11" hidden="1" x14ac:dyDescent="0.3">
      <c r="A12476" t="s">
        <v>6796</v>
      </c>
      <c r="B12476" t="s">
        <v>6797</v>
      </c>
      <c r="C12476" t="s">
        <v>17410</v>
      </c>
      <c r="D12476" t="s">
        <v>17411</v>
      </c>
      <c r="E12476" s="74">
        <v>41723</v>
      </c>
      <c r="F12476">
        <v>0.24480199999999999</v>
      </c>
      <c r="G12476" t="s">
        <v>17</v>
      </c>
      <c r="H12476" t="s">
        <v>17315</v>
      </c>
      <c r="I12476" s="74">
        <v>43858</v>
      </c>
      <c r="J12476" t="s">
        <v>19</v>
      </c>
      <c r="K12476" t="s">
        <v>17325</v>
      </c>
    </row>
    <row r="12477" spans="1:11" hidden="1" x14ac:dyDescent="0.3">
      <c r="A12477" t="s">
        <v>10633</v>
      </c>
      <c r="B12477" t="s">
        <v>10632</v>
      </c>
      <c r="C12477" t="s">
        <v>17410</v>
      </c>
      <c r="D12477" t="s">
        <v>17411</v>
      </c>
      <c r="E12477" s="74">
        <v>41786</v>
      </c>
      <c r="F12477">
        <v>0.244366</v>
      </c>
      <c r="G12477" t="s">
        <v>17</v>
      </c>
      <c r="H12477" t="s">
        <v>17315</v>
      </c>
      <c r="I12477" s="74">
        <v>44798</v>
      </c>
      <c r="J12477" t="s">
        <v>19</v>
      </c>
      <c r="K12477" t="s">
        <v>17325</v>
      </c>
    </row>
    <row r="12478" spans="1:11" hidden="1" x14ac:dyDescent="0.3">
      <c r="A12478" t="s">
        <v>6798</v>
      </c>
      <c r="B12478" t="s">
        <v>6799</v>
      </c>
      <c r="C12478" t="s">
        <v>17410</v>
      </c>
      <c r="D12478" t="s">
        <v>17411</v>
      </c>
      <c r="E12478" s="74">
        <v>41788</v>
      </c>
      <c r="F12478">
        <v>0.246083</v>
      </c>
      <c r="G12478" t="s">
        <v>17</v>
      </c>
      <c r="H12478" t="s">
        <v>17315</v>
      </c>
      <c r="I12478" s="74">
        <v>43858</v>
      </c>
      <c r="J12478" t="s">
        <v>19</v>
      </c>
      <c r="K12478" t="s">
        <v>17325</v>
      </c>
    </row>
    <row r="12479" spans="1:11" hidden="1" x14ac:dyDescent="0.3">
      <c r="A12479" t="s">
        <v>10631</v>
      </c>
      <c r="B12479" t="s">
        <v>10630</v>
      </c>
      <c r="C12479" t="s">
        <v>17410</v>
      </c>
      <c r="D12479" t="s">
        <v>17411</v>
      </c>
      <c r="E12479" s="74">
        <v>41816</v>
      </c>
      <c r="F12479">
        <v>0.24792800000000001</v>
      </c>
      <c r="G12479" t="s">
        <v>17</v>
      </c>
      <c r="H12479" t="s">
        <v>17315</v>
      </c>
      <c r="I12479" s="74">
        <v>44798</v>
      </c>
      <c r="J12479" t="s">
        <v>19</v>
      </c>
      <c r="K12479" t="s">
        <v>17325</v>
      </c>
    </row>
    <row r="12480" spans="1:11" hidden="1" x14ac:dyDescent="0.3">
      <c r="A12480" t="s">
        <v>6800</v>
      </c>
      <c r="B12480" t="s">
        <v>6801</v>
      </c>
      <c r="C12480" t="s">
        <v>17410</v>
      </c>
      <c r="D12480" t="s">
        <v>17411</v>
      </c>
      <c r="E12480" s="74">
        <v>41767</v>
      </c>
      <c r="F12480">
        <v>0.24851699999999999</v>
      </c>
      <c r="G12480" t="s">
        <v>17</v>
      </c>
      <c r="H12480" t="s">
        <v>17315</v>
      </c>
      <c r="I12480" s="74">
        <v>43858</v>
      </c>
      <c r="J12480" t="s">
        <v>19</v>
      </c>
      <c r="K12480" t="s">
        <v>17325</v>
      </c>
    </row>
    <row r="12481" spans="1:11" hidden="1" x14ac:dyDescent="0.3">
      <c r="A12481" t="s">
        <v>6802</v>
      </c>
      <c r="B12481" t="s">
        <v>6803</v>
      </c>
      <c r="C12481" t="s">
        <v>17410</v>
      </c>
      <c r="D12481" t="s">
        <v>17411</v>
      </c>
      <c r="E12481" s="74">
        <v>41731</v>
      </c>
      <c r="F12481">
        <v>0.24598300000000001</v>
      </c>
      <c r="G12481" t="s">
        <v>17</v>
      </c>
      <c r="H12481" t="s">
        <v>17315</v>
      </c>
      <c r="I12481" s="74">
        <v>43858</v>
      </c>
      <c r="J12481" t="s">
        <v>19</v>
      </c>
      <c r="K12481" t="s">
        <v>17325</v>
      </c>
    </row>
    <row r="12482" spans="1:11" hidden="1" x14ac:dyDescent="0.3">
      <c r="A12482" t="s">
        <v>10629</v>
      </c>
      <c r="B12482" t="s">
        <v>10628</v>
      </c>
      <c r="C12482" t="s">
        <v>17410</v>
      </c>
      <c r="D12482" t="s">
        <v>17411</v>
      </c>
      <c r="E12482" s="74">
        <v>41768</v>
      </c>
      <c r="F12482">
        <v>0.24838299999999999</v>
      </c>
      <c r="G12482" t="s">
        <v>17</v>
      </c>
      <c r="H12482" t="s">
        <v>17315</v>
      </c>
      <c r="I12482" s="74">
        <v>44798</v>
      </c>
      <c r="J12482" t="s">
        <v>19</v>
      </c>
      <c r="K12482" t="s">
        <v>17325</v>
      </c>
    </row>
    <row r="12483" spans="1:11" hidden="1" x14ac:dyDescent="0.3">
      <c r="A12483" t="s">
        <v>6804</v>
      </c>
      <c r="B12483" t="s">
        <v>6805</v>
      </c>
      <c r="C12483" t="s">
        <v>17410</v>
      </c>
      <c r="D12483" t="s">
        <v>17411</v>
      </c>
      <c r="E12483" s="74">
        <v>41732</v>
      </c>
      <c r="F12483">
        <v>0.24599399999999999</v>
      </c>
      <c r="G12483" t="s">
        <v>17</v>
      </c>
      <c r="H12483" t="s">
        <v>17315</v>
      </c>
      <c r="I12483" s="74">
        <v>43858</v>
      </c>
      <c r="J12483" t="s">
        <v>19</v>
      </c>
      <c r="K12483" t="s">
        <v>17325</v>
      </c>
    </row>
    <row r="12484" spans="1:11" hidden="1" x14ac:dyDescent="0.3">
      <c r="A12484" t="s">
        <v>6808</v>
      </c>
      <c r="B12484" t="s">
        <v>6809</v>
      </c>
      <c r="C12484" t="s">
        <v>17410</v>
      </c>
      <c r="D12484" t="s">
        <v>17411</v>
      </c>
      <c r="E12484" s="74">
        <v>41788</v>
      </c>
      <c r="F12484">
        <v>0.24896499999999999</v>
      </c>
      <c r="G12484" t="s">
        <v>17</v>
      </c>
      <c r="H12484" t="s">
        <v>17315</v>
      </c>
      <c r="I12484" s="74">
        <v>43858</v>
      </c>
      <c r="J12484" t="s">
        <v>19</v>
      </c>
      <c r="K12484" t="s">
        <v>17325</v>
      </c>
    </row>
    <row r="12485" spans="1:11" hidden="1" x14ac:dyDescent="0.3">
      <c r="A12485" t="s">
        <v>6806</v>
      </c>
      <c r="B12485" t="s">
        <v>6807</v>
      </c>
      <c r="C12485" t="s">
        <v>17410</v>
      </c>
      <c r="D12485" t="s">
        <v>17411</v>
      </c>
      <c r="E12485" s="74">
        <v>41733</v>
      </c>
      <c r="F12485">
        <v>0.24660499999999999</v>
      </c>
      <c r="G12485" t="s">
        <v>17</v>
      </c>
      <c r="H12485" t="s">
        <v>17315</v>
      </c>
      <c r="I12485" s="74">
        <v>43858</v>
      </c>
      <c r="J12485" t="s">
        <v>19</v>
      </c>
      <c r="K12485" t="s">
        <v>17325</v>
      </c>
    </row>
    <row r="12486" spans="1:11" hidden="1" x14ac:dyDescent="0.3">
      <c r="A12486" t="s">
        <v>6810</v>
      </c>
      <c r="B12486" t="s">
        <v>6811</v>
      </c>
      <c r="C12486" t="s">
        <v>17410</v>
      </c>
      <c r="D12486" t="s">
        <v>17411</v>
      </c>
      <c r="E12486" s="74">
        <v>41795</v>
      </c>
      <c r="F12486">
        <v>0.24504600000000001</v>
      </c>
      <c r="G12486" t="s">
        <v>17</v>
      </c>
      <c r="H12486" t="s">
        <v>17315</v>
      </c>
      <c r="I12486" s="74">
        <v>43858</v>
      </c>
      <c r="J12486" t="s">
        <v>19</v>
      </c>
      <c r="K12486" t="s">
        <v>17325</v>
      </c>
    </row>
    <row r="12487" spans="1:11" hidden="1" x14ac:dyDescent="0.3">
      <c r="A12487" t="s">
        <v>6812</v>
      </c>
      <c r="B12487" t="s">
        <v>6813</v>
      </c>
      <c r="C12487" t="s">
        <v>17410</v>
      </c>
      <c r="D12487" t="s">
        <v>17411</v>
      </c>
      <c r="E12487" s="74">
        <v>41806</v>
      </c>
      <c r="F12487">
        <v>0.24896799999999999</v>
      </c>
      <c r="G12487" t="s">
        <v>17</v>
      </c>
      <c r="H12487" t="s">
        <v>17315</v>
      </c>
      <c r="I12487" s="74">
        <v>43858</v>
      </c>
      <c r="J12487" t="s">
        <v>19</v>
      </c>
      <c r="K12487" t="s">
        <v>17325</v>
      </c>
    </row>
    <row r="12488" spans="1:11" hidden="1" x14ac:dyDescent="0.3">
      <c r="A12488" t="s">
        <v>6814</v>
      </c>
      <c r="B12488" t="s">
        <v>6815</v>
      </c>
      <c r="C12488" t="s">
        <v>17410</v>
      </c>
      <c r="D12488" t="s">
        <v>17411</v>
      </c>
      <c r="E12488" s="74">
        <v>41739</v>
      </c>
      <c r="F12488">
        <v>0.247141</v>
      </c>
      <c r="G12488" t="s">
        <v>17</v>
      </c>
      <c r="H12488" t="s">
        <v>17315</v>
      </c>
      <c r="I12488" s="74">
        <v>43858</v>
      </c>
      <c r="J12488" t="s">
        <v>19</v>
      </c>
      <c r="K12488" t="s">
        <v>17325</v>
      </c>
    </row>
    <row r="12489" spans="1:11" hidden="1" x14ac:dyDescent="0.3">
      <c r="A12489" t="s">
        <v>10627</v>
      </c>
      <c r="B12489" t="s">
        <v>10626</v>
      </c>
      <c r="C12489" t="s">
        <v>17410</v>
      </c>
      <c r="D12489" t="s">
        <v>17411</v>
      </c>
      <c r="E12489" s="74">
        <v>41757</v>
      </c>
      <c r="F12489">
        <v>0.244334</v>
      </c>
      <c r="G12489" t="s">
        <v>17</v>
      </c>
      <c r="H12489" t="s">
        <v>17315</v>
      </c>
      <c r="I12489" s="74">
        <v>44798</v>
      </c>
      <c r="J12489" t="s">
        <v>19</v>
      </c>
      <c r="K12489" t="s">
        <v>17325</v>
      </c>
    </row>
    <row r="12490" spans="1:11" hidden="1" x14ac:dyDescent="0.3">
      <c r="A12490" t="s">
        <v>6816</v>
      </c>
      <c r="B12490" t="s">
        <v>6817</v>
      </c>
      <c r="C12490" t="s">
        <v>17410</v>
      </c>
      <c r="D12490" t="s">
        <v>17411</v>
      </c>
      <c r="E12490" s="74">
        <v>41809</v>
      </c>
      <c r="F12490">
        <v>0.24900900000000001</v>
      </c>
      <c r="G12490" t="s">
        <v>17</v>
      </c>
      <c r="H12490" t="s">
        <v>17315</v>
      </c>
      <c r="I12490" s="74">
        <v>43858</v>
      </c>
      <c r="J12490" t="s">
        <v>19</v>
      </c>
      <c r="K12490" t="s">
        <v>17325</v>
      </c>
    </row>
    <row r="12491" spans="1:11" hidden="1" x14ac:dyDescent="0.3">
      <c r="A12491" t="s">
        <v>6818</v>
      </c>
      <c r="B12491" t="s">
        <v>6819</v>
      </c>
      <c r="C12491" t="s">
        <v>17410</v>
      </c>
      <c r="D12491" t="s">
        <v>17411</v>
      </c>
      <c r="E12491" s="74">
        <v>41743</v>
      </c>
      <c r="F12491">
        <v>0.24523</v>
      </c>
      <c r="G12491" t="s">
        <v>17</v>
      </c>
      <c r="H12491" t="s">
        <v>17315</v>
      </c>
      <c r="I12491" s="74">
        <v>43858</v>
      </c>
      <c r="J12491" t="s">
        <v>19</v>
      </c>
      <c r="K12491" t="s">
        <v>17325</v>
      </c>
    </row>
    <row r="12492" spans="1:11" hidden="1" x14ac:dyDescent="0.3">
      <c r="A12492" t="s">
        <v>10625</v>
      </c>
      <c r="B12492" t="s">
        <v>10624</v>
      </c>
      <c r="C12492" t="s">
        <v>17410</v>
      </c>
      <c r="D12492" t="s">
        <v>17411</v>
      </c>
      <c r="E12492" s="74">
        <v>41739</v>
      </c>
      <c r="F12492">
        <v>0.24539800000000001</v>
      </c>
      <c r="G12492" t="s">
        <v>17</v>
      </c>
      <c r="H12492" t="s">
        <v>17315</v>
      </c>
      <c r="I12492" s="74">
        <v>44798</v>
      </c>
      <c r="J12492" t="s">
        <v>19</v>
      </c>
      <c r="K12492" t="s">
        <v>17325</v>
      </c>
    </row>
    <row r="12493" spans="1:11" hidden="1" x14ac:dyDescent="0.3">
      <c r="A12493" t="s">
        <v>10623</v>
      </c>
      <c r="B12493" t="s">
        <v>10622</v>
      </c>
      <c r="C12493" t="s">
        <v>17410</v>
      </c>
      <c r="D12493" t="s">
        <v>17411</v>
      </c>
      <c r="E12493" s="74">
        <v>41717</v>
      </c>
      <c r="F12493">
        <v>0.246665</v>
      </c>
      <c r="G12493" t="s">
        <v>17</v>
      </c>
      <c r="H12493" t="s">
        <v>17315</v>
      </c>
      <c r="I12493" s="74">
        <v>44798</v>
      </c>
      <c r="J12493" t="s">
        <v>19</v>
      </c>
      <c r="K12493" t="s">
        <v>17325</v>
      </c>
    </row>
    <row r="12494" spans="1:11" hidden="1" x14ac:dyDescent="0.3">
      <c r="A12494" t="s">
        <v>6822</v>
      </c>
      <c r="B12494" t="s">
        <v>6823</v>
      </c>
      <c r="C12494" t="s">
        <v>17410</v>
      </c>
      <c r="D12494" t="s">
        <v>17411</v>
      </c>
      <c r="E12494" s="74">
        <v>41066</v>
      </c>
      <c r="F12494">
        <v>0.246534</v>
      </c>
      <c r="G12494" t="s">
        <v>17</v>
      </c>
      <c r="H12494" t="s">
        <v>17315</v>
      </c>
      <c r="I12494" s="74">
        <v>43858</v>
      </c>
      <c r="J12494" t="s">
        <v>19</v>
      </c>
      <c r="K12494" t="s">
        <v>17325</v>
      </c>
    </row>
    <row r="12495" spans="1:11" hidden="1" x14ac:dyDescent="0.3">
      <c r="A12495" t="s">
        <v>6820</v>
      </c>
      <c r="B12495" t="s">
        <v>6821</v>
      </c>
      <c r="C12495" t="s">
        <v>17410</v>
      </c>
      <c r="D12495" t="s">
        <v>17411</v>
      </c>
      <c r="E12495" s="74">
        <v>41733</v>
      </c>
      <c r="F12495">
        <v>0.24602099999999999</v>
      </c>
      <c r="G12495" t="s">
        <v>17</v>
      </c>
      <c r="H12495" t="s">
        <v>17315</v>
      </c>
      <c r="I12495" s="74">
        <v>43858</v>
      </c>
      <c r="J12495" t="s">
        <v>19</v>
      </c>
      <c r="K12495" t="s">
        <v>17325</v>
      </c>
    </row>
    <row r="12496" spans="1:11" hidden="1" x14ac:dyDescent="0.3">
      <c r="A12496" t="s">
        <v>6824</v>
      </c>
      <c r="B12496" t="s">
        <v>6825</v>
      </c>
      <c r="C12496" t="s">
        <v>17410</v>
      </c>
      <c r="D12496" t="s">
        <v>17411</v>
      </c>
      <c r="E12496" s="74">
        <v>41816</v>
      </c>
      <c r="F12496">
        <v>0.249115</v>
      </c>
      <c r="G12496" t="s">
        <v>17</v>
      </c>
      <c r="H12496" t="s">
        <v>17315</v>
      </c>
      <c r="I12496" s="74">
        <v>43858</v>
      </c>
      <c r="J12496" t="s">
        <v>19</v>
      </c>
      <c r="K12496" t="s">
        <v>17325</v>
      </c>
    </row>
    <row r="12497" spans="1:11" hidden="1" x14ac:dyDescent="0.3">
      <c r="A12497" t="s">
        <v>7779</v>
      </c>
      <c r="B12497" t="s">
        <v>7780</v>
      </c>
      <c r="C12497" t="s">
        <v>17410</v>
      </c>
      <c r="D12497" t="s">
        <v>17411</v>
      </c>
      <c r="E12497" s="74">
        <v>41533</v>
      </c>
      <c r="F12497">
        <v>0.24929599999999999</v>
      </c>
      <c r="G12497" t="s">
        <v>17</v>
      </c>
      <c r="H12497" t="s">
        <v>17315</v>
      </c>
      <c r="I12497" s="74">
        <v>44252</v>
      </c>
      <c r="J12497" t="s">
        <v>19</v>
      </c>
      <c r="K12497" t="s">
        <v>17325</v>
      </c>
    </row>
    <row r="12498" spans="1:11" hidden="1" x14ac:dyDescent="0.3">
      <c r="A12498" t="s">
        <v>6826</v>
      </c>
      <c r="B12498" t="s">
        <v>6827</v>
      </c>
      <c r="C12498" t="s">
        <v>17410</v>
      </c>
      <c r="D12498" t="s">
        <v>17411</v>
      </c>
      <c r="E12498" s="74">
        <v>41753</v>
      </c>
      <c r="F12498">
        <v>0.242285</v>
      </c>
      <c r="G12498" t="s">
        <v>17</v>
      </c>
      <c r="H12498" t="s">
        <v>17315</v>
      </c>
      <c r="I12498" s="74">
        <v>43858</v>
      </c>
      <c r="J12498" t="s">
        <v>19</v>
      </c>
      <c r="K12498" t="s">
        <v>17325</v>
      </c>
    </row>
    <row r="12499" spans="1:11" hidden="1" x14ac:dyDescent="0.3">
      <c r="A12499" t="s">
        <v>6828</v>
      </c>
      <c r="B12499" t="s">
        <v>6829</v>
      </c>
      <c r="C12499" t="s">
        <v>17410</v>
      </c>
      <c r="D12499" t="s">
        <v>17411</v>
      </c>
      <c r="E12499" s="74">
        <v>41850</v>
      </c>
      <c r="F12499">
        <v>0.24420900000000001</v>
      </c>
      <c r="G12499" t="s">
        <v>17</v>
      </c>
      <c r="H12499" t="s">
        <v>17315</v>
      </c>
      <c r="I12499" s="74">
        <v>43858</v>
      </c>
      <c r="J12499" t="s">
        <v>19</v>
      </c>
      <c r="K12499" t="s">
        <v>17325</v>
      </c>
    </row>
    <row r="12500" spans="1:11" hidden="1" x14ac:dyDescent="0.3">
      <c r="A12500" t="s">
        <v>10621</v>
      </c>
      <c r="B12500" t="s">
        <v>10620</v>
      </c>
      <c r="C12500" t="s">
        <v>17410</v>
      </c>
      <c r="D12500" t="s">
        <v>17411</v>
      </c>
      <c r="E12500" s="74">
        <v>41761</v>
      </c>
      <c r="F12500">
        <v>0.248388</v>
      </c>
      <c r="G12500" t="s">
        <v>17</v>
      </c>
      <c r="H12500" t="s">
        <v>17315</v>
      </c>
      <c r="I12500" s="74">
        <v>44798</v>
      </c>
      <c r="J12500" t="s">
        <v>19</v>
      </c>
      <c r="K12500" t="s">
        <v>17325</v>
      </c>
    </row>
    <row r="12501" spans="1:11" hidden="1" x14ac:dyDescent="0.3">
      <c r="A12501" t="s">
        <v>6830</v>
      </c>
      <c r="B12501" t="s">
        <v>6831</v>
      </c>
      <c r="C12501" t="s">
        <v>17410</v>
      </c>
      <c r="D12501" t="s">
        <v>17411</v>
      </c>
      <c r="E12501" s="74">
        <v>41779</v>
      </c>
      <c r="F12501">
        <v>0.24673700000000001</v>
      </c>
      <c r="G12501" t="s">
        <v>17</v>
      </c>
      <c r="H12501" t="s">
        <v>17315</v>
      </c>
      <c r="I12501" s="74">
        <v>43858</v>
      </c>
      <c r="J12501" t="s">
        <v>19</v>
      </c>
      <c r="K12501" t="s">
        <v>17325</v>
      </c>
    </row>
    <row r="12502" spans="1:11" hidden="1" x14ac:dyDescent="0.3">
      <c r="A12502" t="s">
        <v>10618</v>
      </c>
      <c r="B12502" t="s">
        <v>10617</v>
      </c>
      <c r="C12502" t="s">
        <v>17410</v>
      </c>
      <c r="D12502" t="s">
        <v>17411</v>
      </c>
      <c r="E12502" s="74">
        <v>41767</v>
      </c>
      <c r="F12502">
        <v>0.247446</v>
      </c>
      <c r="G12502" t="s">
        <v>17</v>
      </c>
      <c r="H12502" t="s">
        <v>17315</v>
      </c>
      <c r="I12502" s="74">
        <v>44798</v>
      </c>
      <c r="J12502" t="s">
        <v>19</v>
      </c>
      <c r="K12502" t="s">
        <v>17325</v>
      </c>
    </row>
    <row r="12503" spans="1:11" hidden="1" x14ac:dyDescent="0.3">
      <c r="A12503" t="s">
        <v>10616</v>
      </c>
      <c r="B12503" t="s">
        <v>10615</v>
      </c>
      <c r="C12503" t="s">
        <v>17410</v>
      </c>
      <c r="D12503" t="s">
        <v>17411</v>
      </c>
      <c r="E12503" s="74">
        <v>41705</v>
      </c>
      <c r="F12503">
        <v>0.244924</v>
      </c>
      <c r="G12503" t="s">
        <v>17</v>
      </c>
      <c r="H12503" t="s">
        <v>17315</v>
      </c>
      <c r="I12503" s="74">
        <v>44798</v>
      </c>
      <c r="J12503" t="s">
        <v>19</v>
      </c>
      <c r="K12503" t="s">
        <v>17325</v>
      </c>
    </row>
    <row r="12504" spans="1:11" hidden="1" x14ac:dyDescent="0.3">
      <c r="A12504" t="s">
        <v>6832</v>
      </c>
      <c r="B12504" t="s">
        <v>6833</v>
      </c>
      <c r="C12504" t="s">
        <v>17410</v>
      </c>
      <c r="D12504" t="s">
        <v>17411</v>
      </c>
      <c r="E12504" s="74">
        <v>41775</v>
      </c>
      <c r="F12504">
        <v>0.24864600000000001</v>
      </c>
      <c r="G12504" t="s">
        <v>17</v>
      </c>
      <c r="H12504" t="s">
        <v>17315</v>
      </c>
      <c r="I12504" s="74">
        <v>43858</v>
      </c>
      <c r="J12504" t="s">
        <v>19</v>
      </c>
      <c r="K12504" t="s">
        <v>17325</v>
      </c>
    </row>
    <row r="12505" spans="1:11" hidden="1" x14ac:dyDescent="0.3">
      <c r="A12505" t="s">
        <v>6834</v>
      </c>
      <c r="B12505" t="s">
        <v>6835</v>
      </c>
      <c r="C12505" t="s">
        <v>17410</v>
      </c>
      <c r="D12505" t="s">
        <v>17411</v>
      </c>
      <c r="E12505" s="74">
        <v>41802</v>
      </c>
      <c r="F12505">
        <v>0.24820300000000001</v>
      </c>
      <c r="G12505" t="s">
        <v>17</v>
      </c>
      <c r="H12505" t="s">
        <v>17315</v>
      </c>
      <c r="I12505" s="74">
        <v>43858</v>
      </c>
      <c r="J12505" t="s">
        <v>19</v>
      </c>
      <c r="K12505" t="s">
        <v>17325</v>
      </c>
    </row>
    <row r="12506" spans="1:11" hidden="1" x14ac:dyDescent="0.3">
      <c r="A12506" t="s">
        <v>6836</v>
      </c>
      <c r="B12506" t="s">
        <v>6837</v>
      </c>
      <c r="C12506" t="s">
        <v>17410</v>
      </c>
      <c r="D12506" t="s">
        <v>17411</v>
      </c>
      <c r="E12506" s="74">
        <v>41730</v>
      </c>
      <c r="F12506">
        <v>0.248391</v>
      </c>
      <c r="G12506" t="s">
        <v>17</v>
      </c>
      <c r="H12506" t="s">
        <v>17315</v>
      </c>
      <c r="I12506" s="74">
        <v>43858</v>
      </c>
      <c r="J12506" t="s">
        <v>19</v>
      </c>
      <c r="K12506" t="s">
        <v>17325</v>
      </c>
    </row>
    <row r="12507" spans="1:11" hidden="1" x14ac:dyDescent="0.3">
      <c r="A12507" t="s">
        <v>6838</v>
      </c>
      <c r="B12507" t="s">
        <v>6839</v>
      </c>
      <c r="C12507" t="s">
        <v>17410</v>
      </c>
      <c r="D12507" t="s">
        <v>17411</v>
      </c>
      <c r="E12507" s="74">
        <v>41767</v>
      </c>
      <c r="F12507">
        <v>0.246976</v>
      </c>
      <c r="G12507" t="s">
        <v>17</v>
      </c>
      <c r="H12507" t="s">
        <v>17315</v>
      </c>
      <c r="I12507" s="74">
        <v>43858</v>
      </c>
      <c r="J12507" t="s">
        <v>19</v>
      </c>
      <c r="K12507" t="s">
        <v>17325</v>
      </c>
    </row>
    <row r="12508" spans="1:11" hidden="1" x14ac:dyDescent="0.3">
      <c r="A12508" t="s">
        <v>6840</v>
      </c>
      <c r="B12508" t="s">
        <v>6841</v>
      </c>
      <c r="C12508" t="s">
        <v>17410</v>
      </c>
      <c r="D12508" t="s">
        <v>17411</v>
      </c>
      <c r="E12508" s="74">
        <v>41796</v>
      </c>
      <c r="F12508">
        <v>0.243976</v>
      </c>
      <c r="G12508" t="s">
        <v>17</v>
      </c>
      <c r="H12508" t="s">
        <v>17315</v>
      </c>
      <c r="I12508" s="74">
        <v>43858</v>
      </c>
      <c r="J12508" t="s">
        <v>19</v>
      </c>
      <c r="K12508" t="s">
        <v>17325</v>
      </c>
    </row>
    <row r="12509" spans="1:11" hidden="1" x14ac:dyDescent="0.3">
      <c r="A12509" t="s">
        <v>6842</v>
      </c>
      <c r="B12509" t="s">
        <v>6843</v>
      </c>
      <c r="C12509" t="s">
        <v>17410</v>
      </c>
      <c r="D12509" t="s">
        <v>17411</v>
      </c>
      <c r="E12509" s="74">
        <v>41831</v>
      </c>
      <c r="F12509">
        <v>0.244339</v>
      </c>
      <c r="G12509" t="s">
        <v>17</v>
      </c>
      <c r="H12509" t="s">
        <v>17315</v>
      </c>
      <c r="I12509" s="74">
        <v>43858</v>
      </c>
      <c r="J12509" t="s">
        <v>19</v>
      </c>
      <c r="K12509" t="s">
        <v>17325</v>
      </c>
    </row>
    <row r="12510" spans="1:11" hidden="1" x14ac:dyDescent="0.3">
      <c r="A12510" t="s">
        <v>6844</v>
      </c>
      <c r="B12510" t="s">
        <v>6845</v>
      </c>
      <c r="C12510" t="s">
        <v>17410</v>
      </c>
      <c r="D12510" t="s">
        <v>17411</v>
      </c>
      <c r="E12510" s="74">
        <v>41743</v>
      </c>
      <c r="F12510">
        <v>0.245806</v>
      </c>
      <c r="G12510" t="s">
        <v>17</v>
      </c>
      <c r="H12510" t="s">
        <v>17315</v>
      </c>
      <c r="I12510" s="74">
        <v>43858</v>
      </c>
      <c r="J12510" t="s">
        <v>19</v>
      </c>
      <c r="K12510" t="s">
        <v>17325</v>
      </c>
    </row>
    <row r="12511" spans="1:11" hidden="1" x14ac:dyDescent="0.3">
      <c r="A12511" t="s">
        <v>6846</v>
      </c>
      <c r="B12511" t="s">
        <v>6847</v>
      </c>
      <c r="C12511" t="s">
        <v>17410</v>
      </c>
      <c r="D12511" t="s">
        <v>17411</v>
      </c>
      <c r="E12511" s="74">
        <v>41746</v>
      </c>
      <c r="F12511">
        <v>0.24895100000000001</v>
      </c>
      <c r="G12511" t="s">
        <v>17</v>
      </c>
      <c r="H12511" t="s">
        <v>17315</v>
      </c>
      <c r="I12511" s="74">
        <v>43858</v>
      </c>
      <c r="J12511" t="s">
        <v>19</v>
      </c>
      <c r="K12511" t="s">
        <v>17325</v>
      </c>
    </row>
    <row r="12512" spans="1:11" hidden="1" x14ac:dyDescent="0.3">
      <c r="A12512" t="s">
        <v>10614</v>
      </c>
      <c r="B12512" t="s">
        <v>10613</v>
      </c>
      <c r="C12512" t="s">
        <v>17410</v>
      </c>
      <c r="D12512" t="s">
        <v>17411</v>
      </c>
      <c r="E12512" s="74">
        <v>41737</v>
      </c>
      <c r="F12512">
        <v>0.24604899999999999</v>
      </c>
      <c r="G12512" t="s">
        <v>17</v>
      </c>
      <c r="H12512" t="s">
        <v>17315</v>
      </c>
      <c r="I12512" s="74">
        <v>44798</v>
      </c>
      <c r="J12512" t="s">
        <v>19</v>
      </c>
      <c r="K12512" t="s">
        <v>17325</v>
      </c>
    </row>
    <row r="12513" spans="1:11" hidden="1" x14ac:dyDescent="0.3">
      <c r="A12513" t="s">
        <v>10612</v>
      </c>
      <c r="B12513" t="s">
        <v>10611</v>
      </c>
      <c r="C12513" t="s">
        <v>17410</v>
      </c>
      <c r="D12513" t="s">
        <v>17411</v>
      </c>
      <c r="E12513" s="74">
        <v>41761</v>
      </c>
      <c r="F12513">
        <v>0.24776500000000001</v>
      </c>
      <c r="G12513" t="s">
        <v>17</v>
      </c>
      <c r="H12513" t="s">
        <v>17315</v>
      </c>
      <c r="I12513" s="74">
        <v>44798</v>
      </c>
      <c r="J12513" t="s">
        <v>19</v>
      </c>
      <c r="K12513" t="s">
        <v>17325</v>
      </c>
    </row>
    <row r="12514" spans="1:11" hidden="1" x14ac:dyDescent="0.3">
      <c r="A12514" t="s">
        <v>6848</v>
      </c>
      <c r="B12514" t="s">
        <v>6849</v>
      </c>
      <c r="C12514" t="s">
        <v>17410</v>
      </c>
      <c r="D12514" t="s">
        <v>17411</v>
      </c>
      <c r="E12514" s="74">
        <v>41733</v>
      </c>
      <c r="F12514">
        <v>0.24792700000000001</v>
      </c>
      <c r="G12514" t="s">
        <v>17</v>
      </c>
      <c r="H12514" t="s">
        <v>17315</v>
      </c>
      <c r="I12514" s="74">
        <v>43858</v>
      </c>
      <c r="J12514" t="s">
        <v>19</v>
      </c>
      <c r="K12514" t="s">
        <v>17325</v>
      </c>
    </row>
    <row r="12515" spans="1:11" hidden="1" x14ac:dyDescent="0.3">
      <c r="A12515" t="s">
        <v>10610</v>
      </c>
      <c r="B12515" t="s">
        <v>10609</v>
      </c>
      <c r="C12515" t="s">
        <v>17410</v>
      </c>
      <c r="D12515" t="s">
        <v>17411</v>
      </c>
      <c r="E12515" s="74">
        <v>41841</v>
      </c>
      <c r="F12515">
        <v>0.244592</v>
      </c>
      <c r="G12515" t="s">
        <v>17</v>
      </c>
      <c r="H12515" t="s">
        <v>17315</v>
      </c>
      <c r="I12515" s="74">
        <v>44798</v>
      </c>
      <c r="J12515" t="s">
        <v>19</v>
      </c>
      <c r="K12515" t="s">
        <v>17325</v>
      </c>
    </row>
    <row r="12516" spans="1:11" hidden="1" x14ac:dyDescent="0.3">
      <c r="A12516" t="s">
        <v>10608</v>
      </c>
      <c r="B12516" t="s">
        <v>10607</v>
      </c>
      <c r="C12516" t="s">
        <v>17410</v>
      </c>
      <c r="D12516" t="s">
        <v>17411</v>
      </c>
      <c r="E12516" s="74">
        <v>41718</v>
      </c>
      <c r="F12516">
        <v>0.245698</v>
      </c>
      <c r="G12516" t="s">
        <v>17</v>
      </c>
      <c r="H12516" t="s">
        <v>17315</v>
      </c>
      <c r="I12516" s="74">
        <v>44798</v>
      </c>
      <c r="J12516" t="s">
        <v>19</v>
      </c>
      <c r="K12516" t="s">
        <v>17325</v>
      </c>
    </row>
    <row r="12517" spans="1:11" hidden="1" x14ac:dyDescent="0.3">
      <c r="A12517" t="s">
        <v>6850</v>
      </c>
      <c r="B12517" t="s">
        <v>6851</v>
      </c>
      <c r="C12517" t="s">
        <v>17410</v>
      </c>
      <c r="D12517" t="s">
        <v>17411</v>
      </c>
      <c r="E12517" s="74">
        <v>41744</v>
      </c>
      <c r="F12517">
        <v>0.24721899999999999</v>
      </c>
      <c r="G12517" t="s">
        <v>17</v>
      </c>
      <c r="H12517" t="s">
        <v>17315</v>
      </c>
      <c r="I12517" s="74">
        <v>43858</v>
      </c>
      <c r="J12517" t="s">
        <v>19</v>
      </c>
      <c r="K12517" t="s">
        <v>17325</v>
      </c>
    </row>
    <row r="12518" spans="1:11" hidden="1" x14ac:dyDescent="0.3">
      <c r="A12518" t="s">
        <v>6852</v>
      </c>
      <c r="B12518" t="s">
        <v>6853</v>
      </c>
      <c r="C12518" t="s">
        <v>17410</v>
      </c>
      <c r="D12518" t="s">
        <v>17411</v>
      </c>
      <c r="E12518" s="74">
        <v>41725</v>
      </c>
      <c r="F12518">
        <v>0.24670300000000001</v>
      </c>
      <c r="G12518" t="s">
        <v>17</v>
      </c>
      <c r="H12518" t="s">
        <v>17315</v>
      </c>
      <c r="I12518" s="74">
        <v>43858</v>
      </c>
      <c r="J12518" t="s">
        <v>19</v>
      </c>
      <c r="K12518" t="s">
        <v>17325</v>
      </c>
    </row>
    <row r="12519" spans="1:11" hidden="1" x14ac:dyDescent="0.3">
      <c r="A12519" t="s">
        <v>6854</v>
      </c>
      <c r="B12519" t="s">
        <v>6855</v>
      </c>
      <c r="C12519" t="s">
        <v>17410</v>
      </c>
      <c r="D12519" t="s">
        <v>17411</v>
      </c>
      <c r="E12519" s="74">
        <v>41732</v>
      </c>
      <c r="F12519">
        <v>0.24763299999999999</v>
      </c>
      <c r="G12519" t="s">
        <v>17</v>
      </c>
      <c r="H12519" t="s">
        <v>17315</v>
      </c>
      <c r="I12519" s="74">
        <v>43858</v>
      </c>
      <c r="J12519" t="s">
        <v>19</v>
      </c>
      <c r="K12519" t="s">
        <v>17325</v>
      </c>
    </row>
    <row r="12520" spans="1:11" hidden="1" x14ac:dyDescent="0.3">
      <c r="A12520" t="s">
        <v>6856</v>
      </c>
      <c r="B12520" t="s">
        <v>6857</v>
      </c>
      <c r="C12520" t="s">
        <v>17410</v>
      </c>
      <c r="D12520" t="s">
        <v>17411</v>
      </c>
      <c r="E12520" s="74">
        <v>41848</v>
      </c>
      <c r="F12520">
        <v>0.248474</v>
      </c>
      <c r="G12520" t="s">
        <v>17</v>
      </c>
      <c r="H12520" t="s">
        <v>17315</v>
      </c>
      <c r="I12520" s="74">
        <v>43858</v>
      </c>
      <c r="J12520" t="s">
        <v>19</v>
      </c>
      <c r="K12520" t="s">
        <v>17325</v>
      </c>
    </row>
    <row r="12521" spans="1:11" hidden="1" x14ac:dyDescent="0.3">
      <c r="A12521" t="s">
        <v>10606</v>
      </c>
      <c r="B12521" t="s">
        <v>10605</v>
      </c>
      <c r="C12521" t="s">
        <v>17410</v>
      </c>
      <c r="D12521" t="s">
        <v>17411</v>
      </c>
      <c r="E12521" s="74">
        <v>41740</v>
      </c>
      <c r="F12521">
        <v>0.246753</v>
      </c>
      <c r="G12521" t="s">
        <v>17</v>
      </c>
      <c r="H12521" t="s">
        <v>17315</v>
      </c>
      <c r="I12521" s="74">
        <v>44798</v>
      </c>
      <c r="J12521" t="s">
        <v>19</v>
      </c>
      <c r="K12521" t="s">
        <v>17325</v>
      </c>
    </row>
    <row r="12522" spans="1:11" hidden="1" x14ac:dyDescent="0.3">
      <c r="A12522" t="s">
        <v>6858</v>
      </c>
      <c r="B12522" t="s">
        <v>6859</v>
      </c>
      <c r="C12522" t="s">
        <v>17410</v>
      </c>
      <c r="D12522" t="s">
        <v>17411</v>
      </c>
      <c r="E12522" s="74">
        <v>41765</v>
      </c>
      <c r="F12522">
        <v>0.24505399999999999</v>
      </c>
      <c r="G12522" t="s">
        <v>17</v>
      </c>
      <c r="H12522" t="s">
        <v>17315</v>
      </c>
      <c r="I12522" s="74">
        <v>43858</v>
      </c>
      <c r="J12522" t="s">
        <v>19</v>
      </c>
      <c r="K12522" t="s">
        <v>17325</v>
      </c>
    </row>
    <row r="12523" spans="1:11" hidden="1" x14ac:dyDescent="0.3">
      <c r="A12523" t="s">
        <v>6860</v>
      </c>
      <c r="B12523" t="s">
        <v>6861</v>
      </c>
      <c r="C12523" t="s">
        <v>17410</v>
      </c>
      <c r="D12523" t="s">
        <v>17411</v>
      </c>
      <c r="E12523" s="74">
        <v>41831</v>
      </c>
      <c r="F12523">
        <v>0.24376400000000001</v>
      </c>
      <c r="G12523" t="s">
        <v>17</v>
      </c>
      <c r="H12523" t="s">
        <v>17315</v>
      </c>
      <c r="I12523" s="74">
        <v>43858</v>
      </c>
      <c r="J12523" t="s">
        <v>19</v>
      </c>
      <c r="K12523" t="s">
        <v>17325</v>
      </c>
    </row>
    <row r="12524" spans="1:11" hidden="1" x14ac:dyDescent="0.3">
      <c r="A12524" t="s">
        <v>6862</v>
      </c>
      <c r="B12524" t="s">
        <v>6863</v>
      </c>
      <c r="C12524" t="s">
        <v>17410</v>
      </c>
      <c r="D12524" t="s">
        <v>17411</v>
      </c>
      <c r="E12524" s="74">
        <v>41789</v>
      </c>
      <c r="F12524">
        <v>0.24839800000000001</v>
      </c>
      <c r="G12524" t="s">
        <v>17</v>
      </c>
      <c r="H12524" t="s">
        <v>17315</v>
      </c>
      <c r="I12524" s="74">
        <v>43858</v>
      </c>
      <c r="J12524" t="s">
        <v>19</v>
      </c>
      <c r="K12524" t="s">
        <v>17325</v>
      </c>
    </row>
    <row r="12525" spans="1:11" hidden="1" x14ac:dyDescent="0.3">
      <c r="A12525" t="s">
        <v>6864</v>
      </c>
      <c r="B12525" t="s">
        <v>6865</v>
      </c>
      <c r="C12525" t="s">
        <v>17410</v>
      </c>
      <c r="D12525" t="s">
        <v>17411</v>
      </c>
      <c r="E12525" s="74">
        <v>41870</v>
      </c>
      <c r="F12525">
        <v>1.4116999999999999E-2</v>
      </c>
      <c r="G12525" t="s">
        <v>17</v>
      </c>
      <c r="H12525" t="s">
        <v>17315</v>
      </c>
      <c r="I12525" s="74">
        <v>43858</v>
      </c>
      <c r="J12525" t="s">
        <v>19</v>
      </c>
      <c r="K12525" t="s">
        <v>17325</v>
      </c>
    </row>
    <row r="12526" spans="1:11" hidden="1" x14ac:dyDescent="0.3">
      <c r="A12526" t="s">
        <v>27735</v>
      </c>
      <c r="B12526" t="s">
        <v>27736</v>
      </c>
      <c r="C12526" t="s">
        <v>17410</v>
      </c>
      <c r="D12526" t="s">
        <v>17411</v>
      </c>
      <c r="E12526" s="74">
        <v>45106</v>
      </c>
      <c r="F12526">
        <v>0.24453</v>
      </c>
      <c r="G12526" t="s">
        <v>17</v>
      </c>
      <c r="H12526" t="s">
        <v>17315</v>
      </c>
      <c r="I12526" s="74">
        <v>45618</v>
      </c>
      <c r="J12526" t="s">
        <v>19</v>
      </c>
      <c r="K12526" t="s">
        <v>17325</v>
      </c>
    </row>
    <row r="12527" spans="1:11" hidden="1" x14ac:dyDescent="0.3">
      <c r="A12527" t="s">
        <v>27737</v>
      </c>
      <c r="B12527" t="s">
        <v>27738</v>
      </c>
      <c r="C12527" t="s">
        <v>17410</v>
      </c>
      <c r="D12527" t="s">
        <v>17411</v>
      </c>
      <c r="E12527" s="74">
        <v>45108</v>
      </c>
      <c r="F12527">
        <v>0.24407999999999999</v>
      </c>
      <c r="G12527" t="s">
        <v>17</v>
      </c>
      <c r="H12527" t="s">
        <v>17315</v>
      </c>
      <c r="I12527" s="74">
        <v>45618</v>
      </c>
      <c r="J12527" t="s">
        <v>19</v>
      </c>
      <c r="K12527" t="s">
        <v>17325</v>
      </c>
    </row>
    <row r="12528" spans="1:11" hidden="1" x14ac:dyDescent="0.3">
      <c r="A12528" t="s">
        <v>27739</v>
      </c>
      <c r="B12528" t="s">
        <v>27740</v>
      </c>
      <c r="C12528" t="s">
        <v>17410</v>
      </c>
      <c r="D12528" t="s">
        <v>17411</v>
      </c>
      <c r="E12528" s="74">
        <v>45108</v>
      </c>
      <c r="F12528">
        <v>0.24696000000000001</v>
      </c>
      <c r="G12528" t="s">
        <v>17</v>
      </c>
      <c r="H12528" t="s">
        <v>17315</v>
      </c>
      <c r="I12528" s="74">
        <v>45618</v>
      </c>
      <c r="J12528" t="s">
        <v>19</v>
      </c>
      <c r="K12528" t="s">
        <v>17325</v>
      </c>
    </row>
    <row r="12529" spans="1:11" hidden="1" x14ac:dyDescent="0.3">
      <c r="A12529" t="s">
        <v>27743</v>
      </c>
      <c r="B12529" t="s">
        <v>27744</v>
      </c>
      <c r="C12529" t="s">
        <v>17410</v>
      </c>
      <c r="D12529" t="s">
        <v>17411</v>
      </c>
      <c r="E12529" s="74">
        <v>45108</v>
      </c>
      <c r="F12529">
        <v>0.24768000000000001</v>
      </c>
      <c r="G12529" t="s">
        <v>17</v>
      </c>
      <c r="H12529" t="s">
        <v>17315</v>
      </c>
      <c r="I12529" s="74">
        <v>45680</v>
      </c>
      <c r="J12529" t="s">
        <v>19</v>
      </c>
      <c r="K12529" t="s">
        <v>17325</v>
      </c>
    </row>
    <row r="12530" spans="1:11" hidden="1" x14ac:dyDescent="0.3">
      <c r="A12530" t="s">
        <v>27747</v>
      </c>
      <c r="B12530" t="s">
        <v>27748</v>
      </c>
      <c r="C12530" t="s">
        <v>17410</v>
      </c>
      <c r="D12530" t="s">
        <v>17411</v>
      </c>
      <c r="E12530" s="74">
        <v>45108</v>
      </c>
      <c r="F12530">
        <v>0.24768000000000001</v>
      </c>
      <c r="G12530" t="s">
        <v>17</v>
      </c>
      <c r="H12530" t="s">
        <v>17315</v>
      </c>
      <c r="I12530" s="74">
        <v>45680</v>
      </c>
      <c r="J12530" t="s">
        <v>19</v>
      </c>
      <c r="K12530" t="s">
        <v>17325</v>
      </c>
    </row>
    <row r="12531" spans="1:11" hidden="1" x14ac:dyDescent="0.3">
      <c r="A12531" t="s">
        <v>27749</v>
      </c>
      <c r="B12531" t="s">
        <v>27750</v>
      </c>
      <c r="C12531" t="s">
        <v>17410</v>
      </c>
      <c r="D12531" t="s">
        <v>17411</v>
      </c>
      <c r="E12531" s="74">
        <v>45108</v>
      </c>
      <c r="F12531">
        <v>0.24793399999999999</v>
      </c>
      <c r="G12531" t="s">
        <v>17</v>
      </c>
      <c r="H12531" t="s">
        <v>17315</v>
      </c>
      <c r="I12531" s="74">
        <v>45680</v>
      </c>
      <c r="J12531" t="s">
        <v>19</v>
      </c>
      <c r="K12531" t="s">
        <v>17325</v>
      </c>
    </row>
    <row r="12532" spans="1:11" hidden="1" x14ac:dyDescent="0.3">
      <c r="A12532" t="s">
        <v>27753</v>
      </c>
      <c r="B12532" t="s">
        <v>27754</v>
      </c>
      <c r="C12532" t="s">
        <v>17410</v>
      </c>
      <c r="D12532" t="s">
        <v>17411</v>
      </c>
      <c r="E12532" s="74">
        <v>45113</v>
      </c>
      <c r="F12532">
        <v>0.24551999999999999</v>
      </c>
      <c r="G12532" t="s">
        <v>17</v>
      </c>
      <c r="H12532" t="s">
        <v>17315</v>
      </c>
      <c r="I12532" s="74">
        <v>45680</v>
      </c>
      <c r="J12532" t="s">
        <v>19</v>
      </c>
      <c r="K12532" t="s">
        <v>17325</v>
      </c>
    </row>
    <row r="12533" spans="1:11" hidden="1" x14ac:dyDescent="0.3">
      <c r="A12533" t="s">
        <v>27745</v>
      </c>
      <c r="B12533" t="s">
        <v>27746</v>
      </c>
      <c r="C12533" t="s">
        <v>17410</v>
      </c>
      <c r="D12533" t="s">
        <v>17411</v>
      </c>
      <c r="E12533" s="74">
        <v>45118</v>
      </c>
      <c r="F12533">
        <v>0.23472000000000001</v>
      </c>
      <c r="G12533" t="s">
        <v>17</v>
      </c>
      <c r="H12533" t="s">
        <v>17315</v>
      </c>
      <c r="I12533" s="74">
        <v>45618</v>
      </c>
      <c r="J12533" t="s">
        <v>19</v>
      </c>
      <c r="K12533" t="s">
        <v>17325</v>
      </c>
    </row>
    <row r="12534" spans="1:11" hidden="1" x14ac:dyDescent="0.3">
      <c r="A12534" t="s">
        <v>27751</v>
      </c>
      <c r="B12534" t="s">
        <v>27752</v>
      </c>
      <c r="C12534" t="s">
        <v>17410</v>
      </c>
      <c r="D12534" t="s">
        <v>17411</v>
      </c>
      <c r="E12534" s="74">
        <v>45119</v>
      </c>
      <c r="F12534">
        <v>0.24587999999999999</v>
      </c>
      <c r="G12534" t="s">
        <v>17</v>
      </c>
      <c r="H12534" t="s">
        <v>17315</v>
      </c>
      <c r="I12534" s="74">
        <v>45618</v>
      </c>
      <c r="J12534" t="s">
        <v>19</v>
      </c>
      <c r="K12534" t="s">
        <v>17325</v>
      </c>
    </row>
    <row r="12535" spans="1:11" hidden="1" x14ac:dyDescent="0.3">
      <c r="A12535" t="s">
        <v>27767</v>
      </c>
      <c r="B12535" t="s">
        <v>27768</v>
      </c>
      <c r="C12535" t="s">
        <v>17410</v>
      </c>
      <c r="D12535" t="s">
        <v>17411</v>
      </c>
      <c r="E12535" s="74">
        <v>45119</v>
      </c>
      <c r="F12535">
        <v>0.24912000000000001</v>
      </c>
      <c r="G12535" t="s">
        <v>17</v>
      </c>
      <c r="H12535" t="s">
        <v>17315</v>
      </c>
      <c r="I12535" s="74">
        <v>45680</v>
      </c>
      <c r="J12535" t="s">
        <v>19</v>
      </c>
      <c r="K12535" t="s">
        <v>17325</v>
      </c>
    </row>
    <row r="12536" spans="1:11" hidden="1" x14ac:dyDescent="0.3">
      <c r="A12536" t="s">
        <v>27757</v>
      </c>
      <c r="B12536" t="s">
        <v>27758</v>
      </c>
      <c r="C12536" t="s">
        <v>17410</v>
      </c>
      <c r="D12536" t="s">
        <v>17411</v>
      </c>
      <c r="E12536" s="74">
        <v>45121</v>
      </c>
      <c r="F12536">
        <v>0.24263999999999999</v>
      </c>
      <c r="G12536" t="s">
        <v>17</v>
      </c>
      <c r="H12536" t="s">
        <v>17315</v>
      </c>
      <c r="I12536" s="74">
        <v>45618</v>
      </c>
      <c r="J12536" t="s">
        <v>19</v>
      </c>
      <c r="K12536" t="s">
        <v>17325</v>
      </c>
    </row>
    <row r="12537" spans="1:11" hidden="1" x14ac:dyDescent="0.3">
      <c r="A12537" t="s">
        <v>27763</v>
      </c>
      <c r="B12537" t="s">
        <v>27764</v>
      </c>
      <c r="C12537" t="s">
        <v>17410</v>
      </c>
      <c r="D12537" t="s">
        <v>17411</v>
      </c>
      <c r="E12537" s="74">
        <v>45121</v>
      </c>
      <c r="F12537">
        <v>0.24912000000000001</v>
      </c>
      <c r="G12537" t="s">
        <v>17</v>
      </c>
      <c r="H12537" t="s">
        <v>17315</v>
      </c>
      <c r="I12537" s="74">
        <v>45618</v>
      </c>
      <c r="J12537" t="s">
        <v>19</v>
      </c>
      <c r="K12537" t="s">
        <v>17325</v>
      </c>
    </row>
    <row r="12538" spans="1:11" hidden="1" x14ac:dyDescent="0.3">
      <c r="A12538" t="s">
        <v>27755</v>
      </c>
      <c r="B12538" t="s">
        <v>27756</v>
      </c>
      <c r="C12538" t="s">
        <v>17410</v>
      </c>
      <c r="D12538" t="s">
        <v>17411</v>
      </c>
      <c r="E12538" s="74">
        <v>45127</v>
      </c>
      <c r="F12538">
        <v>0.24840000000000001</v>
      </c>
      <c r="G12538" t="s">
        <v>17</v>
      </c>
      <c r="H12538" t="s">
        <v>17315</v>
      </c>
      <c r="I12538" s="74">
        <v>45618</v>
      </c>
      <c r="J12538" t="s">
        <v>19</v>
      </c>
      <c r="K12538" t="s">
        <v>17325</v>
      </c>
    </row>
    <row r="12539" spans="1:11" hidden="1" x14ac:dyDescent="0.3">
      <c r="A12539" t="s">
        <v>27759</v>
      </c>
      <c r="B12539" t="s">
        <v>27760</v>
      </c>
      <c r="C12539" t="s">
        <v>17410</v>
      </c>
      <c r="D12539" t="s">
        <v>17411</v>
      </c>
      <c r="E12539" s="74">
        <v>45128</v>
      </c>
      <c r="F12539">
        <v>0.24156</v>
      </c>
      <c r="G12539" t="s">
        <v>17</v>
      </c>
      <c r="H12539" t="s">
        <v>17315</v>
      </c>
      <c r="I12539" s="74">
        <v>45618</v>
      </c>
      <c r="J12539" t="s">
        <v>19</v>
      </c>
      <c r="K12539" t="s">
        <v>17325</v>
      </c>
    </row>
    <row r="12540" spans="1:11" hidden="1" x14ac:dyDescent="0.3">
      <c r="A12540" t="s">
        <v>27761</v>
      </c>
      <c r="B12540" t="s">
        <v>27762</v>
      </c>
      <c r="C12540" t="s">
        <v>17410</v>
      </c>
      <c r="D12540" t="s">
        <v>17411</v>
      </c>
      <c r="E12540" s="74">
        <v>45132</v>
      </c>
      <c r="F12540">
        <v>0.24621699999999999</v>
      </c>
      <c r="G12540" t="s">
        <v>17</v>
      </c>
      <c r="H12540" t="s">
        <v>17315</v>
      </c>
      <c r="I12540" s="74">
        <v>45618</v>
      </c>
      <c r="J12540" t="s">
        <v>19</v>
      </c>
      <c r="K12540" t="s">
        <v>17325</v>
      </c>
    </row>
    <row r="12541" spans="1:11" hidden="1" x14ac:dyDescent="0.3">
      <c r="A12541" t="s">
        <v>27765</v>
      </c>
      <c r="B12541" t="s">
        <v>27766</v>
      </c>
      <c r="C12541" t="s">
        <v>17410</v>
      </c>
      <c r="D12541" t="s">
        <v>17411</v>
      </c>
      <c r="E12541" s="74">
        <v>45135</v>
      </c>
      <c r="F12541">
        <v>0.24169599999999999</v>
      </c>
      <c r="G12541" t="s">
        <v>17</v>
      </c>
      <c r="H12541" t="s">
        <v>17315</v>
      </c>
      <c r="I12541" s="74">
        <v>45618</v>
      </c>
      <c r="J12541" t="s">
        <v>19</v>
      </c>
      <c r="K12541" t="s">
        <v>17325</v>
      </c>
    </row>
    <row r="12542" spans="1:11" hidden="1" x14ac:dyDescent="0.3">
      <c r="A12542" t="s">
        <v>27769</v>
      </c>
      <c r="B12542" t="s">
        <v>27770</v>
      </c>
      <c r="C12542" t="s">
        <v>17410</v>
      </c>
      <c r="D12542" t="s">
        <v>17411</v>
      </c>
      <c r="E12542" s="74">
        <v>45139</v>
      </c>
      <c r="F12542">
        <v>0.24228</v>
      </c>
      <c r="G12542" t="s">
        <v>17</v>
      </c>
      <c r="H12542" t="s">
        <v>17315</v>
      </c>
      <c r="I12542" s="74">
        <v>45680</v>
      </c>
      <c r="J12542" t="s">
        <v>19</v>
      </c>
      <c r="K12542" t="s">
        <v>17325</v>
      </c>
    </row>
    <row r="12543" spans="1:11" hidden="1" x14ac:dyDescent="0.3">
      <c r="A12543" t="s">
        <v>27805</v>
      </c>
      <c r="B12543" t="s">
        <v>27806</v>
      </c>
      <c r="C12543" t="s">
        <v>17410</v>
      </c>
      <c r="D12543" t="s">
        <v>17411</v>
      </c>
      <c r="E12543" s="74">
        <v>45139</v>
      </c>
      <c r="F12543">
        <v>0.24623999999999999</v>
      </c>
      <c r="G12543" t="s">
        <v>17</v>
      </c>
      <c r="H12543" t="s">
        <v>17315</v>
      </c>
      <c r="I12543" s="74">
        <v>45618</v>
      </c>
      <c r="J12543" t="s">
        <v>19</v>
      </c>
      <c r="K12543" t="s">
        <v>17325</v>
      </c>
    </row>
    <row r="12544" spans="1:11" hidden="1" x14ac:dyDescent="0.3">
      <c r="A12544" t="s">
        <v>27809</v>
      </c>
      <c r="B12544" t="s">
        <v>27810</v>
      </c>
      <c r="C12544" t="s">
        <v>17410</v>
      </c>
      <c r="D12544" t="s">
        <v>17411</v>
      </c>
      <c r="E12544" s="74">
        <v>45139</v>
      </c>
      <c r="F12544">
        <v>0.24660000000000001</v>
      </c>
      <c r="G12544" t="s">
        <v>17</v>
      </c>
      <c r="H12544" t="s">
        <v>17315</v>
      </c>
      <c r="I12544" s="74">
        <v>45618</v>
      </c>
      <c r="J12544" t="s">
        <v>19</v>
      </c>
      <c r="K12544" t="s">
        <v>17325</v>
      </c>
    </row>
    <row r="12545" spans="1:11" hidden="1" x14ac:dyDescent="0.3">
      <c r="A12545" t="s">
        <v>27775</v>
      </c>
      <c r="B12545" t="s">
        <v>27776</v>
      </c>
      <c r="C12545" t="s">
        <v>17410</v>
      </c>
      <c r="D12545" t="s">
        <v>17411</v>
      </c>
      <c r="E12545" s="74">
        <v>45139</v>
      </c>
      <c r="F12545">
        <v>0.24192</v>
      </c>
      <c r="G12545" t="s">
        <v>17</v>
      </c>
      <c r="H12545" t="s">
        <v>17315</v>
      </c>
      <c r="I12545" s="74">
        <v>45618</v>
      </c>
      <c r="J12545" t="s">
        <v>19</v>
      </c>
      <c r="K12545" t="s">
        <v>17325</v>
      </c>
    </row>
    <row r="12546" spans="1:11" hidden="1" x14ac:dyDescent="0.3">
      <c r="A12546" t="s">
        <v>27779</v>
      </c>
      <c r="B12546" t="s">
        <v>27780</v>
      </c>
      <c r="C12546" t="s">
        <v>17410</v>
      </c>
      <c r="D12546" t="s">
        <v>17411</v>
      </c>
      <c r="E12546" s="74">
        <v>45139</v>
      </c>
      <c r="F12546">
        <v>0.24732000000000001</v>
      </c>
      <c r="G12546" t="s">
        <v>17</v>
      </c>
      <c r="H12546" t="s">
        <v>17315</v>
      </c>
      <c r="I12546" s="74">
        <v>45618</v>
      </c>
      <c r="J12546" t="s">
        <v>19</v>
      </c>
      <c r="K12546" t="s">
        <v>17325</v>
      </c>
    </row>
    <row r="12547" spans="1:11" hidden="1" x14ac:dyDescent="0.3">
      <c r="A12547" t="s">
        <v>27781</v>
      </c>
      <c r="B12547" t="s">
        <v>27782</v>
      </c>
      <c r="C12547" t="s">
        <v>17410</v>
      </c>
      <c r="D12547" t="s">
        <v>17411</v>
      </c>
      <c r="E12547" s="74">
        <v>45141</v>
      </c>
      <c r="F12547">
        <v>0.24574299999999999</v>
      </c>
      <c r="G12547" t="s">
        <v>17</v>
      </c>
      <c r="H12547" t="s">
        <v>17315</v>
      </c>
      <c r="I12547" s="74">
        <v>45618</v>
      </c>
      <c r="J12547" t="s">
        <v>19</v>
      </c>
      <c r="K12547" t="s">
        <v>17325</v>
      </c>
    </row>
    <row r="12548" spans="1:11" hidden="1" x14ac:dyDescent="0.3">
      <c r="A12548" t="s">
        <v>27799</v>
      </c>
      <c r="B12548" t="s">
        <v>27800</v>
      </c>
      <c r="C12548" t="s">
        <v>17410</v>
      </c>
      <c r="D12548" t="s">
        <v>17411</v>
      </c>
      <c r="E12548" s="74">
        <v>45142</v>
      </c>
      <c r="F12548">
        <v>0.237621</v>
      </c>
      <c r="G12548" t="s">
        <v>17</v>
      </c>
      <c r="H12548" t="s">
        <v>17315</v>
      </c>
      <c r="I12548" s="74">
        <v>45680</v>
      </c>
      <c r="J12548" t="s">
        <v>19</v>
      </c>
      <c r="K12548" t="s">
        <v>17325</v>
      </c>
    </row>
    <row r="12549" spans="1:11" hidden="1" x14ac:dyDescent="0.3">
      <c r="A12549" t="s">
        <v>27771</v>
      </c>
      <c r="B12549" t="s">
        <v>27772</v>
      </c>
      <c r="C12549" t="s">
        <v>17410</v>
      </c>
      <c r="D12549" t="s">
        <v>17411</v>
      </c>
      <c r="E12549" s="74">
        <v>45145</v>
      </c>
      <c r="F12549">
        <v>0.24937699999999999</v>
      </c>
      <c r="G12549" t="s">
        <v>17</v>
      </c>
      <c r="H12549" t="s">
        <v>17315</v>
      </c>
      <c r="I12549" s="74">
        <v>45618</v>
      </c>
      <c r="J12549" t="s">
        <v>19</v>
      </c>
      <c r="K12549" t="s">
        <v>17325</v>
      </c>
    </row>
    <row r="12550" spans="1:11" hidden="1" x14ac:dyDescent="0.3">
      <c r="A12550" t="s">
        <v>27773</v>
      </c>
      <c r="B12550" t="s">
        <v>27774</v>
      </c>
      <c r="C12550" t="s">
        <v>17410</v>
      </c>
      <c r="D12550" t="s">
        <v>17411</v>
      </c>
      <c r="E12550" s="74">
        <v>45147</v>
      </c>
      <c r="F12550">
        <v>0.23985000000000001</v>
      </c>
      <c r="G12550" t="s">
        <v>17</v>
      </c>
      <c r="H12550" t="s">
        <v>17315</v>
      </c>
      <c r="I12550" s="74">
        <v>45680</v>
      </c>
      <c r="J12550" t="s">
        <v>19</v>
      </c>
      <c r="K12550" t="s">
        <v>17325</v>
      </c>
    </row>
    <row r="12551" spans="1:11" hidden="1" x14ac:dyDescent="0.3">
      <c r="A12551" t="s">
        <v>27777</v>
      </c>
      <c r="B12551" t="s">
        <v>27778</v>
      </c>
      <c r="C12551" t="s">
        <v>17410</v>
      </c>
      <c r="D12551" t="s">
        <v>17411</v>
      </c>
      <c r="E12551" s="74">
        <v>45152</v>
      </c>
      <c r="F12551">
        <v>0.24156</v>
      </c>
      <c r="G12551" t="s">
        <v>17</v>
      </c>
      <c r="H12551" t="s">
        <v>17315</v>
      </c>
      <c r="I12551" s="74">
        <v>45680</v>
      </c>
      <c r="J12551" t="s">
        <v>19</v>
      </c>
      <c r="K12551" t="s">
        <v>17325</v>
      </c>
    </row>
    <row r="12552" spans="1:11" hidden="1" x14ac:dyDescent="0.3">
      <c r="A12552" t="s">
        <v>27783</v>
      </c>
      <c r="B12552" t="s">
        <v>27784</v>
      </c>
      <c r="C12552" t="s">
        <v>17410</v>
      </c>
      <c r="D12552" t="s">
        <v>17411</v>
      </c>
      <c r="E12552" s="74">
        <v>45156</v>
      </c>
      <c r="F12552">
        <v>0.23824899999999999</v>
      </c>
      <c r="G12552" t="s">
        <v>17</v>
      </c>
      <c r="H12552" t="s">
        <v>17315</v>
      </c>
      <c r="I12552" s="74">
        <v>45618</v>
      </c>
      <c r="J12552" t="s">
        <v>19</v>
      </c>
      <c r="K12552" t="s">
        <v>17325</v>
      </c>
    </row>
    <row r="12553" spans="1:11" hidden="1" x14ac:dyDescent="0.3">
      <c r="A12553" t="s">
        <v>27785</v>
      </c>
      <c r="B12553" t="s">
        <v>27786</v>
      </c>
      <c r="C12553" t="s">
        <v>17410</v>
      </c>
      <c r="D12553" t="s">
        <v>17411</v>
      </c>
      <c r="E12553" s="74">
        <v>45173</v>
      </c>
      <c r="F12553">
        <v>0.246693</v>
      </c>
      <c r="G12553" t="s">
        <v>17</v>
      </c>
      <c r="H12553" t="s">
        <v>17315</v>
      </c>
      <c r="I12553" s="74">
        <v>45618</v>
      </c>
      <c r="J12553" t="s">
        <v>19</v>
      </c>
      <c r="K12553" t="s">
        <v>17325</v>
      </c>
    </row>
    <row r="12554" spans="1:11" hidden="1" x14ac:dyDescent="0.3">
      <c r="A12554" t="s">
        <v>27787</v>
      </c>
      <c r="B12554" t="s">
        <v>27788</v>
      </c>
      <c r="C12554" t="s">
        <v>17410</v>
      </c>
      <c r="D12554" t="s">
        <v>17411</v>
      </c>
      <c r="E12554" s="74">
        <v>45176</v>
      </c>
      <c r="F12554">
        <v>0.22751099999999999</v>
      </c>
      <c r="G12554" t="s">
        <v>17</v>
      </c>
      <c r="H12554" t="s">
        <v>17315</v>
      </c>
      <c r="I12554" s="74">
        <v>45618</v>
      </c>
      <c r="J12554" t="s">
        <v>19</v>
      </c>
      <c r="K12554" t="s">
        <v>17325</v>
      </c>
    </row>
    <row r="12555" spans="1:11" hidden="1" x14ac:dyDescent="0.3">
      <c r="A12555" t="s">
        <v>27789</v>
      </c>
      <c r="B12555" t="s">
        <v>27790</v>
      </c>
      <c r="C12555" t="s">
        <v>17410</v>
      </c>
      <c r="D12555" t="s">
        <v>17411</v>
      </c>
      <c r="E12555" s="74">
        <v>45181</v>
      </c>
      <c r="F12555">
        <v>0.24876000000000001</v>
      </c>
      <c r="G12555" t="s">
        <v>17</v>
      </c>
      <c r="H12555" t="s">
        <v>17315</v>
      </c>
      <c r="I12555" s="74">
        <v>45618</v>
      </c>
      <c r="J12555" t="s">
        <v>19</v>
      </c>
      <c r="K12555" t="s">
        <v>17325</v>
      </c>
    </row>
    <row r="12556" spans="1:11" hidden="1" x14ac:dyDescent="0.3">
      <c r="A12556" t="s">
        <v>27827</v>
      </c>
      <c r="B12556" t="s">
        <v>27828</v>
      </c>
      <c r="C12556" t="s">
        <v>17410</v>
      </c>
      <c r="D12556" t="s">
        <v>17411</v>
      </c>
      <c r="E12556" s="74">
        <v>45194</v>
      </c>
      <c r="F12556">
        <v>0.23796</v>
      </c>
      <c r="G12556" t="s">
        <v>17</v>
      </c>
      <c r="H12556" t="s">
        <v>17315</v>
      </c>
      <c r="I12556" s="74">
        <v>45618</v>
      </c>
      <c r="J12556" t="s">
        <v>19</v>
      </c>
      <c r="K12556" t="s">
        <v>17325</v>
      </c>
    </row>
    <row r="12557" spans="1:11" hidden="1" x14ac:dyDescent="0.3">
      <c r="A12557" t="s">
        <v>27813</v>
      </c>
      <c r="B12557" t="s">
        <v>27814</v>
      </c>
      <c r="C12557" t="s">
        <v>17410</v>
      </c>
      <c r="D12557" t="s">
        <v>17411</v>
      </c>
      <c r="E12557" s="74">
        <v>45198</v>
      </c>
      <c r="F12557">
        <v>0.238258</v>
      </c>
      <c r="G12557" t="s">
        <v>17</v>
      </c>
      <c r="H12557" t="s">
        <v>17315</v>
      </c>
      <c r="I12557" s="74">
        <v>45618</v>
      </c>
      <c r="J12557" t="s">
        <v>19</v>
      </c>
      <c r="K12557" t="s">
        <v>17325</v>
      </c>
    </row>
    <row r="12558" spans="1:11" hidden="1" x14ac:dyDescent="0.3">
      <c r="A12558" t="s">
        <v>27819</v>
      </c>
      <c r="B12558" t="s">
        <v>27820</v>
      </c>
      <c r="C12558" t="s">
        <v>17410</v>
      </c>
      <c r="D12558" t="s">
        <v>17411</v>
      </c>
      <c r="E12558" s="74">
        <v>45200</v>
      </c>
      <c r="F12558">
        <v>0.24892600000000001</v>
      </c>
      <c r="G12558" t="s">
        <v>17</v>
      </c>
      <c r="H12558" t="s">
        <v>17315</v>
      </c>
      <c r="I12558" s="74">
        <v>45680</v>
      </c>
      <c r="J12558" t="s">
        <v>19</v>
      </c>
      <c r="K12558" t="s">
        <v>17325</v>
      </c>
    </row>
    <row r="12559" spans="1:11" hidden="1" x14ac:dyDescent="0.3">
      <c r="A12559" t="s">
        <v>27839</v>
      </c>
      <c r="B12559" t="s">
        <v>27840</v>
      </c>
      <c r="C12559" t="s">
        <v>17410</v>
      </c>
      <c r="D12559" t="s">
        <v>17411</v>
      </c>
      <c r="E12559" s="74">
        <v>45201</v>
      </c>
      <c r="F12559">
        <v>0.24291399999999999</v>
      </c>
      <c r="G12559" t="s">
        <v>17</v>
      </c>
      <c r="H12559" t="s">
        <v>17315</v>
      </c>
      <c r="I12559" s="74">
        <v>45618</v>
      </c>
      <c r="J12559" t="s">
        <v>19</v>
      </c>
      <c r="K12559" t="s">
        <v>17325</v>
      </c>
    </row>
    <row r="12560" spans="1:11" hidden="1" x14ac:dyDescent="0.3">
      <c r="A12560" t="s">
        <v>27829</v>
      </c>
      <c r="B12560" t="s">
        <v>27830</v>
      </c>
      <c r="C12560" t="s">
        <v>17410</v>
      </c>
      <c r="D12560" t="s">
        <v>17411</v>
      </c>
      <c r="E12560" s="74">
        <v>45203</v>
      </c>
      <c r="F12560">
        <v>0.22340599999999999</v>
      </c>
      <c r="G12560" t="s">
        <v>17</v>
      </c>
      <c r="H12560" t="s">
        <v>17315</v>
      </c>
      <c r="I12560" s="74">
        <v>45618</v>
      </c>
      <c r="J12560" t="s">
        <v>19</v>
      </c>
      <c r="K12560" t="s">
        <v>17325</v>
      </c>
    </row>
    <row r="12561" spans="1:11" hidden="1" x14ac:dyDescent="0.3">
      <c r="A12561" t="s">
        <v>27831</v>
      </c>
      <c r="B12561" t="s">
        <v>27832</v>
      </c>
      <c r="C12561" t="s">
        <v>17410</v>
      </c>
      <c r="D12561" t="s">
        <v>17411</v>
      </c>
      <c r="E12561" s="74">
        <v>45212</v>
      </c>
      <c r="F12561">
        <v>0.24529400000000001</v>
      </c>
      <c r="G12561" t="s">
        <v>17</v>
      </c>
      <c r="H12561" t="s">
        <v>17315</v>
      </c>
      <c r="I12561" s="74">
        <v>45680</v>
      </c>
      <c r="J12561" t="s">
        <v>19</v>
      </c>
      <c r="K12561" t="s">
        <v>17325</v>
      </c>
    </row>
    <row r="12562" spans="1:11" hidden="1" x14ac:dyDescent="0.3">
      <c r="A12562" t="s">
        <v>27821</v>
      </c>
      <c r="B12562" t="s">
        <v>27822</v>
      </c>
      <c r="C12562" t="s">
        <v>17410</v>
      </c>
      <c r="D12562" t="s">
        <v>17411</v>
      </c>
      <c r="E12562" s="74">
        <v>45215</v>
      </c>
      <c r="F12562">
        <v>0.24185599999999999</v>
      </c>
      <c r="G12562" t="s">
        <v>17</v>
      </c>
      <c r="H12562" t="s">
        <v>17315</v>
      </c>
      <c r="I12562" s="74">
        <v>45618</v>
      </c>
      <c r="J12562" t="s">
        <v>19</v>
      </c>
      <c r="K12562" t="s">
        <v>17325</v>
      </c>
    </row>
    <row r="12563" spans="1:11" hidden="1" x14ac:dyDescent="0.3">
      <c r="A12563" t="s">
        <v>27823</v>
      </c>
      <c r="B12563" t="s">
        <v>27824</v>
      </c>
      <c r="C12563" t="s">
        <v>17410</v>
      </c>
      <c r="D12563" t="s">
        <v>17411</v>
      </c>
      <c r="E12563" s="74">
        <v>45216</v>
      </c>
      <c r="F12563">
        <v>0.22894100000000001</v>
      </c>
      <c r="G12563" t="s">
        <v>17</v>
      </c>
      <c r="H12563" t="s">
        <v>17315</v>
      </c>
      <c r="I12563" s="74">
        <v>45618</v>
      </c>
      <c r="J12563" t="s">
        <v>19</v>
      </c>
      <c r="K12563" t="s">
        <v>17325</v>
      </c>
    </row>
    <row r="12564" spans="1:11" hidden="1" x14ac:dyDescent="0.3">
      <c r="A12564" t="s">
        <v>27841</v>
      </c>
      <c r="B12564" t="s">
        <v>27842</v>
      </c>
      <c r="C12564" t="s">
        <v>17410</v>
      </c>
      <c r="D12564" t="s">
        <v>17411</v>
      </c>
      <c r="E12564" s="74">
        <v>45218</v>
      </c>
      <c r="F12564">
        <v>0.246307</v>
      </c>
      <c r="G12564" t="s">
        <v>17</v>
      </c>
      <c r="H12564" t="s">
        <v>17315</v>
      </c>
      <c r="I12564" s="74">
        <v>45618</v>
      </c>
      <c r="J12564" t="s">
        <v>19</v>
      </c>
      <c r="K12564" t="s">
        <v>17325</v>
      </c>
    </row>
    <row r="12565" spans="1:11" hidden="1" x14ac:dyDescent="0.3">
      <c r="A12565" t="s">
        <v>27843</v>
      </c>
      <c r="B12565" t="s">
        <v>27844</v>
      </c>
      <c r="C12565" t="s">
        <v>17410</v>
      </c>
      <c r="D12565" t="s">
        <v>17411</v>
      </c>
      <c r="E12565" s="74">
        <v>45222</v>
      </c>
      <c r="F12565">
        <v>0.235762</v>
      </c>
      <c r="G12565" t="s">
        <v>17</v>
      </c>
      <c r="H12565" t="s">
        <v>17315</v>
      </c>
      <c r="I12565" s="74">
        <v>45618</v>
      </c>
      <c r="J12565" t="s">
        <v>19</v>
      </c>
      <c r="K12565" t="s">
        <v>17325</v>
      </c>
    </row>
    <row r="12566" spans="1:11" hidden="1" x14ac:dyDescent="0.3">
      <c r="A12566" t="s">
        <v>27845</v>
      </c>
      <c r="B12566" t="s">
        <v>27846</v>
      </c>
      <c r="C12566" t="s">
        <v>17410</v>
      </c>
      <c r="D12566" t="s">
        <v>17411</v>
      </c>
      <c r="E12566" s="74">
        <v>45058</v>
      </c>
      <c r="F12566">
        <v>0.24135000000000001</v>
      </c>
      <c r="G12566" t="s">
        <v>17</v>
      </c>
      <c r="H12566" t="s">
        <v>17315</v>
      </c>
      <c r="I12566" s="74">
        <v>45618</v>
      </c>
      <c r="J12566" t="s">
        <v>19</v>
      </c>
      <c r="K12566" t="s">
        <v>17325</v>
      </c>
    </row>
    <row r="12567" spans="1:11" hidden="1" x14ac:dyDescent="0.3">
      <c r="A12567" t="s">
        <v>27847</v>
      </c>
      <c r="B12567" t="s">
        <v>27848</v>
      </c>
      <c r="C12567" t="s">
        <v>17410</v>
      </c>
      <c r="D12567" t="s">
        <v>17411</v>
      </c>
      <c r="E12567" s="74">
        <v>45059</v>
      </c>
      <c r="F12567">
        <v>0.24684400000000001</v>
      </c>
      <c r="G12567" t="s">
        <v>17</v>
      </c>
      <c r="H12567" t="s">
        <v>17315</v>
      </c>
      <c r="I12567" s="74">
        <v>45680</v>
      </c>
      <c r="J12567" t="s">
        <v>19</v>
      </c>
      <c r="K12567" t="s">
        <v>17325</v>
      </c>
    </row>
    <row r="12568" spans="1:11" hidden="1" x14ac:dyDescent="0.3">
      <c r="A12568" t="s">
        <v>27849</v>
      </c>
      <c r="B12568" t="s">
        <v>27850</v>
      </c>
      <c r="C12568" t="s">
        <v>17410</v>
      </c>
      <c r="D12568" t="s">
        <v>17411</v>
      </c>
      <c r="E12568" s="74">
        <v>45208</v>
      </c>
      <c r="F12568">
        <v>0.246501</v>
      </c>
      <c r="G12568" t="s">
        <v>17</v>
      </c>
      <c r="H12568" t="s">
        <v>17315</v>
      </c>
      <c r="I12568" s="74">
        <v>45680</v>
      </c>
      <c r="J12568" t="s">
        <v>19</v>
      </c>
      <c r="K12568" t="s">
        <v>17325</v>
      </c>
    </row>
    <row r="12569" spans="1:11" hidden="1" x14ac:dyDescent="0.3">
      <c r="A12569" t="s">
        <v>27851</v>
      </c>
      <c r="B12569" t="s">
        <v>27852</v>
      </c>
      <c r="C12569" t="s">
        <v>17410</v>
      </c>
      <c r="D12569" t="s">
        <v>17411</v>
      </c>
      <c r="E12569" s="74">
        <v>45211</v>
      </c>
      <c r="F12569">
        <v>0.24482599999999999</v>
      </c>
      <c r="G12569" t="s">
        <v>17</v>
      </c>
      <c r="H12569" t="s">
        <v>17315</v>
      </c>
      <c r="I12569" s="74">
        <v>45680</v>
      </c>
      <c r="J12569" t="s">
        <v>19</v>
      </c>
      <c r="K12569" t="s">
        <v>17325</v>
      </c>
    </row>
    <row r="12570" spans="1:11" hidden="1" x14ac:dyDescent="0.3">
      <c r="A12570" t="s">
        <v>27853</v>
      </c>
      <c r="B12570" t="s">
        <v>27854</v>
      </c>
      <c r="C12570" t="s">
        <v>17410</v>
      </c>
      <c r="D12570" t="s">
        <v>17411</v>
      </c>
      <c r="E12570" s="74">
        <v>45224</v>
      </c>
      <c r="F12570">
        <v>0.248053</v>
      </c>
      <c r="G12570" t="s">
        <v>17</v>
      </c>
      <c r="H12570" t="s">
        <v>17315</v>
      </c>
      <c r="I12570" s="74">
        <v>45618</v>
      </c>
      <c r="J12570" t="s">
        <v>19</v>
      </c>
      <c r="K12570" t="s">
        <v>17325</v>
      </c>
    </row>
    <row r="12571" spans="1:11" hidden="1" x14ac:dyDescent="0.3">
      <c r="A12571" t="s">
        <v>27949</v>
      </c>
      <c r="B12571" t="s">
        <v>27950</v>
      </c>
      <c r="C12571" t="s">
        <v>17410</v>
      </c>
      <c r="D12571" t="s">
        <v>17411</v>
      </c>
      <c r="E12571" s="74">
        <v>45087</v>
      </c>
      <c r="F12571">
        <v>0.24535299999999999</v>
      </c>
      <c r="G12571" t="s">
        <v>17</v>
      </c>
      <c r="H12571" t="s">
        <v>17315</v>
      </c>
      <c r="I12571" s="74">
        <v>45618</v>
      </c>
      <c r="J12571" t="s">
        <v>19</v>
      </c>
      <c r="K12571" t="s">
        <v>17325</v>
      </c>
    </row>
    <row r="12572" spans="1:11" hidden="1" x14ac:dyDescent="0.3">
      <c r="A12572" t="s">
        <v>27953</v>
      </c>
      <c r="B12572" t="s">
        <v>27954</v>
      </c>
      <c r="C12572" t="s">
        <v>17410</v>
      </c>
      <c r="D12572" t="s">
        <v>17411</v>
      </c>
      <c r="E12572" s="74">
        <v>45088</v>
      </c>
      <c r="F12572">
        <v>0.24948000000000001</v>
      </c>
      <c r="G12572" t="s">
        <v>17</v>
      </c>
      <c r="H12572" t="s">
        <v>17315</v>
      </c>
      <c r="I12572" s="74">
        <v>45680</v>
      </c>
      <c r="J12572" t="s">
        <v>19</v>
      </c>
      <c r="K12572" t="s">
        <v>17325</v>
      </c>
    </row>
    <row r="12573" spans="1:11" hidden="1" x14ac:dyDescent="0.3">
      <c r="A12573" t="s">
        <v>27955</v>
      </c>
      <c r="B12573" t="s">
        <v>27956</v>
      </c>
      <c r="C12573" t="s">
        <v>17410</v>
      </c>
      <c r="D12573" t="s">
        <v>17411</v>
      </c>
      <c r="E12573" s="74">
        <v>45091</v>
      </c>
      <c r="F12573">
        <v>0.228851</v>
      </c>
      <c r="G12573" t="s">
        <v>17</v>
      </c>
      <c r="H12573" t="s">
        <v>17315</v>
      </c>
      <c r="I12573" s="74">
        <v>45618</v>
      </c>
      <c r="J12573" t="s">
        <v>19</v>
      </c>
      <c r="K12573" t="s">
        <v>17325</v>
      </c>
    </row>
    <row r="12574" spans="1:11" hidden="1" x14ac:dyDescent="0.3">
      <c r="A12574" t="s">
        <v>27961</v>
      </c>
      <c r="B12574" t="s">
        <v>27962</v>
      </c>
      <c r="C12574" t="s">
        <v>17410</v>
      </c>
      <c r="D12574" t="s">
        <v>17411</v>
      </c>
      <c r="E12574" s="74">
        <v>45188</v>
      </c>
      <c r="F12574">
        <v>0.24933900000000001</v>
      </c>
      <c r="G12574" t="s">
        <v>17</v>
      </c>
      <c r="H12574" t="s">
        <v>17315</v>
      </c>
      <c r="I12574" s="74">
        <v>45680</v>
      </c>
      <c r="J12574" t="s">
        <v>19</v>
      </c>
      <c r="K12574" t="s">
        <v>17325</v>
      </c>
    </row>
    <row r="12575" spans="1:11" hidden="1" x14ac:dyDescent="0.3">
      <c r="A12575" t="s">
        <v>27965</v>
      </c>
      <c r="B12575" t="s">
        <v>27966</v>
      </c>
      <c r="C12575" t="s">
        <v>17410</v>
      </c>
      <c r="D12575" t="s">
        <v>17411</v>
      </c>
      <c r="E12575" s="74">
        <v>45232</v>
      </c>
      <c r="F12575">
        <v>0.24398800000000001</v>
      </c>
      <c r="G12575" t="s">
        <v>17</v>
      </c>
      <c r="H12575" t="s">
        <v>17315</v>
      </c>
      <c r="I12575" s="74">
        <v>45618</v>
      </c>
      <c r="J12575" t="s">
        <v>19</v>
      </c>
      <c r="K12575" t="s">
        <v>17325</v>
      </c>
    </row>
    <row r="12576" spans="1:11" hidden="1" x14ac:dyDescent="0.3">
      <c r="A12576" t="s">
        <v>27969</v>
      </c>
      <c r="B12576" t="s">
        <v>27970</v>
      </c>
      <c r="C12576" t="s">
        <v>17410</v>
      </c>
      <c r="D12576" t="s">
        <v>17411</v>
      </c>
      <c r="E12576" s="74">
        <v>45236</v>
      </c>
      <c r="F12576">
        <v>0.240647</v>
      </c>
      <c r="G12576" t="s">
        <v>17</v>
      </c>
      <c r="H12576" t="s">
        <v>17315</v>
      </c>
      <c r="I12576" s="74">
        <v>45680</v>
      </c>
      <c r="J12576" t="s">
        <v>19</v>
      </c>
      <c r="K12576" t="s">
        <v>17325</v>
      </c>
    </row>
    <row r="12577" spans="1:11" hidden="1" x14ac:dyDescent="0.3">
      <c r="A12577" t="s">
        <v>27951</v>
      </c>
      <c r="B12577" t="s">
        <v>27952</v>
      </c>
      <c r="C12577" t="s">
        <v>17410</v>
      </c>
      <c r="D12577" t="s">
        <v>17411</v>
      </c>
      <c r="E12577" s="74">
        <v>45250</v>
      </c>
      <c r="F12577">
        <v>0.24465799999999999</v>
      </c>
      <c r="G12577" t="s">
        <v>17</v>
      </c>
      <c r="H12577" t="s">
        <v>17315</v>
      </c>
      <c r="I12577" s="74">
        <v>45618</v>
      </c>
      <c r="J12577" t="s">
        <v>19</v>
      </c>
      <c r="K12577" t="s">
        <v>17325</v>
      </c>
    </row>
    <row r="12578" spans="1:11" hidden="1" x14ac:dyDescent="0.3">
      <c r="A12578" t="s">
        <v>27957</v>
      </c>
      <c r="B12578" t="s">
        <v>27958</v>
      </c>
      <c r="C12578" t="s">
        <v>17410</v>
      </c>
      <c r="D12578" t="s">
        <v>17411</v>
      </c>
      <c r="E12578" s="74">
        <v>45257</v>
      </c>
      <c r="F12578">
        <v>0.24521599999999999</v>
      </c>
      <c r="G12578" t="s">
        <v>17</v>
      </c>
      <c r="H12578" t="s">
        <v>17315</v>
      </c>
      <c r="I12578" s="74">
        <v>45618</v>
      </c>
      <c r="J12578" t="s">
        <v>19</v>
      </c>
      <c r="K12578" t="s">
        <v>17325</v>
      </c>
    </row>
    <row r="12579" spans="1:11" hidden="1" x14ac:dyDescent="0.3">
      <c r="A12579" t="s">
        <v>27959</v>
      </c>
      <c r="B12579" t="s">
        <v>27960</v>
      </c>
      <c r="C12579" t="s">
        <v>17410</v>
      </c>
      <c r="D12579" t="s">
        <v>17411</v>
      </c>
      <c r="E12579" s="74">
        <v>45261</v>
      </c>
      <c r="F12579">
        <v>0.23200899999999999</v>
      </c>
      <c r="G12579" t="s">
        <v>17</v>
      </c>
      <c r="H12579" t="s">
        <v>17315</v>
      </c>
      <c r="I12579" s="74">
        <v>45618</v>
      </c>
      <c r="J12579" t="s">
        <v>19</v>
      </c>
      <c r="K12579" t="s">
        <v>17325</v>
      </c>
    </row>
    <row r="12580" spans="1:11" hidden="1" x14ac:dyDescent="0.3">
      <c r="A12580" t="s">
        <v>27971</v>
      </c>
      <c r="B12580" t="s">
        <v>27972</v>
      </c>
      <c r="C12580" t="s">
        <v>17410</v>
      </c>
      <c r="D12580" t="s">
        <v>17411</v>
      </c>
      <c r="E12580" s="74">
        <v>45271</v>
      </c>
      <c r="F12580">
        <v>0.246304</v>
      </c>
      <c r="G12580" t="s">
        <v>17</v>
      </c>
      <c r="H12580" t="s">
        <v>17315</v>
      </c>
      <c r="I12580" s="74">
        <v>45680</v>
      </c>
      <c r="J12580" t="s">
        <v>19</v>
      </c>
      <c r="K12580" t="s">
        <v>17325</v>
      </c>
    </row>
    <row r="12581" spans="1:11" hidden="1" x14ac:dyDescent="0.3">
      <c r="A12581" t="s">
        <v>27963</v>
      </c>
      <c r="B12581" t="s">
        <v>27964</v>
      </c>
      <c r="C12581" t="s">
        <v>17410</v>
      </c>
      <c r="D12581" t="s">
        <v>17411</v>
      </c>
      <c r="E12581" s="74">
        <v>45278</v>
      </c>
      <c r="F12581">
        <v>0.24756400000000001</v>
      </c>
      <c r="G12581" t="s">
        <v>17</v>
      </c>
      <c r="H12581" t="s">
        <v>17315</v>
      </c>
      <c r="I12581" s="74">
        <v>45618</v>
      </c>
      <c r="J12581" t="s">
        <v>19</v>
      </c>
      <c r="K12581" t="s">
        <v>17325</v>
      </c>
    </row>
    <row r="12582" spans="1:11" hidden="1" x14ac:dyDescent="0.3">
      <c r="A12582" t="s">
        <v>27967</v>
      </c>
      <c r="B12582" t="s">
        <v>27968</v>
      </c>
      <c r="C12582" t="s">
        <v>17410</v>
      </c>
      <c r="D12582" t="s">
        <v>17411</v>
      </c>
      <c r="E12582" s="74">
        <v>45280</v>
      </c>
      <c r="F12582">
        <v>0.247394</v>
      </c>
      <c r="G12582" t="s">
        <v>17</v>
      </c>
      <c r="H12582" t="s">
        <v>17315</v>
      </c>
      <c r="I12582" s="74">
        <v>45618</v>
      </c>
      <c r="J12582" t="s">
        <v>19</v>
      </c>
      <c r="K12582" t="s">
        <v>17325</v>
      </c>
    </row>
    <row r="12583" spans="1:11" hidden="1" x14ac:dyDescent="0.3">
      <c r="A12583" t="s">
        <v>27985</v>
      </c>
      <c r="B12583" t="s">
        <v>27986</v>
      </c>
      <c r="C12583" t="s">
        <v>17410</v>
      </c>
      <c r="D12583" t="s">
        <v>17411</v>
      </c>
      <c r="E12583" s="74">
        <v>45286</v>
      </c>
      <c r="F12583">
        <v>0.22484100000000001</v>
      </c>
      <c r="G12583" t="s">
        <v>17</v>
      </c>
      <c r="H12583" t="s">
        <v>17315</v>
      </c>
      <c r="I12583" s="74">
        <v>45643</v>
      </c>
      <c r="J12583" t="s">
        <v>19</v>
      </c>
      <c r="K12583" t="s">
        <v>17325</v>
      </c>
    </row>
    <row r="12584" spans="1:11" hidden="1" x14ac:dyDescent="0.3">
      <c r="A12584" t="s">
        <v>27973</v>
      </c>
      <c r="B12584" t="s">
        <v>27974</v>
      </c>
      <c r="C12584" t="s">
        <v>17410</v>
      </c>
      <c r="D12584" t="s">
        <v>17411</v>
      </c>
      <c r="E12584" s="74">
        <v>45306</v>
      </c>
      <c r="F12584">
        <v>0.249837</v>
      </c>
      <c r="G12584" t="s">
        <v>17</v>
      </c>
      <c r="H12584" t="s">
        <v>17315</v>
      </c>
      <c r="I12584" s="74">
        <v>45618</v>
      </c>
      <c r="J12584" t="s">
        <v>19</v>
      </c>
      <c r="K12584" t="s">
        <v>17325</v>
      </c>
    </row>
    <row r="12585" spans="1:11" hidden="1" x14ac:dyDescent="0.3">
      <c r="A12585" t="s">
        <v>27983</v>
      </c>
      <c r="B12585" t="s">
        <v>27984</v>
      </c>
      <c r="C12585" t="s">
        <v>17410</v>
      </c>
      <c r="D12585" t="s">
        <v>17411</v>
      </c>
      <c r="E12585" s="74">
        <v>45308</v>
      </c>
      <c r="F12585">
        <v>0.24190800000000001</v>
      </c>
      <c r="G12585" t="s">
        <v>17</v>
      </c>
      <c r="H12585" t="s">
        <v>17315</v>
      </c>
      <c r="I12585" s="74">
        <v>45680</v>
      </c>
      <c r="J12585" t="s">
        <v>19</v>
      </c>
      <c r="K12585" t="s">
        <v>17325</v>
      </c>
    </row>
    <row r="12586" spans="1:11" hidden="1" x14ac:dyDescent="0.3">
      <c r="A12586" t="s">
        <v>27991</v>
      </c>
      <c r="B12586" t="s">
        <v>27992</v>
      </c>
      <c r="C12586" t="s">
        <v>17410</v>
      </c>
      <c r="D12586" t="s">
        <v>17411</v>
      </c>
      <c r="E12586" s="74">
        <v>45313</v>
      </c>
      <c r="F12586">
        <v>0.249334</v>
      </c>
      <c r="G12586" t="s">
        <v>17</v>
      </c>
      <c r="H12586" t="s">
        <v>17315</v>
      </c>
      <c r="I12586" s="74">
        <v>45618</v>
      </c>
      <c r="J12586" t="s">
        <v>19</v>
      </c>
      <c r="K12586" t="s">
        <v>17325</v>
      </c>
    </row>
    <row r="12587" spans="1:11" hidden="1" x14ac:dyDescent="0.3">
      <c r="A12587" t="s">
        <v>27987</v>
      </c>
      <c r="B12587" t="s">
        <v>27988</v>
      </c>
      <c r="C12587" t="s">
        <v>17410</v>
      </c>
      <c r="D12587" t="s">
        <v>17411</v>
      </c>
      <c r="E12587" s="74">
        <v>45315</v>
      </c>
      <c r="F12587">
        <v>0.242871</v>
      </c>
      <c r="G12587" t="s">
        <v>17</v>
      </c>
      <c r="H12587" t="s">
        <v>17315</v>
      </c>
      <c r="I12587" s="74">
        <v>45680</v>
      </c>
      <c r="J12587" t="s">
        <v>19</v>
      </c>
      <c r="K12587" t="s">
        <v>17325</v>
      </c>
    </row>
    <row r="12588" spans="1:11" hidden="1" x14ac:dyDescent="0.3">
      <c r="A12588" t="s">
        <v>27989</v>
      </c>
      <c r="B12588" t="s">
        <v>27990</v>
      </c>
      <c r="C12588" t="s">
        <v>17410</v>
      </c>
      <c r="D12588" t="s">
        <v>17411</v>
      </c>
      <c r="E12588" s="74">
        <v>45320</v>
      </c>
      <c r="F12588">
        <v>0.23958499999999999</v>
      </c>
      <c r="G12588" t="s">
        <v>17</v>
      </c>
      <c r="H12588" t="s">
        <v>17315</v>
      </c>
      <c r="I12588" s="74">
        <v>45618</v>
      </c>
      <c r="J12588" t="s">
        <v>19</v>
      </c>
      <c r="K12588" t="s">
        <v>17325</v>
      </c>
    </row>
    <row r="12589" spans="1:11" hidden="1" x14ac:dyDescent="0.3">
      <c r="A12589" t="s">
        <v>27975</v>
      </c>
      <c r="B12589" t="s">
        <v>27976</v>
      </c>
      <c r="C12589" t="s">
        <v>17410</v>
      </c>
      <c r="D12589" t="s">
        <v>17411</v>
      </c>
      <c r="E12589" s="74">
        <v>45324</v>
      </c>
      <c r="F12589">
        <v>0.24094099999999999</v>
      </c>
      <c r="G12589" t="s">
        <v>17</v>
      </c>
      <c r="H12589" t="s">
        <v>17315</v>
      </c>
      <c r="I12589" s="74">
        <v>45618</v>
      </c>
      <c r="J12589" t="s">
        <v>19</v>
      </c>
      <c r="K12589" t="s">
        <v>17325</v>
      </c>
    </row>
    <row r="12590" spans="1:11" hidden="1" x14ac:dyDescent="0.3">
      <c r="A12590" t="s">
        <v>27977</v>
      </c>
      <c r="B12590" t="s">
        <v>27978</v>
      </c>
      <c r="C12590" t="s">
        <v>17410</v>
      </c>
      <c r="D12590" t="s">
        <v>17411</v>
      </c>
      <c r="E12590" s="74">
        <v>45334</v>
      </c>
      <c r="F12590">
        <v>0.248137</v>
      </c>
      <c r="G12590" t="s">
        <v>17</v>
      </c>
      <c r="H12590" t="s">
        <v>17315</v>
      </c>
      <c r="I12590" s="74">
        <v>45618</v>
      </c>
      <c r="J12590" t="s">
        <v>19</v>
      </c>
      <c r="K12590" t="s">
        <v>17325</v>
      </c>
    </row>
    <row r="12591" spans="1:11" hidden="1" x14ac:dyDescent="0.3">
      <c r="A12591" t="s">
        <v>27979</v>
      </c>
      <c r="B12591" t="s">
        <v>27980</v>
      </c>
      <c r="C12591" t="s">
        <v>17410</v>
      </c>
      <c r="D12591" t="s">
        <v>17411</v>
      </c>
      <c r="E12591" s="74">
        <v>45341</v>
      </c>
      <c r="F12591">
        <v>0.24973999999999999</v>
      </c>
      <c r="G12591" t="s">
        <v>17</v>
      </c>
      <c r="H12591" t="s">
        <v>17315</v>
      </c>
      <c r="I12591" s="74">
        <v>45680</v>
      </c>
      <c r="J12591" t="s">
        <v>19</v>
      </c>
      <c r="K12591" t="s">
        <v>17325</v>
      </c>
    </row>
    <row r="12592" spans="1:11" hidden="1" x14ac:dyDescent="0.3">
      <c r="A12592" t="s">
        <v>27981</v>
      </c>
      <c r="B12592" t="s">
        <v>27982</v>
      </c>
      <c r="C12592" t="s">
        <v>17410</v>
      </c>
      <c r="D12592" t="s">
        <v>17411</v>
      </c>
      <c r="E12592" s="74">
        <v>45352</v>
      </c>
      <c r="F12592">
        <v>0.24657299999999999</v>
      </c>
      <c r="G12592" t="s">
        <v>17</v>
      </c>
      <c r="H12592" t="s">
        <v>17315</v>
      </c>
      <c r="I12592" s="74">
        <v>45680</v>
      </c>
      <c r="J12592" t="s">
        <v>19</v>
      </c>
      <c r="K12592" t="s">
        <v>17325</v>
      </c>
    </row>
    <row r="12593" spans="1:11" hidden="1" x14ac:dyDescent="0.3">
      <c r="A12593" t="s">
        <v>28019</v>
      </c>
      <c r="B12593" t="s">
        <v>28020</v>
      </c>
      <c r="C12593" t="s">
        <v>17410</v>
      </c>
      <c r="D12593" t="s">
        <v>17411</v>
      </c>
      <c r="E12593" s="74">
        <v>45240</v>
      </c>
      <c r="F12593">
        <v>0.245805</v>
      </c>
      <c r="G12593" t="s">
        <v>17</v>
      </c>
      <c r="H12593" t="s">
        <v>17315</v>
      </c>
      <c r="I12593" s="74">
        <v>45643</v>
      </c>
      <c r="J12593" t="s">
        <v>19</v>
      </c>
      <c r="K12593" t="s">
        <v>17325</v>
      </c>
    </row>
    <row r="12594" spans="1:11" hidden="1" x14ac:dyDescent="0.3">
      <c r="A12594" t="s">
        <v>28025</v>
      </c>
      <c r="B12594" t="s">
        <v>28026</v>
      </c>
      <c r="C12594" t="s">
        <v>17410</v>
      </c>
      <c r="D12594" t="s">
        <v>17411</v>
      </c>
      <c r="E12594" s="74">
        <v>45288</v>
      </c>
      <c r="F12594">
        <v>0.24942800000000001</v>
      </c>
      <c r="G12594" t="s">
        <v>17</v>
      </c>
      <c r="H12594" t="s">
        <v>17315</v>
      </c>
      <c r="I12594" s="74">
        <v>45643</v>
      </c>
      <c r="J12594" t="s">
        <v>19</v>
      </c>
      <c r="K12594" t="s">
        <v>17325</v>
      </c>
    </row>
    <row r="12595" spans="1:11" hidden="1" x14ac:dyDescent="0.3">
      <c r="A12595" t="s">
        <v>28027</v>
      </c>
      <c r="B12595" t="s">
        <v>28028</v>
      </c>
      <c r="C12595" t="s">
        <v>17410</v>
      </c>
      <c r="D12595" t="s">
        <v>17411</v>
      </c>
      <c r="E12595" s="74">
        <v>45294</v>
      </c>
      <c r="F12595">
        <v>0.24770400000000001</v>
      </c>
      <c r="G12595" t="s">
        <v>17</v>
      </c>
      <c r="H12595" t="s">
        <v>17315</v>
      </c>
      <c r="I12595" s="74">
        <v>45643</v>
      </c>
      <c r="J12595" t="s">
        <v>19</v>
      </c>
      <c r="K12595" t="s">
        <v>17325</v>
      </c>
    </row>
    <row r="12596" spans="1:11" hidden="1" x14ac:dyDescent="0.3">
      <c r="A12596" t="s">
        <v>28061</v>
      </c>
      <c r="B12596" t="s">
        <v>28062</v>
      </c>
      <c r="C12596" t="s">
        <v>17410</v>
      </c>
      <c r="D12596" t="s">
        <v>17411</v>
      </c>
      <c r="E12596" s="74">
        <v>45301</v>
      </c>
      <c r="F12596">
        <v>0.242447</v>
      </c>
      <c r="G12596" t="s">
        <v>17</v>
      </c>
      <c r="H12596" t="s">
        <v>17315</v>
      </c>
      <c r="I12596" s="74">
        <v>45643</v>
      </c>
      <c r="J12596" t="s">
        <v>19</v>
      </c>
      <c r="K12596" t="s">
        <v>17325</v>
      </c>
    </row>
    <row r="12597" spans="1:11" hidden="1" x14ac:dyDescent="0.3">
      <c r="A12597" t="s">
        <v>28067</v>
      </c>
      <c r="B12597" t="s">
        <v>28068</v>
      </c>
      <c r="C12597" t="s">
        <v>17410</v>
      </c>
      <c r="D12597" t="s">
        <v>17411</v>
      </c>
      <c r="E12597" s="74">
        <v>45387</v>
      </c>
      <c r="F12597">
        <v>0.249363</v>
      </c>
      <c r="G12597" t="s">
        <v>17</v>
      </c>
      <c r="H12597" t="s">
        <v>17315</v>
      </c>
      <c r="I12597" s="74">
        <v>45643</v>
      </c>
      <c r="J12597" t="s">
        <v>19</v>
      </c>
      <c r="K12597" t="s">
        <v>17325</v>
      </c>
    </row>
    <row r="12598" spans="1:11" hidden="1" x14ac:dyDescent="0.3">
      <c r="A12598" t="s">
        <v>28069</v>
      </c>
      <c r="B12598" t="s">
        <v>28070</v>
      </c>
      <c r="C12598" t="s">
        <v>17410</v>
      </c>
      <c r="D12598" t="s">
        <v>17411</v>
      </c>
      <c r="E12598" s="74">
        <v>45408</v>
      </c>
      <c r="F12598">
        <v>0.238924</v>
      </c>
      <c r="G12598" t="s">
        <v>17</v>
      </c>
      <c r="H12598" t="s">
        <v>17315</v>
      </c>
      <c r="I12598" s="74">
        <v>45643</v>
      </c>
      <c r="J12598" t="s">
        <v>19</v>
      </c>
      <c r="K12598" t="s">
        <v>17325</v>
      </c>
    </row>
    <row r="12599" spans="1:11" hidden="1" x14ac:dyDescent="0.3">
      <c r="A12599" t="s">
        <v>28071</v>
      </c>
      <c r="B12599" t="s">
        <v>28072</v>
      </c>
      <c r="C12599" t="s">
        <v>17410</v>
      </c>
      <c r="D12599" t="s">
        <v>17411</v>
      </c>
      <c r="E12599" s="74">
        <v>45491</v>
      </c>
      <c r="F12599">
        <v>0.23294000000000001</v>
      </c>
      <c r="G12599" t="s">
        <v>17</v>
      </c>
      <c r="H12599" t="s">
        <v>17315</v>
      </c>
      <c r="I12599" s="74">
        <v>45643</v>
      </c>
      <c r="J12599" t="s">
        <v>19</v>
      </c>
      <c r="K12599" t="s">
        <v>17325</v>
      </c>
    </row>
    <row r="12600" spans="1:11" hidden="1" x14ac:dyDescent="0.3">
      <c r="A12600" t="s">
        <v>28077</v>
      </c>
      <c r="B12600" t="s">
        <v>28078</v>
      </c>
      <c r="C12600" t="s">
        <v>17410</v>
      </c>
      <c r="D12600" t="s">
        <v>17411</v>
      </c>
      <c r="E12600" s="74">
        <v>45513</v>
      </c>
      <c r="F12600">
        <v>0.240928</v>
      </c>
      <c r="G12600" t="s">
        <v>17</v>
      </c>
      <c r="H12600" t="s">
        <v>17315</v>
      </c>
      <c r="I12600" s="74">
        <v>45643</v>
      </c>
      <c r="J12600" t="s">
        <v>19</v>
      </c>
      <c r="K12600" t="s">
        <v>17325</v>
      </c>
    </row>
    <row r="12601" spans="1:11" hidden="1" x14ac:dyDescent="0.3">
      <c r="A12601" t="s">
        <v>28103</v>
      </c>
      <c r="B12601" t="s">
        <v>28104</v>
      </c>
      <c r="C12601" t="s">
        <v>17410</v>
      </c>
      <c r="D12601" t="s">
        <v>17411</v>
      </c>
      <c r="E12601" s="74">
        <v>45491</v>
      </c>
      <c r="F12601">
        <v>0.242898</v>
      </c>
      <c r="G12601" t="s">
        <v>17</v>
      </c>
      <c r="H12601" t="s">
        <v>17315</v>
      </c>
      <c r="I12601" s="74">
        <v>45643</v>
      </c>
      <c r="J12601" t="s">
        <v>19</v>
      </c>
      <c r="K12601" t="s">
        <v>17325</v>
      </c>
    </row>
    <row r="12602" spans="1:11" hidden="1" x14ac:dyDescent="0.3">
      <c r="A12602" t="s">
        <v>28105</v>
      </c>
      <c r="B12602" t="s">
        <v>28106</v>
      </c>
      <c r="C12602" t="s">
        <v>17410</v>
      </c>
      <c r="D12602" t="s">
        <v>17411</v>
      </c>
      <c r="E12602" s="74">
        <v>45544</v>
      </c>
      <c r="F12602">
        <v>0.24518899999999999</v>
      </c>
      <c r="G12602" t="s">
        <v>17</v>
      </c>
      <c r="H12602" t="s">
        <v>17315</v>
      </c>
      <c r="I12602" s="74">
        <v>45643</v>
      </c>
      <c r="J12602" t="s">
        <v>19</v>
      </c>
      <c r="K12602" t="s">
        <v>17325</v>
      </c>
    </row>
    <row r="12603" spans="1:11" hidden="1" x14ac:dyDescent="0.3">
      <c r="A12603" t="s">
        <v>18060</v>
      </c>
      <c r="B12603" t="s">
        <v>18061</v>
      </c>
      <c r="C12603" t="s">
        <v>17410</v>
      </c>
      <c r="D12603" t="s">
        <v>17411</v>
      </c>
      <c r="E12603" s="74">
        <v>41144</v>
      </c>
      <c r="F12603">
        <v>0.23305799999999999</v>
      </c>
      <c r="G12603" t="s">
        <v>17</v>
      </c>
      <c r="H12603" t="s">
        <v>17315</v>
      </c>
      <c r="I12603" s="74">
        <v>45166</v>
      </c>
      <c r="J12603" t="s">
        <v>19</v>
      </c>
      <c r="K12603" t="s">
        <v>17325</v>
      </c>
    </row>
    <row r="12604" spans="1:11" hidden="1" x14ac:dyDescent="0.3">
      <c r="A12604" t="s">
        <v>18064</v>
      </c>
      <c r="B12604" t="s">
        <v>18065</v>
      </c>
      <c r="C12604" t="s">
        <v>17410</v>
      </c>
      <c r="D12604" t="s">
        <v>17411</v>
      </c>
      <c r="E12604" s="74">
        <v>41129</v>
      </c>
      <c r="F12604">
        <v>0.241949</v>
      </c>
      <c r="G12604" t="s">
        <v>17</v>
      </c>
      <c r="H12604" t="s">
        <v>17315</v>
      </c>
      <c r="I12604" s="74">
        <v>45166</v>
      </c>
      <c r="J12604" t="s">
        <v>19</v>
      </c>
      <c r="K12604" t="s">
        <v>17325</v>
      </c>
    </row>
    <row r="12605" spans="1:11" hidden="1" x14ac:dyDescent="0.3">
      <c r="A12605" t="s">
        <v>18070</v>
      </c>
      <c r="B12605" t="s">
        <v>18071</v>
      </c>
      <c r="C12605" t="s">
        <v>17410</v>
      </c>
      <c r="D12605" t="s">
        <v>17411</v>
      </c>
      <c r="E12605" s="74">
        <v>40952</v>
      </c>
      <c r="F12605">
        <v>0.24476899999999999</v>
      </c>
      <c r="G12605" t="s">
        <v>17</v>
      </c>
      <c r="H12605" t="s">
        <v>17315</v>
      </c>
      <c r="I12605" s="74">
        <v>45166</v>
      </c>
      <c r="J12605" t="s">
        <v>19</v>
      </c>
      <c r="K12605" t="s">
        <v>17325</v>
      </c>
    </row>
    <row r="12606" spans="1:11" hidden="1" x14ac:dyDescent="0.3">
      <c r="A12606" t="s">
        <v>18411</v>
      </c>
      <c r="B12606" t="s">
        <v>18412</v>
      </c>
      <c r="C12606" t="s">
        <v>17410</v>
      </c>
      <c r="D12606" t="s">
        <v>17411</v>
      </c>
      <c r="E12606" s="74">
        <v>41085</v>
      </c>
      <c r="F12606">
        <v>0.24410399999999999</v>
      </c>
      <c r="G12606" t="s">
        <v>17</v>
      </c>
      <c r="H12606" t="s">
        <v>17315</v>
      </c>
      <c r="I12606" s="74">
        <v>45166</v>
      </c>
      <c r="J12606" t="s">
        <v>19</v>
      </c>
      <c r="K12606" t="s">
        <v>17325</v>
      </c>
    </row>
    <row r="12607" spans="1:11" hidden="1" x14ac:dyDescent="0.3">
      <c r="A12607" t="s">
        <v>18417</v>
      </c>
      <c r="B12607" t="s">
        <v>18418</v>
      </c>
      <c r="C12607" t="s">
        <v>17410</v>
      </c>
      <c r="D12607" t="s">
        <v>17411</v>
      </c>
      <c r="E12607" s="74">
        <v>41044</v>
      </c>
      <c r="F12607">
        <v>0.22573699999999999</v>
      </c>
      <c r="G12607" t="s">
        <v>17</v>
      </c>
      <c r="H12607" t="s">
        <v>17315</v>
      </c>
      <c r="I12607" s="74">
        <v>45166</v>
      </c>
      <c r="J12607" t="s">
        <v>19</v>
      </c>
      <c r="K12607" t="s">
        <v>17325</v>
      </c>
    </row>
    <row r="12608" spans="1:11" hidden="1" x14ac:dyDescent="0.3">
      <c r="A12608" t="s">
        <v>18421</v>
      </c>
      <c r="B12608" t="s">
        <v>18422</v>
      </c>
      <c r="C12608" t="s">
        <v>17410</v>
      </c>
      <c r="D12608" t="s">
        <v>17411</v>
      </c>
      <c r="E12608" s="74">
        <v>41065</v>
      </c>
      <c r="F12608">
        <v>0.233374</v>
      </c>
      <c r="G12608" t="s">
        <v>17</v>
      </c>
      <c r="H12608" t="s">
        <v>17315</v>
      </c>
      <c r="I12608" s="74">
        <v>45166</v>
      </c>
      <c r="J12608" t="s">
        <v>19</v>
      </c>
      <c r="K12608" t="s">
        <v>17325</v>
      </c>
    </row>
    <row r="12609" spans="1:11" hidden="1" x14ac:dyDescent="0.3">
      <c r="A12609" t="s">
        <v>18082</v>
      </c>
      <c r="B12609" t="s">
        <v>18083</v>
      </c>
      <c r="C12609" t="s">
        <v>17410</v>
      </c>
      <c r="D12609" t="s">
        <v>17411</v>
      </c>
      <c r="E12609" s="74">
        <v>41032</v>
      </c>
      <c r="F12609">
        <v>0.23749799999999999</v>
      </c>
      <c r="G12609" t="s">
        <v>17</v>
      </c>
      <c r="H12609" t="s">
        <v>17315</v>
      </c>
      <c r="I12609" s="74">
        <v>45166</v>
      </c>
      <c r="J12609" t="s">
        <v>19</v>
      </c>
      <c r="K12609" t="s">
        <v>17325</v>
      </c>
    </row>
    <row r="12610" spans="1:11" hidden="1" x14ac:dyDescent="0.3">
      <c r="A12610" t="s">
        <v>18435</v>
      </c>
      <c r="B12610" t="s">
        <v>18436</v>
      </c>
      <c r="C12610" t="s">
        <v>17410</v>
      </c>
      <c r="D12610" t="s">
        <v>17411</v>
      </c>
      <c r="E12610" s="74">
        <v>40977</v>
      </c>
      <c r="F12610">
        <v>0.23758499999999999</v>
      </c>
      <c r="G12610" t="s">
        <v>17</v>
      </c>
      <c r="H12610" t="s">
        <v>17315</v>
      </c>
      <c r="I12610" s="74">
        <v>45160</v>
      </c>
      <c r="J12610" t="s">
        <v>19</v>
      </c>
      <c r="K12610" t="s">
        <v>17325</v>
      </c>
    </row>
    <row r="12611" spans="1:11" hidden="1" x14ac:dyDescent="0.3">
      <c r="A12611" t="s">
        <v>18110</v>
      </c>
      <c r="B12611" t="s">
        <v>18111</v>
      </c>
      <c r="C12611" t="s">
        <v>17410</v>
      </c>
      <c r="D12611" t="s">
        <v>17411</v>
      </c>
      <c r="E12611" s="74">
        <v>41012</v>
      </c>
      <c r="F12611">
        <v>0.24763099999999999</v>
      </c>
      <c r="G12611" t="s">
        <v>17</v>
      </c>
      <c r="H12611" t="s">
        <v>17315</v>
      </c>
      <c r="I12611" s="74">
        <v>45166</v>
      </c>
      <c r="J12611" t="s">
        <v>19</v>
      </c>
      <c r="K12611" t="s">
        <v>17325</v>
      </c>
    </row>
    <row r="12612" spans="1:11" hidden="1" x14ac:dyDescent="0.3">
      <c r="A12612" t="s">
        <v>18437</v>
      </c>
      <c r="B12612" t="s">
        <v>18438</v>
      </c>
      <c r="C12612" t="s">
        <v>17410</v>
      </c>
      <c r="D12612" t="s">
        <v>17411</v>
      </c>
      <c r="E12612" s="74">
        <v>41032</v>
      </c>
      <c r="F12612">
        <v>0.23246</v>
      </c>
      <c r="G12612" t="s">
        <v>17</v>
      </c>
      <c r="H12612" t="s">
        <v>17315</v>
      </c>
      <c r="I12612" s="74">
        <v>45166</v>
      </c>
      <c r="J12612" t="s">
        <v>19</v>
      </c>
      <c r="K12612" t="s">
        <v>17325</v>
      </c>
    </row>
    <row r="12613" spans="1:11" hidden="1" x14ac:dyDescent="0.3">
      <c r="A12613" t="s">
        <v>18130</v>
      </c>
      <c r="B12613" t="s">
        <v>18131</v>
      </c>
      <c r="C12613" t="s">
        <v>17410</v>
      </c>
      <c r="D12613" t="s">
        <v>17411</v>
      </c>
      <c r="E12613" s="74">
        <v>40963</v>
      </c>
      <c r="F12613">
        <v>0.21974199999999999</v>
      </c>
      <c r="G12613" t="s">
        <v>17</v>
      </c>
      <c r="H12613" t="s">
        <v>17315</v>
      </c>
      <c r="I12613" s="74">
        <v>45166</v>
      </c>
      <c r="J12613" t="s">
        <v>19</v>
      </c>
      <c r="K12613" t="s">
        <v>17325</v>
      </c>
    </row>
    <row r="12614" spans="1:11" hidden="1" x14ac:dyDescent="0.3">
      <c r="A12614" t="s">
        <v>18439</v>
      </c>
      <c r="B12614" t="s">
        <v>18440</v>
      </c>
      <c r="C12614" t="s">
        <v>17410</v>
      </c>
      <c r="D12614" t="s">
        <v>17411</v>
      </c>
      <c r="E12614" s="74">
        <v>40963</v>
      </c>
      <c r="F12614">
        <v>0.24014099999999999</v>
      </c>
      <c r="G12614" t="s">
        <v>17</v>
      </c>
      <c r="H12614" t="s">
        <v>17315</v>
      </c>
      <c r="I12614" s="74">
        <v>45166</v>
      </c>
      <c r="J12614" t="s">
        <v>19</v>
      </c>
      <c r="K12614" t="s">
        <v>17325</v>
      </c>
    </row>
    <row r="12615" spans="1:11" hidden="1" x14ac:dyDescent="0.3">
      <c r="A12615" t="s">
        <v>18152</v>
      </c>
      <c r="B12615" t="s">
        <v>18153</v>
      </c>
      <c r="C12615" t="s">
        <v>17410</v>
      </c>
      <c r="D12615" t="s">
        <v>17411</v>
      </c>
      <c r="E12615" s="74">
        <v>41030</v>
      </c>
      <c r="F12615">
        <v>0.24265200000000001</v>
      </c>
      <c r="G12615" t="s">
        <v>17</v>
      </c>
      <c r="H12615" t="s">
        <v>17315</v>
      </c>
      <c r="I12615" s="74">
        <v>45166</v>
      </c>
      <c r="J12615" t="s">
        <v>19</v>
      </c>
      <c r="K12615" t="s">
        <v>17325</v>
      </c>
    </row>
    <row r="12616" spans="1:11" hidden="1" x14ac:dyDescent="0.3">
      <c r="A12616" t="s">
        <v>18166</v>
      </c>
      <c r="B12616" t="s">
        <v>18167</v>
      </c>
      <c r="C12616" t="s">
        <v>17410</v>
      </c>
      <c r="D12616" t="s">
        <v>17411</v>
      </c>
      <c r="E12616" s="74">
        <v>41073</v>
      </c>
      <c r="F12616">
        <v>0.230044</v>
      </c>
      <c r="G12616" t="s">
        <v>17</v>
      </c>
      <c r="H12616" t="s">
        <v>17315</v>
      </c>
      <c r="I12616" s="74">
        <v>45166</v>
      </c>
      <c r="J12616" t="s">
        <v>19</v>
      </c>
      <c r="K12616" t="s">
        <v>17325</v>
      </c>
    </row>
    <row r="12617" spans="1:11" hidden="1" x14ac:dyDescent="0.3">
      <c r="A12617" t="s">
        <v>18441</v>
      </c>
      <c r="B12617" t="s">
        <v>18442</v>
      </c>
      <c r="C12617" t="s">
        <v>17410</v>
      </c>
      <c r="D12617" t="s">
        <v>17411</v>
      </c>
      <c r="E12617" s="74">
        <v>41025</v>
      </c>
      <c r="F12617">
        <v>0.23739099999999999</v>
      </c>
      <c r="G12617" t="s">
        <v>17</v>
      </c>
      <c r="H12617" t="s">
        <v>17315</v>
      </c>
      <c r="I12617" s="74">
        <v>45166</v>
      </c>
      <c r="J12617" t="s">
        <v>19</v>
      </c>
      <c r="K12617" t="s">
        <v>17325</v>
      </c>
    </row>
    <row r="12618" spans="1:11" hidden="1" x14ac:dyDescent="0.3">
      <c r="A12618" t="s">
        <v>18186</v>
      </c>
      <c r="B12618" t="s">
        <v>18187</v>
      </c>
      <c r="C12618" t="s">
        <v>17410</v>
      </c>
      <c r="D12618" t="s">
        <v>17411</v>
      </c>
      <c r="E12618" s="74">
        <v>41129</v>
      </c>
      <c r="F12618">
        <v>0.230217</v>
      </c>
      <c r="G12618" t="s">
        <v>17</v>
      </c>
      <c r="H12618" t="s">
        <v>17315</v>
      </c>
      <c r="I12618" s="74">
        <v>45166</v>
      </c>
      <c r="J12618" t="s">
        <v>19</v>
      </c>
      <c r="K12618" t="s">
        <v>17325</v>
      </c>
    </row>
    <row r="12619" spans="1:11" hidden="1" x14ac:dyDescent="0.3">
      <c r="A12619" t="s">
        <v>18196</v>
      </c>
      <c r="B12619" t="s">
        <v>18197</v>
      </c>
      <c r="C12619" t="s">
        <v>17410</v>
      </c>
      <c r="D12619" t="s">
        <v>17411</v>
      </c>
      <c r="E12619" s="74">
        <v>40971</v>
      </c>
      <c r="F12619">
        <v>0.23452200000000001</v>
      </c>
      <c r="G12619" t="s">
        <v>17</v>
      </c>
      <c r="H12619" t="s">
        <v>17315</v>
      </c>
      <c r="I12619" s="74">
        <v>45166</v>
      </c>
      <c r="J12619" t="s">
        <v>19</v>
      </c>
      <c r="K12619" t="s">
        <v>17325</v>
      </c>
    </row>
    <row r="12620" spans="1:11" hidden="1" x14ac:dyDescent="0.3">
      <c r="A12620" t="s">
        <v>18208</v>
      </c>
      <c r="B12620" t="s">
        <v>18209</v>
      </c>
      <c r="C12620" t="s">
        <v>17410</v>
      </c>
      <c r="D12620" t="s">
        <v>17411</v>
      </c>
      <c r="E12620" s="74">
        <v>41201</v>
      </c>
      <c r="F12620">
        <v>0.233012</v>
      </c>
      <c r="G12620" t="s">
        <v>17</v>
      </c>
      <c r="H12620" t="s">
        <v>17315</v>
      </c>
      <c r="I12620" s="74">
        <v>45166</v>
      </c>
      <c r="J12620" t="s">
        <v>19</v>
      </c>
      <c r="K12620" t="s">
        <v>17325</v>
      </c>
    </row>
    <row r="12621" spans="1:11" hidden="1" x14ac:dyDescent="0.3">
      <c r="A12621" t="s">
        <v>18224</v>
      </c>
      <c r="B12621" t="s">
        <v>18225</v>
      </c>
      <c r="C12621" t="s">
        <v>17410</v>
      </c>
      <c r="D12621" t="s">
        <v>17411</v>
      </c>
      <c r="E12621" s="74">
        <v>40990</v>
      </c>
      <c r="F12621">
        <v>0.23627400000000001</v>
      </c>
      <c r="G12621" t="s">
        <v>17</v>
      </c>
      <c r="H12621" t="s">
        <v>17315</v>
      </c>
      <c r="I12621" s="74">
        <v>45166</v>
      </c>
      <c r="J12621" t="s">
        <v>19</v>
      </c>
      <c r="K12621" t="s">
        <v>17325</v>
      </c>
    </row>
    <row r="12622" spans="1:11" hidden="1" x14ac:dyDescent="0.3">
      <c r="A12622" t="s">
        <v>18240</v>
      </c>
      <c r="B12622" t="s">
        <v>18241</v>
      </c>
      <c r="C12622" t="s">
        <v>17410</v>
      </c>
      <c r="D12622" t="s">
        <v>17411</v>
      </c>
      <c r="E12622" s="74">
        <v>41073</v>
      </c>
      <c r="F12622">
        <v>0.23629800000000001</v>
      </c>
      <c r="G12622" t="s">
        <v>17</v>
      </c>
      <c r="H12622" t="s">
        <v>17315</v>
      </c>
      <c r="I12622" s="74">
        <v>45166</v>
      </c>
      <c r="J12622" t="s">
        <v>19</v>
      </c>
      <c r="K12622" t="s">
        <v>17325</v>
      </c>
    </row>
    <row r="12623" spans="1:11" hidden="1" x14ac:dyDescent="0.3">
      <c r="A12623" t="s">
        <v>18473</v>
      </c>
      <c r="B12623" t="s">
        <v>18474</v>
      </c>
      <c r="C12623" t="s">
        <v>17410</v>
      </c>
      <c r="D12623" t="s">
        <v>17411</v>
      </c>
      <c r="E12623" s="74">
        <v>41078</v>
      </c>
      <c r="F12623">
        <v>0.226158</v>
      </c>
      <c r="G12623" t="s">
        <v>17</v>
      </c>
      <c r="H12623" t="s">
        <v>17315</v>
      </c>
      <c r="I12623" s="74">
        <v>45166</v>
      </c>
      <c r="J12623" t="s">
        <v>19</v>
      </c>
      <c r="K12623" t="s">
        <v>17325</v>
      </c>
    </row>
    <row r="12624" spans="1:11" hidden="1" x14ac:dyDescent="0.3">
      <c r="A12624" t="s">
        <v>18475</v>
      </c>
      <c r="B12624" t="s">
        <v>18476</v>
      </c>
      <c r="C12624" t="s">
        <v>17410</v>
      </c>
      <c r="D12624" t="s">
        <v>17411</v>
      </c>
      <c r="E12624" s="74">
        <v>41130</v>
      </c>
      <c r="F12624">
        <v>0.23125000000000001</v>
      </c>
      <c r="G12624" t="s">
        <v>17</v>
      </c>
      <c r="H12624" t="s">
        <v>17315</v>
      </c>
      <c r="I12624" s="74">
        <v>45166</v>
      </c>
      <c r="J12624" t="s">
        <v>19</v>
      </c>
      <c r="K12624" t="s">
        <v>17325</v>
      </c>
    </row>
    <row r="12625" spans="1:11" hidden="1" x14ac:dyDescent="0.3">
      <c r="A12625" t="s">
        <v>18483</v>
      </c>
      <c r="B12625" t="s">
        <v>18484</v>
      </c>
      <c r="C12625" t="s">
        <v>17410</v>
      </c>
      <c r="D12625" t="s">
        <v>17411</v>
      </c>
      <c r="E12625" s="74">
        <v>41038</v>
      </c>
      <c r="F12625">
        <v>0.220746</v>
      </c>
      <c r="G12625" t="s">
        <v>17</v>
      </c>
      <c r="H12625" t="s">
        <v>17315</v>
      </c>
      <c r="I12625" s="74">
        <v>45166</v>
      </c>
      <c r="J12625" t="s">
        <v>19</v>
      </c>
      <c r="K12625" t="s">
        <v>17325</v>
      </c>
    </row>
    <row r="12626" spans="1:11" hidden="1" x14ac:dyDescent="0.3">
      <c r="A12626" t="s">
        <v>18248</v>
      </c>
      <c r="B12626" t="s">
        <v>18249</v>
      </c>
      <c r="C12626" t="s">
        <v>17410</v>
      </c>
      <c r="D12626" t="s">
        <v>17411</v>
      </c>
      <c r="E12626" s="74">
        <v>41019</v>
      </c>
      <c r="F12626">
        <v>0.242705</v>
      </c>
      <c r="G12626" t="s">
        <v>17</v>
      </c>
      <c r="H12626" t="s">
        <v>17315</v>
      </c>
      <c r="I12626" s="74">
        <v>45166</v>
      </c>
      <c r="J12626" t="s">
        <v>19</v>
      </c>
      <c r="K12626" t="s">
        <v>17325</v>
      </c>
    </row>
    <row r="12627" spans="1:11" hidden="1" x14ac:dyDescent="0.3">
      <c r="A12627" t="s">
        <v>18260</v>
      </c>
      <c r="B12627" t="s">
        <v>18261</v>
      </c>
      <c r="C12627" t="s">
        <v>17410</v>
      </c>
      <c r="D12627" t="s">
        <v>17411</v>
      </c>
      <c r="E12627" s="74">
        <v>41060</v>
      </c>
      <c r="F12627">
        <v>0.234822</v>
      </c>
      <c r="G12627" t="s">
        <v>17</v>
      </c>
      <c r="H12627" t="s">
        <v>17315</v>
      </c>
      <c r="I12627" s="74">
        <v>45160</v>
      </c>
      <c r="J12627" t="s">
        <v>19</v>
      </c>
      <c r="K12627" t="s">
        <v>17325</v>
      </c>
    </row>
    <row r="12628" spans="1:11" hidden="1" x14ac:dyDescent="0.3">
      <c r="A12628" t="s">
        <v>18272</v>
      </c>
      <c r="B12628" t="s">
        <v>18273</v>
      </c>
      <c r="C12628" t="s">
        <v>17410</v>
      </c>
      <c r="D12628" t="s">
        <v>17411</v>
      </c>
      <c r="E12628" s="74">
        <v>41043</v>
      </c>
      <c r="F12628">
        <v>0.22942499999999999</v>
      </c>
      <c r="G12628" t="s">
        <v>17</v>
      </c>
      <c r="H12628" t="s">
        <v>17315</v>
      </c>
      <c r="I12628" s="74">
        <v>45166</v>
      </c>
      <c r="J12628" t="s">
        <v>19</v>
      </c>
      <c r="K12628" t="s">
        <v>17325</v>
      </c>
    </row>
    <row r="12629" spans="1:11" hidden="1" x14ac:dyDescent="0.3">
      <c r="A12629" t="s">
        <v>18280</v>
      </c>
      <c r="B12629" t="s">
        <v>18281</v>
      </c>
      <c r="C12629" t="s">
        <v>17410</v>
      </c>
      <c r="D12629" t="s">
        <v>17411</v>
      </c>
      <c r="E12629" s="74">
        <v>41008</v>
      </c>
      <c r="F12629">
        <v>0.24923000000000001</v>
      </c>
      <c r="G12629" t="s">
        <v>17</v>
      </c>
      <c r="H12629" t="s">
        <v>17315</v>
      </c>
      <c r="I12629" s="74">
        <v>45166</v>
      </c>
      <c r="J12629" t="s">
        <v>19</v>
      </c>
      <c r="K12629" t="s">
        <v>17325</v>
      </c>
    </row>
    <row r="12630" spans="1:11" hidden="1" x14ac:dyDescent="0.3">
      <c r="A12630" t="s">
        <v>18485</v>
      </c>
      <c r="B12630" t="s">
        <v>18486</v>
      </c>
      <c r="C12630" t="s">
        <v>17410</v>
      </c>
      <c r="D12630" t="s">
        <v>17411</v>
      </c>
      <c r="E12630" s="74">
        <v>40989</v>
      </c>
      <c r="F12630">
        <v>0.22759799999999999</v>
      </c>
      <c r="G12630" t="s">
        <v>17</v>
      </c>
      <c r="H12630" t="s">
        <v>17315</v>
      </c>
      <c r="I12630" s="74">
        <v>45166</v>
      </c>
      <c r="J12630" t="s">
        <v>19</v>
      </c>
      <c r="K12630" t="s">
        <v>17325</v>
      </c>
    </row>
    <row r="12631" spans="1:11" hidden="1" x14ac:dyDescent="0.3">
      <c r="A12631" t="s">
        <v>18493</v>
      </c>
      <c r="B12631" t="s">
        <v>18494</v>
      </c>
      <c r="C12631" t="s">
        <v>17410</v>
      </c>
      <c r="D12631" t="s">
        <v>17411</v>
      </c>
      <c r="E12631" s="74">
        <v>41093</v>
      </c>
      <c r="F12631">
        <v>0.22753699999999999</v>
      </c>
      <c r="G12631" t="s">
        <v>17</v>
      </c>
      <c r="H12631" t="s">
        <v>17315</v>
      </c>
      <c r="I12631" s="74">
        <v>45166</v>
      </c>
      <c r="J12631" t="s">
        <v>19</v>
      </c>
      <c r="K12631" t="s">
        <v>17325</v>
      </c>
    </row>
    <row r="12632" spans="1:11" hidden="1" x14ac:dyDescent="0.3">
      <c r="A12632" t="s">
        <v>18499</v>
      </c>
      <c r="B12632" t="s">
        <v>18500</v>
      </c>
      <c r="C12632" t="s">
        <v>17410</v>
      </c>
      <c r="D12632" t="s">
        <v>17411</v>
      </c>
      <c r="E12632" s="74">
        <v>41019</v>
      </c>
      <c r="F12632">
        <v>0.24184</v>
      </c>
      <c r="G12632" t="s">
        <v>17</v>
      </c>
      <c r="H12632" t="s">
        <v>17315</v>
      </c>
      <c r="I12632" s="74">
        <v>45166</v>
      </c>
      <c r="J12632" t="s">
        <v>19</v>
      </c>
      <c r="K12632" t="s">
        <v>17325</v>
      </c>
    </row>
    <row r="12633" spans="1:11" hidden="1" x14ac:dyDescent="0.3">
      <c r="A12633" t="s">
        <v>18505</v>
      </c>
      <c r="B12633" t="s">
        <v>18506</v>
      </c>
      <c r="C12633" t="s">
        <v>17410</v>
      </c>
      <c r="D12633" t="s">
        <v>17411</v>
      </c>
      <c r="E12633" s="74">
        <v>41317</v>
      </c>
      <c r="F12633">
        <v>0.23319300000000001</v>
      </c>
      <c r="G12633" t="s">
        <v>17</v>
      </c>
      <c r="H12633" t="s">
        <v>17315</v>
      </c>
      <c r="I12633" s="74">
        <v>45166</v>
      </c>
      <c r="J12633" t="s">
        <v>19</v>
      </c>
      <c r="K12633" t="s">
        <v>17325</v>
      </c>
    </row>
    <row r="12634" spans="1:11" hidden="1" x14ac:dyDescent="0.3">
      <c r="A12634" t="s">
        <v>18507</v>
      </c>
      <c r="B12634" t="s">
        <v>18508</v>
      </c>
      <c r="C12634" t="s">
        <v>17410</v>
      </c>
      <c r="D12634" t="s">
        <v>17411</v>
      </c>
      <c r="E12634" s="74">
        <v>40995</v>
      </c>
      <c r="F12634">
        <v>0.208708</v>
      </c>
      <c r="G12634" t="s">
        <v>17</v>
      </c>
      <c r="H12634" t="s">
        <v>17315</v>
      </c>
      <c r="I12634" s="74">
        <v>45166</v>
      </c>
      <c r="J12634" t="s">
        <v>19</v>
      </c>
      <c r="K12634" t="s">
        <v>17325</v>
      </c>
    </row>
    <row r="12635" spans="1:11" hidden="1" x14ac:dyDescent="0.3">
      <c r="A12635" t="s">
        <v>18290</v>
      </c>
      <c r="B12635" t="s">
        <v>18291</v>
      </c>
      <c r="C12635" t="s">
        <v>17410</v>
      </c>
      <c r="D12635" t="s">
        <v>17411</v>
      </c>
      <c r="E12635" s="74">
        <v>40968</v>
      </c>
      <c r="F12635">
        <v>0.15102699999999999</v>
      </c>
      <c r="G12635" t="s">
        <v>17</v>
      </c>
      <c r="H12635" t="s">
        <v>17315</v>
      </c>
      <c r="I12635" s="74">
        <v>45166</v>
      </c>
      <c r="J12635" t="s">
        <v>19</v>
      </c>
      <c r="K12635" t="s">
        <v>17325</v>
      </c>
    </row>
    <row r="12636" spans="1:11" hidden="1" x14ac:dyDescent="0.3">
      <c r="A12636" t="s">
        <v>18509</v>
      </c>
      <c r="B12636" t="s">
        <v>18510</v>
      </c>
      <c r="C12636" t="s">
        <v>17410</v>
      </c>
      <c r="D12636" t="s">
        <v>17411</v>
      </c>
      <c r="E12636" s="74">
        <v>41053</v>
      </c>
      <c r="F12636">
        <v>0.19714699999999999</v>
      </c>
      <c r="G12636" t="s">
        <v>17</v>
      </c>
      <c r="H12636" t="s">
        <v>17315</v>
      </c>
      <c r="I12636" s="74">
        <v>45166</v>
      </c>
      <c r="J12636" t="s">
        <v>19</v>
      </c>
      <c r="K12636" t="s">
        <v>17325</v>
      </c>
    </row>
    <row r="12637" spans="1:11" hidden="1" x14ac:dyDescent="0.3">
      <c r="A12637" t="s">
        <v>18511</v>
      </c>
      <c r="B12637" t="s">
        <v>18512</v>
      </c>
      <c r="C12637" t="s">
        <v>17410</v>
      </c>
      <c r="D12637" t="s">
        <v>17411</v>
      </c>
      <c r="E12637" s="74">
        <v>41023</v>
      </c>
      <c r="F12637">
        <v>0.236955</v>
      </c>
      <c r="G12637" t="s">
        <v>17</v>
      </c>
      <c r="H12637" t="s">
        <v>17315</v>
      </c>
      <c r="I12637" s="74">
        <v>45166</v>
      </c>
      <c r="J12637" t="s">
        <v>19</v>
      </c>
      <c r="K12637" t="s">
        <v>17325</v>
      </c>
    </row>
    <row r="12638" spans="1:11" hidden="1" x14ac:dyDescent="0.3">
      <c r="A12638" t="s">
        <v>18513</v>
      </c>
      <c r="B12638" t="s">
        <v>18514</v>
      </c>
      <c r="C12638" t="s">
        <v>17410</v>
      </c>
      <c r="D12638" t="s">
        <v>17411</v>
      </c>
      <c r="E12638" s="74">
        <v>41109</v>
      </c>
      <c r="F12638">
        <v>0.22211900000000001</v>
      </c>
      <c r="G12638" t="s">
        <v>17</v>
      </c>
      <c r="H12638" t="s">
        <v>17315</v>
      </c>
      <c r="I12638" s="74">
        <v>45166</v>
      </c>
      <c r="J12638" t="s">
        <v>19</v>
      </c>
      <c r="K12638" t="s">
        <v>17325</v>
      </c>
    </row>
    <row r="12639" spans="1:11" hidden="1" x14ac:dyDescent="0.3">
      <c r="A12639" t="s">
        <v>18515</v>
      </c>
      <c r="B12639" t="s">
        <v>18516</v>
      </c>
      <c r="C12639" t="s">
        <v>17410</v>
      </c>
      <c r="D12639" t="s">
        <v>17411</v>
      </c>
      <c r="E12639" s="74">
        <v>41010</v>
      </c>
      <c r="F12639">
        <v>0.23624300000000001</v>
      </c>
      <c r="G12639" t="s">
        <v>17</v>
      </c>
      <c r="H12639" t="s">
        <v>17315</v>
      </c>
      <c r="I12639" s="74">
        <v>45166</v>
      </c>
      <c r="J12639" t="s">
        <v>19</v>
      </c>
      <c r="K12639" t="s">
        <v>17325</v>
      </c>
    </row>
    <row r="12640" spans="1:11" hidden="1" x14ac:dyDescent="0.3">
      <c r="A12640" t="s">
        <v>18517</v>
      </c>
      <c r="B12640" t="s">
        <v>18518</v>
      </c>
      <c r="C12640" t="s">
        <v>17410</v>
      </c>
      <c r="D12640" t="s">
        <v>17411</v>
      </c>
      <c r="E12640" s="74">
        <v>41051</v>
      </c>
      <c r="F12640">
        <v>0.23811499999999999</v>
      </c>
      <c r="G12640" t="s">
        <v>17</v>
      </c>
      <c r="H12640" t="s">
        <v>17315</v>
      </c>
      <c r="I12640" s="74">
        <v>45166</v>
      </c>
      <c r="J12640" t="s">
        <v>19</v>
      </c>
      <c r="K12640" t="s">
        <v>17325</v>
      </c>
    </row>
    <row r="12641" spans="1:11" hidden="1" x14ac:dyDescent="0.3">
      <c r="A12641" t="s">
        <v>18302</v>
      </c>
      <c r="B12641" t="s">
        <v>18303</v>
      </c>
      <c r="C12641" t="s">
        <v>17410</v>
      </c>
      <c r="D12641" t="s">
        <v>17411</v>
      </c>
      <c r="E12641" s="74">
        <v>41083</v>
      </c>
      <c r="F12641">
        <v>0.23477500000000001</v>
      </c>
      <c r="G12641" t="s">
        <v>17</v>
      </c>
      <c r="H12641" t="s">
        <v>17315</v>
      </c>
      <c r="I12641" s="74">
        <v>45166</v>
      </c>
      <c r="J12641" t="s">
        <v>19</v>
      </c>
      <c r="K12641" t="s">
        <v>17325</v>
      </c>
    </row>
    <row r="12642" spans="1:11" hidden="1" x14ac:dyDescent="0.3">
      <c r="A12642" t="s">
        <v>18306</v>
      </c>
      <c r="B12642" t="s">
        <v>18307</v>
      </c>
      <c r="C12642" t="s">
        <v>17410</v>
      </c>
      <c r="D12642" t="s">
        <v>17411</v>
      </c>
      <c r="E12642" s="74">
        <v>41016</v>
      </c>
      <c r="F12642">
        <v>0.227293</v>
      </c>
      <c r="G12642" t="s">
        <v>17</v>
      </c>
      <c r="H12642" t="s">
        <v>17315</v>
      </c>
      <c r="I12642" s="74">
        <v>45166</v>
      </c>
      <c r="J12642" t="s">
        <v>19</v>
      </c>
      <c r="K12642" t="s">
        <v>17325</v>
      </c>
    </row>
    <row r="12643" spans="1:11" hidden="1" x14ac:dyDescent="0.3">
      <c r="A12643" t="s">
        <v>18519</v>
      </c>
      <c r="B12643" t="s">
        <v>18520</v>
      </c>
      <c r="C12643" t="s">
        <v>17410</v>
      </c>
      <c r="D12643" t="s">
        <v>17411</v>
      </c>
      <c r="E12643" s="74">
        <v>41047</v>
      </c>
      <c r="F12643">
        <v>0.24793000000000001</v>
      </c>
      <c r="G12643" t="s">
        <v>17</v>
      </c>
      <c r="H12643" t="s">
        <v>17315</v>
      </c>
      <c r="I12643" s="74">
        <v>45166</v>
      </c>
      <c r="J12643" t="s">
        <v>19</v>
      </c>
      <c r="K12643" t="s">
        <v>17325</v>
      </c>
    </row>
    <row r="12644" spans="1:11" hidden="1" x14ac:dyDescent="0.3">
      <c r="A12644" t="s">
        <v>18312</v>
      </c>
      <c r="B12644" t="s">
        <v>18313</v>
      </c>
      <c r="C12644" t="s">
        <v>17410</v>
      </c>
      <c r="D12644" t="s">
        <v>17411</v>
      </c>
      <c r="E12644" s="74">
        <v>41152</v>
      </c>
      <c r="F12644">
        <v>0.24648600000000001</v>
      </c>
      <c r="G12644" t="s">
        <v>17</v>
      </c>
      <c r="H12644" t="s">
        <v>17315</v>
      </c>
      <c r="I12644" s="74">
        <v>45166</v>
      </c>
      <c r="J12644" t="s">
        <v>19</v>
      </c>
      <c r="K12644" t="s">
        <v>17325</v>
      </c>
    </row>
    <row r="12645" spans="1:11" hidden="1" x14ac:dyDescent="0.3">
      <c r="A12645" t="s">
        <v>18521</v>
      </c>
      <c r="B12645" t="s">
        <v>18522</v>
      </c>
      <c r="C12645" t="s">
        <v>17410</v>
      </c>
      <c r="D12645" t="s">
        <v>17411</v>
      </c>
      <c r="E12645" s="74">
        <v>41002</v>
      </c>
      <c r="F12645">
        <v>0.23442099999999999</v>
      </c>
      <c r="G12645" t="s">
        <v>17</v>
      </c>
      <c r="H12645" t="s">
        <v>17315</v>
      </c>
      <c r="I12645" s="74">
        <v>45166</v>
      </c>
      <c r="J12645" t="s">
        <v>19</v>
      </c>
      <c r="K12645" t="s">
        <v>17325</v>
      </c>
    </row>
    <row r="12646" spans="1:11" hidden="1" x14ac:dyDescent="0.3">
      <c r="A12646" t="s">
        <v>18314</v>
      </c>
      <c r="B12646" t="s">
        <v>18315</v>
      </c>
      <c r="C12646" t="s">
        <v>17410</v>
      </c>
      <c r="D12646" t="s">
        <v>17411</v>
      </c>
      <c r="E12646" s="74">
        <v>40627</v>
      </c>
      <c r="F12646">
        <v>0.227103</v>
      </c>
      <c r="G12646" t="s">
        <v>17</v>
      </c>
      <c r="H12646" t="s">
        <v>17315</v>
      </c>
      <c r="I12646" s="74">
        <v>45166</v>
      </c>
      <c r="J12646" t="s">
        <v>19</v>
      </c>
      <c r="K12646" t="s">
        <v>17325</v>
      </c>
    </row>
    <row r="12647" spans="1:11" hidden="1" x14ac:dyDescent="0.3">
      <c r="A12647" t="s">
        <v>18316</v>
      </c>
      <c r="B12647" t="s">
        <v>18317</v>
      </c>
      <c r="C12647" t="s">
        <v>17410</v>
      </c>
      <c r="D12647" t="s">
        <v>17411</v>
      </c>
      <c r="E12647" s="74">
        <v>41135</v>
      </c>
      <c r="F12647">
        <v>0.24196799999999999</v>
      </c>
      <c r="G12647" t="s">
        <v>17</v>
      </c>
      <c r="H12647" t="s">
        <v>17315</v>
      </c>
      <c r="I12647" s="74">
        <v>45166</v>
      </c>
      <c r="J12647" t="s">
        <v>19</v>
      </c>
      <c r="K12647" t="s">
        <v>17325</v>
      </c>
    </row>
    <row r="12648" spans="1:11" hidden="1" x14ac:dyDescent="0.3">
      <c r="A12648" t="s">
        <v>18320</v>
      </c>
      <c r="B12648" t="s">
        <v>18321</v>
      </c>
      <c r="C12648" t="s">
        <v>17410</v>
      </c>
      <c r="D12648" t="s">
        <v>17411</v>
      </c>
      <c r="E12648" s="74">
        <v>41010</v>
      </c>
      <c r="F12648">
        <v>0.22540299999999999</v>
      </c>
      <c r="G12648" t="s">
        <v>17</v>
      </c>
      <c r="H12648" t="s">
        <v>17315</v>
      </c>
      <c r="I12648" s="74">
        <v>45166</v>
      </c>
      <c r="J12648" t="s">
        <v>19</v>
      </c>
      <c r="K12648" t="s">
        <v>17325</v>
      </c>
    </row>
    <row r="12649" spans="1:11" hidden="1" x14ac:dyDescent="0.3">
      <c r="A12649" t="s">
        <v>18322</v>
      </c>
      <c r="B12649" t="s">
        <v>18323</v>
      </c>
      <c r="C12649" t="s">
        <v>17410</v>
      </c>
      <c r="D12649" t="s">
        <v>17411</v>
      </c>
      <c r="E12649" s="74">
        <v>41039</v>
      </c>
      <c r="F12649">
        <v>0.237815</v>
      </c>
      <c r="G12649" t="s">
        <v>17</v>
      </c>
      <c r="H12649" t="s">
        <v>17315</v>
      </c>
      <c r="I12649" s="74">
        <v>45166</v>
      </c>
      <c r="J12649" t="s">
        <v>19</v>
      </c>
      <c r="K12649" t="s">
        <v>17325</v>
      </c>
    </row>
    <row r="12650" spans="1:11" hidden="1" x14ac:dyDescent="0.3">
      <c r="A12650" t="s">
        <v>18324</v>
      </c>
      <c r="B12650" t="s">
        <v>18325</v>
      </c>
      <c r="C12650" t="s">
        <v>17410</v>
      </c>
      <c r="D12650" t="s">
        <v>17411</v>
      </c>
      <c r="E12650" s="74">
        <v>41095</v>
      </c>
      <c r="F12650">
        <v>0.243867</v>
      </c>
      <c r="G12650" t="s">
        <v>17</v>
      </c>
      <c r="H12650" t="s">
        <v>17315</v>
      </c>
      <c r="I12650" s="74">
        <v>45166</v>
      </c>
      <c r="J12650" t="s">
        <v>19</v>
      </c>
      <c r="K12650" t="s">
        <v>17325</v>
      </c>
    </row>
    <row r="12651" spans="1:11" hidden="1" x14ac:dyDescent="0.3">
      <c r="A12651" t="s">
        <v>18326</v>
      </c>
      <c r="B12651" t="s">
        <v>18327</v>
      </c>
      <c r="C12651" t="s">
        <v>17410</v>
      </c>
      <c r="D12651" t="s">
        <v>17411</v>
      </c>
      <c r="E12651" s="74">
        <v>41053</v>
      </c>
      <c r="F12651">
        <v>0.24315800000000001</v>
      </c>
      <c r="G12651" t="s">
        <v>17</v>
      </c>
      <c r="H12651" t="s">
        <v>17315</v>
      </c>
      <c r="I12651" s="74">
        <v>45166</v>
      </c>
      <c r="J12651" t="s">
        <v>19</v>
      </c>
      <c r="K12651" t="s">
        <v>17325</v>
      </c>
    </row>
    <row r="12652" spans="1:11" hidden="1" x14ac:dyDescent="0.3">
      <c r="A12652" t="s">
        <v>18328</v>
      </c>
      <c r="B12652" t="s">
        <v>18329</v>
      </c>
      <c r="C12652" t="s">
        <v>17410</v>
      </c>
      <c r="D12652" t="s">
        <v>17411</v>
      </c>
      <c r="E12652" s="74">
        <v>40995</v>
      </c>
      <c r="F12652">
        <v>0.24811</v>
      </c>
      <c r="G12652" t="s">
        <v>17</v>
      </c>
      <c r="H12652" t="s">
        <v>17315</v>
      </c>
      <c r="I12652" s="74">
        <v>45166</v>
      </c>
      <c r="J12652" t="s">
        <v>19</v>
      </c>
      <c r="K12652" t="s">
        <v>17325</v>
      </c>
    </row>
    <row r="12653" spans="1:11" hidden="1" x14ac:dyDescent="0.3">
      <c r="A12653" t="s">
        <v>18330</v>
      </c>
      <c r="B12653" t="s">
        <v>18331</v>
      </c>
      <c r="C12653" t="s">
        <v>17410</v>
      </c>
      <c r="D12653" t="s">
        <v>17411</v>
      </c>
      <c r="E12653" s="74">
        <v>40995</v>
      </c>
      <c r="F12653">
        <v>0.24843100000000001</v>
      </c>
      <c r="G12653" t="s">
        <v>17</v>
      </c>
      <c r="H12653" t="s">
        <v>17315</v>
      </c>
      <c r="I12653" s="74">
        <v>45166</v>
      </c>
      <c r="J12653" t="s">
        <v>19</v>
      </c>
      <c r="K12653" t="s">
        <v>17325</v>
      </c>
    </row>
    <row r="12654" spans="1:11" hidden="1" x14ac:dyDescent="0.3">
      <c r="A12654" t="s">
        <v>18332</v>
      </c>
      <c r="B12654" t="s">
        <v>18333</v>
      </c>
      <c r="C12654" t="s">
        <v>17410</v>
      </c>
      <c r="D12654" t="s">
        <v>17411</v>
      </c>
      <c r="E12654" s="74">
        <v>41060</v>
      </c>
      <c r="F12654">
        <v>0.233567</v>
      </c>
      <c r="G12654" t="s">
        <v>17</v>
      </c>
      <c r="H12654" t="s">
        <v>17315</v>
      </c>
      <c r="I12654" s="74">
        <v>45166</v>
      </c>
      <c r="J12654" t="s">
        <v>19</v>
      </c>
      <c r="K12654" t="s">
        <v>17325</v>
      </c>
    </row>
    <row r="12655" spans="1:11" hidden="1" x14ac:dyDescent="0.3">
      <c r="A12655" t="s">
        <v>18334</v>
      </c>
      <c r="B12655" t="s">
        <v>18335</v>
      </c>
      <c r="C12655" t="s">
        <v>17410</v>
      </c>
      <c r="D12655" t="s">
        <v>17411</v>
      </c>
      <c r="E12655" s="74">
        <v>41008</v>
      </c>
      <c r="F12655">
        <v>0.237182</v>
      </c>
      <c r="G12655" t="s">
        <v>17</v>
      </c>
      <c r="H12655" t="s">
        <v>17315</v>
      </c>
      <c r="I12655" s="74">
        <v>45166</v>
      </c>
      <c r="J12655" t="s">
        <v>19</v>
      </c>
      <c r="K12655" t="s">
        <v>17325</v>
      </c>
    </row>
    <row r="12656" spans="1:11" hidden="1" x14ac:dyDescent="0.3">
      <c r="A12656" t="s">
        <v>18338</v>
      </c>
      <c r="B12656" t="s">
        <v>18339</v>
      </c>
      <c r="C12656" t="s">
        <v>17410</v>
      </c>
      <c r="D12656" t="s">
        <v>17411</v>
      </c>
      <c r="E12656" s="74">
        <v>41001</v>
      </c>
      <c r="F12656">
        <v>0.24046400000000001</v>
      </c>
      <c r="G12656" t="s">
        <v>17</v>
      </c>
      <c r="H12656" t="s">
        <v>17315</v>
      </c>
      <c r="I12656" s="74">
        <v>45166</v>
      </c>
      <c r="J12656" t="s">
        <v>19</v>
      </c>
      <c r="K12656" t="s">
        <v>17325</v>
      </c>
    </row>
    <row r="12657" spans="1:11" hidden="1" x14ac:dyDescent="0.3">
      <c r="A12657" t="s">
        <v>18340</v>
      </c>
      <c r="B12657" t="s">
        <v>18341</v>
      </c>
      <c r="C12657" t="s">
        <v>17410</v>
      </c>
      <c r="D12657" t="s">
        <v>17411</v>
      </c>
      <c r="E12657" s="74">
        <v>40980</v>
      </c>
      <c r="F12657">
        <v>0.243587</v>
      </c>
      <c r="G12657" t="s">
        <v>17</v>
      </c>
      <c r="H12657" t="s">
        <v>17315</v>
      </c>
      <c r="I12657" s="74">
        <v>45166</v>
      </c>
      <c r="J12657" t="s">
        <v>19</v>
      </c>
      <c r="K12657" t="s">
        <v>17325</v>
      </c>
    </row>
    <row r="12658" spans="1:11" hidden="1" x14ac:dyDescent="0.3">
      <c r="A12658" t="s">
        <v>18342</v>
      </c>
      <c r="B12658" t="s">
        <v>18343</v>
      </c>
      <c r="C12658" t="s">
        <v>17410</v>
      </c>
      <c r="D12658" t="s">
        <v>17411</v>
      </c>
      <c r="E12658" s="74">
        <v>41018</v>
      </c>
      <c r="F12658">
        <v>0.24379500000000001</v>
      </c>
      <c r="G12658" t="s">
        <v>17</v>
      </c>
      <c r="H12658" t="s">
        <v>17315</v>
      </c>
      <c r="I12658" s="74">
        <v>45166</v>
      </c>
      <c r="J12658" t="s">
        <v>19</v>
      </c>
      <c r="K12658" t="s">
        <v>17325</v>
      </c>
    </row>
    <row r="12659" spans="1:11" hidden="1" x14ac:dyDescent="0.3">
      <c r="A12659" t="s">
        <v>18344</v>
      </c>
      <c r="B12659" t="s">
        <v>18345</v>
      </c>
      <c r="C12659" t="s">
        <v>17410</v>
      </c>
      <c r="D12659" t="s">
        <v>17411</v>
      </c>
      <c r="E12659" s="74">
        <v>41044</v>
      </c>
      <c r="F12659">
        <v>0.231631</v>
      </c>
      <c r="G12659" t="s">
        <v>17</v>
      </c>
      <c r="H12659" t="s">
        <v>17315</v>
      </c>
      <c r="I12659" s="74">
        <v>45166</v>
      </c>
      <c r="J12659" t="s">
        <v>19</v>
      </c>
      <c r="K12659" t="s">
        <v>17325</v>
      </c>
    </row>
    <row r="12660" spans="1:11" hidden="1" x14ac:dyDescent="0.3">
      <c r="A12660" t="s">
        <v>18346</v>
      </c>
      <c r="B12660" t="s">
        <v>18347</v>
      </c>
      <c r="C12660" t="s">
        <v>17410</v>
      </c>
      <c r="D12660" t="s">
        <v>17411</v>
      </c>
      <c r="E12660" s="74">
        <v>41096</v>
      </c>
      <c r="F12660">
        <v>0.248719</v>
      </c>
      <c r="G12660" t="s">
        <v>17</v>
      </c>
      <c r="H12660" t="s">
        <v>17315</v>
      </c>
      <c r="I12660" s="74">
        <v>45166</v>
      </c>
      <c r="J12660" t="s">
        <v>19</v>
      </c>
      <c r="K12660" t="s">
        <v>17325</v>
      </c>
    </row>
    <row r="12661" spans="1:11" hidden="1" x14ac:dyDescent="0.3">
      <c r="A12661" t="s">
        <v>18348</v>
      </c>
      <c r="B12661" t="s">
        <v>18349</v>
      </c>
      <c r="C12661" t="s">
        <v>17410</v>
      </c>
      <c r="D12661" t="s">
        <v>17411</v>
      </c>
      <c r="E12661" s="74">
        <v>41037</v>
      </c>
      <c r="F12661">
        <v>0.24132100000000001</v>
      </c>
      <c r="G12661" t="s">
        <v>17</v>
      </c>
      <c r="H12661" t="s">
        <v>17315</v>
      </c>
      <c r="I12661" s="74">
        <v>45320</v>
      </c>
      <c r="J12661" t="s">
        <v>19</v>
      </c>
      <c r="K12661" t="s">
        <v>17325</v>
      </c>
    </row>
    <row r="12662" spans="1:11" hidden="1" x14ac:dyDescent="0.3">
      <c r="A12662" t="s">
        <v>18350</v>
      </c>
      <c r="B12662" t="s">
        <v>18351</v>
      </c>
      <c r="C12662" t="s">
        <v>17410</v>
      </c>
      <c r="D12662" t="s">
        <v>17411</v>
      </c>
      <c r="E12662" s="74">
        <v>41032</v>
      </c>
      <c r="F12662">
        <v>0.244559</v>
      </c>
      <c r="G12662" t="s">
        <v>17</v>
      </c>
      <c r="H12662" t="s">
        <v>17315</v>
      </c>
      <c r="I12662" s="74">
        <v>45166</v>
      </c>
      <c r="J12662" t="s">
        <v>19</v>
      </c>
      <c r="K12662" t="s">
        <v>17325</v>
      </c>
    </row>
    <row r="12663" spans="1:11" hidden="1" x14ac:dyDescent="0.3">
      <c r="A12663" t="s">
        <v>18352</v>
      </c>
      <c r="B12663" t="s">
        <v>18353</v>
      </c>
      <c r="C12663" t="s">
        <v>17410</v>
      </c>
      <c r="D12663" t="s">
        <v>17411</v>
      </c>
      <c r="E12663" s="74">
        <v>41043</v>
      </c>
      <c r="F12663">
        <v>0.24093100000000001</v>
      </c>
      <c r="G12663" t="s">
        <v>17</v>
      </c>
      <c r="H12663" t="s">
        <v>17315</v>
      </c>
      <c r="I12663" s="74">
        <v>45166</v>
      </c>
      <c r="J12663" t="s">
        <v>19</v>
      </c>
      <c r="K12663" t="s">
        <v>17325</v>
      </c>
    </row>
    <row r="12664" spans="1:11" hidden="1" x14ac:dyDescent="0.3">
      <c r="A12664" t="s">
        <v>18354</v>
      </c>
      <c r="B12664" t="s">
        <v>18355</v>
      </c>
      <c r="C12664" t="s">
        <v>17410</v>
      </c>
      <c r="D12664" t="s">
        <v>17411</v>
      </c>
      <c r="E12664" s="74">
        <v>41047</v>
      </c>
      <c r="F12664">
        <v>0.23951500000000001</v>
      </c>
      <c r="G12664" t="s">
        <v>17</v>
      </c>
      <c r="H12664" t="s">
        <v>17315</v>
      </c>
      <c r="I12664" s="74">
        <v>45166</v>
      </c>
      <c r="J12664" t="s">
        <v>19</v>
      </c>
      <c r="K12664" t="s">
        <v>17325</v>
      </c>
    </row>
    <row r="12665" spans="1:11" hidden="1" x14ac:dyDescent="0.3">
      <c r="A12665" t="s">
        <v>18356</v>
      </c>
      <c r="B12665" t="s">
        <v>18357</v>
      </c>
      <c r="C12665" t="s">
        <v>17410</v>
      </c>
      <c r="D12665" t="s">
        <v>17411</v>
      </c>
      <c r="E12665" s="74">
        <v>41096</v>
      </c>
      <c r="F12665">
        <v>0.24129700000000001</v>
      </c>
      <c r="G12665" t="s">
        <v>17</v>
      </c>
      <c r="H12665" t="s">
        <v>17315</v>
      </c>
      <c r="I12665" s="74">
        <v>45166</v>
      </c>
      <c r="J12665" t="s">
        <v>19</v>
      </c>
      <c r="K12665" t="s">
        <v>17325</v>
      </c>
    </row>
    <row r="12666" spans="1:11" hidden="1" x14ac:dyDescent="0.3">
      <c r="A12666" t="s">
        <v>18358</v>
      </c>
      <c r="B12666" t="s">
        <v>18359</v>
      </c>
      <c r="C12666" t="s">
        <v>17410</v>
      </c>
      <c r="D12666" t="s">
        <v>17411</v>
      </c>
      <c r="E12666" s="74">
        <v>41032</v>
      </c>
      <c r="F12666">
        <v>0.24421300000000001</v>
      </c>
      <c r="G12666" t="s">
        <v>17</v>
      </c>
      <c r="H12666" t="s">
        <v>17315</v>
      </c>
      <c r="I12666" s="74">
        <v>45166</v>
      </c>
      <c r="J12666" t="s">
        <v>19</v>
      </c>
      <c r="K12666" t="s">
        <v>17325</v>
      </c>
    </row>
    <row r="12667" spans="1:11" hidden="1" x14ac:dyDescent="0.3">
      <c r="A12667" t="s">
        <v>18361</v>
      </c>
      <c r="B12667" t="s">
        <v>18362</v>
      </c>
      <c r="C12667" t="s">
        <v>17410</v>
      </c>
      <c r="D12667" t="s">
        <v>17411</v>
      </c>
      <c r="E12667" s="74">
        <v>41065</v>
      </c>
      <c r="F12667">
        <v>0.24204500000000001</v>
      </c>
      <c r="G12667" t="s">
        <v>17</v>
      </c>
      <c r="H12667" t="s">
        <v>17315</v>
      </c>
      <c r="I12667" s="74">
        <v>45166</v>
      </c>
      <c r="J12667" t="s">
        <v>19</v>
      </c>
      <c r="K12667" t="s">
        <v>17325</v>
      </c>
    </row>
    <row r="12668" spans="1:11" hidden="1" x14ac:dyDescent="0.3">
      <c r="A12668" t="s">
        <v>18363</v>
      </c>
      <c r="B12668" t="s">
        <v>18364</v>
      </c>
      <c r="C12668" t="s">
        <v>17410</v>
      </c>
      <c r="D12668" t="s">
        <v>17411</v>
      </c>
      <c r="E12668" s="74">
        <v>40974</v>
      </c>
      <c r="F12668">
        <v>0.243224</v>
      </c>
      <c r="G12668" t="s">
        <v>17</v>
      </c>
      <c r="H12668" t="s">
        <v>17315</v>
      </c>
      <c r="I12668" s="74">
        <v>45166</v>
      </c>
      <c r="J12668" t="s">
        <v>19</v>
      </c>
      <c r="K12668" t="s">
        <v>17325</v>
      </c>
    </row>
    <row r="12669" spans="1:11" hidden="1" x14ac:dyDescent="0.3">
      <c r="A12669" t="s">
        <v>18365</v>
      </c>
      <c r="B12669" t="s">
        <v>18366</v>
      </c>
      <c r="C12669" t="s">
        <v>17410</v>
      </c>
      <c r="D12669" t="s">
        <v>17411</v>
      </c>
      <c r="E12669" s="74">
        <v>41320</v>
      </c>
      <c r="F12669">
        <v>0.22853100000000001</v>
      </c>
      <c r="G12669" t="s">
        <v>17</v>
      </c>
      <c r="H12669" t="s">
        <v>17315</v>
      </c>
      <c r="I12669" s="74">
        <v>45166</v>
      </c>
      <c r="J12669" t="s">
        <v>19</v>
      </c>
      <c r="K12669" t="s">
        <v>17325</v>
      </c>
    </row>
    <row r="12670" spans="1:11" hidden="1" x14ac:dyDescent="0.3">
      <c r="A12670" t="s">
        <v>18367</v>
      </c>
      <c r="B12670" t="s">
        <v>18368</v>
      </c>
      <c r="C12670" t="s">
        <v>17410</v>
      </c>
      <c r="D12670" t="s">
        <v>17411</v>
      </c>
      <c r="E12670" s="74">
        <v>41096</v>
      </c>
      <c r="F12670">
        <v>0.244195</v>
      </c>
      <c r="G12670" t="s">
        <v>17</v>
      </c>
      <c r="H12670" t="s">
        <v>17315</v>
      </c>
      <c r="I12670" s="74">
        <v>45166</v>
      </c>
      <c r="J12670" t="s">
        <v>19</v>
      </c>
      <c r="K12670" t="s">
        <v>17325</v>
      </c>
    </row>
    <row r="12671" spans="1:11" hidden="1" x14ac:dyDescent="0.3">
      <c r="A12671" t="s">
        <v>18369</v>
      </c>
      <c r="B12671" t="s">
        <v>18370</v>
      </c>
      <c r="C12671" t="s">
        <v>17410</v>
      </c>
      <c r="D12671" t="s">
        <v>17411</v>
      </c>
      <c r="E12671" s="74">
        <v>41141</v>
      </c>
      <c r="F12671">
        <v>0.24279500000000001</v>
      </c>
      <c r="G12671" t="s">
        <v>17</v>
      </c>
      <c r="H12671" t="s">
        <v>17315</v>
      </c>
      <c r="I12671" s="74">
        <v>45166</v>
      </c>
      <c r="J12671" t="s">
        <v>19</v>
      </c>
      <c r="K12671" t="s">
        <v>17325</v>
      </c>
    </row>
    <row r="12672" spans="1:11" hidden="1" x14ac:dyDescent="0.3">
      <c r="A12672" t="s">
        <v>18371</v>
      </c>
      <c r="B12672" t="s">
        <v>18372</v>
      </c>
      <c r="C12672" t="s">
        <v>17410</v>
      </c>
      <c r="D12672" t="s">
        <v>17411</v>
      </c>
      <c r="E12672" s="74">
        <v>41038</v>
      </c>
      <c r="F12672">
        <v>0.243455</v>
      </c>
      <c r="G12672" t="s">
        <v>17</v>
      </c>
      <c r="H12672" t="s">
        <v>17315</v>
      </c>
      <c r="I12672" s="74">
        <v>45166</v>
      </c>
      <c r="J12672" t="s">
        <v>19</v>
      </c>
      <c r="K12672" t="s">
        <v>17325</v>
      </c>
    </row>
    <row r="12673" spans="1:11" hidden="1" x14ac:dyDescent="0.3">
      <c r="A12673" t="s">
        <v>18373</v>
      </c>
      <c r="B12673" t="s">
        <v>18374</v>
      </c>
      <c r="C12673" t="s">
        <v>17410</v>
      </c>
      <c r="D12673" t="s">
        <v>17411</v>
      </c>
      <c r="E12673" s="74">
        <v>41030</v>
      </c>
      <c r="F12673">
        <v>0.24310699999999999</v>
      </c>
      <c r="G12673" t="s">
        <v>17</v>
      </c>
      <c r="H12673" t="s">
        <v>17315</v>
      </c>
      <c r="I12673" s="74">
        <v>45166</v>
      </c>
      <c r="J12673" t="s">
        <v>19</v>
      </c>
      <c r="K12673" t="s">
        <v>17325</v>
      </c>
    </row>
    <row r="12674" spans="1:11" hidden="1" x14ac:dyDescent="0.3">
      <c r="A12674" t="s">
        <v>24309</v>
      </c>
      <c r="B12674" t="s">
        <v>24310</v>
      </c>
      <c r="C12674" t="s">
        <v>17410</v>
      </c>
      <c r="D12674" t="s">
        <v>17411</v>
      </c>
      <c r="E12674" s="74">
        <v>44228</v>
      </c>
      <c r="F12674">
        <v>3.9474000000000002E-2</v>
      </c>
      <c r="G12674" t="s">
        <v>17</v>
      </c>
      <c r="H12674" t="s">
        <v>17315</v>
      </c>
      <c r="I12674" s="74">
        <v>45469</v>
      </c>
      <c r="J12674" t="s">
        <v>19</v>
      </c>
      <c r="K12674" t="s">
        <v>17325</v>
      </c>
    </row>
    <row r="12675" spans="1:11" hidden="1" x14ac:dyDescent="0.3">
      <c r="A12675" t="s">
        <v>18318</v>
      </c>
      <c r="B12675" t="s">
        <v>18319</v>
      </c>
      <c r="C12675" t="s">
        <v>17410</v>
      </c>
      <c r="D12675" t="s">
        <v>17411</v>
      </c>
      <c r="E12675" s="74">
        <v>41078</v>
      </c>
      <c r="F12675">
        <v>0.24796499999999999</v>
      </c>
      <c r="G12675" t="s">
        <v>17</v>
      </c>
      <c r="H12675" t="s">
        <v>17315</v>
      </c>
      <c r="I12675" s="74">
        <v>45166</v>
      </c>
      <c r="J12675" t="s">
        <v>19</v>
      </c>
      <c r="K12675" t="s">
        <v>17325</v>
      </c>
    </row>
    <row r="12676" spans="1:11" hidden="1" x14ac:dyDescent="0.3">
      <c r="A12676" t="s">
        <v>24311</v>
      </c>
      <c r="B12676" t="s">
        <v>24312</v>
      </c>
      <c r="C12676" t="s">
        <v>17410</v>
      </c>
      <c r="D12676" t="s">
        <v>17411</v>
      </c>
      <c r="E12676" s="74">
        <v>44224</v>
      </c>
      <c r="F12676">
        <v>2.8764000000000001E-2</v>
      </c>
      <c r="G12676" t="s">
        <v>17</v>
      </c>
      <c r="H12676" t="s">
        <v>17315</v>
      </c>
      <c r="I12676" s="74">
        <v>45469</v>
      </c>
      <c r="J12676" t="s">
        <v>19</v>
      </c>
      <c r="K12676" t="s">
        <v>17325</v>
      </c>
    </row>
    <row r="12677" spans="1:11" hidden="1" x14ac:dyDescent="0.3">
      <c r="A12677" t="s">
        <v>24313</v>
      </c>
      <c r="B12677" t="s">
        <v>24314</v>
      </c>
      <c r="C12677" t="s">
        <v>17410</v>
      </c>
      <c r="D12677" t="s">
        <v>17411</v>
      </c>
      <c r="E12677" s="74">
        <v>44368</v>
      </c>
      <c r="F12677">
        <v>3.8862000000000001E-2</v>
      </c>
      <c r="G12677" t="s">
        <v>17</v>
      </c>
      <c r="H12677" t="s">
        <v>17315</v>
      </c>
      <c r="I12677" s="74">
        <v>45469</v>
      </c>
      <c r="J12677" t="s">
        <v>19</v>
      </c>
      <c r="K12677" t="s">
        <v>17325</v>
      </c>
    </row>
    <row r="12678" spans="1:11" hidden="1" x14ac:dyDescent="0.3">
      <c r="A12678" t="s">
        <v>24315</v>
      </c>
      <c r="B12678" t="s">
        <v>24316</v>
      </c>
      <c r="C12678" t="s">
        <v>17410</v>
      </c>
      <c r="D12678" t="s">
        <v>17411</v>
      </c>
      <c r="E12678" s="74">
        <v>44154</v>
      </c>
      <c r="F12678">
        <v>2.9375999999999999E-2</v>
      </c>
      <c r="G12678" t="s">
        <v>17</v>
      </c>
      <c r="H12678" t="s">
        <v>17315</v>
      </c>
      <c r="I12678" s="74">
        <v>45469</v>
      </c>
      <c r="J12678" t="s">
        <v>19</v>
      </c>
      <c r="K12678" t="s">
        <v>17325</v>
      </c>
    </row>
    <row r="12679" spans="1:11" hidden="1" x14ac:dyDescent="0.3">
      <c r="A12679" t="s">
        <v>24317</v>
      </c>
      <c r="B12679" t="s">
        <v>24318</v>
      </c>
      <c r="C12679" t="s">
        <v>17410</v>
      </c>
      <c r="D12679" t="s">
        <v>17411</v>
      </c>
      <c r="E12679" s="74">
        <v>44400</v>
      </c>
      <c r="F12679">
        <v>4.2840000000000003E-2</v>
      </c>
      <c r="G12679" t="s">
        <v>17</v>
      </c>
      <c r="H12679" t="s">
        <v>17315</v>
      </c>
      <c r="I12679" s="74">
        <v>45469</v>
      </c>
      <c r="J12679" t="s">
        <v>19</v>
      </c>
      <c r="K12679" t="s">
        <v>17325</v>
      </c>
    </row>
    <row r="12680" spans="1:11" hidden="1" x14ac:dyDescent="0.3">
      <c r="A12680" t="s">
        <v>24319</v>
      </c>
      <c r="B12680" t="s">
        <v>24320</v>
      </c>
      <c r="C12680" t="s">
        <v>17410</v>
      </c>
      <c r="D12680" t="s">
        <v>17411</v>
      </c>
      <c r="E12680" s="74">
        <v>44191</v>
      </c>
      <c r="F12680">
        <v>3.7607000000000002E-2</v>
      </c>
      <c r="G12680" t="s">
        <v>17</v>
      </c>
      <c r="H12680" t="s">
        <v>17315</v>
      </c>
      <c r="I12680" s="74">
        <v>45469</v>
      </c>
      <c r="J12680" t="s">
        <v>19</v>
      </c>
      <c r="K12680" t="s">
        <v>17325</v>
      </c>
    </row>
    <row r="12681" spans="1:11" hidden="1" x14ac:dyDescent="0.3">
      <c r="A12681" t="s">
        <v>24321</v>
      </c>
      <c r="B12681" t="s">
        <v>24322</v>
      </c>
      <c r="C12681" t="s">
        <v>17410</v>
      </c>
      <c r="D12681" t="s">
        <v>17411</v>
      </c>
      <c r="E12681" s="74">
        <v>44235</v>
      </c>
      <c r="F12681">
        <v>3.5802E-2</v>
      </c>
      <c r="G12681" t="s">
        <v>17</v>
      </c>
      <c r="H12681" t="s">
        <v>17315</v>
      </c>
      <c r="I12681" s="74">
        <v>45469</v>
      </c>
      <c r="J12681" t="s">
        <v>19</v>
      </c>
      <c r="K12681" t="s">
        <v>17325</v>
      </c>
    </row>
    <row r="12682" spans="1:11" hidden="1" x14ac:dyDescent="0.3">
      <c r="A12682" t="s">
        <v>24324</v>
      </c>
      <c r="B12682" t="s">
        <v>24325</v>
      </c>
      <c r="C12682" t="s">
        <v>17410</v>
      </c>
      <c r="D12682" t="s">
        <v>17411</v>
      </c>
      <c r="E12682" s="74">
        <v>44236</v>
      </c>
      <c r="F12682">
        <v>4.7736000000000001E-2</v>
      </c>
      <c r="G12682" t="s">
        <v>17</v>
      </c>
      <c r="H12682" t="s">
        <v>17315</v>
      </c>
      <c r="I12682" s="74">
        <v>45469</v>
      </c>
      <c r="J12682" t="s">
        <v>19</v>
      </c>
      <c r="K12682" t="s">
        <v>17325</v>
      </c>
    </row>
    <row r="12683" spans="1:11" hidden="1" x14ac:dyDescent="0.3">
      <c r="A12683" t="s">
        <v>24326</v>
      </c>
      <c r="B12683" t="s">
        <v>24327</v>
      </c>
      <c r="C12683" t="s">
        <v>17410</v>
      </c>
      <c r="D12683" t="s">
        <v>17411</v>
      </c>
      <c r="E12683" s="74">
        <v>44230</v>
      </c>
      <c r="F12683">
        <v>3.3048000000000001E-2</v>
      </c>
      <c r="G12683" t="s">
        <v>17</v>
      </c>
      <c r="H12683" t="s">
        <v>17315</v>
      </c>
      <c r="I12683" s="74">
        <v>45469</v>
      </c>
      <c r="J12683" t="s">
        <v>19</v>
      </c>
      <c r="K12683" t="s">
        <v>17325</v>
      </c>
    </row>
    <row r="12684" spans="1:11" hidden="1" x14ac:dyDescent="0.3">
      <c r="A12684" t="s">
        <v>24328</v>
      </c>
      <c r="B12684" t="s">
        <v>24329</v>
      </c>
      <c r="C12684" t="s">
        <v>17410</v>
      </c>
      <c r="D12684" t="s">
        <v>17411</v>
      </c>
      <c r="E12684" s="74">
        <v>44246</v>
      </c>
      <c r="F12684">
        <v>3.4271999999999997E-2</v>
      </c>
      <c r="G12684" t="s">
        <v>17</v>
      </c>
      <c r="H12684" t="s">
        <v>17315</v>
      </c>
      <c r="I12684" s="74">
        <v>45469</v>
      </c>
      <c r="J12684" t="s">
        <v>19</v>
      </c>
      <c r="K12684" t="s">
        <v>17325</v>
      </c>
    </row>
    <row r="12685" spans="1:11" hidden="1" x14ac:dyDescent="0.3">
      <c r="A12685" t="s">
        <v>18375</v>
      </c>
      <c r="B12685" t="s">
        <v>18376</v>
      </c>
      <c r="C12685" t="s">
        <v>17410</v>
      </c>
      <c r="D12685" t="s">
        <v>17411</v>
      </c>
      <c r="E12685" s="74">
        <v>41113</v>
      </c>
      <c r="F12685">
        <v>0.245754</v>
      </c>
      <c r="G12685" t="s">
        <v>17</v>
      </c>
      <c r="H12685" t="s">
        <v>17315</v>
      </c>
      <c r="I12685" s="74">
        <v>45166</v>
      </c>
      <c r="J12685" t="s">
        <v>19</v>
      </c>
      <c r="K12685" t="s">
        <v>17325</v>
      </c>
    </row>
    <row r="12686" spans="1:11" hidden="1" x14ac:dyDescent="0.3">
      <c r="A12686" t="s">
        <v>18523</v>
      </c>
      <c r="B12686" t="s">
        <v>18524</v>
      </c>
      <c r="C12686" t="s">
        <v>17410</v>
      </c>
      <c r="D12686" t="s">
        <v>17411</v>
      </c>
      <c r="E12686" s="74">
        <v>41008</v>
      </c>
      <c r="F12686">
        <v>0.23943400000000001</v>
      </c>
      <c r="G12686" t="s">
        <v>17</v>
      </c>
      <c r="H12686" t="s">
        <v>17315</v>
      </c>
      <c r="I12686" s="74">
        <v>45166</v>
      </c>
      <c r="J12686" t="s">
        <v>19</v>
      </c>
      <c r="K12686" t="s">
        <v>17325</v>
      </c>
    </row>
    <row r="12687" spans="1:11" hidden="1" x14ac:dyDescent="0.3">
      <c r="A12687" t="s">
        <v>18377</v>
      </c>
      <c r="B12687" t="s">
        <v>18378</v>
      </c>
      <c r="C12687" t="s">
        <v>17410</v>
      </c>
      <c r="D12687" t="s">
        <v>17411</v>
      </c>
      <c r="E12687" s="74">
        <v>41115</v>
      </c>
      <c r="F12687">
        <v>0.24476999999999999</v>
      </c>
      <c r="G12687" t="s">
        <v>17</v>
      </c>
      <c r="H12687" t="s">
        <v>17315</v>
      </c>
      <c r="I12687" s="74">
        <v>45166</v>
      </c>
      <c r="J12687" t="s">
        <v>19</v>
      </c>
      <c r="K12687" t="s">
        <v>17325</v>
      </c>
    </row>
    <row r="12688" spans="1:11" hidden="1" x14ac:dyDescent="0.3">
      <c r="A12688" t="s">
        <v>18379</v>
      </c>
      <c r="B12688" t="s">
        <v>18380</v>
      </c>
      <c r="C12688" t="s">
        <v>17410</v>
      </c>
      <c r="D12688" t="s">
        <v>17411</v>
      </c>
      <c r="E12688" s="74">
        <v>41011</v>
      </c>
      <c r="F12688">
        <v>0.246784</v>
      </c>
      <c r="G12688" t="s">
        <v>17</v>
      </c>
      <c r="H12688" t="s">
        <v>17315</v>
      </c>
      <c r="I12688" s="74">
        <v>45166</v>
      </c>
      <c r="J12688" t="s">
        <v>19</v>
      </c>
      <c r="K12688" t="s">
        <v>17325</v>
      </c>
    </row>
    <row r="12689" spans="1:11" hidden="1" x14ac:dyDescent="0.3">
      <c r="A12689" t="s">
        <v>18381</v>
      </c>
      <c r="B12689" t="s">
        <v>18382</v>
      </c>
      <c r="C12689" t="s">
        <v>17410</v>
      </c>
      <c r="D12689" t="s">
        <v>17411</v>
      </c>
      <c r="E12689" s="74">
        <v>41083</v>
      </c>
      <c r="F12689">
        <v>0.239842</v>
      </c>
      <c r="G12689" t="s">
        <v>17</v>
      </c>
      <c r="H12689" t="s">
        <v>17315</v>
      </c>
      <c r="I12689" s="74">
        <v>45166</v>
      </c>
      <c r="J12689" t="s">
        <v>19</v>
      </c>
      <c r="K12689" t="s">
        <v>17325</v>
      </c>
    </row>
    <row r="12690" spans="1:11" hidden="1" x14ac:dyDescent="0.3">
      <c r="A12690" t="s">
        <v>18527</v>
      </c>
      <c r="B12690" t="s">
        <v>18528</v>
      </c>
      <c r="C12690" t="s">
        <v>17410</v>
      </c>
      <c r="D12690" t="s">
        <v>17411</v>
      </c>
      <c r="E12690" s="74">
        <v>41026</v>
      </c>
      <c r="F12690">
        <v>0.249084</v>
      </c>
      <c r="G12690" t="s">
        <v>17</v>
      </c>
      <c r="H12690" t="s">
        <v>17315</v>
      </c>
      <c r="I12690" s="74">
        <v>45166</v>
      </c>
      <c r="J12690" t="s">
        <v>19</v>
      </c>
      <c r="K12690" t="s">
        <v>17325</v>
      </c>
    </row>
    <row r="12691" spans="1:11" hidden="1" x14ac:dyDescent="0.3">
      <c r="A12691" t="s">
        <v>18383</v>
      </c>
      <c r="B12691" t="s">
        <v>18384</v>
      </c>
      <c r="C12691" t="s">
        <v>17410</v>
      </c>
      <c r="D12691" t="s">
        <v>17411</v>
      </c>
      <c r="E12691" s="74">
        <v>41073</v>
      </c>
      <c r="F12691">
        <v>0.23256599999999999</v>
      </c>
      <c r="G12691" t="s">
        <v>17</v>
      </c>
      <c r="H12691" t="s">
        <v>17315</v>
      </c>
      <c r="I12691" s="74">
        <v>45166</v>
      </c>
      <c r="J12691" t="s">
        <v>19</v>
      </c>
      <c r="K12691" t="s">
        <v>17325</v>
      </c>
    </row>
    <row r="12692" spans="1:11" hidden="1" x14ac:dyDescent="0.3">
      <c r="A12692" t="s">
        <v>18536</v>
      </c>
      <c r="B12692" t="s">
        <v>18537</v>
      </c>
      <c r="C12692" t="s">
        <v>17410</v>
      </c>
      <c r="D12692" t="s">
        <v>17411</v>
      </c>
      <c r="E12692" s="74">
        <v>40977</v>
      </c>
      <c r="F12692">
        <v>0.243808</v>
      </c>
      <c r="G12692" t="s">
        <v>17</v>
      </c>
      <c r="H12692" t="s">
        <v>17315</v>
      </c>
      <c r="I12692" s="74">
        <v>45166</v>
      </c>
      <c r="J12692" t="s">
        <v>19</v>
      </c>
      <c r="K12692" t="s">
        <v>17325</v>
      </c>
    </row>
    <row r="12693" spans="1:11" hidden="1" x14ac:dyDescent="0.3">
      <c r="A12693" t="s">
        <v>18385</v>
      </c>
      <c r="B12693" t="s">
        <v>18386</v>
      </c>
      <c r="C12693" t="s">
        <v>17410</v>
      </c>
      <c r="D12693" t="s">
        <v>17411</v>
      </c>
      <c r="E12693" s="74">
        <v>41037</v>
      </c>
      <c r="F12693">
        <v>0.245863</v>
      </c>
      <c r="G12693" t="s">
        <v>17</v>
      </c>
      <c r="H12693" t="s">
        <v>17315</v>
      </c>
      <c r="I12693" s="74">
        <v>45166</v>
      </c>
      <c r="J12693" t="s">
        <v>19</v>
      </c>
      <c r="K12693" t="s">
        <v>17325</v>
      </c>
    </row>
    <row r="12694" spans="1:11" hidden="1" x14ac:dyDescent="0.3">
      <c r="A12694" t="s">
        <v>18525</v>
      </c>
      <c r="B12694" t="s">
        <v>18526</v>
      </c>
      <c r="C12694" t="s">
        <v>17410</v>
      </c>
      <c r="D12694" t="s">
        <v>17411</v>
      </c>
      <c r="E12694" s="74">
        <v>40998</v>
      </c>
      <c r="F12694">
        <v>0.242474</v>
      </c>
      <c r="G12694" t="s">
        <v>17</v>
      </c>
      <c r="H12694" t="s">
        <v>17315</v>
      </c>
      <c r="I12694" s="74">
        <v>45166</v>
      </c>
      <c r="J12694" t="s">
        <v>19</v>
      </c>
      <c r="K12694" t="s">
        <v>17325</v>
      </c>
    </row>
    <row r="12695" spans="1:11" hidden="1" x14ac:dyDescent="0.3">
      <c r="A12695" t="s">
        <v>24331</v>
      </c>
      <c r="B12695" t="s">
        <v>24332</v>
      </c>
      <c r="C12695" t="s">
        <v>17410</v>
      </c>
      <c r="D12695" t="s">
        <v>17411</v>
      </c>
      <c r="E12695" s="74">
        <v>44214</v>
      </c>
      <c r="F12695">
        <v>4.5881999999999999E-2</v>
      </c>
      <c r="G12695" t="s">
        <v>17</v>
      </c>
      <c r="H12695" t="s">
        <v>17315</v>
      </c>
      <c r="I12695" s="74">
        <v>45469</v>
      </c>
      <c r="J12695" t="s">
        <v>19</v>
      </c>
      <c r="K12695" t="s">
        <v>17325</v>
      </c>
    </row>
    <row r="12696" spans="1:11" hidden="1" x14ac:dyDescent="0.3">
      <c r="A12696" t="s">
        <v>24333</v>
      </c>
      <c r="B12696" t="s">
        <v>24334</v>
      </c>
      <c r="C12696" t="s">
        <v>17410</v>
      </c>
      <c r="D12696" t="s">
        <v>17411</v>
      </c>
      <c r="E12696" s="74">
        <v>44238</v>
      </c>
      <c r="F12696">
        <v>3.7637999999999998E-2</v>
      </c>
      <c r="G12696" t="s">
        <v>17</v>
      </c>
      <c r="H12696" t="s">
        <v>17315</v>
      </c>
      <c r="I12696" s="74">
        <v>45469</v>
      </c>
      <c r="J12696" t="s">
        <v>19</v>
      </c>
      <c r="K12696" t="s">
        <v>17325</v>
      </c>
    </row>
    <row r="12697" spans="1:11" hidden="1" x14ac:dyDescent="0.3">
      <c r="A12697" t="s">
        <v>24335</v>
      </c>
      <c r="B12697" t="s">
        <v>24336</v>
      </c>
      <c r="C12697" t="s">
        <v>17410</v>
      </c>
      <c r="D12697" t="s">
        <v>17411</v>
      </c>
      <c r="E12697" s="74">
        <v>44168</v>
      </c>
      <c r="F12697">
        <v>3.3980000000000003E-2</v>
      </c>
      <c r="G12697" t="s">
        <v>17</v>
      </c>
      <c r="H12697" t="s">
        <v>17315</v>
      </c>
      <c r="I12697" s="74">
        <v>45680</v>
      </c>
      <c r="J12697" t="s">
        <v>19</v>
      </c>
      <c r="K12697" t="s">
        <v>17325</v>
      </c>
    </row>
    <row r="12698" spans="1:11" hidden="1" x14ac:dyDescent="0.3">
      <c r="A12698" t="s">
        <v>24337</v>
      </c>
      <c r="B12698" t="s">
        <v>24338</v>
      </c>
      <c r="C12698" t="s">
        <v>17410</v>
      </c>
      <c r="D12698" t="s">
        <v>17411</v>
      </c>
      <c r="E12698" s="74">
        <v>44268</v>
      </c>
      <c r="F12698">
        <v>4.3830000000000001E-2</v>
      </c>
      <c r="G12698" t="s">
        <v>17</v>
      </c>
      <c r="H12698" t="s">
        <v>17315</v>
      </c>
      <c r="I12698" s="74">
        <v>45469</v>
      </c>
      <c r="J12698" t="s">
        <v>19</v>
      </c>
      <c r="K12698" t="s">
        <v>17325</v>
      </c>
    </row>
    <row r="12699" spans="1:11" hidden="1" x14ac:dyDescent="0.3">
      <c r="A12699" t="s">
        <v>24339</v>
      </c>
      <c r="B12699" t="s">
        <v>24340</v>
      </c>
      <c r="C12699" t="s">
        <v>17410</v>
      </c>
      <c r="D12699" t="s">
        <v>17411</v>
      </c>
      <c r="E12699" s="74">
        <v>44217</v>
      </c>
      <c r="F12699">
        <v>6.2118E-2</v>
      </c>
      <c r="G12699" t="s">
        <v>17</v>
      </c>
      <c r="H12699" t="s">
        <v>17315</v>
      </c>
      <c r="I12699" s="74">
        <v>45469</v>
      </c>
      <c r="J12699" t="s">
        <v>19</v>
      </c>
      <c r="K12699" t="s">
        <v>17325</v>
      </c>
    </row>
    <row r="12700" spans="1:11" hidden="1" x14ac:dyDescent="0.3">
      <c r="A12700" t="s">
        <v>24341</v>
      </c>
      <c r="B12700" t="s">
        <v>24342</v>
      </c>
      <c r="C12700" t="s">
        <v>17410</v>
      </c>
      <c r="D12700" t="s">
        <v>17411</v>
      </c>
      <c r="E12700" s="74">
        <v>44312</v>
      </c>
      <c r="F12700">
        <v>5.5385999999999998E-2</v>
      </c>
      <c r="G12700" t="s">
        <v>17</v>
      </c>
      <c r="H12700" t="s">
        <v>17315</v>
      </c>
      <c r="I12700" s="74">
        <v>45469</v>
      </c>
      <c r="J12700" t="s">
        <v>19</v>
      </c>
      <c r="K12700" t="s">
        <v>17325</v>
      </c>
    </row>
    <row r="12701" spans="1:11" hidden="1" x14ac:dyDescent="0.3">
      <c r="A12701" t="s">
        <v>24343</v>
      </c>
      <c r="B12701" t="s">
        <v>24344</v>
      </c>
      <c r="C12701" t="s">
        <v>17410</v>
      </c>
      <c r="D12701" t="s">
        <v>17411</v>
      </c>
      <c r="E12701" s="74">
        <v>44230</v>
      </c>
      <c r="F12701">
        <v>5.6610000000000001E-2</v>
      </c>
      <c r="G12701" t="s">
        <v>17</v>
      </c>
      <c r="H12701" t="s">
        <v>17315</v>
      </c>
      <c r="I12701" s="74">
        <v>45469</v>
      </c>
      <c r="J12701" t="s">
        <v>19</v>
      </c>
      <c r="K12701" t="s">
        <v>17325</v>
      </c>
    </row>
    <row r="12702" spans="1:11" hidden="1" x14ac:dyDescent="0.3">
      <c r="A12702" t="s">
        <v>24345</v>
      </c>
      <c r="B12702" t="s">
        <v>24346</v>
      </c>
      <c r="C12702" t="s">
        <v>17410</v>
      </c>
      <c r="D12702" t="s">
        <v>17411</v>
      </c>
      <c r="E12702" s="74">
        <v>43984</v>
      </c>
      <c r="F12702">
        <v>5.0859000000000001E-2</v>
      </c>
      <c r="G12702" t="s">
        <v>17</v>
      </c>
      <c r="H12702" t="s">
        <v>17315</v>
      </c>
      <c r="I12702" s="74">
        <v>45469</v>
      </c>
      <c r="J12702" t="s">
        <v>19</v>
      </c>
      <c r="K12702" t="s">
        <v>17325</v>
      </c>
    </row>
    <row r="12703" spans="1:11" hidden="1" x14ac:dyDescent="0.3">
      <c r="A12703" t="s">
        <v>24347</v>
      </c>
      <c r="B12703" t="s">
        <v>24348</v>
      </c>
      <c r="C12703" t="s">
        <v>17410</v>
      </c>
      <c r="D12703" t="s">
        <v>17411</v>
      </c>
      <c r="E12703" s="74">
        <v>43935</v>
      </c>
      <c r="F12703">
        <v>4.2875999999999997E-2</v>
      </c>
      <c r="G12703" t="s">
        <v>17</v>
      </c>
      <c r="H12703" t="s">
        <v>17315</v>
      </c>
      <c r="I12703" s="74">
        <v>45469</v>
      </c>
      <c r="J12703" t="s">
        <v>19</v>
      </c>
      <c r="K12703" t="s">
        <v>17325</v>
      </c>
    </row>
    <row r="12704" spans="1:11" hidden="1" x14ac:dyDescent="0.3">
      <c r="A12704" t="s">
        <v>18387</v>
      </c>
      <c r="B12704" t="s">
        <v>18388</v>
      </c>
      <c r="C12704" t="s">
        <v>17410</v>
      </c>
      <c r="D12704" t="s">
        <v>17411</v>
      </c>
      <c r="E12704" s="74">
        <v>41060</v>
      </c>
      <c r="F12704">
        <v>0.24035200000000001</v>
      </c>
      <c r="G12704" t="s">
        <v>17</v>
      </c>
      <c r="H12704" t="s">
        <v>17315</v>
      </c>
      <c r="I12704" s="74">
        <v>45166</v>
      </c>
      <c r="J12704" t="s">
        <v>19</v>
      </c>
      <c r="K12704" t="s">
        <v>17325</v>
      </c>
    </row>
    <row r="12705" spans="1:11" hidden="1" x14ac:dyDescent="0.3">
      <c r="A12705" t="s">
        <v>18389</v>
      </c>
      <c r="B12705" t="s">
        <v>18390</v>
      </c>
      <c r="C12705" t="s">
        <v>17410</v>
      </c>
      <c r="D12705" t="s">
        <v>17411</v>
      </c>
      <c r="E12705" s="74">
        <v>41080</v>
      </c>
      <c r="F12705">
        <v>0.23905899999999999</v>
      </c>
      <c r="G12705" t="s">
        <v>17</v>
      </c>
      <c r="H12705" t="s">
        <v>17315</v>
      </c>
      <c r="I12705" s="74">
        <v>45166</v>
      </c>
      <c r="J12705" t="s">
        <v>19</v>
      </c>
      <c r="K12705" t="s">
        <v>17325</v>
      </c>
    </row>
    <row r="12706" spans="1:11" hidden="1" x14ac:dyDescent="0.3">
      <c r="A12706" t="s">
        <v>18391</v>
      </c>
      <c r="B12706" t="s">
        <v>18392</v>
      </c>
      <c r="C12706" t="s">
        <v>17410</v>
      </c>
      <c r="D12706" t="s">
        <v>17411</v>
      </c>
      <c r="E12706" s="74">
        <v>40967</v>
      </c>
      <c r="F12706">
        <v>0.23375699999999999</v>
      </c>
      <c r="G12706" t="s">
        <v>17</v>
      </c>
      <c r="H12706" t="s">
        <v>17315</v>
      </c>
      <c r="I12706" s="74">
        <v>45166</v>
      </c>
      <c r="J12706" t="s">
        <v>19</v>
      </c>
      <c r="K12706" t="s">
        <v>17325</v>
      </c>
    </row>
    <row r="12707" spans="1:11" hidden="1" x14ac:dyDescent="0.3">
      <c r="A12707" t="s">
        <v>18393</v>
      </c>
      <c r="B12707" t="s">
        <v>18394</v>
      </c>
      <c r="C12707" t="s">
        <v>17410</v>
      </c>
      <c r="D12707" t="s">
        <v>17411</v>
      </c>
      <c r="E12707" s="74">
        <v>41044</v>
      </c>
      <c r="F12707">
        <v>0.243253</v>
      </c>
      <c r="G12707" t="s">
        <v>17</v>
      </c>
      <c r="H12707" t="s">
        <v>17315</v>
      </c>
      <c r="I12707" s="74">
        <v>45166</v>
      </c>
      <c r="J12707" t="s">
        <v>19</v>
      </c>
      <c r="K12707" t="s">
        <v>17325</v>
      </c>
    </row>
    <row r="12708" spans="1:11" hidden="1" x14ac:dyDescent="0.3">
      <c r="A12708" t="s">
        <v>24349</v>
      </c>
      <c r="B12708" t="s">
        <v>24350</v>
      </c>
      <c r="C12708" t="s">
        <v>17410</v>
      </c>
      <c r="D12708" t="s">
        <v>17411</v>
      </c>
      <c r="E12708" s="74">
        <v>44263</v>
      </c>
      <c r="F12708">
        <v>5.8751999999999999E-2</v>
      </c>
      <c r="G12708" t="s">
        <v>17</v>
      </c>
      <c r="H12708" t="s">
        <v>17315</v>
      </c>
      <c r="I12708" s="74">
        <v>45469</v>
      </c>
      <c r="J12708" t="s">
        <v>19</v>
      </c>
      <c r="K12708" t="s">
        <v>17325</v>
      </c>
    </row>
    <row r="12709" spans="1:11" hidden="1" x14ac:dyDescent="0.3">
      <c r="A12709" t="s">
        <v>18395</v>
      </c>
      <c r="B12709" t="s">
        <v>18396</v>
      </c>
      <c r="C12709" t="s">
        <v>17410</v>
      </c>
      <c r="D12709" t="s">
        <v>17411</v>
      </c>
      <c r="E12709" s="74">
        <v>41096</v>
      </c>
      <c r="F12709">
        <v>0.24477199999999999</v>
      </c>
      <c r="G12709" t="s">
        <v>17</v>
      </c>
      <c r="H12709" t="s">
        <v>17315</v>
      </c>
      <c r="I12709" s="74">
        <v>45166</v>
      </c>
      <c r="J12709" t="s">
        <v>19</v>
      </c>
      <c r="K12709" t="s">
        <v>17325</v>
      </c>
    </row>
    <row r="12710" spans="1:11" hidden="1" x14ac:dyDescent="0.3">
      <c r="A12710" t="s">
        <v>18308</v>
      </c>
      <c r="B12710" t="s">
        <v>18309</v>
      </c>
      <c r="C12710" t="s">
        <v>17410</v>
      </c>
      <c r="D12710" t="s">
        <v>17411</v>
      </c>
      <c r="E12710" s="74">
        <v>41088</v>
      </c>
      <c r="F12710">
        <v>0.23308100000000001</v>
      </c>
      <c r="G12710" t="s">
        <v>17</v>
      </c>
      <c r="H12710" t="s">
        <v>17315</v>
      </c>
      <c r="I12710" s="74">
        <v>45166</v>
      </c>
      <c r="J12710" t="s">
        <v>19</v>
      </c>
      <c r="K12710" t="s">
        <v>17325</v>
      </c>
    </row>
    <row r="12711" spans="1:11" hidden="1" x14ac:dyDescent="0.3">
      <c r="A12711" t="s">
        <v>18266</v>
      </c>
      <c r="B12711" t="s">
        <v>18267</v>
      </c>
      <c r="C12711" t="s">
        <v>17410</v>
      </c>
      <c r="D12711" t="s">
        <v>17411</v>
      </c>
      <c r="E12711" s="74">
        <v>41088</v>
      </c>
      <c r="F12711">
        <v>3.7121000000000001E-2</v>
      </c>
      <c r="G12711" t="s">
        <v>17</v>
      </c>
      <c r="H12711" t="s">
        <v>17315</v>
      </c>
      <c r="I12711" s="74">
        <v>45166</v>
      </c>
      <c r="J12711" t="s">
        <v>19</v>
      </c>
      <c r="K12711" t="s">
        <v>17325</v>
      </c>
    </row>
    <row r="12712" spans="1:11" hidden="1" x14ac:dyDescent="0.3">
      <c r="A12712" t="s">
        <v>18256</v>
      </c>
      <c r="B12712" t="s">
        <v>18257</v>
      </c>
      <c r="C12712" t="s">
        <v>17410</v>
      </c>
      <c r="D12712" t="s">
        <v>17411</v>
      </c>
      <c r="E12712" s="74">
        <v>40995</v>
      </c>
      <c r="F12712">
        <v>0.19895099999999999</v>
      </c>
      <c r="G12712" t="s">
        <v>17</v>
      </c>
      <c r="H12712" t="s">
        <v>17315</v>
      </c>
      <c r="I12712" s="74">
        <v>45166</v>
      </c>
      <c r="J12712" t="s">
        <v>19</v>
      </c>
      <c r="K12712" t="s">
        <v>17325</v>
      </c>
    </row>
    <row r="12713" spans="1:11" hidden="1" x14ac:dyDescent="0.3">
      <c r="A12713" t="s">
        <v>18218</v>
      </c>
      <c r="B12713" t="s">
        <v>18219</v>
      </c>
      <c r="C12713" t="s">
        <v>17410</v>
      </c>
      <c r="D12713" t="s">
        <v>17411</v>
      </c>
      <c r="E12713" s="74">
        <v>41012</v>
      </c>
      <c r="F12713">
        <v>0.24859300000000001</v>
      </c>
      <c r="G12713" t="s">
        <v>17</v>
      </c>
      <c r="H12713" t="s">
        <v>17315</v>
      </c>
      <c r="I12713" s="74">
        <v>45166</v>
      </c>
      <c r="J12713" t="s">
        <v>19</v>
      </c>
      <c r="K12713" t="s">
        <v>17325</v>
      </c>
    </row>
    <row r="12714" spans="1:11" hidden="1" x14ac:dyDescent="0.3">
      <c r="A12714" t="s">
        <v>18194</v>
      </c>
      <c r="B12714" t="s">
        <v>18195</v>
      </c>
      <c r="C12714" t="s">
        <v>17410</v>
      </c>
      <c r="D12714" t="s">
        <v>17411</v>
      </c>
      <c r="E12714" s="74">
        <v>41116</v>
      </c>
      <c r="F12714">
        <v>0.24740500000000001</v>
      </c>
      <c r="G12714" t="s">
        <v>17</v>
      </c>
      <c r="H12714" t="s">
        <v>17315</v>
      </c>
      <c r="I12714" s="74">
        <v>45166</v>
      </c>
      <c r="J12714" t="s">
        <v>19</v>
      </c>
      <c r="K12714" t="s">
        <v>17325</v>
      </c>
    </row>
    <row r="12715" spans="1:11" hidden="1" x14ac:dyDescent="0.3">
      <c r="A12715" t="s">
        <v>18180</v>
      </c>
      <c r="B12715" t="s">
        <v>18181</v>
      </c>
      <c r="C12715" t="s">
        <v>17410</v>
      </c>
      <c r="D12715" t="s">
        <v>17411</v>
      </c>
      <c r="E12715" s="74">
        <v>41060</v>
      </c>
      <c r="F12715">
        <v>0.244035</v>
      </c>
      <c r="G12715" t="s">
        <v>17</v>
      </c>
      <c r="H12715" t="s">
        <v>17315</v>
      </c>
      <c r="I12715" s="74">
        <v>45166</v>
      </c>
      <c r="J12715" t="s">
        <v>19</v>
      </c>
      <c r="K12715" t="s">
        <v>17325</v>
      </c>
    </row>
    <row r="12716" spans="1:11" hidden="1" x14ac:dyDescent="0.3">
      <c r="A12716" t="s">
        <v>18168</v>
      </c>
      <c r="B12716" t="s">
        <v>18169</v>
      </c>
      <c r="C12716" t="s">
        <v>17410</v>
      </c>
      <c r="D12716" t="s">
        <v>17411</v>
      </c>
      <c r="E12716" s="74">
        <v>41130</v>
      </c>
      <c r="F12716">
        <v>0.22953000000000001</v>
      </c>
      <c r="G12716" t="s">
        <v>17</v>
      </c>
      <c r="H12716" t="s">
        <v>17315</v>
      </c>
      <c r="I12716" s="74">
        <v>45166</v>
      </c>
      <c r="J12716" t="s">
        <v>19</v>
      </c>
      <c r="K12716" t="s">
        <v>17325</v>
      </c>
    </row>
    <row r="12717" spans="1:11" hidden="1" x14ac:dyDescent="0.3">
      <c r="A12717" t="s">
        <v>18146</v>
      </c>
      <c r="B12717" t="s">
        <v>18147</v>
      </c>
      <c r="C12717" t="s">
        <v>17410</v>
      </c>
      <c r="D12717" t="s">
        <v>17411</v>
      </c>
      <c r="E12717" s="74">
        <v>41060</v>
      </c>
      <c r="F12717">
        <v>0.24033399999999999</v>
      </c>
      <c r="G12717" t="s">
        <v>17</v>
      </c>
      <c r="H12717" t="s">
        <v>17315</v>
      </c>
      <c r="I12717" s="74">
        <v>45166</v>
      </c>
      <c r="J12717" t="s">
        <v>19</v>
      </c>
      <c r="K12717" t="s">
        <v>17325</v>
      </c>
    </row>
    <row r="12718" spans="1:11" hidden="1" x14ac:dyDescent="0.3">
      <c r="A12718" t="s">
        <v>18120</v>
      </c>
      <c r="B12718" t="s">
        <v>18121</v>
      </c>
      <c r="C12718" t="s">
        <v>17410</v>
      </c>
      <c r="D12718" t="s">
        <v>17411</v>
      </c>
      <c r="E12718" s="74">
        <v>41123</v>
      </c>
      <c r="F12718">
        <v>0.24599699999999999</v>
      </c>
      <c r="G12718" t="s">
        <v>17</v>
      </c>
      <c r="H12718" t="s">
        <v>17315</v>
      </c>
      <c r="I12718" s="74">
        <v>45166</v>
      </c>
      <c r="J12718" t="s">
        <v>19</v>
      </c>
      <c r="K12718" t="s">
        <v>17325</v>
      </c>
    </row>
    <row r="12719" spans="1:11" hidden="1" x14ac:dyDescent="0.3">
      <c r="A12719" t="s">
        <v>18104</v>
      </c>
      <c r="B12719" t="s">
        <v>18105</v>
      </c>
      <c r="C12719" t="s">
        <v>17410</v>
      </c>
      <c r="D12719" t="s">
        <v>17411</v>
      </c>
      <c r="E12719" s="74">
        <v>41083</v>
      </c>
      <c r="F12719">
        <v>0.22909599999999999</v>
      </c>
      <c r="G12719" t="s">
        <v>17</v>
      </c>
      <c r="H12719" t="s">
        <v>17315</v>
      </c>
      <c r="I12719" s="74">
        <v>45166</v>
      </c>
      <c r="J12719" t="s">
        <v>19</v>
      </c>
      <c r="K12719" t="s">
        <v>17325</v>
      </c>
    </row>
    <row r="12720" spans="1:11" hidden="1" x14ac:dyDescent="0.3">
      <c r="A12720" t="s">
        <v>18102</v>
      </c>
      <c r="B12720" t="s">
        <v>18103</v>
      </c>
      <c r="C12720" t="s">
        <v>17410</v>
      </c>
      <c r="D12720" t="s">
        <v>17411</v>
      </c>
      <c r="E12720" s="74">
        <v>41023</v>
      </c>
      <c r="F12720">
        <v>0.228212</v>
      </c>
      <c r="G12720" t="s">
        <v>17</v>
      </c>
      <c r="H12720" t="s">
        <v>17315</v>
      </c>
      <c r="I12720" s="74">
        <v>45166</v>
      </c>
      <c r="J12720" t="s">
        <v>19</v>
      </c>
      <c r="K12720" t="s">
        <v>17325</v>
      </c>
    </row>
    <row r="12721" spans="1:11" hidden="1" x14ac:dyDescent="0.3">
      <c r="A12721" t="s">
        <v>18088</v>
      </c>
      <c r="B12721" t="s">
        <v>18089</v>
      </c>
      <c r="C12721" t="s">
        <v>17410</v>
      </c>
      <c r="D12721" t="s">
        <v>17411</v>
      </c>
      <c r="E12721" s="74">
        <v>41228</v>
      </c>
      <c r="F12721">
        <v>0.239839</v>
      </c>
      <c r="G12721" t="s">
        <v>17</v>
      </c>
      <c r="H12721" t="s">
        <v>17315</v>
      </c>
      <c r="I12721" s="74">
        <v>45166</v>
      </c>
      <c r="J12721" t="s">
        <v>19</v>
      </c>
      <c r="K12721" t="s">
        <v>17325</v>
      </c>
    </row>
    <row r="12722" spans="1:11" hidden="1" x14ac:dyDescent="0.3">
      <c r="A12722" t="s">
        <v>18072</v>
      </c>
      <c r="B12722" t="s">
        <v>18073</v>
      </c>
      <c r="C12722" t="s">
        <v>17410</v>
      </c>
      <c r="D12722" t="s">
        <v>17411</v>
      </c>
      <c r="E12722" s="74">
        <v>41024</v>
      </c>
      <c r="F12722">
        <v>0.22456699999999999</v>
      </c>
      <c r="G12722" t="s">
        <v>17</v>
      </c>
      <c r="H12722" t="s">
        <v>17315</v>
      </c>
      <c r="I12722" s="74">
        <v>45166</v>
      </c>
      <c r="J12722" t="s">
        <v>19</v>
      </c>
      <c r="K12722" t="s">
        <v>17325</v>
      </c>
    </row>
    <row r="12723" spans="1:11" hidden="1" x14ac:dyDescent="0.3">
      <c r="A12723" t="s">
        <v>18062</v>
      </c>
      <c r="B12723" t="s">
        <v>18063</v>
      </c>
      <c r="C12723" t="s">
        <v>17410</v>
      </c>
      <c r="D12723" t="s">
        <v>17411</v>
      </c>
      <c r="E12723" s="74">
        <v>41106</v>
      </c>
      <c r="F12723">
        <v>0.158473</v>
      </c>
      <c r="G12723" t="s">
        <v>17</v>
      </c>
      <c r="H12723" t="s">
        <v>17315</v>
      </c>
      <c r="I12723" s="74">
        <v>45166</v>
      </c>
      <c r="J12723" t="s">
        <v>19</v>
      </c>
      <c r="K12723" t="s">
        <v>17325</v>
      </c>
    </row>
    <row r="12724" spans="1:11" hidden="1" x14ac:dyDescent="0.3">
      <c r="A12724" t="s">
        <v>18529</v>
      </c>
      <c r="B12724" t="s">
        <v>18530</v>
      </c>
      <c r="C12724" t="s">
        <v>17410</v>
      </c>
      <c r="D12724" t="s">
        <v>17411</v>
      </c>
      <c r="E12724" s="74">
        <v>41012</v>
      </c>
      <c r="F12724">
        <v>0.22606699999999999</v>
      </c>
      <c r="G12724" t="s">
        <v>17</v>
      </c>
      <c r="H12724" t="s">
        <v>17315</v>
      </c>
      <c r="I12724" s="74">
        <v>45166</v>
      </c>
      <c r="J12724" t="s">
        <v>19</v>
      </c>
      <c r="K12724" t="s">
        <v>17325</v>
      </c>
    </row>
    <row r="12725" spans="1:11" hidden="1" x14ac:dyDescent="0.3">
      <c r="A12725" t="s">
        <v>19486</v>
      </c>
      <c r="B12725" t="s">
        <v>19487</v>
      </c>
      <c r="C12725" t="s">
        <v>17410</v>
      </c>
      <c r="D12725" t="s">
        <v>17411</v>
      </c>
      <c r="E12725" s="74">
        <v>41666</v>
      </c>
      <c r="F12725">
        <v>4.3794E-2</v>
      </c>
      <c r="G12725" t="s">
        <v>17</v>
      </c>
      <c r="H12725" t="s">
        <v>17315</v>
      </c>
      <c r="I12725" s="74">
        <v>45162</v>
      </c>
      <c r="J12725" t="s">
        <v>19</v>
      </c>
      <c r="K12725" t="s">
        <v>17325</v>
      </c>
    </row>
    <row r="12726" spans="1:11" hidden="1" x14ac:dyDescent="0.3">
      <c r="A12726" t="s">
        <v>19482</v>
      </c>
      <c r="B12726" t="s">
        <v>19483</v>
      </c>
      <c r="C12726" t="s">
        <v>17410</v>
      </c>
      <c r="D12726" t="s">
        <v>17411</v>
      </c>
      <c r="E12726" s="74">
        <v>41652</v>
      </c>
      <c r="F12726">
        <v>0.157914</v>
      </c>
      <c r="G12726" t="s">
        <v>17</v>
      </c>
      <c r="H12726" t="s">
        <v>17315</v>
      </c>
      <c r="I12726" s="74">
        <v>45162</v>
      </c>
      <c r="J12726" t="s">
        <v>19</v>
      </c>
      <c r="K12726" t="s">
        <v>17325</v>
      </c>
    </row>
    <row r="12727" spans="1:11" hidden="1" x14ac:dyDescent="0.3">
      <c r="A12727" t="s">
        <v>19484</v>
      </c>
      <c r="B12727" t="s">
        <v>19485</v>
      </c>
      <c r="C12727" t="s">
        <v>17410</v>
      </c>
      <c r="D12727" t="s">
        <v>17411</v>
      </c>
      <c r="E12727" s="74">
        <v>41604</v>
      </c>
      <c r="F12727">
        <v>0.104715</v>
      </c>
      <c r="G12727" t="s">
        <v>17</v>
      </c>
      <c r="H12727" t="s">
        <v>17315</v>
      </c>
      <c r="I12727" s="74">
        <v>45162</v>
      </c>
      <c r="J12727" t="s">
        <v>19</v>
      </c>
      <c r="K12727" t="s">
        <v>17325</v>
      </c>
    </row>
    <row r="12728" spans="1:11" hidden="1" x14ac:dyDescent="0.3">
      <c r="A12728" t="s">
        <v>24427</v>
      </c>
      <c r="B12728" t="s">
        <v>24428</v>
      </c>
      <c r="C12728" t="s">
        <v>17410</v>
      </c>
      <c r="D12728" t="s">
        <v>17411</v>
      </c>
      <c r="E12728" s="74">
        <v>44279</v>
      </c>
      <c r="F12728">
        <v>3.1823999999999998E-2</v>
      </c>
      <c r="G12728" t="s">
        <v>17</v>
      </c>
      <c r="H12728" t="s">
        <v>17315</v>
      </c>
      <c r="I12728" s="74">
        <v>45470</v>
      </c>
      <c r="J12728" t="s">
        <v>19</v>
      </c>
      <c r="K12728" t="s">
        <v>17325</v>
      </c>
    </row>
    <row r="12729" spans="1:11" hidden="1" x14ac:dyDescent="0.3">
      <c r="A12729" t="s">
        <v>19480</v>
      </c>
      <c r="B12729" t="s">
        <v>19481</v>
      </c>
      <c r="C12729" t="s">
        <v>17410</v>
      </c>
      <c r="D12729" t="s">
        <v>17411</v>
      </c>
      <c r="E12729" s="74">
        <v>41688</v>
      </c>
      <c r="F12729">
        <v>9.4782000000000005E-2</v>
      </c>
      <c r="G12729" t="s">
        <v>17</v>
      </c>
      <c r="H12729" t="s">
        <v>17315</v>
      </c>
      <c r="I12729" s="74">
        <v>45320</v>
      </c>
      <c r="J12729" t="s">
        <v>19</v>
      </c>
      <c r="K12729" t="s">
        <v>17325</v>
      </c>
    </row>
    <row r="12730" spans="1:11" hidden="1" x14ac:dyDescent="0.3">
      <c r="A12730" t="s">
        <v>24387</v>
      </c>
      <c r="B12730" t="s">
        <v>24388</v>
      </c>
      <c r="C12730" t="s">
        <v>17410</v>
      </c>
      <c r="D12730" t="s">
        <v>17411</v>
      </c>
      <c r="E12730" s="74">
        <v>40949</v>
      </c>
      <c r="F12730">
        <v>3.4407E-2</v>
      </c>
      <c r="G12730" t="s">
        <v>17</v>
      </c>
      <c r="H12730" t="s">
        <v>17315</v>
      </c>
      <c r="I12730" s="74">
        <v>45680</v>
      </c>
      <c r="J12730" t="s">
        <v>19</v>
      </c>
      <c r="K12730" t="s">
        <v>17325</v>
      </c>
    </row>
    <row r="12731" spans="1:11" hidden="1" x14ac:dyDescent="0.3">
      <c r="A12731" t="s">
        <v>19478</v>
      </c>
      <c r="B12731" t="s">
        <v>19479</v>
      </c>
      <c r="C12731" t="s">
        <v>17410</v>
      </c>
      <c r="D12731" t="s">
        <v>17411</v>
      </c>
      <c r="E12731" s="74">
        <v>41670</v>
      </c>
      <c r="F12731">
        <v>0.122683</v>
      </c>
      <c r="G12731" t="s">
        <v>17</v>
      </c>
      <c r="H12731" t="s">
        <v>17315</v>
      </c>
      <c r="I12731" s="74">
        <v>45162</v>
      </c>
      <c r="J12731" t="s">
        <v>19</v>
      </c>
      <c r="K12731" t="s">
        <v>17325</v>
      </c>
    </row>
    <row r="12732" spans="1:11" hidden="1" x14ac:dyDescent="0.3">
      <c r="A12732" t="s">
        <v>19474</v>
      </c>
      <c r="B12732" t="s">
        <v>19475</v>
      </c>
      <c r="C12732" t="s">
        <v>17410</v>
      </c>
      <c r="D12732" t="s">
        <v>17411</v>
      </c>
      <c r="E12732" s="74">
        <v>44386</v>
      </c>
      <c r="F12732">
        <v>0.14448800000000001</v>
      </c>
      <c r="G12732" t="s">
        <v>17</v>
      </c>
      <c r="H12732" t="s">
        <v>17315</v>
      </c>
      <c r="I12732" s="74">
        <v>45162</v>
      </c>
      <c r="J12732" t="s">
        <v>19</v>
      </c>
      <c r="K12732" t="s">
        <v>17325</v>
      </c>
    </row>
    <row r="12733" spans="1:11" hidden="1" x14ac:dyDescent="0.3">
      <c r="A12733" t="s">
        <v>19476</v>
      </c>
      <c r="B12733" t="s">
        <v>19477</v>
      </c>
      <c r="C12733" t="s">
        <v>17410</v>
      </c>
      <c r="D12733" t="s">
        <v>17411</v>
      </c>
      <c r="E12733" s="74">
        <v>44449</v>
      </c>
      <c r="F12733">
        <v>0.176147</v>
      </c>
      <c r="G12733" t="s">
        <v>17</v>
      </c>
      <c r="H12733" t="s">
        <v>17315</v>
      </c>
      <c r="I12733" s="74">
        <v>45162</v>
      </c>
      <c r="J12733" t="s">
        <v>19</v>
      </c>
      <c r="K12733" t="s">
        <v>17325</v>
      </c>
    </row>
    <row r="12734" spans="1:11" hidden="1" x14ac:dyDescent="0.3">
      <c r="A12734" t="s">
        <v>18738</v>
      </c>
      <c r="B12734" t="s">
        <v>18739</v>
      </c>
      <c r="C12734" t="s">
        <v>17410</v>
      </c>
      <c r="D12734" t="s">
        <v>17411</v>
      </c>
      <c r="E12734" s="74">
        <v>41355</v>
      </c>
      <c r="F12734">
        <v>3.2897999999999997E-2</v>
      </c>
      <c r="G12734" t="s">
        <v>17</v>
      </c>
      <c r="H12734" t="s">
        <v>17315</v>
      </c>
      <c r="I12734" s="74">
        <v>45160</v>
      </c>
      <c r="J12734" t="s">
        <v>19</v>
      </c>
      <c r="K12734" t="s">
        <v>17325</v>
      </c>
    </row>
    <row r="12735" spans="1:11" hidden="1" x14ac:dyDescent="0.3">
      <c r="A12735" t="s">
        <v>24425</v>
      </c>
      <c r="B12735" t="s">
        <v>24426</v>
      </c>
      <c r="C12735" t="s">
        <v>17410</v>
      </c>
      <c r="D12735" t="s">
        <v>17411</v>
      </c>
      <c r="E12735" s="74">
        <v>44245</v>
      </c>
      <c r="F12735">
        <v>2.6009999999999998E-2</v>
      </c>
      <c r="G12735" t="s">
        <v>17</v>
      </c>
      <c r="H12735" t="s">
        <v>17315</v>
      </c>
      <c r="I12735" s="74">
        <v>45470</v>
      </c>
      <c r="J12735" t="s">
        <v>19</v>
      </c>
      <c r="K12735" t="s">
        <v>17325</v>
      </c>
    </row>
    <row r="12736" spans="1:11" hidden="1" x14ac:dyDescent="0.3">
      <c r="A12736" t="s">
        <v>19472</v>
      </c>
      <c r="B12736" t="s">
        <v>19473</v>
      </c>
      <c r="C12736" t="s">
        <v>17410</v>
      </c>
      <c r="D12736" t="s">
        <v>17411</v>
      </c>
      <c r="E12736" s="74">
        <v>41761</v>
      </c>
      <c r="F12736">
        <v>0.15198300000000001</v>
      </c>
      <c r="G12736" t="s">
        <v>17</v>
      </c>
      <c r="H12736" t="s">
        <v>17315</v>
      </c>
      <c r="I12736" s="74">
        <v>45320</v>
      </c>
      <c r="J12736" t="s">
        <v>19</v>
      </c>
      <c r="K12736" t="s">
        <v>17325</v>
      </c>
    </row>
    <row r="12737" spans="1:11" hidden="1" x14ac:dyDescent="0.3">
      <c r="A12737" t="s">
        <v>19470</v>
      </c>
      <c r="B12737" t="s">
        <v>19471</v>
      </c>
      <c r="C12737" t="s">
        <v>17410</v>
      </c>
      <c r="D12737" t="s">
        <v>17411</v>
      </c>
      <c r="E12737" s="74">
        <v>41572</v>
      </c>
      <c r="F12737">
        <v>0.136188</v>
      </c>
      <c r="G12737" t="s">
        <v>17</v>
      </c>
      <c r="H12737" t="s">
        <v>17315</v>
      </c>
      <c r="I12737" s="74">
        <v>45162</v>
      </c>
      <c r="J12737" t="s">
        <v>19</v>
      </c>
      <c r="K12737" t="s">
        <v>17325</v>
      </c>
    </row>
    <row r="12738" spans="1:11" hidden="1" x14ac:dyDescent="0.3">
      <c r="A12738" t="s">
        <v>19468</v>
      </c>
      <c r="B12738" t="s">
        <v>19469</v>
      </c>
      <c r="C12738" t="s">
        <v>17410</v>
      </c>
      <c r="D12738" t="s">
        <v>17411</v>
      </c>
      <c r="E12738" s="74">
        <v>41596</v>
      </c>
      <c r="F12738">
        <v>0.17832600000000001</v>
      </c>
      <c r="G12738" t="s">
        <v>17</v>
      </c>
      <c r="H12738" t="s">
        <v>17315</v>
      </c>
      <c r="I12738" s="74">
        <v>45320</v>
      </c>
      <c r="J12738" t="s">
        <v>19</v>
      </c>
      <c r="K12738" t="s">
        <v>17325</v>
      </c>
    </row>
    <row r="12739" spans="1:11" hidden="1" x14ac:dyDescent="0.3">
      <c r="A12739" t="s">
        <v>19466</v>
      </c>
      <c r="B12739" t="s">
        <v>19467</v>
      </c>
      <c r="C12739" t="s">
        <v>17410</v>
      </c>
      <c r="D12739" t="s">
        <v>17411</v>
      </c>
      <c r="E12739" s="74">
        <v>41594</v>
      </c>
      <c r="F12739">
        <v>0.126801</v>
      </c>
      <c r="G12739" t="s">
        <v>17</v>
      </c>
      <c r="H12739" t="s">
        <v>17315</v>
      </c>
      <c r="I12739" s="74">
        <v>45162</v>
      </c>
      <c r="J12739" t="s">
        <v>19</v>
      </c>
      <c r="K12739" t="s">
        <v>17325</v>
      </c>
    </row>
    <row r="12740" spans="1:11" hidden="1" x14ac:dyDescent="0.3">
      <c r="A12740" t="s">
        <v>18734</v>
      </c>
      <c r="B12740" t="s">
        <v>18735</v>
      </c>
      <c r="C12740" t="s">
        <v>17410</v>
      </c>
      <c r="D12740" t="s">
        <v>17411</v>
      </c>
      <c r="E12740" s="74">
        <v>41369</v>
      </c>
      <c r="F12740">
        <v>7.8743999999999995E-2</v>
      </c>
      <c r="G12740" t="s">
        <v>17</v>
      </c>
      <c r="H12740" t="s">
        <v>17315</v>
      </c>
      <c r="I12740" s="74">
        <v>45166</v>
      </c>
      <c r="J12740" t="s">
        <v>19</v>
      </c>
      <c r="K12740" t="s">
        <v>17325</v>
      </c>
    </row>
    <row r="12741" spans="1:11" hidden="1" x14ac:dyDescent="0.3">
      <c r="A12741" t="s">
        <v>19464</v>
      </c>
      <c r="B12741" t="s">
        <v>19465</v>
      </c>
      <c r="C12741" t="s">
        <v>17410</v>
      </c>
      <c r="D12741" t="s">
        <v>17411</v>
      </c>
      <c r="E12741" s="74">
        <v>44386</v>
      </c>
      <c r="F12741">
        <v>0.18647900000000001</v>
      </c>
      <c r="G12741" t="s">
        <v>17</v>
      </c>
      <c r="H12741" t="s">
        <v>17315</v>
      </c>
      <c r="I12741" s="74">
        <v>45162</v>
      </c>
      <c r="J12741" t="s">
        <v>19</v>
      </c>
      <c r="K12741" t="s">
        <v>17325</v>
      </c>
    </row>
    <row r="12742" spans="1:11" hidden="1" x14ac:dyDescent="0.3">
      <c r="A12742" t="s">
        <v>19462</v>
      </c>
      <c r="B12742" t="s">
        <v>19463</v>
      </c>
      <c r="C12742" t="s">
        <v>17410</v>
      </c>
      <c r="D12742" t="s">
        <v>17411</v>
      </c>
      <c r="E12742" s="74">
        <v>44503</v>
      </c>
      <c r="F12742">
        <v>0.22722999999999999</v>
      </c>
      <c r="G12742" t="s">
        <v>17</v>
      </c>
      <c r="H12742" t="s">
        <v>17315</v>
      </c>
      <c r="I12742" s="74">
        <v>45320</v>
      </c>
      <c r="J12742" t="s">
        <v>19</v>
      </c>
      <c r="K12742" t="s">
        <v>17325</v>
      </c>
    </row>
    <row r="12743" spans="1:11" hidden="1" x14ac:dyDescent="0.3">
      <c r="A12743" t="s">
        <v>19460</v>
      </c>
      <c r="B12743" t="s">
        <v>19461</v>
      </c>
      <c r="C12743" t="s">
        <v>17410</v>
      </c>
      <c r="D12743" t="s">
        <v>17411</v>
      </c>
      <c r="E12743" s="74">
        <v>44498</v>
      </c>
      <c r="F12743">
        <v>0.230263</v>
      </c>
      <c r="G12743" t="s">
        <v>17</v>
      </c>
      <c r="H12743" t="s">
        <v>17315</v>
      </c>
      <c r="I12743" s="74">
        <v>45162</v>
      </c>
      <c r="J12743" t="s">
        <v>19</v>
      </c>
      <c r="K12743" t="s">
        <v>17325</v>
      </c>
    </row>
    <row r="12744" spans="1:11" hidden="1" x14ac:dyDescent="0.3">
      <c r="A12744" t="s">
        <v>19458</v>
      </c>
      <c r="B12744" t="s">
        <v>19459</v>
      </c>
      <c r="C12744" t="s">
        <v>17410</v>
      </c>
      <c r="D12744" t="s">
        <v>17411</v>
      </c>
      <c r="E12744" s="74">
        <v>44566</v>
      </c>
      <c r="F12744">
        <v>0.18562500000000001</v>
      </c>
      <c r="G12744" t="s">
        <v>17</v>
      </c>
      <c r="H12744" t="s">
        <v>17315</v>
      </c>
      <c r="I12744" s="74">
        <v>45162</v>
      </c>
      <c r="J12744" t="s">
        <v>19</v>
      </c>
      <c r="K12744" t="s">
        <v>17325</v>
      </c>
    </row>
    <row r="12745" spans="1:11" hidden="1" x14ac:dyDescent="0.3">
      <c r="A12745" t="s">
        <v>19456</v>
      </c>
      <c r="B12745" t="s">
        <v>19457</v>
      </c>
      <c r="C12745" t="s">
        <v>17410</v>
      </c>
      <c r="D12745" t="s">
        <v>17411</v>
      </c>
      <c r="E12745" s="74">
        <v>44655</v>
      </c>
      <c r="F12745">
        <v>0.18792</v>
      </c>
      <c r="G12745" t="s">
        <v>17</v>
      </c>
      <c r="H12745" t="s">
        <v>17315</v>
      </c>
      <c r="I12745" s="74">
        <v>45320</v>
      </c>
      <c r="J12745" t="s">
        <v>19</v>
      </c>
      <c r="K12745" t="s">
        <v>17325</v>
      </c>
    </row>
    <row r="12746" spans="1:11" hidden="1" x14ac:dyDescent="0.3">
      <c r="A12746" t="s">
        <v>19452</v>
      </c>
      <c r="B12746" t="s">
        <v>19453</v>
      </c>
      <c r="C12746" t="s">
        <v>17410</v>
      </c>
      <c r="D12746" t="s">
        <v>17411</v>
      </c>
      <c r="E12746" s="74">
        <v>44678</v>
      </c>
      <c r="F12746">
        <v>0.18360000000000001</v>
      </c>
      <c r="G12746" t="s">
        <v>17</v>
      </c>
      <c r="H12746" t="s">
        <v>17315</v>
      </c>
      <c r="I12746" s="74">
        <v>45162</v>
      </c>
      <c r="J12746" t="s">
        <v>19</v>
      </c>
      <c r="K12746" t="s">
        <v>17325</v>
      </c>
    </row>
    <row r="12747" spans="1:11" hidden="1" x14ac:dyDescent="0.3">
      <c r="A12747" t="s">
        <v>24433</v>
      </c>
      <c r="B12747" t="s">
        <v>24434</v>
      </c>
      <c r="C12747" t="s">
        <v>17410</v>
      </c>
      <c r="D12747" t="s">
        <v>17411</v>
      </c>
      <c r="E12747" s="74">
        <v>44256</v>
      </c>
      <c r="F12747">
        <v>4.2228000000000002E-2</v>
      </c>
      <c r="G12747" t="s">
        <v>17</v>
      </c>
      <c r="H12747" t="s">
        <v>17315</v>
      </c>
      <c r="I12747" s="74">
        <v>45470</v>
      </c>
      <c r="J12747" t="s">
        <v>19</v>
      </c>
      <c r="K12747" t="s">
        <v>17325</v>
      </c>
    </row>
    <row r="12748" spans="1:11" hidden="1" x14ac:dyDescent="0.3">
      <c r="A12748" t="s">
        <v>18754</v>
      </c>
      <c r="B12748" t="s">
        <v>18755</v>
      </c>
      <c r="C12748" t="s">
        <v>17410</v>
      </c>
      <c r="D12748" t="s">
        <v>17411</v>
      </c>
      <c r="E12748" s="74">
        <v>41578</v>
      </c>
      <c r="F12748">
        <v>5.7675999999999998E-2</v>
      </c>
      <c r="G12748" t="s">
        <v>17</v>
      </c>
      <c r="H12748" t="s">
        <v>17315</v>
      </c>
      <c r="I12748" s="74">
        <v>45160</v>
      </c>
      <c r="J12748" t="s">
        <v>19</v>
      </c>
      <c r="K12748" t="s">
        <v>17325</v>
      </c>
    </row>
    <row r="12749" spans="1:11" hidden="1" x14ac:dyDescent="0.3">
      <c r="A12749" t="s">
        <v>24429</v>
      </c>
      <c r="B12749" t="s">
        <v>24430</v>
      </c>
      <c r="C12749" t="s">
        <v>17410</v>
      </c>
      <c r="D12749" t="s">
        <v>17411</v>
      </c>
      <c r="E12749" s="74">
        <v>44253</v>
      </c>
      <c r="F12749">
        <v>3.0294000000000001E-2</v>
      </c>
      <c r="G12749" t="s">
        <v>17</v>
      </c>
      <c r="H12749" t="s">
        <v>17315</v>
      </c>
      <c r="I12749" s="74">
        <v>45470</v>
      </c>
      <c r="J12749" t="s">
        <v>19</v>
      </c>
      <c r="K12749" t="s">
        <v>17325</v>
      </c>
    </row>
    <row r="12750" spans="1:11" hidden="1" x14ac:dyDescent="0.3">
      <c r="A12750" t="s">
        <v>18792</v>
      </c>
      <c r="B12750" t="s">
        <v>18793</v>
      </c>
      <c r="C12750" t="s">
        <v>17410</v>
      </c>
      <c r="D12750" t="s">
        <v>17411</v>
      </c>
      <c r="E12750" s="74">
        <v>41369</v>
      </c>
      <c r="F12750">
        <v>4.0495000000000003E-2</v>
      </c>
      <c r="G12750" t="s">
        <v>17</v>
      </c>
      <c r="H12750" t="s">
        <v>17315</v>
      </c>
      <c r="I12750" s="74">
        <v>45160</v>
      </c>
      <c r="J12750" t="s">
        <v>19</v>
      </c>
      <c r="K12750" t="s">
        <v>17325</v>
      </c>
    </row>
    <row r="12751" spans="1:11" hidden="1" x14ac:dyDescent="0.3">
      <c r="A12751" t="s">
        <v>18736</v>
      </c>
      <c r="B12751" t="s">
        <v>18737</v>
      </c>
      <c r="C12751" t="s">
        <v>17410</v>
      </c>
      <c r="D12751" t="s">
        <v>17411</v>
      </c>
      <c r="E12751" s="74">
        <v>41410</v>
      </c>
      <c r="F12751">
        <v>5.3310999999999997E-2</v>
      </c>
      <c r="G12751" t="s">
        <v>17</v>
      </c>
      <c r="H12751" t="s">
        <v>17315</v>
      </c>
      <c r="I12751" s="74">
        <v>45160</v>
      </c>
      <c r="J12751" t="s">
        <v>19</v>
      </c>
      <c r="K12751" t="s">
        <v>17325</v>
      </c>
    </row>
    <row r="12752" spans="1:11" hidden="1" x14ac:dyDescent="0.3">
      <c r="A12752" t="s">
        <v>19454</v>
      </c>
      <c r="B12752" t="s">
        <v>19455</v>
      </c>
      <c r="C12752" t="s">
        <v>17410</v>
      </c>
      <c r="D12752" t="s">
        <v>17411</v>
      </c>
      <c r="E12752" s="74">
        <v>41575</v>
      </c>
      <c r="F12752">
        <v>0.10234799999999999</v>
      </c>
      <c r="G12752" t="s">
        <v>17</v>
      </c>
      <c r="H12752" t="s">
        <v>17315</v>
      </c>
      <c r="I12752" s="74">
        <v>45162</v>
      </c>
      <c r="J12752" t="s">
        <v>19</v>
      </c>
      <c r="K12752" t="s">
        <v>17325</v>
      </c>
    </row>
    <row r="12753" spans="1:11" hidden="1" x14ac:dyDescent="0.3">
      <c r="A12753" t="s">
        <v>19450</v>
      </c>
      <c r="B12753" t="s">
        <v>19451</v>
      </c>
      <c r="C12753" t="s">
        <v>17410</v>
      </c>
      <c r="D12753" t="s">
        <v>17411</v>
      </c>
      <c r="E12753" s="74">
        <v>41598</v>
      </c>
      <c r="F12753">
        <v>4.0516999999999997E-2</v>
      </c>
      <c r="G12753" t="s">
        <v>17</v>
      </c>
      <c r="H12753" t="s">
        <v>17315</v>
      </c>
      <c r="I12753" s="74">
        <v>45162</v>
      </c>
      <c r="J12753" t="s">
        <v>19</v>
      </c>
      <c r="K12753" t="s">
        <v>17325</v>
      </c>
    </row>
    <row r="12754" spans="1:11" hidden="1" x14ac:dyDescent="0.3">
      <c r="A12754" t="s">
        <v>24423</v>
      </c>
      <c r="B12754" t="s">
        <v>24424</v>
      </c>
      <c r="C12754" t="s">
        <v>17410</v>
      </c>
      <c r="D12754" t="s">
        <v>17411</v>
      </c>
      <c r="E12754" s="74">
        <v>44251</v>
      </c>
      <c r="F12754">
        <v>2.6315999999999999E-2</v>
      </c>
      <c r="G12754" t="s">
        <v>17</v>
      </c>
      <c r="H12754" t="s">
        <v>17315</v>
      </c>
      <c r="I12754" s="74">
        <v>45470</v>
      </c>
      <c r="J12754" t="s">
        <v>19</v>
      </c>
      <c r="K12754" t="s">
        <v>17325</v>
      </c>
    </row>
    <row r="12755" spans="1:11" hidden="1" x14ac:dyDescent="0.3">
      <c r="A12755" t="s">
        <v>19448</v>
      </c>
      <c r="B12755" t="s">
        <v>19449</v>
      </c>
      <c r="C12755" t="s">
        <v>17410</v>
      </c>
      <c r="D12755" t="s">
        <v>17411</v>
      </c>
      <c r="E12755" s="74">
        <v>41667</v>
      </c>
      <c r="F12755">
        <v>4.4676E-2</v>
      </c>
      <c r="G12755" t="s">
        <v>17</v>
      </c>
      <c r="H12755" t="s">
        <v>17315</v>
      </c>
      <c r="I12755" s="74">
        <v>45162</v>
      </c>
      <c r="J12755" t="s">
        <v>19</v>
      </c>
      <c r="K12755" t="s">
        <v>17325</v>
      </c>
    </row>
    <row r="12756" spans="1:11" hidden="1" x14ac:dyDescent="0.3">
      <c r="A12756" t="s">
        <v>18744</v>
      </c>
      <c r="B12756" t="s">
        <v>18745</v>
      </c>
      <c r="C12756" t="s">
        <v>17410</v>
      </c>
      <c r="D12756" t="s">
        <v>17411</v>
      </c>
      <c r="E12756" s="74">
        <v>41351</v>
      </c>
      <c r="F12756">
        <v>6.2661999999999995E-2</v>
      </c>
      <c r="G12756" t="s">
        <v>17</v>
      </c>
      <c r="H12756" t="s">
        <v>17315</v>
      </c>
      <c r="I12756" s="74">
        <v>45160</v>
      </c>
      <c r="J12756" t="s">
        <v>19</v>
      </c>
      <c r="K12756" t="s">
        <v>17325</v>
      </c>
    </row>
    <row r="12757" spans="1:11" hidden="1" x14ac:dyDescent="0.3">
      <c r="A12757" t="s">
        <v>18794</v>
      </c>
      <c r="B12757" t="s">
        <v>18795</v>
      </c>
      <c r="C12757" t="s">
        <v>17410</v>
      </c>
      <c r="D12757" t="s">
        <v>17411</v>
      </c>
      <c r="E12757" s="74">
        <v>41443</v>
      </c>
      <c r="F12757">
        <v>3.5661999999999999E-2</v>
      </c>
      <c r="G12757" t="s">
        <v>17</v>
      </c>
      <c r="H12757" t="s">
        <v>17315</v>
      </c>
      <c r="I12757" s="74">
        <v>45160</v>
      </c>
      <c r="J12757" t="s">
        <v>19</v>
      </c>
      <c r="K12757" t="s">
        <v>17325</v>
      </c>
    </row>
    <row r="12758" spans="1:11" hidden="1" x14ac:dyDescent="0.3">
      <c r="A12758" t="s">
        <v>19446</v>
      </c>
      <c r="B12758" t="s">
        <v>19447</v>
      </c>
      <c r="C12758" t="s">
        <v>17410</v>
      </c>
      <c r="D12758" t="s">
        <v>17411</v>
      </c>
      <c r="E12758" s="74">
        <v>41566</v>
      </c>
      <c r="F12758">
        <v>5.6495999999999998E-2</v>
      </c>
      <c r="G12758" t="s">
        <v>17</v>
      </c>
      <c r="H12758" t="s">
        <v>17315</v>
      </c>
      <c r="I12758" s="74">
        <v>45162</v>
      </c>
      <c r="J12758" t="s">
        <v>19</v>
      </c>
      <c r="K12758" t="s">
        <v>17325</v>
      </c>
    </row>
    <row r="12759" spans="1:11" hidden="1" x14ac:dyDescent="0.3">
      <c r="A12759" t="s">
        <v>19442</v>
      </c>
      <c r="B12759" t="s">
        <v>19443</v>
      </c>
      <c r="C12759" t="s">
        <v>17410</v>
      </c>
      <c r="D12759" t="s">
        <v>17411</v>
      </c>
      <c r="E12759" s="74">
        <v>41596</v>
      </c>
      <c r="F12759">
        <v>8.1099000000000004E-2</v>
      </c>
      <c r="G12759" t="s">
        <v>17</v>
      </c>
      <c r="H12759" t="s">
        <v>17315</v>
      </c>
      <c r="I12759" s="74">
        <v>45162</v>
      </c>
      <c r="J12759" t="s">
        <v>19</v>
      </c>
      <c r="K12759" t="s">
        <v>17325</v>
      </c>
    </row>
    <row r="12760" spans="1:11" hidden="1" x14ac:dyDescent="0.3">
      <c r="A12760" t="s">
        <v>19444</v>
      </c>
      <c r="B12760" t="s">
        <v>19445</v>
      </c>
      <c r="C12760" t="s">
        <v>17410</v>
      </c>
      <c r="D12760" t="s">
        <v>17411</v>
      </c>
      <c r="E12760" s="74">
        <v>41642</v>
      </c>
      <c r="F12760">
        <v>0.12266100000000001</v>
      </c>
      <c r="G12760" t="s">
        <v>17</v>
      </c>
      <c r="H12760" t="s">
        <v>17315</v>
      </c>
      <c r="I12760" s="74">
        <v>45320</v>
      </c>
      <c r="J12760" t="s">
        <v>19</v>
      </c>
      <c r="K12760" t="s">
        <v>17325</v>
      </c>
    </row>
    <row r="12761" spans="1:11" hidden="1" x14ac:dyDescent="0.3">
      <c r="A12761" t="s">
        <v>19440</v>
      </c>
      <c r="B12761" t="s">
        <v>19441</v>
      </c>
      <c r="C12761" t="s">
        <v>17410</v>
      </c>
      <c r="D12761" t="s">
        <v>17411</v>
      </c>
      <c r="E12761" s="74">
        <v>41642</v>
      </c>
      <c r="F12761">
        <v>0.13752900000000001</v>
      </c>
      <c r="G12761" t="s">
        <v>17</v>
      </c>
      <c r="H12761" t="s">
        <v>17315</v>
      </c>
      <c r="I12761" s="74">
        <v>45162</v>
      </c>
      <c r="J12761" t="s">
        <v>19</v>
      </c>
      <c r="K12761" t="s">
        <v>17325</v>
      </c>
    </row>
    <row r="12762" spans="1:11" hidden="1" x14ac:dyDescent="0.3">
      <c r="A12762" t="s">
        <v>19438</v>
      </c>
      <c r="B12762" t="s">
        <v>19439</v>
      </c>
      <c r="C12762" t="s">
        <v>17410</v>
      </c>
      <c r="D12762" t="s">
        <v>17411</v>
      </c>
      <c r="E12762" s="74">
        <v>44358</v>
      </c>
      <c r="F12762">
        <v>0.135377</v>
      </c>
      <c r="G12762" t="s">
        <v>17</v>
      </c>
      <c r="H12762" t="s">
        <v>17315</v>
      </c>
      <c r="I12762" s="74">
        <v>45320</v>
      </c>
      <c r="J12762" t="s">
        <v>19</v>
      </c>
      <c r="K12762" t="s">
        <v>17325</v>
      </c>
    </row>
    <row r="12763" spans="1:11" hidden="1" x14ac:dyDescent="0.3">
      <c r="A12763" t="s">
        <v>19436</v>
      </c>
      <c r="B12763" t="s">
        <v>19437</v>
      </c>
      <c r="C12763" t="s">
        <v>17410</v>
      </c>
      <c r="D12763" t="s">
        <v>17411</v>
      </c>
      <c r="E12763" s="74">
        <v>41695</v>
      </c>
      <c r="F12763">
        <v>0.101294</v>
      </c>
      <c r="G12763" t="s">
        <v>17</v>
      </c>
      <c r="H12763" t="s">
        <v>17315</v>
      </c>
      <c r="I12763" s="74">
        <v>45162</v>
      </c>
      <c r="J12763" t="s">
        <v>19</v>
      </c>
      <c r="K12763" t="s">
        <v>17325</v>
      </c>
    </row>
    <row r="12764" spans="1:11" hidden="1" x14ac:dyDescent="0.3">
      <c r="A12764" t="s">
        <v>19434</v>
      </c>
      <c r="B12764" t="s">
        <v>19435</v>
      </c>
      <c r="C12764" t="s">
        <v>17410</v>
      </c>
      <c r="D12764" t="s">
        <v>17411</v>
      </c>
      <c r="E12764" s="74">
        <v>44435</v>
      </c>
      <c r="F12764">
        <v>0.16902</v>
      </c>
      <c r="G12764" t="s">
        <v>17</v>
      </c>
      <c r="H12764" t="s">
        <v>17315</v>
      </c>
      <c r="I12764" s="74">
        <v>45162</v>
      </c>
      <c r="J12764" t="s">
        <v>19</v>
      </c>
      <c r="K12764" t="s">
        <v>17325</v>
      </c>
    </row>
    <row r="12765" spans="1:11" hidden="1" x14ac:dyDescent="0.3">
      <c r="A12765" t="s">
        <v>19432</v>
      </c>
      <c r="B12765" t="s">
        <v>19433</v>
      </c>
      <c r="C12765" t="s">
        <v>17410</v>
      </c>
      <c r="D12765" t="s">
        <v>17411</v>
      </c>
      <c r="E12765" s="74">
        <v>41705</v>
      </c>
      <c r="F12765">
        <v>0.20749799999999999</v>
      </c>
      <c r="G12765" t="s">
        <v>17</v>
      </c>
      <c r="H12765" t="s">
        <v>17315</v>
      </c>
      <c r="I12765" s="74">
        <v>45162</v>
      </c>
      <c r="J12765" t="s">
        <v>19</v>
      </c>
      <c r="K12765" t="s">
        <v>17325</v>
      </c>
    </row>
    <row r="12766" spans="1:11" hidden="1" x14ac:dyDescent="0.3">
      <c r="A12766" t="s">
        <v>19430</v>
      </c>
      <c r="B12766" t="s">
        <v>19431</v>
      </c>
      <c r="C12766" t="s">
        <v>17410</v>
      </c>
      <c r="D12766" t="s">
        <v>17411</v>
      </c>
      <c r="E12766" s="74">
        <v>44529</v>
      </c>
      <c r="F12766">
        <v>0.19212699999999999</v>
      </c>
      <c r="G12766" t="s">
        <v>17</v>
      </c>
      <c r="H12766" t="s">
        <v>17315</v>
      </c>
      <c r="I12766" s="74">
        <v>45162</v>
      </c>
      <c r="J12766" t="s">
        <v>19</v>
      </c>
      <c r="K12766" t="s">
        <v>17325</v>
      </c>
    </row>
    <row r="12767" spans="1:11" hidden="1" x14ac:dyDescent="0.3">
      <c r="A12767" t="s">
        <v>19428</v>
      </c>
      <c r="B12767" t="s">
        <v>19429</v>
      </c>
      <c r="C12767" t="s">
        <v>17410</v>
      </c>
      <c r="D12767" t="s">
        <v>17411</v>
      </c>
      <c r="E12767" s="74">
        <v>44538</v>
      </c>
      <c r="F12767">
        <v>0.16483</v>
      </c>
      <c r="G12767" t="s">
        <v>17</v>
      </c>
      <c r="H12767" t="s">
        <v>17315</v>
      </c>
      <c r="I12767" s="74">
        <v>45320</v>
      </c>
      <c r="J12767" t="s">
        <v>19</v>
      </c>
      <c r="K12767" t="s">
        <v>17325</v>
      </c>
    </row>
    <row r="12768" spans="1:11" hidden="1" x14ac:dyDescent="0.3">
      <c r="A12768" t="s">
        <v>19426</v>
      </c>
      <c r="B12768" t="s">
        <v>19427</v>
      </c>
      <c r="C12768" t="s">
        <v>17410</v>
      </c>
      <c r="D12768" t="s">
        <v>17411</v>
      </c>
      <c r="E12768" s="74">
        <v>44657</v>
      </c>
      <c r="F12768">
        <v>0.20555899999999999</v>
      </c>
      <c r="G12768" t="s">
        <v>17</v>
      </c>
      <c r="H12768" t="s">
        <v>17315</v>
      </c>
      <c r="I12768" s="74">
        <v>45162</v>
      </c>
      <c r="J12768" t="s">
        <v>19</v>
      </c>
      <c r="K12768" t="s">
        <v>17325</v>
      </c>
    </row>
    <row r="12769" spans="1:11" hidden="1" x14ac:dyDescent="0.3">
      <c r="A12769" t="s">
        <v>19424</v>
      </c>
      <c r="B12769" t="s">
        <v>19425</v>
      </c>
      <c r="C12769" t="s">
        <v>17410</v>
      </c>
      <c r="D12769" t="s">
        <v>17411</v>
      </c>
      <c r="E12769" s="74">
        <v>44698</v>
      </c>
      <c r="F12769">
        <v>0.18683900000000001</v>
      </c>
      <c r="G12769" t="s">
        <v>17</v>
      </c>
      <c r="H12769" t="s">
        <v>17315</v>
      </c>
      <c r="I12769" s="74">
        <v>45162</v>
      </c>
      <c r="J12769" t="s">
        <v>19</v>
      </c>
      <c r="K12769" t="s">
        <v>17325</v>
      </c>
    </row>
    <row r="12770" spans="1:11" hidden="1" x14ac:dyDescent="0.3">
      <c r="A12770" t="s">
        <v>19422</v>
      </c>
      <c r="B12770" t="s">
        <v>19423</v>
      </c>
      <c r="C12770" t="s">
        <v>17410</v>
      </c>
      <c r="D12770" t="s">
        <v>17411</v>
      </c>
      <c r="E12770" s="74">
        <v>44704</v>
      </c>
      <c r="F12770">
        <v>0.23363900000000001</v>
      </c>
      <c r="G12770" t="s">
        <v>17</v>
      </c>
      <c r="H12770" t="s">
        <v>17315</v>
      </c>
      <c r="I12770" s="74">
        <v>45162</v>
      </c>
      <c r="J12770" t="s">
        <v>19</v>
      </c>
      <c r="K12770" t="s">
        <v>17325</v>
      </c>
    </row>
    <row r="12771" spans="1:11" hidden="1" x14ac:dyDescent="0.3">
      <c r="A12771" t="s">
        <v>19420</v>
      </c>
      <c r="B12771" t="s">
        <v>19421</v>
      </c>
      <c r="C12771" t="s">
        <v>17410</v>
      </c>
      <c r="D12771" t="s">
        <v>17411</v>
      </c>
      <c r="E12771" s="74">
        <v>44686</v>
      </c>
      <c r="F12771">
        <v>0.18611900000000001</v>
      </c>
      <c r="G12771" t="s">
        <v>17</v>
      </c>
      <c r="H12771" t="s">
        <v>17315</v>
      </c>
      <c r="I12771" s="74">
        <v>45320</v>
      </c>
      <c r="J12771" t="s">
        <v>19</v>
      </c>
      <c r="K12771" t="s">
        <v>17325</v>
      </c>
    </row>
    <row r="12772" spans="1:11" hidden="1" x14ac:dyDescent="0.3">
      <c r="A12772" t="s">
        <v>19418</v>
      </c>
      <c r="B12772" t="s">
        <v>19419</v>
      </c>
      <c r="C12772" t="s">
        <v>17410</v>
      </c>
      <c r="D12772" t="s">
        <v>17411</v>
      </c>
      <c r="E12772" s="74">
        <v>44757</v>
      </c>
      <c r="F12772">
        <v>0.18359900000000001</v>
      </c>
      <c r="G12772" t="s">
        <v>17</v>
      </c>
      <c r="H12772" t="s">
        <v>17315</v>
      </c>
      <c r="I12772" s="74">
        <v>45162</v>
      </c>
      <c r="J12772" t="s">
        <v>19</v>
      </c>
      <c r="K12772" t="s">
        <v>17325</v>
      </c>
    </row>
    <row r="12773" spans="1:11" hidden="1" x14ac:dyDescent="0.3">
      <c r="A12773" t="s">
        <v>24409</v>
      </c>
      <c r="B12773" t="s">
        <v>24410</v>
      </c>
      <c r="C12773" t="s">
        <v>17410</v>
      </c>
      <c r="D12773" t="s">
        <v>17411</v>
      </c>
      <c r="E12773" s="74">
        <v>44288</v>
      </c>
      <c r="F12773">
        <v>3.6720000000000003E-2</v>
      </c>
      <c r="G12773" t="s">
        <v>17</v>
      </c>
      <c r="H12773" t="s">
        <v>17315</v>
      </c>
      <c r="I12773" s="74">
        <v>45470</v>
      </c>
      <c r="J12773" t="s">
        <v>19</v>
      </c>
      <c r="K12773" t="s">
        <v>17325</v>
      </c>
    </row>
    <row r="12774" spans="1:11" hidden="1" x14ac:dyDescent="0.3">
      <c r="A12774" t="s">
        <v>19416</v>
      </c>
      <c r="B12774" t="s">
        <v>19417</v>
      </c>
      <c r="C12774" t="s">
        <v>17410</v>
      </c>
      <c r="D12774" t="s">
        <v>17411</v>
      </c>
      <c r="E12774" s="74">
        <v>41967</v>
      </c>
      <c r="F12774">
        <v>0.15669</v>
      </c>
      <c r="G12774" t="s">
        <v>17</v>
      </c>
      <c r="H12774" t="s">
        <v>17315</v>
      </c>
      <c r="I12774" s="74">
        <v>45162</v>
      </c>
      <c r="J12774" t="s">
        <v>19</v>
      </c>
      <c r="K12774" t="s">
        <v>17325</v>
      </c>
    </row>
    <row r="12775" spans="1:11" hidden="1" x14ac:dyDescent="0.3">
      <c r="A12775" t="s">
        <v>19414</v>
      </c>
      <c r="B12775" t="s">
        <v>19415</v>
      </c>
      <c r="C12775" t="s">
        <v>17410</v>
      </c>
      <c r="D12775" t="s">
        <v>17411</v>
      </c>
      <c r="E12775" s="74">
        <v>41746</v>
      </c>
      <c r="F12775">
        <v>0.120253</v>
      </c>
      <c r="G12775" t="s">
        <v>17</v>
      </c>
      <c r="H12775" t="s">
        <v>17315</v>
      </c>
      <c r="I12775" s="74">
        <v>45162</v>
      </c>
      <c r="J12775" t="s">
        <v>19</v>
      </c>
      <c r="K12775" t="s">
        <v>17325</v>
      </c>
    </row>
    <row r="12776" spans="1:11" hidden="1" x14ac:dyDescent="0.3">
      <c r="A12776" t="s">
        <v>19412</v>
      </c>
      <c r="B12776" t="s">
        <v>19413</v>
      </c>
      <c r="C12776" t="s">
        <v>17410</v>
      </c>
      <c r="D12776" t="s">
        <v>17411</v>
      </c>
      <c r="E12776" s="74">
        <v>44537</v>
      </c>
      <c r="F12776">
        <v>0.14840900000000001</v>
      </c>
      <c r="G12776" t="s">
        <v>17</v>
      </c>
      <c r="H12776" t="s">
        <v>17315</v>
      </c>
      <c r="I12776" s="74">
        <v>45320</v>
      </c>
      <c r="J12776" t="s">
        <v>19</v>
      </c>
      <c r="K12776" t="s">
        <v>17325</v>
      </c>
    </row>
    <row r="12777" spans="1:11" hidden="1" x14ac:dyDescent="0.3">
      <c r="A12777" t="s">
        <v>19410</v>
      </c>
      <c r="B12777" t="s">
        <v>19411</v>
      </c>
      <c r="C12777" t="s">
        <v>17410</v>
      </c>
      <c r="D12777" t="s">
        <v>17411</v>
      </c>
      <c r="E12777" s="74">
        <v>44656</v>
      </c>
      <c r="F12777">
        <v>0.16056000000000001</v>
      </c>
      <c r="G12777" t="s">
        <v>17</v>
      </c>
      <c r="H12777" t="s">
        <v>17315</v>
      </c>
      <c r="I12777" s="74">
        <v>45162</v>
      </c>
      <c r="J12777" t="s">
        <v>19</v>
      </c>
      <c r="K12777" t="s">
        <v>17325</v>
      </c>
    </row>
    <row r="12778" spans="1:11" hidden="1" x14ac:dyDescent="0.3">
      <c r="A12778" t="s">
        <v>19408</v>
      </c>
      <c r="B12778" t="s">
        <v>19409</v>
      </c>
      <c r="C12778" t="s">
        <v>17410</v>
      </c>
      <c r="D12778" t="s">
        <v>17411</v>
      </c>
      <c r="E12778" s="74">
        <v>41614</v>
      </c>
      <c r="F12778">
        <v>6.1505999999999998E-2</v>
      </c>
      <c r="G12778" t="s">
        <v>17</v>
      </c>
      <c r="H12778" t="s">
        <v>17315</v>
      </c>
      <c r="I12778" s="74">
        <v>45162</v>
      </c>
      <c r="J12778" t="s">
        <v>19</v>
      </c>
      <c r="K12778" t="s">
        <v>17325</v>
      </c>
    </row>
    <row r="12779" spans="1:11" hidden="1" x14ac:dyDescent="0.3">
      <c r="A12779" t="s">
        <v>19404</v>
      </c>
      <c r="B12779" t="s">
        <v>19405</v>
      </c>
      <c r="C12779" t="s">
        <v>17410</v>
      </c>
      <c r="D12779" t="s">
        <v>17411</v>
      </c>
      <c r="E12779" s="74">
        <v>41698</v>
      </c>
      <c r="F12779">
        <v>2.8835E-2</v>
      </c>
      <c r="G12779" t="s">
        <v>17</v>
      </c>
      <c r="H12779" t="s">
        <v>17315</v>
      </c>
      <c r="I12779" s="74">
        <v>45162</v>
      </c>
      <c r="J12779" t="s">
        <v>19</v>
      </c>
      <c r="K12779" t="s">
        <v>17325</v>
      </c>
    </row>
    <row r="12780" spans="1:11" hidden="1" x14ac:dyDescent="0.3">
      <c r="A12780" t="s">
        <v>19402</v>
      </c>
      <c r="B12780" t="s">
        <v>19403</v>
      </c>
      <c r="C12780" t="s">
        <v>17410</v>
      </c>
      <c r="D12780" t="s">
        <v>17411</v>
      </c>
      <c r="E12780" s="74">
        <v>42978</v>
      </c>
      <c r="F12780">
        <v>3.4023999999999999E-2</v>
      </c>
      <c r="G12780" t="s">
        <v>17</v>
      </c>
      <c r="H12780" t="s">
        <v>17315</v>
      </c>
      <c r="I12780" s="74">
        <v>45162</v>
      </c>
      <c r="J12780" t="s">
        <v>19</v>
      </c>
      <c r="K12780" t="s">
        <v>17325</v>
      </c>
    </row>
    <row r="12781" spans="1:11" hidden="1" x14ac:dyDescent="0.3">
      <c r="A12781" t="s">
        <v>19400</v>
      </c>
      <c r="B12781" t="s">
        <v>19401</v>
      </c>
      <c r="C12781" t="s">
        <v>17410</v>
      </c>
      <c r="D12781" t="s">
        <v>17411</v>
      </c>
      <c r="E12781" s="74">
        <v>41578</v>
      </c>
      <c r="F12781">
        <v>0.113589</v>
      </c>
      <c r="G12781" t="s">
        <v>17</v>
      </c>
      <c r="H12781" t="s">
        <v>17315</v>
      </c>
      <c r="I12781" s="74">
        <v>45320</v>
      </c>
      <c r="J12781" t="s">
        <v>19</v>
      </c>
      <c r="K12781" t="s">
        <v>17325</v>
      </c>
    </row>
    <row r="12782" spans="1:11" hidden="1" x14ac:dyDescent="0.3">
      <c r="A12782" t="s">
        <v>19398</v>
      </c>
      <c r="B12782" t="s">
        <v>19399</v>
      </c>
      <c r="C12782" t="s">
        <v>17410</v>
      </c>
      <c r="D12782" t="s">
        <v>17411</v>
      </c>
      <c r="E12782" s="74">
        <v>41576</v>
      </c>
      <c r="F12782">
        <v>0.120897</v>
      </c>
      <c r="G12782" t="s">
        <v>17</v>
      </c>
      <c r="H12782" t="s">
        <v>17315</v>
      </c>
      <c r="I12782" s="74">
        <v>45320</v>
      </c>
      <c r="J12782" t="s">
        <v>19</v>
      </c>
      <c r="K12782" t="s">
        <v>17325</v>
      </c>
    </row>
    <row r="12783" spans="1:11" hidden="1" x14ac:dyDescent="0.3">
      <c r="A12783" t="s">
        <v>19396</v>
      </c>
      <c r="B12783" t="s">
        <v>19397</v>
      </c>
      <c r="C12783" t="s">
        <v>17410</v>
      </c>
      <c r="D12783" t="s">
        <v>17411</v>
      </c>
      <c r="E12783" s="74">
        <v>41578</v>
      </c>
      <c r="F12783">
        <v>0.13270899999999999</v>
      </c>
      <c r="G12783" t="s">
        <v>17</v>
      </c>
      <c r="H12783" t="s">
        <v>17315</v>
      </c>
      <c r="I12783" s="74">
        <v>45162</v>
      </c>
      <c r="J12783" t="s">
        <v>19</v>
      </c>
      <c r="K12783" t="s">
        <v>17325</v>
      </c>
    </row>
    <row r="12784" spans="1:11" hidden="1" x14ac:dyDescent="0.3">
      <c r="A12784" t="s">
        <v>19394</v>
      </c>
      <c r="B12784" t="s">
        <v>19395</v>
      </c>
      <c r="C12784" t="s">
        <v>17410</v>
      </c>
      <c r="D12784" t="s">
        <v>17411</v>
      </c>
      <c r="E12784" s="74">
        <v>41617</v>
      </c>
      <c r="F12784">
        <v>0.17574999999999999</v>
      </c>
      <c r="G12784" t="s">
        <v>17</v>
      </c>
      <c r="H12784" t="s">
        <v>17315</v>
      </c>
      <c r="I12784" s="74">
        <v>45320</v>
      </c>
      <c r="J12784" t="s">
        <v>19</v>
      </c>
      <c r="K12784" t="s">
        <v>17325</v>
      </c>
    </row>
    <row r="12785" spans="1:11" hidden="1" x14ac:dyDescent="0.3">
      <c r="A12785" t="s">
        <v>19392</v>
      </c>
      <c r="B12785" t="s">
        <v>19393</v>
      </c>
      <c r="C12785" t="s">
        <v>17410</v>
      </c>
      <c r="D12785" t="s">
        <v>17411</v>
      </c>
      <c r="E12785" s="74">
        <v>41639</v>
      </c>
      <c r="F12785">
        <v>0.19847200000000001</v>
      </c>
      <c r="G12785" t="s">
        <v>17</v>
      </c>
      <c r="H12785" t="s">
        <v>17315</v>
      </c>
      <c r="I12785" s="74">
        <v>45162</v>
      </c>
      <c r="J12785" t="s">
        <v>19</v>
      </c>
      <c r="K12785" t="s">
        <v>17325</v>
      </c>
    </row>
    <row r="12786" spans="1:11" hidden="1" x14ac:dyDescent="0.3">
      <c r="A12786" t="s">
        <v>19390</v>
      </c>
      <c r="B12786" t="s">
        <v>19391</v>
      </c>
      <c r="C12786" t="s">
        <v>17410</v>
      </c>
      <c r="D12786" t="s">
        <v>17411</v>
      </c>
      <c r="E12786" s="74">
        <v>41680</v>
      </c>
      <c r="F12786">
        <v>0.19287000000000001</v>
      </c>
      <c r="G12786" t="s">
        <v>17</v>
      </c>
      <c r="H12786" t="s">
        <v>17315</v>
      </c>
      <c r="I12786" s="74">
        <v>45162</v>
      </c>
      <c r="J12786" t="s">
        <v>19</v>
      </c>
      <c r="K12786" t="s">
        <v>17325</v>
      </c>
    </row>
    <row r="12787" spans="1:11" hidden="1" x14ac:dyDescent="0.3">
      <c r="A12787" t="s">
        <v>19386</v>
      </c>
      <c r="B12787" t="s">
        <v>19387</v>
      </c>
      <c r="C12787" t="s">
        <v>17410</v>
      </c>
      <c r="D12787" t="s">
        <v>17411</v>
      </c>
      <c r="E12787" s="74">
        <v>41670</v>
      </c>
      <c r="F12787">
        <v>0.19184399999999999</v>
      </c>
      <c r="G12787" t="s">
        <v>17</v>
      </c>
      <c r="H12787" t="s">
        <v>17315</v>
      </c>
      <c r="I12787" s="74">
        <v>45162</v>
      </c>
      <c r="J12787" t="s">
        <v>19</v>
      </c>
      <c r="K12787" t="s">
        <v>17325</v>
      </c>
    </row>
    <row r="12788" spans="1:11" hidden="1" x14ac:dyDescent="0.3">
      <c r="A12788" t="s">
        <v>19384</v>
      </c>
      <c r="B12788" t="s">
        <v>19385</v>
      </c>
      <c r="C12788" t="s">
        <v>17410</v>
      </c>
      <c r="D12788" t="s">
        <v>17411</v>
      </c>
      <c r="E12788" s="74">
        <v>41617</v>
      </c>
      <c r="F12788">
        <v>0.113715</v>
      </c>
      <c r="G12788" t="s">
        <v>17</v>
      </c>
      <c r="H12788" t="s">
        <v>17315</v>
      </c>
      <c r="I12788" s="74">
        <v>45320</v>
      </c>
      <c r="J12788" t="s">
        <v>19</v>
      </c>
      <c r="K12788" t="s">
        <v>17325</v>
      </c>
    </row>
    <row r="12789" spans="1:11" hidden="1" x14ac:dyDescent="0.3">
      <c r="A12789" t="s">
        <v>19382</v>
      </c>
      <c r="B12789" t="s">
        <v>19383</v>
      </c>
      <c r="C12789" t="s">
        <v>17410</v>
      </c>
      <c r="D12789" t="s">
        <v>17411</v>
      </c>
      <c r="E12789" s="74">
        <v>41622</v>
      </c>
      <c r="F12789">
        <v>6.1753000000000002E-2</v>
      </c>
      <c r="G12789" t="s">
        <v>17</v>
      </c>
      <c r="H12789" t="s">
        <v>17315</v>
      </c>
      <c r="I12789" s="74">
        <v>45162</v>
      </c>
      <c r="J12789" t="s">
        <v>19</v>
      </c>
      <c r="K12789" t="s">
        <v>17325</v>
      </c>
    </row>
    <row r="12790" spans="1:11" hidden="1" x14ac:dyDescent="0.3">
      <c r="A12790" t="s">
        <v>18732</v>
      </c>
      <c r="B12790" t="s">
        <v>18733</v>
      </c>
      <c r="C12790" t="s">
        <v>17410</v>
      </c>
      <c r="D12790" t="s">
        <v>17411</v>
      </c>
      <c r="E12790" s="74">
        <v>41113</v>
      </c>
      <c r="F12790">
        <v>4.725E-2</v>
      </c>
      <c r="G12790" t="s">
        <v>17</v>
      </c>
      <c r="H12790" t="s">
        <v>17315</v>
      </c>
      <c r="I12790" s="74">
        <v>45160</v>
      </c>
      <c r="J12790" t="s">
        <v>19</v>
      </c>
      <c r="K12790" t="s">
        <v>17325</v>
      </c>
    </row>
    <row r="12791" spans="1:11" hidden="1" x14ac:dyDescent="0.3">
      <c r="A12791" t="s">
        <v>24431</v>
      </c>
      <c r="B12791" t="s">
        <v>24432</v>
      </c>
      <c r="C12791" t="s">
        <v>17410</v>
      </c>
      <c r="D12791" t="s">
        <v>17411</v>
      </c>
      <c r="E12791" s="74">
        <v>44253</v>
      </c>
      <c r="F12791">
        <v>3.7331999999999997E-2</v>
      </c>
      <c r="G12791" t="s">
        <v>17</v>
      </c>
      <c r="H12791" t="s">
        <v>17315</v>
      </c>
      <c r="I12791" s="74">
        <v>45470</v>
      </c>
      <c r="J12791" t="s">
        <v>19</v>
      </c>
      <c r="K12791" t="s">
        <v>17325</v>
      </c>
    </row>
    <row r="12792" spans="1:11" hidden="1" x14ac:dyDescent="0.3">
      <c r="A12792" t="s">
        <v>18750</v>
      </c>
      <c r="B12792" t="s">
        <v>18751</v>
      </c>
      <c r="C12792" t="s">
        <v>17410</v>
      </c>
      <c r="D12792" t="s">
        <v>17411</v>
      </c>
      <c r="E12792" s="74">
        <v>41446</v>
      </c>
      <c r="F12792">
        <v>4.2039E-2</v>
      </c>
      <c r="G12792" t="s">
        <v>17</v>
      </c>
      <c r="H12792" t="s">
        <v>17315</v>
      </c>
      <c r="I12792" s="74">
        <v>45160</v>
      </c>
      <c r="J12792" t="s">
        <v>19</v>
      </c>
      <c r="K12792" t="s">
        <v>17325</v>
      </c>
    </row>
    <row r="12793" spans="1:11" hidden="1" x14ac:dyDescent="0.3">
      <c r="A12793" t="s">
        <v>19380</v>
      </c>
      <c r="B12793" t="s">
        <v>19381</v>
      </c>
      <c r="C12793" t="s">
        <v>17410</v>
      </c>
      <c r="D12793" t="s">
        <v>17411</v>
      </c>
      <c r="E12793" s="74">
        <v>41594</v>
      </c>
      <c r="F12793">
        <v>9.5159999999999995E-2</v>
      </c>
      <c r="G12793" t="s">
        <v>17</v>
      </c>
      <c r="H12793" t="s">
        <v>17315</v>
      </c>
      <c r="I12793" s="74">
        <v>45320</v>
      </c>
      <c r="J12793" t="s">
        <v>19</v>
      </c>
      <c r="K12793" t="s">
        <v>17325</v>
      </c>
    </row>
    <row r="12794" spans="1:11" hidden="1" x14ac:dyDescent="0.3">
      <c r="A12794" t="s">
        <v>24391</v>
      </c>
      <c r="B12794" t="s">
        <v>24392</v>
      </c>
      <c r="C12794" t="s">
        <v>17410</v>
      </c>
      <c r="D12794" t="s">
        <v>17411</v>
      </c>
      <c r="E12794" s="74">
        <v>41570</v>
      </c>
      <c r="F12794">
        <v>4.6710000000000002E-2</v>
      </c>
      <c r="G12794" t="s">
        <v>17</v>
      </c>
      <c r="H12794" t="s">
        <v>17315</v>
      </c>
      <c r="I12794" s="74">
        <v>45469</v>
      </c>
      <c r="J12794" t="s">
        <v>19</v>
      </c>
      <c r="K12794" t="s">
        <v>17325</v>
      </c>
    </row>
    <row r="12795" spans="1:11" hidden="1" x14ac:dyDescent="0.3">
      <c r="A12795" t="s">
        <v>19378</v>
      </c>
      <c r="B12795" t="s">
        <v>19379</v>
      </c>
      <c r="C12795" t="s">
        <v>17410</v>
      </c>
      <c r="D12795" t="s">
        <v>17411</v>
      </c>
      <c r="E12795" s="74">
        <v>41597</v>
      </c>
      <c r="F12795">
        <v>9.9648E-2</v>
      </c>
      <c r="G12795" t="s">
        <v>17</v>
      </c>
      <c r="H12795" t="s">
        <v>17315</v>
      </c>
      <c r="I12795" s="74">
        <v>45162</v>
      </c>
      <c r="J12795" t="s">
        <v>19</v>
      </c>
      <c r="K12795" t="s">
        <v>17325</v>
      </c>
    </row>
    <row r="12796" spans="1:11" hidden="1" x14ac:dyDescent="0.3">
      <c r="A12796" t="s">
        <v>19376</v>
      </c>
      <c r="B12796" t="s">
        <v>19377</v>
      </c>
      <c r="C12796" t="s">
        <v>17410</v>
      </c>
      <c r="D12796" t="s">
        <v>17411</v>
      </c>
      <c r="E12796" s="74">
        <v>44299</v>
      </c>
      <c r="F12796">
        <v>0.12997300000000001</v>
      </c>
      <c r="G12796" t="s">
        <v>17</v>
      </c>
      <c r="H12796" t="s">
        <v>17315</v>
      </c>
      <c r="I12796" s="74">
        <v>45162</v>
      </c>
      <c r="J12796" t="s">
        <v>19</v>
      </c>
      <c r="K12796" t="s">
        <v>17325</v>
      </c>
    </row>
    <row r="12797" spans="1:11" hidden="1" x14ac:dyDescent="0.3">
      <c r="A12797" t="s">
        <v>19374</v>
      </c>
      <c r="B12797" t="s">
        <v>19375</v>
      </c>
      <c r="C12797" t="s">
        <v>17410</v>
      </c>
      <c r="D12797" t="s">
        <v>17411</v>
      </c>
      <c r="E12797" s="74">
        <v>44362</v>
      </c>
      <c r="F12797">
        <v>0.146344</v>
      </c>
      <c r="G12797" t="s">
        <v>17</v>
      </c>
      <c r="H12797" t="s">
        <v>17315</v>
      </c>
      <c r="I12797" s="74">
        <v>45162</v>
      </c>
      <c r="J12797" t="s">
        <v>19</v>
      </c>
      <c r="K12797" t="s">
        <v>17325</v>
      </c>
    </row>
    <row r="12798" spans="1:11" hidden="1" x14ac:dyDescent="0.3">
      <c r="A12798" t="s">
        <v>19370</v>
      </c>
      <c r="B12798" t="s">
        <v>19371</v>
      </c>
      <c r="C12798" t="s">
        <v>17410</v>
      </c>
      <c r="D12798" t="s">
        <v>17411</v>
      </c>
      <c r="E12798" s="74">
        <v>41612</v>
      </c>
      <c r="F12798">
        <v>0.18896299999999999</v>
      </c>
      <c r="G12798" t="s">
        <v>17</v>
      </c>
      <c r="H12798" t="s">
        <v>17315</v>
      </c>
      <c r="I12798" s="74">
        <v>45162</v>
      </c>
      <c r="J12798" t="s">
        <v>19</v>
      </c>
      <c r="K12798" t="s">
        <v>17325</v>
      </c>
    </row>
    <row r="12799" spans="1:11" hidden="1" x14ac:dyDescent="0.3">
      <c r="A12799" t="s">
        <v>19388</v>
      </c>
      <c r="B12799" t="s">
        <v>19389</v>
      </c>
      <c r="C12799" t="s">
        <v>17410</v>
      </c>
      <c r="D12799" t="s">
        <v>17411</v>
      </c>
      <c r="E12799" s="74">
        <v>41639</v>
      </c>
      <c r="F12799">
        <v>0.16955999999999999</v>
      </c>
      <c r="G12799" t="s">
        <v>17</v>
      </c>
      <c r="H12799" t="s">
        <v>17315</v>
      </c>
      <c r="I12799" s="74">
        <v>45162</v>
      </c>
      <c r="J12799" t="s">
        <v>19</v>
      </c>
      <c r="K12799" t="s">
        <v>17325</v>
      </c>
    </row>
    <row r="12800" spans="1:11" hidden="1" x14ac:dyDescent="0.3">
      <c r="A12800" t="s">
        <v>19368</v>
      </c>
      <c r="B12800" t="s">
        <v>19369</v>
      </c>
      <c r="C12800" t="s">
        <v>17410</v>
      </c>
      <c r="D12800" t="s">
        <v>17411</v>
      </c>
      <c r="E12800" s="74">
        <v>44595</v>
      </c>
      <c r="F12800">
        <v>0.216673</v>
      </c>
      <c r="G12800" t="s">
        <v>17</v>
      </c>
      <c r="H12800" t="s">
        <v>17315</v>
      </c>
      <c r="I12800" s="74">
        <v>45162</v>
      </c>
      <c r="J12800" t="s">
        <v>19</v>
      </c>
      <c r="K12800" t="s">
        <v>17325</v>
      </c>
    </row>
    <row r="12801" spans="1:11" hidden="1" x14ac:dyDescent="0.3">
      <c r="A12801" t="s">
        <v>19372</v>
      </c>
      <c r="B12801" t="s">
        <v>19373</v>
      </c>
      <c r="C12801" t="s">
        <v>17410</v>
      </c>
      <c r="D12801" t="s">
        <v>17411</v>
      </c>
      <c r="E12801" s="74">
        <v>41587</v>
      </c>
      <c r="F12801">
        <v>0.16962099999999999</v>
      </c>
      <c r="G12801" t="s">
        <v>17</v>
      </c>
      <c r="H12801" t="s">
        <v>17315</v>
      </c>
      <c r="I12801" s="74">
        <v>45162</v>
      </c>
      <c r="J12801" t="s">
        <v>19</v>
      </c>
      <c r="K12801" t="s">
        <v>17325</v>
      </c>
    </row>
    <row r="12802" spans="1:11" hidden="1" x14ac:dyDescent="0.3">
      <c r="A12802" t="s">
        <v>19366</v>
      </c>
      <c r="B12802" t="s">
        <v>19367</v>
      </c>
      <c r="C12802" t="s">
        <v>17410</v>
      </c>
      <c r="D12802" t="s">
        <v>17411</v>
      </c>
      <c r="E12802" s="74">
        <v>41601</v>
      </c>
      <c r="F12802">
        <v>0.193274</v>
      </c>
      <c r="G12802" t="s">
        <v>17</v>
      </c>
      <c r="H12802" t="s">
        <v>17315</v>
      </c>
      <c r="I12802" s="74">
        <v>45320</v>
      </c>
      <c r="J12802" t="s">
        <v>19</v>
      </c>
      <c r="K12802" t="s">
        <v>17325</v>
      </c>
    </row>
    <row r="12803" spans="1:11" hidden="1" x14ac:dyDescent="0.3">
      <c r="A12803" t="s">
        <v>19364</v>
      </c>
      <c r="B12803" t="s">
        <v>19365</v>
      </c>
      <c r="C12803" t="s">
        <v>17410</v>
      </c>
      <c r="D12803" t="s">
        <v>17411</v>
      </c>
      <c r="E12803" s="74">
        <v>41573</v>
      </c>
      <c r="F12803">
        <v>0.16361999999999999</v>
      </c>
      <c r="G12803" t="s">
        <v>17</v>
      </c>
      <c r="H12803" t="s">
        <v>17315</v>
      </c>
      <c r="I12803" s="74">
        <v>45162</v>
      </c>
      <c r="J12803" t="s">
        <v>19</v>
      </c>
      <c r="K12803" t="s">
        <v>17325</v>
      </c>
    </row>
    <row r="12804" spans="1:11" hidden="1" x14ac:dyDescent="0.3">
      <c r="A12804" t="s">
        <v>19362</v>
      </c>
      <c r="B12804" t="s">
        <v>19363</v>
      </c>
      <c r="C12804" t="s">
        <v>17410</v>
      </c>
      <c r="D12804" t="s">
        <v>17411</v>
      </c>
      <c r="E12804" s="74">
        <v>41684</v>
      </c>
      <c r="F12804">
        <v>0.163665</v>
      </c>
      <c r="G12804" t="s">
        <v>17</v>
      </c>
      <c r="H12804" t="s">
        <v>17315</v>
      </c>
      <c r="I12804" s="74">
        <v>45320</v>
      </c>
      <c r="J12804" t="s">
        <v>19</v>
      </c>
      <c r="K12804" t="s">
        <v>17325</v>
      </c>
    </row>
    <row r="12805" spans="1:11" hidden="1" x14ac:dyDescent="0.3">
      <c r="A12805" t="s">
        <v>19360</v>
      </c>
      <c r="B12805" t="s">
        <v>19361</v>
      </c>
      <c r="C12805" t="s">
        <v>17410</v>
      </c>
      <c r="D12805" t="s">
        <v>17411</v>
      </c>
      <c r="E12805" s="74">
        <v>41598</v>
      </c>
      <c r="F12805">
        <v>7.0775000000000005E-2</v>
      </c>
      <c r="G12805" t="s">
        <v>17</v>
      </c>
      <c r="H12805" t="s">
        <v>17315</v>
      </c>
      <c r="I12805" s="74">
        <v>45320</v>
      </c>
      <c r="J12805" t="s">
        <v>19</v>
      </c>
      <c r="K12805" t="s">
        <v>17325</v>
      </c>
    </row>
    <row r="12806" spans="1:11" hidden="1" x14ac:dyDescent="0.3">
      <c r="A12806" t="s">
        <v>19358</v>
      </c>
      <c r="B12806" t="s">
        <v>19359</v>
      </c>
      <c r="C12806" t="s">
        <v>17410</v>
      </c>
      <c r="D12806" t="s">
        <v>17411</v>
      </c>
      <c r="E12806" s="74">
        <v>41626</v>
      </c>
      <c r="F12806">
        <v>2.8674000000000002E-2</v>
      </c>
      <c r="G12806" t="s">
        <v>17</v>
      </c>
      <c r="H12806" t="s">
        <v>17315</v>
      </c>
      <c r="I12806" s="74">
        <v>45162</v>
      </c>
      <c r="J12806" t="s">
        <v>19</v>
      </c>
      <c r="K12806" t="s">
        <v>17325</v>
      </c>
    </row>
    <row r="12807" spans="1:11" hidden="1" x14ac:dyDescent="0.3">
      <c r="A12807" t="s">
        <v>18730</v>
      </c>
      <c r="B12807" t="s">
        <v>18731</v>
      </c>
      <c r="C12807" t="s">
        <v>17410</v>
      </c>
      <c r="D12807" t="s">
        <v>17411</v>
      </c>
      <c r="E12807" s="74">
        <v>41095</v>
      </c>
      <c r="F12807">
        <v>5.7762000000000001E-2</v>
      </c>
      <c r="G12807" t="s">
        <v>17</v>
      </c>
      <c r="H12807" t="s">
        <v>17315</v>
      </c>
      <c r="I12807" s="74">
        <v>45160</v>
      </c>
      <c r="J12807" t="s">
        <v>19</v>
      </c>
      <c r="K12807" t="s">
        <v>17325</v>
      </c>
    </row>
    <row r="12808" spans="1:11" hidden="1" x14ac:dyDescent="0.3">
      <c r="A12808" t="s">
        <v>18790</v>
      </c>
      <c r="B12808" t="s">
        <v>18791</v>
      </c>
      <c r="C12808" t="s">
        <v>17410</v>
      </c>
      <c r="D12808" t="s">
        <v>17411</v>
      </c>
      <c r="E12808" s="74">
        <v>41135</v>
      </c>
      <c r="F12808">
        <v>4.8411000000000003E-2</v>
      </c>
      <c r="G12808" t="s">
        <v>17</v>
      </c>
      <c r="H12808" t="s">
        <v>17315</v>
      </c>
      <c r="I12808" s="74">
        <v>45160</v>
      </c>
      <c r="J12808" t="s">
        <v>19</v>
      </c>
      <c r="K12808" t="s">
        <v>17325</v>
      </c>
    </row>
    <row r="12809" spans="1:11" hidden="1" x14ac:dyDescent="0.3">
      <c r="A12809" t="s">
        <v>18788</v>
      </c>
      <c r="B12809" t="s">
        <v>18789</v>
      </c>
      <c r="C12809" t="s">
        <v>17410</v>
      </c>
      <c r="D12809" t="s">
        <v>17411</v>
      </c>
      <c r="E12809" s="74">
        <v>41149</v>
      </c>
      <c r="F12809">
        <v>3.9600000000000003E-2</v>
      </c>
      <c r="G12809" t="s">
        <v>17</v>
      </c>
      <c r="H12809" t="s">
        <v>17315</v>
      </c>
      <c r="I12809" s="74">
        <v>45160</v>
      </c>
      <c r="J12809" t="s">
        <v>19</v>
      </c>
      <c r="K12809" t="s">
        <v>17325</v>
      </c>
    </row>
    <row r="12810" spans="1:11" hidden="1" x14ac:dyDescent="0.3">
      <c r="A12810" t="s">
        <v>18780</v>
      </c>
      <c r="B12810" t="s">
        <v>18781</v>
      </c>
      <c r="C12810" t="s">
        <v>17410</v>
      </c>
      <c r="D12810" t="s">
        <v>17411</v>
      </c>
      <c r="E12810" s="74">
        <v>41129</v>
      </c>
      <c r="F12810">
        <v>2.6009999999999998E-2</v>
      </c>
      <c r="G12810" t="s">
        <v>17</v>
      </c>
      <c r="H12810" t="s">
        <v>17315</v>
      </c>
      <c r="I12810" s="74">
        <v>45160</v>
      </c>
      <c r="J12810" t="s">
        <v>19</v>
      </c>
      <c r="K12810" t="s">
        <v>17325</v>
      </c>
    </row>
    <row r="12811" spans="1:11" hidden="1" x14ac:dyDescent="0.3">
      <c r="A12811" t="s">
        <v>18740</v>
      </c>
      <c r="B12811" t="s">
        <v>18741</v>
      </c>
      <c r="C12811" t="s">
        <v>17410</v>
      </c>
      <c r="D12811" t="s">
        <v>17411</v>
      </c>
      <c r="E12811" s="74">
        <v>41340</v>
      </c>
      <c r="F12811">
        <v>6.0092E-2</v>
      </c>
      <c r="G12811" t="s">
        <v>17</v>
      </c>
      <c r="H12811" t="s">
        <v>17315</v>
      </c>
      <c r="I12811" s="74">
        <v>45160</v>
      </c>
      <c r="J12811" t="s">
        <v>19</v>
      </c>
      <c r="K12811" t="s">
        <v>17325</v>
      </c>
    </row>
    <row r="12812" spans="1:11" hidden="1" x14ac:dyDescent="0.3">
      <c r="A12812" t="s">
        <v>19356</v>
      </c>
      <c r="B12812" t="s">
        <v>19357</v>
      </c>
      <c r="C12812" t="s">
        <v>17410</v>
      </c>
      <c r="D12812" t="s">
        <v>17411</v>
      </c>
      <c r="E12812" s="74">
        <v>41737</v>
      </c>
      <c r="F12812">
        <v>0.115324</v>
      </c>
      <c r="G12812" t="s">
        <v>17</v>
      </c>
      <c r="H12812" t="s">
        <v>17315</v>
      </c>
      <c r="I12812" s="74">
        <v>45162</v>
      </c>
      <c r="J12812" t="s">
        <v>19</v>
      </c>
      <c r="K12812" t="s">
        <v>17325</v>
      </c>
    </row>
    <row r="12813" spans="1:11" hidden="1" x14ac:dyDescent="0.3">
      <c r="A12813" t="s">
        <v>18748</v>
      </c>
      <c r="B12813" t="s">
        <v>18749</v>
      </c>
      <c r="C12813" t="s">
        <v>17410</v>
      </c>
      <c r="D12813" t="s">
        <v>17411</v>
      </c>
      <c r="E12813" s="74">
        <v>41412</v>
      </c>
      <c r="F12813">
        <v>6.2037000000000002E-2</v>
      </c>
      <c r="G12813" t="s">
        <v>17</v>
      </c>
      <c r="H12813" t="s">
        <v>17315</v>
      </c>
      <c r="I12813" s="74">
        <v>45160</v>
      </c>
      <c r="J12813" t="s">
        <v>19</v>
      </c>
      <c r="K12813" t="s">
        <v>17325</v>
      </c>
    </row>
    <row r="12814" spans="1:11" hidden="1" x14ac:dyDescent="0.3">
      <c r="A12814" t="s">
        <v>19354</v>
      </c>
      <c r="B12814" t="s">
        <v>19355</v>
      </c>
      <c r="C12814" t="s">
        <v>17410</v>
      </c>
      <c r="D12814" t="s">
        <v>17411</v>
      </c>
      <c r="E12814" s="74">
        <v>44533</v>
      </c>
      <c r="F12814">
        <v>0.21623300000000001</v>
      </c>
      <c r="G12814" t="s">
        <v>17</v>
      </c>
      <c r="H12814" t="s">
        <v>17315</v>
      </c>
      <c r="I12814" s="74">
        <v>45320</v>
      </c>
      <c r="J12814" t="s">
        <v>19</v>
      </c>
      <c r="K12814" t="s">
        <v>17325</v>
      </c>
    </row>
    <row r="12815" spans="1:11" hidden="1" x14ac:dyDescent="0.3">
      <c r="A12815" t="s">
        <v>19352</v>
      </c>
      <c r="B12815" t="s">
        <v>19353</v>
      </c>
      <c r="C12815" t="s">
        <v>17410</v>
      </c>
      <c r="D12815" t="s">
        <v>17411</v>
      </c>
      <c r="E12815" s="74">
        <v>41572</v>
      </c>
      <c r="F12815">
        <v>0.182537</v>
      </c>
      <c r="G12815" t="s">
        <v>17</v>
      </c>
      <c r="H12815" t="s">
        <v>17315</v>
      </c>
      <c r="I12815" s="74">
        <v>45162</v>
      </c>
      <c r="J12815" t="s">
        <v>19</v>
      </c>
      <c r="K12815" t="s">
        <v>17325</v>
      </c>
    </row>
    <row r="12816" spans="1:11" hidden="1" x14ac:dyDescent="0.3">
      <c r="A12816" t="s">
        <v>19350</v>
      </c>
      <c r="B12816" t="s">
        <v>19351</v>
      </c>
      <c r="C12816" t="s">
        <v>17410</v>
      </c>
      <c r="D12816" t="s">
        <v>17411</v>
      </c>
      <c r="E12816" s="74">
        <v>44600</v>
      </c>
      <c r="F12816">
        <v>0.15266199999999999</v>
      </c>
      <c r="G12816" t="s">
        <v>17</v>
      </c>
      <c r="H12816" t="s">
        <v>17315</v>
      </c>
      <c r="I12816" s="74">
        <v>45162</v>
      </c>
      <c r="J12816" t="s">
        <v>19</v>
      </c>
      <c r="K12816" t="s">
        <v>17325</v>
      </c>
    </row>
    <row r="12817" spans="1:11" hidden="1" x14ac:dyDescent="0.3">
      <c r="A12817" t="s">
        <v>19346</v>
      </c>
      <c r="B12817" t="s">
        <v>19347</v>
      </c>
      <c r="C12817" t="s">
        <v>17410</v>
      </c>
      <c r="D12817" t="s">
        <v>17411</v>
      </c>
      <c r="E12817" s="74">
        <v>44624</v>
      </c>
      <c r="F12817">
        <v>0.196469</v>
      </c>
      <c r="G12817" t="s">
        <v>17</v>
      </c>
      <c r="H12817" t="s">
        <v>17315</v>
      </c>
      <c r="I12817" s="74">
        <v>45320</v>
      </c>
      <c r="J12817" t="s">
        <v>19</v>
      </c>
      <c r="K12817" t="s">
        <v>17325</v>
      </c>
    </row>
    <row r="12818" spans="1:11" hidden="1" x14ac:dyDescent="0.3">
      <c r="A12818" t="s">
        <v>19348</v>
      </c>
      <c r="B12818" t="s">
        <v>19349</v>
      </c>
      <c r="C12818" t="s">
        <v>17410</v>
      </c>
      <c r="D12818" t="s">
        <v>17411</v>
      </c>
      <c r="E12818" s="74">
        <v>41625</v>
      </c>
      <c r="F12818">
        <v>0.170071</v>
      </c>
      <c r="G12818" t="s">
        <v>17</v>
      </c>
      <c r="H12818" t="s">
        <v>17315</v>
      </c>
      <c r="I12818" s="74">
        <v>45162</v>
      </c>
      <c r="J12818" t="s">
        <v>19</v>
      </c>
      <c r="K12818" t="s">
        <v>17325</v>
      </c>
    </row>
    <row r="12819" spans="1:11" hidden="1" x14ac:dyDescent="0.3">
      <c r="A12819" t="s">
        <v>19340</v>
      </c>
      <c r="B12819" t="s">
        <v>19341</v>
      </c>
      <c r="C12819" t="s">
        <v>17410</v>
      </c>
      <c r="D12819" t="s">
        <v>17411</v>
      </c>
      <c r="E12819" s="74">
        <v>44663</v>
      </c>
      <c r="F12819">
        <v>0.17243600000000001</v>
      </c>
      <c r="G12819" t="s">
        <v>17</v>
      </c>
      <c r="H12819" t="s">
        <v>17315</v>
      </c>
      <c r="I12819" s="74">
        <v>45320</v>
      </c>
      <c r="J12819" t="s">
        <v>19</v>
      </c>
      <c r="K12819" t="s">
        <v>17325</v>
      </c>
    </row>
    <row r="12820" spans="1:11" hidden="1" x14ac:dyDescent="0.3">
      <c r="A12820" t="s">
        <v>19334</v>
      </c>
      <c r="B12820" t="s">
        <v>19335</v>
      </c>
      <c r="C12820" t="s">
        <v>17410</v>
      </c>
      <c r="D12820" t="s">
        <v>17411</v>
      </c>
      <c r="E12820" s="74">
        <v>41655</v>
      </c>
      <c r="F12820">
        <v>0.167715</v>
      </c>
      <c r="G12820" t="s">
        <v>17</v>
      </c>
      <c r="H12820" t="s">
        <v>17315</v>
      </c>
      <c r="I12820" s="74">
        <v>45162</v>
      </c>
      <c r="J12820" t="s">
        <v>19</v>
      </c>
      <c r="K12820" t="s">
        <v>17325</v>
      </c>
    </row>
    <row r="12821" spans="1:11" hidden="1" x14ac:dyDescent="0.3">
      <c r="A12821" t="s">
        <v>19336</v>
      </c>
      <c r="B12821" t="s">
        <v>19337</v>
      </c>
      <c r="C12821" t="s">
        <v>17410</v>
      </c>
      <c r="D12821" t="s">
        <v>17411</v>
      </c>
      <c r="E12821" s="74">
        <v>44685</v>
      </c>
      <c r="F12821">
        <v>0.15948000000000001</v>
      </c>
      <c r="G12821" t="s">
        <v>17</v>
      </c>
      <c r="H12821" t="s">
        <v>17315</v>
      </c>
      <c r="I12821" s="74">
        <v>45162</v>
      </c>
      <c r="J12821" t="s">
        <v>19</v>
      </c>
      <c r="K12821" t="s">
        <v>17325</v>
      </c>
    </row>
    <row r="12822" spans="1:11" hidden="1" x14ac:dyDescent="0.3">
      <c r="A12822" t="s">
        <v>19342</v>
      </c>
      <c r="B12822" t="s">
        <v>19343</v>
      </c>
      <c r="C12822" t="s">
        <v>17410</v>
      </c>
      <c r="D12822" t="s">
        <v>17411</v>
      </c>
      <c r="E12822" s="74">
        <v>41573</v>
      </c>
      <c r="F12822">
        <v>0.13678899999999999</v>
      </c>
      <c r="G12822" t="s">
        <v>17</v>
      </c>
      <c r="H12822" t="s">
        <v>17315</v>
      </c>
      <c r="I12822" s="74">
        <v>45320</v>
      </c>
      <c r="J12822" t="s">
        <v>19</v>
      </c>
      <c r="K12822" t="s">
        <v>17325</v>
      </c>
    </row>
    <row r="12823" spans="1:11" hidden="1" x14ac:dyDescent="0.3">
      <c r="A12823" t="s">
        <v>19338</v>
      </c>
      <c r="B12823" t="s">
        <v>19339</v>
      </c>
      <c r="C12823" t="s">
        <v>17410</v>
      </c>
      <c r="D12823" t="s">
        <v>17411</v>
      </c>
      <c r="E12823" s="74">
        <v>41590</v>
      </c>
      <c r="F12823">
        <v>0.13200600000000001</v>
      </c>
      <c r="G12823" t="s">
        <v>17</v>
      </c>
      <c r="H12823" t="s">
        <v>17315</v>
      </c>
      <c r="I12823" s="74">
        <v>45320</v>
      </c>
      <c r="J12823" t="s">
        <v>19</v>
      </c>
      <c r="K12823" t="s">
        <v>17325</v>
      </c>
    </row>
    <row r="12824" spans="1:11" hidden="1" x14ac:dyDescent="0.3">
      <c r="A12824" t="s">
        <v>19332</v>
      </c>
      <c r="B12824" t="s">
        <v>19333</v>
      </c>
      <c r="C12824" t="s">
        <v>17410</v>
      </c>
      <c r="D12824" t="s">
        <v>17411</v>
      </c>
      <c r="E12824" s="74">
        <v>41641</v>
      </c>
      <c r="F12824">
        <v>6.3418000000000002E-2</v>
      </c>
      <c r="G12824" t="s">
        <v>17</v>
      </c>
      <c r="H12824" t="s">
        <v>17315</v>
      </c>
      <c r="I12824" s="74">
        <v>45320</v>
      </c>
      <c r="J12824" t="s">
        <v>19</v>
      </c>
      <c r="K12824" t="s">
        <v>17325</v>
      </c>
    </row>
    <row r="12825" spans="1:11" hidden="1" x14ac:dyDescent="0.3">
      <c r="A12825" t="s">
        <v>18726</v>
      </c>
      <c r="B12825" t="s">
        <v>18727</v>
      </c>
      <c r="C12825" t="s">
        <v>17410</v>
      </c>
      <c r="D12825" t="s">
        <v>17411</v>
      </c>
      <c r="E12825" s="74">
        <v>40045</v>
      </c>
      <c r="F12825">
        <v>7.9941999999999999E-2</v>
      </c>
      <c r="G12825" t="s">
        <v>17</v>
      </c>
      <c r="H12825" t="s">
        <v>17315</v>
      </c>
      <c r="I12825" s="74">
        <v>45160</v>
      </c>
      <c r="J12825" t="s">
        <v>19</v>
      </c>
      <c r="K12825" t="s">
        <v>17325</v>
      </c>
    </row>
    <row r="12826" spans="1:11" hidden="1" x14ac:dyDescent="0.3">
      <c r="A12826" t="s">
        <v>19330</v>
      </c>
      <c r="B12826" t="s">
        <v>19331</v>
      </c>
      <c r="C12826" t="s">
        <v>17410</v>
      </c>
      <c r="D12826" t="s">
        <v>17411</v>
      </c>
      <c r="E12826" s="74">
        <v>44368</v>
      </c>
      <c r="F12826">
        <v>0.156276</v>
      </c>
      <c r="G12826" t="s">
        <v>17</v>
      </c>
      <c r="H12826" t="s">
        <v>17315</v>
      </c>
      <c r="I12826" s="74">
        <v>45162</v>
      </c>
      <c r="J12826" t="s">
        <v>19</v>
      </c>
      <c r="K12826" t="s">
        <v>17325</v>
      </c>
    </row>
    <row r="12827" spans="1:11" hidden="1" x14ac:dyDescent="0.3">
      <c r="A12827" t="s">
        <v>19344</v>
      </c>
      <c r="B12827" t="s">
        <v>19345</v>
      </c>
      <c r="C12827" t="s">
        <v>17410</v>
      </c>
      <c r="D12827" t="s">
        <v>17411</v>
      </c>
      <c r="E12827" s="74">
        <v>41631</v>
      </c>
      <c r="F12827">
        <v>0.15496199999999999</v>
      </c>
      <c r="G12827" t="s">
        <v>17</v>
      </c>
      <c r="H12827" t="s">
        <v>17315</v>
      </c>
      <c r="I12827" s="74">
        <v>45162</v>
      </c>
      <c r="J12827" t="s">
        <v>19</v>
      </c>
      <c r="K12827" t="s">
        <v>17325</v>
      </c>
    </row>
    <row r="12828" spans="1:11" hidden="1" x14ac:dyDescent="0.3">
      <c r="A12828" t="s">
        <v>19326</v>
      </c>
      <c r="B12828" t="s">
        <v>19327</v>
      </c>
      <c r="C12828" t="s">
        <v>17410</v>
      </c>
      <c r="D12828" t="s">
        <v>17411</v>
      </c>
      <c r="E12828" s="74">
        <v>41766</v>
      </c>
      <c r="F12828">
        <v>8.1466999999999998E-2</v>
      </c>
      <c r="G12828" t="s">
        <v>17</v>
      </c>
      <c r="H12828" t="s">
        <v>17315</v>
      </c>
      <c r="I12828" s="74">
        <v>45320</v>
      </c>
      <c r="J12828" t="s">
        <v>19</v>
      </c>
      <c r="K12828" t="s">
        <v>17325</v>
      </c>
    </row>
    <row r="12829" spans="1:11" hidden="1" x14ac:dyDescent="0.3">
      <c r="A12829" t="s">
        <v>19324</v>
      </c>
      <c r="B12829" t="s">
        <v>19325</v>
      </c>
      <c r="C12829" t="s">
        <v>17410</v>
      </c>
      <c r="D12829" t="s">
        <v>17411</v>
      </c>
      <c r="E12829" s="74">
        <v>44385</v>
      </c>
      <c r="F12829">
        <v>0.15543000000000001</v>
      </c>
      <c r="G12829" t="s">
        <v>17</v>
      </c>
      <c r="H12829" t="s">
        <v>17315</v>
      </c>
      <c r="I12829" s="74">
        <v>45162</v>
      </c>
      <c r="J12829" t="s">
        <v>19</v>
      </c>
      <c r="K12829" t="s">
        <v>17325</v>
      </c>
    </row>
    <row r="12830" spans="1:11" hidden="1" x14ac:dyDescent="0.3">
      <c r="A12830" t="s">
        <v>19322</v>
      </c>
      <c r="B12830" t="s">
        <v>19323</v>
      </c>
      <c r="C12830" t="s">
        <v>17410</v>
      </c>
      <c r="D12830" t="s">
        <v>17411</v>
      </c>
      <c r="E12830" s="74">
        <v>44453</v>
      </c>
      <c r="F12830">
        <v>0.223077</v>
      </c>
      <c r="G12830" t="s">
        <v>17</v>
      </c>
      <c r="H12830" t="s">
        <v>17315</v>
      </c>
      <c r="I12830" s="74">
        <v>45162</v>
      </c>
      <c r="J12830" t="s">
        <v>19</v>
      </c>
      <c r="K12830" t="s">
        <v>17325</v>
      </c>
    </row>
    <row r="12831" spans="1:11" hidden="1" x14ac:dyDescent="0.3">
      <c r="A12831" t="s">
        <v>19328</v>
      </c>
      <c r="B12831" t="s">
        <v>19329</v>
      </c>
      <c r="C12831" t="s">
        <v>17410</v>
      </c>
      <c r="D12831" t="s">
        <v>17411</v>
      </c>
      <c r="E12831" s="74">
        <v>44529</v>
      </c>
      <c r="F12831">
        <v>0.20058100000000001</v>
      </c>
      <c r="G12831" t="s">
        <v>17</v>
      </c>
      <c r="H12831" t="s">
        <v>17315</v>
      </c>
      <c r="I12831" s="74">
        <v>45162</v>
      </c>
      <c r="J12831" t="s">
        <v>19</v>
      </c>
      <c r="K12831" t="s">
        <v>17325</v>
      </c>
    </row>
    <row r="12832" spans="1:11" hidden="1" x14ac:dyDescent="0.3">
      <c r="A12832" t="s">
        <v>19318</v>
      </c>
      <c r="B12832" t="s">
        <v>19319</v>
      </c>
      <c r="C12832" t="s">
        <v>17410</v>
      </c>
      <c r="D12832" t="s">
        <v>17411</v>
      </c>
      <c r="E12832" s="74">
        <v>44573</v>
      </c>
      <c r="F12832">
        <v>0.20299</v>
      </c>
      <c r="G12832" t="s">
        <v>17</v>
      </c>
      <c r="H12832" t="s">
        <v>17315</v>
      </c>
      <c r="I12832" s="74">
        <v>45162</v>
      </c>
      <c r="J12832" t="s">
        <v>19</v>
      </c>
      <c r="K12832" t="s">
        <v>17325</v>
      </c>
    </row>
    <row r="12833" spans="1:11" hidden="1" x14ac:dyDescent="0.3">
      <c r="A12833" t="s">
        <v>19320</v>
      </c>
      <c r="B12833" t="s">
        <v>19321</v>
      </c>
      <c r="C12833" t="s">
        <v>17410</v>
      </c>
      <c r="D12833" t="s">
        <v>17411</v>
      </c>
      <c r="E12833" s="74">
        <v>44533</v>
      </c>
      <c r="F12833">
        <v>0.20308499999999999</v>
      </c>
      <c r="G12833" t="s">
        <v>17</v>
      </c>
      <c r="H12833" t="s">
        <v>17315</v>
      </c>
      <c r="I12833" s="74">
        <v>45320</v>
      </c>
      <c r="J12833" t="s">
        <v>19</v>
      </c>
      <c r="K12833" t="s">
        <v>17325</v>
      </c>
    </row>
    <row r="12834" spans="1:11" hidden="1" x14ac:dyDescent="0.3">
      <c r="A12834" t="s">
        <v>19314</v>
      </c>
      <c r="B12834" t="s">
        <v>19315</v>
      </c>
      <c r="C12834" t="s">
        <v>17410</v>
      </c>
      <c r="D12834" t="s">
        <v>17411</v>
      </c>
      <c r="E12834" s="74">
        <v>44664</v>
      </c>
      <c r="F12834">
        <v>0.20843999999999999</v>
      </c>
      <c r="G12834" t="s">
        <v>17</v>
      </c>
      <c r="H12834" t="s">
        <v>17315</v>
      </c>
      <c r="I12834" s="74">
        <v>45320</v>
      </c>
      <c r="J12834" t="s">
        <v>19</v>
      </c>
      <c r="K12834" t="s">
        <v>17325</v>
      </c>
    </row>
    <row r="12835" spans="1:11" hidden="1" x14ac:dyDescent="0.3">
      <c r="A12835" t="s">
        <v>19316</v>
      </c>
      <c r="B12835" t="s">
        <v>19317</v>
      </c>
      <c r="C12835" t="s">
        <v>17410</v>
      </c>
      <c r="D12835" t="s">
        <v>17411</v>
      </c>
      <c r="E12835" s="74">
        <v>44753</v>
      </c>
      <c r="F12835">
        <v>0.17460000000000001</v>
      </c>
      <c r="G12835" t="s">
        <v>17</v>
      </c>
      <c r="H12835" t="s">
        <v>17315</v>
      </c>
      <c r="I12835" s="74">
        <v>45162</v>
      </c>
      <c r="J12835" t="s">
        <v>19</v>
      </c>
      <c r="K12835" t="s">
        <v>17325</v>
      </c>
    </row>
    <row r="12836" spans="1:11" hidden="1" x14ac:dyDescent="0.3">
      <c r="A12836" t="s">
        <v>18752</v>
      </c>
      <c r="B12836" t="s">
        <v>18753</v>
      </c>
      <c r="C12836" t="s">
        <v>17410</v>
      </c>
      <c r="D12836" t="s">
        <v>17411</v>
      </c>
      <c r="E12836" s="74">
        <v>41541</v>
      </c>
      <c r="F12836">
        <v>4.5711000000000002E-2</v>
      </c>
      <c r="G12836" t="s">
        <v>17</v>
      </c>
      <c r="H12836" t="s">
        <v>17315</v>
      </c>
      <c r="I12836" s="74">
        <v>45160</v>
      </c>
      <c r="J12836" t="s">
        <v>19</v>
      </c>
      <c r="K12836" t="s">
        <v>17325</v>
      </c>
    </row>
    <row r="12837" spans="1:11" hidden="1" x14ac:dyDescent="0.3">
      <c r="A12837" t="s">
        <v>18746</v>
      </c>
      <c r="B12837" t="s">
        <v>18747</v>
      </c>
      <c r="C12837" t="s">
        <v>17410</v>
      </c>
      <c r="D12837" t="s">
        <v>17411</v>
      </c>
      <c r="E12837" s="74">
        <v>41437</v>
      </c>
      <c r="F12837">
        <v>8.3187999999999998E-2</v>
      </c>
      <c r="G12837" t="s">
        <v>17</v>
      </c>
      <c r="H12837" t="s">
        <v>17315</v>
      </c>
      <c r="I12837" s="74">
        <v>45160</v>
      </c>
      <c r="J12837" t="s">
        <v>19</v>
      </c>
      <c r="K12837" t="s">
        <v>17325</v>
      </c>
    </row>
    <row r="12838" spans="1:11" hidden="1" x14ac:dyDescent="0.3">
      <c r="A12838" t="s">
        <v>19308</v>
      </c>
      <c r="B12838" t="s">
        <v>19309</v>
      </c>
      <c r="C12838" t="s">
        <v>17410</v>
      </c>
      <c r="D12838" t="s">
        <v>17411</v>
      </c>
      <c r="E12838" s="74">
        <v>41578</v>
      </c>
      <c r="F12838">
        <v>6.1204000000000001E-2</v>
      </c>
      <c r="G12838" t="s">
        <v>17</v>
      </c>
      <c r="H12838" t="s">
        <v>17315</v>
      </c>
      <c r="I12838" s="74">
        <v>45161</v>
      </c>
      <c r="J12838" t="s">
        <v>19</v>
      </c>
      <c r="K12838" t="s">
        <v>17325</v>
      </c>
    </row>
    <row r="12839" spans="1:11" hidden="1" x14ac:dyDescent="0.3">
      <c r="A12839" t="s">
        <v>19310</v>
      </c>
      <c r="B12839" t="s">
        <v>19311</v>
      </c>
      <c r="C12839" t="s">
        <v>17410</v>
      </c>
      <c r="D12839" t="s">
        <v>17411</v>
      </c>
      <c r="E12839" s="74">
        <v>41592</v>
      </c>
      <c r="F12839">
        <v>3.7727999999999998E-2</v>
      </c>
      <c r="G12839" t="s">
        <v>17</v>
      </c>
      <c r="H12839" t="s">
        <v>17315</v>
      </c>
      <c r="I12839" s="74">
        <v>45162</v>
      </c>
      <c r="J12839" t="s">
        <v>19</v>
      </c>
      <c r="K12839" t="s">
        <v>17325</v>
      </c>
    </row>
    <row r="12840" spans="1:11" hidden="1" x14ac:dyDescent="0.3">
      <c r="A12840" t="s">
        <v>19312</v>
      </c>
      <c r="B12840" t="s">
        <v>19313</v>
      </c>
      <c r="C12840" t="s">
        <v>17410</v>
      </c>
      <c r="D12840" t="s">
        <v>17411</v>
      </c>
      <c r="E12840" s="74">
        <v>41652</v>
      </c>
      <c r="F12840">
        <v>3.4596000000000002E-2</v>
      </c>
      <c r="G12840" t="s">
        <v>17</v>
      </c>
      <c r="H12840" t="s">
        <v>17315</v>
      </c>
      <c r="I12840" s="74">
        <v>45320</v>
      </c>
      <c r="J12840" t="s">
        <v>19</v>
      </c>
      <c r="K12840" t="s">
        <v>17325</v>
      </c>
    </row>
    <row r="12841" spans="1:11" hidden="1" x14ac:dyDescent="0.3">
      <c r="A12841" t="s">
        <v>24405</v>
      </c>
      <c r="B12841" t="s">
        <v>24406</v>
      </c>
      <c r="C12841" t="s">
        <v>17410</v>
      </c>
      <c r="D12841" t="s">
        <v>17411</v>
      </c>
      <c r="E12841" s="74">
        <v>40336</v>
      </c>
      <c r="F12841">
        <v>3.3264000000000002E-2</v>
      </c>
      <c r="G12841" t="s">
        <v>17</v>
      </c>
      <c r="H12841" t="s">
        <v>17315</v>
      </c>
      <c r="I12841" s="74">
        <v>45470</v>
      </c>
      <c r="J12841" t="s">
        <v>19</v>
      </c>
      <c r="K12841" t="s">
        <v>17325</v>
      </c>
    </row>
    <row r="12842" spans="1:11" hidden="1" x14ac:dyDescent="0.3">
      <c r="A12842" t="s">
        <v>18724</v>
      </c>
      <c r="B12842" t="s">
        <v>18725</v>
      </c>
      <c r="C12842" t="s">
        <v>17410</v>
      </c>
      <c r="D12842" t="s">
        <v>17411</v>
      </c>
      <c r="E12842" s="74">
        <v>40974</v>
      </c>
      <c r="F12842">
        <v>4.5062999999999999E-2</v>
      </c>
      <c r="G12842" t="s">
        <v>17</v>
      </c>
      <c r="H12842" t="s">
        <v>17315</v>
      </c>
      <c r="I12842" s="74">
        <v>45160</v>
      </c>
      <c r="J12842" t="s">
        <v>19</v>
      </c>
      <c r="K12842" t="s">
        <v>17325</v>
      </c>
    </row>
    <row r="12843" spans="1:11" hidden="1" x14ac:dyDescent="0.3">
      <c r="A12843" t="s">
        <v>18728</v>
      </c>
      <c r="B12843" t="s">
        <v>18729</v>
      </c>
      <c r="C12843" t="s">
        <v>17410</v>
      </c>
      <c r="D12843" t="s">
        <v>17411</v>
      </c>
      <c r="E12843" s="74">
        <v>41129</v>
      </c>
      <c r="F12843">
        <v>2.7792000000000001E-2</v>
      </c>
      <c r="G12843" t="s">
        <v>17</v>
      </c>
      <c r="H12843" t="s">
        <v>17315</v>
      </c>
      <c r="I12843" s="74">
        <v>45160</v>
      </c>
      <c r="J12843" t="s">
        <v>19</v>
      </c>
      <c r="K12843" t="s">
        <v>17325</v>
      </c>
    </row>
    <row r="12844" spans="1:11" hidden="1" x14ac:dyDescent="0.3">
      <c r="A12844" t="s">
        <v>18742</v>
      </c>
      <c r="B12844" t="s">
        <v>18743</v>
      </c>
      <c r="C12844" t="s">
        <v>17410</v>
      </c>
      <c r="D12844" t="s">
        <v>17411</v>
      </c>
      <c r="E12844" s="74">
        <v>41362</v>
      </c>
      <c r="F12844">
        <v>7.5675000000000006E-2</v>
      </c>
      <c r="G12844" t="s">
        <v>17</v>
      </c>
      <c r="H12844" t="s">
        <v>17315</v>
      </c>
      <c r="I12844" s="74">
        <v>45160</v>
      </c>
      <c r="J12844" t="s">
        <v>19</v>
      </c>
      <c r="K12844" t="s">
        <v>17325</v>
      </c>
    </row>
    <row r="12845" spans="1:11" hidden="1" x14ac:dyDescent="0.3">
      <c r="A12845" t="s">
        <v>19306</v>
      </c>
      <c r="B12845" t="s">
        <v>19307</v>
      </c>
      <c r="C12845" t="s">
        <v>17410</v>
      </c>
      <c r="D12845" t="s">
        <v>17411</v>
      </c>
      <c r="E12845" s="74">
        <v>41582</v>
      </c>
      <c r="F12845">
        <v>4.342E-2</v>
      </c>
      <c r="G12845" t="s">
        <v>17</v>
      </c>
      <c r="H12845" t="s">
        <v>17315</v>
      </c>
      <c r="I12845" s="74">
        <v>45161</v>
      </c>
      <c r="J12845" t="s">
        <v>19</v>
      </c>
      <c r="K12845" t="s">
        <v>17325</v>
      </c>
    </row>
    <row r="12846" spans="1:11" hidden="1" x14ac:dyDescent="0.3">
      <c r="A12846" t="s">
        <v>19302</v>
      </c>
      <c r="B12846" t="s">
        <v>19303</v>
      </c>
      <c r="C12846" t="s">
        <v>17410</v>
      </c>
      <c r="D12846" t="s">
        <v>17411</v>
      </c>
      <c r="E12846" s="74">
        <v>41645</v>
      </c>
      <c r="F12846">
        <v>0.12529299999999999</v>
      </c>
      <c r="G12846" t="s">
        <v>17</v>
      </c>
      <c r="H12846" t="s">
        <v>17315</v>
      </c>
      <c r="I12846" s="74">
        <v>45161</v>
      </c>
      <c r="J12846" t="s">
        <v>19</v>
      </c>
      <c r="K12846" t="s">
        <v>17325</v>
      </c>
    </row>
    <row r="12847" spans="1:11" hidden="1" x14ac:dyDescent="0.3">
      <c r="A12847" t="s">
        <v>19304</v>
      </c>
      <c r="B12847" t="s">
        <v>19305</v>
      </c>
      <c r="C12847" t="s">
        <v>17410</v>
      </c>
      <c r="D12847" t="s">
        <v>17411</v>
      </c>
      <c r="E12847" s="74">
        <v>41729</v>
      </c>
      <c r="F12847">
        <v>0.18909400000000001</v>
      </c>
      <c r="G12847" t="s">
        <v>17</v>
      </c>
      <c r="H12847" t="s">
        <v>17315</v>
      </c>
      <c r="I12847" s="74">
        <v>45161</v>
      </c>
      <c r="J12847" t="s">
        <v>19</v>
      </c>
      <c r="K12847" t="s">
        <v>17325</v>
      </c>
    </row>
    <row r="12848" spans="1:11" hidden="1" x14ac:dyDescent="0.3">
      <c r="A12848" t="s">
        <v>19298</v>
      </c>
      <c r="B12848" t="s">
        <v>19299</v>
      </c>
      <c r="C12848" t="s">
        <v>17410</v>
      </c>
      <c r="D12848" t="s">
        <v>17411</v>
      </c>
      <c r="E12848" s="74">
        <v>44531</v>
      </c>
      <c r="F12848">
        <v>0.17402400000000001</v>
      </c>
      <c r="G12848" t="s">
        <v>17</v>
      </c>
      <c r="H12848" t="s">
        <v>17315</v>
      </c>
      <c r="I12848" s="74">
        <v>45320</v>
      </c>
      <c r="J12848" t="s">
        <v>19</v>
      </c>
      <c r="K12848" t="s">
        <v>17325</v>
      </c>
    </row>
    <row r="12849" spans="1:11" hidden="1" x14ac:dyDescent="0.3">
      <c r="A12849" t="s">
        <v>19300</v>
      </c>
      <c r="B12849" t="s">
        <v>19301</v>
      </c>
      <c r="C12849" t="s">
        <v>17410</v>
      </c>
      <c r="D12849" t="s">
        <v>17411</v>
      </c>
      <c r="E12849" s="74">
        <v>44638</v>
      </c>
      <c r="F12849">
        <v>0.18071799999999999</v>
      </c>
      <c r="G12849" t="s">
        <v>17</v>
      </c>
      <c r="H12849" t="s">
        <v>17315</v>
      </c>
      <c r="I12849" s="74">
        <v>45161</v>
      </c>
      <c r="J12849" t="s">
        <v>19</v>
      </c>
      <c r="K12849" t="s">
        <v>17325</v>
      </c>
    </row>
    <row r="12850" spans="1:11" hidden="1" x14ac:dyDescent="0.3">
      <c r="A12850" t="s">
        <v>19294</v>
      </c>
      <c r="B12850" t="s">
        <v>19295</v>
      </c>
      <c r="C12850" t="s">
        <v>17410</v>
      </c>
      <c r="D12850" t="s">
        <v>17411</v>
      </c>
      <c r="E12850" s="74">
        <v>44673</v>
      </c>
      <c r="F12850">
        <v>0.19367899999999999</v>
      </c>
      <c r="G12850" t="s">
        <v>17</v>
      </c>
      <c r="H12850" t="s">
        <v>17315</v>
      </c>
      <c r="I12850" s="74">
        <v>45161</v>
      </c>
      <c r="J12850" t="s">
        <v>19</v>
      </c>
      <c r="K12850" t="s">
        <v>17325</v>
      </c>
    </row>
    <row r="12851" spans="1:11" hidden="1" x14ac:dyDescent="0.3">
      <c r="A12851" t="s">
        <v>19296</v>
      </c>
      <c r="B12851" t="s">
        <v>19297</v>
      </c>
      <c r="C12851" t="s">
        <v>17410</v>
      </c>
      <c r="D12851" t="s">
        <v>17411</v>
      </c>
      <c r="E12851" s="74">
        <v>44698</v>
      </c>
      <c r="F12851">
        <v>0.17171900000000001</v>
      </c>
      <c r="G12851" t="s">
        <v>17</v>
      </c>
      <c r="H12851" t="s">
        <v>17315</v>
      </c>
      <c r="I12851" s="74">
        <v>45161</v>
      </c>
      <c r="J12851" t="s">
        <v>19</v>
      </c>
      <c r="K12851" t="s">
        <v>17325</v>
      </c>
    </row>
    <row r="12852" spans="1:11" hidden="1" x14ac:dyDescent="0.3">
      <c r="A12852" t="s">
        <v>19292</v>
      </c>
      <c r="B12852" t="s">
        <v>19293</v>
      </c>
      <c r="C12852" t="s">
        <v>17410</v>
      </c>
      <c r="D12852" t="s">
        <v>17411</v>
      </c>
      <c r="E12852" s="74">
        <v>44721</v>
      </c>
      <c r="F12852">
        <v>0.17244000000000001</v>
      </c>
      <c r="G12852" t="s">
        <v>17</v>
      </c>
      <c r="H12852" t="s">
        <v>17315</v>
      </c>
      <c r="I12852" s="74">
        <v>45161</v>
      </c>
      <c r="J12852" t="s">
        <v>19</v>
      </c>
      <c r="K12852" t="s">
        <v>17325</v>
      </c>
    </row>
    <row r="12853" spans="1:11" hidden="1" x14ac:dyDescent="0.3">
      <c r="A12853" t="s">
        <v>19290</v>
      </c>
      <c r="B12853" t="s">
        <v>19291</v>
      </c>
      <c r="C12853" t="s">
        <v>17410</v>
      </c>
      <c r="D12853" t="s">
        <v>17411</v>
      </c>
      <c r="E12853" s="74">
        <v>41590</v>
      </c>
      <c r="F12853">
        <v>0.16674600000000001</v>
      </c>
      <c r="G12853" t="s">
        <v>17</v>
      </c>
      <c r="H12853" t="s">
        <v>17315</v>
      </c>
      <c r="I12853" s="74">
        <v>45161</v>
      </c>
      <c r="J12853" t="s">
        <v>19</v>
      </c>
      <c r="K12853" t="s">
        <v>17325</v>
      </c>
    </row>
    <row r="12854" spans="1:11" hidden="1" x14ac:dyDescent="0.3">
      <c r="A12854" t="s">
        <v>19288</v>
      </c>
      <c r="B12854" t="s">
        <v>19289</v>
      </c>
      <c r="C12854" t="s">
        <v>17410</v>
      </c>
      <c r="D12854" t="s">
        <v>17411</v>
      </c>
      <c r="E12854" s="74">
        <v>44615</v>
      </c>
      <c r="F12854">
        <v>0.17014499999999999</v>
      </c>
      <c r="G12854" t="s">
        <v>17</v>
      </c>
      <c r="H12854" t="s">
        <v>17315</v>
      </c>
      <c r="I12854" s="74">
        <v>45161</v>
      </c>
      <c r="J12854" t="s">
        <v>19</v>
      </c>
      <c r="K12854" t="s">
        <v>17325</v>
      </c>
    </row>
    <row r="12855" spans="1:11" hidden="1" x14ac:dyDescent="0.3">
      <c r="A12855" t="s">
        <v>19286</v>
      </c>
      <c r="B12855" t="s">
        <v>19287</v>
      </c>
      <c r="C12855" t="s">
        <v>17410</v>
      </c>
      <c r="D12855" t="s">
        <v>17411</v>
      </c>
      <c r="E12855" s="74">
        <v>44284</v>
      </c>
      <c r="F12855">
        <v>0.18543599999999999</v>
      </c>
      <c r="G12855" t="s">
        <v>17</v>
      </c>
      <c r="H12855" t="s">
        <v>17315</v>
      </c>
      <c r="I12855" s="74">
        <v>45320</v>
      </c>
      <c r="J12855" t="s">
        <v>19</v>
      </c>
      <c r="K12855" t="s">
        <v>17325</v>
      </c>
    </row>
    <row r="12856" spans="1:11" hidden="1" x14ac:dyDescent="0.3">
      <c r="A12856" t="s">
        <v>19284</v>
      </c>
      <c r="B12856" t="s">
        <v>19285</v>
      </c>
      <c r="C12856" t="s">
        <v>17410</v>
      </c>
      <c r="D12856" t="s">
        <v>17411</v>
      </c>
      <c r="E12856" s="74">
        <v>44659</v>
      </c>
      <c r="F12856">
        <v>0.165239</v>
      </c>
      <c r="G12856" t="s">
        <v>17</v>
      </c>
      <c r="H12856" t="s">
        <v>17315</v>
      </c>
      <c r="I12856" s="74">
        <v>45161</v>
      </c>
      <c r="J12856" t="s">
        <v>19</v>
      </c>
      <c r="K12856" t="s">
        <v>17325</v>
      </c>
    </row>
    <row r="12857" spans="1:11" hidden="1" x14ac:dyDescent="0.3">
      <c r="A12857" t="s">
        <v>19282</v>
      </c>
      <c r="B12857" t="s">
        <v>19283</v>
      </c>
      <c r="C12857" t="s">
        <v>17410</v>
      </c>
      <c r="D12857" t="s">
        <v>17411</v>
      </c>
      <c r="E12857" s="74">
        <v>41583</v>
      </c>
      <c r="F12857">
        <v>0.102378</v>
      </c>
      <c r="G12857" t="s">
        <v>17</v>
      </c>
      <c r="H12857" t="s">
        <v>17315</v>
      </c>
      <c r="I12857" s="74">
        <v>45161</v>
      </c>
      <c r="J12857" t="s">
        <v>19</v>
      </c>
      <c r="K12857" t="s">
        <v>17325</v>
      </c>
    </row>
    <row r="12858" spans="1:11" hidden="1" x14ac:dyDescent="0.3">
      <c r="A12858" t="s">
        <v>19280</v>
      </c>
      <c r="B12858" t="s">
        <v>19281</v>
      </c>
      <c r="C12858" t="s">
        <v>17410</v>
      </c>
      <c r="D12858" t="s">
        <v>17411</v>
      </c>
      <c r="E12858" s="74">
        <v>41580</v>
      </c>
      <c r="F12858">
        <v>2.9475000000000001E-2</v>
      </c>
      <c r="G12858" t="s">
        <v>17</v>
      </c>
      <c r="H12858" t="s">
        <v>17315</v>
      </c>
      <c r="I12858" s="74">
        <v>45320</v>
      </c>
      <c r="J12858" t="s">
        <v>19</v>
      </c>
      <c r="K12858" t="s">
        <v>17325</v>
      </c>
    </row>
    <row r="12859" spans="1:11" hidden="1" x14ac:dyDescent="0.3">
      <c r="A12859" t="s">
        <v>19278</v>
      </c>
      <c r="B12859" t="s">
        <v>19279</v>
      </c>
      <c r="C12859" t="s">
        <v>17410</v>
      </c>
      <c r="D12859" t="s">
        <v>17411</v>
      </c>
      <c r="E12859" s="74">
        <v>41620</v>
      </c>
      <c r="F12859">
        <v>4.6317999999999998E-2</v>
      </c>
      <c r="G12859" t="s">
        <v>17</v>
      </c>
      <c r="H12859" t="s">
        <v>17315</v>
      </c>
      <c r="I12859" s="74">
        <v>45320</v>
      </c>
      <c r="J12859" t="s">
        <v>19</v>
      </c>
      <c r="K12859" t="s">
        <v>17325</v>
      </c>
    </row>
    <row r="12860" spans="1:11" hidden="1" x14ac:dyDescent="0.3">
      <c r="A12860" t="s">
        <v>19276</v>
      </c>
      <c r="B12860" t="s">
        <v>19277</v>
      </c>
      <c r="C12860" t="s">
        <v>17410</v>
      </c>
      <c r="D12860" t="s">
        <v>17411</v>
      </c>
      <c r="E12860" s="74">
        <v>41705</v>
      </c>
      <c r="F12860">
        <v>3.5522999999999999E-2</v>
      </c>
      <c r="G12860" t="s">
        <v>17</v>
      </c>
      <c r="H12860" t="s">
        <v>17315</v>
      </c>
      <c r="I12860" s="74">
        <v>45161</v>
      </c>
      <c r="J12860" t="s">
        <v>19</v>
      </c>
      <c r="K12860" t="s">
        <v>17325</v>
      </c>
    </row>
    <row r="12861" spans="1:11" hidden="1" x14ac:dyDescent="0.3">
      <c r="A12861" t="s">
        <v>18776</v>
      </c>
      <c r="B12861" t="s">
        <v>18777</v>
      </c>
      <c r="C12861" t="s">
        <v>17410</v>
      </c>
      <c r="D12861" t="s">
        <v>17411</v>
      </c>
      <c r="E12861" s="74">
        <v>41198</v>
      </c>
      <c r="F12861">
        <v>3.5423999999999997E-2</v>
      </c>
      <c r="G12861" t="s">
        <v>17</v>
      </c>
      <c r="H12861" t="s">
        <v>17315</v>
      </c>
      <c r="I12861" s="74">
        <v>45160</v>
      </c>
      <c r="J12861" t="s">
        <v>19</v>
      </c>
      <c r="K12861" t="s">
        <v>17325</v>
      </c>
    </row>
    <row r="12862" spans="1:11" hidden="1" x14ac:dyDescent="0.3">
      <c r="A12862" t="s">
        <v>24421</v>
      </c>
      <c r="B12862" t="s">
        <v>24422</v>
      </c>
      <c r="C12862" t="s">
        <v>17410</v>
      </c>
      <c r="D12862" t="s">
        <v>17411</v>
      </c>
      <c r="E12862" s="74">
        <v>44263</v>
      </c>
      <c r="F12862">
        <v>2.9069999999999999E-2</v>
      </c>
      <c r="G12862" t="s">
        <v>17</v>
      </c>
      <c r="H12862" t="s">
        <v>17315</v>
      </c>
      <c r="I12862" s="74">
        <v>45470</v>
      </c>
      <c r="J12862" t="s">
        <v>19</v>
      </c>
      <c r="K12862" t="s">
        <v>17325</v>
      </c>
    </row>
    <row r="12863" spans="1:11" hidden="1" x14ac:dyDescent="0.3">
      <c r="A12863" t="s">
        <v>19274</v>
      </c>
      <c r="B12863" t="s">
        <v>19275</v>
      </c>
      <c r="C12863" t="s">
        <v>17410</v>
      </c>
      <c r="D12863" t="s">
        <v>17411</v>
      </c>
      <c r="E12863" s="74">
        <v>41577</v>
      </c>
      <c r="F12863">
        <v>4.5489000000000002E-2</v>
      </c>
      <c r="G12863" t="s">
        <v>17</v>
      </c>
      <c r="H12863" t="s">
        <v>17315</v>
      </c>
      <c r="I12863" s="74">
        <v>45320</v>
      </c>
      <c r="J12863" t="s">
        <v>19</v>
      </c>
      <c r="K12863" t="s">
        <v>17325</v>
      </c>
    </row>
    <row r="12864" spans="1:11" hidden="1" x14ac:dyDescent="0.3">
      <c r="A12864" t="s">
        <v>19272</v>
      </c>
      <c r="B12864" t="s">
        <v>19273</v>
      </c>
      <c r="C12864" t="s">
        <v>17410</v>
      </c>
      <c r="D12864" t="s">
        <v>17411</v>
      </c>
      <c r="E12864" s="74">
        <v>41594</v>
      </c>
      <c r="F12864">
        <v>3.9635999999999998E-2</v>
      </c>
      <c r="G12864" t="s">
        <v>17</v>
      </c>
      <c r="H12864" t="s">
        <v>17315</v>
      </c>
      <c r="I12864" s="74">
        <v>45161</v>
      </c>
      <c r="J12864" t="s">
        <v>19</v>
      </c>
      <c r="K12864" t="s">
        <v>17325</v>
      </c>
    </row>
    <row r="12865" spans="1:11" hidden="1" x14ac:dyDescent="0.3">
      <c r="A12865" t="s">
        <v>19270</v>
      </c>
      <c r="B12865" t="s">
        <v>19271</v>
      </c>
      <c r="C12865" t="s">
        <v>17410</v>
      </c>
      <c r="D12865" t="s">
        <v>17411</v>
      </c>
      <c r="E12865" s="74">
        <v>41618</v>
      </c>
      <c r="F12865">
        <v>2.9673000000000001E-2</v>
      </c>
      <c r="G12865" t="s">
        <v>17</v>
      </c>
      <c r="H12865" t="s">
        <v>17315</v>
      </c>
      <c r="I12865" s="74">
        <v>45161</v>
      </c>
      <c r="J12865" t="s">
        <v>19</v>
      </c>
      <c r="K12865" t="s">
        <v>17325</v>
      </c>
    </row>
    <row r="12866" spans="1:11" hidden="1" x14ac:dyDescent="0.3">
      <c r="A12866" t="s">
        <v>19264</v>
      </c>
      <c r="B12866" t="s">
        <v>19265</v>
      </c>
      <c r="C12866" t="s">
        <v>17410</v>
      </c>
      <c r="D12866" t="s">
        <v>17411</v>
      </c>
      <c r="E12866" s="74">
        <v>41796</v>
      </c>
      <c r="F12866">
        <v>0.146956</v>
      </c>
      <c r="G12866" t="s">
        <v>17</v>
      </c>
      <c r="H12866" t="s">
        <v>17315</v>
      </c>
      <c r="I12866" s="74">
        <v>45161</v>
      </c>
      <c r="J12866" t="s">
        <v>19</v>
      </c>
      <c r="K12866" t="s">
        <v>17325</v>
      </c>
    </row>
    <row r="12867" spans="1:11" hidden="1" x14ac:dyDescent="0.3">
      <c r="A12867" t="s">
        <v>19266</v>
      </c>
      <c r="B12867" t="s">
        <v>19267</v>
      </c>
      <c r="C12867" t="s">
        <v>17410</v>
      </c>
      <c r="D12867" t="s">
        <v>17411</v>
      </c>
      <c r="E12867" s="74">
        <v>44410</v>
      </c>
      <c r="F12867">
        <v>0.20327400000000001</v>
      </c>
      <c r="G12867" t="s">
        <v>17</v>
      </c>
      <c r="H12867" t="s">
        <v>17315</v>
      </c>
      <c r="I12867" s="74">
        <v>45320</v>
      </c>
      <c r="J12867" t="s">
        <v>19</v>
      </c>
      <c r="K12867" t="s">
        <v>17325</v>
      </c>
    </row>
    <row r="12868" spans="1:11" hidden="1" x14ac:dyDescent="0.3">
      <c r="A12868" t="s">
        <v>19268</v>
      </c>
      <c r="B12868" t="s">
        <v>19269</v>
      </c>
      <c r="C12868" t="s">
        <v>17410</v>
      </c>
      <c r="D12868" t="s">
        <v>17411</v>
      </c>
      <c r="E12868" s="74">
        <v>44684</v>
      </c>
      <c r="F12868">
        <v>0.19547999999999999</v>
      </c>
      <c r="G12868" t="s">
        <v>17</v>
      </c>
      <c r="H12868" t="s">
        <v>17315</v>
      </c>
      <c r="I12868" s="74">
        <v>45161</v>
      </c>
      <c r="J12868" t="s">
        <v>19</v>
      </c>
      <c r="K12868" t="s">
        <v>17325</v>
      </c>
    </row>
    <row r="12869" spans="1:11" hidden="1" x14ac:dyDescent="0.3">
      <c r="A12869" t="s">
        <v>19624</v>
      </c>
      <c r="B12869" t="s">
        <v>19625</v>
      </c>
      <c r="C12869" t="s">
        <v>17410</v>
      </c>
      <c r="D12869" t="s">
        <v>17411</v>
      </c>
      <c r="E12869" s="74">
        <v>44368</v>
      </c>
      <c r="F12869">
        <v>0.187137</v>
      </c>
      <c r="G12869" t="s">
        <v>17</v>
      </c>
      <c r="H12869" t="s">
        <v>17315</v>
      </c>
      <c r="I12869" s="74">
        <v>45162</v>
      </c>
      <c r="J12869" t="s">
        <v>19</v>
      </c>
      <c r="K12869" t="s">
        <v>17325</v>
      </c>
    </row>
    <row r="12870" spans="1:11" hidden="1" x14ac:dyDescent="0.3">
      <c r="A12870" t="s">
        <v>19630</v>
      </c>
      <c r="B12870" t="s">
        <v>19631</v>
      </c>
      <c r="C12870" t="s">
        <v>17410</v>
      </c>
      <c r="D12870" t="s">
        <v>17411</v>
      </c>
      <c r="E12870" s="74">
        <v>44383</v>
      </c>
      <c r="F12870">
        <v>0.19778399999999999</v>
      </c>
      <c r="G12870" t="s">
        <v>17</v>
      </c>
      <c r="H12870" t="s">
        <v>17315</v>
      </c>
      <c r="I12870" s="74">
        <v>45162</v>
      </c>
      <c r="J12870" t="s">
        <v>19</v>
      </c>
      <c r="K12870" t="s">
        <v>17325</v>
      </c>
    </row>
    <row r="12871" spans="1:11" hidden="1" x14ac:dyDescent="0.3">
      <c r="A12871" t="s">
        <v>19636</v>
      </c>
      <c r="B12871" t="s">
        <v>19637</v>
      </c>
      <c r="C12871" t="s">
        <v>17410</v>
      </c>
      <c r="D12871" t="s">
        <v>17411</v>
      </c>
      <c r="E12871" s="74">
        <v>44336</v>
      </c>
      <c r="F12871">
        <v>0.243945</v>
      </c>
      <c r="G12871" t="s">
        <v>17</v>
      </c>
      <c r="H12871" t="s">
        <v>17315</v>
      </c>
      <c r="I12871" s="74">
        <v>45162</v>
      </c>
      <c r="J12871" t="s">
        <v>19</v>
      </c>
      <c r="K12871" t="s">
        <v>17325</v>
      </c>
    </row>
    <row r="12872" spans="1:11" hidden="1" x14ac:dyDescent="0.3">
      <c r="A12872" t="s">
        <v>19638</v>
      </c>
      <c r="B12872" t="s">
        <v>19639</v>
      </c>
      <c r="C12872" t="s">
        <v>17410</v>
      </c>
      <c r="D12872" t="s">
        <v>17411</v>
      </c>
      <c r="E12872" s="74">
        <v>44418</v>
      </c>
      <c r="F12872">
        <v>0.236043</v>
      </c>
      <c r="G12872" t="s">
        <v>17</v>
      </c>
      <c r="H12872" t="s">
        <v>17315</v>
      </c>
      <c r="I12872" s="74">
        <v>45162</v>
      </c>
      <c r="J12872" t="s">
        <v>19</v>
      </c>
      <c r="K12872" t="s">
        <v>17325</v>
      </c>
    </row>
    <row r="12873" spans="1:11" hidden="1" x14ac:dyDescent="0.3">
      <c r="A12873" t="s">
        <v>19700</v>
      </c>
      <c r="B12873" t="s">
        <v>19701</v>
      </c>
      <c r="C12873" t="s">
        <v>17410</v>
      </c>
      <c r="D12873" t="s">
        <v>17411</v>
      </c>
      <c r="E12873" s="74">
        <v>44386</v>
      </c>
      <c r="F12873">
        <v>0.23621400000000001</v>
      </c>
      <c r="G12873" t="s">
        <v>17</v>
      </c>
      <c r="H12873" t="s">
        <v>17315</v>
      </c>
      <c r="I12873" s="74">
        <v>45162</v>
      </c>
      <c r="J12873" t="s">
        <v>19</v>
      </c>
      <c r="K12873" t="s">
        <v>17325</v>
      </c>
    </row>
    <row r="12874" spans="1:11" hidden="1" x14ac:dyDescent="0.3">
      <c r="A12874" t="s">
        <v>19716</v>
      </c>
      <c r="B12874" t="s">
        <v>19717</v>
      </c>
      <c r="C12874" t="s">
        <v>17410</v>
      </c>
      <c r="D12874" t="s">
        <v>17411</v>
      </c>
      <c r="E12874" s="74">
        <v>44798</v>
      </c>
      <c r="F12874">
        <v>0.20663999999999999</v>
      </c>
      <c r="G12874" t="s">
        <v>17</v>
      </c>
      <c r="H12874" t="s">
        <v>17315</v>
      </c>
      <c r="I12874" s="74">
        <v>45162</v>
      </c>
      <c r="J12874" t="s">
        <v>19</v>
      </c>
      <c r="K12874" t="s">
        <v>17325</v>
      </c>
    </row>
    <row r="12875" spans="1:11" hidden="1" x14ac:dyDescent="0.3">
      <c r="A12875" t="s">
        <v>19742</v>
      </c>
      <c r="B12875" t="s">
        <v>19743</v>
      </c>
      <c r="C12875" t="s">
        <v>17410</v>
      </c>
      <c r="D12875" t="s">
        <v>17411</v>
      </c>
      <c r="E12875" s="74">
        <v>44835</v>
      </c>
      <c r="F12875">
        <v>0.17208000000000001</v>
      </c>
      <c r="G12875" t="s">
        <v>17</v>
      </c>
      <c r="H12875" t="s">
        <v>17315</v>
      </c>
      <c r="I12875" s="74">
        <v>45162</v>
      </c>
      <c r="J12875" t="s">
        <v>19</v>
      </c>
      <c r="K12875" t="s">
        <v>17325</v>
      </c>
    </row>
    <row r="12876" spans="1:11" hidden="1" x14ac:dyDescent="0.3">
      <c r="A12876" t="s">
        <v>19666</v>
      </c>
      <c r="B12876" t="s">
        <v>19667</v>
      </c>
      <c r="C12876" t="s">
        <v>17410</v>
      </c>
      <c r="D12876" t="s">
        <v>17411</v>
      </c>
      <c r="E12876" s="74">
        <v>44835</v>
      </c>
      <c r="F12876">
        <v>0.19764000000000001</v>
      </c>
      <c r="G12876" t="s">
        <v>17</v>
      </c>
      <c r="H12876" t="s">
        <v>17315</v>
      </c>
      <c r="I12876" s="74">
        <v>45320</v>
      </c>
      <c r="J12876" t="s">
        <v>19</v>
      </c>
      <c r="K12876" t="s">
        <v>17325</v>
      </c>
    </row>
    <row r="12877" spans="1:11" hidden="1" x14ac:dyDescent="0.3">
      <c r="A12877" t="s">
        <v>19692</v>
      </c>
      <c r="B12877" t="s">
        <v>19693</v>
      </c>
      <c r="C12877" t="s">
        <v>17410</v>
      </c>
      <c r="D12877" t="s">
        <v>17411</v>
      </c>
      <c r="E12877" s="74">
        <v>44819</v>
      </c>
      <c r="F12877">
        <v>0.18684000000000001</v>
      </c>
      <c r="G12877" t="s">
        <v>17</v>
      </c>
      <c r="H12877" t="s">
        <v>17315</v>
      </c>
      <c r="I12877" s="74">
        <v>45320</v>
      </c>
      <c r="J12877" t="s">
        <v>19</v>
      </c>
      <c r="K12877" t="s">
        <v>17325</v>
      </c>
    </row>
    <row r="12878" spans="1:11" hidden="1" x14ac:dyDescent="0.3">
      <c r="A12878" t="s">
        <v>19718</v>
      </c>
      <c r="B12878" t="s">
        <v>19719</v>
      </c>
      <c r="C12878" t="s">
        <v>17410</v>
      </c>
      <c r="D12878" t="s">
        <v>17411</v>
      </c>
      <c r="E12878" s="74">
        <v>44288</v>
      </c>
      <c r="F12878">
        <v>0.17533799999999999</v>
      </c>
      <c r="G12878" t="s">
        <v>17</v>
      </c>
      <c r="H12878" t="s">
        <v>17315</v>
      </c>
      <c r="I12878" s="74">
        <v>45320</v>
      </c>
      <c r="J12878" t="s">
        <v>19</v>
      </c>
      <c r="K12878" t="s">
        <v>17325</v>
      </c>
    </row>
    <row r="12879" spans="1:11" hidden="1" x14ac:dyDescent="0.3">
      <c r="A12879" t="s">
        <v>19738</v>
      </c>
      <c r="B12879" t="s">
        <v>19739</v>
      </c>
      <c r="C12879" t="s">
        <v>17410</v>
      </c>
      <c r="D12879" t="s">
        <v>17411</v>
      </c>
      <c r="E12879" s="74">
        <v>44456</v>
      </c>
      <c r="F12879">
        <v>0.17805599999999999</v>
      </c>
      <c r="G12879" t="s">
        <v>17</v>
      </c>
      <c r="H12879" t="s">
        <v>17315</v>
      </c>
      <c r="I12879" s="74">
        <v>45162</v>
      </c>
      <c r="J12879" t="s">
        <v>19</v>
      </c>
      <c r="K12879" t="s">
        <v>17325</v>
      </c>
    </row>
    <row r="12880" spans="1:11" hidden="1" x14ac:dyDescent="0.3">
      <c r="A12880" t="s">
        <v>19660</v>
      </c>
      <c r="B12880" t="s">
        <v>19661</v>
      </c>
      <c r="C12880" t="s">
        <v>17410</v>
      </c>
      <c r="D12880" t="s">
        <v>17411</v>
      </c>
      <c r="E12880" s="74">
        <v>44671</v>
      </c>
      <c r="F12880">
        <v>0.15876000000000001</v>
      </c>
      <c r="G12880" t="s">
        <v>17</v>
      </c>
      <c r="H12880" t="s">
        <v>17315</v>
      </c>
      <c r="I12880" s="74">
        <v>45162</v>
      </c>
      <c r="J12880" t="s">
        <v>19</v>
      </c>
      <c r="K12880" t="s">
        <v>17325</v>
      </c>
    </row>
    <row r="12881" spans="1:11" hidden="1" x14ac:dyDescent="0.3">
      <c r="A12881" t="s">
        <v>19688</v>
      </c>
      <c r="B12881" t="s">
        <v>19689</v>
      </c>
      <c r="C12881" t="s">
        <v>17410</v>
      </c>
      <c r="D12881" t="s">
        <v>17411</v>
      </c>
      <c r="E12881" s="74">
        <v>44722</v>
      </c>
      <c r="F12881">
        <v>0.17316000000000001</v>
      </c>
      <c r="G12881" t="s">
        <v>17</v>
      </c>
      <c r="H12881" t="s">
        <v>17315</v>
      </c>
      <c r="I12881" s="74">
        <v>45162</v>
      </c>
      <c r="J12881" t="s">
        <v>19</v>
      </c>
      <c r="K12881" t="s">
        <v>17325</v>
      </c>
    </row>
    <row r="12882" spans="1:11" hidden="1" x14ac:dyDescent="0.3">
      <c r="A12882" t="s">
        <v>19710</v>
      </c>
      <c r="B12882" t="s">
        <v>19711</v>
      </c>
      <c r="C12882" t="s">
        <v>17410</v>
      </c>
      <c r="D12882" t="s">
        <v>17411</v>
      </c>
      <c r="E12882" s="74">
        <v>44713</v>
      </c>
      <c r="F12882">
        <v>0.180675</v>
      </c>
      <c r="G12882" t="s">
        <v>17</v>
      </c>
      <c r="H12882" t="s">
        <v>17315</v>
      </c>
      <c r="I12882" s="74">
        <v>45162</v>
      </c>
      <c r="J12882" t="s">
        <v>19</v>
      </c>
      <c r="K12882" t="s">
        <v>17325</v>
      </c>
    </row>
    <row r="12883" spans="1:11" hidden="1" x14ac:dyDescent="0.3">
      <c r="A12883" t="s">
        <v>19720</v>
      </c>
      <c r="B12883" t="s">
        <v>19721</v>
      </c>
      <c r="C12883" t="s">
        <v>17410</v>
      </c>
      <c r="D12883" t="s">
        <v>17411</v>
      </c>
      <c r="E12883" s="74">
        <v>44522</v>
      </c>
      <c r="F12883">
        <v>0.17802000000000001</v>
      </c>
      <c r="G12883" t="s">
        <v>17</v>
      </c>
      <c r="H12883" t="s">
        <v>17315</v>
      </c>
      <c r="I12883" s="74">
        <v>45162</v>
      </c>
      <c r="J12883" t="s">
        <v>19</v>
      </c>
      <c r="K12883" t="s">
        <v>17325</v>
      </c>
    </row>
    <row r="12884" spans="1:11" hidden="1" x14ac:dyDescent="0.3">
      <c r="A12884" t="s">
        <v>19541</v>
      </c>
      <c r="B12884" t="s">
        <v>19542</v>
      </c>
      <c r="C12884" t="s">
        <v>17410</v>
      </c>
      <c r="D12884" t="s">
        <v>17411</v>
      </c>
      <c r="E12884" s="74">
        <v>44335</v>
      </c>
      <c r="F12884">
        <v>8.7741E-2</v>
      </c>
      <c r="G12884" t="s">
        <v>17</v>
      </c>
      <c r="H12884" t="s">
        <v>17315</v>
      </c>
      <c r="I12884" s="74">
        <v>45162</v>
      </c>
      <c r="J12884" t="s">
        <v>19</v>
      </c>
      <c r="K12884" t="s">
        <v>17325</v>
      </c>
    </row>
    <row r="12885" spans="1:11" hidden="1" x14ac:dyDescent="0.3">
      <c r="A12885" t="s">
        <v>19614</v>
      </c>
      <c r="B12885" t="s">
        <v>19615</v>
      </c>
      <c r="C12885" t="s">
        <v>17410</v>
      </c>
      <c r="D12885" t="s">
        <v>17411</v>
      </c>
      <c r="E12885" s="74">
        <v>42030</v>
      </c>
      <c r="F12885">
        <v>3.1130999999999999E-2</v>
      </c>
      <c r="G12885" t="s">
        <v>17</v>
      </c>
      <c r="H12885" t="s">
        <v>17315</v>
      </c>
      <c r="I12885" s="74">
        <v>45320</v>
      </c>
      <c r="J12885" t="s">
        <v>19</v>
      </c>
      <c r="K12885" t="s">
        <v>17325</v>
      </c>
    </row>
    <row r="12886" spans="1:11" hidden="1" x14ac:dyDescent="0.3">
      <c r="A12886" t="s">
        <v>19620</v>
      </c>
      <c r="B12886" t="s">
        <v>19621</v>
      </c>
      <c r="C12886" t="s">
        <v>17410</v>
      </c>
      <c r="D12886" t="s">
        <v>17411</v>
      </c>
      <c r="E12886" s="74">
        <v>42167</v>
      </c>
      <c r="F12886">
        <v>4.4873999999999997E-2</v>
      </c>
      <c r="G12886" t="s">
        <v>17</v>
      </c>
      <c r="H12886" t="s">
        <v>17315</v>
      </c>
      <c r="I12886" s="74">
        <v>45320</v>
      </c>
      <c r="J12886" t="s">
        <v>19</v>
      </c>
      <c r="K12886" t="s">
        <v>17325</v>
      </c>
    </row>
    <row r="12887" spans="1:11" hidden="1" x14ac:dyDescent="0.3">
      <c r="A12887" t="s">
        <v>19626</v>
      </c>
      <c r="B12887" t="s">
        <v>19627</v>
      </c>
      <c r="C12887" t="s">
        <v>17410</v>
      </c>
      <c r="D12887" t="s">
        <v>17411</v>
      </c>
      <c r="E12887" s="74">
        <v>42241</v>
      </c>
      <c r="F12887">
        <v>8.7515999999999997E-2</v>
      </c>
      <c r="G12887" t="s">
        <v>17</v>
      </c>
      <c r="H12887" t="s">
        <v>17315</v>
      </c>
      <c r="I12887" s="74">
        <v>45320</v>
      </c>
      <c r="J12887" t="s">
        <v>19</v>
      </c>
      <c r="K12887" t="s">
        <v>17325</v>
      </c>
    </row>
    <row r="12888" spans="1:11" hidden="1" x14ac:dyDescent="0.3">
      <c r="A12888" t="s">
        <v>19628</v>
      </c>
      <c r="B12888" t="s">
        <v>19629</v>
      </c>
      <c r="C12888" t="s">
        <v>17410</v>
      </c>
      <c r="D12888" t="s">
        <v>17411</v>
      </c>
      <c r="E12888" s="74">
        <v>42355</v>
      </c>
      <c r="F12888">
        <v>3.5906E-2</v>
      </c>
      <c r="G12888" t="s">
        <v>17</v>
      </c>
      <c r="H12888" t="s">
        <v>17315</v>
      </c>
      <c r="I12888" s="74">
        <v>45320</v>
      </c>
      <c r="J12888" t="s">
        <v>19</v>
      </c>
      <c r="K12888" t="s">
        <v>17325</v>
      </c>
    </row>
    <row r="12889" spans="1:11" hidden="1" x14ac:dyDescent="0.3">
      <c r="A12889" t="s">
        <v>19634</v>
      </c>
      <c r="B12889" t="s">
        <v>19635</v>
      </c>
      <c r="C12889" t="s">
        <v>17410</v>
      </c>
      <c r="D12889" t="s">
        <v>17411</v>
      </c>
      <c r="E12889" s="74">
        <v>40714</v>
      </c>
      <c r="F12889">
        <v>5.6051999999999998E-2</v>
      </c>
      <c r="G12889" t="s">
        <v>17</v>
      </c>
      <c r="H12889" t="s">
        <v>17315</v>
      </c>
      <c r="I12889" s="74">
        <v>45320</v>
      </c>
      <c r="J12889" t="s">
        <v>19</v>
      </c>
      <c r="K12889" t="s">
        <v>17325</v>
      </c>
    </row>
    <row r="12890" spans="1:11" hidden="1" x14ac:dyDescent="0.3">
      <c r="A12890" t="s">
        <v>19545</v>
      </c>
      <c r="B12890" t="s">
        <v>19546</v>
      </c>
      <c r="C12890" t="s">
        <v>17410</v>
      </c>
      <c r="D12890" t="s">
        <v>17411</v>
      </c>
      <c r="E12890" s="74">
        <v>44383</v>
      </c>
      <c r="F12890">
        <v>6.3864000000000004E-2</v>
      </c>
      <c r="G12890" t="s">
        <v>17</v>
      </c>
      <c r="H12890" t="s">
        <v>17315</v>
      </c>
      <c r="I12890" s="74">
        <v>45162</v>
      </c>
      <c r="J12890" t="s">
        <v>19</v>
      </c>
      <c r="K12890" t="s">
        <v>17325</v>
      </c>
    </row>
    <row r="12891" spans="1:11" hidden="1" x14ac:dyDescent="0.3">
      <c r="A12891" t="s">
        <v>19547</v>
      </c>
      <c r="B12891" t="s">
        <v>19548</v>
      </c>
      <c r="C12891" t="s">
        <v>17410</v>
      </c>
      <c r="D12891" t="s">
        <v>17411</v>
      </c>
      <c r="E12891" s="74">
        <v>41071</v>
      </c>
      <c r="F12891">
        <v>3.3862999999999997E-2</v>
      </c>
      <c r="G12891" t="s">
        <v>17</v>
      </c>
      <c r="H12891" t="s">
        <v>17315</v>
      </c>
      <c r="I12891" s="74">
        <v>45162</v>
      </c>
      <c r="J12891" t="s">
        <v>19</v>
      </c>
      <c r="K12891" t="s">
        <v>17325</v>
      </c>
    </row>
    <row r="12892" spans="1:11" hidden="1" x14ac:dyDescent="0.3">
      <c r="A12892" t="s">
        <v>19556</v>
      </c>
      <c r="B12892" t="s">
        <v>19557</v>
      </c>
      <c r="C12892" t="s">
        <v>17410</v>
      </c>
      <c r="D12892" t="s">
        <v>17411</v>
      </c>
      <c r="E12892" s="74">
        <v>41969</v>
      </c>
      <c r="F12892">
        <v>4.0163999999999998E-2</v>
      </c>
      <c r="G12892" t="s">
        <v>17</v>
      </c>
      <c r="H12892" t="s">
        <v>17315</v>
      </c>
      <c r="I12892" s="74">
        <v>45320</v>
      </c>
      <c r="J12892" t="s">
        <v>19</v>
      </c>
      <c r="K12892" t="s">
        <v>17325</v>
      </c>
    </row>
    <row r="12893" spans="1:11" hidden="1" x14ac:dyDescent="0.3">
      <c r="A12893" t="s">
        <v>24598</v>
      </c>
      <c r="B12893" t="s">
        <v>24599</v>
      </c>
      <c r="C12893" t="s">
        <v>17410</v>
      </c>
      <c r="D12893" t="s">
        <v>17411</v>
      </c>
      <c r="E12893" s="74">
        <v>42306</v>
      </c>
      <c r="F12893">
        <v>4.0644E-2</v>
      </c>
      <c r="G12893" t="s">
        <v>17</v>
      </c>
      <c r="H12893" t="s">
        <v>17315</v>
      </c>
      <c r="I12893" s="74">
        <v>45470</v>
      </c>
      <c r="J12893" t="s">
        <v>19</v>
      </c>
      <c r="K12893" t="s">
        <v>17325</v>
      </c>
    </row>
    <row r="12894" spans="1:11" hidden="1" x14ac:dyDescent="0.3">
      <c r="A12894" t="s">
        <v>19564</v>
      </c>
      <c r="B12894" t="s">
        <v>19565</v>
      </c>
      <c r="C12894" t="s">
        <v>17410</v>
      </c>
      <c r="D12894" t="s">
        <v>17411</v>
      </c>
      <c r="E12894" s="74">
        <v>41354</v>
      </c>
      <c r="F12894">
        <v>5.2885000000000001E-2</v>
      </c>
      <c r="G12894" t="s">
        <v>17</v>
      </c>
      <c r="H12894" t="s">
        <v>17315</v>
      </c>
      <c r="I12894" s="74">
        <v>45320</v>
      </c>
      <c r="J12894" t="s">
        <v>19</v>
      </c>
      <c r="K12894" t="s">
        <v>17325</v>
      </c>
    </row>
    <row r="12895" spans="1:11" hidden="1" x14ac:dyDescent="0.3">
      <c r="A12895" t="s">
        <v>19572</v>
      </c>
      <c r="B12895" t="s">
        <v>19573</v>
      </c>
      <c r="C12895" t="s">
        <v>17410</v>
      </c>
      <c r="D12895" t="s">
        <v>17411</v>
      </c>
      <c r="E12895" s="74">
        <v>42657</v>
      </c>
      <c r="F12895">
        <v>3.2981000000000003E-2</v>
      </c>
      <c r="G12895" t="s">
        <v>17</v>
      </c>
      <c r="H12895" t="s">
        <v>17315</v>
      </c>
      <c r="I12895" s="74">
        <v>45320</v>
      </c>
      <c r="J12895" t="s">
        <v>19</v>
      </c>
      <c r="K12895" t="s">
        <v>17325</v>
      </c>
    </row>
    <row r="12896" spans="1:11" hidden="1" x14ac:dyDescent="0.3">
      <c r="A12896" t="s">
        <v>19578</v>
      </c>
      <c r="B12896" t="s">
        <v>19579</v>
      </c>
      <c r="C12896" t="s">
        <v>17410</v>
      </c>
      <c r="D12896" t="s">
        <v>17411</v>
      </c>
      <c r="E12896" s="74">
        <v>42613</v>
      </c>
      <c r="F12896">
        <v>5.3423999999999999E-2</v>
      </c>
      <c r="G12896" t="s">
        <v>17</v>
      </c>
      <c r="H12896" t="s">
        <v>17315</v>
      </c>
      <c r="I12896" s="74">
        <v>45320</v>
      </c>
      <c r="J12896" t="s">
        <v>19</v>
      </c>
      <c r="K12896" t="s">
        <v>17325</v>
      </c>
    </row>
    <row r="12897" spans="1:11" hidden="1" x14ac:dyDescent="0.3">
      <c r="A12897" t="s">
        <v>19592</v>
      </c>
      <c r="B12897" t="s">
        <v>19593</v>
      </c>
      <c r="C12897" t="s">
        <v>17410</v>
      </c>
      <c r="D12897" t="s">
        <v>17411</v>
      </c>
      <c r="E12897" s="74">
        <v>41522</v>
      </c>
      <c r="F12897">
        <v>6.0741000000000003E-2</v>
      </c>
      <c r="G12897" t="s">
        <v>17</v>
      </c>
      <c r="H12897" t="s">
        <v>17315</v>
      </c>
      <c r="I12897" s="74">
        <v>45320</v>
      </c>
      <c r="J12897" t="s">
        <v>19</v>
      </c>
      <c r="K12897" t="s">
        <v>17325</v>
      </c>
    </row>
    <row r="12898" spans="1:11" hidden="1" x14ac:dyDescent="0.3">
      <c r="A12898" t="s">
        <v>19752</v>
      </c>
      <c r="B12898" t="s">
        <v>19753</v>
      </c>
      <c r="C12898" t="s">
        <v>17410</v>
      </c>
      <c r="D12898" t="s">
        <v>17411</v>
      </c>
      <c r="E12898" s="74">
        <v>44369</v>
      </c>
      <c r="F12898">
        <v>0.193554</v>
      </c>
      <c r="G12898" t="s">
        <v>17</v>
      </c>
      <c r="H12898" t="s">
        <v>17315</v>
      </c>
      <c r="I12898" s="74">
        <v>45320</v>
      </c>
      <c r="J12898" t="s">
        <v>19</v>
      </c>
      <c r="K12898" t="s">
        <v>17325</v>
      </c>
    </row>
    <row r="12899" spans="1:11" hidden="1" x14ac:dyDescent="0.3">
      <c r="A12899" t="s">
        <v>19670</v>
      </c>
      <c r="B12899" t="s">
        <v>19671</v>
      </c>
      <c r="C12899" t="s">
        <v>17410</v>
      </c>
      <c r="D12899" t="s">
        <v>17411</v>
      </c>
      <c r="E12899" s="74">
        <v>44427</v>
      </c>
      <c r="F12899">
        <v>0.16419600000000001</v>
      </c>
      <c r="G12899" t="s">
        <v>17</v>
      </c>
      <c r="H12899" t="s">
        <v>17315</v>
      </c>
      <c r="I12899" s="74">
        <v>45320</v>
      </c>
      <c r="J12899" t="s">
        <v>19</v>
      </c>
      <c r="K12899" t="s">
        <v>17325</v>
      </c>
    </row>
    <row r="12900" spans="1:11" hidden="1" x14ac:dyDescent="0.3">
      <c r="A12900" t="s">
        <v>19724</v>
      </c>
      <c r="B12900" t="s">
        <v>19725</v>
      </c>
      <c r="C12900" t="s">
        <v>17410</v>
      </c>
      <c r="D12900" t="s">
        <v>17411</v>
      </c>
      <c r="E12900" s="74">
        <v>44249</v>
      </c>
      <c r="F12900">
        <v>0.16839000000000001</v>
      </c>
      <c r="G12900" t="s">
        <v>17</v>
      </c>
      <c r="H12900" t="s">
        <v>17315</v>
      </c>
      <c r="I12900" s="74">
        <v>45320</v>
      </c>
      <c r="J12900" t="s">
        <v>19</v>
      </c>
      <c r="K12900" t="s">
        <v>17325</v>
      </c>
    </row>
    <row r="12901" spans="1:11" hidden="1" x14ac:dyDescent="0.3">
      <c r="A12901" t="s">
        <v>19746</v>
      </c>
      <c r="B12901" t="s">
        <v>19747</v>
      </c>
      <c r="C12901" t="s">
        <v>17410</v>
      </c>
      <c r="D12901" t="s">
        <v>17411</v>
      </c>
      <c r="E12901" s="74">
        <v>44298</v>
      </c>
      <c r="F12901">
        <v>0.20835899999999999</v>
      </c>
      <c r="G12901" t="s">
        <v>17</v>
      </c>
      <c r="H12901" t="s">
        <v>17315</v>
      </c>
      <c r="I12901" s="74">
        <v>45320</v>
      </c>
      <c r="J12901" t="s">
        <v>19</v>
      </c>
      <c r="K12901" t="s">
        <v>17325</v>
      </c>
    </row>
    <row r="12902" spans="1:11" hidden="1" x14ac:dyDescent="0.3">
      <c r="A12902" t="s">
        <v>19606</v>
      </c>
      <c r="B12902" t="s">
        <v>19607</v>
      </c>
      <c r="C12902" t="s">
        <v>17410</v>
      </c>
      <c r="D12902" t="s">
        <v>17411</v>
      </c>
      <c r="E12902" s="74">
        <v>44743</v>
      </c>
      <c r="F12902">
        <v>0.20519999999999999</v>
      </c>
      <c r="G12902" t="s">
        <v>17</v>
      </c>
      <c r="H12902" t="s">
        <v>17315</v>
      </c>
      <c r="I12902" s="74">
        <v>45162</v>
      </c>
      <c r="J12902" t="s">
        <v>19</v>
      </c>
      <c r="K12902" t="s">
        <v>17325</v>
      </c>
    </row>
    <row r="12903" spans="1:11" hidden="1" x14ac:dyDescent="0.3">
      <c r="A12903" t="s">
        <v>19696</v>
      </c>
      <c r="B12903" t="s">
        <v>19697</v>
      </c>
      <c r="C12903" t="s">
        <v>17410</v>
      </c>
      <c r="D12903" t="s">
        <v>17411</v>
      </c>
      <c r="E12903" s="74">
        <v>44743</v>
      </c>
      <c r="F12903">
        <v>0.20988000000000001</v>
      </c>
      <c r="G12903" t="s">
        <v>17</v>
      </c>
      <c r="H12903" t="s">
        <v>17315</v>
      </c>
      <c r="I12903" s="74">
        <v>45162</v>
      </c>
      <c r="J12903" t="s">
        <v>19</v>
      </c>
      <c r="K12903" t="s">
        <v>17325</v>
      </c>
    </row>
    <row r="12904" spans="1:11" hidden="1" x14ac:dyDescent="0.3">
      <c r="A12904" t="s">
        <v>19704</v>
      </c>
      <c r="B12904" t="s">
        <v>19705</v>
      </c>
      <c r="C12904" t="s">
        <v>17410</v>
      </c>
      <c r="D12904" t="s">
        <v>17411</v>
      </c>
      <c r="E12904" s="74">
        <v>44271</v>
      </c>
      <c r="F12904">
        <v>0.22246199999999999</v>
      </c>
      <c r="G12904" t="s">
        <v>17</v>
      </c>
      <c r="H12904" t="s">
        <v>17315</v>
      </c>
      <c r="I12904" s="74">
        <v>45162</v>
      </c>
      <c r="J12904" t="s">
        <v>19</v>
      </c>
      <c r="K12904" t="s">
        <v>17325</v>
      </c>
    </row>
    <row r="12905" spans="1:11" hidden="1" x14ac:dyDescent="0.3">
      <c r="A12905" t="s">
        <v>19706</v>
      </c>
      <c r="B12905" t="s">
        <v>19707</v>
      </c>
      <c r="C12905" t="s">
        <v>17410</v>
      </c>
      <c r="D12905" t="s">
        <v>17411</v>
      </c>
      <c r="E12905" s="74">
        <v>44525</v>
      </c>
      <c r="F12905">
        <v>0.21371000000000001</v>
      </c>
      <c r="G12905" t="s">
        <v>17</v>
      </c>
      <c r="H12905" t="s">
        <v>17315</v>
      </c>
      <c r="I12905" s="74">
        <v>45162</v>
      </c>
      <c r="J12905" t="s">
        <v>19</v>
      </c>
      <c r="K12905" t="s">
        <v>17325</v>
      </c>
    </row>
    <row r="12906" spans="1:11" hidden="1" x14ac:dyDescent="0.3">
      <c r="A12906" t="s">
        <v>19712</v>
      </c>
      <c r="B12906" t="s">
        <v>19713</v>
      </c>
      <c r="C12906" t="s">
        <v>17410</v>
      </c>
      <c r="D12906" t="s">
        <v>17411</v>
      </c>
      <c r="E12906" s="74">
        <v>44830</v>
      </c>
      <c r="F12906">
        <v>0.22248000000000001</v>
      </c>
      <c r="G12906" t="s">
        <v>17</v>
      </c>
      <c r="H12906" t="s">
        <v>17315</v>
      </c>
      <c r="I12906" s="74">
        <v>45162</v>
      </c>
      <c r="J12906" t="s">
        <v>19</v>
      </c>
      <c r="K12906" t="s">
        <v>17325</v>
      </c>
    </row>
    <row r="12907" spans="1:11" hidden="1" x14ac:dyDescent="0.3">
      <c r="A12907" t="s">
        <v>19734</v>
      </c>
      <c r="B12907" t="s">
        <v>19735</v>
      </c>
      <c r="C12907" t="s">
        <v>17410</v>
      </c>
      <c r="D12907" t="s">
        <v>17411</v>
      </c>
      <c r="E12907" s="74">
        <v>44628</v>
      </c>
      <c r="F12907">
        <v>0.22409999999999999</v>
      </c>
      <c r="G12907" t="s">
        <v>17</v>
      </c>
      <c r="H12907" t="s">
        <v>17315</v>
      </c>
      <c r="I12907" s="74">
        <v>45320</v>
      </c>
      <c r="J12907" t="s">
        <v>19</v>
      </c>
      <c r="K12907" t="s">
        <v>17325</v>
      </c>
    </row>
    <row r="12908" spans="1:11" hidden="1" x14ac:dyDescent="0.3">
      <c r="A12908" t="s">
        <v>19744</v>
      </c>
      <c r="B12908" t="s">
        <v>19745</v>
      </c>
      <c r="C12908" t="s">
        <v>17410</v>
      </c>
      <c r="D12908" t="s">
        <v>17411</v>
      </c>
      <c r="E12908" s="74">
        <v>44383</v>
      </c>
      <c r="F12908">
        <v>0.208449</v>
      </c>
      <c r="G12908" t="s">
        <v>17</v>
      </c>
      <c r="H12908" t="s">
        <v>17315</v>
      </c>
      <c r="I12908" s="74">
        <v>45162</v>
      </c>
      <c r="J12908" t="s">
        <v>19</v>
      </c>
      <c r="K12908" t="s">
        <v>17325</v>
      </c>
    </row>
    <row r="12909" spans="1:11" hidden="1" x14ac:dyDescent="0.3">
      <c r="A12909" t="s">
        <v>19754</v>
      </c>
      <c r="B12909" t="s">
        <v>19755</v>
      </c>
      <c r="C12909" t="s">
        <v>17410</v>
      </c>
      <c r="D12909" t="s">
        <v>17411</v>
      </c>
      <c r="E12909" s="74">
        <v>44264</v>
      </c>
      <c r="F12909">
        <v>0.218277</v>
      </c>
      <c r="G12909" t="s">
        <v>17</v>
      </c>
      <c r="H12909" t="s">
        <v>17315</v>
      </c>
      <c r="I12909" s="74">
        <v>45162</v>
      </c>
      <c r="J12909" t="s">
        <v>19</v>
      </c>
      <c r="K12909" t="s">
        <v>17325</v>
      </c>
    </row>
    <row r="12910" spans="1:11" hidden="1" x14ac:dyDescent="0.3">
      <c r="A12910" t="s">
        <v>19632</v>
      </c>
      <c r="B12910" t="s">
        <v>19633</v>
      </c>
      <c r="C12910" t="s">
        <v>17410</v>
      </c>
      <c r="D12910" t="s">
        <v>17411</v>
      </c>
      <c r="E12910" s="74">
        <v>44508</v>
      </c>
      <c r="F12910">
        <v>0.189864</v>
      </c>
      <c r="G12910" t="s">
        <v>17</v>
      </c>
      <c r="H12910" t="s">
        <v>17315</v>
      </c>
      <c r="I12910" s="74">
        <v>45162</v>
      </c>
      <c r="J12910" t="s">
        <v>19</v>
      </c>
      <c r="K12910" t="s">
        <v>17325</v>
      </c>
    </row>
    <row r="12911" spans="1:11" hidden="1" x14ac:dyDescent="0.3">
      <c r="A12911" t="s">
        <v>19642</v>
      </c>
      <c r="B12911" t="s">
        <v>19643</v>
      </c>
      <c r="C12911" t="s">
        <v>17410</v>
      </c>
      <c r="D12911" t="s">
        <v>17411</v>
      </c>
      <c r="E12911" s="74">
        <v>44795</v>
      </c>
      <c r="F12911">
        <v>0.20988000000000001</v>
      </c>
      <c r="G12911" t="s">
        <v>17</v>
      </c>
      <c r="H12911" t="s">
        <v>17315</v>
      </c>
      <c r="I12911" s="74">
        <v>45320</v>
      </c>
      <c r="J12911" t="s">
        <v>19</v>
      </c>
      <c r="K12911" t="s">
        <v>17325</v>
      </c>
    </row>
    <row r="12912" spans="1:11" hidden="1" x14ac:dyDescent="0.3">
      <c r="A12912" t="s">
        <v>19646</v>
      </c>
      <c r="B12912" t="s">
        <v>19647</v>
      </c>
      <c r="C12912" t="s">
        <v>17410</v>
      </c>
      <c r="D12912" t="s">
        <v>17411</v>
      </c>
      <c r="E12912" s="74">
        <v>44286</v>
      </c>
      <c r="F12912">
        <v>0.22487399999999999</v>
      </c>
      <c r="G12912" t="s">
        <v>17</v>
      </c>
      <c r="H12912" t="s">
        <v>17315</v>
      </c>
      <c r="I12912" s="74">
        <v>45162</v>
      </c>
      <c r="J12912" t="s">
        <v>19</v>
      </c>
      <c r="K12912" t="s">
        <v>17325</v>
      </c>
    </row>
    <row r="12913" spans="1:11" hidden="1" x14ac:dyDescent="0.3">
      <c r="A12913" t="s">
        <v>19650</v>
      </c>
      <c r="B12913" t="s">
        <v>19651</v>
      </c>
      <c r="C12913" t="s">
        <v>17410</v>
      </c>
      <c r="D12913" t="s">
        <v>17411</v>
      </c>
      <c r="E12913" s="74">
        <v>44582</v>
      </c>
      <c r="F12913">
        <v>0.216473</v>
      </c>
      <c r="G12913" t="s">
        <v>17</v>
      </c>
      <c r="H12913" t="s">
        <v>17315</v>
      </c>
      <c r="I12913" s="74">
        <v>45162</v>
      </c>
      <c r="J12913" t="s">
        <v>19</v>
      </c>
      <c r="K12913" t="s">
        <v>17325</v>
      </c>
    </row>
    <row r="12914" spans="1:11" hidden="1" x14ac:dyDescent="0.3">
      <c r="A12914" t="s">
        <v>19662</v>
      </c>
      <c r="B12914" t="s">
        <v>19663</v>
      </c>
      <c r="C12914" t="s">
        <v>17410</v>
      </c>
      <c r="D12914" t="s">
        <v>17411</v>
      </c>
      <c r="E12914" s="74">
        <v>44728</v>
      </c>
      <c r="F12914">
        <v>0.20952000000000001</v>
      </c>
      <c r="G12914" t="s">
        <v>17</v>
      </c>
      <c r="H12914" t="s">
        <v>17315</v>
      </c>
      <c r="I12914" s="74">
        <v>45162</v>
      </c>
      <c r="J12914" t="s">
        <v>19</v>
      </c>
      <c r="K12914" t="s">
        <v>17325</v>
      </c>
    </row>
    <row r="12915" spans="1:11" hidden="1" x14ac:dyDescent="0.3">
      <c r="A12915" t="s">
        <v>19674</v>
      </c>
      <c r="B12915" t="s">
        <v>19675</v>
      </c>
      <c r="C12915" t="s">
        <v>17410</v>
      </c>
      <c r="D12915" t="s">
        <v>17411</v>
      </c>
      <c r="E12915" s="74">
        <v>44361</v>
      </c>
      <c r="F12915">
        <v>0.22383</v>
      </c>
      <c r="G12915" t="s">
        <v>17</v>
      </c>
      <c r="H12915" t="s">
        <v>17315</v>
      </c>
      <c r="I12915" s="74">
        <v>45162</v>
      </c>
      <c r="J12915" t="s">
        <v>19</v>
      </c>
      <c r="K12915" t="s">
        <v>17325</v>
      </c>
    </row>
    <row r="12916" spans="1:11" hidden="1" x14ac:dyDescent="0.3">
      <c r="A12916" t="s">
        <v>19684</v>
      </c>
      <c r="B12916" t="s">
        <v>19685</v>
      </c>
      <c r="C12916" t="s">
        <v>17410</v>
      </c>
      <c r="D12916" t="s">
        <v>17411</v>
      </c>
      <c r="E12916" s="74">
        <v>44435</v>
      </c>
      <c r="F12916">
        <v>0.21488399999999999</v>
      </c>
      <c r="G12916" t="s">
        <v>17</v>
      </c>
      <c r="H12916" t="s">
        <v>17315</v>
      </c>
      <c r="I12916" s="74">
        <v>45162</v>
      </c>
      <c r="J12916" t="s">
        <v>19</v>
      </c>
      <c r="K12916" t="s">
        <v>17325</v>
      </c>
    </row>
    <row r="12917" spans="1:11" hidden="1" x14ac:dyDescent="0.3">
      <c r="A12917" t="s">
        <v>19690</v>
      </c>
      <c r="B12917" t="s">
        <v>19691</v>
      </c>
      <c r="C12917" t="s">
        <v>17410</v>
      </c>
      <c r="D12917" t="s">
        <v>17411</v>
      </c>
      <c r="E12917" s="74">
        <v>44781</v>
      </c>
      <c r="F12917">
        <v>0.21456</v>
      </c>
      <c r="G12917" t="s">
        <v>17</v>
      </c>
      <c r="H12917" t="s">
        <v>17315</v>
      </c>
      <c r="I12917" s="74">
        <v>45162</v>
      </c>
      <c r="J12917" t="s">
        <v>19</v>
      </c>
      <c r="K12917" t="s">
        <v>17325</v>
      </c>
    </row>
    <row r="12918" spans="1:11" hidden="1" x14ac:dyDescent="0.3">
      <c r="A12918" t="s">
        <v>19640</v>
      </c>
      <c r="B12918" t="s">
        <v>19641</v>
      </c>
      <c r="C12918" t="s">
        <v>17410</v>
      </c>
      <c r="D12918" t="s">
        <v>17411</v>
      </c>
      <c r="E12918" s="74">
        <v>44596</v>
      </c>
      <c r="F12918">
        <v>0.23408999999999999</v>
      </c>
      <c r="G12918" t="s">
        <v>17</v>
      </c>
      <c r="H12918" t="s">
        <v>17315</v>
      </c>
      <c r="I12918" s="74">
        <v>45320</v>
      </c>
      <c r="J12918" t="s">
        <v>19</v>
      </c>
      <c r="K12918" t="s">
        <v>17325</v>
      </c>
    </row>
    <row r="12919" spans="1:11" hidden="1" x14ac:dyDescent="0.3">
      <c r="A12919" t="s">
        <v>19694</v>
      </c>
      <c r="B12919" t="s">
        <v>19695</v>
      </c>
      <c r="C12919" t="s">
        <v>17410</v>
      </c>
      <c r="D12919" t="s">
        <v>17411</v>
      </c>
      <c r="E12919" s="74">
        <v>44365</v>
      </c>
      <c r="F12919">
        <v>0.220968</v>
      </c>
      <c r="G12919" t="s">
        <v>17</v>
      </c>
      <c r="H12919" t="s">
        <v>17315</v>
      </c>
      <c r="I12919" s="74">
        <v>45320</v>
      </c>
      <c r="J12919" t="s">
        <v>19</v>
      </c>
      <c r="K12919" t="s">
        <v>17325</v>
      </c>
    </row>
    <row r="12920" spans="1:11" hidden="1" x14ac:dyDescent="0.3">
      <c r="A12920" t="s">
        <v>19698</v>
      </c>
      <c r="B12920" t="s">
        <v>19699</v>
      </c>
      <c r="C12920" t="s">
        <v>17410</v>
      </c>
      <c r="D12920" t="s">
        <v>17411</v>
      </c>
      <c r="E12920" s="74">
        <v>44835</v>
      </c>
      <c r="F12920">
        <v>0.22284000000000001</v>
      </c>
      <c r="G12920" t="s">
        <v>17</v>
      </c>
      <c r="H12920" t="s">
        <v>17315</v>
      </c>
      <c r="I12920" s="74">
        <v>45162</v>
      </c>
      <c r="J12920" t="s">
        <v>19</v>
      </c>
      <c r="K12920" t="s">
        <v>17325</v>
      </c>
    </row>
    <row r="12921" spans="1:11" hidden="1" x14ac:dyDescent="0.3">
      <c r="A12921" t="s">
        <v>19702</v>
      </c>
      <c r="B12921" t="s">
        <v>19703</v>
      </c>
      <c r="C12921" t="s">
        <v>17410</v>
      </c>
      <c r="D12921" t="s">
        <v>17411</v>
      </c>
      <c r="E12921" s="74">
        <v>44682</v>
      </c>
      <c r="F12921">
        <v>0.21554999999999999</v>
      </c>
      <c r="G12921" t="s">
        <v>17</v>
      </c>
      <c r="H12921" t="s">
        <v>17315</v>
      </c>
      <c r="I12921" s="74">
        <v>45162</v>
      </c>
      <c r="J12921" t="s">
        <v>19</v>
      </c>
      <c r="K12921" t="s">
        <v>17325</v>
      </c>
    </row>
    <row r="12922" spans="1:11" hidden="1" x14ac:dyDescent="0.3">
      <c r="A12922" t="s">
        <v>19708</v>
      </c>
      <c r="B12922" t="s">
        <v>19709</v>
      </c>
      <c r="C12922" t="s">
        <v>17410</v>
      </c>
      <c r="D12922" t="s">
        <v>17411</v>
      </c>
      <c r="E12922" s="74">
        <v>44385</v>
      </c>
      <c r="F12922">
        <v>0.21471299999999999</v>
      </c>
      <c r="G12922" t="s">
        <v>17</v>
      </c>
      <c r="H12922" t="s">
        <v>17315</v>
      </c>
      <c r="I12922" s="74">
        <v>45162</v>
      </c>
      <c r="J12922" t="s">
        <v>19</v>
      </c>
      <c r="K12922" t="s">
        <v>17325</v>
      </c>
    </row>
    <row r="12923" spans="1:11" hidden="1" x14ac:dyDescent="0.3">
      <c r="A12923" t="s">
        <v>19714</v>
      </c>
      <c r="B12923" t="s">
        <v>19715</v>
      </c>
      <c r="C12923" t="s">
        <v>17410</v>
      </c>
      <c r="D12923" t="s">
        <v>17411</v>
      </c>
      <c r="E12923" s="74">
        <v>44819</v>
      </c>
      <c r="F12923">
        <v>0.22428000000000001</v>
      </c>
      <c r="G12923" t="s">
        <v>17</v>
      </c>
      <c r="H12923" t="s">
        <v>17315</v>
      </c>
      <c r="I12923" s="74">
        <v>45162</v>
      </c>
      <c r="J12923" t="s">
        <v>19</v>
      </c>
      <c r="K12923" t="s">
        <v>17325</v>
      </c>
    </row>
    <row r="12924" spans="1:11" hidden="1" x14ac:dyDescent="0.3">
      <c r="A12924" t="s">
        <v>19722</v>
      </c>
      <c r="B12924" t="s">
        <v>19723</v>
      </c>
      <c r="C12924" t="s">
        <v>17410</v>
      </c>
      <c r="D12924" t="s">
        <v>17411</v>
      </c>
      <c r="E12924" s="74">
        <v>44824</v>
      </c>
      <c r="F12924">
        <v>0.22428000000000001</v>
      </c>
      <c r="G12924" t="s">
        <v>17</v>
      </c>
      <c r="H12924" t="s">
        <v>17315</v>
      </c>
      <c r="I12924" s="74">
        <v>45162</v>
      </c>
      <c r="J12924" t="s">
        <v>19</v>
      </c>
      <c r="K12924" t="s">
        <v>17325</v>
      </c>
    </row>
    <row r="12925" spans="1:11" hidden="1" x14ac:dyDescent="0.3">
      <c r="A12925" t="s">
        <v>19726</v>
      </c>
      <c r="B12925" t="s">
        <v>19727</v>
      </c>
      <c r="C12925" t="s">
        <v>17410</v>
      </c>
      <c r="D12925" t="s">
        <v>17411</v>
      </c>
      <c r="E12925" s="74">
        <v>44370</v>
      </c>
      <c r="F12925">
        <v>0.190854</v>
      </c>
      <c r="G12925" t="s">
        <v>17</v>
      </c>
      <c r="H12925" t="s">
        <v>17315</v>
      </c>
      <c r="I12925" s="74">
        <v>45162</v>
      </c>
      <c r="J12925" t="s">
        <v>19</v>
      </c>
      <c r="K12925" t="s">
        <v>17325</v>
      </c>
    </row>
    <row r="12926" spans="1:11" hidden="1" x14ac:dyDescent="0.3">
      <c r="A12926" t="s">
        <v>19732</v>
      </c>
      <c r="B12926" t="s">
        <v>19733</v>
      </c>
      <c r="C12926" t="s">
        <v>17410</v>
      </c>
      <c r="D12926" t="s">
        <v>17411</v>
      </c>
      <c r="E12926" s="74">
        <v>44419</v>
      </c>
      <c r="F12926">
        <v>0.221918</v>
      </c>
      <c r="G12926" t="s">
        <v>17</v>
      </c>
      <c r="H12926" t="s">
        <v>17315</v>
      </c>
      <c r="I12926" s="74">
        <v>45162</v>
      </c>
      <c r="J12926" t="s">
        <v>19</v>
      </c>
      <c r="K12926" t="s">
        <v>17325</v>
      </c>
    </row>
    <row r="12927" spans="1:11" hidden="1" x14ac:dyDescent="0.3">
      <c r="A12927" t="s">
        <v>19748</v>
      </c>
      <c r="B12927" t="s">
        <v>19749</v>
      </c>
      <c r="C12927" t="s">
        <v>17410</v>
      </c>
      <c r="D12927" t="s">
        <v>17411</v>
      </c>
      <c r="E12927" s="74">
        <v>44648</v>
      </c>
      <c r="F12927">
        <v>0.22392000000000001</v>
      </c>
      <c r="G12927" t="s">
        <v>17</v>
      </c>
      <c r="H12927" t="s">
        <v>17315</v>
      </c>
      <c r="I12927" s="74">
        <v>45162</v>
      </c>
      <c r="J12927" t="s">
        <v>19</v>
      </c>
      <c r="K12927" t="s">
        <v>17325</v>
      </c>
    </row>
    <row r="12928" spans="1:11" hidden="1" x14ac:dyDescent="0.3">
      <c r="A12928" t="s">
        <v>19750</v>
      </c>
      <c r="B12928" t="s">
        <v>19751</v>
      </c>
      <c r="C12928" t="s">
        <v>17410</v>
      </c>
      <c r="D12928" t="s">
        <v>17411</v>
      </c>
      <c r="E12928" s="74">
        <v>44768</v>
      </c>
      <c r="F12928">
        <v>0.21887999999999999</v>
      </c>
      <c r="G12928" t="s">
        <v>17</v>
      </c>
      <c r="H12928" t="s">
        <v>17315</v>
      </c>
      <c r="I12928" s="74">
        <v>45162</v>
      </c>
      <c r="J12928" t="s">
        <v>19</v>
      </c>
      <c r="K12928" t="s">
        <v>17325</v>
      </c>
    </row>
    <row r="12929" spans="1:11" hidden="1" x14ac:dyDescent="0.3">
      <c r="A12929" t="s">
        <v>19644</v>
      </c>
      <c r="B12929" t="s">
        <v>19645</v>
      </c>
      <c r="C12929" t="s">
        <v>17410</v>
      </c>
      <c r="D12929" t="s">
        <v>17411</v>
      </c>
      <c r="E12929" s="74">
        <v>44307</v>
      </c>
      <c r="F12929">
        <v>0.19015199999999999</v>
      </c>
      <c r="G12929" t="s">
        <v>17</v>
      </c>
      <c r="H12929" t="s">
        <v>17315</v>
      </c>
      <c r="I12929" s="74">
        <v>45162</v>
      </c>
      <c r="J12929" t="s">
        <v>19</v>
      </c>
      <c r="K12929" t="s">
        <v>17325</v>
      </c>
    </row>
    <row r="12930" spans="1:11" hidden="1" x14ac:dyDescent="0.3">
      <c r="A12930" t="s">
        <v>19648</v>
      </c>
      <c r="B12930" t="s">
        <v>19649</v>
      </c>
      <c r="C12930" t="s">
        <v>17410</v>
      </c>
      <c r="D12930" t="s">
        <v>17411</v>
      </c>
      <c r="E12930" s="74">
        <v>44307</v>
      </c>
      <c r="F12930">
        <v>0.21634200000000001</v>
      </c>
      <c r="G12930" t="s">
        <v>17</v>
      </c>
      <c r="H12930" t="s">
        <v>17315</v>
      </c>
      <c r="I12930" s="74">
        <v>45162</v>
      </c>
      <c r="J12930" t="s">
        <v>19</v>
      </c>
      <c r="K12930" t="s">
        <v>17325</v>
      </c>
    </row>
    <row r="12931" spans="1:11" hidden="1" x14ac:dyDescent="0.3">
      <c r="A12931" t="s">
        <v>19656</v>
      </c>
      <c r="B12931" t="s">
        <v>19657</v>
      </c>
      <c r="C12931" t="s">
        <v>17410</v>
      </c>
      <c r="D12931" t="s">
        <v>17411</v>
      </c>
      <c r="E12931" s="74">
        <v>44631</v>
      </c>
      <c r="F12931">
        <v>0.20452500000000001</v>
      </c>
      <c r="G12931" t="s">
        <v>17</v>
      </c>
      <c r="H12931" t="s">
        <v>17315</v>
      </c>
      <c r="I12931" s="74">
        <v>45162</v>
      </c>
      <c r="J12931" t="s">
        <v>19</v>
      </c>
      <c r="K12931" t="s">
        <v>17325</v>
      </c>
    </row>
    <row r="12932" spans="1:11" hidden="1" x14ac:dyDescent="0.3">
      <c r="A12932" t="s">
        <v>19664</v>
      </c>
      <c r="B12932" t="s">
        <v>19665</v>
      </c>
      <c r="C12932" t="s">
        <v>17410</v>
      </c>
      <c r="D12932" t="s">
        <v>17411</v>
      </c>
      <c r="E12932" s="74">
        <v>44830</v>
      </c>
      <c r="F12932">
        <v>0.18648000000000001</v>
      </c>
      <c r="G12932" t="s">
        <v>17</v>
      </c>
      <c r="H12932" t="s">
        <v>17315</v>
      </c>
      <c r="I12932" s="74">
        <v>45162</v>
      </c>
      <c r="J12932" t="s">
        <v>19</v>
      </c>
      <c r="K12932" t="s">
        <v>17325</v>
      </c>
    </row>
    <row r="12933" spans="1:11" hidden="1" x14ac:dyDescent="0.3">
      <c r="A12933" t="s">
        <v>19668</v>
      </c>
      <c r="B12933" t="s">
        <v>19669</v>
      </c>
      <c r="C12933" t="s">
        <v>17410</v>
      </c>
      <c r="D12933" t="s">
        <v>17411</v>
      </c>
      <c r="E12933" s="74">
        <v>44536</v>
      </c>
      <c r="F12933">
        <v>0.2034</v>
      </c>
      <c r="G12933" t="s">
        <v>17</v>
      </c>
      <c r="H12933" t="s">
        <v>17315</v>
      </c>
      <c r="I12933" s="74">
        <v>45162</v>
      </c>
      <c r="J12933" t="s">
        <v>19</v>
      </c>
      <c r="K12933" t="s">
        <v>17325</v>
      </c>
    </row>
    <row r="12934" spans="1:11" hidden="1" x14ac:dyDescent="0.3">
      <c r="A12934" t="s">
        <v>19672</v>
      </c>
      <c r="B12934" t="s">
        <v>19673</v>
      </c>
      <c r="C12934" t="s">
        <v>17410</v>
      </c>
      <c r="D12934" t="s">
        <v>17411</v>
      </c>
      <c r="E12934" s="74">
        <v>44244</v>
      </c>
      <c r="F12934">
        <v>0.20991599999999999</v>
      </c>
      <c r="G12934" t="s">
        <v>17</v>
      </c>
      <c r="H12934" t="s">
        <v>17315</v>
      </c>
      <c r="I12934" s="74">
        <v>45162</v>
      </c>
      <c r="J12934" t="s">
        <v>19</v>
      </c>
      <c r="K12934" t="s">
        <v>17325</v>
      </c>
    </row>
    <row r="12935" spans="1:11" hidden="1" x14ac:dyDescent="0.3">
      <c r="A12935" t="s">
        <v>19678</v>
      </c>
      <c r="B12935" t="s">
        <v>19679</v>
      </c>
      <c r="C12935" t="s">
        <v>17410</v>
      </c>
      <c r="D12935" t="s">
        <v>17411</v>
      </c>
      <c r="E12935" s="74">
        <v>44552</v>
      </c>
      <c r="F12935">
        <v>0.22162100000000001</v>
      </c>
      <c r="G12935" t="s">
        <v>17</v>
      </c>
      <c r="H12935" t="s">
        <v>17315</v>
      </c>
      <c r="I12935" s="74">
        <v>45162</v>
      </c>
      <c r="J12935" t="s">
        <v>19</v>
      </c>
      <c r="K12935" t="s">
        <v>17325</v>
      </c>
    </row>
    <row r="12936" spans="1:11" hidden="1" x14ac:dyDescent="0.3">
      <c r="A12936" t="s">
        <v>19686</v>
      </c>
      <c r="B12936" t="s">
        <v>19687</v>
      </c>
      <c r="C12936" t="s">
        <v>17410</v>
      </c>
      <c r="D12936" t="s">
        <v>17411</v>
      </c>
      <c r="E12936" s="74">
        <v>44288</v>
      </c>
      <c r="F12936">
        <v>0.22184999999999999</v>
      </c>
      <c r="G12936" t="s">
        <v>17</v>
      </c>
      <c r="H12936" t="s">
        <v>17315</v>
      </c>
      <c r="I12936" s="74">
        <v>45162</v>
      </c>
      <c r="J12936" t="s">
        <v>19</v>
      </c>
      <c r="K12936" t="s">
        <v>17325</v>
      </c>
    </row>
    <row r="12937" spans="1:11" hidden="1" x14ac:dyDescent="0.3">
      <c r="A12937" t="s">
        <v>19676</v>
      </c>
      <c r="B12937" t="s">
        <v>19677</v>
      </c>
      <c r="C12937" t="s">
        <v>17410</v>
      </c>
      <c r="D12937" t="s">
        <v>17411</v>
      </c>
      <c r="E12937" s="74">
        <v>44363</v>
      </c>
      <c r="F12937">
        <v>0.12676499999999999</v>
      </c>
      <c r="G12937" t="s">
        <v>17</v>
      </c>
      <c r="H12937" t="s">
        <v>17315</v>
      </c>
      <c r="I12937" s="74">
        <v>45320</v>
      </c>
      <c r="J12937" t="s">
        <v>19</v>
      </c>
      <c r="K12937" t="s">
        <v>17325</v>
      </c>
    </row>
    <row r="12938" spans="1:11" hidden="1" x14ac:dyDescent="0.3">
      <c r="A12938" t="s">
        <v>19682</v>
      </c>
      <c r="B12938" t="s">
        <v>19683</v>
      </c>
      <c r="C12938" t="s">
        <v>17410</v>
      </c>
      <c r="D12938" t="s">
        <v>17411</v>
      </c>
      <c r="E12938" s="74">
        <v>44757</v>
      </c>
      <c r="F12938">
        <v>0.20376</v>
      </c>
      <c r="G12938" t="s">
        <v>17</v>
      </c>
      <c r="H12938" t="s">
        <v>17315</v>
      </c>
      <c r="I12938" s="74">
        <v>45320</v>
      </c>
      <c r="J12938" t="s">
        <v>19</v>
      </c>
      <c r="K12938" t="s">
        <v>17325</v>
      </c>
    </row>
    <row r="12939" spans="1:11" hidden="1" x14ac:dyDescent="0.3">
      <c r="A12939" t="s">
        <v>19728</v>
      </c>
      <c r="B12939" t="s">
        <v>19729</v>
      </c>
      <c r="C12939" t="s">
        <v>17410</v>
      </c>
      <c r="D12939" t="s">
        <v>17411</v>
      </c>
      <c r="E12939" s="74">
        <v>44788</v>
      </c>
      <c r="F12939">
        <v>0.21995999999999999</v>
      </c>
      <c r="G12939" t="s">
        <v>17</v>
      </c>
      <c r="H12939" t="s">
        <v>17315</v>
      </c>
      <c r="I12939" s="74">
        <v>45320</v>
      </c>
      <c r="J12939" t="s">
        <v>19</v>
      </c>
      <c r="K12939" t="s">
        <v>17325</v>
      </c>
    </row>
    <row r="12940" spans="1:11" hidden="1" x14ac:dyDescent="0.3">
      <c r="A12940" t="s">
        <v>24389</v>
      </c>
      <c r="B12940" t="s">
        <v>24390</v>
      </c>
      <c r="C12940" t="s">
        <v>17410</v>
      </c>
      <c r="D12940" t="s">
        <v>17411</v>
      </c>
      <c r="E12940" s="74">
        <v>44252</v>
      </c>
      <c r="F12940">
        <v>3.1212E-2</v>
      </c>
      <c r="G12940" t="s">
        <v>17</v>
      </c>
      <c r="H12940" t="s">
        <v>17315</v>
      </c>
      <c r="I12940" s="74">
        <v>45469</v>
      </c>
      <c r="J12940" t="s">
        <v>19</v>
      </c>
      <c r="K12940" t="s">
        <v>17325</v>
      </c>
    </row>
    <row r="12941" spans="1:11" hidden="1" x14ac:dyDescent="0.3">
      <c r="A12941" t="s">
        <v>26524</v>
      </c>
      <c r="B12941" t="s">
        <v>26525</v>
      </c>
      <c r="C12941" t="s">
        <v>17410</v>
      </c>
      <c r="D12941" t="s">
        <v>17411</v>
      </c>
      <c r="E12941" s="74">
        <v>42268</v>
      </c>
      <c r="F12941">
        <v>0.24638499999999999</v>
      </c>
      <c r="G12941" t="s">
        <v>17</v>
      </c>
      <c r="H12941" t="s">
        <v>17315</v>
      </c>
      <c r="I12941" s="74">
        <v>45553</v>
      </c>
      <c r="J12941" t="s">
        <v>19</v>
      </c>
      <c r="K12941" t="s">
        <v>17325</v>
      </c>
    </row>
    <row r="12942" spans="1:11" hidden="1" x14ac:dyDescent="0.3">
      <c r="A12942" t="s">
        <v>26514</v>
      </c>
      <c r="B12942" t="s">
        <v>26515</v>
      </c>
      <c r="C12942" t="s">
        <v>17410</v>
      </c>
      <c r="D12942" t="s">
        <v>17411</v>
      </c>
      <c r="E12942" s="74">
        <v>42256</v>
      </c>
      <c r="F12942">
        <v>0.24798899999999999</v>
      </c>
      <c r="G12942" t="s">
        <v>17</v>
      </c>
      <c r="H12942" t="s">
        <v>17315</v>
      </c>
      <c r="I12942" s="74">
        <v>45553</v>
      </c>
      <c r="J12942" t="s">
        <v>19</v>
      </c>
      <c r="K12942" t="s">
        <v>17325</v>
      </c>
    </row>
    <row r="12943" spans="1:11" hidden="1" x14ac:dyDescent="0.3">
      <c r="A12943" t="s">
        <v>26516</v>
      </c>
      <c r="B12943" t="s">
        <v>26517</v>
      </c>
      <c r="C12943" t="s">
        <v>17410</v>
      </c>
      <c r="D12943" t="s">
        <v>17411</v>
      </c>
      <c r="E12943" s="74">
        <v>42709</v>
      </c>
      <c r="F12943">
        <v>0.246224</v>
      </c>
      <c r="G12943" t="s">
        <v>17</v>
      </c>
      <c r="H12943" t="s">
        <v>17315</v>
      </c>
      <c r="I12943" s="74">
        <v>45553</v>
      </c>
      <c r="J12943" t="s">
        <v>19</v>
      </c>
      <c r="K12943" t="s">
        <v>17325</v>
      </c>
    </row>
    <row r="12944" spans="1:11" hidden="1" x14ac:dyDescent="0.3">
      <c r="A12944" t="s">
        <v>26518</v>
      </c>
      <c r="B12944" t="s">
        <v>26519</v>
      </c>
      <c r="C12944" t="s">
        <v>17410</v>
      </c>
      <c r="D12944" t="s">
        <v>17411</v>
      </c>
      <c r="E12944" s="74">
        <v>42877</v>
      </c>
      <c r="F12944">
        <v>0.24534500000000001</v>
      </c>
      <c r="G12944" t="s">
        <v>17</v>
      </c>
      <c r="H12944" t="s">
        <v>17315</v>
      </c>
      <c r="I12944" s="74">
        <v>45553</v>
      </c>
      <c r="J12944" t="s">
        <v>19</v>
      </c>
      <c r="K12944" t="s">
        <v>17325</v>
      </c>
    </row>
    <row r="12945" spans="1:11" hidden="1" x14ac:dyDescent="0.3">
      <c r="A12945" t="s">
        <v>26520</v>
      </c>
      <c r="B12945" t="s">
        <v>26521</v>
      </c>
      <c r="C12945" t="s">
        <v>17410</v>
      </c>
      <c r="D12945" t="s">
        <v>17411</v>
      </c>
      <c r="E12945" s="74">
        <v>42306</v>
      </c>
      <c r="F12945">
        <v>0.24917400000000001</v>
      </c>
      <c r="G12945" t="s">
        <v>17</v>
      </c>
      <c r="H12945" t="s">
        <v>17315</v>
      </c>
      <c r="I12945" s="74">
        <v>45680</v>
      </c>
      <c r="J12945" t="s">
        <v>19</v>
      </c>
      <c r="K12945" t="s">
        <v>17325</v>
      </c>
    </row>
    <row r="12946" spans="1:11" hidden="1" x14ac:dyDescent="0.3">
      <c r="A12946" t="s">
        <v>26536</v>
      </c>
      <c r="B12946" t="s">
        <v>26537</v>
      </c>
      <c r="C12946" t="s">
        <v>17410</v>
      </c>
      <c r="D12946" t="s">
        <v>17411</v>
      </c>
      <c r="E12946" s="74">
        <v>42692</v>
      </c>
      <c r="F12946">
        <v>0.24582499999999999</v>
      </c>
      <c r="G12946" t="s">
        <v>17</v>
      </c>
      <c r="H12946" t="s">
        <v>17315</v>
      </c>
      <c r="I12946" s="74">
        <v>45680</v>
      </c>
      <c r="J12946" t="s">
        <v>19</v>
      </c>
      <c r="K12946" t="s">
        <v>17325</v>
      </c>
    </row>
    <row r="12947" spans="1:11" hidden="1" x14ac:dyDescent="0.3">
      <c r="A12947" t="s">
        <v>26540</v>
      </c>
      <c r="B12947" t="s">
        <v>26541</v>
      </c>
      <c r="C12947" t="s">
        <v>17410</v>
      </c>
      <c r="D12947" t="s">
        <v>17411</v>
      </c>
      <c r="E12947" s="74">
        <v>42381</v>
      </c>
      <c r="F12947">
        <v>0.24688399999999999</v>
      </c>
      <c r="G12947" t="s">
        <v>17</v>
      </c>
      <c r="H12947" t="s">
        <v>17315</v>
      </c>
      <c r="I12947" s="74">
        <v>45680</v>
      </c>
      <c r="J12947" t="s">
        <v>19</v>
      </c>
      <c r="K12947" t="s">
        <v>17325</v>
      </c>
    </row>
    <row r="12948" spans="1:11" hidden="1" x14ac:dyDescent="0.3">
      <c r="A12948" t="s">
        <v>26526</v>
      </c>
      <c r="B12948" t="s">
        <v>26527</v>
      </c>
      <c r="C12948" t="s">
        <v>17410</v>
      </c>
      <c r="D12948" t="s">
        <v>17411</v>
      </c>
      <c r="E12948" s="74">
        <v>42723</v>
      </c>
      <c r="F12948">
        <v>0.24893799999999999</v>
      </c>
      <c r="G12948" t="s">
        <v>17</v>
      </c>
      <c r="H12948" t="s">
        <v>17315</v>
      </c>
      <c r="I12948" s="74">
        <v>45553</v>
      </c>
      <c r="J12948" t="s">
        <v>19</v>
      </c>
      <c r="K12948" t="s">
        <v>17325</v>
      </c>
    </row>
    <row r="12949" spans="1:11" hidden="1" x14ac:dyDescent="0.3">
      <c r="A12949" t="s">
        <v>26528</v>
      </c>
      <c r="B12949" t="s">
        <v>26529</v>
      </c>
      <c r="C12949" t="s">
        <v>17410</v>
      </c>
      <c r="D12949" t="s">
        <v>17411</v>
      </c>
      <c r="E12949" s="74">
        <v>42768</v>
      </c>
      <c r="F12949">
        <v>0.24973799999999999</v>
      </c>
      <c r="G12949" t="s">
        <v>17</v>
      </c>
      <c r="H12949" t="s">
        <v>17315</v>
      </c>
      <c r="I12949" s="74">
        <v>45680</v>
      </c>
      <c r="J12949" t="s">
        <v>19</v>
      </c>
      <c r="K12949" t="s">
        <v>17325</v>
      </c>
    </row>
    <row r="12950" spans="1:11" hidden="1" x14ac:dyDescent="0.3">
      <c r="A12950" t="s">
        <v>26530</v>
      </c>
      <c r="B12950" t="s">
        <v>26531</v>
      </c>
      <c r="C12950" t="s">
        <v>17410</v>
      </c>
      <c r="D12950" t="s">
        <v>17411</v>
      </c>
      <c r="E12950" s="74">
        <v>42276</v>
      </c>
      <c r="F12950">
        <v>0.248004</v>
      </c>
      <c r="G12950" t="s">
        <v>17</v>
      </c>
      <c r="H12950" t="s">
        <v>17315</v>
      </c>
      <c r="I12950" s="74">
        <v>45680</v>
      </c>
      <c r="J12950" t="s">
        <v>19</v>
      </c>
      <c r="K12950" t="s">
        <v>17325</v>
      </c>
    </row>
    <row r="12951" spans="1:11" hidden="1" x14ac:dyDescent="0.3">
      <c r="A12951" t="s">
        <v>26534</v>
      </c>
      <c r="B12951" t="s">
        <v>26535</v>
      </c>
      <c r="C12951" t="s">
        <v>17410</v>
      </c>
      <c r="D12951" t="s">
        <v>17411</v>
      </c>
      <c r="E12951" s="74">
        <v>42359</v>
      </c>
      <c r="F12951">
        <v>0.24271100000000001</v>
      </c>
      <c r="G12951" t="s">
        <v>17</v>
      </c>
      <c r="H12951" t="s">
        <v>17315</v>
      </c>
      <c r="I12951" s="74">
        <v>45680</v>
      </c>
      <c r="J12951" t="s">
        <v>19</v>
      </c>
      <c r="K12951" t="s">
        <v>17325</v>
      </c>
    </row>
    <row r="12952" spans="1:11" hidden="1" x14ac:dyDescent="0.3">
      <c r="A12952" t="s">
        <v>26546</v>
      </c>
      <c r="B12952" t="s">
        <v>26547</v>
      </c>
      <c r="C12952" t="s">
        <v>17410</v>
      </c>
      <c r="D12952" t="s">
        <v>17411</v>
      </c>
      <c r="E12952" s="74">
        <v>42761</v>
      </c>
      <c r="F12952">
        <v>0.24343699999999999</v>
      </c>
      <c r="G12952" t="s">
        <v>17</v>
      </c>
      <c r="H12952" t="s">
        <v>17315</v>
      </c>
      <c r="I12952" s="74">
        <v>45553</v>
      </c>
      <c r="J12952" t="s">
        <v>19</v>
      </c>
      <c r="K12952" t="s">
        <v>17325</v>
      </c>
    </row>
    <row r="12953" spans="1:11" hidden="1" x14ac:dyDescent="0.3">
      <c r="A12953" t="s">
        <v>26548</v>
      </c>
      <c r="B12953" t="s">
        <v>26549</v>
      </c>
      <c r="C12953" t="s">
        <v>17410</v>
      </c>
      <c r="D12953" t="s">
        <v>17411</v>
      </c>
      <c r="E12953" s="74">
        <v>42697</v>
      </c>
      <c r="F12953">
        <v>0.24677099999999999</v>
      </c>
      <c r="G12953" t="s">
        <v>17</v>
      </c>
      <c r="H12953" t="s">
        <v>17315</v>
      </c>
      <c r="I12953" s="74">
        <v>45553</v>
      </c>
      <c r="J12953" t="s">
        <v>19</v>
      </c>
      <c r="K12953" t="s">
        <v>17325</v>
      </c>
    </row>
    <row r="12954" spans="1:11" hidden="1" x14ac:dyDescent="0.3">
      <c r="A12954" t="s">
        <v>26550</v>
      </c>
      <c r="B12954" t="s">
        <v>26551</v>
      </c>
      <c r="C12954" t="s">
        <v>17410</v>
      </c>
      <c r="D12954" t="s">
        <v>17411</v>
      </c>
      <c r="E12954" s="74">
        <v>42741</v>
      </c>
      <c r="F12954">
        <v>0.245368</v>
      </c>
      <c r="G12954" t="s">
        <v>17</v>
      </c>
      <c r="H12954" t="s">
        <v>17315</v>
      </c>
      <c r="I12954" s="74">
        <v>45680</v>
      </c>
      <c r="J12954" t="s">
        <v>19</v>
      </c>
      <c r="K12954" t="s">
        <v>17325</v>
      </c>
    </row>
    <row r="12955" spans="1:11" hidden="1" x14ac:dyDescent="0.3">
      <c r="A12955" t="s">
        <v>26552</v>
      </c>
      <c r="B12955" t="s">
        <v>26553</v>
      </c>
      <c r="C12955" t="s">
        <v>17410</v>
      </c>
      <c r="D12955" t="s">
        <v>17411</v>
      </c>
      <c r="E12955" s="74">
        <v>42328</v>
      </c>
      <c r="F12955">
        <v>0.247696</v>
      </c>
      <c r="G12955" t="s">
        <v>17</v>
      </c>
      <c r="H12955" t="s">
        <v>17315</v>
      </c>
      <c r="I12955" s="74">
        <v>45553</v>
      </c>
      <c r="J12955" t="s">
        <v>19</v>
      </c>
      <c r="K12955" t="s">
        <v>17325</v>
      </c>
    </row>
    <row r="12956" spans="1:11" hidden="1" x14ac:dyDescent="0.3">
      <c r="A12956" t="s">
        <v>26542</v>
      </c>
      <c r="B12956" t="s">
        <v>26543</v>
      </c>
      <c r="C12956" t="s">
        <v>17410</v>
      </c>
      <c r="D12956" t="s">
        <v>17411</v>
      </c>
      <c r="E12956" s="74">
        <v>42437</v>
      </c>
      <c r="F12956">
        <v>0.24244599999999999</v>
      </c>
      <c r="G12956" t="s">
        <v>17</v>
      </c>
      <c r="H12956" t="s">
        <v>17315</v>
      </c>
      <c r="I12956" s="74">
        <v>45680</v>
      </c>
      <c r="J12956" t="s">
        <v>19</v>
      </c>
      <c r="K12956" t="s">
        <v>17325</v>
      </c>
    </row>
    <row r="12957" spans="1:11" hidden="1" x14ac:dyDescent="0.3">
      <c r="A12957" t="s">
        <v>26544</v>
      </c>
      <c r="B12957" t="s">
        <v>26545</v>
      </c>
      <c r="C12957" t="s">
        <v>17410</v>
      </c>
      <c r="D12957" t="s">
        <v>17411</v>
      </c>
      <c r="E12957" s="74">
        <v>42220</v>
      </c>
      <c r="F12957">
        <v>0.24085699999999999</v>
      </c>
      <c r="G12957" t="s">
        <v>17</v>
      </c>
      <c r="H12957" t="s">
        <v>17315</v>
      </c>
      <c r="I12957" s="74">
        <v>45563</v>
      </c>
      <c r="J12957" t="s">
        <v>19</v>
      </c>
      <c r="K12957" t="s">
        <v>17325</v>
      </c>
    </row>
    <row r="12958" spans="1:11" hidden="1" x14ac:dyDescent="0.3">
      <c r="A12958" t="s">
        <v>26560</v>
      </c>
      <c r="B12958" t="s">
        <v>26561</v>
      </c>
      <c r="C12958" t="s">
        <v>17410</v>
      </c>
      <c r="D12958" t="s">
        <v>17411</v>
      </c>
      <c r="E12958" s="74">
        <v>42158</v>
      </c>
      <c r="F12958">
        <v>0.23616500000000001</v>
      </c>
      <c r="G12958" t="s">
        <v>17</v>
      </c>
      <c r="H12958" t="s">
        <v>17315</v>
      </c>
      <c r="I12958" s="74">
        <v>45563</v>
      </c>
      <c r="J12958" t="s">
        <v>19</v>
      </c>
      <c r="K12958" t="s">
        <v>17325</v>
      </c>
    </row>
    <row r="12959" spans="1:11" hidden="1" x14ac:dyDescent="0.3">
      <c r="A12959" t="s">
        <v>26568</v>
      </c>
      <c r="B12959" t="s">
        <v>26569</v>
      </c>
      <c r="C12959" t="s">
        <v>17410</v>
      </c>
      <c r="D12959" t="s">
        <v>17411</v>
      </c>
      <c r="E12959" s="74">
        <v>42216</v>
      </c>
      <c r="F12959">
        <v>0.24337900000000001</v>
      </c>
      <c r="G12959" t="s">
        <v>17</v>
      </c>
      <c r="H12959" t="s">
        <v>17315</v>
      </c>
      <c r="I12959" s="74">
        <v>45563</v>
      </c>
      <c r="J12959" t="s">
        <v>19</v>
      </c>
      <c r="K12959" t="s">
        <v>17325</v>
      </c>
    </row>
    <row r="12960" spans="1:11" hidden="1" x14ac:dyDescent="0.3">
      <c r="A12960" t="s">
        <v>26556</v>
      </c>
      <c r="B12960" t="s">
        <v>26557</v>
      </c>
      <c r="C12960" t="s">
        <v>17410</v>
      </c>
      <c r="D12960" t="s">
        <v>17411</v>
      </c>
      <c r="E12960" s="74">
        <v>42271</v>
      </c>
      <c r="F12960">
        <v>0.24762600000000001</v>
      </c>
      <c r="G12960" t="s">
        <v>17</v>
      </c>
      <c r="H12960" t="s">
        <v>17315</v>
      </c>
      <c r="I12960" s="74">
        <v>45553</v>
      </c>
      <c r="J12960" t="s">
        <v>19</v>
      </c>
      <c r="K12960" t="s">
        <v>17325</v>
      </c>
    </row>
    <row r="12961" spans="1:11" hidden="1" x14ac:dyDescent="0.3">
      <c r="A12961" t="s">
        <v>26558</v>
      </c>
      <c r="B12961" t="s">
        <v>26559</v>
      </c>
      <c r="C12961" t="s">
        <v>17410</v>
      </c>
      <c r="D12961" t="s">
        <v>17411</v>
      </c>
      <c r="E12961" s="74">
        <v>42094</v>
      </c>
      <c r="F12961">
        <v>0.24951000000000001</v>
      </c>
      <c r="G12961" t="s">
        <v>17</v>
      </c>
      <c r="H12961" t="s">
        <v>17315</v>
      </c>
      <c r="I12961" s="74">
        <v>45553</v>
      </c>
      <c r="J12961" t="s">
        <v>19</v>
      </c>
      <c r="K12961" t="s">
        <v>17325</v>
      </c>
    </row>
    <row r="12962" spans="1:11" hidden="1" x14ac:dyDescent="0.3">
      <c r="A12962" t="s">
        <v>26562</v>
      </c>
      <c r="B12962" t="s">
        <v>26563</v>
      </c>
      <c r="C12962" t="s">
        <v>17410</v>
      </c>
      <c r="D12962" t="s">
        <v>17411</v>
      </c>
      <c r="E12962" s="74">
        <v>42263</v>
      </c>
      <c r="F12962">
        <v>0.24326999999999999</v>
      </c>
      <c r="G12962" t="s">
        <v>17</v>
      </c>
      <c r="H12962" t="s">
        <v>17315</v>
      </c>
      <c r="I12962" s="74">
        <v>45553</v>
      </c>
      <c r="J12962" t="s">
        <v>19</v>
      </c>
      <c r="K12962" t="s">
        <v>17325</v>
      </c>
    </row>
    <row r="12963" spans="1:11" hidden="1" x14ac:dyDescent="0.3">
      <c r="A12963" t="s">
        <v>26564</v>
      </c>
      <c r="B12963" t="s">
        <v>26565</v>
      </c>
      <c r="C12963" t="s">
        <v>17410</v>
      </c>
      <c r="D12963" t="s">
        <v>17411</v>
      </c>
      <c r="E12963" s="74">
        <v>42251</v>
      </c>
      <c r="F12963">
        <v>0.24637500000000001</v>
      </c>
      <c r="G12963" t="s">
        <v>17</v>
      </c>
      <c r="H12963" t="s">
        <v>17315</v>
      </c>
      <c r="I12963" s="74">
        <v>45553</v>
      </c>
      <c r="J12963" t="s">
        <v>19</v>
      </c>
      <c r="K12963" t="s">
        <v>17325</v>
      </c>
    </row>
    <row r="12964" spans="1:11" hidden="1" x14ac:dyDescent="0.3">
      <c r="A12964" t="s">
        <v>26566</v>
      </c>
      <c r="B12964" t="s">
        <v>26567</v>
      </c>
      <c r="C12964" t="s">
        <v>17410</v>
      </c>
      <c r="D12964" t="s">
        <v>17411</v>
      </c>
      <c r="E12964" s="74">
        <v>42271</v>
      </c>
      <c r="F12964">
        <v>0.24409600000000001</v>
      </c>
      <c r="G12964" t="s">
        <v>17</v>
      </c>
      <c r="H12964" t="s">
        <v>17315</v>
      </c>
      <c r="I12964" s="74">
        <v>45553</v>
      </c>
      <c r="J12964" t="s">
        <v>19</v>
      </c>
      <c r="K12964" t="s">
        <v>17325</v>
      </c>
    </row>
    <row r="12965" spans="1:11" hidden="1" x14ac:dyDescent="0.3">
      <c r="A12965" t="s">
        <v>26586</v>
      </c>
      <c r="B12965" t="s">
        <v>26587</v>
      </c>
      <c r="C12965" t="s">
        <v>17410</v>
      </c>
      <c r="D12965" t="s">
        <v>17411</v>
      </c>
      <c r="E12965" s="74">
        <v>42345</v>
      </c>
      <c r="F12965">
        <v>0.244224</v>
      </c>
      <c r="G12965" t="s">
        <v>17</v>
      </c>
      <c r="H12965" t="s">
        <v>17315</v>
      </c>
      <c r="I12965" s="74">
        <v>45553</v>
      </c>
      <c r="J12965" t="s">
        <v>19</v>
      </c>
      <c r="K12965" t="s">
        <v>17325</v>
      </c>
    </row>
    <row r="12966" spans="1:11" hidden="1" x14ac:dyDescent="0.3">
      <c r="A12966" t="s">
        <v>26596</v>
      </c>
      <c r="B12966" t="s">
        <v>26597</v>
      </c>
      <c r="C12966" t="s">
        <v>17410</v>
      </c>
      <c r="D12966" t="s">
        <v>17411</v>
      </c>
      <c r="E12966" s="74">
        <v>42139</v>
      </c>
      <c r="F12966">
        <v>0.24649599999999999</v>
      </c>
      <c r="G12966" t="s">
        <v>17</v>
      </c>
      <c r="H12966" t="s">
        <v>17315</v>
      </c>
      <c r="I12966" s="74">
        <v>45553</v>
      </c>
      <c r="J12966" t="s">
        <v>19</v>
      </c>
      <c r="K12966" t="s">
        <v>17325</v>
      </c>
    </row>
    <row r="12967" spans="1:11" hidden="1" x14ac:dyDescent="0.3">
      <c r="A12967" t="s">
        <v>26570</v>
      </c>
      <c r="B12967" t="s">
        <v>26571</v>
      </c>
      <c r="C12967" t="s">
        <v>17410</v>
      </c>
      <c r="D12967" t="s">
        <v>17411</v>
      </c>
      <c r="E12967" s="74">
        <v>42223</v>
      </c>
      <c r="F12967">
        <v>0.24340600000000001</v>
      </c>
      <c r="G12967" t="s">
        <v>17</v>
      </c>
      <c r="H12967" t="s">
        <v>17315</v>
      </c>
      <c r="I12967" s="74">
        <v>45553</v>
      </c>
      <c r="J12967" t="s">
        <v>19</v>
      </c>
      <c r="K12967" t="s">
        <v>17325</v>
      </c>
    </row>
    <row r="12968" spans="1:11" hidden="1" x14ac:dyDescent="0.3">
      <c r="A12968" t="s">
        <v>26582</v>
      </c>
      <c r="B12968" t="s">
        <v>26583</v>
      </c>
      <c r="C12968" t="s">
        <v>17410</v>
      </c>
      <c r="D12968" t="s">
        <v>17411</v>
      </c>
      <c r="E12968" s="74">
        <v>42256</v>
      </c>
      <c r="F12968">
        <v>0.189224</v>
      </c>
      <c r="G12968" t="s">
        <v>17</v>
      </c>
      <c r="H12968" t="s">
        <v>17315</v>
      </c>
      <c r="I12968" s="74">
        <v>45553</v>
      </c>
      <c r="J12968" t="s">
        <v>19</v>
      </c>
      <c r="K12968" t="s">
        <v>17325</v>
      </c>
    </row>
    <row r="12969" spans="1:11" hidden="1" x14ac:dyDescent="0.3">
      <c r="A12969" t="s">
        <v>26590</v>
      </c>
      <c r="B12969" t="s">
        <v>26591</v>
      </c>
      <c r="C12969" t="s">
        <v>17410</v>
      </c>
      <c r="D12969" t="s">
        <v>17411</v>
      </c>
      <c r="E12969" s="74">
        <v>42158</v>
      </c>
      <c r="F12969">
        <v>0.24760699999999999</v>
      </c>
      <c r="G12969" t="s">
        <v>17</v>
      </c>
      <c r="H12969" t="s">
        <v>17315</v>
      </c>
      <c r="I12969" s="74">
        <v>45553</v>
      </c>
      <c r="J12969" t="s">
        <v>19</v>
      </c>
      <c r="K12969" t="s">
        <v>17325</v>
      </c>
    </row>
    <row r="12970" spans="1:11" hidden="1" x14ac:dyDescent="0.3">
      <c r="A12970" t="s">
        <v>26592</v>
      </c>
      <c r="B12970" t="s">
        <v>26593</v>
      </c>
      <c r="C12970" t="s">
        <v>17410</v>
      </c>
      <c r="D12970" t="s">
        <v>17411</v>
      </c>
      <c r="E12970" s="74">
        <v>42234</v>
      </c>
      <c r="F12970">
        <v>0.24326999999999999</v>
      </c>
      <c r="G12970" t="s">
        <v>17</v>
      </c>
      <c r="H12970" t="s">
        <v>17315</v>
      </c>
      <c r="I12970" s="74">
        <v>45553</v>
      </c>
      <c r="J12970" t="s">
        <v>19</v>
      </c>
      <c r="K12970" t="s">
        <v>17325</v>
      </c>
    </row>
    <row r="12971" spans="1:11" hidden="1" x14ac:dyDescent="0.3">
      <c r="A12971" t="s">
        <v>26574</v>
      </c>
      <c r="B12971" t="s">
        <v>26575</v>
      </c>
      <c r="C12971" t="s">
        <v>17410</v>
      </c>
      <c r="D12971" t="s">
        <v>17411</v>
      </c>
      <c r="E12971" s="74">
        <v>42373</v>
      </c>
      <c r="F12971">
        <v>0.24326999999999999</v>
      </c>
      <c r="G12971" t="s">
        <v>17</v>
      </c>
      <c r="H12971" t="s">
        <v>17315</v>
      </c>
      <c r="I12971" s="74">
        <v>45553</v>
      </c>
      <c r="J12971" t="s">
        <v>19</v>
      </c>
      <c r="K12971" t="s">
        <v>17325</v>
      </c>
    </row>
    <row r="12972" spans="1:11" hidden="1" x14ac:dyDescent="0.3">
      <c r="A12972" t="s">
        <v>26598</v>
      </c>
      <c r="B12972" t="s">
        <v>26599</v>
      </c>
      <c r="C12972" t="s">
        <v>17410</v>
      </c>
      <c r="D12972" t="s">
        <v>17411</v>
      </c>
      <c r="E12972" s="74">
        <v>42432</v>
      </c>
      <c r="F12972">
        <v>0.23516100000000001</v>
      </c>
      <c r="G12972" t="s">
        <v>17</v>
      </c>
      <c r="H12972" t="s">
        <v>17315</v>
      </c>
      <c r="I12972" s="74">
        <v>45563</v>
      </c>
      <c r="J12972" t="s">
        <v>19</v>
      </c>
      <c r="K12972" t="s">
        <v>17325</v>
      </c>
    </row>
    <row r="12973" spans="1:11" hidden="1" x14ac:dyDescent="0.3">
      <c r="A12973" t="s">
        <v>26634</v>
      </c>
      <c r="B12973" t="s">
        <v>26635</v>
      </c>
      <c r="C12973" t="s">
        <v>17410</v>
      </c>
      <c r="D12973" t="s">
        <v>17411</v>
      </c>
      <c r="E12973" s="74">
        <v>42220</v>
      </c>
      <c r="F12973">
        <v>0.23102600000000001</v>
      </c>
      <c r="G12973" t="s">
        <v>17</v>
      </c>
      <c r="H12973" t="s">
        <v>17315</v>
      </c>
      <c r="I12973" s="74">
        <v>45563</v>
      </c>
      <c r="J12973" t="s">
        <v>19</v>
      </c>
      <c r="K12973" t="s">
        <v>17325</v>
      </c>
    </row>
    <row r="12974" spans="1:11" hidden="1" x14ac:dyDescent="0.3">
      <c r="A12974" t="s">
        <v>26644</v>
      </c>
      <c r="B12974" t="s">
        <v>26645</v>
      </c>
      <c r="C12974" t="s">
        <v>17410</v>
      </c>
      <c r="D12974" t="s">
        <v>17411</v>
      </c>
      <c r="E12974" s="74">
        <v>42160</v>
      </c>
      <c r="F12974">
        <v>0.23440900000000001</v>
      </c>
      <c r="G12974" t="s">
        <v>17</v>
      </c>
      <c r="H12974" t="s">
        <v>17315</v>
      </c>
      <c r="I12974" s="74">
        <v>45563</v>
      </c>
      <c r="J12974" t="s">
        <v>19</v>
      </c>
      <c r="K12974" t="s">
        <v>17325</v>
      </c>
    </row>
    <row r="12975" spans="1:11" hidden="1" x14ac:dyDescent="0.3">
      <c r="A12975" t="s">
        <v>26584</v>
      </c>
      <c r="B12975" t="s">
        <v>26585</v>
      </c>
      <c r="C12975" t="s">
        <v>17410</v>
      </c>
      <c r="D12975" t="s">
        <v>17411</v>
      </c>
      <c r="E12975" s="74">
        <v>42276</v>
      </c>
      <c r="F12975">
        <v>0.24451100000000001</v>
      </c>
      <c r="G12975" t="s">
        <v>17</v>
      </c>
      <c r="H12975" t="s">
        <v>17315</v>
      </c>
      <c r="I12975" s="74">
        <v>45553</v>
      </c>
      <c r="J12975" t="s">
        <v>19</v>
      </c>
      <c r="K12975" t="s">
        <v>17325</v>
      </c>
    </row>
    <row r="12976" spans="1:11" hidden="1" x14ac:dyDescent="0.3">
      <c r="A12976" t="s">
        <v>26588</v>
      </c>
      <c r="B12976" t="s">
        <v>26589</v>
      </c>
      <c r="C12976" t="s">
        <v>17410</v>
      </c>
      <c r="D12976" t="s">
        <v>17411</v>
      </c>
      <c r="E12976" s="74">
        <v>42251</v>
      </c>
      <c r="F12976">
        <v>0.24899399999999999</v>
      </c>
      <c r="G12976" t="s">
        <v>17</v>
      </c>
      <c r="H12976" t="s">
        <v>17315</v>
      </c>
      <c r="I12976" s="74">
        <v>45553</v>
      </c>
      <c r="J12976" t="s">
        <v>19</v>
      </c>
      <c r="K12976" t="s">
        <v>17325</v>
      </c>
    </row>
    <row r="12977" spans="1:11" hidden="1" x14ac:dyDescent="0.3">
      <c r="A12977" t="s">
        <v>26692</v>
      </c>
      <c r="B12977" t="s">
        <v>26693</v>
      </c>
      <c r="C12977" t="s">
        <v>17410</v>
      </c>
      <c r="D12977" t="s">
        <v>17411</v>
      </c>
      <c r="E12977" s="74">
        <v>42139</v>
      </c>
      <c r="F12977">
        <v>0.248391</v>
      </c>
      <c r="G12977" t="s">
        <v>17</v>
      </c>
      <c r="H12977" t="s">
        <v>17315</v>
      </c>
      <c r="I12977" s="74">
        <v>45559</v>
      </c>
      <c r="J12977" t="s">
        <v>19</v>
      </c>
      <c r="K12977" t="s">
        <v>17325</v>
      </c>
    </row>
    <row r="12978" spans="1:11" hidden="1" x14ac:dyDescent="0.3">
      <c r="A12978" t="s">
        <v>26696</v>
      </c>
      <c r="B12978" t="s">
        <v>26697</v>
      </c>
      <c r="C12978" t="s">
        <v>17410</v>
      </c>
      <c r="D12978" t="s">
        <v>17411</v>
      </c>
      <c r="E12978" s="74">
        <v>42150</v>
      </c>
      <c r="F12978">
        <v>0.248944</v>
      </c>
      <c r="G12978" t="s">
        <v>17</v>
      </c>
      <c r="H12978" t="s">
        <v>17315</v>
      </c>
      <c r="I12978" s="74">
        <v>45680</v>
      </c>
      <c r="J12978" t="s">
        <v>19</v>
      </c>
      <c r="K12978" t="s">
        <v>17325</v>
      </c>
    </row>
    <row r="12979" spans="1:11" hidden="1" x14ac:dyDescent="0.3">
      <c r="A12979" t="s">
        <v>26702</v>
      </c>
      <c r="B12979" t="s">
        <v>26703</v>
      </c>
      <c r="C12979" t="s">
        <v>17410</v>
      </c>
      <c r="D12979" t="s">
        <v>17411</v>
      </c>
      <c r="E12979" s="74">
        <v>42144</v>
      </c>
      <c r="F12979">
        <v>0.24753600000000001</v>
      </c>
      <c r="G12979" t="s">
        <v>17</v>
      </c>
      <c r="H12979" t="s">
        <v>17315</v>
      </c>
      <c r="I12979" s="74">
        <v>45559</v>
      </c>
      <c r="J12979" t="s">
        <v>19</v>
      </c>
      <c r="K12979" t="s">
        <v>17325</v>
      </c>
    </row>
    <row r="12980" spans="1:11" hidden="1" x14ac:dyDescent="0.3">
      <c r="A12980" t="s">
        <v>26708</v>
      </c>
      <c r="B12980" t="s">
        <v>26709</v>
      </c>
      <c r="C12980" t="s">
        <v>17410</v>
      </c>
      <c r="D12980" t="s">
        <v>17411</v>
      </c>
      <c r="E12980" s="74">
        <v>42181</v>
      </c>
      <c r="F12980">
        <v>0.24723400000000001</v>
      </c>
      <c r="G12980" t="s">
        <v>17</v>
      </c>
      <c r="H12980" t="s">
        <v>17315</v>
      </c>
      <c r="I12980" s="74">
        <v>45559</v>
      </c>
      <c r="J12980" t="s">
        <v>19</v>
      </c>
      <c r="K12980" t="s">
        <v>17325</v>
      </c>
    </row>
    <row r="12981" spans="1:11" hidden="1" x14ac:dyDescent="0.3">
      <c r="A12981" t="s">
        <v>26706</v>
      </c>
      <c r="B12981" t="s">
        <v>26707</v>
      </c>
      <c r="C12981" t="s">
        <v>17410</v>
      </c>
      <c r="D12981" t="s">
        <v>17411</v>
      </c>
      <c r="E12981" s="74">
        <v>42167</v>
      </c>
      <c r="F12981">
        <v>0.24925</v>
      </c>
      <c r="G12981" t="s">
        <v>17</v>
      </c>
      <c r="H12981" t="s">
        <v>17315</v>
      </c>
      <c r="I12981" s="74">
        <v>45553</v>
      </c>
      <c r="J12981" t="s">
        <v>19</v>
      </c>
      <c r="K12981" t="s">
        <v>17325</v>
      </c>
    </row>
    <row r="12982" spans="1:11" hidden="1" x14ac:dyDescent="0.3">
      <c r="A12982" t="s">
        <v>26712</v>
      </c>
      <c r="B12982" t="s">
        <v>26713</v>
      </c>
      <c r="C12982" t="s">
        <v>17410</v>
      </c>
      <c r="D12982" t="s">
        <v>17411</v>
      </c>
      <c r="E12982" s="74">
        <v>42181</v>
      </c>
      <c r="F12982">
        <v>0.243646</v>
      </c>
      <c r="G12982" t="s">
        <v>17</v>
      </c>
      <c r="H12982" t="s">
        <v>17315</v>
      </c>
      <c r="I12982" s="74">
        <v>45559</v>
      </c>
      <c r="J12982" t="s">
        <v>19</v>
      </c>
      <c r="K12982" t="s">
        <v>17325</v>
      </c>
    </row>
    <row r="12983" spans="1:11" hidden="1" x14ac:dyDescent="0.3">
      <c r="A12983" t="s">
        <v>26724</v>
      </c>
      <c r="B12983" t="s">
        <v>26725</v>
      </c>
      <c r="C12983" t="s">
        <v>17410</v>
      </c>
      <c r="D12983" t="s">
        <v>17411</v>
      </c>
      <c r="E12983" s="74">
        <v>42216</v>
      </c>
      <c r="F12983">
        <v>0.239763</v>
      </c>
      <c r="G12983" t="s">
        <v>17</v>
      </c>
      <c r="H12983" t="s">
        <v>17315</v>
      </c>
      <c r="I12983" s="74">
        <v>45559</v>
      </c>
      <c r="J12983" t="s">
        <v>19</v>
      </c>
      <c r="K12983" t="s">
        <v>17325</v>
      </c>
    </row>
    <row r="12984" spans="1:11" hidden="1" x14ac:dyDescent="0.3">
      <c r="A12984" t="s">
        <v>26684</v>
      </c>
      <c r="B12984" t="s">
        <v>26685</v>
      </c>
      <c r="C12984" t="s">
        <v>17410</v>
      </c>
      <c r="D12984" t="s">
        <v>17411</v>
      </c>
      <c r="E12984" s="74">
        <v>42216</v>
      </c>
      <c r="F12984">
        <v>0.24833</v>
      </c>
      <c r="G12984" t="s">
        <v>17</v>
      </c>
      <c r="H12984" t="s">
        <v>17315</v>
      </c>
      <c r="I12984" s="74">
        <v>45558</v>
      </c>
      <c r="J12984" t="s">
        <v>19</v>
      </c>
      <c r="K12984" t="s">
        <v>17325</v>
      </c>
    </row>
    <row r="12985" spans="1:11" hidden="1" x14ac:dyDescent="0.3">
      <c r="A12985" t="s">
        <v>26690</v>
      </c>
      <c r="B12985" t="s">
        <v>26691</v>
      </c>
      <c r="C12985" t="s">
        <v>17410</v>
      </c>
      <c r="D12985" t="s">
        <v>17411</v>
      </c>
      <c r="E12985" s="74">
        <v>42216</v>
      </c>
      <c r="F12985">
        <v>0.24959999999999999</v>
      </c>
      <c r="G12985" t="s">
        <v>17</v>
      </c>
      <c r="H12985" t="s">
        <v>17315</v>
      </c>
      <c r="I12985" s="74">
        <v>45559</v>
      </c>
      <c r="J12985" t="s">
        <v>19</v>
      </c>
      <c r="K12985" t="s">
        <v>17325</v>
      </c>
    </row>
    <row r="12986" spans="1:11" hidden="1" x14ac:dyDescent="0.3">
      <c r="A12986" t="s">
        <v>26700</v>
      </c>
      <c r="B12986" t="s">
        <v>26701</v>
      </c>
      <c r="C12986" t="s">
        <v>17410</v>
      </c>
      <c r="D12986" t="s">
        <v>17411</v>
      </c>
      <c r="E12986" s="74">
        <v>42199</v>
      </c>
      <c r="F12986">
        <v>0.24168000000000001</v>
      </c>
      <c r="G12986" t="s">
        <v>17</v>
      </c>
      <c r="H12986" t="s">
        <v>17315</v>
      </c>
      <c r="I12986" s="74">
        <v>45559</v>
      </c>
      <c r="J12986" t="s">
        <v>19</v>
      </c>
      <c r="K12986" t="s">
        <v>17325</v>
      </c>
    </row>
    <row r="12987" spans="1:11" hidden="1" x14ac:dyDescent="0.3">
      <c r="A12987" t="s">
        <v>26730</v>
      </c>
      <c r="B12987" t="s">
        <v>26731</v>
      </c>
      <c r="C12987" t="s">
        <v>17410</v>
      </c>
      <c r="D12987" t="s">
        <v>17411</v>
      </c>
      <c r="E12987" s="74">
        <v>42223</v>
      </c>
      <c r="F12987">
        <v>0.24321699999999999</v>
      </c>
      <c r="G12987" t="s">
        <v>17</v>
      </c>
      <c r="H12987" t="s">
        <v>17315</v>
      </c>
      <c r="I12987" s="74">
        <v>45559</v>
      </c>
      <c r="J12987" t="s">
        <v>19</v>
      </c>
      <c r="K12987" t="s">
        <v>17325</v>
      </c>
    </row>
    <row r="12988" spans="1:11" hidden="1" x14ac:dyDescent="0.3">
      <c r="A12988" t="s">
        <v>26872</v>
      </c>
      <c r="B12988" t="s">
        <v>26873</v>
      </c>
      <c r="C12988" t="s">
        <v>17410</v>
      </c>
      <c r="D12988" t="s">
        <v>17411</v>
      </c>
      <c r="E12988" s="74">
        <v>42241</v>
      </c>
      <c r="F12988">
        <v>0.24945600000000001</v>
      </c>
      <c r="G12988" t="s">
        <v>17</v>
      </c>
      <c r="H12988" t="s">
        <v>17315</v>
      </c>
      <c r="I12988" s="74">
        <v>45559</v>
      </c>
      <c r="J12988" t="s">
        <v>19</v>
      </c>
      <c r="K12988" t="s">
        <v>17325</v>
      </c>
    </row>
    <row r="12989" spans="1:11" hidden="1" x14ac:dyDescent="0.3">
      <c r="A12989" t="s">
        <v>26882</v>
      </c>
      <c r="B12989" t="s">
        <v>26883</v>
      </c>
      <c r="C12989" t="s">
        <v>17410</v>
      </c>
      <c r="D12989" t="s">
        <v>17411</v>
      </c>
      <c r="E12989" s="74">
        <v>42251</v>
      </c>
      <c r="F12989">
        <v>0.24054900000000001</v>
      </c>
      <c r="G12989" t="s">
        <v>17</v>
      </c>
      <c r="H12989" t="s">
        <v>17315</v>
      </c>
      <c r="I12989" s="74">
        <v>45553</v>
      </c>
      <c r="J12989" t="s">
        <v>19</v>
      </c>
      <c r="K12989" t="s">
        <v>17325</v>
      </c>
    </row>
    <row r="12990" spans="1:11" hidden="1" x14ac:dyDescent="0.3">
      <c r="A12990" t="s">
        <v>26886</v>
      </c>
      <c r="B12990" t="s">
        <v>26887</v>
      </c>
      <c r="C12990" t="s">
        <v>17410</v>
      </c>
      <c r="D12990" t="s">
        <v>17411</v>
      </c>
      <c r="E12990" s="74">
        <v>42258</v>
      </c>
      <c r="F12990">
        <v>0.235263</v>
      </c>
      <c r="G12990" t="s">
        <v>17</v>
      </c>
      <c r="H12990" t="s">
        <v>17315</v>
      </c>
      <c r="I12990" s="74">
        <v>45558</v>
      </c>
      <c r="J12990" t="s">
        <v>19</v>
      </c>
      <c r="K12990" t="s">
        <v>17325</v>
      </c>
    </row>
    <row r="12991" spans="1:11" hidden="1" x14ac:dyDescent="0.3">
      <c r="A12991" t="s">
        <v>26892</v>
      </c>
      <c r="B12991" t="s">
        <v>26893</v>
      </c>
      <c r="C12991" t="s">
        <v>17410</v>
      </c>
      <c r="D12991" t="s">
        <v>17411</v>
      </c>
      <c r="E12991" s="74">
        <v>42251</v>
      </c>
      <c r="F12991">
        <v>0.24845900000000001</v>
      </c>
      <c r="G12991" t="s">
        <v>17</v>
      </c>
      <c r="H12991" t="s">
        <v>17315</v>
      </c>
      <c r="I12991" s="74">
        <v>45553</v>
      </c>
      <c r="J12991" t="s">
        <v>19</v>
      </c>
      <c r="K12991" t="s">
        <v>17325</v>
      </c>
    </row>
    <row r="12992" spans="1:11" hidden="1" x14ac:dyDescent="0.3">
      <c r="A12992" t="s">
        <v>26880</v>
      </c>
      <c r="B12992" t="s">
        <v>26881</v>
      </c>
      <c r="C12992" t="s">
        <v>17410</v>
      </c>
      <c r="D12992" t="s">
        <v>17411</v>
      </c>
      <c r="E12992" s="74">
        <v>42276</v>
      </c>
      <c r="F12992">
        <v>0.246973</v>
      </c>
      <c r="G12992" t="s">
        <v>17</v>
      </c>
      <c r="H12992" t="s">
        <v>17315</v>
      </c>
      <c r="I12992" s="74">
        <v>45559</v>
      </c>
      <c r="J12992" t="s">
        <v>19</v>
      </c>
      <c r="K12992" t="s">
        <v>17325</v>
      </c>
    </row>
    <row r="12993" spans="1:11" hidden="1" x14ac:dyDescent="0.3">
      <c r="A12993" t="s">
        <v>26874</v>
      </c>
      <c r="B12993" t="s">
        <v>26875</v>
      </c>
      <c r="C12993" t="s">
        <v>17410</v>
      </c>
      <c r="D12993" t="s">
        <v>17411</v>
      </c>
      <c r="E12993" s="74">
        <v>42276</v>
      </c>
      <c r="F12993">
        <v>0.24749099999999999</v>
      </c>
      <c r="G12993" t="s">
        <v>17</v>
      </c>
      <c r="H12993" t="s">
        <v>17315</v>
      </c>
      <c r="I12993" s="74">
        <v>45553</v>
      </c>
      <c r="J12993" t="s">
        <v>19</v>
      </c>
      <c r="K12993" t="s">
        <v>17325</v>
      </c>
    </row>
    <row r="12994" spans="1:11" hidden="1" x14ac:dyDescent="0.3">
      <c r="A12994" t="s">
        <v>26878</v>
      </c>
      <c r="B12994" t="s">
        <v>26879</v>
      </c>
      <c r="C12994" t="s">
        <v>17410</v>
      </c>
      <c r="D12994" t="s">
        <v>17411</v>
      </c>
      <c r="E12994" s="74">
        <v>42292</v>
      </c>
      <c r="F12994">
        <v>0.22972000000000001</v>
      </c>
      <c r="G12994" t="s">
        <v>17</v>
      </c>
      <c r="H12994" t="s">
        <v>17315</v>
      </c>
      <c r="I12994" s="74">
        <v>45553</v>
      </c>
      <c r="J12994" t="s">
        <v>19</v>
      </c>
      <c r="K12994" t="s">
        <v>17325</v>
      </c>
    </row>
    <row r="12995" spans="1:11" hidden="1" x14ac:dyDescent="0.3">
      <c r="A12995" t="s">
        <v>26894</v>
      </c>
      <c r="B12995" t="s">
        <v>26895</v>
      </c>
      <c r="C12995" t="s">
        <v>17410</v>
      </c>
      <c r="D12995" t="s">
        <v>17411</v>
      </c>
      <c r="E12995" s="74">
        <v>42292</v>
      </c>
      <c r="F12995">
        <v>0.247895</v>
      </c>
      <c r="G12995" t="s">
        <v>17</v>
      </c>
      <c r="H12995" t="s">
        <v>17315</v>
      </c>
      <c r="I12995" s="74">
        <v>45553</v>
      </c>
      <c r="J12995" t="s">
        <v>19</v>
      </c>
      <c r="K12995" t="s">
        <v>17325</v>
      </c>
    </row>
    <row r="12996" spans="1:11" hidden="1" x14ac:dyDescent="0.3">
      <c r="A12996" t="s">
        <v>26890</v>
      </c>
      <c r="B12996" t="s">
        <v>26891</v>
      </c>
      <c r="C12996" t="s">
        <v>17410</v>
      </c>
      <c r="D12996" t="s">
        <v>17411</v>
      </c>
      <c r="E12996" s="74">
        <v>42306</v>
      </c>
      <c r="F12996">
        <v>0.245061</v>
      </c>
      <c r="G12996" t="s">
        <v>17</v>
      </c>
      <c r="H12996" t="s">
        <v>17315</v>
      </c>
      <c r="I12996" s="74">
        <v>45553</v>
      </c>
      <c r="J12996" t="s">
        <v>19</v>
      </c>
      <c r="K12996" t="s">
        <v>17325</v>
      </c>
    </row>
    <row r="12997" spans="1:11" hidden="1" x14ac:dyDescent="0.3">
      <c r="A12997" t="s">
        <v>26884</v>
      </c>
      <c r="B12997" t="s">
        <v>26885</v>
      </c>
      <c r="C12997" t="s">
        <v>17410</v>
      </c>
      <c r="D12997" t="s">
        <v>17411</v>
      </c>
      <c r="E12997" s="74">
        <v>42341</v>
      </c>
      <c r="F12997">
        <v>0.247979</v>
      </c>
      <c r="G12997" t="s">
        <v>17</v>
      </c>
      <c r="H12997" t="s">
        <v>17315</v>
      </c>
      <c r="I12997" s="74">
        <v>45559</v>
      </c>
      <c r="J12997" t="s">
        <v>19</v>
      </c>
      <c r="K12997" t="s">
        <v>17325</v>
      </c>
    </row>
    <row r="12998" spans="1:11" hidden="1" x14ac:dyDescent="0.3">
      <c r="A12998" t="s">
        <v>26896</v>
      </c>
      <c r="B12998" t="s">
        <v>26897</v>
      </c>
      <c r="C12998" t="s">
        <v>17410</v>
      </c>
      <c r="D12998" t="s">
        <v>17411</v>
      </c>
      <c r="E12998" s="74">
        <v>42332</v>
      </c>
      <c r="F12998">
        <v>0.24793100000000001</v>
      </c>
      <c r="G12998" t="s">
        <v>17</v>
      </c>
      <c r="H12998" t="s">
        <v>17315</v>
      </c>
      <c r="I12998" s="74">
        <v>45559</v>
      </c>
      <c r="J12998" t="s">
        <v>19</v>
      </c>
      <c r="K12998" t="s">
        <v>17325</v>
      </c>
    </row>
    <row r="12999" spans="1:11" hidden="1" x14ac:dyDescent="0.3">
      <c r="A12999" t="s">
        <v>26888</v>
      </c>
      <c r="B12999" t="s">
        <v>26889</v>
      </c>
      <c r="C12999" t="s">
        <v>17410</v>
      </c>
      <c r="D12999" t="s">
        <v>17411</v>
      </c>
      <c r="E12999" s="74">
        <v>42345</v>
      </c>
      <c r="F12999">
        <v>0.245227</v>
      </c>
      <c r="G12999" t="s">
        <v>17</v>
      </c>
      <c r="H12999" t="s">
        <v>17315</v>
      </c>
      <c r="I12999" s="74">
        <v>45559</v>
      </c>
      <c r="J12999" t="s">
        <v>19</v>
      </c>
      <c r="K12999" t="s">
        <v>17325</v>
      </c>
    </row>
    <row r="13000" spans="1:11" hidden="1" x14ac:dyDescent="0.3">
      <c r="A13000" t="s">
        <v>26916</v>
      </c>
      <c r="B13000" t="s">
        <v>26917</v>
      </c>
      <c r="C13000" t="s">
        <v>17410</v>
      </c>
      <c r="D13000" t="s">
        <v>17411</v>
      </c>
      <c r="E13000" s="74">
        <v>42356</v>
      </c>
      <c r="F13000">
        <v>0.246224</v>
      </c>
      <c r="G13000" t="s">
        <v>17</v>
      </c>
      <c r="H13000" t="s">
        <v>17315</v>
      </c>
      <c r="I13000" s="74">
        <v>45559</v>
      </c>
      <c r="J13000" t="s">
        <v>19</v>
      </c>
      <c r="K13000" t="s">
        <v>17325</v>
      </c>
    </row>
    <row r="13001" spans="1:11" hidden="1" x14ac:dyDescent="0.3">
      <c r="A13001" t="s">
        <v>26900</v>
      </c>
      <c r="B13001" t="s">
        <v>26901</v>
      </c>
      <c r="C13001" t="s">
        <v>17410</v>
      </c>
      <c r="D13001" t="s">
        <v>17411</v>
      </c>
      <c r="E13001" s="74">
        <v>42361</v>
      </c>
      <c r="F13001">
        <v>0.24927299999999999</v>
      </c>
      <c r="G13001" t="s">
        <v>17</v>
      </c>
      <c r="H13001" t="s">
        <v>17315</v>
      </c>
      <c r="I13001" s="74">
        <v>45553</v>
      </c>
      <c r="J13001" t="s">
        <v>19</v>
      </c>
      <c r="K13001" t="s">
        <v>17325</v>
      </c>
    </row>
    <row r="13002" spans="1:11" hidden="1" x14ac:dyDescent="0.3">
      <c r="A13002" t="s">
        <v>26904</v>
      </c>
      <c r="B13002" t="s">
        <v>26905</v>
      </c>
      <c r="C13002" t="s">
        <v>17410</v>
      </c>
      <c r="D13002" t="s">
        <v>17411</v>
      </c>
      <c r="E13002" s="74">
        <v>42366</v>
      </c>
      <c r="F13002">
        <v>0.242338</v>
      </c>
      <c r="G13002" t="s">
        <v>17</v>
      </c>
      <c r="H13002" t="s">
        <v>17315</v>
      </c>
      <c r="I13002" s="74">
        <v>45680</v>
      </c>
      <c r="J13002" t="s">
        <v>19</v>
      </c>
      <c r="K13002" t="s">
        <v>17325</v>
      </c>
    </row>
    <row r="13003" spans="1:11" hidden="1" x14ac:dyDescent="0.3">
      <c r="A13003" t="s">
        <v>26914</v>
      </c>
      <c r="B13003" t="s">
        <v>26915</v>
      </c>
      <c r="C13003" t="s">
        <v>17410</v>
      </c>
      <c r="D13003" t="s">
        <v>17411</v>
      </c>
      <c r="E13003" s="74">
        <v>42373</v>
      </c>
      <c r="F13003">
        <v>0.24688199999999999</v>
      </c>
      <c r="G13003" t="s">
        <v>17</v>
      </c>
      <c r="H13003" t="s">
        <v>17315</v>
      </c>
      <c r="I13003" s="74">
        <v>45559</v>
      </c>
      <c r="J13003" t="s">
        <v>19</v>
      </c>
      <c r="K13003" t="s">
        <v>17325</v>
      </c>
    </row>
    <row r="13004" spans="1:11" hidden="1" x14ac:dyDescent="0.3">
      <c r="A13004" t="s">
        <v>26912</v>
      </c>
      <c r="B13004" t="s">
        <v>26913</v>
      </c>
      <c r="C13004" t="s">
        <v>17410</v>
      </c>
      <c r="D13004" t="s">
        <v>17411</v>
      </c>
      <c r="E13004" s="74">
        <v>42373</v>
      </c>
      <c r="F13004">
        <v>0.24962899999999999</v>
      </c>
      <c r="G13004" t="s">
        <v>17</v>
      </c>
      <c r="H13004" t="s">
        <v>17315</v>
      </c>
      <c r="I13004" s="74">
        <v>45635</v>
      </c>
      <c r="J13004" t="s">
        <v>19</v>
      </c>
      <c r="K13004" t="s">
        <v>17325</v>
      </c>
    </row>
    <row r="13005" spans="1:11" hidden="1" x14ac:dyDescent="0.3">
      <c r="A13005" t="s">
        <v>26910</v>
      </c>
      <c r="B13005" t="s">
        <v>26911</v>
      </c>
      <c r="C13005" t="s">
        <v>17410</v>
      </c>
      <c r="D13005" t="s">
        <v>17411</v>
      </c>
      <c r="E13005" s="74">
        <v>42374</v>
      </c>
      <c r="F13005">
        <v>0.24571100000000001</v>
      </c>
      <c r="G13005" t="s">
        <v>17</v>
      </c>
      <c r="H13005" t="s">
        <v>17315</v>
      </c>
      <c r="I13005" s="74">
        <v>45559</v>
      </c>
      <c r="J13005" t="s">
        <v>19</v>
      </c>
      <c r="K13005" t="s">
        <v>17325</v>
      </c>
    </row>
    <row r="13006" spans="1:11" hidden="1" x14ac:dyDescent="0.3">
      <c r="A13006" t="s">
        <v>26922</v>
      </c>
      <c r="B13006" t="s">
        <v>26923</v>
      </c>
      <c r="C13006" t="s">
        <v>17410</v>
      </c>
      <c r="D13006" t="s">
        <v>17411</v>
      </c>
      <c r="E13006" s="74">
        <v>42383</v>
      </c>
      <c r="F13006">
        <v>0.24610599999999999</v>
      </c>
      <c r="G13006" t="s">
        <v>17</v>
      </c>
      <c r="H13006" t="s">
        <v>17315</v>
      </c>
      <c r="I13006" s="74">
        <v>45553</v>
      </c>
      <c r="J13006" t="s">
        <v>19</v>
      </c>
      <c r="K13006" t="s">
        <v>17325</v>
      </c>
    </row>
    <row r="13007" spans="1:11" hidden="1" x14ac:dyDescent="0.3">
      <c r="A13007" t="s">
        <v>26918</v>
      </c>
      <c r="B13007" t="s">
        <v>26919</v>
      </c>
      <c r="C13007" t="s">
        <v>17410</v>
      </c>
      <c r="D13007" t="s">
        <v>17411</v>
      </c>
      <c r="E13007" s="74">
        <v>42410</v>
      </c>
      <c r="F13007">
        <v>0.24898799999999999</v>
      </c>
      <c r="G13007" t="s">
        <v>17</v>
      </c>
      <c r="H13007" t="s">
        <v>17315</v>
      </c>
      <c r="I13007" s="74">
        <v>45559</v>
      </c>
      <c r="J13007" t="s">
        <v>19</v>
      </c>
      <c r="K13007" t="s">
        <v>17325</v>
      </c>
    </row>
    <row r="13008" spans="1:11" hidden="1" x14ac:dyDescent="0.3">
      <c r="A13008" t="s">
        <v>26920</v>
      </c>
      <c r="B13008" t="s">
        <v>26921</v>
      </c>
      <c r="C13008" t="s">
        <v>17410</v>
      </c>
      <c r="D13008" t="s">
        <v>17411</v>
      </c>
      <c r="E13008" s="74">
        <v>42411</v>
      </c>
      <c r="F13008">
        <v>0.249416</v>
      </c>
      <c r="G13008" t="s">
        <v>17</v>
      </c>
      <c r="H13008" t="s">
        <v>17315</v>
      </c>
      <c r="I13008" s="74">
        <v>45559</v>
      </c>
      <c r="J13008" t="s">
        <v>19</v>
      </c>
      <c r="K13008" t="s">
        <v>17325</v>
      </c>
    </row>
    <row r="13009" spans="1:11" hidden="1" x14ac:dyDescent="0.3">
      <c r="A13009" t="s">
        <v>26926</v>
      </c>
      <c r="B13009" t="s">
        <v>26927</v>
      </c>
      <c r="C13009" t="s">
        <v>17410</v>
      </c>
      <c r="D13009" t="s">
        <v>17411</v>
      </c>
      <c r="E13009" s="74">
        <v>42426</v>
      </c>
      <c r="F13009">
        <v>0.249667</v>
      </c>
      <c r="G13009" t="s">
        <v>17</v>
      </c>
      <c r="H13009" t="s">
        <v>17315</v>
      </c>
      <c r="I13009" s="74">
        <v>45635</v>
      </c>
      <c r="J13009" t="s">
        <v>19</v>
      </c>
      <c r="K13009" t="s">
        <v>17325</v>
      </c>
    </row>
    <row r="13010" spans="1:11" hidden="1" x14ac:dyDescent="0.3">
      <c r="A13010" t="s">
        <v>26924</v>
      </c>
      <c r="B13010" t="s">
        <v>26925</v>
      </c>
      <c r="C13010" t="s">
        <v>17410</v>
      </c>
      <c r="D13010" t="s">
        <v>17411</v>
      </c>
      <c r="E13010" s="74">
        <v>42450</v>
      </c>
      <c r="F13010">
        <v>0.246672</v>
      </c>
      <c r="G13010" t="s">
        <v>17</v>
      </c>
      <c r="H13010" t="s">
        <v>17315</v>
      </c>
      <c r="I13010" s="74">
        <v>45559</v>
      </c>
      <c r="J13010" t="s">
        <v>19</v>
      </c>
      <c r="K13010" t="s">
        <v>17325</v>
      </c>
    </row>
    <row r="13011" spans="1:11" hidden="1" x14ac:dyDescent="0.3">
      <c r="A13011" t="s">
        <v>26934</v>
      </c>
      <c r="B13011" t="s">
        <v>26935</v>
      </c>
      <c r="C13011" t="s">
        <v>17410</v>
      </c>
      <c r="D13011" t="s">
        <v>17411</v>
      </c>
      <c r="E13011" s="74">
        <v>42464</v>
      </c>
      <c r="F13011">
        <v>0.249163</v>
      </c>
      <c r="G13011" t="s">
        <v>17</v>
      </c>
      <c r="H13011" t="s">
        <v>17315</v>
      </c>
      <c r="I13011" s="74">
        <v>45559</v>
      </c>
      <c r="J13011" t="s">
        <v>19</v>
      </c>
      <c r="K13011" t="s">
        <v>17325</v>
      </c>
    </row>
    <row r="13012" spans="1:11" hidden="1" x14ac:dyDescent="0.3">
      <c r="A13012" t="s">
        <v>26928</v>
      </c>
      <c r="B13012" t="s">
        <v>26929</v>
      </c>
      <c r="C13012" t="s">
        <v>17410</v>
      </c>
      <c r="D13012" t="s">
        <v>17411</v>
      </c>
      <c r="E13012" s="74">
        <v>42494</v>
      </c>
      <c r="F13012">
        <v>0.24667500000000001</v>
      </c>
      <c r="G13012" t="s">
        <v>17</v>
      </c>
      <c r="H13012" t="s">
        <v>17315</v>
      </c>
      <c r="I13012" s="74">
        <v>45559</v>
      </c>
      <c r="J13012" t="s">
        <v>19</v>
      </c>
      <c r="K13012" t="s">
        <v>17325</v>
      </c>
    </row>
    <row r="13013" spans="1:11" hidden="1" x14ac:dyDescent="0.3">
      <c r="A13013" t="s">
        <v>26930</v>
      </c>
      <c r="B13013" t="s">
        <v>26931</v>
      </c>
      <c r="C13013" t="s">
        <v>17410</v>
      </c>
      <c r="D13013" t="s">
        <v>17411</v>
      </c>
      <c r="E13013" s="74">
        <v>42285</v>
      </c>
      <c r="F13013">
        <v>0.248612</v>
      </c>
      <c r="G13013" t="s">
        <v>17</v>
      </c>
      <c r="H13013" t="s">
        <v>17315</v>
      </c>
      <c r="I13013" s="74">
        <v>45559</v>
      </c>
      <c r="J13013" t="s">
        <v>19</v>
      </c>
      <c r="K13013" t="s">
        <v>17325</v>
      </c>
    </row>
    <row r="13014" spans="1:11" hidden="1" x14ac:dyDescent="0.3">
      <c r="A13014" t="s">
        <v>26936</v>
      </c>
      <c r="B13014" t="s">
        <v>26937</v>
      </c>
      <c r="C13014" t="s">
        <v>17410</v>
      </c>
      <c r="D13014" t="s">
        <v>17411</v>
      </c>
      <c r="E13014" s="74">
        <v>42492</v>
      </c>
      <c r="F13014">
        <v>0.24596599999999999</v>
      </c>
      <c r="G13014" t="s">
        <v>17</v>
      </c>
      <c r="H13014" t="s">
        <v>17315</v>
      </c>
      <c r="I13014" s="74">
        <v>45635</v>
      </c>
      <c r="J13014" t="s">
        <v>19</v>
      </c>
      <c r="K13014" t="s">
        <v>17325</v>
      </c>
    </row>
    <row r="13015" spans="1:11" hidden="1" x14ac:dyDescent="0.3">
      <c r="A13015" t="s">
        <v>26940</v>
      </c>
      <c r="B13015" t="s">
        <v>26941</v>
      </c>
      <c r="C13015" t="s">
        <v>17410</v>
      </c>
      <c r="D13015" t="s">
        <v>17411</v>
      </c>
      <c r="E13015" s="74">
        <v>42488</v>
      </c>
      <c r="F13015">
        <v>0.246729</v>
      </c>
      <c r="G13015" t="s">
        <v>17</v>
      </c>
      <c r="H13015" t="s">
        <v>17315</v>
      </c>
      <c r="I13015" s="74">
        <v>45559</v>
      </c>
      <c r="J13015" t="s">
        <v>19</v>
      </c>
      <c r="K13015" t="s">
        <v>17325</v>
      </c>
    </row>
    <row r="13016" spans="1:11" hidden="1" x14ac:dyDescent="0.3">
      <c r="A13016" t="s">
        <v>26942</v>
      </c>
      <c r="B13016" t="s">
        <v>26943</v>
      </c>
      <c r="C13016" t="s">
        <v>17410</v>
      </c>
      <c r="D13016" t="s">
        <v>17411</v>
      </c>
      <c r="E13016" s="74">
        <v>42285</v>
      </c>
      <c r="F13016">
        <v>0.238957</v>
      </c>
      <c r="G13016" t="s">
        <v>17</v>
      </c>
      <c r="H13016" t="s">
        <v>17315</v>
      </c>
      <c r="I13016" s="74">
        <v>45559</v>
      </c>
      <c r="J13016" t="s">
        <v>19</v>
      </c>
      <c r="K13016" t="s">
        <v>17325</v>
      </c>
    </row>
    <row r="13017" spans="1:11" hidden="1" x14ac:dyDescent="0.3">
      <c r="A13017" t="s">
        <v>26948</v>
      </c>
      <c r="B13017" t="s">
        <v>26949</v>
      </c>
      <c r="C13017" t="s">
        <v>17410</v>
      </c>
      <c r="D13017" t="s">
        <v>17411</v>
      </c>
      <c r="E13017" s="74">
        <v>42542</v>
      </c>
      <c r="F13017">
        <v>0.248751</v>
      </c>
      <c r="G13017" t="s">
        <v>17</v>
      </c>
      <c r="H13017" t="s">
        <v>17315</v>
      </c>
      <c r="I13017" s="74">
        <v>45559</v>
      </c>
      <c r="J13017" t="s">
        <v>19</v>
      </c>
      <c r="K13017" t="s">
        <v>17325</v>
      </c>
    </row>
    <row r="13018" spans="1:11" hidden="1" x14ac:dyDescent="0.3">
      <c r="A13018" t="s">
        <v>26944</v>
      </c>
      <c r="B13018" t="s">
        <v>26945</v>
      </c>
      <c r="C13018" t="s">
        <v>17410</v>
      </c>
      <c r="D13018" t="s">
        <v>17411</v>
      </c>
      <c r="E13018" s="74">
        <v>42565</v>
      </c>
      <c r="F13018">
        <v>0.24024799999999999</v>
      </c>
      <c r="G13018" t="s">
        <v>17</v>
      </c>
      <c r="H13018" t="s">
        <v>17315</v>
      </c>
      <c r="I13018" s="74">
        <v>45553</v>
      </c>
      <c r="J13018" t="s">
        <v>19</v>
      </c>
      <c r="K13018" t="s">
        <v>17325</v>
      </c>
    </row>
    <row r="13019" spans="1:11" hidden="1" x14ac:dyDescent="0.3">
      <c r="A13019" t="s">
        <v>26946</v>
      </c>
      <c r="B13019" t="s">
        <v>26947</v>
      </c>
      <c r="C13019" t="s">
        <v>17410</v>
      </c>
      <c r="D13019" t="s">
        <v>17411</v>
      </c>
      <c r="E13019" s="74">
        <v>42571</v>
      </c>
      <c r="F13019">
        <v>0.24551000000000001</v>
      </c>
      <c r="G13019" t="s">
        <v>17</v>
      </c>
      <c r="H13019" t="s">
        <v>17315</v>
      </c>
      <c r="I13019" s="74">
        <v>45559</v>
      </c>
      <c r="J13019" t="s">
        <v>19</v>
      </c>
      <c r="K13019" t="s">
        <v>17325</v>
      </c>
    </row>
    <row r="13020" spans="1:11" hidden="1" x14ac:dyDescent="0.3">
      <c r="A13020" t="s">
        <v>26958</v>
      </c>
      <c r="B13020" t="s">
        <v>26959</v>
      </c>
      <c r="C13020" t="s">
        <v>17410</v>
      </c>
      <c r="D13020" t="s">
        <v>17411</v>
      </c>
      <c r="E13020" s="74">
        <v>42579</v>
      </c>
      <c r="F13020">
        <v>0.244642</v>
      </c>
      <c r="G13020" t="s">
        <v>17</v>
      </c>
      <c r="H13020" t="s">
        <v>17315</v>
      </c>
      <c r="I13020" s="74">
        <v>45553</v>
      </c>
      <c r="J13020" t="s">
        <v>19</v>
      </c>
      <c r="K13020" t="s">
        <v>17325</v>
      </c>
    </row>
    <row r="13021" spans="1:11" hidden="1" x14ac:dyDescent="0.3">
      <c r="A13021" t="s">
        <v>26952</v>
      </c>
      <c r="B13021" t="s">
        <v>26953</v>
      </c>
      <c r="C13021" t="s">
        <v>17410</v>
      </c>
      <c r="D13021" t="s">
        <v>17411</v>
      </c>
      <c r="E13021" s="74">
        <v>42580</v>
      </c>
      <c r="F13021">
        <v>0.242678</v>
      </c>
      <c r="G13021" t="s">
        <v>17</v>
      </c>
      <c r="H13021" t="s">
        <v>17315</v>
      </c>
      <c r="I13021" s="74">
        <v>45559</v>
      </c>
      <c r="J13021" t="s">
        <v>19</v>
      </c>
      <c r="K13021" t="s">
        <v>17325</v>
      </c>
    </row>
    <row r="13022" spans="1:11" hidden="1" x14ac:dyDescent="0.3">
      <c r="A13022" t="s">
        <v>26954</v>
      </c>
      <c r="B13022" t="s">
        <v>26955</v>
      </c>
      <c r="C13022" t="s">
        <v>17410</v>
      </c>
      <c r="D13022" t="s">
        <v>17411</v>
      </c>
      <c r="E13022" s="74">
        <v>42614</v>
      </c>
      <c r="F13022">
        <v>0.24494299999999999</v>
      </c>
      <c r="G13022" t="s">
        <v>17</v>
      </c>
      <c r="H13022" t="s">
        <v>17315</v>
      </c>
      <c r="I13022" s="74">
        <v>45559</v>
      </c>
      <c r="J13022" t="s">
        <v>19</v>
      </c>
      <c r="K13022" t="s">
        <v>17325</v>
      </c>
    </row>
    <row r="13023" spans="1:11" hidden="1" x14ac:dyDescent="0.3">
      <c r="A13023" t="s">
        <v>26964</v>
      </c>
      <c r="B13023" t="s">
        <v>26965</v>
      </c>
      <c r="C13023" t="s">
        <v>17410</v>
      </c>
      <c r="D13023" t="s">
        <v>17411</v>
      </c>
      <c r="E13023" s="74">
        <v>42606</v>
      </c>
      <c r="F13023">
        <v>0.24976499999999999</v>
      </c>
      <c r="G13023" t="s">
        <v>17</v>
      </c>
      <c r="H13023" t="s">
        <v>17315</v>
      </c>
      <c r="I13023" s="74">
        <v>45559</v>
      </c>
      <c r="J13023" t="s">
        <v>19</v>
      </c>
      <c r="K13023" t="s">
        <v>17325</v>
      </c>
    </row>
    <row r="13024" spans="1:11" hidden="1" x14ac:dyDescent="0.3">
      <c r="A13024" t="s">
        <v>26960</v>
      </c>
      <c r="B13024" t="s">
        <v>26961</v>
      </c>
      <c r="C13024" t="s">
        <v>17410</v>
      </c>
      <c r="D13024" t="s">
        <v>17411</v>
      </c>
      <c r="E13024" s="74">
        <v>42657</v>
      </c>
      <c r="F13024">
        <v>0.24585399999999999</v>
      </c>
      <c r="G13024" t="s">
        <v>17</v>
      </c>
      <c r="H13024" t="s">
        <v>17315</v>
      </c>
      <c r="I13024" s="74">
        <v>45553</v>
      </c>
      <c r="J13024" t="s">
        <v>19</v>
      </c>
      <c r="K13024" t="s">
        <v>17325</v>
      </c>
    </row>
    <row r="13025" spans="1:11" hidden="1" x14ac:dyDescent="0.3">
      <c r="A13025" t="s">
        <v>26962</v>
      </c>
      <c r="B13025" t="s">
        <v>26963</v>
      </c>
      <c r="C13025" t="s">
        <v>17410</v>
      </c>
      <c r="D13025" t="s">
        <v>17411</v>
      </c>
      <c r="E13025" s="74">
        <v>42422</v>
      </c>
      <c r="F13025">
        <v>0.24793799999999999</v>
      </c>
      <c r="G13025" t="s">
        <v>17</v>
      </c>
      <c r="H13025" t="s">
        <v>17315</v>
      </c>
      <c r="I13025" s="74">
        <v>45559</v>
      </c>
      <c r="J13025" t="s">
        <v>19</v>
      </c>
      <c r="K13025" t="s">
        <v>17325</v>
      </c>
    </row>
    <row r="13026" spans="1:11" hidden="1" x14ac:dyDescent="0.3">
      <c r="A13026" t="s">
        <v>26970</v>
      </c>
      <c r="B13026" t="s">
        <v>26971</v>
      </c>
      <c r="C13026" t="s">
        <v>17410</v>
      </c>
      <c r="D13026" t="s">
        <v>17411</v>
      </c>
      <c r="E13026" s="74">
        <v>42724</v>
      </c>
      <c r="F13026">
        <v>0.24193300000000001</v>
      </c>
      <c r="G13026" t="s">
        <v>17</v>
      </c>
      <c r="H13026" t="s">
        <v>17315</v>
      </c>
      <c r="I13026" s="74">
        <v>45635</v>
      </c>
      <c r="J13026" t="s">
        <v>19</v>
      </c>
      <c r="K13026" t="s">
        <v>17325</v>
      </c>
    </row>
    <row r="13027" spans="1:11" hidden="1" x14ac:dyDescent="0.3">
      <c r="A13027" t="s">
        <v>26966</v>
      </c>
      <c r="B13027" t="s">
        <v>26967</v>
      </c>
      <c r="C13027" t="s">
        <v>17410</v>
      </c>
      <c r="D13027" t="s">
        <v>17411</v>
      </c>
      <c r="E13027" s="74">
        <v>42761</v>
      </c>
      <c r="F13027">
        <v>0.24735599999999999</v>
      </c>
      <c r="G13027" t="s">
        <v>17</v>
      </c>
      <c r="H13027" t="s">
        <v>17315</v>
      </c>
      <c r="I13027" s="74">
        <v>45553</v>
      </c>
      <c r="J13027" t="s">
        <v>19</v>
      </c>
      <c r="K13027" t="s">
        <v>17325</v>
      </c>
    </row>
    <row r="13028" spans="1:11" hidden="1" x14ac:dyDescent="0.3">
      <c r="A13028" t="s">
        <v>26968</v>
      </c>
      <c r="B13028" t="s">
        <v>26969</v>
      </c>
      <c r="C13028" t="s">
        <v>17410</v>
      </c>
      <c r="D13028" t="s">
        <v>17411</v>
      </c>
      <c r="E13028" s="74">
        <v>42438</v>
      </c>
      <c r="F13028">
        <v>0.24526500000000001</v>
      </c>
      <c r="G13028" t="s">
        <v>17</v>
      </c>
      <c r="H13028" t="s">
        <v>17315</v>
      </c>
      <c r="I13028" s="74">
        <v>45559</v>
      </c>
      <c r="J13028" t="s">
        <v>19</v>
      </c>
      <c r="K13028" t="s">
        <v>17325</v>
      </c>
    </row>
    <row r="13029" spans="1:11" hidden="1" x14ac:dyDescent="0.3">
      <c r="A13029" t="s">
        <v>26974</v>
      </c>
      <c r="B13029" t="s">
        <v>26975</v>
      </c>
      <c r="C13029" t="s">
        <v>17410</v>
      </c>
      <c r="D13029" t="s">
        <v>17411</v>
      </c>
      <c r="E13029" s="74">
        <v>42802</v>
      </c>
      <c r="F13029">
        <v>0.24717600000000001</v>
      </c>
      <c r="G13029" t="s">
        <v>17</v>
      </c>
      <c r="H13029" t="s">
        <v>17315</v>
      </c>
      <c r="I13029" s="74">
        <v>45553</v>
      </c>
      <c r="J13029" t="s">
        <v>19</v>
      </c>
      <c r="K13029" t="s">
        <v>17325</v>
      </c>
    </row>
    <row r="13030" spans="1:11" hidden="1" x14ac:dyDescent="0.3">
      <c r="A13030" t="s">
        <v>26972</v>
      </c>
      <c r="B13030" t="s">
        <v>26973</v>
      </c>
      <c r="C13030" t="s">
        <v>17410</v>
      </c>
      <c r="D13030" t="s">
        <v>17411</v>
      </c>
      <c r="E13030" s="74">
        <v>42829</v>
      </c>
      <c r="F13030">
        <v>0.245004</v>
      </c>
      <c r="G13030" t="s">
        <v>17</v>
      </c>
      <c r="H13030" t="s">
        <v>17315</v>
      </c>
      <c r="I13030" s="74">
        <v>45553</v>
      </c>
      <c r="J13030" t="s">
        <v>19</v>
      </c>
      <c r="K13030" t="s">
        <v>17325</v>
      </c>
    </row>
    <row r="13031" spans="1:11" hidden="1" x14ac:dyDescent="0.3">
      <c r="A13031" t="s">
        <v>26990</v>
      </c>
      <c r="B13031" t="s">
        <v>26991</v>
      </c>
      <c r="C13031" t="s">
        <v>17410</v>
      </c>
      <c r="D13031" t="s">
        <v>17411</v>
      </c>
      <c r="E13031" s="74">
        <v>42878</v>
      </c>
      <c r="F13031">
        <v>0.24756600000000001</v>
      </c>
      <c r="G13031" t="s">
        <v>17</v>
      </c>
      <c r="H13031" t="s">
        <v>17315</v>
      </c>
      <c r="I13031" s="74">
        <v>45553</v>
      </c>
      <c r="J13031" t="s">
        <v>19</v>
      </c>
      <c r="K13031" t="s">
        <v>17325</v>
      </c>
    </row>
    <row r="13032" spans="1:11" hidden="1" x14ac:dyDescent="0.3">
      <c r="A13032" t="s">
        <v>26976</v>
      </c>
      <c r="B13032" t="s">
        <v>26977</v>
      </c>
      <c r="C13032" t="s">
        <v>17410</v>
      </c>
      <c r="D13032" t="s">
        <v>17411</v>
      </c>
      <c r="E13032" s="74">
        <v>42879</v>
      </c>
      <c r="F13032">
        <v>0.24585099999999999</v>
      </c>
      <c r="G13032" t="s">
        <v>17</v>
      </c>
      <c r="H13032" t="s">
        <v>17315</v>
      </c>
      <c r="I13032" s="74">
        <v>45553</v>
      </c>
      <c r="J13032" t="s">
        <v>19</v>
      </c>
      <c r="K13032" t="s">
        <v>17325</v>
      </c>
    </row>
    <row r="13033" spans="1:11" hidden="1" x14ac:dyDescent="0.3">
      <c r="A13033" t="s">
        <v>26988</v>
      </c>
      <c r="B13033" t="s">
        <v>26989</v>
      </c>
      <c r="C13033" t="s">
        <v>17410</v>
      </c>
      <c r="D13033" t="s">
        <v>17411</v>
      </c>
      <c r="E13033" s="74">
        <v>42881</v>
      </c>
      <c r="F13033">
        <v>0.24126700000000001</v>
      </c>
      <c r="G13033" t="s">
        <v>17</v>
      </c>
      <c r="H13033" t="s">
        <v>17315</v>
      </c>
      <c r="I13033" s="74">
        <v>45559</v>
      </c>
      <c r="J13033" t="s">
        <v>19</v>
      </c>
      <c r="K13033" t="s">
        <v>17325</v>
      </c>
    </row>
    <row r="13034" spans="1:11" hidden="1" x14ac:dyDescent="0.3">
      <c r="A13034" t="s">
        <v>27004</v>
      </c>
      <c r="B13034" t="s">
        <v>27005</v>
      </c>
      <c r="C13034" t="s">
        <v>17410</v>
      </c>
      <c r="D13034" t="s">
        <v>17411</v>
      </c>
      <c r="E13034" s="74">
        <v>42922</v>
      </c>
      <c r="F13034">
        <v>0.24738399999999999</v>
      </c>
      <c r="G13034" t="s">
        <v>17</v>
      </c>
      <c r="H13034" t="s">
        <v>17315</v>
      </c>
      <c r="I13034" s="74">
        <v>45553</v>
      </c>
      <c r="J13034" t="s">
        <v>19</v>
      </c>
      <c r="K13034" t="s">
        <v>17325</v>
      </c>
    </row>
    <row r="13035" spans="1:11" hidden="1" x14ac:dyDescent="0.3">
      <c r="A13035" t="s">
        <v>26992</v>
      </c>
      <c r="B13035" t="s">
        <v>26993</v>
      </c>
      <c r="C13035" t="s">
        <v>17410</v>
      </c>
      <c r="D13035" t="s">
        <v>17411</v>
      </c>
      <c r="E13035" s="74">
        <v>42990</v>
      </c>
      <c r="F13035">
        <v>0.24918499999999999</v>
      </c>
      <c r="G13035" t="s">
        <v>17</v>
      </c>
      <c r="H13035" t="s">
        <v>17315</v>
      </c>
      <c r="I13035" s="74">
        <v>45553</v>
      </c>
      <c r="J13035" t="s">
        <v>19</v>
      </c>
      <c r="K13035" t="s">
        <v>17325</v>
      </c>
    </row>
    <row r="13036" spans="1:11" hidden="1" x14ac:dyDescent="0.3">
      <c r="A13036" t="s">
        <v>27002</v>
      </c>
      <c r="B13036" t="s">
        <v>27003</v>
      </c>
      <c r="C13036" t="s">
        <v>17410</v>
      </c>
      <c r="D13036" t="s">
        <v>17411</v>
      </c>
      <c r="E13036" s="74">
        <v>43012</v>
      </c>
      <c r="F13036">
        <v>0.24996299999999999</v>
      </c>
      <c r="G13036" t="s">
        <v>17</v>
      </c>
      <c r="H13036" t="s">
        <v>17315</v>
      </c>
      <c r="I13036" s="74">
        <v>45553</v>
      </c>
      <c r="J13036" t="s">
        <v>19</v>
      </c>
      <c r="K13036" t="s">
        <v>17325</v>
      </c>
    </row>
    <row r="13037" spans="1:11" hidden="1" x14ac:dyDescent="0.3">
      <c r="A13037" t="s">
        <v>27020</v>
      </c>
      <c r="B13037" t="s">
        <v>27021</v>
      </c>
      <c r="C13037" t="s">
        <v>17410</v>
      </c>
      <c r="D13037" t="s">
        <v>17411</v>
      </c>
      <c r="E13037" s="74">
        <v>43066</v>
      </c>
      <c r="F13037">
        <v>0.243282</v>
      </c>
      <c r="G13037" t="s">
        <v>17</v>
      </c>
      <c r="H13037" t="s">
        <v>17315</v>
      </c>
      <c r="I13037" s="74">
        <v>45553</v>
      </c>
      <c r="J13037" t="s">
        <v>19</v>
      </c>
      <c r="K13037" t="s">
        <v>17325</v>
      </c>
    </row>
    <row r="13038" spans="1:11" hidden="1" x14ac:dyDescent="0.3">
      <c r="A13038" t="s">
        <v>26996</v>
      </c>
      <c r="B13038" t="s">
        <v>26997</v>
      </c>
      <c r="C13038" t="s">
        <v>17410</v>
      </c>
      <c r="D13038" t="s">
        <v>17411</v>
      </c>
      <c r="E13038" s="74">
        <v>43157</v>
      </c>
      <c r="F13038">
        <v>0.243781</v>
      </c>
      <c r="G13038" t="s">
        <v>17</v>
      </c>
      <c r="H13038" t="s">
        <v>17315</v>
      </c>
      <c r="I13038" s="74">
        <v>45559</v>
      </c>
      <c r="J13038" t="s">
        <v>19</v>
      </c>
      <c r="K13038" t="s">
        <v>17325</v>
      </c>
    </row>
    <row r="13039" spans="1:11" hidden="1" x14ac:dyDescent="0.3">
      <c r="A13039" t="s">
        <v>27000</v>
      </c>
      <c r="B13039" t="s">
        <v>27001</v>
      </c>
      <c r="C13039" t="s">
        <v>17410</v>
      </c>
      <c r="D13039" t="s">
        <v>17411</v>
      </c>
      <c r="E13039" s="74">
        <v>43182</v>
      </c>
      <c r="F13039">
        <v>0.242899</v>
      </c>
      <c r="G13039" t="s">
        <v>17</v>
      </c>
      <c r="H13039" t="s">
        <v>17315</v>
      </c>
      <c r="I13039" s="74">
        <v>45553</v>
      </c>
      <c r="J13039" t="s">
        <v>19</v>
      </c>
      <c r="K13039" t="s">
        <v>17325</v>
      </c>
    </row>
    <row r="13040" spans="1:11" hidden="1" x14ac:dyDescent="0.3">
      <c r="A13040" t="s">
        <v>27006</v>
      </c>
      <c r="B13040" t="s">
        <v>27007</v>
      </c>
      <c r="C13040" t="s">
        <v>17410</v>
      </c>
      <c r="D13040" t="s">
        <v>17411</v>
      </c>
      <c r="E13040" s="74">
        <v>43348</v>
      </c>
      <c r="F13040">
        <v>0.24990899999999999</v>
      </c>
      <c r="G13040" t="s">
        <v>17</v>
      </c>
      <c r="H13040" t="s">
        <v>17315</v>
      </c>
      <c r="I13040" s="74">
        <v>45553</v>
      </c>
      <c r="J13040" t="s">
        <v>19</v>
      </c>
      <c r="K13040" t="s">
        <v>17325</v>
      </c>
    </row>
    <row r="13041" spans="1:11" hidden="1" x14ac:dyDescent="0.3">
      <c r="A13041" t="s">
        <v>27010</v>
      </c>
      <c r="B13041" t="s">
        <v>27011</v>
      </c>
      <c r="C13041" t="s">
        <v>17410</v>
      </c>
      <c r="D13041" t="s">
        <v>17411</v>
      </c>
      <c r="E13041" s="74">
        <v>43446</v>
      </c>
      <c r="F13041">
        <v>0.24596299999999999</v>
      </c>
      <c r="G13041" t="s">
        <v>17</v>
      </c>
      <c r="H13041" t="s">
        <v>17315</v>
      </c>
      <c r="I13041" s="74">
        <v>45559</v>
      </c>
      <c r="J13041" t="s">
        <v>19</v>
      </c>
      <c r="K13041" t="s">
        <v>17325</v>
      </c>
    </row>
    <row r="13042" spans="1:11" hidden="1" x14ac:dyDescent="0.3">
      <c r="A13042" t="s">
        <v>26994</v>
      </c>
      <c r="B13042" t="s">
        <v>26995</v>
      </c>
      <c r="C13042" t="s">
        <v>17410</v>
      </c>
      <c r="D13042" t="s">
        <v>17411</v>
      </c>
      <c r="E13042" s="74">
        <v>44151</v>
      </c>
      <c r="F13042">
        <v>0.247002</v>
      </c>
      <c r="G13042" t="s">
        <v>17</v>
      </c>
      <c r="H13042" t="s">
        <v>17315</v>
      </c>
      <c r="I13042" s="74">
        <v>45553</v>
      </c>
      <c r="J13042" t="s">
        <v>19</v>
      </c>
      <c r="K13042" t="s">
        <v>17325</v>
      </c>
    </row>
    <row r="13043" spans="1:11" hidden="1" x14ac:dyDescent="0.3">
      <c r="A13043" t="s">
        <v>26998</v>
      </c>
      <c r="B13043" t="s">
        <v>26999</v>
      </c>
      <c r="C13043" t="s">
        <v>17410</v>
      </c>
      <c r="D13043" t="s">
        <v>17411</v>
      </c>
      <c r="E13043" s="74">
        <v>44217</v>
      </c>
      <c r="F13043">
        <v>0.23930799999999999</v>
      </c>
      <c r="G13043" t="s">
        <v>17</v>
      </c>
      <c r="H13043" t="s">
        <v>17315</v>
      </c>
      <c r="I13043" s="74">
        <v>45553</v>
      </c>
      <c r="J13043" t="s">
        <v>19</v>
      </c>
      <c r="K13043" t="s">
        <v>17325</v>
      </c>
    </row>
    <row r="13044" spans="1:11" hidden="1" x14ac:dyDescent="0.3">
      <c r="A13044" t="s">
        <v>27008</v>
      </c>
      <c r="B13044" t="s">
        <v>27009</v>
      </c>
      <c r="C13044" t="s">
        <v>17410</v>
      </c>
      <c r="D13044" t="s">
        <v>17411</v>
      </c>
      <c r="E13044" s="74">
        <v>45216</v>
      </c>
      <c r="F13044">
        <v>0.24807100000000001</v>
      </c>
      <c r="G13044" t="s">
        <v>17</v>
      </c>
      <c r="H13044" t="s">
        <v>17315</v>
      </c>
      <c r="I13044" s="74">
        <v>45553</v>
      </c>
      <c r="J13044" t="s">
        <v>19</v>
      </c>
      <c r="K13044" t="s">
        <v>17325</v>
      </c>
    </row>
    <row r="13045" spans="1:11" hidden="1" x14ac:dyDescent="0.3">
      <c r="A13045" t="s">
        <v>27012</v>
      </c>
      <c r="B13045" t="s">
        <v>27013</v>
      </c>
      <c r="C13045" t="s">
        <v>17410</v>
      </c>
      <c r="D13045" t="s">
        <v>17411</v>
      </c>
      <c r="E13045" s="74">
        <v>45253</v>
      </c>
      <c r="F13045">
        <v>0.242288</v>
      </c>
      <c r="G13045" t="s">
        <v>17</v>
      </c>
      <c r="H13045" t="s">
        <v>17315</v>
      </c>
      <c r="I13045" s="74">
        <v>45553</v>
      </c>
      <c r="J13045" t="s">
        <v>19</v>
      </c>
      <c r="K13045" t="s">
        <v>17325</v>
      </c>
    </row>
    <row r="13046" spans="1:11" hidden="1" x14ac:dyDescent="0.3">
      <c r="A13046" t="s">
        <v>27173</v>
      </c>
      <c r="B13046" t="s">
        <v>27174</v>
      </c>
      <c r="C13046" t="s">
        <v>17410</v>
      </c>
      <c r="D13046" t="s">
        <v>17411</v>
      </c>
      <c r="E13046" s="74">
        <v>42181</v>
      </c>
      <c r="F13046">
        <v>0.24332000000000001</v>
      </c>
      <c r="G13046" t="s">
        <v>17</v>
      </c>
      <c r="H13046" t="s">
        <v>17315</v>
      </c>
      <c r="I13046" s="74">
        <v>45680</v>
      </c>
      <c r="J13046" t="s">
        <v>19</v>
      </c>
      <c r="K13046" t="s">
        <v>17325</v>
      </c>
    </row>
    <row r="13047" spans="1:11" hidden="1" x14ac:dyDescent="0.3">
      <c r="A13047" t="s">
        <v>27171</v>
      </c>
      <c r="B13047" t="s">
        <v>27172</v>
      </c>
      <c r="C13047" t="s">
        <v>17410</v>
      </c>
      <c r="D13047" t="s">
        <v>17411</v>
      </c>
      <c r="E13047" s="74">
        <v>42978</v>
      </c>
      <c r="F13047">
        <v>0.248861</v>
      </c>
      <c r="G13047" t="s">
        <v>17</v>
      </c>
      <c r="H13047" t="s">
        <v>17315</v>
      </c>
      <c r="I13047" s="74">
        <v>45680</v>
      </c>
      <c r="J13047" t="s">
        <v>19</v>
      </c>
      <c r="K13047" t="s">
        <v>17325</v>
      </c>
    </row>
    <row r="13048" spans="1:11" hidden="1" x14ac:dyDescent="0.3">
      <c r="A13048" t="s">
        <v>27175</v>
      </c>
      <c r="B13048" t="s">
        <v>27176</v>
      </c>
      <c r="C13048" t="s">
        <v>17410</v>
      </c>
      <c r="D13048" t="s">
        <v>17411</v>
      </c>
      <c r="E13048" s="74">
        <v>44477</v>
      </c>
      <c r="F13048">
        <v>0.241262</v>
      </c>
      <c r="G13048" t="s">
        <v>17</v>
      </c>
      <c r="H13048" t="s">
        <v>17315</v>
      </c>
      <c r="I13048" s="74">
        <v>45680</v>
      </c>
      <c r="J13048" t="s">
        <v>19</v>
      </c>
      <c r="K13048" t="s">
        <v>17325</v>
      </c>
    </row>
    <row r="13049" spans="1:11" hidden="1" x14ac:dyDescent="0.3">
      <c r="A13049" t="s">
        <v>27179</v>
      </c>
      <c r="B13049" t="s">
        <v>27180</v>
      </c>
      <c r="C13049" t="s">
        <v>17410</v>
      </c>
      <c r="D13049" t="s">
        <v>17411</v>
      </c>
      <c r="E13049" s="74">
        <v>44621</v>
      </c>
      <c r="F13049">
        <v>0.237756</v>
      </c>
      <c r="G13049" t="s">
        <v>17</v>
      </c>
      <c r="H13049" t="s">
        <v>17315</v>
      </c>
      <c r="I13049" s="74">
        <v>45680</v>
      </c>
      <c r="J13049" t="s">
        <v>19</v>
      </c>
      <c r="K13049" t="s">
        <v>17325</v>
      </c>
    </row>
    <row r="13050" spans="1:11" hidden="1" x14ac:dyDescent="0.3">
      <c r="A13050" t="s">
        <v>27187</v>
      </c>
      <c r="B13050" t="s">
        <v>27188</v>
      </c>
      <c r="C13050" t="s">
        <v>17410</v>
      </c>
      <c r="D13050" t="s">
        <v>17411</v>
      </c>
      <c r="E13050" s="74">
        <v>44820</v>
      </c>
      <c r="F13050">
        <v>0.237535</v>
      </c>
      <c r="G13050" t="s">
        <v>17</v>
      </c>
      <c r="H13050" t="s">
        <v>17315</v>
      </c>
      <c r="I13050" s="74">
        <v>45680</v>
      </c>
      <c r="J13050" t="s">
        <v>19</v>
      </c>
      <c r="K13050" t="s">
        <v>17325</v>
      </c>
    </row>
    <row r="13051" spans="1:11" hidden="1" x14ac:dyDescent="0.3">
      <c r="A13051" t="s">
        <v>27183</v>
      </c>
      <c r="B13051" t="s">
        <v>27184</v>
      </c>
      <c r="C13051" t="s">
        <v>17410</v>
      </c>
      <c r="D13051" t="s">
        <v>17411</v>
      </c>
      <c r="E13051" s="74">
        <v>44924</v>
      </c>
      <c r="F13051">
        <v>0.24923699999999999</v>
      </c>
      <c r="G13051" t="s">
        <v>17</v>
      </c>
      <c r="H13051" t="s">
        <v>17315</v>
      </c>
      <c r="I13051" s="74">
        <v>45618</v>
      </c>
      <c r="J13051" t="s">
        <v>19</v>
      </c>
      <c r="K13051" t="s">
        <v>17325</v>
      </c>
    </row>
    <row r="13052" spans="1:11" hidden="1" x14ac:dyDescent="0.3">
      <c r="A13052" t="s">
        <v>27185</v>
      </c>
      <c r="B13052" t="s">
        <v>27186</v>
      </c>
      <c r="C13052" t="s">
        <v>17410</v>
      </c>
      <c r="D13052" t="s">
        <v>17411</v>
      </c>
      <c r="E13052" s="74">
        <v>45113</v>
      </c>
      <c r="F13052">
        <v>0.24945800000000001</v>
      </c>
      <c r="G13052" t="s">
        <v>17</v>
      </c>
      <c r="H13052" t="s">
        <v>17315</v>
      </c>
      <c r="I13052" s="74">
        <v>45618</v>
      </c>
      <c r="J13052" t="s">
        <v>19</v>
      </c>
      <c r="K13052" t="s">
        <v>17325</v>
      </c>
    </row>
    <row r="13053" spans="1:11" hidden="1" x14ac:dyDescent="0.3">
      <c r="A13053" t="s">
        <v>27189</v>
      </c>
      <c r="B13053" t="s">
        <v>27190</v>
      </c>
      <c r="C13053" t="s">
        <v>17410</v>
      </c>
      <c r="D13053" t="s">
        <v>17411</v>
      </c>
      <c r="E13053" s="74">
        <v>45203</v>
      </c>
      <c r="F13053">
        <v>0.24362200000000001</v>
      </c>
      <c r="G13053" t="s">
        <v>17</v>
      </c>
      <c r="H13053" t="s">
        <v>17315</v>
      </c>
      <c r="I13053" s="74">
        <v>45680</v>
      </c>
      <c r="J13053" t="s">
        <v>19</v>
      </c>
      <c r="K13053" t="s">
        <v>17325</v>
      </c>
    </row>
    <row r="13054" spans="1:11" hidden="1" x14ac:dyDescent="0.3">
      <c r="A13054" t="s">
        <v>27193</v>
      </c>
      <c r="B13054" t="s">
        <v>27194</v>
      </c>
      <c r="C13054" t="s">
        <v>17410</v>
      </c>
      <c r="D13054" t="s">
        <v>17411</v>
      </c>
      <c r="E13054" s="74">
        <v>45352</v>
      </c>
      <c r="F13054">
        <v>0.244476</v>
      </c>
      <c r="G13054" t="s">
        <v>17</v>
      </c>
      <c r="H13054" t="s">
        <v>17315</v>
      </c>
      <c r="I13054" s="74">
        <v>45618</v>
      </c>
      <c r="J13054" t="s">
        <v>19</v>
      </c>
      <c r="K13054" t="s">
        <v>17325</v>
      </c>
    </row>
    <row r="13055" spans="1:11" hidden="1" x14ac:dyDescent="0.3">
      <c r="A13055" t="s">
        <v>27195</v>
      </c>
      <c r="B13055" t="s">
        <v>27196</v>
      </c>
      <c r="C13055" t="s">
        <v>17410</v>
      </c>
      <c r="D13055" t="s">
        <v>17411</v>
      </c>
      <c r="E13055" s="74">
        <v>45383</v>
      </c>
      <c r="F13055">
        <v>0.24066000000000001</v>
      </c>
      <c r="G13055" t="s">
        <v>17</v>
      </c>
      <c r="H13055" t="s">
        <v>17315</v>
      </c>
      <c r="I13055" s="74">
        <v>45680</v>
      </c>
      <c r="J13055" t="s">
        <v>19</v>
      </c>
      <c r="K13055" t="s">
        <v>17325</v>
      </c>
    </row>
    <row r="13056" spans="1:11" hidden="1" x14ac:dyDescent="0.3">
      <c r="A13056" t="s">
        <v>27197</v>
      </c>
      <c r="B13056" t="s">
        <v>27198</v>
      </c>
      <c r="C13056" t="s">
        <v>17410</v>
      </c>
      <c r="D13056" t="s">
        <v>17411</v>
      </c>
      <c r="E13056" s="74">
        <v>45394</v>
      </c>
      <c r="F13056">
        <v>0.24648999999999999</v>
      </c>
      <c r="G13056" t="s">
        <v>17</v>
      </c>
      <c r="H13056" t="s">
        <v>17315</v>
      </c>
      <c r="I13056" s="74">
        <v>45618</v>
      </c>
      <c r="J13056" t="s">
        <v>19</v>
      </c>
      <c r="K13056" t="s">
        <v>17325</v>
      </c>
    </row>
    <row r="13057" spans="1:11" hidden="1" x14ac:dyDescent="0.3">
      <c r="A13057" t="s">
        <v>27199</v>
      </c>
      <c r="B13057" t="s">
        <v>27200</v>
      </c>
      <c r="C13057" t="s">
        <v>17410</v>
      </c>
      <c r="D13057" t="s">
        <v>17411</v>
      </c>
      <c r="E13057" s="74">
        <v>45405</v>
      </c>
      <c r="F13057">
        <v>0.23968700000000001</v>
      </c>
      <c r="G13057" t="s">
        <v>17</v>
      </c>
      <c r="H13057" t="s">
        <v>17315</v>
      </c>
      <c r="I13057" s="74">
        <v>45618</v>
      </c>
      <c r="J13057" t="s">
        <v>19</v>
      </c>
      <c r="K13057" t="s">
        <v>17325</v>
      </c>
    </row>
    <row r="13058" spans="1:11" hidden="1" x14ac:dyDescent="0.3">
      <c r="A13058" t="s">
        <v>27207</v>
      </c>
      <c r="B13058" t="s">
        <v>27208</v>
      </c>
      <c r="C13058" t="s">
        <v>17410</v>
      </c>
      <c r="D13058" t="s">
        <v>17411</v>
      </c>
      <c r="E13058" s="74">
        <v>45428</v>
      </c>
      <c r="F13058">
        <v>0.24509700000000001</v>
      </c>
      <c r="G13058" t="s">
        <v>17</v>
      </c>
      <c r="H13058" t="s">
        <v>17315</v>
      </c>
      <c r="I13058" s="74">
        <v>45618</v>
      </c>
      <c r="J13058" t="s">
        <v>19</v>
      </c>
      <c r="K13058" t="s">
        <v>17325</v>
      </c>
    </row>
    <row r="13059" spans="1:11" hidden="1" x14ac:dyDescent="0.3">
      <c r="A13059" t="s">
        <v>27209</v>
      </c>
      <c r="B13059" t="s">
        <v>27210</v>
      </c>
      <c r="C13059" t="s">
        <v>17410</v>
      </c>
      <c r="D13059" t="s">
        <v>17411</v>
      </c>
      <c r="E13059" s="74">
        <v>45443</v>
      </c>
      <c r="F13059">
        <v>0.24952299999999999</v>
      </c>
      <c r="G13059" t="s">
        <v>17</v>
      </c>
      <c r="H13059" t="s">
        <v>17315</v>
      </c>
      <c r="I13059" s="74">
        <v>45618</v>
      </c>
      <c r="J13059" t="s">
        <v>19</v>
      </c>
      <c r="K13059" t="s">
        <v>17325</v>
      </c>
    </row>
    <row r="13060" spans="1:11" hidden="1" x14ac:dyDescent="0.3">
      <c r="A13060" t="s">
        <v>27331</v>
      </c>
      <c r="B13060" t="s">
        <v>27332</v>
      </c>
      <c r="C13060" t="s">
        <v>17410</v>
      </c>
      <c r="D13060" t="s">
        <v>17411</v>
      </c>
      <c r="E13060" s="74">
        <v>45453</v>
      </c>
      <c r="F13060">
        <v>0.24190999999999999</v>
      </c>
      <c r="G13060" t="s">
        <v>17</v>
      </c>
      <c r="H13060" t="s">
        <v>17315</v>
      </c>
      <c r="I13060" s="74">
        <v>45618</v>
      </c>
      <c r="J13060" t="s">
        <v>19</v>
      </c>
      <c r="K13060" t="s">
        <v>17325</v>
      </c>
    </row>
    <row r="13061" spans="1:11" hidden="1" x14ac:dyDescent="0.3">
      <c r="A13061" t="s">
        <v>27333</v>
      </c>
      <c r="B13061" t="s">
        <v>27334</v>
      </c>
      <c r="C13061" t="s">
        <v>17410</v>
      </c>
      <c r="D13061" t="s">
        <v>17411</v>
      </c>
      <c r="E13061" s="74">
        <v>45462</v>
      </c>
      <c r="F13061">
        <v>0.241201</v>
      </c>
      <c r="G13061" t="s">
        <v>17</v>
      </c>
      <c r="H13061" t="s">
        <v>17315</v>
      </c>
      <c r="I13061" s="74">
        <v>45618</v>
      </c>
      <c r="J13061" t="s">
        <v>19</v>
      </c>
      <c r="K13061" t="s">
        <v>17325</v>
      </c>
    </row>
    <row r="13062" spans="1:11" hidden="1" x14ac:dyDescent="0.3">
      <c r="A13062" t="s">
        <v>27335</v>
      </c>
      <c r="B13062" t="s">
        <v>27336</v>
      </c>
      <c r="C13062" t="s">
        <v>17410</v>
      </c>
      <c r="D13062" t="s">
        <v>17411</v>
      </c>
      <c r="E13062" s="74">
        <v>45481</v>
      </c>
      <c r="F13062">
        <v>0.24298800000000001</v>
      </c>
      <c r="G13062" t="s">
        <v>17</v>
      </c>
      <c r="H13062" t="s">
        <v>17315</v>
      </c>
      <c r="I13062" s="74">
        <v>45618</v>
      </c>
      <c r="J13062" t="s">
        <v>19</v>
      </c>
      <c r="K13062" t="s">
        <v>17325</v>
      </c>
    </row>
    <row r="13063" spans="1:11" hidden="1" x14ac:dyDescent="0.3">
      <c r="A13063" t="s">
        <v>27337</v>
      </c>
      <c r="B13063" t="s">
        <v>27338</v>
      </c>
      <c r="C13063" t="s">
        <v>17410</v>
      </c>
      <c r="D13063" t="s">
        <v>17411</v>
      </c>
      <c r="E13063" s="74">
        <v>45485</v>
      </c>
      <c r="F13063">
        <v>0.23372000000000001</v>
      </c>
      <c r="G13063" t="s">
        <v>17</v>
      </c>
      <c r="H13063" t="s">
        <v>17315</v>
      </c>
      <c r="I13063" s="74">
        <v>45618</v>
      </c>
      <c r="J13063" t="s">
        <v>19</v>
      </c>
      <c r="K13063" t="s">
        <v>17325</v>
      </c>
    </row>
    <row r="13064" spans="1:11" hidden="1" x14ac:dyDescent="0.3">
      <c r="A13064" t="s">
        <v>27339</v>
      </c>
      <c r="B13064" t="s">
        <v>27340</v>
      </c>
      <c r="C13064" t="s">
        <v>17410</v>
      </c>
      <c r="D13064" t="s">
        <v>17411</v>
      </c>
      <c r="E13064" s="74">
        <v>45497</v>
      </c>
      <c r="F13064">
        <v>0.22769400000000001</v>
      </c>
      <c r="G13064" t="s">
        <v>17</v>
      </c>
      <c r="H13064" t="s">
        <v>17315</v>
      </c>
      <c r="I13064" s="74">
        <v>45618</v>
      </c>
      <c r="J13064" t="s">
        <v>19</v>
      </c>
      <c r="K13064" t="s">
        <v>17325</v>
      </c>
    </row>
    <row r="13065" spans="1:11" hidden="1" x14ac:dyDescent="0.3">
      <c r="A13065" t="s">
        <v>27475</v>
      </c>
      <c r="B13065" t="s">
        <v>27476</v>
      </c>
      <c r="C13065" t="s">
        <v>17410</v>
      </c>
      <c r="D13065" t="s">
        <v>17411</v>
      </c>
      <c r="E13065" s="74">
        <v>45513</v>
      </c>
      <c r="F13065">
        <v>0.22998399999999999</v>
      </c>
      <c r="G13065" t="s">
        <v>17</v>
      </c>
      <c r="H13065" t="s">
        <v>17315</v>
      </c>
      <c r="I13065" s="74">
        <v>45618</v>
      </c>
      <c r="J13065" t="s">
        <v>19</v>
      </c>
      <c r="K13065" t="s">
        <v>17325</v>
      </c>
    </row>
    <row r="13066" spans="1:11" hidden="1" x14ac:dyDescent="0.3">
      <c r="A13066" t="s">
        <v>27477</v>
      </c>
      <c r="B13066" t="s">
        <v>27478</v>
      </c>
      <c r="C13066" t="s">
        <v>17410</v>
      </c>
      <c r="D13066" t="s">
        <v>17411</v>
      </c>
      <c r="E13066" s="74">
        <v>42662</v>
      </c>
      <c r="F13066">
        <v>0.22722100000000001</v>
      </c>
      <c r="G13066" t="s">
        <v>17</v>
      </c>
      <c r="H13066" t="s">
        <v>17315</v>
      </c>
      <c r="I13066" s="74">
        <v>45680</v>
      </c>
      <c r="J13066" t="s">
        <v>19</v>
      </c>
      <c r="K13066" t="s">
        <v>17325</v>
      </c>
    </row>
    <row r="13067" spans="1:11" hidden="1" x14ac:dyDescent="0.3">
      <c r="A13067" t="s">
        <v>27479</v>
      </c>
      <c r="B13067" t="s">
        <v>27480</v>
      </c>
      <c r="C13067" t="s">
        <v>17410</v>
      </c>
      <c r="D13067" t="s">
        <v>17411</v>
      </c>
      <c r="E13067" s="74">
        <v>44323</v>
      </c>
      <c r="F13067">
        <v>0.23760400000000001</v>
      </c>
      <c r="G13067" t="s">
        <v>17</v>
      </c>
      <c r="H13067" t="s">
        <v>17315</v>
      </c>
      <c r="I13067" s="74">
        <v>45680</v>
      </c>
      <c r="J13067" t="s">
        <v>19</v>
      </c>
      <c r="K13067" t="s">
        <v>17325</v>
      </c>
    </row>
    <row r="13068" spans="1:11" hidden="1" x14ac:dyDescent="0.3">
      <c r="A13068" t="s">
        <v>27481</v>
      </c>
      <c r="B13068" t="s">
        <v>27482</v>
      </c>
      <c r="C13068" t="s">
        <v>17410</v>
      </c>
      <c r="D13068" t="s">
        <v>17411</v>
      </c>
      <c r="E13068" s="74">
        <v>44375</v>
      </c>
      <c r="F13068">
        <v>0.249083</v>
      </c>
      <c r="G13068" t="s">
        <v>17</v>
      </c>
      <c r="H13068" t="s">
        <v>17315</v>
      </c>
      <c r="I13068" s="74">
        <v>45618</v>
      </c>
      <c r="J13068" t="s">
        <v>19</v>
      </c>
      <c r="K13068" t="s">
        <v>17325</v>
      </c>
    </row>
    <row r="13069" spans="1:11" hidden="1" x14ac:dyDescent="0.3">
      <c r="A13069" t="s">
        <v>27485</v>
      </c>
      <c r="B13069" t="s">
        <v>27486</v>
      </c>
      <c r="C13069" t="s">
        <v>17410</v>
      </c>
      <c r="D13069" t="s">
        <v>17411</v>
      </c>
      <c r="E13069" s="74">
        <v>44396</v>
      </c>
      <c r="F13069">
        <v>0.249311</v>
      </c>
      <c r="G13069" t="s">
        <v>17</v>
      </c>
      <c r="H13069" t="s">
        <v>17315</v>
      </c>
      <c r="I13069" s="74">
        <v>45618</v>
      </c>
      <c r="J13069" t="s">
        <v>19</v>
      </c>
      <c r="K13069" t="s">
        <v>17325</v>
      </c>
    </row>
    <row r="13070" spans="1:11" hidden="1" x14ac:dyDescent="0.3">
      <c r="A13070" t="s">
        <v>27487</v>
      </c>
      <c r="B13070" t="s">
        <v>27488</v>
      </c>
      <c r="C13070" t="s">
        <v>17410</v>
      </c>
      <c r="D13070" t="s">
        <v>17411</v>
      </c>
      <c r="E13070" s="74">
        <v>44414</v>
      </c>
      <c r="F13070">
        <v>0.24226600000000001</v>
      </c>
      <c r="G13070" t="s">
        <v>17</v>
      </c>
      <c r="H13070" t="s">
        <v>17315</v>
      </c>
      <c r="I13070" s="74">
        <v>45618</v>
      </c>
      <c r="J13070" t="s">
        <v>19</v>
      </c>
      <c r="K13070" t="s">
        <v>17325</v>
      </c>
    </row>
    <row r="13071" spans="1:11" hidden="1" x14ac:dyDescent="0.3">
      <c r="A13071" t="s">
        <v>27493</v>
      </c>
      <c r="B13071" t="s">
        <v>27494</v>
      </c>
      <c r="C13071" t="s">
        <v>17410</v>
      </c>
      <c r="D13071" t="s">
        <v>17411</v>
      </c>
      <c r="E13071" s="74">
        <v>44424</v>
      </c>
      <c r="F13071">
        <v>0.24276400000000001</v>
      </c>
      <c r="G13071" t="s">
        <v>17</v>
      </c>
      <c r="H13071" t="s">
        <v>17315</v>
      </c>
      <c r="I13071" s="74">
        <v>45618</v>
      </c>
      <c r="J13071" t="s">
        <v>19</v>
      </c>
      <c r="K13071" t="s">
        <v>17325</v>
      </c>
    </row>
    <row r="13072" spans="1:11" hidden="1" x14ac:dyDescent="0.3">
      <c r="A13072" t="s">
        <v>27501</v>
      </c>
      <c r="B13072" t="s">
        <v>27502</v>
      </c>
      <c r="C13072" t="s">
        <v>17410</v>
      </c>
      <c r="D13072" t="s">
        <v>17411</v>
      </c>
      <c r="E13072" s="74">
        <v>44438</v>
      </c>
      <c r="F13072">
        <v>0.247554</v>
      </c>
      <c r="G13072" t="s">
        <v>17</v>
      </c>
      <c r="H13072" t="s">
        <v>17315</v>
      </c>
      <c r="I13072" s="74">
        <v>45680</v>
      </c>
      <c r="J13072" t="s">
        <v>19</v>
      </c>
      <c r="K13072" t="s">
        <v>17325</v>
      </c>
    </row>
    <row r="13073" spans="1:11" hidden="1" x14ac:dyDescent="0.3">
      <c r="A13073" t="s">
        <v>27503</v>
      </c>
      <c r="B13073" t="s">
        <v>27504</v>
      </c>
      <c r="C13073" t="s">
        <v>17410</v>
      </c>
      <c r="D13073" t="s">
        <v>17411</v>
      </c>
      <c r="E13073" s="74">
        <v>44452</v>
      </c>
      <c r="F13073">
        <v>0.24487500000000001</v>
      </c>
      <c r="G13073" t="s">
        <v>17</v>
      </c>
      <c r="H13073" t="s">
        <v>17315</v>
      </c>
      <c r="I13073" s="74">
        <v>45618</v>
      </c>
      <c r="J13073" t="s">
        <v>19</v>
      </c>
      <c r="K13073" t="s">
        <v>17325</v>
      </c>
    </row>
    <row r="13074" spans="1:11" hidden="1" x14ac:dyDescent="0.3">
      <c r="A13074" t="s">
        <v>27505</v>
      </c>
      <c r="B13074" t="s">
        <v>27506</v>
      </c>
      <c r="C13074" t="s">
        <v>17410</v>
      </c>
      <c r="D13074" t="s">
        <v>17411</v>
      </c>
      <c r="E13074" s="74">
        <v>44495</v>
      </c>
      <c r="F13074">
        <v>0.24887500000000001</v>
      </c>
      <c r="G13074" t="s">
        <v>17</v>
      </c>
      <c r="H13074" t="s">
        <v>17315</v>
      </c>
      <c r="I13074" s="74">
        <v>45680</v>
      </c>
      <c r="J13074" t="s">
        <v>19</v>
      </c>
      <c r="K13074" t="s">
        <v>17325</v>
      </c>
    </row>
    <row r="13075" spans="1:11" hidden="1" x14ac:dyDescent="0.3">
      <c r="A13075" t="s">
        <v>27507</v>
      </c>
      <c r="B13075" t="s">
        <v>27508</v>
      </c>
      <c r="C13075" t="s">
        <v>17410</v>
      </c>
      <c r="D13075" t="s">
        <v>17411</v>
      </c>
      <c r="E13075" s="74">
        <v>44533</v>
      </c>
      <c r="F13075">
        <v>0.235398</v>
      </c>
      <c r="G13075" t="s">
        <v>17</v>
      </c>
      <c r="H13075" t="s">
        <v>17315</v>
      </c>
      <c r="I13075" s="74">
        <v>45680</v>
      </c>
      <c r="J13075" t="s">
        <v>19</v>
      </c>
      <c r="K13075" t="s">
        <v>17325</v>
      </c>
    </row>
    <row r="13076" spans="1:11" hidden="1" x14ac:dyDescent="0.3">
      <c r="A13076" t="s">
        <v>27509</v>
      </c>
      <c r="B13076" t="s">
        <v>27510</v>
      </c>
      <c r="C13076" t="s">
        <v>17410</v>
      </c>
      <c r="D13076" t="s">
        <v>17411</v>
      </c>
      <c r="E13076" s="74">
        <v>44580</v>
      </c>
      <c r="F13076">
        <v>0.24624799999999999</v>
      </c>
      <c r="G13076" t="s">
        <v>17</v>
      </c>
      <c r="H13076" t="s">
        <v>17315</v>
      </c>
      <c r="I13076" s="74">
        <v>45680</v>
      </c>
      <c r="J13076" t="s">
        <v>19</v>
      </c>
      <c r="K13076" t="s">
        <v>17325</v>
      </c>
    </row>
    <row r="13077" spans="1:11" hidden="1" x14ac:dyDescent="0.3">
      <c r="A13077" t="s">
        <v>27511</v>
      </c>
      <c r="B13077" t="s">
        <v>27512</v>
      </c>
      <c r="C13077" t="s">
        <v>17410</v>
      </c>
      <c r="D13077" t="s">
        <v>17411</v>
      </c>
      <c r="E13077" s="74">
        <v>44596</v>
      </c>
      <c r="F13077">
        <v>0.238735</v>
      </c>
      <c r="G13077" t="s">
        <v>17</v>
      </c>
      <c r="H13077" t="s">
        <v>17315</v>
      </c>
      <c r="I13077" s="74">
        <v>45618</v>
      </c>
      <c r="J13077" t="s">
        <v>19</v>
      </c>
      <c r="K13077" t="s">
        <v>17325</v>
      </c>
    </row>
    <row r="13078" spans="1:11" hidden="1" x14ac:dyDescent="0.3">
      <c r="A13078" t="s">
        <v>27513</v>
      </c>
      <c r="B13078" t="s">
        <v>27514</v>
      </c>
      <c r="C13078" t="s">
        <v>17410</v>
      </c>
      <c r="D13078" t="s">
        <v>17411</v>
      </c>
      <c r="E13078" s="74">
        <v>44621</v>
      </c>
      <c r="F13078">
        <v>0.233628</v>
      </c>
      <c r="G13078" t="s">
        <v>17</v>
      </c>
      <c r="H13078" t="s">
        <v>17315</v>
      </c>
      <c r="I13078" s="74">
        <v>45618</v>
      </c>
      <c r="J13078" t="s">
        <v>19</v>
      </c>
      <c r="K13078" t="s">
        <v>17325</v>
      </c>
    </row>
    <row r="13079" spans="1:11" hidden="1" x14ac:dyDescent="0.3">
      <c r="A13079" t="s">
        <v>27515</v>
      </c>
      <c r="B13079" t="s">
        <v>27516</v>
      </c>
      <c r="C13079" t="s">
        <v>17410</v>
      </c>
      <c r="D13079" t="s">
        <v>17411</v>
      </c>
      <c r="E13079" s="74">
        <v>44637</v>
      </c>
      <c r="F13079">
        <v>0.23464499999999999</v>
      </c>
      <c r="G13079" t="s">
        <v>17</v>
      </c>
      <c r="H13079" t="s">
        <v>17315</v>
      </c>
      <c r="I13079" s="74">
        <v>45618</v>
      </c>
      <c r="J13079" t="s">
        <v>19</v>
      </c>
      <c r="K13079" t="s">
        <v>17325</v>
      </c>
    </row>
    <row r="13080" spans="1:11" hidden="1" x14ac:dyDescent="0.3">
      <c r="A13080" t="s">
        <v>27517</v>
      </c>
      <c r="B13080" t="s">
        <v>27518</v>
      </c>
      <c r="C13080" t="s">
        <v>17410</v>
      </c>
      <c r="D13080" t="s">
        <v>17411</v>
      </c>
      <c r="E13080" s="74">
        <v>44657</v>
      </c>
      <c r="F13080">
        <v>0.24815100000000001</v>
      </c>
      <c r="G13080" t="s">
        <v>17</v>
      </c>
      <c r="H13080" t="s">
        <v>17315</v>
      </c>
      <c r="I13080" s="74">
        <v>45618</v>
      </c>
      <c r="J13080" t="s">
        <v>19</v>
      </c>
      <c r="K13080" t="s">
        <v>17325</v>
      </c>
    </row>
    <row r="13081" spans="1:11" hidden="1" x14ac:dyDescent="0.3">
      <c r="A13081" t="s">
        <v>27519</v>
      </c>
      <c r="B13081" t="s">
        <v>27520</v>
      </c>
      <c r="C13081" t="s">
        <v>17410</v>
      </c>
      <c r="D13081" t="s">
        <v>17411</v>
      </c>
      <c r="E13081" s="74">
        <v>44673</v>
      </c>
      <c r="F13081">
        <v>0.24640100000000001</v>
      </c>
      <c r="G13081" t="s">
        <v>17</v>
      </c>
      <c r="H13081" t="s">
        <v>17315</v>
      </c>
      <c r="I13081" s="74">
        <v>45680</v>
      </c>
      <c r="J13081" t="s">
        <v>19</v>
      </c>
      <c r="K13081" t="s">
        <v>17325</v>
      </c>
    </row>
    <row r="13082" spans="1:11" hidden="1" x14ac:dyDescent="0.3">
      <c r="A13082" t="s">
        <v>27521</v>
      </c>
      <c r="B13082" t="s">
        <v>27522</v>
      </c>
      <c r="C13082" t="s">
        <v>17410</v>
      </c>
      <c r="D13082" t="s">
        <v>17411</v>
      </c>
      <c r="E13082" s="74">
        <v>44686</v>
      </c>
      <c r="F13082">
        <v>0.24901300000000001</v>
      </c>
      <c r="G13082" t="s">
        <v>17</v>
      </c>
      <c r="H13082" t="s">
        <v>17315</v>
      </c>
      <c r="I13082" s="74">
        <v>45618</v>
      </c>
      <c r="J13082" t="s">
        <v>19</v>
      </c>
      <c r="K13082" t="s">
        <v>17325</v>
      </c>
    </row>
    <row r="13083" spans="1:11" hidden="1" x14ac:dyDescent="0.3">
      <c r="A13083" t="s">
        <v>27523</v>
      </c>
      <c r="B13083" t="s">
        <v>27524</v>
      </c>
      <c r="C13083" t="s">
        <v>17410</v>
      </c>
      <c r="D13083" t="s">
        <v>17411</v>
      </c>
      <c r="E13083" s="74">
        <v>44722</v>
      </c>
      <c r="F13083">
        <v>0.246141</v>
      </c>
      <c r="G13083" t="s">
        <v>17</v>
      </c>
      <c r="H13083" t="s">
        <v>17315</v>
      </c>
      <c r="I13083" s="74">
        <v>45618</v>
      </c>
      <c r="J13083" t="s">
        <v>19</v>
      </c>
      <c r="K13083" t="s">
        <v>17325</v>
      </c>
    </row>
    <row r="13084" spans="1:11" hidden="1" x14ac:dyDescent="0.3">
      <c r="A13084" t="s">
        <v>27525</v>
      </c>
      <c r="B13084" t="s">
        <v>27526</v>
      </c>
      <c r="C13084" t="s">
        <v>17410</v>
      </c>
      <c r="D13084" t="s">
        <v>17411</v>
      </c>
      <c r="E13084" s="74">
        <v>44774</v>
      </c>
      <c r="F13084">
        <v>0.244088</v>
      </c>
      <c r="G13084" t="s">
        <v>17</v>
      </c>
      <c r="H13084" t="s">
        <v>17315</v>
      </c>
      <c r="I13084" s="74">
        <v>45618</v>
      </c>
      <c r="J13084" t="s">
        <v>19</v>
      </c>
      <c r="K13084" t="s">
        <v>17325</v>
      </c>
    </row>
    <row r="13085" spans="1:11" hidden="1" x14ac:dyDescent="0.3">
      <c r="A13085" t="s">
        <v>27527</v>
      </c>
      <c r="B13085" t="s">
        <v>27528</v>
      </c>
      <c r="C13085" t="s">
        <v>17410</v>
      </c>
      <c r="D13085" t="s">
        <v>17411</v>
      </c>
      <c r="E13085" s="74">
        <v>44795</v>
      </c>
      <c r="F13085">
        <v>0.24563199999999999</v>
      </c>
      <c r="G13085" t="s">
        <v>17</v>
      </c>
      <c r="H13085" t="s">
        <v>17315</v>
      </c>
      <c r="I13085" s="74">
        <v>45680</v>
      </c>
      <c r="J13085" t="s">
        <v>19</v>
      </c>
      <c r="K13085" t="s">
        <v>17325</v>
      </c>
    </row>
    <row r="13086" spans="1:11" hidden="1" x14ac:dyDescent="0.3">
      <c r="A13086" t="s">
        <v>27529</v>
      </c>
      <c r="B13086" t="s">
        <v>27530</v>
      </c>
      <c r="C13086" t="s">
        <v>17410</v>
      </c>
      <c r="D13086" t="s">
        <v>17411</v>
      </c>
      <c r="E13086" s="74">
        <v>44823</v>
      </c>
      <c r="F13086">
        <v>0.244869</v>
      </c>
      <c r="G13086" t="s">
        <v>17</v>
      </c>
      <c r="H13086" t="s">
        <v>17315</v>
      </c>
      <c r="I13086" s="74">
        <v>45618</v>
      </c>
      <c r="J13086" t="s">
        <v>19</v>
      </c>
      <c r="K13086" t="s">
        <v>17325</v>
      </c>
    </row>
    <row r="13087" spans="1:11" hidden="1" x14ac:dyDescent="0.3">
      <c r="A13087" t="s">
        <v>27531</v>
      </c>
      <c r="B13087" t="s">
        <v>27532</v>
      </c>
      <c r="C13087" t="s">
        <v>17410</v>
      </c>
      <c r="D13087" t="s">
        <v>17411</v>
      </c>
      <c r="E13087" s="74">
        <v>44848</v>
      </c>
      <c r="F13087">
        <v>0.248361</v>
      </c>
      <c r="G13087" t="s">
        <v>17</v>
      </c>
      <c r="H13087" t="s">
        <v>17315</v>
      </c>
      <c r="I13087" s="74">
        <v>45618</v>
      </c>
      <c r="J13087" t="s">
        <v>19</v>
      </c>
      <c r="K13087" t="s">
        <v>17325</v>
      </c>
    </row>
    <row r="13088" spans="1:11" hidden="1" x14ac:dyDescent="0.3">
      <c r="A13088" t="s">
        <v>27533</v>
      </c>
      <c r="B13088" t="s">
        <v>27534</v>
      </c>
      <c r="C13088" t="s">
        <v>17410</v>
      </c>
      <c r="D13088" t="s">
        <v>17411</v>
      </c>
      <c r="E13088" s="74">
        <v>44872</v>
      </c>
      <c r="F13088">
        <v>0.24715500000000001</v>
      </c>
      <c r="G13088" t="s">
        <v>17</v>
      </c>
      <c r="H13088" t="s">
        <v>17315</v>
      </c>
      <c r="I13088" s="74">
        <v>45680</v>
      </c>
      <c r="J13088" t="s">
        <v>19</v>
      </c>
      <c r="K13088" t="s">
        <v>17325</v>
      </c>
    </row>
    <row r="13089" spans="1:11" hidden="1" x14ac:dyDescent="0.3">
      <c r="A13089" t="s">
        <v>27535</v>
      </c>
      <c r="B13089" t="s">
        <v>27536</v>
      </c>
      <c r="C13089" t="s">
        <v>17410</v>
      </c>
      <c r="D13089" t="s">
        <v>17411</v>
      </c>
      <c r="E13089" s="74">
        <v>44902</v>
      </c>
      <c r="F13089">
        <v>0.249309</v>
      </c>
      <c r="G13089" t="s">
        <v>17</v>
      </c>
      <c r="H13089" t="s">
        <v>17315</v>
      </c>
      <c r="I13089" s="74">
        <v>45618</v>
      </c>
      <c r="J13089" t="s">
        <v>19</v>
      </c>
      <c r="K13089" t="s">
        <v>17325</v>
      </c>
    </row>
    <row r="13090" spans="1:11" hidden="1" x14ac:dyDescent="0.3">
      <c r="A13090" t="s">
        <v>27541</v>
      </c>
      <c r="B13090" t="s">
        <v>27542</v>
      </c>
      <c r="C13090" t="s">
        <v>17410</v>
      </c>
      <c r="D13090" t="s">
        <v>17411</v>
      </c>
      <c r="E13090" s="74">
        <v>44922</v>
      </c>
      <c r="F13090">
        <v>0.244835</v>
      </c>
      <c r="G13090" t="s">
        <v>17</v>
      </c>
      <c r="H13090" t="s">
        <v>17315</v>
      </c>
      <c r="I13090" s="74">
        <v>45618</v>
      </c>
      <c r="J13090" t="s">
        <v>19</v>
      </c>
      <c r="K13090" t="s">
        <v>17325</v>
      </c>
    </row>
    <row r="13091" spans="1:11" hidden="1" x14ac:dyDescent="0.3">
      <c r="A13091" t="s">
        <v>27543</v>
      </c>
      <c r="B13091" t="s">
        <v>27544</v>
      </c>
      <c r="C13091" t="s">
        <v>17410</v>
      </c>
      <c r="D13091" t="s">
        <v>17411</v>
      </c>
      <c r="E13091" s="74">
        <v>44951</v>
      </c>
      <c r="F13091">
        <v>0.242225</v>
      </c>
      <c r="G13091" t="s">
        <v>17</v>
      </c>
      <c r="H13091" t="s">
        <v>17315</v>
      </c>
      <c r="I13091" s="74">
        <v>45618</v>
      </c>
      <c r="J13091" t="s">
        <v>19</v>
      </c>
      <c r="K13091" t="s">
        <v>17325</v>
      </c>
    </row>
    <row r="13092" spans="1:11" hidden="1" x14ac:dyDescent="0.3">
      <c r="A13092" t="s">
        <v>27545</v>
      </c>
      <c r="B13092" t="s">
        <v>27546</v>
      </c>
      <c r="C13092" t="s">
        <v>17410</v>
      </c>
      <c r="D13092" t="s">
        <v>17411</v>
      </c>
      <c r="E13092" s="74">
        <v>44974</v>
      </c>
      <c r="F13092">
        <v>0.24335999999999999</v>
      </c>
      <c r="G13092" t="s">
        <v>17</v>
      </c>
      <c r="H13092" t="s">
        <v>17315</v>
      </c>
      <c r="I13092" s="74">
        <v>45618</v>
      </c>
      <c r="J13092" t="s">
        <v>19</v>
      </c>
      <c r="K13092" t="s">
        <v>17325</v>
      </c>
    </row>
    <row r="13093" spans="1:11" hidden="1" x14ac:dyDescent="0.3">
      <c r="A13093" t="s">
        <v>27549</v>
      </c>
      <c r="B13093" t="s">
        <v>27550</v>
      </c>
      <c r="C13093" t="s">
        <v>17410</v>
      </c>
      <c r="D13093" t="s">
        <v>17411</v>
      </c>
      <c r="E13093" s="74">
        <v>45014</v>
      </c>
      <c r="F13093">
        <v>0.2412</v>
      </c>
      <c r="G13093" t="s">
        <v>17</v>
      </c>
      <c r="H13093" t="s">
        <v>17315</v>
      </c>
      <c r="I13093" s="74">
        <v>45680</v>
      </c>
      <c r="J13093" t="s">
        <v>19</v>
      </c>
      <c r="K13093" t="s">
        <v>17325</v>
      </c>
    </row>
    <row r="13094" spans="1:11" hidden="1" x14ac:dyDescent="0.3">
      <c r="A13094" t="s">
        <v>27547</v>
      </c>
      <c r="B13094" t="s">
        <v>27548</v>
      </c>
      <c r="C13094" t="s">
        <v>17410</v>
      </c>
      <c r="D13094" t="s">
        <v>17411</v>
      </c>
      <c r="E13094" s="74">
        <v>45044</v>
      </c>
      <c r="F13094">
        <v>0.24990399999999999</v>
      </c>
      <c r="G13094" t="s">
        <v>17</v>
      </c>
      <c r="H13094" t="s">
        <v>17315</v>
      </c>
      <c r="I13094" s="74">
        <v>45618</v>
      </c>
      <c r="J13094" t="s">
        <v>19</v>
      </c>
      <c r="K13094" t="s">
        <v>17325</v>
      </c>
    </row>
    <row r="13095" spans="1:11" hidden="1" x14ac:dyDescent="0.3">
      <c r="A13095" t="s">
        <v>27733</v>
      </c>
      <c r="B13095" t="s">
        <v>27734</v>
      </c>
      <c r="C13095" t="s">
        <v>17410</v>
      </c>
      <c r="D13095" t="s">
        <v>17411</v>
      </c>
      <c r="E13095" s="74">
        <v>44999</v>
      </c>
      <c r="F13095">
        <v>0.24299999999999999</v>
      </c>
      <c r="G13095" t="s">
        <v>17</v>
      </c>
      <c r="H13095" t="s">
        <v>17315</v>
      </c>
      <c r="I13095" s="74">
        <v>45618</v>
      </c>
      <c r="J13095" t="s">
        <v>19</v>
      </c>
      <c r="K13095" t="s">
        <v>17325</v>
      </c>
    </row>
    <row r="13096" spans="1:11" hidden="1" x14ac:dyDescent="0.3">
      <c r="A13096" t="s">
        <v>27721</v>
      </c>
      <c r="B13096" t="s">
        <v>27722</v>
      </c>
      <c r="C13096" t="s">
        <v>17410</v>
      </c>
      <c r="D13096" t="s">
        <v>17411</v>
      </c>
      <c r="E13096" s="74">
        <v>45072</v>
      </c>
      <c r="F13096">
        <v>0.24846299999999999</v>
      </c>
      <c r="G13096" t="s">
        <v>17</v>
      </c>
      <c r="H13096" t="s">
        <v>17315</v>
      </c>
      <c r="I13096" s="74">
        <v>45680</v>
      </c>
      <c r="J13096" t="s">
        <v>19</v>
      </c>
      <c r="K13096" t="s">
        <v>17325</v>
      </c>
    </row>
    <row r="13097" spans="1:11" hidden="1" x14ac:dyDescent="0.3">
      <c r="A13097" t="s">
        <v>27723</v>
      </c>
      <c r="B13097" t="s">
        <v>27724</v>
      </c>
      <c r="C13097" t="s">
        <v>17410</v>
      </c>
      <c r="D13097" t="s">
        <v>17411</v>
      </c>
      <c r="E13097" s="74">
        <v>45079</v>
      </c>
      <c r="F13097">
        <v>0.24696000000000001</v>
      </c>
      <c r="G13097" t="s">
        <v>17</v>
      </c>
      <c r="H13097" t="s">
        <v>17315</v>
      </c>
      <c r="I13097" s="74">
        <v>45618</v>
      </c>
      <c r="J13097" t="s">
        <v>19</v>
      </c>
      <c r="K13097" t="s">
        <v>17325</v>
      </c>
    </row>
    <row r="13098" spans="1:11" hidden="1" x14ac:dyDescent="0.3">
      <c r="A13098" t="s">
        <v>27725</v>
      </c>
      <c r="B13098" t="s">
        <v>27726</v>
      </c>
      <c r="C13098" t="s">
        <v>17410</v>
      </c>
      <c r="D13098" t="s">
        <v>17411</v>
      </c>
      <c r="E13098" s="74">
        <v>45085</v>
      </c>
      <c r="F13098">
        <v>0.24587999999999999</v>
      </c>
      <c r="G13098" t="s">
        <v>17</v>
      </c>
      <c r="H13098" t="s">
        <v>17315</v>
      </c>
      <c r="I13098" s="74">
        <v>45618</v>
      </c>
      <c r="J13098" t="s">
        <v>19</v>
      </c>
      <c r="K13098" t="s">
        <v>17325</v>
      </c>
    </row>
    <row r="13099" spans="1:11" hidden="1" x14ac:dyDescent="0.3">
      <c r="A13099" t="s">
        <v>27727</v>
      </c>
      <c r="B13099" t="s">
        <v>27728</v>
      </c>
      <c r="C13099" t="s">
        <v>17410</v>
      </c>
      <c r="D13099" t="s">
        <v>17411</v>
      </c>
      <c r="E13099" s="74">
        <v>45093</v>
      </c>
      <c r="F13099">
        <v>0.24396399999999999</v>
      </c>
      <c r="G13099" t="s">
        <v>17</v>
      </c>
      <c r="H13099" t="s">
        <v>17315</v>
      </c>
      <c r="I13099" s="74">
        <v>45618</v>
      </c>
      <c r="J13099" t="s">
        <v>19</v>
      </c>
      <c r="K13099" t="s">
        <v>17325</v>
      </c>
    </row>
    <row r="13100" spans="1:11" hidden="1" x14ac:dyDescent="0.3">
      <c r="A13100" t="s">
        <v>27729</v>
      </c>
      <c r="B13100" t="s">
        <v>27730</v>
      </c>
      <c r="C13100" t="s">
        <v>17410</v>
      </c>
      <c r="D13100" t="s">
        <v>17411</v>
      </c>
      <c r="E13100" s="74">
        <v>45099</v>
      </c>
      <c r="F13100">
        <v>0.24993000000000001</v>
      </c>
      <c r="G13100" t="s">
        <v>17</v>
      </c>
      <c r="H13100" t="s">
        <v>17315</v>
      </c>
      <c r="I13100" s="74">
        <v>45680</v>
      </c>
      <c r="J13100" t="s">
        <v>19</v>
      </c>
      <c r="K13100" t="s">
        <v>17325</v>
      </c>
    </row>
    <row r="13101" spans="1:11" hidden="1" x14ac:dyDescent="0.3">
      <c r="A13101" t="s">
        <v>27731</v>
      </c>
      <c r="B13101" t="s">
        <v>27732</v>
      </c>
      <c r="C13101" t="s">
        <v>17410</v>
      </c>
      <c r="D13101" t="s">
        <v>17411</v>
      </c>
      <c r="E13101" s="74">
        <v>45103</v>
      </c>
      <c r="F13101">
        <v>0.24840000000000001</v>
      </c>
      <c r="G13101" t="s">
        <v>17</v>
      </c>
      <c r="H13101" t="s">
        <v>17315</v>
      </c>
      <c r="I13101" s="74">
        <v>45680</v>
      </c>
      <c r="J13101" t="s">
        <v>19</v>
      </c>
      <c r="K13101" t="s">
        <v>17325</v>
      </c>
    </row>
    <row r="13102" spans="1:11" hidden="1" x14ac:dyDescent="0.3">
      <c r="A13102" t="s">
        <v>5275</v>
      </c>
      <c r="B13102" t="s">
        <v>5276</v>
      </c>
      <c r="C13102" t="s">
        <v>17410</v>
      </c>
      <c r="D13102" t="s">
        <v>17411</v>
      </c>
      <c r="E13102" s="74">
        <v>41765</v>
      </c>
      <c r="F13102">
        <v>0.24735599999999999</v>
      </c>
      <c r="G13102" t="s">
        <v>17</v>
      </c>
      <c r="H13102" t="s">
        <v>17315</v>
      </c>
      <c r="I13102" s="74">
        <v>43789</v>
      </c>
      <c r="J13102" t="s">
        <v>19</v>
      </c>
      <c r="K13102" t="s">
        <v>17325</v>
      </c>
    </row>
    <row r="13103" spans="1:11" hidden="1" x14ac:dyDescent="0.3">
      <c r="A13103" t="s">
        <v>5277</v>
      </c>
      <c r="B13103" t="s">
        <v>5278</v>
      </c>
      <c r="C13103" t="s">
        <v>17410</v>
      </c>
      <c r="D13103" t="s">
        <v>17411</v>
      </c>
      <c r="E13103" s="74">
        <v>41760</v>
      </c>
      <c r="F13103">
        <v>0.24232999999999999</v>
      </c>
      <c r="G13103" t="s">
        <v>17</v>
      </c>
      <c r="H13103" t="s">
        <v>17315</v>
      </c>
      <c r="I13103" s="74">
        <v>43789</v>
      </c>
      <c r="J13103" t="s">
        <v>19</v>
      </c>
      <c r="K13103" t="s">
        <v>17325</v>
      </c>
    </row>
    <row r="13104" spans="1:11" hidden="1" x14ac:dyDescent="0.3">
      <c r="A13104" t="s">
        <v>5279</v>
      </c>
      <c r="B13104" t="s">
        <v>5280</v>
      </c>
      <c r="C13104" t="s">
        <v>17410</v>
      </c>
      <c r="D13104" t="s">
        <v>17411</v>
      </c>
      <c r="E13104" s="74">
        <v>41527</v>
      </c>
      <c r="F13104">
        <v>0.24025099999999999</v>
      </c>
      <c r="G13104" t="s">
        <v>17</v>
      </c>
      <c r="H13104" t="s">
        <v>17315</v>
      </c>
      <c r="I13104" s="74">
        <v>43789</v>
      </c>
      <c r="J13104" t="s">
        <v>19</v>
      </c>
      <c r="K13104" t="s">
        <v>17325</v>
      </c>
    </row>
    <row r="13105" spans="1:11" hidden="1" x14ac:dyDescent="0.3">
      <c r="A13105" t="s">
        <v>5281</v>
      </c>
      <c r="B13105" t="s">
        <v>5282</v>
      </c>
      <c r="C13105" t="s">
        <v>17410</v>
      </c>
      <c r="D13105" t="s">
        <v>17411</v>
      </c>
      <c r="E13105" s="74">
        <v>41737</v>
      </c>
      <c r="F13105">
        <v>0.24927299999999999</v>
      </c>
      <c r="G13105" t="s">
        <v>17</v>
      </c>
      <c r="H13105" t="s">
        <v>17315</v>
      </c>
      <c r="I13105" s="74">
        <v>43789</v>
      </c>
      <c r="J13105" t="s">
        <v>19</v>
      </c>
      <c r="K13105" t="s">
        <v>17325</v>
      </c>
    </row>
    <row r="13106" spans="1:11" hidden="1" x14ac:dyDescent="0.3">
      <c r="A13106" t="s">
        <v>5285</v>
      </c>
      <c r="B13106" t="s">
        <v>5286</v>
      </c>
      <c r="C13106" t="s">
        <v>17410</v>
      </c>
      <c r="D13106" t="s">
        <v>17411</v>
      </c>
      <c r="E13106" s="74">
        <v>41737</v>
      </c>
      <c r="F13106">
        <v>0.24051800000000001</v>
      </c>
      <c r="G13106" t="s">
        <v>17</v>
      </c>
      <c r="H13106" t="s">
        <v>17315</v>
      </c>
      <c r="I13106" s="74">
        <v>43789</v>
      </c>
      <c r="J13106" t="s">
        <v>19</v>
      </c>
      <c r="K13106" t="s">
        <v>17325</v>
      </c>
    </row>
    <row r="13107" spans="1:11" hidden="1" x14ac:dyDescent="0.3">
      <c r="A13107" t="s">
        <v>5287</v>
      </c>
      <c r="B13107" t="s">
        <v>5288</v>
      </c>
      <c r="C13107" t="s">
        <v>17410</v>
      </c>
      <c r="D13107" t="s">
        <v>17411</v>
      </c>
      <c r="E13107" s="74">
        <v>41737</v>
      </c>
      <c r="F13107">
        <v>0.246227</v>
      </c>
      <c r="G13107" t="s">
        <v>17</v>
      </c>
      <c r="H13107" t="s">
        <v>17315</v>
      </c>
      <c r="I13107" s="74">
        <v>43819</v>
      </c>
      <c r="J13107" t="s">
        <v>19</v>
      </c>
      <c r="K13107" t="s">
        <v>17325</v>
      </c>
    </row>
    <row r="13108" spans="1:11" hidden="1" x14ac:dyDescent="0.3">
      <c r="A13108" t="s">
        <v>5289</v>
      </c>
      <c r="B13108" t="s">
        <v>5290</v>
      </c>
      <c r="C13108" t="s">
        <v>17410</v>
      </c>
      <c r="D13108" t="s">
        <v>17411</v>
      </c>
      <c r="E13108" s="74">
        <v>41820</v>
      </c>
      <c r="F13108">
        <v>0.243308</v>
      </c>
      <c r="G13108" t="s">
        <v>17</v>
      </c>
      <c r="H13108" t="s">
        <v>17315</v>
      </c>
      <c r="I13108" s="74">
        <v>43819</v>
      </c>
      <c r="J13108" t="s">
        <v>19</v>
      </c>
      <c r="K13108" t="s">
        <v>17325</v>
      </c>
    </row>
    <row r="13109" spans="1:11" hidden="1" x14ac:dyDescent="0.3">
      <c r="A13109" t="s">
        <v>5291</v>
      </c>
      <c r="B13109" t="s">
        <v>5292</v>
      </c>
      <c r="C13109" t="s">
        <v>17410</v>
      </c>
      <c r="D13109" t="s">
        <v>17411</v>
      </c>
      <c r="E13109" s="74">
        <v>41746</v>
      </c>
      <c r="F13109">
        <v>0.246699</v>
      </c>
      <c r="G13109" t="s">
        <v>17</v>
      </c>
      <c r="H13109" t="s">
        <v>17315</v>
      </c>
      <c r="I13109" s="74">
        <v>43789</v>
      </c>
      <c r="J13109" t="s">
        <v>19</v>
      </c>
      <c r="K13109" t="s">
        <v>17325</v>
      </c>
    </row>
    <row r="13110" spans="1:11" hidden="1" x14ac:dyDescent="0.3">
      <c r="A13110" t="s">
        <v>5294</v>
      </c>
      <c r="B13110" t="s">
        <v>5295</v>
      </c>
      <c r="C13110" t="s">
        <v>17410</v>
      </c>
      <c r="D13110" t="s">
        <v>17411</v>
      </c>
      <c r="E13110" s="74">
        <v>41766</v>
      </c>
      <c r="F13110">
        <v>0.24493899999999999</v>
      </c>
      <c r="G13110" t="s">
        <v>17</v>
      </c>
      <c r="H13110" t="s">
        <v>17315</v>
      </c>
      <c r="I13110" s="74">
        <v>43789</v>
      </c>
      <c r="J13110" t="s">
        <v>19</v>
      </c>
      <c r="K13110" t="s">
        <v>17325</v>
      </c>
    </row>
    <row r="13111" spans="1:11" hidden="1" x14ac:dyDescent="0.3">
      <c r="A13111" t="s">
        <v>5296</v>
      </c>
      <c r="B13111" t="s">
        <v>5297</v>
      </c>
      <c r="C13111" t="s">
        <v>17410</v>
      </c>
      <c r="D13111" t="s">
        <v>17411</v>
      </c>
      <c r="E13111" s="74">
        <v>41844</v>
      </c>
      <c r="F13111">
        <v>0.24097499999999999</v>
      </c>
      <c r="G13111" t="s">
        <v>17</v>
      </c>
      <c r="H13111" t="s">
        <v>17315</v>
      </c>
      <c r="I13111" s="74">
        <v>43789</v>
      </c>
      <c r="J13111" t="s">
        <v>19</v>
      </c>
      <c r="K13111" t="s">
        <v>17325</v>
      </c>
    </row>
    <row r="13112" spans="1:11" hidden="1" x14ac:dyDescent="0.3">
      <c r="A13112" t="s">
        <v>5482</v>
      </c>
      <c r="B13112" t="s">
        <v>5483</v>
      </c>
      <c r="C13112" t="s">
        <v>17410</v>
      </c>
      <c r="D13112" t="s">
        <v>17411</v>
      </c>
      <c r="E13112" s="74">
        <v>41767</v>
      </c>
      <c r="F13112">
        <v>0.24937200000000001</v>
      </c>
      <c r="G13112" t="s">
        <v>17</v>
      </c>
      <c r="H13112" t="s">
        <v>17315</v>
      </c>
      <c r="I13112" s="74">
        <v>43789</v>
      </c>
      <c r="J13112" t="s">
        <v>19</v>
      </c>
      <c r="K13112" t="s">
        <v>17325</v>
      </c>
    </row>
    <row r="13113" spans="1:11" hidden="1" x14ac:dyDescent="0.3">
      <c r="A13113" t="s">
        <v>5484</v>
      </c>
      <c r="B13113" t="s">
        <v>5485</v>
      </c>
      <c r="C13113" t="s">
        <v>17410</v>
      </c>
      <c r="D13113" t="s">
        <v>17411</v>
      </c>
      <c r="E13113" s="74">
        <v>41771</v>
      </c>
      <c r="F13113">
        <v>0.248977</v>
      </c>
      <c r="G13113" t="s">
        <v>17</v>
      </c>
      <c r="H13113" t="s">
        <v>17315</v>
      </c>
      <c r="I13113" s="74">
        <v>43819</v>
      </c>
      <c r="J13113" t="s">
        <v>19</v>
      </c>
      <c r="K13113" t="s">
        <v>17325</v>
      </c>
    </row>
    <row r="13114" spans="1:11" hidden="1" x14ac:dyDescent="0.3">
      <c r="A13114" t="s">
        <v>5486</v>
      </c>
      <c r="B13114" t="s">
        <v>5487</v>
      </c>
      <c r="C13114" t="s">
        <v>17410</v>
      </c>
      <c r="D13114" t="s">
        <v>17411</v>
      </c>
      <c r="E13114" s="74">
        <v>41743</v>
      </c>
      <c r="F13114">
        <v>0.249446</v>
      </c>
      <c r="G13114" t="s">
        <v>17</v>
      </c>
      <c r="H13114" t="s">
        <v>17315</v>
      </c>
      <c r="I13114" s="74">
        <v>43789</v>
      </c>
      <c r="J13114" t="s">
        <v>19</v>
      </c>
      <c r="K13114" t="s">
        <v>17325</v>
      </c>
    </row>
    <row r="13115" spans="1:11" hidden="1" x14ac:dyDescent="0.3">
      <c r="A13115" t="s">
        <v>5488</v>
      </c>
      <c r="B13115" t="s">
        <v>5489</v>
      </c>
      <c r="C13115" t="s">
        <v>17410</v>
      </c>
      <c r="D13115" t="s">
        <v>17411</v>
      </c>
      <c r="E13115" s="74">
        <v>41775</v>
      </c>
      <c r="F13115">
        <v>0.247895</v>
      </c>
      <c r="G13115" t="s">
        <v>17</v>
      </c>
      <c r="H13115" t="s">
        <v>17315</v>
      </c>
      <c r="I13115" s="74">
        <v>43819</v>
      </c>
      <c r="J13115" t="s">
        <v>19</v>
      </c>
      <c r="K13115" t="s">
        <v>17325</v>
      </c>
    </row>
    <row r="13116" spans="1:11" hidden="1" x14ac:dyDescent="0.3">
      <c r="A13116" t="s">
        <v>5490</v>
      </c>
      <c r="B13116" t="s">
        <v>5491</v>
      </c>
      <c r="C13116" t="s">
        <v>17410</v>
      </c>
      <c r="D13116" t="s">
        <v>17411</v>
      </c>
      <c r="E13116" s="74">
        <v>41745</v>
      </c>
      <c r="F13116">
        <v>0.24823899999999999</v>
      </c>
      <c r="G13116" t="s">
        <v>17</v>
      </c>
      <c r="H13116" t="s">
        <v>17315</v>
      </c>
      <c r="I13116" s="74">
        <v>43789</v>
      </c>
      <c r="J13116" t="s">
        <v>19</v>
      </c>
      <c r="K13116" t="s">
        <v>17325</v>
      </c>
    </row>
    <row r="13117" spans="1:11" hidden="1" x14ac:dyDescent="0.3">
      <c r="A13117" t="s">
        <v>5492</v>
      </c>
      <c r="B13117" t="s">
        <v>5493</v>
      </c>
      <c r="C13117" t="s">
        <v>17410</v>
      </c>
      <c r="D13117" t="s">
        <v>17411</v>
      </c>
      <c r="E13117" s="74">
        <v>41737</v>
      </c>
      <c r="F13117">
        <v>0.24895100000000001</v>
      </c>
      <c r="G13117" t="s">
        <v>17</v>
      </c>
      <c r="H13117" t="s">
        <v>17315</v>
      </c>
      <c r="I13117" s="74">
        <v>43789</v>
      </c>
      <c r="J13117" t="s">
        <v>19</v>
      </c>
      <c r="K13117" t="s">
        <v>17325</v>
      </c>
    </row>
    <row r="13118" spans="1:11" hidden="1" x14ac:dyDescent="0.3">
      <c r="A13118" t="s">
        <v>5494</v>
      </c>
      <c r="B13118" t="s">
        <v>5495</v>
      </c>
      <c r="C13118" t="s">
        <v>17410</v>
      </c>
      <c r="D13118" t="s">
        <v>17411</v>
      </c>
      <c r="E13118" s="74">
        <v>41766</v>
      </c>
      <c r="F13118">
        <v>0.24940399999999999</v>
      </c>
      <c r="G13118" t="s">
        <v>17</v>
      </c>
      <c r="H13118" t="s">
        <v>17315</v>
      </c>
      <c r="I13118" s="74">
        <v>43789</v>
      </c>
      <c r="J13118" t="s">
        <v>19</v>
      </c>
      <c r="K13118" t="s">
        <v>17325</v>
      </c>
    </row>
    <row r="13119" spans="1:11" hidden="1" x14ac:dyDescent="0.3">
      <c r="A13119" t="s">
        <v>5496</v>
      </c>
      <c r="B13119" t="s">
        <v>5497</v>
      </c>
      <c r="C13119" t="s">
        <v>17410</v>
      </c>
      <c r="D13119" t="s">
        <v>17411</v>
      </c>
      <c r="E13119" s="74">
        <v>41733</v>
      </c>
      <c r="F13119">
        <v>0.24884600000000001</v>
      </c>
      <c r="G13119" t="s">
        <v>17</v>
      </c>
      <c r="H13119" t="s">
        <v>17315</v>
      </c>
      <c r="I13119" s="74">
        <v>43819</v>
      </c>
      <c r="J13119" t="s">
        <v>19</v>
      </c>
      <c r="K13119" t="s">
        <v>17325</v>
      </c>
    </row>
    <row r="13120" spans="1:11" hidden="1" x14ac:dyDescent="0.3">
      <c r="A13120" t="s">
        <v>11011</v>
      </c>
      <c r="B13120" t="s">
        <v>11010</v>
      </c>
      <c r="C13120" t="s">
        <v>17410</v>
      </c>
      <c r="D13120" t="s">
        <v>17411</v>
      </c>
      <c r="E13120" s="74">
        <v>41731</v>
      </c>
      <c r="F13120">
        <v>0.24901200000000001</v>
      </c>
      <c r="G13120" t="s">
        <v>17</v>
      </c>
      <c r="H13120" t="s">
        <v>17315</v>
      </c>
      <c r="I13120" s="74">
        <v>44823</v>
      </c>
      <c r="J13120" t="s">
        <v>19</v>
      </c>
      <c r="K13120" t="s">
        <v>17325</v>
      </c>
    </row>
    <row r="13121" spans="1:11" hidden="1" x14ac:dyDescent="0.3">
      <c r="A13121" t="s">
        <v>5498</v>
      </c>
      <c r="B13121" t="s">
        <v>5499</v>
      </c>
      <c r="C13121" t="s">
        <v>17410</v>
      </c>
      <c r="D13121" t="s">
        <v>17411</v>
      </c>
      <c r="E13121" s="74">
        <v>41794</v>
      </c>
      <c r="F13121">
        <v>0.248279</v>
      </c>
      <c r="G13121" t="s">
        <v>17</v>
      </c>
      <c r="H13121" t="s">
        <v>17315</v>
      </c>
      <c r="I13121" s="74">
        <v>43819</v>
      </c>
      <c r="J13121" t="s">
        <v>19</v>
      </c>
      <c r="K13121" t="s">
        <v>17325</v>
      </c>
    </row>
    <row r="13122" spans="1:11" hidden="1" x14ac:dyDescent="0.3">
      <c r="A13122" t="s">
        <v>5298</v>
      </c>
      <c r="B13122" t="s">
        <v>5299</v>
      </c>
      <c r="C13122" t="s">
        <v>17410</v>
      </c>
      <c r="D13122" t="s">
        <v>17411</v>
      </c>
      <c r="E13122" s="74">
        <v>41786</v>
      </c>
      <c r="F13122">
        <v>0.24427499999999999</v>
      </c>
      <c r="G13122" t="s">
        <v>17</v>
      </c>
      <c r="H13122" t="s">
        <v>17315</v>
      </c>
      <c r="I13122" s="74">
        <v>43789</v>
      </c>
      <c r="J13122" t="s">
        <v>19</v>
      </c>
      <c r="K13122" t="s">
        <v>17325</v>
      </c>
    </row>
    <row r="13123" spans="1:11" hidden="1" x14ac:dyDescent="0.3">
      <c r="A13123" t="s">
        <v>5500</v>
      </c>
      <c r="B13123" t="s">
        <v>5501</v>
      </c>
      <c r="C13123" t="s">
        <v>17410</v>
      </c>
      <c r="D13123" t="s">
        <v>17411</v>
      </c>
      <c r="E13123" s="74">
        <v>41809</v>
      </c>
      <c r="F13123">
        <v>0.24928900000000001</v>
      </c>
      <c r="G13123" t="s">
        <v>17</v>
      </c>
      <c r="H13123" t="s">
        <v>17315</v>
      </c>
      <c r="I13123" s="74">
        <v>43819</v>
      </c>
      <c r="J13123" t="s">
        <v>19</v>
      </c>
      <c r="K13123" t="s">
        <v>17325</v>
      </c>
    </row>
    <row r="13124" spans="1:11" hidden="1" x14ac:dyDescent="0.3">
      <c r="A13124" t="s">
        <v>5502</v>
      </c>
      <c r="B13124" t="s">
        <v>5503</v>
      </c>
      <c r="C13124" t="s">
        <v>17410</v>
      </c>
      <c r="D13124" t="s">
        <v>17411</v>
      </c>
      <c r="E13124" s="74">
        <v>41382</v>
      </c>
      <c r="F13124">
        <v>0.24899399999999999</v>
      </c>
      <c r="G13124" t="s">
        <v>17</v>
      </c>
      <c r="H13124" t="s">
        <v>17315</v>
      </c>
      <c r="I13124" s="74">
        <v>43789</v>
      </c>
      <c r="J13124" t="s">
        <v>19</v>
      </c>
      <c r="K13124" t="s">
        <v>17325</v>
      </c>
    </row>
    <row r="13125" spans="1:11" hidden="1" x14ac:dyDescent="0.3">
      <c r="A13125" t="s">
        <v>5504</v>
      </c>
      <c r="B13125" t="s">
        <v>5505</v>
      </c>
      <c r="C13125" t="s">
        <v>17410</v>
      </c>
      <c r="D13125" t="s">
        <v>17411</v>
      </c>
      <c r="E13125" s="74">
        <v>41816</v>
      </c>
      <c r="F13125">
        <v>0.24802399999999999</v>
      </c>
      <c r="G13125" t="s">
        <v>17</v>
      </c>
      <c r="H13125" t="s">
        <v>17315</v>
      </c>
      <c r="I13125" s="74">
        <v>43789</v>
      </c>
      <c r="J13125" t="s">
        <v>19</v>
      </c>
      <c r="K13125" t="s">
        <v>17325</v>
      </c>
    </row>
    <row r="13126" spans="1:11" hidden="1" x14ac:dyDescent="0.3">
      <c r="A13126" t="s">
        <v>5506</v>
      </c>
      <c r="B13126" t="s">
        <v>5507</v>
      </c>
      <c r="C13126" t="s">
        <v>17410</v>
      </c>
      <c r="D13126" t="s">
        <v>17411</v>
      </c>
      <c r="E13126" s="74">
        <v>41771</v>
      </c>
      <c r="F13126">
        <v>0.24791299999999999</v>
      </c>
      <c r="G13126" t="s">
        <v>17</v>
      </c>
      <c r="H13126" t="s">
        <v>17315</v>
      </c>
      <c r="I13126" s="74">
        <v>43819</v>
      </c>
      <c r="J13126" t="s">
        <v>19</v>
      </c>
      <c r="K13126" t="s">
        <v>17325</v>
      </c>
    </row>
    <row r="13127" spans="1:11" hidden="1" x14ac:dyDescent="0.3">
      <c r="A13127" t="s">
        <v>5508</v>
      </c>
      <c r="B13127" t="s">
        <v>5509</v>
      </c>
      <c r="C13127" t="s">
        <v>17410</v>
      </c>
      <c r="D13127" t="s">
        <v>17411</v>
      </c>
      <c r="E13127" s="74">
        <v>41960</v>
      </c>
      <c r="F13127">
        <v>0.248863</v>
      </c>
      <c r="G13127" t="s">
        <v>17</v>
      </c>
      <c r="H13127" t="s">
        <v>17315</v>
      </c>
      <c r="I13127" s="74">
        <v>43789</v>
      </c>
      <c r="J13127" t="s">
        <v>19</v>
      </c>
      <c r="K13127" t="s">
        <v>17325</v>
      </c>
    </row>
    <row r="13128" spans="1:11" hidden="1" x14ac:dyDescent="0.3">
      <c r="A13128" t="s">
        <v>5510</v>
      </c>
      <c r="B13128" t="s">
        <v>5511</v>
      </c>
      <c r="C13128" t="s">
        <v>17410</v>
      </c>
      <c r="D13128" t="s">
        <v>17411</v>
      </c>
      <c r="E13128" s="74">
        <v>41767</v>
      </c>
      <c r="F13128">
        <v>0.24801699999999999</v>
      </c>
      <c r="G13128" t="s">
        <v>17</v>
      </c>
      <c r="H13128" t="s">
        <v>17315</v>
      </c>
      <c r="I13128" s="74">
        <v>43819</v>
      </c>
      <c r="J13128" t="s">
        <v>19</v>
      </c>
      <c r="K13128" t="s">
        <v>17325</v>
      </c>
    </row>
    <row r="13129" spans="1:11" hidden="1" x14ac:dyDescent="0.3">
      <c r="A13129" t="s">
        <v>5512</v>
      </c>
      <c r="B13129" t="s">
        <v>5513</v>
      </c>
      <c r="C13129" t="s">
        <v>17410</v>
      </c>
      <c r="D13129" t="s">
        <v>17411</v>
      </c>
      <c r="E13129" s="74">
        <v>41890</v>
      </c>
      <c r="F13129">
        <v>0.249082</v>
      </c>
      <c r="G13129" t="s">
        <v>17</v>
      </c>
      <c r="H13129" t="s">
        <v>17315</v>
      </c>
      <c r="I13129" s="74">
        <v>43789</v>
      </c>
      <c r="J13129" t="s">
        <v>19</v>
      </c>
      <c r="K13129" t="s">
        <v>17325</v>
      </c>
    </row>
    <row r="13130" spans="1:11" hidden="1" x14ac:dyDescent="0.3">
      <c r="A13130" t="s">
        <v>5514</v>
      </c>
      <c r="B13130" t="s">
        <v>5515</v>
      </c>
      <c r="C13130" t="s">
        <v>17410</v>
      </c>
      <c r="D13130" t="s">
        <v>17411</v>
      </c>
      <c r="E13130" s="74">
        <v>41934</v>
      </c>
      <c r="F13130">
        <v>0.248694</v>
      </c>
      <c r="G13130" t="s">
        <v>17</v>
      </c>
      <c r="H13130" t="s">
        <v>17315</v>
      </c>
      <c r="I13130" s="74">
        <v>43819</v>
      </c>
      <c r="J13130" t="s">
        <v>19</v>
      </c>
      <c r="K13130" t="s">
        <v>17325</v>
      </c>
    </row>
    <row r="13131" spans="1:11" hidden="1" x14ac:dyDescent="0.3">
      <c r="A13131" t="s">
        <v>5516</v>
      </c>
      <c r="B13131" t="s">
        <v>5517</v>
      </c>
      <c r="C13131" t="s">
        <v>17410</v>
      </c>
      <c r="D13131" t="s">
        <v>17411</v>
      </c>
      <c r="E13131" s="74">
        <v>41771</v>
      </c>
      <c r="F13131">
        <v>0.24893499999999999</v>
      </c>
      <c r="G13131" t="s">
        <v>17</v>
      </c>
      <c r="H13131" t="s">
        <v>17315</v>
      </c>
      <c r="I13131" s="74">
        <v>43789</v>
      </c>
      <c r="J13131" t="s">
        <v>19</v>
      </c>
      <c r="K13131" t="s">
        <v>17325</v>
      </c>
    </row>
    <row r="13132" spans="1:11" hidden="1" x14ac:dyDescent="0.3">
      <c r="A13132" t="s">
        <v>5518</v>
      </c>
      <c r="B13132" t="s">
        <v>5519</v>
      </c>
      <c r="C13132" t="s">
        <v>17410</v>
      </c>
      <c r="D13132" t="s">
        <v>17411</v>
      </c>
      <c r="E13132" s="74">
        <v>41809</v>
      </c>
      <c r="F13132">
        <v>0.24417900000000001</v>
      </c>
      <c r="G13132" t="s">
        <v>17</v>
      </c>
      <c r="H13132" t="s">
        <v>17315</v>
      </c>
      <c r="I13132" s="74">
        <v>43789</v>
      </c>
      <c r="J13132" t="s">
        <v>19</v>
      </c>
      <c r="K13132" t="s">
        <v>17325</v>
      </c>
    </row>
    <row r="13133" spans="1:11" hidden="1" x14ac:dyDescent="0.3">
      <c r="A13133" t="s">
        <v>5300</v>
      </c>
      <c r="B13133" t="s">
        <v>5301</v>
      </c>
      <c r="C13133" t="s">
        <v>17410</v>
      </c>
      <c r="D13133" t="s">
        <v>17411</v>
      </c>
      <c r="E13133" s="74">
        <v>39646</v>
      </c>
      <c r="F13133">
        <v>0.247949</v>
      </c>
      <c r="G13133" t="s">
        <v>17</v>
      </c>
      <c r="H13133" t="s">
        <v>17315</v>
      </c>
      <c r="I13133" s="74">
        <v>43819</v>
      </c>
      <c r="J13133" t="s">
        <v>19</v>
      </c>
      <c r="K13133" t="s">
        <v>17325</v>
      </c>
    </row>
    <row r="13134" spans="1:11" hidden="1" x14ac:dyDescent="0.3">
      <c r="A13134" t="s">
        <v>5520</v>
      </c>
      <c r="B13134" t="s">
        <v>5521</v>
      </c>
      <c r="C13134" t="s">
        <v>17410</v>
      </c>
      <c r="D13134" t="s">
        <v>17411</v>
      </c>
      <c r="E13134" s="74">
        <v>41816</v>
      </c>
      <c r="F13134">
        <v>0.24916199999999999</v>
      </c>
      <c r="G13134" t="s">
        <v>17</v>
      </c>
      <c r="H13134" t="s">
        <v>17315</v>
      </c>
      <c r="I13134" s="74">
        <v>43819</v>
      </c>
      <c r="J13134" t="s">
        <v>19</v>
      </c>
      <c r="K13134" t="s">
        <v>17325</v>
      </c>
    </row>
    <row r="13135" spans="1:11" hidden="1" x14ac:dyDescent="0.3">
      <c r="A13135" t="s">
        <v>5522</v>
      </c>
      <c r="B13135" t="s">
        <v>5523</v>
      </c>
      <c r="C13135" t="s">
        <v>17410</v>
      </c>
      <c r="D13135" t="s">
        <v>17411</v>
      </c>
      <c r="E13135" s="74">
        <v>41823</v>
      </c>
      <c r="F13135">
        <v>0.24888399999999999</v>
      </c>
      <c r="G13135" t="s">
        <v>17</v>
      </c>
      <c r="H13135" t="s">
        <v>17315</v>
      </c>
      <c r="I13135" s="74">
        <v>43819</v>
      </c>
      <c r="J13135" t="s">
        <v>19</v>
      </c>
      <c r="K13135" t="s">
        <v>17325</v>
      </c>
    </row>
    <row r="13136" spans="1:11" hidden="1" x14ac:dyDescent="0.3">
      <c r="A13136" t="s">
        <v>5524</v>
      </c>
      <c r="B13136" t="s">
        <v>5525</v>
      </c>
      <c r="C13136" t="s">
        <v>17410</v>
      </c>
      <c r="D13136" t="s">
        <v>17411</v>
      </c>
      <c r="E13136" s="74">
        <v>41817</v>
      </c>
      <c r="F13136">
        <v>0.248256</v>
      </c>
      <c r="G13136" t="s">
        <v>17</v>
      </c>
      <c r="H13136" t="s">
        <v>17315</v>
      </c>
      <c r="I13136" s="74">
        <v>43789</v>
      </c>
      <c r="J13136" t="s">
        <v>19</v>
      </c>
      <c r="K13136" t="s">
        <v>17325</v>
      </c>
    </row>
    <row r="13137" spans="1:11" hidden="1" x14ac:dyDescent="0.3">
      <c r="A13137" t="s">
        <v>5526</v>
      </c>
      <c r="B13137" t="s">
        <v>5527</v>
      </c>
      <c r="C13137" t="s">
        <v>17410</v>
      </c>
      <c r="D13137" t="s">
        <v>17411</v>
      </c>
      <c r="E13137" s="74">
        <v>41759</v>
      </c>
      <c r="F13137">
        <v>0.24868199999999999</v>
      </c>
      <c r="G13137" t="s">
        <v>17</v>
      </c>
      <c r="H13137" t="s">
        <v>17315</v>
      </c>
      <c r="I13137" s="74">
        <v>43819</v>
      </c>
      <c r="J13137" t="s">
        <v>19</v>
      </c>
      <c r="K13137" t="s">
        <v>17325</v>
      </c>
    </row>
    <row r="13138" spans="1:11" hidden="1" x14ac:dyDescent="0.3">
      <c r="A13138" t="s">
        <v>5528</v>
      </c>
      <c r="B13138" t="s">
        <v>5529</v>
      </c>
      <c r="C13138" t="s">
        <v>17410</v>
      </c>
      <c r="D13138" t="s">
        <v>17411</v>
      </c>
      <c r="E13138" s="74">
        <v>41761</v>
      </c>
      <c r="F13138">
        <v>0.24857899999999999</v>
      </c>
      <c r="G13138" t="s">
        <v>17</v>
      </c>
      <c r="H13138" t="s">
        <v>17315</v>
      </c>
      <c r="I13138" s="74">
        <v>43789</v>
      </c>
      <c r="J13138" t="s">
        <v>19</v>
      </c>
      <c r="K13138" t="s">
        <v>17325</v>
      </c>
    </row>
    <row r="13139" spans="1:11" hidden="1" x14ac:dyDescent="0.3">
      <c r="A13139" t="s">
        <v>5530</v>
      </c>
      <c r="B13139" t="s">
        <v>5531</v>
      </c>
      <c r="C13139" t="s">
        <v>17410</v>
      </c>
      <c r="D13139" t="s">
        <v>17411</v>
      </c>
      <c r="E13139" s="74">
        <v>41789</v>
      </c>
      <c r="F13139">
        <v>0.24893699999999999</v>
      </c>
      <c r="G13139" t="s">
        <v>17</v>
      </c>
      <c r="H13139" t="s">
        <v>17315</v>
      </c>
      <c r="I13139" s="74">
        <v>43819</v>
      </c>
      <c r="J13139" t="s">
        <v>19</v>
      </c>
      <c r="K13139" t="s">
        <v>17325</v>
      </c>
    </row>
    <row r="13140" spans="1:11" hidden="1" x14ac:dyDescent="0.3">
      <c r="A13140" t="s">
        <v>5532</v>
      </c>
      <c r="B13140" t="s">
        <v>5533</v>
      </c>
      <c r="C13140" t="s">
        <v>17410</v>
      </c>
      <c r="D13140" t="s">
        <v>17411</v>
      </c>
      <c r="E13140" s="74">
        <v>41827</v>
      </c>
      <c r="F13140">
        <v>0.24873600000000001</v>
      </c>
      <c r="G13140" t="s">
        <v>17</v>
      </c>
      <c r="H13140" t="s">
        <v>17315</v>
      </c>
      <c r="I13140" s="74">
        <v>43789</v>
      </c>
      <c r="J13140" t="s">
        <v>19</v>
      </c>
      <c r="K13140" t="s">
        <v>17325</v>
      </c>
    </row>
    <row r="13141" spans="1:11" hidden="1" x14ac:dyDescent="0.3">
      <c r="A13141" t="s">
        <v>5534</v>
      </c>
      <c r="B13141" t="s">
        <v>5535</v>
      </c>
      <c r="C13141" t="s">
        <v>17410</v>
      </c>
      <c r="D13141" t="s">
        <v>17411</v>
      </c>
      <c r="E13141" s="74">
        <v>41795</v>
      </c>
      <c r="F13141">
        <v>0.24887899999999999</v>
      </c>
      <c r="G13141" t="s">
        <v>17</v>
      </c>
      <c r="H13141" t="s">
        <v>17315</v>
      </c>
      <c r="I13141" s="74">
        <v>43789</v>
      </c>
      <c r="J13141" t="s">
        <v>19</v>
      </c>
      <c r="K13141" t="s">
        <v>17325</v>
      </c>
    </row>
    <row r="13142" spans="1:11" hidden="1" x14ac:dyDescent="0.3">
      <c r="A13142" t="s">
        <v>5536</v>
      </c>
      <c r="B13142" t="s">
        <v>5537</v>
      </c>
      <c r="C13142" t="s">
        <v>17410</v>
      </c>
      <c r="D13142" t="s">
        <v>17411</v>
      </c>
      <c r="E13142" s="74">
        <v>41837</v>
      </c>
      <c r="F13142">
        <v>0.24889</v>
      </c>
      <c r="G13142" t="s">
        <v>17</v>
      </c>
      <c r="H13142" t="s">
        <v>17315</v>
      </c>
      <c r="I13142" s="74">
        <v>43819</v>
      </c>
      <c r="J13142" t="s">
        <v>19</v>
      </c>
      <c r="K13142" t="s">
        <v>17325</v>
      </c>
    </row>
    <row r="13143" spans="1:11" hidden="1" x14ac:dyDescent="0.3">
      <c r="A13143" t="s">
        <v>5538</v>
      </c>
      <c r="B13143" t="s">
        <v>5539</v>
      </c>
      <c r="C13143" t="s">
        <v>17410</v>
      </c>
      <c r="D13143" t="s">
        <v>17411</v>
      </c>
      <c r="E13143" s="74">
        <v>41750</v>
      </c>
      <c r="F13143">
        <v>0.24931900000000001</v>
      </c>
      <c r="G13143" t="s">
        <v>17</v>
      </c>
      <c r="H13143" t="s">
        <v>17315</v>
      </c>
      <c r="I13143" s="74">
        <v>43789</v>
      </c>
      <c r="J13143" t="s">
        <v>19</v>
      </c>
      <c r="K13143" t="s">
        <v>17325</v>
      </c>
    </row>
    <row r="13144" spans="1:11" hidden="1" x14ac:dyDescent="0.3">
      <c r="A13144" t="s">
        <v>5302</v>
      </c>
      <c r="B13144" t="s">
        <v>5303</v>
      </c>
      <c r="C13144" t="s">
        <v>17410</v>
      </c>
      <c r="D13144" t="s">
        <v>17411</v>
      </c>
      <c r="E13144" s="74">
        <v>41795</v>
      </c>
      <c r="F13144">
        <v>0.246755</v>
      </c>
      <c r="G13144" t="s">
        <v>17</v>
      </c>
      <c r="H13144" t="s">
        <v>17315</v>
      </c>
      <c r="I13144" s="74">
        <v>43819</v>
      </c>
      <c r="J13144" t="s">
        <v>19</v>
      </c>
      <c r="K13144" t="s">
        <v>17325</v>
      </c>
    </row>
    <row r="13145" spans="1:11" hidden="1" x14ac:dyDescent="0.3">
      <c r="A13145" t="s">
        <v>5540</v>
      </c>
      <c r="B13145" t="s">
        <v>5541</v>
      </c>
      <c r="C13145" t="s">
        <v>17410</v>
      </c>
      <c r="D13145" t="s">
        <v>17411</v>
      </c>
      <c r="E13145" s="74">
        <v>41732</v>
      </c>
      <c r="F13145">
        <v>0.249251</v>
      </c>
      <c r="G13145" t="s">
        <v>17</v>
      </c>
      <c r="H13145" t="s">
        <v>17315</v>
      </c>
      <c r="I13145" s="74">
        <v>43789</v>
      </c>
      <c r="J13145" t="s">
        <v>19</v>
      </c>
      <c r="K13145" t="s">
        <v>17325</v>
      </c>
    </row>
    <row r="13146" spans="1:11" hidden="1" x14ac:dyDescent="0.3">
      <c r="A13146" t="s">
        <v>5542</v>
      </c>
      <c r="B13146" t="s">
        <v>5543</v>
      </c>
      <c r="C13146" t="s">
        <v>17410</v>
      </c>
      <c r="D13146" t="s">
        <v>17411</v>
      </c>
      <c r="E13146" s="74">
        <v>41855</v>
      </c>
      <c r="F13146">
        <v>0.249219</v>
      </c>
      <c r="G13146" t="s">
        <v>17</v>
      </c>
      <c r="H13146" t="s">
        <v>17315</v>
      </c>
      <c r="I13146" s="74">
        <v>43789</v>
      </c>
      <c r="J13146" t="s">
        <v>19</v>
      </c>
      <c r="K13146" t="s">
        <v>17325</v>
      </c>
    </row>
    <row r="13147" spans="1:11" hidden="1" x14ac:dyDescent="0.3">
      <c r="A13147" t="s">
        <v>5544</v>
      </c>
      <c r="B13147" t="s">
        <v>5545</v>
      </c>
      <c r="C13147" t="s">
        <v>17410</v>
      </c>
      <c r="D13147" t="s">
        <v>17411</v>
      </c>
      <c r="E13147" s="74">
        <v>41734</v>
      </c>
      <c r="F13147">
        <v>0.24895500000000001</v>
      </c>
      <c r="G13147" t="s">
        <v>17</v>
      </c>
      <c r="H13147" t="s">
        <v>17315</v>
      </c>
      <c r="I13147" s="74">
        <v>43789</v>
      </c>
      <c r="J13147" t="s">
        <v>19</v>
      </c>
      <c r="K13147" t="s">
        <v>17325</v>
      </c>
    </row>
    <row r="13148" spans="1:11" hidden="1" x14ac:dyDescent="0.3">
      <c r="A13148" t="s">
        <v>5546</v>
      </c>
      <c r="B13148" t="s">
        <v>5547</v>
      </c>
      <c r="C13148" t="s">
        <v>17410</v>
      </c>
      <c r="D13148" t="s">
        <v>17411</v>
      </c>
      <c r="E13148" s="74">
        <v>41806</v>
      </c>
      <c r="F13148">
        <v>0.24916099999999999</v>
      </c>
      <c r="G13148" t="s">
        <v>17</v>
      </c>
      <c r="H13148" t="s">
        <v>17315</v>
      </c>
      <c r="I13148" s="74">
        <v>43819</v>
      </c>
      <c r="J13148" t="s">
        <v>19</v>
      </c>
      <c r="K13148" t="s">
        <v>17325</v>
      </c>
    </row>
    <row r="13149" spans="1:11" hidden="1" x14ac:dyDescent="0.3">
      <c r="A13149" t="s">
        <v>5548</v>
      </c>
      <c r="B13149" t="s">
        <v>5549</v>
      </c>
      <c r="C13149" t="s">
        <v>17410</v>
      </c>
      <c r="D13149" t="s">
        <v>17411</v>
      </c>
      <c r="E13149" s="74">
        <v>41830</v>
      </c>
      <c r="F13149">
        <v>0.24807100000000001</v>
      </c>
      <c r="G13149" t="s">
        <v>17</v>
      </c>
      <c r="H13149" t="s">
        <v>17315</v>
      </c>
      <c r="I13149" s="74">
        <v>43819</v>
      </c>
      <c r="J13149" t="s">
        <v>19</v>
      </c>
      <c r="K13149" t="s">
        <v>17325</v>
      </c>
    </row>
    <row r="13150" spans="1:11" hidden="1" x14ac:dyDescent="0.3">
      <c r="A13150" t="s">
        <v>5550</v>
      </c>
      <c r="B13150" t="s">
        <v>5551</v>
      </c>
      <c r="C13150" t="s">
        <v>17410</v>
      </c>
      <c r="D13150" t="s">
        <v>17411</v>
      </c>
      <c r="E13150" s="74">
        <v>41766</v>
      </c>
      <c r="F13150">
        <v>0.249416</v>
      </c>
      <c r="G13150" t="s">
        <v>17</v>
      </c>
      <c r="H13150" t="s">
        <v>17315</v>
      </c>
      <c r="I13150" s="74">
        <v>43819</v>
      </c>
      <c r="J13150" t="s">
        <v>19</v>
      </c>
      <c r="K13150" t="s">
        <v>17325</v>
      </c>
    </row>
    <row r="13151" spans="1:11" hidden="1" x14ac:dyDescent="0.3">
      <c r="A13151" t="s">
        <v>5552</v>
      </c>
      <c r="B13151" t="s">
        <v>5553</v>
      </c>
      <c r="C13151" t="s">
        <v>17410</v>
      </c>
      <c r="D13151" t="s">
        <v>17411</v>
      </c>
      <c r="E13151" s="74">
        <v>41649</v>
      </c>
      <c r="F13151">
        <v>0.249307</v>
      </c>
      <c r="G13151" t="s">
        <v>17</v>
      </c>
      <c r="H13151" t="s">
        <v>17315</v>
      </c>
      <c r="I13151" s="74">
        <v>43819</v>
      </c>
      <c r="J13151" t="s">
        <v>19</v>
      </c>
      <c r="K13151" t="s">
        <v>17325</v>
      </c>
    </row>
    <row r="13152" spans="1:11" hidden="1" x14ac:dyDescent="0.3">
      <c r="A13152" t="s">
        <v>5554</v>
      </c>
      <c r="B13152" t="s">
        <v>5555</v>
      </c>
      <c r="C13152" t="s">
        <v>17410</v>
      </c>
      <c r="D13152" t="s">
        <v>17411</v>
      </c>
      <c r="E13152" s="74">
        <v>41786</v>
      </c>
      <c r="F13152">
        <v>0.247971</v>
      </c>
      <c r="G13152" t="s">
        <v>17</v>
      </c>
      <c r="H13152" t="s">
        <v>17315</v>
      </c>
      <c r="I13152" s="74">
        <v>43789</v>
      </c>
      <c r="J13152" t="s">
        <v>19</v>
      </c>
      <c r="K13152" t="s">
        <v>17325</v>
      </c>
    </row>
    <row r="13153" spans="1:11" hidden="1" x14ac:dyDescent="0.3">
      <c r="A13153" t="s">
        <v>5556</v>
      </c>
      <c r="B13153" t="s">
        <v>5557</v>
      </c>
      <c r="C13153" t="s">
        <v>17410</v>
      </c>
      <c r="D13153" t="s">
        <v>17411</v>
      </c>
      <c r="E13153" s="74">
        <v>41761</v>
      </c>
      <c r="F13153">
        <v>0.24831700000000001</v>
      </c>
      <c r="G13153" t="s">
        <v>17</v>
      </c>
      <c r="H13153" t="s">
        <v>17315</v>
      </c>
      <c r="I13153" s="74">
        <v>43819</v>
      </c>
      <c r="J13153" t="s">
        <v>19</v>
      </c>
      <c r="K13153" t="s">
        <v>17325</v>
      </c>
    </row>
    <row r="13154" spans="1:11" hidden="1" x14ac:dyDescent="0.3">
      <c r="A13154" t="s">
        <v>5558</v>
      </c>
      <c r="B13154" t="s">
        <v>5559</v>
      </c>
      <c r="C13154" t="s">
        <v>17410</v>
      </c>
      <c r="D13154" t="s">
        <v>17411</v>
      </c>
      <c r="E13154" s="74">
        <v>41792</v>
      </c>
      <c r="F13154">
        <v>0.24921299999999999</v>
      </c>
      <c r="G13154" t="s">
        <v>17</v>
      </c>
      <c r="H13154" t="s">
        <v>17315</v>
      </c>
      <c r="I13154" s="74">
        <v>43819</v>
      </c>
      <c r="J13154" t="s">
        <v>19</v>
      </c>
      <c r="K13154" t="s">
        <v>17325</v>
      </c>
    </row>
    <row r="13155" spans="1:11" hidden="1" x14ac:dyDescent="0.3">
      <c r="A13155" t="s">
        <v>5304</v>
      </c>
      <c r="B13155" t="s">
        <v>5305</v>
      </c>
      <c r="C13155" t="s">
        <v>17410</v>
      </c>
      <c r="D13155" t="s">
        <v>17411</v>
      </c>
      <c r="E13155" s="74">
        <v>41796</v>
      </c>
      <c r="F13155">
        <v>0.24559600000000001</v>
      </c>
      <c r="G13155" t="s">
        <v>17</v>
      </c>
      <c r="H13155" t="s">
        <v>17315</v>
      </c>
      <c r="I13155" s="74">
        <v>43819</v>
      </c>
      <c r="J13155" t="s">
        <v>19</v>
      </c>
      <c r="K13155" t="s">
        <v>17325</v>
      </c>
    </row>
    <row r="13156" spans="1:11" hidden="1" x14ac:dyDescent="0.3">
      <c r="A13156" t="s">
        <v>5560</v>
      </c>
      <c r="B13156" t="s">
        <v>5561</v>
      </c>
      <c r="C13156" t="s">
        <v>17410</v>
      </c>
      <c r="D13156" t="s">
        <v>17411</v>
      </c>
      <c r="E13156" s="74">
        <v>41876</v>
      </c>
      <c r="F13156">
        <v>0.24867800000000001</v>
      </c>
      <c r="G13156" t="s">
        <v>17</v>
      </c>
      <c r="H13156" t="s">
        <v>17315</v>
      </c>
      <c r="I13156" s="74">
        <v>43789</v>
      </c>
      <c r="J13156" t="s">
        <v>19</v>
      </c>
      <c r="K13156" t="s">
        <v>17325</v>
      </c>
    </row>
    <row r="13157" spans="1:11" hidden="1" x14ac:dyDescent="0.3">
      <c r="A13157" t="s">
        <v>5562</v>
      </c>
      <c r="B13157" t="s">
        <v>5563</v>
      </c>
      <c r="C13157" t="s">
        <v>17410</v>
      </c>
      <c r="D13157" t="s">
        <v>17411</v>
      </c>
      <c r="E13157" s="74">
        <v>41765</v>
      </c>
      <c r="F13157">
        <v>0.24768599999999999</v>
      </c>
      <c r="G13157" t="s">
        <v>17</v>
      </c>
      <c r="H13157" t="s">
        <v>17315</v>
      </c>
      <c r="I13157" s="74">
        <v>43825</v>
      </c>
      <c r="J13157" t="s">
        <v>19</v>
      </c>
      <c r="K13157" t="s">
        <v>17325</v>
      </c>
    </row>
    <row r="13158" spans="1:11" hidden="1" x14ac:dyDescent="0.3">
      <c r="A13158" t="s">
        <v>5564</v>
      </c>
      <c r="B13158" t="s">
        <v>5565</v>
      </c>
      <c r="C13158" t="s">
        <v>17410</v>
      </c>
      <c r="D13158" t="s">
        <v>17411</v>
      </c>
      <c r="E13158" s="74">
        <v>41808</v>
      </c>
      <c r="F13158">
        <v>0.24856500000000001</v>
      </c>
      <c r="G13158" t="s">
        <v>17</v>
      </c>
      <c r="H13158" t="s">
        <v>17315</v>
      </c>
      <c r="I13158" s="74">
        <v>43789</v>
      </c>
      <c r="J13158" t="s">
        <v>19</v>
      </c>
      <c r="K13158" t="s">
        <v>17325</v>
      </c>
    </row>
    <row r="13159" spans="1:11" hidden="1" x14ac:dyDescent="0.3">
      <c r="A13159" t="s">
        <v>5566</v>
      </c>
      <c r="B13159" t="s">
        <v>5567</v>
      </c>
      <c r="C13159" t="s">
        <v>17410</v>
      </c>
      <c r="D13159" t="s">
        <v>17411</v>
      </c>
      <c r="E13159" s="74">
        <v>41865</v>
      </c>
      <c r="F13159">
        <v>0.24923300000000001</v>
      </c>
      <c r="G13159" t="s">
        <v>17</v>
      </c>
      <c r="H13159" t="s">
        <v>17315</v>
      </c>
      <c r="I13159" s="74">
        <v>43825</v>
      </c>
      <c r="J13159" t="s">
        <v>19</v>
      </c>
      <c r="K13159" t="s">
        <v>17325</v>
      </c>
    </row>
    <row r="13160" spans="1:11" hidden="1" x14ac:dyDescent="0.3">
      <c r="A13160" t="s">
        <v>5568</v>
      </c>
      <c r="B13160" t="s">
        <v>5569</v>
      </c>
      <c r="C13160" t="s">
        <v>17410</v>
      </c>
      <c r="D13160" t="s">
        <v>17411</v>
      </c>
      <c r="E13160" s="74">
        <v>41827</v>
      </c>
      <c r="F13160">
        <v>0.24853700000000001</v>
      </c>
      <c r="G13160" t="s">
        <v>17</v>
      </c>
      <c r="H13160" t="s">
        <v>17315</v>
      </c>
      <c r="I13160" s="74">
        <v>43789</v>
      </c>
      <c r="J13160" t="s">
        <v>19</v>
      </c>
      <c r="K13160" t="s">
        <v>17325</v>
      </c>
    </row>
    <row r="13161" spans="1:11" hidden="1" x14ac:dyDescent="0.3">
      <c r="A13161" t="s">
        <v>5570</v>
      </c>
      <c r="B13161" t="s">
        <v>5571</v>
      </c>
      <c r="C13161" t="s">
        <v>17410</v>
      </c>
      <c r="D13161" t="s">
        <v>17411</v>
      </c>
      <c r="E13161" s="74">
        <v>41775</v>
      </c>
      <c r="F13161">
        <v>0.248892</v>
      </c>
      <c r="G13161" t="s">
        <v>17</v>
      </c>
      <c r="H13161" t="s">
        <v>17315</v>
      </c>
      <c r="I13161" s="74">
        <v>43789</v>
      </c>
      <c r="J13161" t="s">
        <v>19</v>
      </c>
      <c r="K13161" t="s">
        <v>17325</v>
      </c>
    </row>
    <row r="13162" spans="1:11" hidden="1" x14ac:dyDescent="0.3">
      <c r="A13162" t="s">
        <v>5572</v>
      </c>
      <c r="B13162" t="s">
        <v>5573</v>
      </c>
      <c r="C13162" t="s">
        <v>17410</v>
      </c>
      <c r="D13162" t="s">
        <v>17411</v>
      </c>
      <c r="E13162" s="74">
        <v>41808</v>
      </c>
      <c r="F13162">
        <v>0.24809200000000001</v>
      </c>
      <c r="G13162" t="s">
        <v>17</v>
      </c>
      <c r="H13162" t="s">
        <v>17315</v>
      </c>
      <c r="I13162" s="74">
        <v>43789</v>
      </c>
      <c r="J13162" t="s">
        <v>19</v>
      </c>
      <c r="K13162" t="s">
        <v>17325</v>
      </c>
    </row>
    <row r="13163" spans="1:11" hidden="1" x14ac:dyDescent="0.3">
      <c r="A13163" t="s">
        <v>5574</v>
      </c>
      <c r="B13163" t="s">
        <v>5575</v>
      </c>
      <c r="C13163" t="s">
        <v>17410</v>
      </c>
      <c r="D13163" t="s">
        <v>17411</v>
      </c>
      <c r="E13163" s="74">
        <v>41789</v>
      </c>
      <c r="F13163">
        <v>0.24812200000000001</v>
      </c>
      <c r="G13163" t="s">
        <v>17</v>
      </c>
      <c r="H13163" t="s">
        <v>17315</v>
      </c>
      <c r="I13163" s="74">
        <v>43789</v>
      </c>
      <c r="J13163" t="s">
        <v>19</v>
      </c>
      <c r="K13163" t="s">
        <v>17325</v>
      </c>
    </row>
    <row r="13164" spans="1:11" hidden="1" x14ac:dyDescent="0.3">
      <c r="A13164" t="s">
        <v>5576</v>
      </c>
      <c r="B13164" t="s">
        <v>5577</v>
      </c>
      <c r="C13164" t="s">
        <v>17410</v>
      </c>
      <c r="D13164" t="s">
        <v>17411</v>
      </c>
      <c r="E13164" s="74">
        <v>41737</v>
      </c>
      <c r="F13164">
        <v>0.24893100000000001</v>
      </c>
      <c r="G13164" t="s">
        <v>17</v>
      </c>
      <c r="H13164" t="s">
        <v>17315</v>
      </c>
      <c r="I13164" s="74">
        <v>43825</v>
      </c>
      <c r="J13164" t="s">
        <v>19</v>
      </c>
      <c r="K13164" t="s">
        <v>17325</v>
      </c>
    </row>
    <row r="13165" spans="1:11" hidden="1" x14ac:dyDescent="0.3">
      <c r="A13165" t="s">
        <v>5578</v>
      </c>
      <c r="B13165" t="s">
        <v>5579</v>
      </c>
      <c r="C13165" t="s">
        <v>17410</v>
      </c>
      <c r="D13165" t="s">
        <v>17411</v>
      </c>
      <c r="E13165" s="74">
        <v>41876</v>
      </c>
      <c r="F13165">
        <v>0.24910499999999999</v>
      </c>
      <c r="G13165" t="s">
        <v>17</v>
      </c>
      <c r="H13165" t="s">
        <v>17315</v>
      </c>
      <c r="I13165" s="74">
        <v>43789</v>
      </c>
      <c r="J13165" t="s">
        <v>19</v>
      </c>
      <c r="K13165" t="s">
        <v>17325</v>
      </c>
    </row>
    <row r="13166" spans="1:11" hidden="1" x14ac:dyDescent="0.3">
      <c r="A13166" t="s">
        <v>5308</v>
      </c>
      <c r="B13166" t="s">
        <v>5309</v>
      </c>
      <c r="C13166" t="s">
        <v>17410</v>
      </c>
      <c r="D13166" t="s">
        <v>17411</v>
      </c>
      <c r="E13166" s="74">
        <v>41719</v>
      </c>
      <c r="F13166">
        <v>0.24618899999999999</v>
      </c>
      <c r="G13166" t="s">
        <v>17</v>
      </c>
      <c r="H13166" t="s">
        <v>17315</v>
      </c>
      <c r="I13166" s="74">
        <v>43819</v>
      </c>
      <c r="J13166" t="s">
        <v>19</v>
      </c>
      <c r="K13166" t="s">
        <v>17325</v>
      </c>
    </row>
    <row r="13167" spans="1:11" hidden="1" x14ac:dyDescent="0.3">
      <c r="A13167" t="s">
        <v>5580</v>
      </c>
      <c r="B13167" t="s">
        <v>5581</v>
      </c>
      <c r="C13167" t="s">
        <v>17410</v>
      </c>
      <c r="D13167" t="s">
        <v>17411</v>
      </c>
      <c r="E13167" s="74">
        <v>41795</v>
      </c>
      <c r="F13167">
        <v>0.24918399999999999</v>
      </c>
      <c r="G13167" t="s">
        <v>17</v>
      </c>
      <c r="H13167" t="s">
        <v>17315</v>
      </c>
      <c r="I13167" s="74">
        <v>43789</v>
      </c>
      <c r="J13167" t="s">
        <v>19</v>
      </c>
      <c r="K13167" t="s">
        <v>17325</v>
      </c>
    </row>
    <row r="13168" spans="1:11" hidden="1" x14ac:dyDescent="0.3">
      <c r="A13168" t="s">
        <v>5582</v>
      </c>
      <c r="B13168" t="s">
        <v>5583</v>
      </c>
      <c r="C13168" t="s">
        <v>17410</v>
      </c>
      <c r="D13168" t="s">
        <v>17411</v>
      </c>
      <c r="E13168" s="74">
        <v>41765</v>
      </c>
      <c r="F13168">
        <v>0.248109</v>
      </c>
      <c r="G13168" t="s">
        <v>17</v>
      </c>
      <c r="H13168" t="s">
        <v>17315</v>
      </c>
      <c r="I13168" s="74">
        <v>43789</v>
      </c>
      <c r="J13168" t="s">
        <v>19</v>
      </c>
      <c r="K13168" t="s">
        <v>17325</v>
      </c>
    </row>
    <row r="13169" spans="1:11" hidden="1" x14ac:dyDescent="0.3">
      <c r="A13169" t="s">
        <v>5584</v>
      </c>
      <c r="B13169" t="s">
        <v>5585</v>
      </c>
      <c r="C13169" t="s">
        <v>17410</v>
      </c>
      <c r="D13169" t="s">
        <v>17411</v>
      </c>
      <c r="E13169" s="74">
        <v>41766</v>
      </c>
      <c r="F13169">
        <v>0.248914</v>
      </c>
      <c r="G13169" t="s">
        <v>17</v>
      </c>
      <c r="H13169" t="s">
        <v>17315</v>
      </c>
      <c r="I13169" s="74">
        <v>43789</v>
      </c>
      <c r="J13169" t="s">
        <v>19</v>
      </c>
      <c r="K13169" t="s">
        <v>17325</v>
      </c>
    </row>
    <row r="13170" spans="1:11" hidden="1" x14ac:dyDescent="0.3">
      <c r="A13170" t="s">
        <v>5586</v>
      </c>
      <c r="B13170" t="s">
        <v>5587</v>
      </c>
      <c r="C13170" t="s">
        <v>17410</v>
      </c>
      <c r="D13170" t="s">
        <v>17411</v>
      </c>
      <c r="E13170" s="74">
        <v>41695</v>
      </c>
      <c r="F13170">
        <v>0.24912799999999999</v>
      </c>
      <c r="G13170" t="s">
        <v>17</v>
      </c>
      <c r="H13170" t="s">
        <v>17315</v>
      </c>
      <c r="I13170" s="74">
        <v>43819</v>
      </c>
      <c r="J13170" t="s">
        <v>19</v>
      </c>
      <c r="K13170" t="s">
        <v>17325</v>
      </c>
    </row>
    <row r="13171" spans="1:11" hidden="1" x14ac:dyDescent="0.3">
      <c r="A13171" t="s">
        <v>5588</v>
      </c>
      <c r="B13171" t="s">
        <v>5589</v>
      </c>
      <c r="C13171" t="s">
        <v>17410</v>
      </c>
      <c r="D13171" t="s">
        <v>17411</v>
      </c>
      <c r="E13171" s="74">
        <v>41750</v>
      </c>
      <c r="F13171">
        <v>0.248587</v>
      </c>
      <c r="G13171" t="s">
        <v>17</v>
      </c>
      <c r="H13171" t="s">
        <v>17315</v>
      </c>
      <c r="I13171" s="74">
        <v>43789</v>
      </c>
      <c r="J13171" t="s">
        <v>19</v>
      </c>
      <c r="K13171" t="s">
        <v>17325</v>
      </c>
    </row>
    <row r="13172" spans="1:11" hidden="1" x14ac:dyDescent="0.3">
      <c r="A13172" t="s">
        <v>5590</v>
      </c>
      <c r="B13172" t="s">
        <v>5591</v>
      </c>
      <c r="C13172" t="s">
        <v>17410</v>
      </c>
      <c r="D13172" t="s">
        <v>17411</v>
      </c>
      <c r="E13172" s="74">
        <v>41789</v>
      </c>
      <c r="F13172">
        <v>0.24893000000000001</v>
      </c>
      <c r="G13172" t="s">
        <v>17</v>
      </c>
      <c r="H13172" t="s">
        <v>17315</v>
      </c>
      <c r="I13172" s="74">
        <v>43888</v>
      </c>
      <c r="J13172" t="s">
        <v>19</v>
      </c>
      <c r="K13172" t="s">
        <v>17325</v>
      </c>
    </row>
    <row r="13173" spans="1:11" hidden="1" x14ac:dyDescent="0.3">
      <c r="A13173" t="s">
        <v>5592</v>
      </c>
      <c r="B13173" t="s">
        <v>5593</v>
      </c>
      <c r="C13173" t="s">
        <v>17410</v>
      </c>
      <c r="D13173" t="s">
        <v>17411</v>
      </c>
      <c r="E13173" s="74">
        <v>41766</v>
      </c>
      <c r="F13173">
        <v>0.24837500000000001</v>
      </c>
      <c r="G13173" t="s">
        <v>17</v>
      </c>
      <c r="H13173" t="s">
        <v>17315</v>
      </c>
      <c r="I13173" s="74">
        <v>43789</v>
      </c>
      <c r="J13173" t="s">
        <v>19</v>
      </c>
      <c r="K13173" t="s">
        <v>17325</v>
      </c>
    </row>
    <row r="13174" spans="1:11" hidden="1" x14ac:dyDescent="0.3">
      <c r="A13174" t="s">
        <v>5594</v>
      </c>
      <c r="B13174" t="s">
        <v>5595</v>
      </c>
      <c r="C13174" t="s">
        <v>17410</v>
      </c>
      <c r="D13174" t="s">
        <v>17411</v>
      </c>
      <c r="E13174" s="74">
        <v>41794</v>
      </c>
      <c r="F13174">
        <v>0.24884000000000001</v>
      </c>
      <c r="G13174" t="s">
        <v>17</v>
      </c>
      <c r="H13174" t="s">
        <v>17315</v>
      </c>
      <c r="I13174" s="74">
        <v>43790</v>
      </c>
      <c r="J13174" t="s">
        <v>19</v>
      </c>
      <c r="K13174" t="s">
        <v>17325</v>
      </c>
    </row>
    <row r="13175" spans="1:11" hidden="1" x14ac:dyDescent="0.3">
      <c r="A13175" t="s">
        <v>5596</v>
      </c>
      <c r="B13175" t="s">
        <v>5597</v>
      </c>
      <c r="C13175" t="s">
        <v>17410</v>
      </c>
      <c r="D13175" t="s">
        <v>17411</v>
      </c>
      <c r="E13175" s="74">
        <v>41766</v>
      </c>
      <c r="F13175">
        <v>0.248887</v>
      </c>
      <c r="G13175" t="s">
        <v>17</v>
      </c>
      <c r="H13175" t="s">
        <v>17315</v>
      </c>
      <c r="I13175" s="74">
        <v>43790</v>
      </c>
      <c r="J13175" t="s">
        <v>19</v>
      </c>
      <c r="K13175" t="s">
        <v>17325</v>
      </c>
    </row>
    <row r="13176" spans="1:11" hidden="1" x14ac:dyDescent="0.3">
      <c r="A13176" t="s">
        <v>5598</v>
      </c>
      <c r="B13176" t="s">
        <v>5599</v>
      </c>
      <c r="C13176" t="s">
        <v>17410</v>
      </c>
      <c r="D13176" t="s">
        <v>17411</v>
      </c>
      <c r="E13176" s="74">
        <v>41733</v>
      </c>
      <c r="F13176">
        <v>0.247951</v>
      </c>
      <c r="G13176" t="s">
        <v>17</v>
      </c>
      <c r="H13176" t="s">
        <v>17315</v>
      </c>
      <c r="I13176" s="74">
        <v>43790</v>
      </c>
      <c r="J13176" t="s">
        <v>19</v>
      </c>
      <c r="K13176" t="s">
        <v>17325</v>
      </c>
    </row>
    <row r="13177" spans="1:11" hidden="1" x14ac:dyDescent="0.3">
      <c r="A13177" t="s">
        <v>5310</v>
      </c>
      <c r="B13177" t="s">
        <v>5311</v>
      </c>
      <c r="C13177" t="s">
        <v>17410</v>
      </c>
      <c r="D13177" t="s">
        <v>17411</v>
      </c>
      <c r="E13177" s="74">
        <v>41746</v>
      </c>
      <c r="F13177">
        <v>0.246586</v>
      </c>
      <c r="G13177" t="s">
        <v>17</v>
      </c>
      <c r="H13177" t="s">
        <v>17315</v>
      </c>
      <c r="I13177" s="74">
        <v>43789</v>
      </c>
      <c r="J13177" t="s">
        <v>19</v>
      </c>
      <c r="K13177" t="s">
        <v>17325</v>
      </c>
    </row>
    <row r="13178" spans="1:11" hidden="1" x14ac:dyDescent="0.3">
      <c r="A13178" t="s">
        <v>5600</v>
      </c>
      <c r="B13178" t="s">
        <v>5601</v>
      </c>
      <c r="C13178" t="s">
        <v>17410</v>
      </c>
      <c r="D13178" t="s">
        <v>17411</v>
      </c>
      <c r="E13178" s="74">
        <v>41890</v>
      </c>
      <c r="F13178">
        <v>0.24944</v>
      </c>
      <c r="G13178" t="s">
        <v>17</v>
      </c>
      <c r="H13178" t="s">
        <v>17315</v>
      </c>
      <c r="I13178" s="74">
        <v>43790</v>
      </c>
      <c r="J13178" t="s">
        <v>19</v>
      </c>
      <c r="K13178" t="s">
        <v>17325</v>
      </c>
    </row>
    <row r="13179" spans="1:11" hidden="1" x14ac:dyDescent="0.3">
      <c r="A13179" t="s">
        <v>5602</v>
      </c>
      <c r="B13179" t="s">
        <v>5603</v>
      </c>
      <c r="C13179" t="s">
        <v>17410</v>
      </c>
      <c r="D13179" t="s">
        <v>17411</v>
      </c>
      <c r="E13179" s="74">
        <v>41704</v>
      </c>
      <c r="F13179">
        <v>0.24729799999999999</v>
      </c>
      <c r="G13179" t="s">
        <v>17</v>
      </c>
      <c r="H13179" t="s">
        <v>17315</v>
      </c>
      <c r="I13179" s="74">
        <v>43819</v>
      </c>
      <c r="J13179" t="s">
        <v>19</v>
      </c>
      <c r="K13179" t="s">
        <v>17325</v>
      </c>
    </row>
    <row r="13180" spans="1:11" hidden="1" x14ac:dyDescent="0.3">
      <c r="A13180" t="s">
        <v>5604</v>
      </c>
      <c r="B13180" t="s">
        <v>5605</v>
      </c>
      <c r="C13180" t="s">
        <v>17410</v>
      </c>
      <c r="D13180" t="s">
        <v>17411</v>
      </c>
      <c r="E13180" s="74">
        <v>41767</v>
      </c>
      <c r="F13180">
        <v>0.24790100000000001</v>
      </c>
      <c r="G13180" t="s">
        <v>17</v>
      </c>
      <c r="H13180" t="s">
        <v>17315</v>
      </c>
      <c r="I13180" s="74">
        <v>43790</v>
      </c>
      <c r="J13180" t="s">
        <v>19</v>
      </c>
      <c r="K13180" t="s">
        <v>17325</v>
      </c>
    </row>
    <row r="13181" spans="1:11" hidden="1" x14ac:dyDescent="0.3">
      <c r="A13181" t="s">
        <v>5606</v>
      </c>
      <c r="B13181" t="s">
        <v>5607</v>
      </c>
      <c r="C13181" t="s">
        <v>17410</v>
      </c>
      <c r="D13181" t="s">
        <v>17411</v>
      </c>
      <c r="E13181" s="74">
        <v>41733</v>
      </c>
      <c r="F13181">
        <v>0.249475</v>
      </c>
      <c r="G13181" t="s">
        <v>17</v>
      </c>
      <c r="H13181" t="s">
        <v>17315</v>
      </c>
      <c r="I13181" s="74">
        <v>43790</v>
      </c>
      <c r="J13181" t="s">
        <v>19</v>
      </c>
      <c r="K13181" t="s">
        <v>17325</v>
      </c>
    </row>
    <row r="13182" spans="1:11" hidden="1" x14ac:dyDescent="0.3">
      <c r="A13182" t="s">
        <v>11004</v>
      </c>
      <c r="B13182" t="s">
        <v>11003</v>
      </c>
      <c r="C13182" t="s">
        <v>17410</v>
      </c>
      <c r="D13182" t="s">
        <v>17411</v>
      </c>
      <c r="E13182" s="74">
        <v>41816</v>
      </c>
      <c r="F13182">
        <v>0.24868100000000001</v>
      </c>
      <c r="G13182" t="s">
        <v>17</v>
      </c>
      <c r="H13182" t="s">
        <v>17315</v>
      </c>
      <c r="I13182" s="74">
        <v>44797</v>
      </c>
      <c r="J13182" t="s">
        <v>19</v>
      </c>
      <c r="K13182" t="s">
        <v>17325</v>
      </c>
    </row>
    <row r="13183" spans="1:11" hidden="1" x14ac:dyDescent="0.3">
      <c r="A13183" t="s">
        <v>5608</v>
      </c>
      <c r="B13183" t="s">
        <v>5609</v>
      </c>
      <c r="C13183" t="s">
        <v>17410</v>
      </c>
      <c r="D13183" t="s">
        <v>17411</v>
      </c>
      <c r="E13183" s="74">
        <v>41831</v>
      </c>
      <c r="F13183">
        <v>0.248192</v>
      </c>
      <c r="G13183" t="s">
        <v>17</v>
      </c>
      <c r="H13183" t="s">
        <v>17315</v>
      </c>
      <c r="I13183" s="74">
        <v>43790</v>
      </c>
      <c r="J13183" t="s">
        <v>19</v>
      </c>
      <c r="K13183" t="s">
        <v>17325</v>
      </c>
    </row>
    <row r="13184" spans="1:11" hidden="1" x14ac:dyDescent="0.3">
      <c r="A13184" t="s">
        <v>5610</v>
      </c>
      <c r="B13184" t="s">
        <v>5611</v>
      </c>
      <c r="C13184" t="s">
        <v>17410</v>
      </c>
      <c r="D13184" t="s">
        <v>17411</v>
      </c>
      <c r="E13184" s="74">
        <v>41694</v>
      </c>
      <c r="F13184">
        <v>0.248054</v>
      </c>
      <c r="G13184" t="s">
        <v>17</v>
      </c>
      <c r="H13184" t="s">
        <v>17315</v>
      </c>
      <c r="I13184" s="74">
        <v>43790</v>
      </c>
      <c r="J13184" t="s">
        <v>19</v>
      </c>
      <c r="K13184" t="s">
        <v>17325</v>
      </c>
    </row>
    <row r="13185" spans="1:11" hidden="1" x14ac:dyDescent="0.3">
      <c r="A13185" t="s">
        <v>5612</v>
      </c>
      <c r="B13185" t="s">
        <v>5613</v>
      </c>
      <c r="C13185" t="s">
        <v>17410</v>
      </c>
      <c r="D13185" t="s">
        <v>17411</v>
      </c>
      <c r="E13185" s="74">
        <v>41766</v>
      </c>
      <c r="F13185">
        <v>0.24787000000000001</v>
      </c>
      <c r="G13185" t="s">
        <v>17</v>
      </c>
      <c r="H13185" t="s">
        <v>17315</v>
      </c>
      <c r="I13185" s="74">
        <v>43819</v>
      </c>
      <c r="J13185" t="s">
        <v>19</v>
      </c>
      <c r="K13185" t="s">
        <v>17325</v>
      </c>
    </row>
    <row r="13186" spans="1:11" hidden="1" x14ac:dyDescent="0.3">
      <c r="A13186" t="s">
        <v>5614</v>
      </c>
      <c r="B13186" t="s">
        <v>5615</v>
      </c>
      <c r="C13186" t="s">
        <v>17410</v>
      </c>
      <c r="D13186" t="s">
        <v>17411</v>
      </c>
      <c r="E13186" s="74">
        <v>41835</v>
      </c>
      <c r="F13186">
        <v>0.249138</v>
      </c>
      <c r="G13186" t="s">
        <v>17</v>
      </c>
      <c r="H13186" t="s">
        <v>17315</v>
      </c>
      <c r="I13186" s="74">
        <v>43819</v>
      </c>
      <c r="J13186" t="s">
        <v>19</v>
      </c>
      <c r="K13186" t="s">
        <v>17325</v>
      </c>
    </row>
    <row r="13187" spans="1:11" hidden="1" x14ac:dyDescent="0.3">
      <c r="A13187" t="s">
        <v>5616</v>
      </c>
      <c r="B13187" t="s">
        <v>5617</v>
      </c>
      <c r="C13187" t="s">
        <v>17410</v>
      </c>
      <c r="D13187" t="s">
        <v>17411</v>
      </c>
      <c r="E13187" s="74">
        <v>41818</v>
      </c>
      <c r="F13187">
        <v>0.24884700000000001</v>
      </c>
      <c r="G13187" t="s">
        <v>17</v>
      </c>
      <c r="H13187" t="s">
        <v>17315</v>
      </c>
      <c r="I13187" s="74">
        <v>43790</v>
      </c>
      <c r="J13187" t="s">
        <v>19</v>
      </c>
      <c r="K13187" t="s">
        <v>17325</v>
      </c>
    </row>
    <row r="13188" spans="1:11" hidden="1" x14ac:dyDescent="0.3">
      <c r="A13188" t="s">
        <v>5312</v>
      </c>
      <c r="B13188" t="s">
        <v>5313</v>
      </c>
      <c r="C13188" t="s">
        <v>17410</v>
      </c>
      <c r="D13188" t="s">
        <v>17411</v>
      </c>
      <c r="E13188" s="74">
        <v>41766</v>
      </c>
      <c r="F13188">
        <v>0.24806800000000001</v>
      </c>
      <c r="G13188" t="s">
        <v>17</v>
      </c>
      <c r="H13188" t="s">
        <v>17315</v>
      </c>
      <c r="I13188" s="74">
        <v>43819</v>
      </c>
      <c r="J13188" t="s">
        <v>19</v>
      </c>
      <c r="K13188" t="s">
        <v>17325</v>
      </c>
    </row>
    <row r="13189" spans="1:11" hidden="1" x14ac:dyDescent="0.3">
      <c r="A13189" t="s">
        <v>5618</v>
      </c>
      <c r="B13189" t="s">
        <v>5619</v>
      </c>
      <c r="C13189" t="s">
        <v>17410</v>
      </c>
      <c r="D13189" t="s">
        <v>17411</v>
      </c>
      <c r="E13189" s="74">
        <v>41767</v>
      </c>
      <c r="F13189">
        <v>0.24909600000000001</v>
      </c>
      <c r="G13189" t="s">
        <v>17</v>
      </c>
      <c r="H13189" t="s">
        <v>17315</v>
      </c>
      <c r="I13189" s="74">
        <v>43790</v>
      </c>
      <c r="J13189" t="s">
        <v>19</v>
      </c>
      <c r="K13189" t="s">
        <v>17325</v>
      </c>
    </row>
    <row r="13190" spans="1:11" hidden="1" x14ac:dyDescent="0.3">
      <c r="A13190" t="s">
        <v>5620</v>
      </c>
      <c r="B13190" t="s">
        <v>5621</v>
      </c>
      <c r="C13190" t="s">
        <v>17410</v>
      </c>
      <c r="D13190" t="s">
        <v>17411</v>
      </c>
      <c r="E13190" s="74">
        <v>41863</v>
      </c>
      <c r="F13190">
        <v>0.247865</v>
      </c>
      <c r="G13190" t="s">
        <v>17</v>
      </c>
      <c r="H13190" t="s">
        <v>17315</v>
      </c>
      <c r="I13190" s="74">
        <v>43790</v>
      </c>
      <c r="J13190" t="s">
        <v>19</v>
      </c>
      <c r="K13190" t="s">
        <v>17325</v>
      </c>
    </row>
    <row r="13191" spans="1:11" hidden="1" x14ac:dyDescent="0.3">
      <c r="A13191" t="s">
        <v>5622</v>
      </c>
      <c r="B13191" t="s">
        <v>5623</v>
      </c>
      <c r="C13191" t="s">
        <v>17410</v>
      </c>
      <c r="D13191" t="s">
        <v>17411</v>
      </c>
      <c r="E13191" s="74">
        <v>41782</v>
      </c>
      <c r="F13191">
        <v>0.247639</v>
      </c>
      <c r="G13191" t="s">
        <v>17</v>
      </c>
      <c r="H13191" t="s">
        <v>17315</v>
      </c>
      <c r="I13191" s="74">
        <v>43819</v>
      </c>
      <c r="J13191" t="s">
        <v>19</v>
      </c>
      <c r="K13191" t="s">
        <v>17325</v>
      </c>
    </row>
    <row r="13192" spans="1:11" hidden="1" x14ac:dyDescent="0.3">
      <c r="A13192" t="s">
        <v>5624</v>
      </c>
      <c r="B13192" t="s">
        <v>5625</v>
      </c>
      <c r="C13192" t="s">
        <v>17410</v>
      </c>
      <c r="D13192" t="s">
        <v>17411</v>
      </c>
      <c r="E13192" s="74">
        <v>41796</v>
      </c>
      <c r="F13192">
        <v>0.24848799999999999</v>
      </c>
      <c r="G13192" t="s">
        <v>17</v>
      </c>
      <c r="H13192" t="s">
        <v>17315</v>
      </c>
      <c r="I13192" s="74">
        <v>43790</v>
      </c>
      <c r="J13192" t="s">
        <v>19</v>
      </c>
      <c r="K13192" t="s">
        <v>17325</v>
      </c>
    </row>
    <row r="13193" spans="1:11" hidden="1" x14ac:dyDescent="0.3">
      <c r="A13193" t="s">
        <v>5626</v>
      </c>
      <c r="B13193" t="s">
        <v>5627</v>
      </c>
      <c r="C13193" t="s">
        <v>17410</v>
      </c>
      <c r="D13193" t="s">
        <v>17411</v>
      </c>
      <c r="E13193" s="74">
        <v>41923</v>
      </c>
      <c r="F13193">
        <v>0.24921599999999999</v>
      </c>
      <c r="G13193" t="s">
        <v>17</v>
      </c>
      <c r="H13193" t="s">
        <v>17315</v>
      </c>
      <c r="I13193" s="74">
        <v>43819</v>
      </c>
      <c r="J13193" t="s">
        <v>19</v>
      </c>
      <c r="K13193" t="s">
        <v>17325</v>
      </c>
    </row>
    <row r="13194" spans="1:11" hidden="1" x14ac:dyDescent="0.3">
      <c r="A13194" t="s">
        <v>5628</v>
      </c>
      <c r="B13194" t="s">
        <v>5629</v>
      </c>
      <c r="C13194" t="s">
        <v>17410</v>
      </c>
      <c r="D13194" t="s">
        <v>17411</v>
      </c>
      <c r="E13194" s="74">
        <v>41807</v>
      </c>
      <c r="F13194">
        <v>0.24895100000000001</v>
      </c>
      <c r="G13194" t="s">
        <v>17</v>
      </c>
      <c r="H13194" t="s">
        <v>17315</v>
      </c>
      <c r="I13194" s="74">
        <v>43790</v>
      </c>
      <c r="J13194" t="s">
        <v>19</v>
      </c>
      <c r="K13194" t="s">
        <v>17325</v>
      </c>
    </row>
    <row r="13195" spans="1:11" hidden="1" x14ac:dyDescent="0.3">
      <c r="A13195" t="s">
        <v>5630</v>
      </c>
      <c r="B13195" t="s">
        <v>5631</v>
      </c>
      <c r="C13195" t="s">
        <v>17410</v>
      </c>
      <c r="D13195" t="s">
        <v>17411</v>
      </c>
      <c r="E13195" s="74">
        <v>41780</v>
      </c>
      <c r="F13195">
        <v>0.24818899999999999</v>
      </c>
      <c r="G13195" t="s">
        <v>17</v>
      </c>
      <c r="H13195" t="s">
        <v>17315</v>
      </c>
      <c r="I13195" s="74">
        <v>43790</v>
      </c>
      <c r="J13195" t="s">
        <v>19</v>
      </c>
      <c r="K13195" t="s">
        <v>17325</v>
      </c>
    </row>
    <row r="13196" spans="1:11" hidden="1" x14ac:dyDescent="0.3">
      <c r="A13196" t="s">
        <v>5632</v>
      </c>
      <c r="B13196" t="s">
        <v>5633</v>
      </c>
      <c r="C13196" t="s">
        <v>17410</v>
      </c>
      <c r="D13196" t="s">
        <v>17411</v>
      </c>
      <c r="E13196" s="74">
        <v>41877</v>
      </c>
      <c r="F13196">
        <v>0.249449</v>
      </c>
      <c r="G13196" t="s">
        <v>17</v>
      </c>
      <c r="H13196" t="s">
        <v>17315</v>
      </c>
      <c r="I13196" s="74">
        <v>43790</v>
      </c>
      <c r="J13196" t="s">
        <v>19</v>
      </c>
      <c r="K13196" t="s">
        <v>17325</v>
      </c>
    </row>
    <row r="13197" spans="1:11" hidden="1" x14ac:dyDescent="0.3">
      <c r="A13197" t="s">
        <v>5634</v>
      </c>
      <c r="B13197" t="s">
        <v>5635</v>
      </c>
      <c r="C13197" t="s">
        <v>17410</v>
      </c>
      <c r="D13197" t="s">
        <v>17411</v>
      </c>
      <c r="E13197" s="74">
        <v>41803</v>
      </c>
      <c r="F13197">
        <v>0.24918999999999999</v>
      </c>
      <c r="G13197" t="s">
        <v>17</v>
      </c>
      <c r="H13197" t="s">
        <v>17315</v>
      </c>
      <c r="I13197" s="74">
        <v>43819</v>
      </c>
      <c r="J13197" t="s">
        <v>19</v>
      </c>
      <c r="K13197" t="s">
        <v>17325</v>
      </c>
    </row>
    <row r="13198" spans="1:11" hidden="1" x14ac:dyDescent="0.3">
      <c r="A13198" t="s">
        <v>5636</v>
      </c>
      <c r="B13198" t="s">
        <v>5637</v>
      </c>
      <c r="C13198" t="s">
        <v>17410</v>
      </c>
      <c r="D13198" t="s">
        <v>17411</v>
      </c>
      <c r="E13198" s="74">
        <v>41871</v>
      </c>
      <c r="F13198">
        <v>0.24912400000000001</v>
      </c>
      <c r="G13198" t="s">
        <v>17</v>
      </c>
      <c r="H13198" t="s">
        <v>17315</v>
      </c>
      <c r="I13198" s="74">
        <v>43790</v>
      </c>
      <c r="J13198" t="s">
        <v>19</v>
      </c>
      <c r="K13198" t="s">
        <v>17325</v>
      </c>
    </row>
    <row r="13199" spans="1:11" hidden="1" x14ac:dyDescent="0.3">
      <c r="A13199" t="s">
        <v>5314</v>
      </c>
      <c r="B13199" t="s">
        <v>5315</v>
      </c>
      <c r="C13199" t="s">
        <v>17410</v>
      </c>
      <c r="D13199" t="s">
        <v>17411</v>
      </c>
      <c r="E13199" s="74">
        <v>41792</v>
      </c>
      <c r="F13199">
        <v>0.24924299999999999</v>
      </c>
      <c r="G13199" t="s">
        <v>17</v>
      </c>
      <c r="H13199" t="s">
        <v>17315</v>
      </c>
      <c r="I13199" s="74">
        <v>43819</v>
      </c>
      <c r="J13199" t="s">
        <v>19</v>
      </c>
      <c r="K13199" t="s">
        <v>17325</v>
      </c>
    </row>
    <row r="13200" spans="1:11" hidden="1" x14ac:dyDescent="0.3">
      <c r="A13200" t="s">
        <v>5638</v>
      </c>
      <c r="B13200" t="s">
        <v>5639</v>
      </c>
      <c r="C13200" t="s">
        <v>17410</v>
      </c>
      <c r="D13200" t="s">
        <v>17411</v>
      </c>
      <c r="E13200" s="74">
        <v>41848</v>
      </c>
      <c r="F13200">
        <v>0.248863</v>
      </c>
      <c r="G13200" t="s">
        <v>17</v>
      </c>
      <c r="H13200" t="s">
        <v>17315</v>
      </c>
      <c r="I13200" s="74">
        <v>43819</v>
      </c>
      <c r="J13200" t="s">
        <v>19</v>
      </c>
      <c r="K13200" t="s">
        <v>17325</v>
      </c>
    </row>
    <row r="13201" spans="1:11" hidden="1" x14ac:dyDescent="0.3">
      <c r="A13201" t="s">
        <v>5640</v>
      </c>
      <c r="B13201" t="s">
        <v>5641</v>
      </c>
      <c r="C13201" t="s">
        <v>17410</v>
      </c>
      <c r="D13201" t="s">
        <v>17411</v>
      </c>
      <c r="E13201" s="74">
        <v>41794</v>
      </c>
      <c r="F13201">
        <v>0.24929299999999999</v>
      </c>
      <c r="G13201" t="s">
        <v>17</v>
      </c>
      <c r="H13201" t="s">
        <v>17315</v>
      </c>
      <c r="I13201" s="74">
        <v>43819</v>
      </c>
      <c r="J13201" t="s">
        <v>19</v>
      </c>
      <c r="K13201" t="s">
        <v>17325</v>
      </c>
    </row>
    <row r="13202" spans="1:11" hidden="1" x14ac:dyDescent="0.3">
      <c r="A13202" t="s">
        <v>5642</v>
      </c>
      <c r="B13202" t="s">
        <v>5643</v>
      </c>
      <c r="C13202" t="s">
        <v>17410</v>
      </c>
      <c r="D13202" t="s">
        <v>17411</v>
      </c>
      <c r="E13202" s="74">
        <v>41796</v>
      </c>
      <c r="F13202">
        <v>0.24884100000000001</v>
      </c>
      <c r="G13202" t="s">
        <v>17</v>
      </c>
      <c r="H13202" t="s">
        <v>17315</v>
      </c>
      <c r="I13202" s="74">
        <v>43819</v>
      </c>
      <c r="J13202" t="s">
        <v>19</v>
      </c>
      <c r="K13202" t="s">
        <v>17325</v>
      </c>
    </row>
    <row r="13203" spans="1:11" hidden="1" x14ac:dyDescent="0.3">
      <c r="A13203" t="s">
        <v>5644</v>
      </c>
      <c r="B13203" t="s">
        <v>5645</v>
      </c>
      <c r="C13203" t="s">
        <v>17410</v>
      </c>
      <c r="D13203" t="s">
        <v>17411</v>
      </c>
      <c r="E13203" s="74">
        <v>41818</v>
      </c>
      <c r="F13203">
        <v>0.248971</v>
      </c>
      <c r="G13203" t="s">
        <v>17</v>
      </c>
      <c r="H13203" t="s">
        <v>17315</v>
      </c>
      <c r="I13203" s="74">
        <v>43819</v>
      </c>
      <c r="J13203" t="s">
        <v>19</v>
      </c>
      <c r="K13203" t="s">
        <v>17325</v>
      </c>
    </row>
    <row r="13204" spans="1:11" hidden="1" x14ac:dyDescent="0.3">
      <c r="A13204" t="s">
        <v>5646</v>
      </c>
      <c r="B13204" t="s">
        <v>5647</v>
      </c>
      <c r="C13204" t="s">
        <v>17410</v>
      </c>
      <c r="D13204" t="s">
        <v>17411</v>
      </c>
      <c r="E13204" s="74">
        <v>41787</v>
      </c>
      <c r="F13204">
        <v>0.248199</v>
      </c>
      <c r="G13204" t="s">
        <v>17</v>
      </c>
      <c r="H13204" t="s">
        <v>17315</v>
      </c>
      <c r="I13204" s="74">
        <v>43819</v>
      </c>
      <c r="J13204" t="s">
        <v>19</v>
      </c>
      <c r="K13204" t="s">
        <v>17325</v>
      </c>
    </row>
    <row r="13205" spans="1:11" hidden="1" x14ac:dyDescent="0.3">
      <c r="A13205" t="s">
        <v>5648</v>
      </c>
      <c r="B13205" t="s">
        <v>5649</v>
      </c>
      <c r="C13205" t="s">
        <v>17410</v>
      </c>
      <c r="D13205" t="s">
        <v>17411</v>
      </c>
      <c r="E13205" s="74">
        <v>40976</v>
      </c>
      <c r="F13205">
        <v>0.24806900000000001</v>
      </c>
      <c r="G13205" t="s">
        <v>17</v>
      </c>
      <c r="H13205" t="s">
        <v>17315</v>
      </c>
      <c r="I13205" s="74">
        <v>43790</v>
      </c>
      <c r="J13205" t="s">
        <v>19</v>
      </c>
      <c r="K13205" t="s">
        <v>17325</v>
      </c>
    </row>
    <row r="13206" spans="1:11" hidden="1" x14ac:dyDescent="0.3">
      <c r="A13206" t="s">
        <v>5650</v>
      </c>
      <c r="B13206" t="s">
        <v>5651</v>
      </c>
      <c r="C13206" t="s">
        <v>17410</v>
      </c>
      <c r="D13206" t="s">
        <v>17411</v>
      </c>
      <c r="E13206" s="74">
        <v>41537</v>
      </c>
      <c r="F13206">
        <v>0.24926999999999999</v>
      </c>
      <c r="G13206" t="s">
        <v>17</v>
      </c>
      <c r="H13206" t="s">
        <v>17315</v>
      </c>
      <c r="I13206" s="74">
        <v>43819</v>
      </c>
      <c r="J13206" t="s">
        <v>19</v>
      </c>
      <c r="K13206" t="s">
        <v>17325</v>
      </c>
    </row>
    <row r="13207" spans="1:11" hidden="1" x14ac:dyDescent="0.3">
      <c r="A13207" t="s">
        <v>5652</v>
      </c>
      <c r="B13207" t="s">
        <v>5653</v>
      </c>
      <c r="C13207" t="s">
        <v>17410</v>
      </c>
      <c r="D13207" t="s">
        <v>17411</v>
      </c>
      <c r="E13207" s="74">
        <v>41737</v>
      </c>
      <c r="F13207">
        <v>0.24888399999999999</v>
      </c>
      <c r="G13207" t="s">
        <v>17</v>
      </c>
      <c r="H13207" t="s">
        <v>17315</v>
      </c>
      <c r="I13207" s="74">
        <v>43819</v>
      </c>
      <c r="J13207" t="s">
        <v>19</v>
      </c>
      <c r="K13207" t="s">
        <v>17325</v>
      </c>
    </row>
    <row r="13208" spans="1:11" hidden="1" x14ac:dyDescent="0.3">
      <c r="A13208" t="s">
        <v>5654</v>
      </c>
      <c r="B13208" t="s">
        <v>5655</v>
      </c>
      <c r="C13208" t="s">
        <v>17410</v>
      </c>
      <c r="D13208" t="s">
        <v>17411</v>
      </c>
      <c r="E13208" s="74">
        <v>41802</v>
      </c>
      <c r="F13208">
        <v>0.24824299999999999</v>
      </c>
      <c r="G13208" t="s">
        <v>17</v>
      </c>
      <c r="H13208" t="s">
        <v>17315</v>
      </c>
      <c r="I13208" s="74">
        <v>43819</v>
      </c>
      <c r="J13208" t="s">
        <v>19</v>
      </c>
      <c r="K13208" t="s">
        <v>17325</v>
      </c>
    </row>
    <row r="13209" spans="1:11" hidden="1" x14ac:dyDescent="0.3">
      <c r="A13209" t="s">
        <v>5656</v>
      </c>
      <c r="B13209" t="s">
        <v>5657</v>
      </c>
      <c r="C13209" t="s">
        <v>17410</v>
      </c>
      <c r="D13209" t="s">
        <v>17411</v>
      </c>
      <c r="E13209" s="74">
        <v>41817</v>
      </c>
      <c r="F13209">
        <v>0.24940399999999999</v>
      </c>
      <c r="G13209" t="s">
        <v>17</v>
      </c>
      <c r="H13209" t="s">
        <v>17315</v>
      </c>
      <c r="I13209" s="74">
        <v>43790</v>
      </c>
      <c r="J13209" t="s">
        <v>19</v>
      </c>
      <c r="K13209" t="s">
        <v>17325</v>
      </c>
    </row>
    <row r="13210" spans="1:11" hidden="1" x14ac:dyDescent="0.3">
      <c r="A13210" t="s">
        <v>5316</v>
      </c>
      <c r="B13210" t="s">
        <v>5317</v>
      </c>
      <c r="C13210" t="s">
        <v>17410</v>
      </c>
      <c r="D13210" t="s">
        <v>17411</v>
      </c>
      <c r="E13210" s="74">
        <v>41820</v>
      </c>
      <c r="F13210">
        <v>0.246362</v>
      </c>
      <c r="G13210" t="s">
        <v>17</v>
      </c>
      <c r="H13210" t="s">
        <v>17315</v>
      </c>
      <c r="I13210" s="74">
        <v>43819</v>
      </c>
      <c r="J13210" t="s">
        <v>19</v>
      </c>
      <c r="K13210" t="s">
        <v>17325</v>
      </c>
    </row>
    <row r="13211" spans="1:11" hidden="1" x14ac:dyDescent="0.3">
      <c r="A13211" t="s">
        <v>11001</v>
      </c>
      <c r="B13211" t="s">
        <v>11000</v>
      </c>
      <c r="C13211" t="s">
        <v>17410</v>
      </c>
      <c r="D13211" t="s">
        <v>17411</v>
      </c>
      <c r="E13211" s="74">
        <v>41786</v>
      </c>
      <c r="F13211">
        <v>0.24929299999999999</v>
      </c>
      <c r="G13211" t="s">
        <v>17</v>
      </c>
      <c r="H13211" t="s">
        <v>17315</v>
      </c>
      <c r="I13211" s="74">
        <v>43790</v>
      </c>
      <c r="J13211" t="s">
        <v>19</v>
      </c>
      <c r="K13211" t="s">
        <v>17325</v>
      </c>
    </row>
    <row r="13212" spans="1:11" hidden="1" x14ac:dyDescent="0.3">
      <c r="A13212" t="s">
        <v>5658</v>
      </c>
      <c r="B13212" t="s">
        <v>5659</v>
      </c>
      <c r="C13212" t="s">
        <v>17410</v>
      </c>
      <c r="D13212" t="s">
        <v>17411</v>
      </c>
      <c r="E13212" s="74">
        <v>41794</v>
      </c>
      <c r="F13212">
        <v>0.248808</v>
      </c>
      <c r="G13212" t="s">
        <v>17</v>
      </c>
      <c r="H13212" t="s">
        <v>17315</v>
      </c>
      <c r="I13212" s="74">
        <v>43790</v>
      </c>
      <c r="J13212" t="s">
        <v>19</v>
      </c>
      <c r="K13212" t="s">
        <v>17325</v>
      </c>
    </row>
    <row r="13213" spans="1:11" hidden="1" x14ac:dyDescent="0.3">
      <c r="A13213" t="s">
        <v>5660</v>
      </c>
      <c r="B13213" t="s">
        <v>5661</v>
      </c>
      <c r="C13213" t="s">
        <v>17410</v>
      </c>
      <c r="D13213" t="s">
        <v>17411</v>
      </c>
      <c r="E13213" s="74">
        <v>41780</v>
      </c>
      <c r="F13213">
        <v>0.24778700000000001</v>
      </c>
      <c r="G13213" t="s">
        <v>17</v>
      </c>
      <c r="H13213" t="s">
        <v>17315</v>
      </c>
      <c r="I13213" s="74">
        <v>43790</v>
      </c>
      <c r="J13213" t="s">
        <v>19</v>
      </c>
      <c r="K13213" t="s">
        <v>17325</v>
      </c>
    </row>
    <row r="13214" spans="1:11" hidden="1" x14ac:dyDescent="0.3">
      <c r="A13214" t="s">
        <v>5662</v>
      </c>
      <c r="B13214" t="s">
        <v>5663</v>
      </c>
      <c r="C13214" t="s">
        <v>17410</v>
      </c>
      <c r="D13214" t="s">
        <v>17411</v>
      </c>
      <c r="E13214" s="74">
        <v>41772</v>
      </c>
      <c r="F13214">
        <v>0.249358</v>
      </c>
      <c r="G13214" t="s">
        <v>17</v>
      </c>
      <c r="H13214" t="s">
        <v>17315</v>
      </c>
      <c r="I13214" s="74">
        <v>43790</v>
      </c>
      <c r="J13214" t="s">
        <v>19</v>
      </c>
      <c r="K13214" t="s">
        <v>17325</v>
      </c>
    </row>
    <row r="13215" spans="1:11" hidden="1" x14ac:dyDescent="0.3">
      <c r="A13215" t="s">
        <v>5664</v>
      </c>
      <c r="B13215" t="s">
        <v>5665</v>
      </c>
      <c r="C13215" t="s">
        <v>17410</v>
      </c>
      <c r="D13215" t="s">
        <v>17411</v>
      </c>
      <c r="E13215" s="74">
        <v>41780</v>
      </c>
      <c r="F13215">
        <v>0.24934400000000001</v>
      </c>
      <c r="G13215" t="s">
        <v>17</v>
      </c>
      <c r="H13215" t="s">
        <v>17315</v>
      </c>
      <c r="I13215" s="74">
        <v>43819</v>
      </c>
      <c r="J13215" t="s">
        <v>19</v>
      </c>
      <c r="K13215" t="s">
        <v>17325</v>
      </c>
    </row>
    <row r="13216" spans="1:11" hidden="1" x14ac:dyDescent="0.3">
      <c r="A13216" t="s">
        <v>5666</v>
      </c>
      <c r="B13216" t="s">
        <v>5667</v>
      </c>
      <c r="C13216" t="s">
        <v>17410</v>
      </c>
      <c r="D13216" t="s">
        <v>17411</v>
      </c>
      <c r="E13216" s="74">
        <v>41695</v>
      </c>
      <c r="F13216">
        <v>0.24907199999999999</v>
      </c>
      <c r="G13216" t="s">
        <v>17</v>
      </c>
      <c r="H13216" t="s">
        <v>17315</v>
      </c>
      <c r="I13216" s="74">
        <v>43819</v>
      </c>
      <c r="J13216" t="s">
        <v>19</v>
      </c>
      <c r="K13216" t="s">
        <v>17325</v>
      </c>
    </row>
    <row r="13217" spans="1:11" hidden="1" x14ac:dyDescent="0.3">
      <c r="A13217" t="s">
        <v>5668</v>
      </c>
      <c r="B13217" t="s">
        <v>5669</v>
      </c>
      <c r="C13217" t="s">
        <v>17410</v>
      </c>
      <c r="D13217" t="s">
        <v>17411</v>
      </c>
      <c r="E13217" s="74">
        <v>41838</v>
      </c>
      <c r="F13217">
        <v>0.24918499999999999</v>
      </c>
      <c r="G13217" t="s">
        <v>17</v>
      </c>
      <c r="H13217" t="s">
        <v>17315</v>
      </c>
      <c r="I13217" s="74">
        <v>43819</v>
      </c>
      <c r="J13217" t="s">
        <v>19</v>
      </c>
      <c r="K13217" t="s">
        <v>17325</v>
      </c>
    </row>
    <row r="13218" spans="1:11" hidden="1" x14ac:dyDescent="0.3">
      <c r="A13218" t="s">
        <v>10999</v>
      </c>
      <c r="B13218" t="s">
        <v>10998</v>
      </c>
      <c r="C13218" t="s">
        <v>17410</v>
      </c>
      <c r="D13218" t="s">
        <v>17411</v>
      </c>
      <c r="E13218" s="74">
        <v>41816</v>
      </c>
      <c r="F13218">
        <v>0.24782699999999999</v>
      </c>
      <c r="G13218" t="s">
        <v>17</v>
      </c>
      <c r="H13218" t="s">
        <v>17315</v>
      </c>
      <c r="I13218" s="74">
        <v>43790</v>
      </c>
      <c r="J13218" t="s">
        <v>19</v>
      </c>
      <c r="K13218" t="s">
        <v>17325</v>
      </c>
    </row>
    <row r="13219" spans="1:11" hidden="1" x14ac:dyDescent="0.3">
      <c r="A13219" t="s">
        <v>5670</v>
      </c>
      <c r="B13219" t="s">
        <v>5671</v>
      </c>
      <c r="C13219" t="s">
        <v>17410</v>
      </c>
      <c r="D13219" t="s">
        <v>17411</v>
      </c>
      <c r="E13219" s="74">
        <v>41793</v>
      </c>
      <c r="F13219">
        <v>0.24854299999999999</v>
      </c>
      <c r="G13219" t="s">
        <v>17</v>
      </c>
      <c r="H13219" t="s">
        <v>17315</v>
      </c>
      <c r="I13219" s="74">
        <v>43790</v>
      </c>
      <c r="J13219" t="s">
        <v>19</v>
      </c>
      <c r="K13219" t="s">
        <v>17325</v>
      </c>
    </row>
    <row r="13220" spans="1:11" hidden="1" x14ac:dyDescent="0.3">
      <c r="A13220" t="s">
        <v>5672</v>
      </c>
      <c r="B13220" t="s">
        <v>5673</v>
      </c>
      <c r="C13220" t="s">
        <v>17410</v>
      </c>
      <c r="D13220" t="s">
        <v>17411</v>
      </c>
      <c r="E13220" s="74">
        <v>41848</v>
      </c>
      <c r="F13220">
        <v>0.24893299999999999</v>
      </c>
      <c r="G13220" t="s">
        <v>17</v>
      </c>
      <c r="H13220" t="s">
        <v>17315</v>
      </c>
      <c r="I13220" s="74">
        <v>43819</v>
      </c>
      <c r="J13220" t="s">
        <v>19</v>
      </c>
      <c r="K13220" t="s">
        <v>17325</v>
      </c>
    </row>
    <row r="13221" spans="1:11" hidden="1" x14ac:dyDescent="0.3">
      <c r="A13221" t="s">
        <v>5318</v>
      </c>
      <c r="B13221" t="s">
        <v>5319</v>
      </c>
      <c r="C13221" t="s">
        <v>17410</v>
      </c>
      <c r="D13221" t="s">
        <v>17411</v>
      </c>
      <c r="E13221" s="74">
        <v>41834</v>
      </c>
      <c r="F13221">
        <v>0.24616099999999999</v>
      </c>
      <c r="G13221" t="s">
        <v>17</v>
      </c>
      <c r="H13221" t="s">
        <v>17315</v>
      </c>
      <c r="I13221" s="74">
        <v>43819</v>
      </c>
      <c r="J13221" t="s">
        <v>19</v>
      </c>
      <c r="K13221" t="s">
        <v>17325</v>
      </c>
    </row>
    <row r="13222" spans="1:11" hidden="1" x14ac:dyDescent="0.3">
      <c r="A13222" t="s">
        <v>5674</v>
      </c>
      <c r="B13222" t="s">
        <v>5675</v>
      </c>
      <c r="C13222" t="s">
        <v>17410</v>
      </c>
      <c r="D13222" t="s">
        <v>17411</v>
      </c>
      <c r="E13222" s="74">
        <v>41737</v>
      </c>
      <c r="F13222">
        <v>0.24512300000000001</v>
      </c>
      <c r="G13222" t="s">
        <v>17</v>
      </c>
      <c r="H13222" t="s">
        <v>17315</v>
      </c>
      <c r="I13222" s="74">
        <v>43790</v>
      </c>
      <c r="J13222" t="s">
        <v>19</v>
      </c>
      <c r="K13222" t="s">
        <v>17325</v>
      </c>
    </row>
    <row r="13223" spans="1:11" hidden="1" x14ac:dyDescent="0.3">
      <c r="A13223" t="s">
        <v>5676</v>
      </c>
      <c r="B13223" t="s">
        <v>5677</v>
      </c>
      <c r="C13223" t="s">
        <v>17410</v>
      </c>
      <c r="D13223" t="s">
        <v>17411</v>
      </c>
      <c r="E13223" s="74">
        <v>41755</v>
      </c>
      <c r="F13223">
        <v>0.24922</v>
      </c>
      <c r="G13223" t="s">
        <v>17</v>
      </c>
      <c r="H13223" t="s">
        <v>17315</v>
      </c>
      <c r="I13223" s="74">
        <v>43819</v>
      </c>
      <c r="J13223" t="s">
        <v>19</v>
      </c>
      <c r="K13223" t="s">
        <v>17325</v>
      </c>
    </row>
    <row r="13224" spans="1:11" hidden="1" x14ac:dyDescent="0.3">
      <c r="A13224" t="s">
        <v>5678</v>
      </c>
      <c r="B13224" t="s">
        <v>5679</v>
      </c>
      <c r="C13224" t="s">
        <v>17410</v>
      </c>
      <c r="D13224" t="s">
        <v>17411</v>
      </c>
      <c r="E13224" s="74">
        <v>41737</v>
      </c>
      <c r="F13224">
        <v>0.24932499999999999</v>
      </c>
      <c r="G13224" t="s">
        <v>17</v>
      </c>
      <c r="H13224" t="s">
        <v>17315</v>
      </c>
      <c r="I13224" s="74">
        <v>43790</v>
      </c>
      <c r="J13224" t="s">
        <v>19</v>
      </c>
      <c r="K13224" t="s">
        <v>17325</v>
      </c>
    </row>
    <row r="13225" spans="1:11" hidden="1" x14ac:dyDescent="0.3">
      <c r="A13225" t="s">
        <v>5680</v>
      </c>
      <c r="B13225" t="s">
        <v>5681</v>
      </c>
      <c r="C13225" t="s">
        <v>17410</v>
      </c>
      <c r="D13225" t="s">
        <v>17411</v>
      </c>
      <c r="E13225" s="74">
        <v>41778</v>
      </c>
      <c r="F13225">
        <v>0.249222</v>
      </c>
      <c r="G13225" t="s">
        <v>17</v>
      </c>
      <c r="H13225" t="s">
        <v>17315</v>
      </c>
      <c r="I13225" s="74">
        <v>43819</v>
      </c>
      <c r="J13225" t="s">
        <v>19</v>
      </c>
      <c r="K13225" t="s">
        <v>17325</v>
      </c>
    </row>
    <row r="13226" spans="1:11" hidden="1" x14ac:dyDescent="0.3">
      <c r="A13226" t="s">
        <v>5682</v>
      </c>
      <c r="B13226" t="s">
        <v>5683</v>
      </c>
      <c r="C13226" t="s">
        <v>17410</v>
      </c>
      <c r="D13226" t="s">
        <v>17411</v>
      </c>
      <c r="E13226" s="74">
        <v>41792</v>
      </c>
      <c r="F13226">
        <v>0.24942300000000001</v>
      </c>
      <c r="G13226" t="s">
        <v>17</v>
      </c>
      <c r="H13226" t="s">
        <v>17315</v>
      </c>
      <c r="I13226" s="74">
        <v>43790</v>
      </c>
      <c r="J13226" t="s">
        <v>19</v>
      </c>
      <c r="K13226" t="s">
        <v>17325</v>
      </c>
    </row>
    <row r="13227" spans="1:11" hidden="1" x14ac:dyDescent="0.3">
      <c r="A13227" t="s">
        <v>5684</v>
      </c>
      <c r="B13227" t="s">
        <v>5685</v>
      </c>
      <c r="C13227" t="s">
        <v>17410</v>
      </c>
      <c r="D13227" t="s">
        <v>17411</v>
      </c>
      <c r="E13227" s="74">
        <v>41766</v>
      </c>
      <c r="F13227">
        <v>0.24338599999999999</v>
      </c>
      <c r="G13227" t="s">
        <v>17</v>
      </c>
      <c r="H13227" t="s">
        <v>17315</v>
      </c>
      <c r="I13227" s="74">
        <v>43819</v>
      </c>
      <c r="J13227" t="s">
        <v>19</v>
      </c>
      <c r="K13227" t="s">
        <v>17325</v>
      </c>
    </row>
    <row r="13228" spans="1:11" hidden="1" x14ac:dyDescent="0.3">
      <c r="A13228" t="s">
        <v>5686</v>
      </c>
      <c r="B13228" t="s">
        <v>5687</v>
      </c>
      <c r="C13228" t="s">
        <v>17410</v>
      </c>
      <c r="D13228" t="s">
        <v>17411</v>
      </c>
      <c r="E13228" s="74">
        <v>41788</v>
      </c>
      <c r="F13228">
        <v>0.24901300000000001</v>
      </c>
      <c r="G13228" t="s">
        <v>17</v>
      </c>
      <c r="H13228" t="s">
        <v>17315</v>
      </c>
      <c r="I13228" s="74">
        <v>43790</v>
      </c>
      <c r="J13228" t="s">
        <v>19</v>
      </c>
      <c r="K13228" t="s">
        <v>17325</v>
      </c>
    </row>
    <row r="13229" spans="1:11" hidden="1" x14ac:dyDescent="0.3">
      <c r="A13229" t="s">
        <v>5688</v>
      </c>
      <c r="B13229" t="s">
        <v>5689</v>
      </c>
      <c r="C13229" t="s">
        <v>17410</v>
      </c>
      <c r="D13229" t="s">
        <v>17411</v>
      </c>
      <c r="E13229" s="74">
        <v>41817</v>
      </c>
      <c r="F13229">
        <v>0.24917700000000001</v>
      </c>
      <c r="G13229" t="s">
        <v>17</v>
      </c>
      <c r="H13229" t="s">
        <v>17315</v>
      </c>
      <c r="I13229" s="74">
        <v>43790</v>
      </c>
      <c r="J13229" t="s">
        <v>19</v>
      </c>
      <c r="K13229" t="s">
        <v>17325</v>
      </c>
    </row>
    <row r="13230" spans="1:11" hidden="1" x14ac:dyDescent="0.3">
      <c r="A13230" t="s">
        <v>5690</v>
      </c>
      <c r="B13230" t="s">
        <v>5691</v>
      </c>
      <c r="C13230" t="s">
        <v>17410</v>
      </c>
      <c r="D13230" t="s">
        <v>17411</v>
      </c>
      <c r="E13230" s="74">
        <v>41817</v>
      </c>
      <c r="F13230">
        <v>0.24913099999999999</v>
      </c>
      <c r="G13230" t="s">
        <v>17</v>
      </c>
      <c r="H13230" t="s">
        <v>17315</v>
      </c>
      <c r="I13230" s="74">
        <v>43790</v>
      </c>
      <c r="J13230" t="s">
        <v>19</v>
      </c>
      <c r="K13230" t="s">
        <v>17325</v>
      </c>
    </row>
    <row r="13231" spans="1:11" hidden="1" x14ac:dyDescent="0.3">
      <c r="A13231" t="s">
        <v>5692</v>
      </c>
      <c r="B13231" t="s">
        <v>5693</v>
      </c>
      <c r="C13231" t="s">
        <v>17410</v>
      </c>
      <c r="D13231" t="s">
        <v>17411</v>
      </c>
      <c r="E13231" s="74">
        <v>41766</v>
      </c>
      <c r="F13231">
        <v>0.24923000000000001</v>
      </c>
      <c r="G13231" t="s">
        <v>17</v>
      </c>
      <c r="H13231" t="s">
        <v>17315</v>
      </c>
      <c r="I13231" s="74">
        <v>43819</v>
      </c>
      <c r="J13231" t="s">
        <v>19</v>
      </c>
      <c r="K13231" t="s">
        <v>17325</v>
      </c>
    </row>
    <row r="13232" spans="1:11" hidden="1" x14ac:dyDescent="0.3">
      <c r="A13232" t="s">
        <v>5320</v>
      </c>
      <c r="B13232" t="s">
        <v>5321</v>
      </c>
      <c r="C13232" t="s">
        <v>17410</v>
      </c>
      <c r="D13232" t="s">
        <v>17411</v>
      </c>
      <c r="E13232" s="74">
        <v>41808</v>
      </c>
      <c r="F13232">
        <v>0.24896399999999999</v>
      </c>
      <c r="G13232" t="s">
        <v>17</v>
      </c>
      <c r="H13232" t="s">
        <v>17315</v>
      </c>
      <c r="I13232" s="74">
        <v>43789</v>
      </c>
      <c r="J13232" t="s">
        <v>19</v>
      </c>
      <c r="K13232" t="s">
        <v>17325</v>
      </c>
    </row>
    <row r="13233" spans="1:11" hidden="1" x14ac:dyDescent="0.3">
      <c r="A13233" t="s">
        <v>5694</v>
      </c>
      <c r="B13233" t="s">
        <v>5695</v>
      </c>
      <c r="C13233" t="s">
        <v>17410</v>
      </c>
      <c r="D13233" t="s">
        <v>17411</v>
      </c>
      <c r="E13233" s="74">
        <v>41815</v>
      </c>
      <c r="F13233">
        <v>0.248365</v>
      </c>
      <c r="G13233" t="s">
        <v>17</v>
      </c>
      <c r="H13233" t="s">
        <v>17315</v>
      </c>
      <c r="I13233" s="74">
        <v>43790</v>
      </c>
      <c r="J13233" t="s">
        <v>19</v>
      </c>
      <c r="K13233" t="s">
        <v>17325</v>
      </c>
    </row>
    <row r="13234" spans="1:11" hidden="1" x14ac:dyDescent="0.3">
      <c r="A13234" t="s">
        <v>5696</v>
      </c>
      <c r="B13234" t="s">
        <v>5697</v>
      </c>
      <c r="C13234" t="s">
        <v>17410</v>
      </c>
      <c r="D13234" t="s">
        <v>17411</v>
      </c>
      <c r="E13234" s="74">
        <v>41720</v>
      </c>
      <c r="F13234">
        <v>0.24888099999999999</v>
      </c>
      <c r="G13234" t="s">
        <v>17</v>
      </c>
      <c r="H13234" t="s">
        <v>17315</v>
      </c>
      <c r="I13234" s="74">
        <v>43790</v>
      </c>
      <c r="J13234" t="s">
        <v>19</v>
      </c>
      <c r="K13234" t="s">
        <v>17325</v>
      </c>
    </row>
    <row r="13235" spans="1:11" hidden="1" x14ac:dyDescent="0.3">
      <c r="A13235" t="s">
        <v>5699</v>
      </c>
      <c r="B13235" t="s">
        <v>5700</v>
      </c>
      <c r="C13235" t="s">
        <v>17410</v>
      </c>
      <c r="D13235" t="s">
        <v>17411</v>
      </c>
      <c r="E13235" s="74">
        <v>41792</v>
      </c>
      <c r="F13235">
        <v>0.24851899999999999</v>
      </c>
      <c r="G13235" t="s">
        <v>17</v>
      </c>
      <c r="H13235" t="s">
        <v>17315</v>
      </c>
      <c r="I13235" s="74">
        <v>43790</v>
      </c>
      <c r="J13235" t="s">
        <v>19</v>
      </c>
      <c r="K13235" t="s">
        <v>17325</v>
      </c>
    </row>
    <row r="13236" spans="1:11" hidden="1" x14ac:dyDescent="0.3">
      <c r="A13236" t="s">
        <v>5701</v>
      </c>
      <c r="B13236" t="s">
        <v>5702</v>
      </c>
      <c r="C13236" t="s">
        <v>17410</v>
      </c>
      <c r="D13236" t="s">
        <v>17411</v>
      </c>
      <c r="E13236" s="74">
        <v>41766</v>
      </c>
      <c r="F13236">
        <v>0.24937300000000001</v>
      </c>
      <c r="G13236" t="s">
        <v>17</v>
      </c>
      <c r="H13236" t="s">
        <v>17315</v>
      </c>
      <c r="I13236" s="74">
        <v>43819</v>
      </c>
      <c r="J13236" t="s">
        <v>19</v>
      </c>
      <c r="K13236" t="s">
        <v>17325</v>
      </c>
    </row>
    <row r="13237" spans="1:11" hidden="1" x14ac:dyDescent="0.3">
      <c r="A13237" t="s">
        <v>5703</v>
      </c>
      <c r="B13237" t="s">
        <v>5704</v>
      </c>
      <c r="C13237" t="s">
        <v>17410</v>
      </c>
      <c r="D13237" t="s">
        <v>17411</v>
      </c>
      <c r="E13237" s="74">
        <v>41816</v>
      </c>
      <c r="F13237">
        <v>0.24857199999999999</v>
      </c>
      <c r="G13237" t="s">
        <v>17</v>
      </c>
      <c r="H13237" t="s">
        <v>17315</v>
      </c>
      <c r="I13237" s="74">
        <v>43819</v>
      </c>
      <c r="J13237" t="s">
        <v>19</v>
      </c>
      <c r="K13237" t="s">
        <v>17325</v>
      </c>
    </row>
    <row r="13238" spans="1:11" hidden="1" x14ac:dyDescent="0.3">
      <c r="A13238" t="s">
        <v>5705</v>
      </c>
      <c r="B13238" t="s">
        <v>5706</v>
      </c>
      <c r="C13238" t="s">
        <v>17410</v>
      </c>
      <c r="D13238" t="s">
        <v>17411</v>
      </c>
      <c r="E13238" s="74">
        <v>41781</v>
      </c>
      <c r="F13238">
        <v>0.249309</v>
      </c>
      <c r="G13238" t="s">
        <v>17</v>
      </c>
      <c r="H13238" t="s">
        <v>17315</v>
      </c>
      <c r="I13238" s="74">
        <v>43790</v>
      </c>
      <c r="J13238" t="s">
        <v>19</v>
      </c>
      <c r="K13238" t="s">
        <v>17325</v>
      </c>
    </row>
    <row r="13239" spans="1:11" hidden="1" x14ac:dyDescent="0.3">
      <c r="A13239" t="s">
        <v>5707</v>
      </c>
      <c r="B13239" t="s">
        <v>5708</v>
      </c>
      <c r="C13239" t="s">
        <v>17410</v>
      </c>
      <c r="D13239" t="s">
        <v>17411</v>
      </c>
      <c r="E13239" s="74">
        <v>41794</v>
      </c>
      <c r="F13239">
        <v>0.24945200000000001</v>
      </c>
      <c r="G13239" t="s">
        <v>17</v>
      </c>
      <c r="H13239" t="s">
        <v>17315</v>
      </c>
      <c r="I13239" s="74">
        <v>43790</v>
      </c>
      <c r="J13239" t="s">
        <v>19</v>
      </c>
      <c r="K13239" t="s">
        <v>17325</v>
      </c>
    </row>
    <row r="13240" spans="1:11" hidden="1" x14ac:dyDescent="0.3">
      <c r="A13240" t="s">
        <v>5709</v>
      </c>
      <c r="B13240" t="s">
        <v>5710</v>
      </c>
      <c r="C13240" t="s">
        <v>17410</v>
      </c>
      <c r="D13240" t="s">
        <v>17411</v>
      </c>
      <c r="E13240" s="74">
        <v>41764</v>
      </c>
      <c r="F13240">
        <v>0.248672</v>
      </c>
      <c r="G13240" t="s">
        <v>17</v>
      </c>
      <c r="H13240" t="s">
        <v>17315</v>
      </c>
      <c r="I13240" s="74">
        <v>43819</v>
      </c>
      <c r="J13240" t="s">
        <v>19</v>
      </c>
      <c r="K13240" t="s">
        <v>17325</v>
      </c>
    </row>
    <row r="13241" spans="1:11" hidden="1" x14ac:dyDescent="0.3">
      <c r="A13241" t="s">
        <v>5711</v>
      </c>
      <c r="B13241" t="s">
        <v>5712</v>
      </c>
      <c r="C13241" t="s">
        <v>17410</v>
      </c>
      <c r="D13241" t="s">
        <v>17411</v>
      </c>
      <c r="E13241" s="74">
        <v>39764</v>
      </c>
      <c r="F13241">
        <v>0.24928</v>
      </c>
      <c r="G13241" t="s">
        <v>17</v>
      </c>
      <c r="H13241" t="s">
        <v>17315</v>
      </c>
      <c r="I13241" s="74">
        <v>43790</v>
      </c>
      <c r="J13241" t="s">
        <v>19</v>
      </c>
      <c r="K13241" t="s">
        <v>17325</v>
      </c>
    </row>
    <row r="13242" spans="1:11" hidden="1" x14ac:dyDescent="0.3">
      <c r="A13242" t="s">
        <v>5713</v>
      </c>
      <c r="B13242" t="s">
        <v>5714</v>
      </c>
      <c r="C13242" t="s">
        <v>17410</v>
      </c>
      <c r="D13242" t="s">
        <v>17411</v>
      </c>
      <c r="E13242" s="74">
        <v>41695</v>
      </c>
      <c r="F13242">
        <v>0.24893399999999999</v>
      </c>
      <c r="G13242" t="s">
        <v>17</v>
      </c>
      <c r="H13242" t="s">
        <v>17315</v>
      </c>
      <c r="I13242" s="74">
        <v>43819</v>
      </c>
      <c r="J13242" t="s">
        <v>19</v>
      </c>
      <c r="K13242" t="s">
        <v>17325</v>
      </c>
    </row>
    <row r="13243" spans="1:11" hidden="1" x14ac:dyDescent="0.3">
      <c r="A13243" t="s">
        <v>5322</v>
      </c>
      <c r="B13243" t="s">
        <v>5323</v>
      </c>
      <c r="C13243" t="s">
        <v>17410</v>
      </c>
      <c r="D13243" t="s">
        <v>17411</v>
      </c>
      <c r="E13243" s="74">
        <v>41822</v>
      </c>
      <c r="F13243">
        <v>0.24793899999999999</v>
      </c>
      <c r="G13243" t="s">
        <v>17</v>
      </c>
      <c r="H13243" t="s">
        <v>17315</v>
      </c>
      <c r="I13243" s="74">
        <v>43789</v>
      </c>
      <c r="J13243" t="s">
        <v>19</v>
      </c>
      <c r="K13243" t="s">
        <v>17325</v>
      </c>
    </row>
    <row r="13244" spans="1:11" hidden="1" x14ac:dyDescent="0.3">
      <c r="A13244" t="s">
        <v>5715</v>
      </c>
      <c r="B13244" t="s">
        <v>5716</v>
      </c>
      <c r="C13244" t="s">
        <v>17410</v>
      </c>
      <c r="D13244" t="s">
        <v>17411</v>
      </c>
      <c r="E13244" s="74">
        <v>41788</v>
      </c>
      <c r="F13244">
        <v>0.24916099999999999</v>
      </c>
      <c r="G13244" t="s">
        <v>17</v>
      </c>
      <c r="H13244" t="s">
        <v>17315</v>
      </c>
      <c r="I13244" s="74">
        <v>43819</v>
      </c>
      <c r="J13244" t="s">
        <v>19</v>
      </c>
      <c r="K13244" t="s">
        <v>17325</v>
      </c>
    </row>
    <row r="13245" spans="1:11" hidden="1" x14ac:dyDescent="0.3">
      <c r="A13245" t="s">
        <v>5717</v>
      </c>
      <c r="B13245" t="s">
        <v>5718</v>
      </c>
      <c r="C13245" t="s">
        <v>17410</v>
      </c>
      <c r="D13245" t="s">
        <v>17411</v>
      </c>
      <c r="E13245" s="74">
        <v>41890</v>
      </c>
      <c r="F13245">
        <v>0.249191</v>
      </c>
      <c r="G13245" t="s">
        <v>17</v>
      </c>
      <c r="H13245" t="s">
        <v>17315</v>
      </c>
      <c r="I13245" s="74">
        <v>43790</v>
      </c>
      <c r="J13245" t="s">
        <v>19</v>
      </c>
      <c r="K13245" t="s">
        <v>17325</v>
      </c>
    </row>
    <row r="13246" spans="1:11" hidden="1" x14ac:dyDescent="0.3">
      <c r="A13246" t="s">
        <v>5719</v>
      </c>
      <c r="B13246" t="s">
        <v>5720</v>
      </c>
      <c r="C13246" t="s">
        <v>17410</v>
      </c>
      <c r="D13246" t="s">
        <v>17411</v>
      </c>
      <c r="E13246" s="74">
        <v>41788</v>
      </c>
      <c r="F13246">
        <v>0.24895100000000001</v>
      </c>
      <c r="G13246" t="s">
        <v>17</v>
      </c>
      <c r="H13246" t="s">
        <v>17315</v>
      </c>
      <c r="I13246" s="74">
        <v>43790</v>
      </c>
      <c r="J13246" t="s">
        <v>19</v>
      </c>
      <c r="K13246" t="s">
        <v>17325</v>
      </c>
    </row>
    <row r="13247" spans="1:11" hidden="1" x14ac:dyDescent="0.3">
      <c r="A13247" t="s">
        <v>5721</v>
      </c>
      <c r="B13247" t="s">
        <v>5722</v>
      </c>
      <c r="C13247" t="s">
        <v>17410</v>
      </c>
      <c r="D13247" t="s">
        <v>17411</v>
      </c>
      <c r="E13247" s="74">
        <v>41827</v>
      </c>
      <c r="F13247">
        <v>0.248584</v>
      </c>
      <c r="G13247" t="s">
        <v>17</v>
      </c>
      <c r="H13247" t="s">
        <v>17315</v>
      </c>
      <c r="I13247" s="74">
        <v>43790</v>
      </c>
      <c r="J13247" t="s">
        <v>19</v>
      </c>
      <c r="K13247" t="s">
        <v>17325</v>
      </c>
    </row>
    <row r="13248" spans="1:11" hidden="1" x14ac:dyDescent="0.3">
      <c r="A13248" t="s">
        <v>5723</v>
      </c>
      <c r="B13248" t="s">
        <v>5724</v>
      </c>
      <c r="C13248" t="s">
        <v>17410</v>
      </c>
      <c r="D13248" t="s">
        <v>17411</v>
      </c>
      <c r="E13248" s="74">
        <v>41788</v>
      </c>
      <c r="F13248">
        <v>0.249359</v>
      </c>
      <c r="G13248" t="s">
        <v>17</v>
      </c>
      <c r="H13248" t="s">
        <v>17315</v>
      </c>
      <c r="I13248" s="74">
        <v>43819</v>
      </c>
      <c r="J13248" t="s">
        <v>19</v>
      </c>
      <c r="K13248" t="s">
        <v>17325</v>
      </c>
    </row>
    <row r="13249" spans="1:11" hidden="1" x14ac:dyDescent="0.3">
      <c r="A13249" t="s">
        <v>5726</v>
      </c>
      <c r="B13249" t="s">
        <v>5727</v>
      </c>
      <c r="C13249" t="s">
        <v>17410</v>
      </c>
      <c r="D13249" t="s">
        <v>17411</v>
      </c>
      <c r="E13249" s="74">
        <v>41680</v>
      </c>
      <c r="F13249">
        <v>0.248942</v>
      </c>
      <c r="G13249" t="s">
        <v>17</v>
      </c>
      <c r="H13249" t="s">
        <v>17315</v>
      </c>
      <c r="I13249" s="74">
        <v>43790</v>
      </c>
      <c r="J13249" t="s">
        <v>19</v>
      </c>
      <c r="K13249" t="s">
        <v>17325</v>
      </c>
    </row>
    <row r="13250" spans="1:11" hidden="1" x14ac:dyDescent="0.3">
      <c r="A13250" t="s">
        <v>5728</v>
      </c>
      <c r="B13250" t="s">
        <v>5729</v>
      </c>
      <c r="C13250" t="s">
        <v>17410</v>
      </c>
      <c r="D13250" t="s">
        <v>17411</v>
      </c>
      <c r="E13250" s="74">
        <v>41871</v>
      </c>
      <c r="F13250">
        <v>0.24945100000000001</v>
      </c>
      <c r="G13250" t="s">
        <v>17</v>
      </c>
      <c r="H13250" t="s">
        <v>17315</v>
      </c>
      <c r="I13250" s="74">
        <v>43790</v>
      </c>
      <c r="J13250" t="s">
        <v>19</v>
      </c>
      <c r="K13250" t="s">
        <v>17325</v>
      </c>
    </row>
    <row r="13251" spans="1:11" hidden="1" x14ac:dyDescent="0.3">
      <c r="A13251" t="s">
        <v>5730</v>
      </c>
      <c r="B13251" t="s">
        <v>5731</v>
      </c>
      <c r="C13251" t="s">
        <v>17410</v>
      </c>
      <c r="D13251" t="s">
        <v>17411</v>
      </c>
      <c r="E13251" s="74">
        <v>41743</v>
      </c>
      <c r="F13251">
        <v>0.24901400000000001</v>
      </c>
      <c r="G13251" t="s">
        <v>17</v>
      </c>
      <c r="H13251" t="s">
        <v>17315</v>
      </c>
      <c r="I13251" s="74">
        <v>43790</v>
      </c>
      <c r="J13251" t="s">
        <v>19</v>
      </c>
      <c r="K13251" t="s">
        <v>17325</v>
      </c>
    </row>
    <row r="13252" spans="1:11" hidden="1" x14ac:dyDescent="0.3">
      <c r="A13252" t="s">
        <v>5732</v>
      </c>
      <c r="B13252" t="s">
        <v>5733</v>
      </c>
      <c r="C13252" t="s">
        <v>17410</v>
      </c>
      <c r="D13252" t="s">
        <v>17411</v>
      </c>
      <c r="E13252" s="74">
        <v>41753</v>
      </c>
      <c r="F13252">
        <v>0.24929299999999999</v>
      </c>
      <c r="G13252" t="s">
        <v>17</v>
      </c>
      <c r="H13252" t="s">
        <v>17315</v>
      </c>
      <c r="I13252" s="74">
        <v>43790</v>
      </c>
      <c r="J13252" t="s">
        <v>19</v>
      </c>
      <c r="K13252" t="s">
        <v>17325</v>
      </c>
    </row>
    <row r="13253" spans="1:11" hidden="1" x14ac:dyDescent="0.3">
      <c r="A13253" t="s">
        <v>5734</v>
      </c>
      <c r="B13253" t="s">
        <v>5735</v>
      </c>
      <c r="C13253" t="s">
        <v>17410</v>
      </c>
      <c r="D13253" t="s">
        <v>17411</v>
      </c>
      <c r="E13253" s="74">
        <v>41789</v>
      </c>
      <c r="F13253">
        <v>0.249116</v>
      </c>
      <c r="G13253" t="s">
        <v>17</v>
      </c>
      <c r="H13253" t="s">
        <v>17315</v>
      </c>
      <c r="I13253" s="74">
        <v>43888</v>
      </c>
      <c r="J13253" t="s">
        <v>19</v>
      </c>
      <c r="K13253" t="s">
        <v>17325</v>
      </c>
    </row>
    <row r="13254" spans="1:11" hidden="1" x14ac:dyDescent="0.3">
      <c r="A13254" t="s">
        <v>5324</v>
      </c>
      <c r="B13254" t="s">
        <v>5325</v>
      </c>
      <c r="C13254" t="s">
        <v>17410</v>
      </c>
      <c r="D13254" t="s">
        <v>17411</v>
      </c>
      <c r="E13254" s="74">
        <v>41787</v>
      </c>
      <c r="F13254">
        <v>0.24820400000000001</v>
      </c>
      <c r="G13254" t="s">
        <v>17</v>
      </c>
      <c r="H13254" t="s">
        <v>17315</v>
      </c>
      <c r="I13254" s="74">
        <v>43789</v>
      </c>
      <c r="J13254" t="s">
        <v>19</v>
      </c>
      <c r="K13254" t="s">
        <v>17325</v>
      </c>
    </row>
    <row r="13255" spans="1:11" hidden="1" x14ac:dyDescent="0.3">
      <c r="A13255" t="s">
        <v>5736</v>
      </c>
      <c r="B13255" t="s">
        <v>5737</v>
      </c>
      <c r="C13255" t="s">
        <v>17410</v>
      </c>
      <c r="D13255" t="s">
        <v>17411</v>
      </c>
      <c r="E13255" s="74">
        <v>41820</v>
      </c>
      <c r="F13255">
        <v>0.24921299999999999</v>
      </c>
      <c r="G13255" t="s">
        <v>17</v>
      </c>
      <c r="H13255" t="s">
        <v>17315</v>
      </c>
      <c r="I13255" s="74">
        <v>43819</v>
      </c>
      <c r="J13255" t="s">
        <v>19</v>
      </c>
      <c r="K13255" t="s">
        <v>17325</v>
      </c>
    </row>
    <row r="13256" spans="1:11" hidden="1" x14ac:dyDescent="0.3">
      <c r="A13256" t="s">
        <v>5738</v>
      </c>
      <c r="B13256" t="s">
        <v>5739</v>
      </c>
      <c r="C13256" t="s">
        <v>17410</v>
      </c>
      <c r="D13256" t="s">
        <v>17411</v>
      </c>
      <c r="E13256" s="74">
        <v>41947</v>
      </c>
      <c r="F13256">
        <v>0.24932399999999999</v>
      </c>
      <c r="G13256" t="s">
        <v>17</v>
      </c>
      <c r="H13256" t="s">
        <v>17315</v>
      </c>
      <c r="I13256" s="74">
        <v>43819</v>
      </c>
      <c r="J13256" t="s">
        <v>19</v>
      </c>
      <c r="K13256" t="s">
        <v>17325</v>
      </c>
    </row>
    <row r="13257" spans="1:11" hidden="1" x14ac:dyDescent="0.3">
      <c r="A13257" t="s">
        <v>5740</v>
      </c>
      <c r="B13257" t="s">
        <v>5741</v>
      </c>
      <c r="C13257" t="s">
        <v>17410</v>
      </c>
      <c r="D13257" t="s">
        <v>17411</v>
      </c>
      <c r="E13257" s="74">
        <v>41948</v>
      </c>
      <c r="F13257">
        <v>0.24893199999999999</v>
      </c>
      <c r="G13257" t="s">
        <v>17</v>
      </c>
      <c r="H13257" t="s">
        <v>17315</v>
      </c>
      <c r="I13257" s="74">
        <v>43819</v>
      </c>
      <c r="J13257" t="s">
        <v>19</v>
      </c>
      <c r="K13257" t="s">
        <v>17325</v>
      </c>
    </row>
    <row r="13258" spans="1:11" hidden="1" x14ac:dyDescent="0.3">
      <c r="A13258" t="s">
        <v>5742</v>
      </c>
      <c r="B13258" t="s">
        <v>5743</v>
      </c>
      <c r="C13258" t="s">
        <v>17410</v>
      </c>
      <c r="D13258" t="s">
        <v>17411</v>
      </c>
      <c r="E13258" s="74">
        <v>41792</v>
      </c>
      <c r="F13258">
        <v>0.24914</v>
      </c>
      <c r="G13258" t="s">
        <v>17</v>
      </c>
      <c r="H13258" t="s">
        <v>17315</v>
      </c>
      <c r="I13258" s="74">
        <v>43790</v>
      </c>
      <c r="J13258" t="s">
        <v>19</v>
      </c>
      <c r="K13258" t="s">
        <v>17325</v>
      </c>
    </row>
    <row r="13259" spans="1:11" hidden="1" x14ac:dyDescent="0.3">
      <c r="A13259" t="s">
        <v>10994</v>
      </c>
      <c r="B13259" t="s">
        <v>10993</v>
      </c>
      <c r="C13259" t="s">
        <v>17410</v>
      </c>
      <c r="D13259" t="s">
        <v>17411</v>
      </c>
      <c r="E13259" s="74">
        <v>41755</v>
      </c>
      <c r="F13259">
        <v>0.249476</v>
      </c>
      <c r="G13259" t="s">
        <v>17</v>
      </c>
      <c r="H13259" t="s">
        <v>17315</v>
      </c>
      <c r="I13259" s="74">
        <v>44823</v>
      </c>
      <c r="J13259" t="s">
        <v>19</v>
      </c>
      <c r="K13259" t="s">
        <v>17325</v>
      </c>
    </row>
    <row r="13260" spans="1:11" hidden="1" x14ac:dyDescent="0.3">
      <c r="A13260" t="s">
        <v>5744</v>
      </c>
      <c r="B13260" t="s">
        <v>5745</v>
      </c>
      <c r="C13260" t="s">
        <v>17410</v>
      </c>
      <c r="D13260" t="s">
        <v>17411</v>
      </c>
      <c r="E13260" s="74">
        <v>41856</v>
      </c>
      <c r="F13260">
        <v>0.24885499999999999</v>
      </c>
      <c r="G13260" t="s">
        <v>17</v>
      </c>
      <c r="H13260" t="s">
        <v>17315</v>
      </c>
      <c r="I13260" s="74">
        <v>43825</v>
      </c>
      <c r="J13260" t="s">
        <v>19</v>
      </c>
      <c r="K13260" t="s">
        <v>17325</v>
      </c>
    </row>
    <row r="13261" spans="1:11" hidden="1" x14ac:dyDescent="0.3">
      <c r="A13261" t="s">
        <v>5747</v>
      </c>
      <c r="B13261" t="s">
        <v>5748</v>
      </c>
      <c r="C13261" t="s">
        <v>17410</v>
      </c>
      <c r="D13261" t="s">
        <v>17411</v>
      </c>
      <c r="E13261" s="74">
        <v>41767</v>
      </c>
      <c r="F13261">
        <v>0.24937699999999999</v>
      </c>
      <c r="G13261" t="s">
        <v>17</v>
      </c>
      <c r="H13261" t="s">
        <v>17315</v>
      </c>
      <c r="I13261" s="74">
        <v>43790</v>
      </c>
      <c r="J13261" t="s">
        <v>19</v>
      </c>
      <c r="K13261" t="s">
        <v>17325</v>
      </c>
    </row>
    <row r="13262" spans="1:11" hidden="1" x14ac:dyDescent="0.3">
      <c r="A13262" t="s">
        <v>5749</v>
      </c>
      <c r="B13262" t="s">
        <v>5750</v>
      </c>
      <c r="C13262" t="s">
        <v>17410</v>
      </c>
      <c r="D13262" t="s">
        <v>17411</v>
      </c>
      <c r="E13262" s="74">
        <v>41892</v>
      </c>
      <c r="F13262">
        <v>0.24912500000000001</v>
      </c>
      <c r="G13262" t="s">
        <v>17</v>
      </c>
      <c r="H13262" t="s">
        <v>17315</v>
      </c>
      <c r="I13262" s="74">
        <v>43790</v>
      </c>
      <c r="J13262" t="s">
        <v>19</v>
      </c>
      <c r="K13262" t="s">
        <v>17325</v>
      </c>
    </row>
    <row r="13263" spans="1:11" hidden="1" x14ac:dyDescent="0.3">
      <c r="A13263" t="s">
        <v>5751</v>
      </c>
      <c r="B13263" t="s">
        <v>5752</v>
      </c>
      <c r="C13263" t="s">
        <v>17410</v>
      </c>
      <c r="D13263" t="s">
        <v>17411</v>
      </c>
      <c r="E13263" s="74">
        <v>39645</v>
      </c>
      <c r="F13263">
        <v>0.24898500000000001</v>
      </c>
      <c r="G13263" t="s">
        <v>17</v>
      </c>
      <c r="H13263" t="s">
        <v>17315</v>
      </c>
      <c r="I13263" s="74">
        <v>43825</v>
      </c>
      <c r="J13263" t="s">
        <v>19</v>
      </c>
      <c r="K13263" t="s">
        <v>17325</v>
      </c>
    </row>
    <row r="13264" spans="1:11" hidden="1" x14ac:dyDescent="0.3">
      <c r="A13264" t="s">
        <v>5753</v>
      </c>
      <c r="B13264" t="s">
        <v>5754</v>
      </c>
      <c r="C13264" t="s">
        <v>17410</v>
      </c>
      <c r="D13264" t="s">
        <v>17411</v>
      </c>
      <c r="E13264" s="74">
        <v>41794</v>
      </c>
      <c r="F13264">
        <v>0.24881200000000001</v>
      </c>
      <c r="G13264" t="s">
        <v>17</v>
      </c>
      <c r="H13264" t="s">
        <v>17315</v>
      </c>
      <c r="I13264" s="74">
        <v>43790</v>
      </c>
      <c r="J13264" t="s">
        <v>19</v>
      </c>
      <c r="K13264" t="s">
        <v>17325</v>
      </c>
    </row>
    <row r="13265" spans="1:11" hidden="1" x14ac:dyDescent="0.3">
      <c r="A13265" t="s">
        <v>5326</v>
      </c>
      <c r="B13265" t="s">
        <v>5327</v>
      </c>
      <c r="C13265" t="s">
        <v>17410</v>
      </c>
      <c r="D13265" t="s">
        <v>17411</v>
      </c>
      <c r="E13265" s="74">
        <v>41766</v>
      </c>
      <c r="F13265">
        <v>0.24943299999999999</v>
      </c>
      <c r="G13265" t="s">
        <v>17</v>
      </c>
      <c r="H13265" t="s">
        <v>17315</v>
      </c>
      <c r="I13265" s="74">
        <v>43789</v>
      </c>
      <c r="J13265" t="s">
        <v>19</v>
      </c>
      <c r="K13265" t="s">
        <v>17325</v>
      </c>
    </row>
    <row r="13266" spans="1:11" hidden="1" x14ac:dyDescent="0.3">
      <c r="A13266" t="s">
        <v>5755</v>
      </c>
      <c r="B13266" t="s">
        <v>5756</v>
      </c>
      <c r="C13266" t="s">
        <v>17410</v>
      </c>
      <c r="D13266" t="s">
        <v>17411</v>
      </c>
      <c r="E13266" s="74">
        <v>41828</v>
      </c>
      <c r="F13266">
        <v>0.24946099999999999</v>
      </c>
      <c r="G13266" t="s">
        <v>17</v>
      </c>
      <c r="H13266" t="s">
        <v>17315</v>
      </c>
      <c r="I13266" s="74">
        <v>43825</v>
      </c>
      <c r="J13266" t="s">
        <v>19</v>
      </c>
      <c r="K13266" t="s">
        <v>17325</v>
      </c>
    </row>
    <row r="13267" spans="1:11" hidden="1" x14ac:dyDescent="0.3">
      <c r="A13267" t="s">
        <v>5757</v>
      </c>
      <c r="B13267" t="s">
        <v>5758</v>
      </c>
      <c r="C13267" t="s">
        <v>17410</v>
      </c>
      <c r="D13267" t="s">
        <v>17411</v>
      </c>
      <c r="E13267" s="74">
        <v>41688</v>
      </c>
      <c r="F13267">
        <v>0.24876200000000001</v>
      </c>
      <c r="G13267" t="s">
        <v>17</v>
      </c>
      <c r="H13267" t="s">
        <v>17315</v>
      </c>
      <c r="I13267" s="74">
        <v>43825</v>
      </c>
      <c r="J13267" t="s">
        <v>19</v>
      </c>
      <c r="K13267" t="s">
        <v>17325</v>
      </c>
    </row>
    <row r="13268" spans="1:11" hidden="1" x14ac:dyDescent="0.3">
      <c r="A13268" t="s">
        <v>5759</v>
      </c>
      <c r="B13268" t="s">
        <v>5760</v>
      </c>
      <c r="C13268" t="s">
        <v>17410</v>
      </c>
      <c r="D13268" t="s">
        <v>17411</v>
      </c>
      <c r="E13268" s="74">
        <v>41817</v>
      </c>
      <c r="F13268">
        <v>0.24865200000000001</v>
      </c>
      <c r="G13268" t="s">
        <v>17</v>
      </c>
      <c r="H13268" t="s">
        <v>17315</v>
      </c>
      <c r="I13268" s="74">
        <v>43790</v>
      </c>
      <c r="J13268" t="s">
        <v>19</v>
      </c>
      <c r="K13268" t="s">
        <v>17325</v>
      </c>
    </row>
    <row r="13269" spans="1:11" hidden="1" x14ac:dyDescent="0.3">
      <c r="A13269" t="s">
        <v>5761</v>
      </c>
      <c r="B13269" t="s">
        <v>5762</v>
      </c>
      <c r="C13269" t="s">
        <v>17410</v>
      </c>
      <c r="D13269" t="s">
        <v>17411</v>
      </c>
      <c r="E13269" s="74">
        <v>41709</v>
      </c>
      <c r="F13269">
        <v>0.248691</v>
      </c>
      <c r="G13269" t="s">
        <v>17</v>
      </c>
      <c r="H13269" t="s">
        <v>17315</v>
      </c>
      <c r="I13269" s="74">
        <v>43825</v>
      </c>
      <c r="J13269" t="s">
        <v>19</v>
      </c>
      <c r="K13269" t="s">
        <v>17325</v>
      </c>
    </row>
    <row r="13270" spans="1:11" hidden="1" x14ac:dyDescent="0.3">
      <c r="A13270" t="s">
        <v>5763</v>
      </c>
      <c r="B13270" t="s">
        <v>5764</v>
      </c>
      <c r="C13270" t="s">
        <v>17410</v>
      </c>
      <c r="D13270" t="s">
        <v>17411</v>
      </c>
      <c r="E13270" s="74">
        <v>41761</v>
      </c>
      <c r="F13270">
        <v>0.24909300000000001</v>
      </c>
      <c r="G13270" t="s">
        <v>17</v>
      </c>
      <c r="H13270" t="s">
        <v>17315</v>
      </c>
      <c r="I13270" s="74">
        <v>43790</v>
      </c>
      <c r="J13270" t="s">
        <v>19</v>
      </c>
      <c r="K13270" t="s">
        <v>17325</v>
      </c>
    </row>
    <row r="13271" spans="1:11" hidden="1" x14ac:dyDescent="0.3">
      <c r="A13271" t="s">
        <v>5765</v>
      </c>
      <c r="B13271" t="s">
        <v>5766</v>
      </c>
      <c r="C13271" t="s">
        <v>17410</v>
      </c>
      <c r="D13271" t="s">
        <v>17411</v>
      </c>
      <c r="E13271" s="74">
        <v>41794</v>
      </c>
      <c r="F13271">
        <v>0.249496</v>
      </c>
      <c r="G13271" t="s">
        <v>17</v>
      </c>
      <c r="H13271" t="s">
        <v>17315</v>
      </c>
      <c r="I13271" s="74">
        <v>43790</v>
      </c>
      <c r="J13271" t="s">
        <v>19</v>
      </c>
      <c r="K13271" t="s">
        <v>17325</v>
      </c>
    </row>
    <row r="13272" spans="1:11" hidden="1" x14ac:dyDescent="0.3">
      <c r="A13272" t="s">
        <v>5767</v>
      </c>
      <c r="B13272" t="s">
        <v>5768</v>
      </c>
      <c r="C13272" t="s">
        <v>17410</v>
      </c>
      <c r="D13272" t="s">
        <v>17411</v>
      </c>
      <c r="E13272" s="74">
        <v>41709</v>
      </c>
      <c r="F13272">
        <v>0.24925600000000001</v>
      </c>
      <c r="G13272" t="s">
        <v>17</v>
      </c>
      <c r="H13272" t="s">
        <v>17315</v>
      </c>
      <c r="I13272" s="74">
        <v>43791</v>
      </c>
      <c r="J13272" t="s">
        <v>19</v>
      </c>
      <c r="K13272" t="s">
        <v>17325</v>
      </c>
    </row>
    <row r="13273" spans="1:11" hidden="1" x14ac:dyDescent="0.3">
      <c r="A13273" t="s">
        <v>5769</v>
      </c>
      <c r="B13273" t="s">
        <v>5770</v>
      </c>
      <c r="C13273" t="s">
        <v>17410</v>
      </c>
      <c r="D13273" t="s">
        <v>17411</v>
      </c>
      <c r="E13273" s="74">
        <v>41709</v>
      </c>
      <c r="F13273">
        <v>0.248804</v>
      </c>
      <c r="G13273" t="s">
        <v>17</v>
      </c>
      <c r="H13273" t="s">
        <v>17315</v>
      </c>
      <c r="I13273" s="74">
        <v>43791</v>
      </c>
      <c r="J13273" t="s">
        <v>19</v>
      </c>
      <c r="K13273" t="s">
        <v>17325</v>
      </c>
    </row>
    <row r="13274" spans="1:11" hidden="1" x14ac:dyDescent="0.3">
      <c r="A13274" t="s">
        <v>5771</v>
      </c>
      <c r="B13274" t="s">
        <v>5772</v>
      </c>
      <c r="C13274" t="s">
        <v>17410</v>
      </c>
      <c r="D13274" t="s">
        <v>17411</v>
      </c>
      <c r="E13274" s="74">
        <v>39885</v>
      </c>
      <c r="F13274">
        <v>0.24873100000000001</v>
      </c>
      <c r="G13274" t="s">
        <v>17</v>
      </c>
      <c r="H13274" t="s">
        <v>17315</v>
      </c>
      <c r="I13274" s="74">
        <v>43825</v>
      </c>
      <c r="J13274" t="s">
        <v>19</v>
      </c>
      <c r="K13274" t="s">
        <v>17325</v>
      </c>
    </row>
    <row r="13275" spans="1:11" hidden="1" x14ac:dyDescent="0.3">
      <c r="A13275" t="s">
        <v>5773</v>
      </c>
      <c r="B13275" t="s">
        <v>5774</v>
      </c>
      <c r="C13275" t="s">
        <v>17410</v>
      </c>
      <c r="D13275" t="s">
        <v>17411</v>
      </c>
      <c r="E13275" s="74">
        <v>41766</v>
      </c>
      <c r="F13275">
        <v>0.24873500000000001</v>
      </c>
      <c r="G13275" t="s">
        <v>17</v>
      </c>
      <c r="H13275" t="s">
        <v>17315</v>
      </c>
      <c r="I13275" s="74">
        <v>43791</v>
      </c>
      <c r="J13275" t="s">
        <v>19</v>
      </c>
      <c r="K13275" t="s">
        <v>17325</v>
      </c>
    </row>
    <row r="13276" spans="1:11" hidden="1" x14ac:dyDescent="0.3">
      <c r="A13276" t="s">
        <v>5328</v>
      </c>
      <c r="B13276" t="s">
        <v>5329</v>
      </c>
      <c r="C13276" t="s">
        <v>17410</v>
      </c>
      <c r="D13276" t="s">
        <v>17411</v>
      </c>
      <c r="E13276" s="74">
        <v>41794</v>
      </c>
      <c r="F13276">
        <v>0.24842400000000001</v>
      </c>
      <c r="G13276" t="s">
        <v>17</v>
      </c>
      <c r="H13276" t="s">
        <v>17315</v>
      </c>
      <c r="I13276" s="74">
        <v>43789</v>
      </c>
      <c r="J13276" t="s">
        <v>19</v>
      </c>
      <c r="K13276" t="s">
        <v>17325</v>
      </c>
    </row>
    <row r="13277" spans="1:11" hidden="1" x14ac:dyDescent="0.3">
      <c r="A13277" t="s">
        <v>5775</v>
      </c>
      <c r="B13277" t="s">
        <v>5776</v>
      </c>
      <c r="C13277" t="s">
        <v>17410</v>
      </c>
      <c r="D13277" t="s">
        <v>17411</v>
      </c>
      <c r="E13277" s="74">
        <v>41690</v>
      </c>
      <c r="F13277">
        <v>0.249364</v>
      </c>
      <c r="G13277" t="s">
        <v>17</v>
      </c>
      <c r="H13277" t="s">
        <v>17315</v>
      </c>
      <c r="I13277" s="74">
        <v>43791</v>
      </c>
      <c r="J13277" t="s">
        <v>19</v>
      </c>
      <c r="K13277" t="s">
        <v>17325</v>
      </c>
    </row>
    <row r="13278" spans="1:11" hidden="1" x14ac:dyDescent="0.3">
      <c r="A13278" t="s">
        <v>5777</v>
      </c>
      <c r="B13278" t="s">
        <v>5778</v>
      </c>
      <c r="C13278" t="s">
        <v>17410</v>
      </c>
      <c r="D13278" t="s">
        <v>17411</v>
      </c>
      <c r="E13278" s="74">
        <v>41816</v>
      </c>
      <c r="F13278">
        <v>0.24909899999999999</v>
      </c>
      <c r="G13278" t="s">
        <v>17</v>
      </c>
      <c r="H13278" t="s">
        <v>17315</v>
      </c>
      <c r="I13278" s="74">
        <v>43888</v>
      </c>
      <c r="J13278" t="s">
        <v>19</v>
      </c>
      <c r="K13278" t="s">
        <v>17325</v>
      </c>
    </row>
    <row r="13279" spans="1:11" hidden="1" x14ac:dyDescent="0.3">
      <c r="A13279" t="s">
        <v>5779</v>
      </c>
      <c r="B13279" t="s">
        <v>5780</v>
      </c>
      <c r="C13279" t="s">
        <v>17410</v>
      </c>
      <c r="D13279" t="s">
        <v>17411</v>
      </c>
      <c r="E13279" s="74">
        <v>41780</v>
      </c>
      <c r="F13279">
        <v>0.248919</v>
      </c>
      <c r="G13279" t="s">
        <v>17</v>
      </c>
      <c r="H13279" t="s">
        <v>17315</v>
      </c>
      <c r="I13279" s="74">
        <v>43825</v>
      </c>
      <c r="J13279" t="s">
        <v>19</v>
      </c>
      <c r="K13279" t="s">
        <v>17325</v>
      </c>
    </row>
    <row r="13280" spans="1:11" hidden="1" x14ac:dyDescent="0.3">
      <c r="A13280" t="s">
        <v>5781</v>
      </c>
      <c r="B13280" t="s">
        <v>5782</v>
      </c>
      <c r="C13280" t="s">
        <v>17410</v>
      </c>
      <c r="D13280" t="s">
        <v>17411</v>
      </c>
      <c r="E13280" s="74">
        <v>41746</v>
      </c>
      <c r="F13280">
        <v>0.248173</v>
      </c>
      <c r="G13280" t="s">
        <v>17</v>
      </c>
      <c r="H13280" t="s">
        <v>17315</v>
      </c>
      <c r="I13280" s="74">
        <v>43825</v>
      </c>
      <c r="J13280" t="s">
        <v>19</v>
      </c>
      <c r="K13280" t="s">
        <v>17325</v>
      </c>
    </row>
    <row r="13281" spans="1:11" hidden="1" x14ac:dyDescent="0.3">
      <c r="A13281" t="s">
        <v>5783</v>
      </c>
      <c r="B13281" t="s">
        <v>5784</v>
      </c>
      <c r="C13281" t="s">
        <v>17410</v>
      </c>
      <c r="D13281" t="s">
        <v>17411</v>
      </c>
      <c r="E13281" s="74">
        <v>41787</v>
      </c>
      <c r="F13281">
        <v>0.24941099999999999</v>
      </c>
      <c r="G13281" t="s">
        <v>17</v>
      </c>
      <c r="H13281" t="s">
        <v>17315</v>
      </c>
      <c r="I13281" s="74">
        <v>43825</v>
      </c>
      <c r="J13281" t="s">
        <v>19</v>
      </c>
      <c r="K13281" t="s">
        <v>17325</v>
      </c>
    </row>
    <row r="13282" spans="1:11" hidden="1" x14ac:dyDescent="0.3">
      <c r="A13282" t="s">
        <v>5785</v>
      </c>
      <c r="B13282" t="s">
        <v>5786</v>
      </c>
      <c r="C13282" t="s">
        <v>17410</v>
      </c>
      <c r="D13282" t="s">
        <v>17411</v>
      </c>
      <c r="E13282" s="74">
        <v>41858</v>
      </c>
      <c r="F13282">
        <v>0.24898500000000001</v>
      </c>
      <c r="G13282" t="s">
        <v>17</v>
      </c>
      <c r="H13282" t="s">
        <v>17315</v>
      </c>
      <c r="I13282" s="74">
        <v>43791</v>
      </c>
      <c r="J13282" t="s">
        <v>19</v>
      </c>
      <c r="K13282" t="s">
        <v>17325</v>
      </c>
    </row>
    <row r="13283" spans="1:11" hidden="1" x14ac:dyDescent="0.3">
      <c r="A13283" t="s">
        <v>5787</v>
      </c>
      <c r="B13283" t="s">
        <v>5788</v>
      </c>
      <c r="C13283" t="s">
        <v>17410</v>
      </c>
      <c r="D13283" t="s">
        <v>17411</v>
      </c>
      <c r="E13283" s="74">
        <v>41766</v>
      </c>
      <c r="F13283">
        <v>0.24863199999999999</v>
      </c>
      <c r="G13283" t="s">
        <v>17</v>
      </c>
      <c r="H13283" t="s">
        <v>17315</v>
      </c>
      <c r="I13283" s="74">
        <v>43825</v>
      </c>
      <c r="J13283" t="s">
        <v>19</v>
      </c>
      <c r="K13283" t="s">
        <v>17325</v>
      </c>
    </row>
    <row r="13284" spans="1:11" hidden="1" x14ac:dyDescent="0.3">
      <c r="A13284" t="s">
        <v>10989</v>
      </c>
      <c r="B13284" t="s">
        <v>10988</v>
      </c>
      <c r="C13284" t="s">
        <v>17410</v>
      </c>
      <c r="D13284" t="s">
        <v>17411</v>
      </c>
      <c r="E13284" s="74">
        <v>41778</v>
      </c>
      <c r="F13284">
        <v>0.24912500000000001</v>
      </c>
      <c r="G13284" t="s">
        <v>17</v>
      </c>
      <c r="H13284" t="s">
        <v>17315</v>
      </c>
      <c r="I13284" s="74">
        <v>44823</v>
      </c>
      <c r="J13284" t="s">
        <v>19</v>
      </c>
      <c r="K13284" t="s">
        <v>17325</v>
      </c>
    </row>
    <row r="13285" spans="1:11" hidden="1" x14ac:dyDescent="0.3">
      <c r="A13285" t="s">
        <v>5789</v>
      </c>
      <c r="B13285" t="s">
        <v>5790</v>
      </c>
      <c r="C13285" t="s">
        <v>17410</v>
      </c>
      <c r="D13285" t="s">
        <v>17411</v>
      </c>
      <c r="E13285" s="74">
        <v>41541</v>
      </c>
      <c r="F13285">
        <v>0.249391</v>
      </c>
      <c r="G13285" t="s">
        <v>17</v>
      </c>
      <c r="H13285" t="s">
        <v>17315</v>
      </c>
      <c r="I13285" s="74">
        <v>43791</v>
      </c>
      <c r="J13285" t="s">
        <v>19</v>
      </c>
      <c r="K13285" t="s">
        <v>17325</v>
      </c>
    </row>
    <row r="13286" spans="1:11" hidden="1" x14ac:dyDescent="0.3">
      <c r="A13286" t="s">
        <v>5791</v>
      </c>
      <c r="B13286" t="s">
        <v>5792</v>
      </c>
      <c r="C13286" t="s">
        <v>17410</v>
      </c>
      <c r="D13286" t="s">
        <v>17411</v>
      </c>
      <c r="E13286" s="74">
        <v>41719</v>
      </c>
      <c r="F13286">
        <v>0.24918999999999999</v>
      </c>
      <c r="G13286" t="s">
        <v>17</v>
      </c>
      <c r="H13286" t="s">
        <v>17315</v>
      </c>
      <c r="I13286" s="74">
        <v>43825</v>
      </c>
      <c r="J13286" t="s">
        <v>19</v>
      </c>
      <c r="K13286" t="s">
        <v>17325</v>
      </c>
    </row>
    <row r="13287" spans="1:11" hidden="1" x14ac:dyDescent="0.3">
      <c r="A13287" t="s">
        <v>5330</v>
      </c>
      <c r="B13287" t="s">
        <v>5331</v>
      </c>
      <c r="C13287" t="s">
        <v>17410</v>
      </c>
      <c r="D13287" t="s">
        <v>17411</v>
      </c>
      <c r="E13287" s="74">
        <v>41773</v>
      </c>
      <c r="F13287">
        <v>0.24506</v>
      </c>
      <c r="G13287" t="s">
        <v>17</v>
      </c>
      <c r="H13287" t="s">
        <v>17315</v>
      </c>
      <c r="I13287" s="74">
        <v>43819</v>
      </c>
      <c r="J13287" t="s">
        <v>19</v>
      </c>
      <c r="K13287" t="s">
        <v>17325</v>
      </c>
    </row>
    <row r="13288" spans="1:11" hidden="1" x14ac:dyDescent="0.3">
      <c r="A13288" t="s">
        <v>5793</v>
      </c>
      <c r="B13288" t="s">
        <v>5794</v>
      </c>
      <c r="C13288" t="s">
        <v>17410</v>
      </c>
      <c r="D13288" t="s">
        <v>17411</v>
      </c>
      <c r="E13288" s="74">
        <v>41827</v>
      </c>
      <c r="F13288">
        <v>0.249142</v>
      </c>
      <c r="G13288" t="s">
        <v>17</v>
      </c>
      <c r="H13288" t="s">
        <v>17315</v>
      </c>
      <c r="I13288" s="74">
        <v>43825</v>
      </c>
      <c r="J13288" t="s">
        <v>19</v>
      </c>
      <c r="K13288" t="s">
        <v>17325</v>
      </c>
    </row>
    <row r="13289" spans="1:11" hidden="1" x14ac:dyDescent="0.3">
      <c r="A13289" t="s">
        <v>5795</v>
      </c>
      <c r="B13289" t="s">
        <v>5796</v>
      </c>
      <c r="C13289" t="s">
        <v>17410</v>
      </c>
      <c r="D13289" t="s">
        <v>17411</v>
      </c>
      <c r="E13289" s="74">
        <v>41815</v>
      </c>
      <c r="F13289">
        <v>0.24920700000000001</v>
      </c>
      <c r="G13289" t="s">
        <v>17</v>
      </c>
      <c r="H13289" t="s">
        <v>17315</v>
      </c>
      <c r="I13289" s="74">
        <v>43791</v>
      </c>
      <c r="J13289" t="s">
        <v>19</v>
      </c>
      <c r="K13289" t="s">
        <v>17325</v>
      </c>
    </row>
    <row r="13290" spans="1:11" hidden="1" x14ac:dyDescent="0.3">
      <c r="A13290" t="s">
        <v>5797</v>
      </c>
      <c r="B13290" t="s">
        <v>5798</v>
      </c>
      <c r="C13290" t="s">
        <v>17410</v>
      </c>
      <c r="D13290" t="s">
        <v>17411</v>
      </c>
      <c r="E13290" s="74">
        <v>41892</v>
      </c>
      <c r="F13290">
        <v>0.24891099999999999</v>
      </c>
      <c r="G13290" t="s">
        <v>17</v>
      </c>
      <c r="H13290" t="s">
        <v>17315</v>
      </c>
      <c r="I13290" s="74">
        <v>43791</v>
      </c>
      <c r="J13290" t="s">
        <v>19</v>
      </c>
      <c r="K13290" t="s">
        <v>17325</v>
      </c>
    </row>
    <row r="13291" spans="1:11" hidden="1" x14ac:dyDescent="0.3">
      <c r="A13291" t="s">
        <v>5799</v>
      </c>
      <c r="B13291" t="s">
        <v>5800</v>
      </c>
      <c r="C13291" t="s">
        <v>17410</v>
      </c>
      <c r="D13291" t="s">
        <v>17411</v>
      </c>
      <c r="E13291" s="74">
        <v>41760</v>
      </c>
      <c r="F13291">
        <v>0.24937000000000001</v>
      </c>
      <c r="G13291" t="s">
        <v>17</v>
      </c>
      <c r="H13291" t="s">
        <v>17315</v>
      </c>
      <c r="I13291" s="74">
        <v>43825</v>
      </c>
      <c r="J13291" t="s">
        <v>19</v>
      </c>
      <c r="K13291" t="s">
        <v>17325</v>
      </c>
    </row>
    <row r="13292" spans="1:11" hidden="1" x14ac:dyDescent="0.3">
      <c r="A13292" t="s">
        <v>5801</v>
      </c>
      <c r="B13292" t="s">
        <v>5802</v>
      </c>
      <c r="C13292" t="s">
        <v>17410</v>
      </c>
      <c r="D13292" t="s">
        <v>17411</v>
      </c>
      <c r="E13292" s="74">
        <v>41787</v>
      </c>
      <c r="F13292">
        <v>0.24764800000000001</v>
      </c>
      <c r="G13292" t="s">
        <v>17</v>
      </c>
      <c r="H13292" t="s">
        <v>17315</v>
      </c>
      <c r="I13292" s="74">
        <v>43825</v>
      </c>
      <c r="J13292" t="s">
        <v>19</v>
      </c>
      <c r="K13292" t="s">
        <v>17325</v>
      </c>
    </row>
    <row r="13293" spans="1:11" hidden="1" x14ac:dyDescent="0.3">
      <c r="A13293" t="s">
        <v>5803</v>
      </c>
      <c r="B13293" t="s">
        <v>5804</v>
      </c>
      <c r="C13293" t="s">
        <v>17410</v>
      </c>
      <c r="D13293" t="s">
        <v>17411</v>
      </c>
      <c r="E13293" s="74">
        <v>41737</v>
      </c>
      <c r="F13293">
        <v>0.24846399999999999</v>
      </c>
      <c r="G13293" t="s">
        <v>17</v>
      </c>
      <c r="H13293" t="s">
        <v>17315</v>
      </c>
      <c r="I13293" s="74">
        <v>43791</v>
      </c>
      <c r="J13293" t="s">
        <v>19</v>
      </c>
      <c r="K13293" t="s">
        <v>17325</v>
      </c>
    </row>
    <row r="13294" spans="1:11" hidden="1" x14ac:dyDescent="0.3">
      <c r="A13294" t="s">
        <v>5805</v>
      </c>
      <c r="B13294" t="s">
        <v>5806</v>
      </c>
      <c r="C13294" t="s">
        <v>17410</v>
      </c>
      <c r="D13294" t="s">
        <v>17411</v>
      </c>
      <c r="E13294" s="74">
        <v>41778</v>
      </c>
      <c r="F13294">
        <v>0.248699</v>
      </c>
      <c r="G13294" t="s">
        <v>17</v>
      </c>
      <c r="H13294" t="s">
        <v>17315</v>
      </c>
      <c r="I13294" s="74">
        <v>43825</v>
      </c>
      <c r="J13294" t="s">
        <v>19</v>
      </c>
      <c r="K13294" t="s">
        <v>17325</v>
      </c>
    </row>
    <row r="13295" spans="1:11" hidden="1" x14ac:dyDescent="0.3">
      <c r="A13295" t="s">
        <v>5807</v>
      </c>
      <c r="B13295" t="s">
        <v>5808</v>
      </c>
      <c r="C13295" t="s">
        <v>17410</v>
      </c>
      <c r="D13295" t="s">
        <v>17411</v>
      </c>
      <c r="E13295" s="74">
        <v>42040</v>
      </c>
      <c r="F13295">
        <v>0.24863199999999999</v>
      </c>
      <c r="G13295" t="s">
        <v>17</v>
      </c>
      <c r="H13295" t="s">
        <v>17315</v>
      </c>
      <c r="I13295" s="74">
        <v>43825</v>
      </c>
      <c r="J13295" t="s">
        <v>19</v>
      </c>
      <c r="K13295" t="s">
        <v>17325</v>
      </c>
    </row>
    <row r="13296" spans="1:11" hidden="1" x14ac:dyDescent="0.3">
      <c r="A13296" t="s">
        <v>5809</v>
      </c>
      <c r="B13296" t="s">
        <v>5810</v>
      </c>
      <c r="C13296" t="s">
        <v>17410</v>
      </c>
      <c r="D13296" t="s">
        <v>17411</v>
      </c>
      <c r="E13296" s="74">
        <v>41760</v>
      </c>
      <c r="F13296">
        <v>0.24879200000000001</v>
      </c>
      <c r="G13296" t="s">
        <v>17</v>
      </c>
      <c r="H13296" t="s">
        <v>17315</v>
      </c>
      <c r="I13296" s="74">
        <v>43791</v>
      </c>
      <c r="J13296" t="s">
        <v>19</v>
      </c>
      <c r="K13296" t="s">
        <v>17325</v>
      </c>
    </row>
    <row r="13297" spans="1:11" hidden="1" x14ac:dyDescent="0.3">
      <c r="A13297" t="s">
        <v>5811</v>
      </c>
      <c r="B13297" t="s">
        <v>5812</v>
      </c>
      <c r="C13297" t="s">
        <v>17410</v>
      </c>
      <c r="D13297" t="s">
        <v>17411</v>
      </c>
      <c r="E13297" s="74">
        <v>41813</v>
      </c>
      <c r="F13297">
        <v>0.248915</v>
      </c>
      <c r="G13297" t="s">
        <v>17</v>
      </c>
      <c r="H13297" t="s">
        <v>17315</v>
      </c>
      <c r="I13297" s="74">
        <v>43791</v>
      </c>
      <c r="J13297" t="s">
        <v>19</v>
      </c>
      <c r="K13297" t="s">
        <v>17325</v>
      </c>
    </row>
    <row r="13298" spans="1:11" hidden="1" x14ac:dyDescent="0.3">
      <c r="A13298" t="s">
        <v>5334</v>
      </c>
      <c r="B13298" t="s">
        <v>5335</v>
      </c>
      <c r="C13298" t="s">
        <v>17410</v>
      </c>
      <c r="D13298" t="s">
        <v>17411</v>
      </c>
      <c r="E13298" s="74">
        <v>41766</v>
      </c>
      <c r="F13298">
        <v>0.24426999999999999</v>
      </c>
      <c r="G13298" t="s">
        <v>17</v>
      </c>
      <c r="H13298" t="s">
        <v>17315</v>
      </c>
      <c r="I13298" s="74">
        <v>43789</v>
      </c>
      <c r="J13298" t="s">
        <v>19</v>
      </c>
      <c r="K13298" t="s">
        <v>17325</v>
      </c>
    </row>
    <row r="13299" spans="1:11" hidden="1" x14ac:dyDescent="0.3">
      <c r="A13299" t="s">
        <v>10987</v>
      </c>
      <c r="B13299" t="s">
        <v>10986</v>
      </c>
      <c r="C13299" t="s">
        <v>17410</v>
      </c>
      <c r="D13299" t="s">
        <v>17411</v>
      </c>
      <c r="E13299" s="74">
        <v>41786</v>
      </c>
      <c r="F13299">
        <v>0.24912000000000001</v>
      </c>
      <c r="G13299" t="s">
        <v>17</v>
      </c>
      <c r="H13299" t="s">
        <v>17315</v>
      </c>
      <c r="I13299" s="74">
        <v>44823</v>
      </c>
      <c r="J13299" t="s">
        <v>19</v>
      </c>
      <c r="K13299" t="s">
        <v>17325</v>
      </c>
    </row>
    <row r="13300" spans="1:11" hidden="1" x14ac:dyDescent="0.3">
      <c r="A13300" t="s">
        <v>5813</v>
      </c>
      <c r="B13300" t="s">
        <v>5814</v>
      </c>
      <c r="C13300" t="s">
        <v>17410</v>
      </c>
      <c r="D13300" t="s">
        <v>17411</v>
      </c>
      <c r="E13300" s="74">
        <v>41767</v>
      </c>
      <c r="F13300">
        <v>0.248782</v>
      </c>
      <c r="G13300" t="s">
        <v>17</v>
      </c>
      <c r="H13300" t="s">
        <v>17315</v>
      </c>
      <c r="I13300" s="74">
        <v>43825</v>
      </c>
      <c r="J13300" t="s">
        <v>19</v>
      </c>
      <c r="K13300" t="s">
        <v>17325</v>
      </c>
    </row>
    <row r="13301" spans="1:11" hidden="1" x14ac:dyDescent="0.3">
      <c r="A13301" t="s">
        <v>5815</v>
      </c>
      <c r="B13301" t="s">
        <v>5816</v>
      </c>
      <c r="C13301" t="s">
        <v>17410</v>
      </c>
      <c r="D13301" t="s">
        <v>17411</v>
      </c>
      <c r="E13301" s="74">
        <v>41625</v>
      </c>
      <c r="F13301">
        <v>0.24864700000000001</v>
      </c>
      <c r="G13301" t="s">
        <v>17</v>
      </c>
      <c r="H13301" t="s">
        <v>17315</v>
      </c>
      <c r="I13301" s="74">
        <v>43791</v>
      </c>
      <c r="J13301" t="s">
        <v>19</v>
      </c>
      <c r="K13301" t="s">
        <v>17325</v>
      </c>
    </row>
    <row r="13302" spans="1:11" hidden="1" x14ac:dyDescent="0.3">
      <c r="A13302" t="s">
        <v>5817</v>
      </c>
      <c r="B13302" t="s">
        <v>5818</v>
      </c>
      <c r="C13302" t="s">
        <v>17410</v>
      </c>
      <c r="D13302" t="s">
        <v>17411</v>
      </c>
      <c r="E13302" s="74">
        <v>41765</v>
      </c>
      <c r="F13302">
        <v>0.24940499999999999</v>
      </c>
      <c r="G13302" t="s">
        <v>17</v>
      </c>
      <c r="H13302" t="s">
        <v>17315</v>
      </c>
      <c r="I13302" s="74">
        <v>43791</v>
      </c>
      <c r="J13302" t="s">
        <v>19</v>
      </c>
      <c r="K13302" t="s">
        <v>17325</v>
      </c>
    </row>
    <row r="13303" spans="1:11" hidden="1" x14ac:dyDescent="0.3">
      <c r="A13303" t="s">
        <v>5819</v>
      </c>
      <c r="B13303" t="s">
        <v>5820</v>
      </c>
      <c r="C13303" t="s">
        <v>17410</v>
      </c>
      <c r="D13303" t="s">
        <v>17411</v>
      </c>
      <c r="E13303" s="74">
        <v>41767</v>
      </c>
      <c r="F13303">
        <v>0.248917</v>
      </c>
      <c r="G13303" t="s">
        <v>17</v>
      </c>
      <c r="H13303" t="s">
        <v>17315</v>
      </c>
      <c r="I13303" s="74">
        <v>43791</v>
      </c>
      <c r="J13303" t="s">
        <v>19</v>
      </c>
      <c r="K13303" t="s">
        <v>17325</v>
      </c>
    </row>
    <row r="13304" spans="1:11" hidden="1" x14ac:dyDescent="0.3">
      <c r="A13304" t="s">
        <v>5821</v>
      </c>
      <c r="B13304" t="s">
        <v>5822</v>
      </c>
      <c r="C13304" t="s">
        <v>17410</v>
      </c>
      <c r="D13304" t="s">
        <v>17411</v>
      </c>
      <c r="E13304" s="74">
        <v>41892</v>
      </c>
      <c r="F13304">
        <v>0.24851200000000001</v>
      </c>
      <c r="G13304" t="s">
        <v>17</v>
      </c>
      <c r="H13304" t="s">
        <v>17315</v>
      </c>
      <c r="I13304" s="74">
        <v>43791</v>
      </c>
      <c r="J13304" t="s">
        <v>19</v>
      </c>
      <c r="K13304" t="s">
        <v>17325</v>
      </c>
    </row>
    <row r="13305" spans="1:11" hidden="1" x14ac:dyDescent="0.3">
      <c r="A13305" t="s">
        <v>5823</v>
      </c>
      <c r="B13305" t="s">
        <v>5824</v>
      </c>
      <c r="C13305" t="s">
        <v>17410</v>
      </c>
      <c r="D13305" t="s">
        <v>17411</v>
      </c>
      <c r="E13305" s="74">
        <v>41837</v>
      </c>
      <c r="F13305">
        <v>0.248997</v>
      </c>
      <c r="G13305" t="s">
        <v>17</v>
      </c>
      <c r="H13305" t="s">
        <v>17315</v>
      </c>
      <c r="I13305" s="74">
        <v>43791</v>
      </c>
      <c r="J13305" t="s">
        <v>19</v>
      </c>
      <c r="K13305" t="s">
        <v>17325</v>
      </c>
    </row>
    <row r="13306" spans="1:11" hidden="1" x14ac:dyDescent="0.3">
      <c r="A13306" t="s">
        <v>5825</v>
      </c>
      <c r="B13306" t="s">
        <v>5826</v>
      </c>
      <c r="C13306" t="s">
        <v>17410</v>
      </c>
      <c r="D13306" t="s">
        <v>17411</v>
      </c>
      <c r="E13306" s="74">
        <v>41795</v>
      </c>
      <c r="F13306">
        <v>0.24928800000000001</v>
      </c>
      <c r="G13306" t="s">
        <v>17</v>
      </c>
      <c r="H13306" t="s">
        <v>17315</v>
      </c>
      <c r="I13306" s="74">
        <v>43825</v>
      </c>
      <c r="J13306" t="s">
        <v>19</v>
      </c>
      <c r="K13306" t="s">
        <v>17325</v>
      </c>
    </row>
    <row r="13307" spans="1:11" hidden="1" x14ac:dyDescent="0.3">
      <c r="A13307" t="s">
        <v>5827</v>
      </c>
      <c r="B13307" t="s">
        <v>5828</v>
      </c>
      <c r="C13307" t="s">
        <v>17410</v>
      </c>
      <c r="D13307" t="s">
        <v>17411</v>
      </c>
      <c r="E13307" s="74">
        <v>41747</v>
      </c>
      <c r="F13307">
        <v>0.24927099999999999</v>
      </c>
      <c r="G13307" t="s">
        <v>17</v>
      </c>
      <c r="H13307" t="s">
        <v>17315</v>
      </c>
      <c r="I13307" s="74">
        <v>43791</v>
      </c>
      <c r="J13307" t="s">
        <v>19</v>
      </c>
      <c r="K13307" t="s">
        <v>17325</v>
      </c>
    </row>
    <row r="13308" spans="1:11" hidden="1" x14ac:dyDescent="0.3">
      <c r="A13308" t="s">
        <v>5829</v>
      </c>
      <c r="B13308" t="s">
        <v>5830</v>
      </c>
      <c r="C13308" t="s">
        <v>17410</v>
      </c>
      <c r="D13308" t="s">
        <v>17411</v>
      </c>
      <c r="E13308" s="74">
        <v>41820</v>
      </c>
      <c r="F13308">
        <v>0.249084</v>
      </c>
      <c r="G13308" t="s">
        <v>17</v>
      </c>
      <c r="H13308" t="s">
        <v>17315</v>
      </c>
      <c r="I13308" s="74">
        <v>43791</v>
      </c>
      <c r="J13308" t="s">
        <v>19</v>
      </c>
      <c r="K13308" t="s">
        <v>17325</v>
      </c>
    </row>
    <row r="13309" spans="1:11" hidden="1" x14ac:dyDescent="0.3">
      <c r="A13309" t="s">
        <v>11029</v>
      </c>
      <c r="B13309" t="s">
        <v>11028</v>
      </c>
      <c r="C13309" t="s">
        <v>17410</v>
      </c>
      <c r="D13309" t="s">
        <v>17411</v>
      </c>
      <c r="E13309" s="74">
        <v>41831</v>
      </c>
      <c r="F13309">
        <v>0.248885</v>
      </c>
      <c r="G13309" t="s">
        <v>17</v>
      </c>
      <c r="H13309" t="s">
        <v>17315</v>
      </c>
      <c r="I13309" s="74">
        <v>44797</v>
      </c>
      <c r="J13309" t="s">
        <v>19</v>
      </c>
      <c r="K13309" t="s">
        <v>17325</v>
      </c>
    </row>
    <row r="13310" spans="1:11" hidden="1" x14ac:dyDescent="0.3">
      <c r="A13310" t="s">
        <v>5831</v>
      </c>
      <c r="B13310" t="s">
        <v>5832</v>
      </c>
      <c r="C13310" t="s">
        <v>17410</v>
      </c>
      <c r="D13310" t="s">
        <v>17411</v>
      </c>
      <c r="E13310" s="74">
        <v>41817</v>
      </c>
      <c r="F13310">
        <v>0.248612</v>
      </c>
      <c r="G13310" t="s">
        <v>17</v>
      </c>
      <c r="H13310" t="s">
        <v>17315</v>
      </c>
      <c r="I13310" s="74">
        <v>43791</v>
      </c>
      <c r="J13310" t="s">
        <v>19</v>
      </c>
      <c r="K13310" t="s">
        <v>17325</v>
      </c>
    </row>
    <row r="13311" spans="1:11" hidden="1" x14ac:dyDescent="0.3">
      <c r="A13311" t="s">
        <v>5833</v>
      </c>
      <c r="B13311" t="s">
        <v>5834</v>
      </c>
      <c r="C13311" t="s">
        <v>17410</v>
      </c>
      <c r="D13311" t="s">
        <v>17411</v>
      </c>
      <c r="E13311" s="74">
        <v>41814</v>
      </c>
      <c r="F13311">
        <v>0.24931</v>
      </c>
      <c r="G13311" t="s">
        <v>17</v>
      </c>
      <c r="H13311" t="s">
        <v>17315</v>
      </c>
      <c r="I13311" s="74">
        <v>43825</v>
      </c>
      <c r="J13311" t="s">
        <v>19</v>
      </c>
      <c r="K13311" t="s">
        <v>17325</v>
      </c>
    </row>
    <row r="13312" spans="1:11" hidden="1" x14ac:dyDescent="0.3">
      <c r="A13312" t="s">
        <v>5835</v>
      </c>
      <c r="B13312" t="s">
        <v>5836</v>
      </c>
      <c r="C13312" t="s">
        <v>17410</v>
      </c>
      <c r="D13312" t="s">
        <v>17411</v>
      </c>
      <c r="E13312" s="74">
        <v>41823</v>
      </c>
      <c r="F13312">
        <v>0.24876599999999999</v>
      </c>
      <c r="G13312" t="s">
        <v>17</v>
      </c>
      <c r="H13312" t="s">
        <v>17315</v>
      </c>
      <c r="I13312" s="74">
        <v>43791</v>
      </c>
      <c r="J13312" t="s">
        <v>19</v>
      </c>
      <c r="K13312" t="s">
        <v>17325</v>
      </c>
    </row>
    <row r="13313" spans="1:11" hidden="1" x14ac:dyDescent="0.3">
      <c r="A13313" t="s">
        <v>5837</v>
      </c>
      <c r="B13313" t="s">
        <v>5838</v>
      </c>
      <c r="C13313" t="s">
        <v>17410</v>
      </c>
      <c r="D13313" t="s">
        <v>17411</v>
      </c>
      <c r="E13313" s="74">
        <v>41765</v>
      </c>
      <c r="F13313">
        <v>0.249337</v>
      </c>
      <c r="G13313" t="s">
        <v>17</v>
      </c>
      <c r="H13313" t="s">
        <v>17315</v>
      </c>
      <c r="I13313" s="74">
        <v>43791</v>
      </c>
      <c r="J13313" t="s">
        <v>19</v>
      </c>
      <c r="K13313" t="s">
        <v>17325</v>
      </c>
    </row>
    <row r="13314" spans="1:11" hidden="1" x14ac:dyDescent="0.3">
      <c r="A13314" t="s">
        <v>5839</v>
      </c>
      <c r="B13314" t="s">
        <v>5840</v>
      </c>
      <c r="C13314" t="s">
        <v>17410</v>
      </c>
      <c r="D13314" t="s">
        <v>17411</v>
      </c>
      <c r="E13314" s="74">
        <v>41767</v>
      </c>
      <c r="F13314">
        <v>0.24935299999999999</v>
      </c>
      <c r="G13314" t="s">
        <v>17</v>
      </c>
      <c r="H13314" t="s">
        <v>17315</v>
      </c>
      <c r="I13314" s="74">
        <v>43825</v>
      </c>
      <c r="J13314" t="s">
        <v>19</v>
      </c>
      <c r="K13314" t="s">
        <v>17325</v>
      </c>
    </row>
    <row r="13315" spans="1:11" hidden="1" x14ac:dyDescent="0.3">
      <c r="A13315" t="s">
        <v>5841</v>
      </c>
      <c r="B13315" t="s">
        <v>5842</v>
      </c>
      <c r="C13315" t="s">
        <v>17410</v>
      </c>
      <c r="D13315" t="s">
        <v>17411</v>
      </c>
      <c r="E13315" s="74">
        <v>41722</v>
      </c>
      <c r="F13315">
        <v>0.24928400000000001</v>
      </c>
      <c r="G13315" t="s">
        <v>17</v>
      </c>
      <c r="H13315" t="s">
        <v>17315</v>
      </c>
      <c r="I13315" s="74">
        <v>43825</v>
      </c>
      <c r="J13315" t="s">
        <v>19</v>
      </c>
      <c r="K13315" t="s">
        <v>17325</v>
      </c>
    </row>
    <row r="13316" spans="1:11" hidden="1" x14ac:dyDescent="0.3">
      <c r="A13316" t="s">
        <v>5843</v>
      </c>
      <c r="B13316" t="s">
        <v>5844</v>
      </c>
      <c r="C13316" t="s">
        <v>17410</v>
      </c>
      <c r="D13316" t="s">
        <v>17411</v>
      </c>
      <c r="E13316" s="74">
        <v>41929</v>
      </c>
      <c r="F13316">
        <v>0.24868199999999999</v>
      </c>
      <c r="G13316" t="s">
        <v>17</v>
      </c>
      <c r="H13316" t="s">
        <v>17315</v>
      </c>
      <c r="I13316" s="74">
        <v>43825</v>
      </c>
      <c r="J13316" t="s">
        <v>19</v>
      </c>
      <c r="K13316" t="s">
        <v>17325</v>
      </c>
    </row>
    <row r="13317" spans="1:11" hidden="1" x14ac:dyDescent="0.3">
      <c r="A13317" t="s">
        <v>5845</v>
      </c>
      <c r="B13317" t="s">
        <v>5846</v>
      </c>
      <c r="C13317" t="s">
        <v>17410</v>
      </c>
      <c r="D13317" t="s">
        <v>17411</v>
      </c>
      <c r="E13317" s="74">
        <v>41767</v>
      </c>
      <c r="F13317">
        <v>0.24891099999999999</v>
      </c>
      <c r="G13317" t="s">
        <v>17</v>
      </c>
      <c r="H13317" t="s">
        <v>17315</v>
      </c>
      <c r="I13317" s="74">
        <v>43791</v>
      </c>
      <c r="J13317" t="s">
        <v>19</v>
      </c>
      <c r="K13317" t="s">
        <v>17325</v>
      </c>
    </row>
    <row r="13318" spans="1:11" hidden="1" x14ac:dyDescent="0.3">
      <c r="A13318" t="s">
        <v>5847</v>
      </c>
      <c r="B13318" t="s">
        <v>5848</v>
      </c>
      <c r="C13318" t="s">
        <v>17410</v>
      </c>
      <c r="D13318" t="s">
        <v>17411</v>
      </c>
      <c r="E13318" s="74">
        <v>41787</v>
      </c>
      <c r="F13318">
        <v>0.248978</v>
      </c>
      <c r="G13318" t="s">
        <v>17</v>
      </c>
      <c r="H13318" t="s">
        <v>17315</v>
      </c>
      <c r="I13318" s="74">
        <v>43825</v>
      </c>
      <c r="J13318" t="s">
        <v>19</v>
      </c>
      <c r="K13318" t="s">
        <v>17325</v>
      </c>
    </row>
    <row r="13319" spans="1:11" hidden="1" x14ac:dyDescent="0.3">
      <c r="A13319" t="s">
        <v>5849</v>
      </c>
      <c r="B13319" t="s">
        <v>5850</v>
      </c>
      <c r="C13319" t="s">
        <v>17410</v>
      </c>
      <c r="D13319" t="s">
        <v>17411</v>
      </c>
      <c r="E13319" s="74">
        <v>41753</v>
      </c>
      <c r="F13319">
        <v>0.24843399999999999</v>
      </c>
      <c r="G13319" t="s">
        <v>17</v>
      </c>
      <c r="H13319" t="s">
        <v>17315</v>
      </c>
      <c r="I13319" s="74">
        <v>43825</v>
      </c>
      <c r="J13319" t="s">
        <v>19</v>
      </c>
      <c r="K13319" t="s">
        <v>17325</v>
      </c>
    </row>
    <row r="13320" spans="1:11" hidden="1" x14ac:dyDescent="0.3">
      <c r="A13320" t="s">
        <v>5336</v>
      </c>
      <c r="B13320" t="s">
        <v>5337</v>
      </c>
      <c r="C13320" t="s">
        <v>17410</v>
      </c>
      <c r="D13320" t="s">
        <v>17411</v>
      </c>
      <c r="E13320" s="74">
        <v>41779</v>
      </c>
      <c r="F13320">
        <v>0.249311</v>
      </c>
      <c r="G13320" t="s">
        <v>17</v>
      </c>
      <c r="H13320" t="s">
        <v>17315</v>
      </c>
      <c r="I13320" s="74">
        <v>43819</v>
      </c>
      <c r="J13320" t="s">
        <v>19</v>
      </c>
      <c r="K13320" t="s">
        <v>17325</v>
      </c>
    </row>
    <row r="13321" spans="1:11" hidden="1" x14ac:dyDescent="0.3">
      <c r="A13321" t="s">
        <v>5851</v>
      </c>
      <c r="B13321" t="s">
        <v>5852</v>
      </c>
      <c r="C13321" t="s">
        <v>17410</v>
      </c>
      <c r="D13321" t="s">
        <v>17411</v>
      </c>
      <c r="E13321" s="74">
        <v>41794</v>
      </c>
      <c r="F13321">
        <v>0.24885199999999999</v>
      </c>
      <c r="G13321" t="s">
        <v>17</v>
      </c>
      <c r="H13321" t="s">
        <v>17315</v>
      </c>
      <c r="I13321" s="74">
        <v>43791</v>
      </c>
      <c r="J13321" t="s">
        <v>19</v>
      </c>
      <c r="K13321" t="s">
        <v>17325</v>
      </c>
    </row>
    <row r="13322" spans="1:11" hidden="1" x14ac:dyDescent="0.3">
      <c r="A13322" t="s">
        <v>5853</v>
      </c>
      <c r="B13322" t="s">
        <v>5854</v>
      </c>
      <c r="C13322" t="s">
        <v>17410</v>
      </c>
      <c r="D13322" t="s">
        <v>17411</v>
      </c>
      <c r="E13322" s="74">
        <v>41750</v>
      </c>
      <c r="F13322">
        <v>0.24874599999999999</v>
      </c>
      <c r="G13322" t="s">
        <v>17</v>
      </c>
      <c r="H13322" t="s">
        <v>17315</v>
      </c>
      <c r="I13322" s="74">
        <v>43791</v>
      </c>
      <c r="J13322" t="s">
        <v>19</v>
      </c>
      <c r="K13322" t="s">
        <v>17325</v>
      </c>
    </row>
    <row r="13323" spans="1:11" hidden="1" x14ac:dyDescent="0.3">
      <c r="A13323" t="s">
        <v>5855</v>
      </c>
      <c r="B13323" t="s">
        <v>5856</v>
      </c>
      <c r="C13323" t="s">
        <v>17410</v>
      </c>
      <c r="D13323" t="s">
        <v>17411</v>
      </c>
      <c r="E13323" s="74">
        <v>41778</v>
      </c>
      <c r="F13323">
        <v>0.249449</v>
      </c>
      <c r="G13323" t="s">
        <v>17</v>
      </c>
      <c r="H13323" t="s">
        <v>17315</v>
      </c>
      <c r="I13323" s="74">
        <v>43825</v>
      </c>
      <c r="J13323" t="s">
        <v>19</v>
      </c>
      <c r="K13323" t="s">
        <v>17325</v>
      </c>
    </row>
    <row r="13324" spans="1:11" hidden="1" x14ac:dyDescent="0.3">
      <c r="A13324" t="s">
        <v>5857</v>
      </c>
      <c r="B13324" t="s">
        <v>5858</v>
      </c>
      <c r="C13324" t="s">
        <v>17410</v>
      </c>
      <c r="D13324" t="s">
        <v>17411</v>
      </c>
      <c r="E13324" s="74">
        <v>41739</v>
      </c>
      <c r="F13324">
        <v>0.24945999999999999</v>
      </c>
      <c r="G13324" t="s">
        <v>17</v>
      </c>
      <c r="H13324" t="s">
        <v>17315</v>
      </c>
      <c r="I13324" s="74">
        <v>43825</v>
      </c>
      <c r="J13324" t="s">
        <v>19</v>
      </c>
      <c r="K13324" t="s">
        <v>17325</v>
      </c>
    </row>
    <row r="13325" spans="1:11" hidden="1" x14ac:dyDescent="0.3">
      <c r="A13325" t="s">
        <v>5859</v>
      </c>
      <c r="B13325" t="s">
        <v>5860</v>
      </c>
      <c r="C13325" t="s">
        <v>17410</v>
      </c>
      <c r="D13325" t="s">
        <v>17411</v>
      </c>
      <c r="E13325" s="74">
        <v>41766</v>
      </c>
      <c r="F13325">
        <v>0.2492</v>
      </c>
      <c r="G13325" t="s">
        <v>17</v>
      </c>
      <c r="H13325" t="s">
        <v>17315</v>
      </c>
      <c r="I13325" s="74">
        <v>43825</v>
      </c>
      <c r="J13325" t="s">
        <v>19</v>
      </c>
      <c r="K13325" t="s">
        <v>17325</v>
      </c>
    </row>
    <row r="13326" spans="1:11" hidden="1" x14ac:dyDescent="0.3">
      <c r="A13326" t="s">
        <v>5861</v>
      </c>
      <c r="B13326" t="s">
        <v>5862</v>
      </c>
      <c r="C13326" t="s">
        <v>17410</v>
      </c>
      <c r="D13326" t="s">
        <v>17411</v>
      </c>
      <c r="E13326" s="74">
        <v>41796</v>
      </c>
      <c r="F13326">
        <v>0.24875900000000001</v>
      </c>
      <c r="G13326" t="s">
        <v>17</v>
      </c>
      <c r="H13326" t="s">
        <v>17315</v>
      </c>
      <c r="I13326" s="74">
        <v>43791</v>
      </c>
      <c r="J13326" t="s">
        <v>19</v>
      </c>
      <c r="K13326" t="s">
        <v>17325</v>
      </c>
    </row>
    <row r="13327" spans="1:11" hidden="1" x14ac:dyDescent="0.3">
      <c r="A13327" t="s">
        <v>5863</v>
      </c>
      <c r="B13327" t="s">
        <v>5864</v>
      </c>
      <c r="C13327" t="s">
        <v>17410</v>
      </c>
      <c r="D13327" t="s">
        <v>17411</v>
      </c>
      <c r="E13327" s="74">
        <v>41821</v>
      </c>
      <c r="F13327">
        <v>0.24895300000000001</v>
      </c>
      <c r="G13327" t="s">
        <v>17</v>
      </c>
      <c r="H13327" t="s">
        <v>17315</v>
      </c>
      <c r="I13327" s="74">
        <v>43825</v>
      </c>
      <c r="J13327" t="s">
        <v>19</v>
      </c>
      <c r="K13327" t="s">
        <v>17325</v>
      </c>
    </row>
    <row r="13328" spans="1:11" hidden="1" x14ac:dyDescent="0.3">
      <c r="A13328" t="s">
        <v>5865</v>
      </c>
      <c r="B13328" t="s">
        <v>5866</v>
      </c>
      <c r="C13328" t="s">
        <v>17410</v>
      </c>
      <c r="D13328" t="s">
        <v>17411</v>
      </c>
      <c r="E13328" s="74">
        <v>41787</v>
      </c>
      <c r="F13328">
        <v>0.24899399999999999</v>
      </c>
      <c r="G13328" t="s">
        <v>17</v>
      </c>
      <c r="H13328" t="s">
        <v>17315</v>
      </c>
      <c r="I13328" s="74">
        <v>43825</v>
      </c>
      <c r="J13328" t="s">
        <v>19</v>
      </c>
      <c r="K13328" t="s">
        <v>17325</v>
      </c>
    </row>
    <row r="13329" spans="1:11" hidden="1" x14ac:dyDescent="0.3">
      <c r="A13329" t="s">
        <v>5867</v>
      </c>
      <c r="B13329" t="s">
        <v>5868</v>
      </c>
      <c r="C13329" t="s">
        <v>17410</v>
      </c>
      <c r="D13329" t="s">
        <v>17411</v>
      </c>
      <c r="E13329" s="74">
        <v>41746</v>
      </c>
      <c r="F13329">
        <v>0.248584</v>
      </c>
      <c r="G13329" t="s">
        <v>17</v>
      </c>
      <c r="H13329" t="s">
        <v>17315</v>
      </c>
      <c r="I13329" s="74">
        <v>43791</v>
      </c>
      <c r="J13329" t="s">
        <v>19</v>
      </c>
      <c r="K13329" t="s">
        <v>17325</v>
      </c>
    </row>
    <row r="13330" spans="1:11" hidden="1" x14ac:dyDescent="0.3">
      <c r="A13330" t="s">
        <v>5869</v>
      </c>
      <c r="B13330" t="s">
        <v>5870</v>
      </c>
      <c r="C13330" t="s">
        <v>17410</v>
      </c>
      <c r="D13330" t="s">
        <v>17411</v>
      </c>
      <c r="E13330" s="74">
        <v>41808</v>
      </c>
      <c r="F13330">
        <v>0.24862600000000001</v>
      </c>
      <c r="G13330" t="s">
        <v>17</v>
      </c>
      <c r="H13330" t="s">
        <v>17315</v>
      </c>
      <c r="I13330" s="74">
        <v>43791</v>
      </c>
      <c r="J13330" t="s">
        <v>19</v>
      </c>
      <c r="K13330" t="s">
        <v>17325</v>
      </c>
    </row>
    <row r="13331" spans="1:11" hidden="1" x14ac:dyDescent="0.3">
      <c r="A13331" t="s">
        <v>5338</v>
      </c>
      <c r="B13331" t="s">
        <v>5339</v>
      </c>
      <c r="C13331" t="s">
        <v>17410</v>
      </c>
      <c r="D13331" t="s">
        <v>17411</v>
      </c>
      <c r="E13331" s="74">
        <v>41817</v>
      </c>
      <c r="F13331">
        <v>0.24831800000000001</v>
      </c>
      <c r="G13331" t="s">
        <v>17</v>
      </c>
      <c r="H13331" t="s">
        <v>17315</v>
      </c>
      <c r="I13331" s="74">
        <v>43819</v>
      </c>
      <c r="J13331" t="s">
        <v>19</v>
      </c>
      <c r="K13331" t="s">
        <v>17325</v>
      </c>
    </row>
    <row r="13332" spans="1:11" hidden="1" x14ac:dyDescent="0.3">
      <c r="A13332" t="s">
        <v>5871</v>
      </c>
      <c r="B13332" t="s">
        <v>5872</v>
      </c>
      <c r="C13332" t="s">
        <v>17410</v>
      </c>
      <c r="D13332" t="s">
        <v>17411</v>
      </c>
      <c r="E13332" s="74">
        <v>41739</v>
      </c>
      <c r="F13332">
        <v>0.24896199999999999</v>
      </c>
      <c r="G13332" t="s">
        <v>17</v>
      </c>
      <c r="H13332" t="s">
        <v>17315</v>
      </c>
      <c r="I13332" s="74">
        <v>43825</v>
      </c>
      <c r="J13332" t="s">
        <v>19</v>
      </c>
      <c r="K13332" t="s">
        <v>17325</v>
      </c>
    </row>
    <row r="13333" spans="1:11" hidden="1" x14ac:dyDescent="0.3">
      <c r="A13333" t="s">
        <v>5873</v>
      </c>
      <c r="B13333" t="s">
        <v>5874</v>
      </c>
      <c r="C13333" t="s">
        <v>17410</v>
      </c>
      <c r="D13333" t="s">
        <v>17411</v>
      </c>
      <c r="E13333" s="74">
        <v>40991</v>
      </c>
      <c r="F13333">
        <v>0.24851599999999999</v>
      </c>
      <c r="G13333" t="s">
        <v>17</v>
      </c>
      <c r="H13333" t="s">
        <v>17315</v>
      </c>
      <c r="I13333" s="74">
        <v>43825</v>
      </c>
      <c r="J13333" t="s">
        <v>19</v>
      </c>
      <c r="K13333" t="s">
        <v>17325</v>
      </c>
    </row>
    <row r="13334" spans="1:11" hidden="1" x14ac:dyDescent="0.3">
      <c r="A13334" t="s">
        <v>5875</v>
      </c>
      <c r="B13334" t="s">
        <v>5876</v>
      </c>
      <c r="C13334" t="s">
        <v>17410</v>
      </c>
      <c r="D13334" t="s">
        <v>17411</v>
      </c>
      <c r="E13334" s="74">
        <v>41766</v>
      </c>
      <c r="F13334">
        <v>0.248948</v>
      </c>
      <c r="G13334" t="s">
        <v>17</v>
      </c>
      <c r="H13334" t="s">
        <v>17315</v>
      </c>
      <c r="I13334" s="74">
        <v>43825</v>
      </c>
      <c r="J13334" t="s">
        <v>19</v>
      </c>
      <c r="K13334" t="s">
        <v>17325</v>
      </c>
    </row>
    <row r="13335" spans="1:11" hidden="1" x14ac:dyDescent="0.3">
      <c r="A13335" t="s">
        <v>5877</v>
      </c>
      <c r="B13335" t="s">
        <v>5878</v>
      </c>
      <c r="C13335" t="s">
        <v>17410</v>
      </c>
      <c r="D13335" t="s">
        <v>17411</v>
      </c>
      <c r="E13335" s="74">
        <v>41829</v>
      </c>
      <c r="F13335">
        <v>0.24851300000000001</v>
      </c>
      <c r="G13335" t="s">
        <v>17</v>
      </c>
      <c r="H13335" t="s">
        <v>17315</v>
      </c>
      <c r="I13335" s="74">
        <v>43791</v>
      </c>
      <c r="J13335" t="s">
        <v>19</v>
      </c>
      <c r="K13335" t="s">
        <v>17325</v>
      </c>
    </row>
    <row r="13336" spans="1:11" hidden="1" x14ac:dyDescent="0.3">
      <c r="A13336" t="s">
        <v>5879</v>
      </c>
      <c r="B13336" t="s">
        <v>5880</v>
      </c>
      <c r="C13336" t="s">
        <v>17410</v>
      </c>
      <c r="D13336" t="s">
        <v>17411</v>
      </c>
      <c r="E13336" s="74">
        <v>41768</v>
      </c>
      <c r="F13336">
        <v>0.249338</v>
      </c>
      <c r="G13336" t="s">
        <v>17</v>
      </c>
      <c r="H13336" t="s">
        <v>17315</v>
      </c>
      <c r="I13336" s="74">
        <v>43791</v>
      </c>
      <c r="J13336" t="s">
        <v>19</v>
      </c>
      <c r="K13336" t="s">
        <v>17325</v>
      </c>
    </row>
    <row r="13337" spans="1:11" hidden="1" x14ac:dyDescent="0.3">
      <c r="A13337" t="s">
        <v>5881</v>
      </c>
      <c r="B13337" t="s">
        <v>5882</v>
      </c>
      <c r="C13337" t="s">
        <v>17410</v>
      </c>
      <c r="D13337" t="s">
        <v>17411</v>
      </c>
      <c r="E13337" s="74">
        <v>41767</v>
      </c>
      <c r="F13337">
        <v>0.24914700000000001</v>
      </c>
      <c r="G13337" t="s">
        <v>17</v>
      </c>
      <c r="H13337" t="s">
        <v>17315</v>
      </c>
      <c r="I13337" s="74">
        <v>43825</v>
      </c>
      <c r="J13337" t="s">
        <v>19</v>
      </c>
      <c r="K13337" t="s">
        <v>17325</v>
      </c>
    </row>
    <row r="13338" spans="1:11" hidden="1" x14ac:dyDescent="0.3">
      <c r="A13338" t="s">
        <v>5883</v>
      </c>
      <c r="B13338" t="s">
        <v>5884</v>
      </c>
      <c r="C13338" t="s">
        <v>17410</v>
      </c>
      <c r="D13338" t="s">
        <v>17411</v>
      </c>
      <c r="E13338" s="74">
        <v>41781</v>
      </c>
      <c r="F13338">
        <v>0.24907299999999999</v>
      </c>
      <c r="G13338" t="s">
        <v>17</v>
      </c>
      <c r="H13338" t="s">
        <v>17315</v>
      </c>
      <c r="I13338" s="74">
        <v>43791</v>
      </c>
      <c r="J13338" t="s">
        <v>19</v>
      </c>
      <c r="K13338" t="s">
        <v>17325</v>
      </c>
    </row>
    <row r="13339" spans="1:11" hidden="1" x14ac:dyDescent="0.3">
      <c r="A13339" t="s">
        <v>5885</v>
      </c>
      <c r="B13339" t="s">
        <v>5886</v>
      </c>
      <c r="C13339" t="s">
        <v>17410</v>
      </c>
      <c r="D13339" t="s">
        <v>17411</v>
      </c>
      <c r="E13339" s="74">
        <v>41768</v>
      </c>
      <c r="F13339">
        <v>0.24923799999999999</v>
      </c>
      <c r="G13339" t="s">
        <v>17</v>
      </c>
      <c r="H13339" t="s">
        <v>17315</v>
      </c>
      <c r="I13339" s="74">
        <v>43825</v>
      </c>
      <c r="J13339" t="s">
        <v>19</v>
      </c>
      <c r="K13339" t="s">
        <v>17325</v>
      </c>
    </row>
    <row r="13340" spans="1:11" hidden="1" x14ac:dyDescent="0.3">
      <c r="A13340" t="s">
        <v>5887</v>
      </c>
      <c r="B13340" t="s">
        <v>5888</v>
      </c>
      <c r="C13340" t="s">
        <v>17410</v>
      </c>
      <c r="D13340" t="s">
        <v>17411</v>
      </c>
      <c r="E13340" s="74">
        <v>41736</v>
      </c>
      <c r="F13340">
        <v>0.24887999999999999</v>
      </c>
      <c r="G13340" t="s">
        <v>17</v>
      </c>
      <c r="H13340" t="s">
        <v>17315</v>
      </c>
      <c r="I13340" s="74">
        <v>43791</v>
      </c>
      <c r="J13340" t="s">
        <v>19</v>
      </c>
      <c r="K13340" t="s">
        <v>17325</v>
      </c>
    </row>
    <row r="13341" spans="1:11" hidden="1" x14ac:dyDescent="0.3">
      <c r="A13341" t="s">
        <v>5889</v>
      </c>
      <c r="B13341" t="s">
        <v>5890</v>
      </c>
      <c r="C13341" t="s">
        <v>17410</v>
      </c>
      <c r="D13341" t="s">
        <v>17411</v>
      </c>
      <c r="E13341" s="74">
        <v>41794</v>
      </c>
      <c r="F13341">
        <v>0.24858</v>
      </c>
      <c r="G13341" t="s">
        <v>17</v>
      </c>
      <c r="H13341" t="s">
        <v>17315</v>
      </c>
      <c r="I13341" s="74">
        <v>43825</v>
      </c>
      <c r="J13341" t="s">
        <v>19</v>
      </c>
      <c r="K13341" t="s">
        <v>17325</v>
      </c>
    </row>
    <row r="13342" spans="1:11" hidden="1" x14ac:dyDescent="0.3">
      <c r="A13342" t="s">
        <v>5340</v>
      </c>
      <c r="B13342" t="s">
        <v>5341</v>
      </c>
      <c r="C13342" t="s">
        <v>17410</v>
      </c>
      <c r="D13342" t="s">
        <v>17411</v>
      </c>
      <c r="E13342" s="74">
        <v>41738</v>
      </c>
      <c r="F13342">
        <v>0.249135</v>
      </c>
      <c r="G13342" t="s">
        <v>17</v>
      </c>
      <c r="H13342" t="s">
        <v>17315</v>
      </c>
      <c r="I13342" s="74">
        <v>43789</v>
      </c>
      <c r="J13342" t="s">
        <v>19</v>
      </c>
      <c r="K13342" t="s">
        <v>17325</v>
      </c>
    </row>
    <row r="13343" spans="1:11" hidden="1" x14ac:dyDescent="0.3">
      <c r="A13343" t="s">
        <v>5891</v>
      </c>
      <c r="B13343" t="s">
        <v>5892</v>
      </c>
      <c r="C13343" t="s">
        <v>17410</v>
      </c>
      <c r="D13343" t="s">
        <v>17411</v>
      </c>
      <c r="E13343" s="74">
        <v>41738</v>
      </c>
      <c r="F13343">
        <v>0.24913399999999999</v>
      </c>
      <c r="G13343" t="s">
        <v>17</v>
      </c>
      <c r="H13343" t="s">
        <v>17315</v>
      </c>
      <c r="I13343" s="74">
        <v>43791</v>
      </c>
      <c r="J13343" t="s">
        <v>19</v>
      </c>
      <c r="K13343" t="s">
        <v>17325</v>
      </c>
    </row>
    <row r="13344" spans="1:11" hidden="1" x14ac:dyDescent="0.3">
      <c r="A13344" t="s">
        <v>5893</v>
      </c>
      <c r="B13344" t="s">
        <v>5894</v>
      </c>
      <c r="C13344" t="s">
        <v>17410</v>
      </c>
      <c r="D13344" t="s">
        <v>17411</v>
      </c>
      <c r="E13344" s="74">
        <v>41808</v>
      </c>
      <c r="F13344">
        <v>0.248805</v>
      </c>
      <c r="G13344" t="s">
        <v>17</v>
      </c>
      <c r="H13344" t="s">
        <v>17315</v>
      </c>
      <c r="I13344" s="74">
        <v>43791</v>
      </c>
      <c r="J13344" t="s">
        <v>19</v>
      </c>
      <c r="K13344" t="s">
        <v>17325</v>
      </c>
    </row>
    <row r="13345" spans="1:11" hidden="1" x14ac:dyDescent="0.3">
      <c r="A13345" t="s">
        <v>5895</v>
      </c>
      <c r="B13345" t="s">
        <v>5896</v>
      </c>
      <c r="C13345" t="s">
        <v>17410</v>
      </c>
      <c r="D13345" t="s">
        <v>17411</v>
      </c>
      <c r="E13345" s="74">
        <v>40652</v>
      </c>
      <c r="F13345">
        <v>0.24915599999999999</v>
      </c>
      <c r="G13345" t="s">
        <v>17</v>
      </c>
      <c r="H13345" t="s">
        <v>17315</v>
      </c>
      <c r="I13345" s="74">
        <v>43825</v>
      </c>
      <c r="J13345" t="s">
        <v>19</v>
      </c>
      <c r="K13345" t="s">
        <v>17325</v>
      </c>
    </row>
    <row r="13346" spans="1:11" hidden="1" x14ac:dyDescent="0.3">
      <c r="A13346" t="s">
        <v>5897</v>
      </c>
      <c r="B13346" t="s">
        <v>5898</v>
      </c>
      <c r="C13346" t="s">
        <v>17410</v>
      </c>
      <c r="D13346" t="s">
        <v>17411</v>
      </c>
      <c r="E13346" s="74">
        <v>41738</v>
      </c>
      <c r="F13346">
        <v>0.24925900000000001</v>
      </c>
      <c r="G13346" t="s">
        <v>17</v>
      </c>
      <c r="H13346" t="s">
        <v>17315</v>
      </c>
      <c r="I13346" s="74">
        <v>43791</v>
      </c>
      <c r="J13346" t="s">
        <v>19</v>
      </c>
      <c r="K13346" t="s">
        <v>17325</v>
      </c>
    </row>
    <row r="13347" spans="1:11" hidden="1" x14ac:dyDescent="0.3">
      <c r="A13347" t="s">
        <v>5899</v>
      </c>
      <c r="B13347" t="s">
        <v>5900</v>
      </c>
      <c r="C13347" t="s">
        <v>17410</v>
      </c>
      <c r="D13347" t="s">
        <v>17411</v>
      </c>
      <c r="E13347" s="74">
        <v>41801</v>
      </c>
      <c r="F13347">
        <v>0.24875800000000001</v>
      </c>
      <c r="G13347" t="s">
        <v>17</v>
      </c>
      <c r="H13347" t="s">
        <v>17315</v>
      </c>
      <c r="I13347" s="74">
        <v>43825</v>
      </c>
      <c r="J13347" t="s">
        <v>19</v>
      </c>
      <c r="K13347" t="s">
        <v>17325</v>
      </c>
    </row>
    <row r="13348" spans="1:11" hidden="1" x14ac:dyDescent="0.3">
      <c r="A13348" t="s">
        <v>5902</v>
      </c>
      <c r="B13348" t="s">
        <v>5903</v>
      </c>
      <c r="C13348" t="s">
        <v>17410</v>
      </c>
      <c r="D13348" t="s">
        <v>17411</v>
      </c>
      <c r="E13348" s="74">
        <v>41796</v>
      </c>
      <c r="F13348">
        <v>0.2492</v>
      </c>
      <c r="G13348" t="s">
        <v>17</v>
      </c>
      <c r="H13348" t="s">
        <v>17315</v>
      </c>
      <c r="I13348" s="74">
        <v>43825</v>
      </c>
      <c r="J13348" t="s">
        <v>19</v>
      </c>
      <c r="K13348" t="s">
        <v>17325</v>
      </c>
    </row>
    <row r="13349" spans="1:11" hidden="1" x14ac:dyDescent="0.3">
      <c r="A13349" t="s">
        <v>5905</v>
      </c>
      <c r="B13349" t="s">
        <v>5906</v>
      </c>
      <c r="C13349" t="s">
        <v>17410</v>
      </c>
      <c r="D13349" t="s">
        <v>17411</v>
      </c>
      <c r="E13349" s="74">
        <v>39741</v>
      </c>
      <c r="F13349">
        <v>0.24914600000000001</v>
      </c>
      <c r="G13349" t="s">
        <v>17</v>
      </c>
      <c r="H13349" t="s">
        <v>17315</v>
      </c>
      <c r="I13349" s="74">
        <v>43791</v>
      </c>
      <c r="J13349" t="s">
        <v>19</v>
      </c>
      <c r="K13349" t="s">
        <v>17325</v>
      </c>
    </row>
    <row r="13350" spans="1:11" hidden="1" x14ac:dyDescent="0.3">
      <c r="A13350" t="s">
        <v>5908</v>
      </c>
      <c r="B13350" t="s">
        <v>5909</v>
      </c>
      <c r="C13350" t="s">
        <v>17410</v>
      </c>
      <c r="D13350" t="s">
        <v>17411</v>
      </c>
      <c r="E13350" s="74">
        <v>41876</v>
      </c>
      <c r="F13350">
        <v>0.24914900000000001</v>
      </c>
      <c r="G13350" t="s">
        <v>17</v>
      </c>
      <c r="H13350" t="s">
        <v>17315</v>
      </c>
      <c r="I13350" s="74">
        <v>43825</v>
      </c>
      <c r="J13350" t="s">
        <v>19</v>
      </c>
      <c r="K13350" t="s">
        <v>17325</v>
      </c>
    </row>
    <row r="13351" spans="1:11" hidden="1" x14ac:dyDescent="0.3">
      <c r="A13351" t="s">
        <v>5910</v>
      </c>
      <c r="B13351" t="s">
        <v>5911</v>
      </c>
      <c r="C13351" t="s">
        <v>17410</v>
      </c>
      <c r="D13351" t="s">
        <v>17411</v>
      </c>
      <c r="E13351" s="74">
        <v>41821</v>
      </c>
      <c r="F13351">
        <v>0.24876000000000001</v>
      </c>
      <c r="G13351" t="s">
        <v>17</v>
      </c>
      <c r="H13351" t="s">
        <v>17315</v>
      </c>
      <c r="I13351" s="74">
        <v>43825</v>
      </c>
      <c r="J13351" t="s">
        <v>19</v>
      </c>
      <c r="K13351" t="s">
        <v>17325</v>
      </c>
    </row>
    <row r="13352" spans="1:11" hidden="1" x14ac:dyDescent="0.3">
      <c r="A13352" t="s">
        <v>5912</v>
      </c>
      <c r="B13352" t="s">
        <v>5913</v>
      </c>
      <c r="C13352" t="s">
        <v>17410</v>
      </c>
      <c r="D13352" t="s">
        <v>17411</v>
      </c>
      <c r="E13352" s="74">
        <v>41846</v>
      </c>
      <c r="F13352">
        <v>0.249086</v>
      </c>
      <c r="G13352" t="s">
        <v>17</v>
      </c>
      <c r="H13352" t="s">
        <v>17315</v>
      </c>
      <c r="I13352" s="74">
        <v>43825</v>
      </c>
      <c r="J13352" t="s">
        <v>19</v>
      </c>
      <c r="K13352" t="s">
        <v>17325</v>
      </c>
    </row>
    <row r="13353" spans="1:11" hidden="1" x14ac:dyDescent="0.3">
      <c r="A13353" t="s">
        <v>5342</v>
      </c>
      <c r="B13353" t="s">
        <v>5343</v>
      </c>
      <c r="C13353" t="s">
        <v>17410</v>
      </c>
      <c r="D13353" t="s">
        <v>17411</v>
      </c>
      <c r="E13353" s="74">
        <v>41752</v>
      </c>
      <c r="F13353">
        <v>0.24926400000000001</v>
      </c>
      <c r="G13353" t="s">
        <v>17</v>
      </c>
      <c r="H13353" t="s">
        <v>17315</v>
      </c>
      <c r="I13353" s="74">
        <v>43819</v>
      </c>
      <c r="J13353" t="s">
        <v>19</v>
      </c>
      <c r="K13353" t="s">
        <v>17325</v>
      </c>
    </row>
    <row r="13354" spans="1:11" hidden="1" x14ac:dyDescent="0.3">
      <c r="A13354" t="s">
        <v>5914</v>
      </c>
      <c r="B13354" t="s">
        <v>5915</v>
      </c>
      <c r="C13354" t="s">
        <v>17410</v>
      </c>
      <c r="D13354" t="s">
        <v>17411</v>
      </c>
      <c r="E13354" s="74">
        <v>41820</v>
      </c>
      <c r="F13354">
        <v>0.24949299999999999</v>
      </c>
      <c r="G13354" t="s">
        <v>17</v>
      </c>
      <c r="H13354" t="s">
        <v>17315</v>
      </c>
      <c r="I13354" s="74">
        <v>43825</v>
      </c>
      <c r="J13354" t="s">
        <v>19</v>
      </c>
      <c r="K13354" t="s">
        <v>17325</v>
      </c>
    </row>
    <row r="13355" spans="1:11" hidden="1" x14ac:dyDescent="0.3">
      <c r="A13355" t="s">
        <v>5916</v>
      </c>
      <c r="B13355" t="s">
        <v>5917</v>
      </c>
      <c r="C13355" t="s">
        <v>17410</v>
      </c>
      <c r="D13355" t="s">
        <v>17411</v>
      </c>
      <c r="E13355" s="74">
        <v>41699</v>
      </c>
      <c r="F13355">
        <v>0.24912200000000001</v>
      </c>
      <c r="G13355" t="s">
        <v>17</v>
      </c>
      <c r="H13355" t="s">
        <v>17315</v>
      </c>
      <c r="I13355" s="74">
        <v>43791</v>
      </c>
      <c r="J13355" t="s">
        <v>19</v>
      </c>
      <c r="K13355" t="s">
        <v>17325</v>
      </c>
    </row>
    <row r="13356" spans="1:11" hidden="1" x14ac:dyDescent="0.3">
      <c r="A13356" t="s">
        <v>5918</v>
      </c>
      <c r="B13356" t="s">
        <v>5919</v>
      </c>
      <c r="C13356" t="s">
        <v>17410</v>
      </c>
      <c r="D13356" t="s">
        <v>17411</v>
      </c>
      <c r="E13356" s="74">
        <v>41739</v>
      </c>
      <c r="F13356">
        <v>0.24948999999999999</v>
      </c>
      <c r="G13356" t="s">
        <v>17</v>
      </c>
      <c r="H13356" t="s">
        <v>17315</v>
      </c>
      <c r="I13356" s="74">
        <v>43791</v>
      </c>
      <c r="J13356" t="s">
        <v>19</v>
      </c>
      <c r="K13356" t="s">
        <v>17325</v>
      </c>
    </row>
    <row r="13357" spans="1:11" hidden="1" x14ac:dyDescent="0.3">
      <c r="A13357" t="s">
        <v>5920</v>
      </c>
      <c r="B13357" t="s">
        <v>5921</v>
      </c>
      <c r="C13357" t="s">
        <v>17410</v>
      </c>
      <c r="D13357" t="s">
        <v>17411</v>
      </c>
      <c r="E13357" s="74">
        <v>41806</v>
      </c>
      <c r="F13357">
        <v>0.24843899999999999</v>
      </c>
      <c r="G13357" t="s">
        <v>17</v>
      </c>
      <c r="H13357" t="s">
        <v>17315</v>
      </c>
      <c r="I13357" s="74">
        <v>43825</v>
      </c>
      <c r="J13357" t="s">
        <v>19</v>
      </c>
      <c r="K13357" t="s">
        <v>17325</v>
      </c>
    </row>
    <row r="13358" spans="1:11" hidden="1" x14ac:dyDescent="0.3">
      <c r="A13358" t="s">
        <v>5922</v>
      </c>
      <c r="B13358" t="s">
        <v>5923</v>
      </c>
      <c r="C13358" t="s">
        <v>17410</v>
      </c>
      <c r="D13358" t="s">
        <v>17411</v>
      </c>
      <c r="E13358" s="74">
        <v>41836</v>
      </c>
      <c r="F13358">
        <v>0.24927299999999999</v>
      </c>
      <c r="G13358" t="s">
        <v>17</v>
      </c>
      <c r="H13358" t="s">
        <v>17315</v>
      </c>
      <c r="I13358" s="74">
        <v>43825</v>
      </c>
      <c r="J13358" t="s">
        <v>19</v>
      </c>
      <c r="K13358" t="s">
        <v>17325</v>
      </c>
    </row>
    <row r="13359" spans="1:11" hidden="1" x14ac:dyDescent="0.3">
      <c r="A13359" t="s">
        <v>5924</v>
      </c>
      <c r="B13359" t="s">
        <v>5925</v>
      </c>
      <c r="C13359" t="s">
        <v>17410</v>
      </c>
      <c r="D13359" t="s">
        <v>17411</v>
      </c>
      <c r="E13359" s="74">
        <v>41698</v>
      </c>
      <c r="F13359">
        <v>0.249246</v>
      </c>
      <c r="G13359" t="s">
        <v>17</v>
      </c>
      <c r="H13359" t="s">
        <v>17315</v>
      </c>
      <c r="I13359" s="74">
        <v>43825</v>
      </c>
      <c r="J13359" t="s">
        <v>19</v>
      </c>
      <c r="K13359" t="s">
        <v>17325</v>
      </c>
    </row>
    <row r="13360" spans="1:11" hidden="1" x14ac:dyDescent="0.3">
      <c r="A13360" t="s">
        <v>5926</v>
      </c>
      <c r="B13360" t="s">
        <v>5927</v>
      </c>
      <c r="C13360" t="s">
        <v>17410</v>
      </c>
      <c r="D13360" t="s">
        <v>17411</v>
      </c>
      <c r="E13360" s="74">
        <v>41768</v>
      </c>
      <c r="F13360">
        <v>0.248859</v>
      </c>
      <c r="G13360" t="s">
        <v>17</v>
      </c>
      <c r="H13360" t="s">
        <v>17315</v>
      </c>
      <c r="I13360" s="74">
        <v>43825</v>
      </c>
      <c r="J13360" t="s">
        <v>19</v>
      </c>
      <c r="K13360" t="s">
        <v>17325</v>
      </c>
    </row>
    <row r="13361" spans="1:11" hidden="1" x14ac:dyDescent="0.3">
      <c r="A13361" t="s">
        <v>5928</v>
      </c>
      <c r="B13361" t="s">
        <v>5929</v>
      </c>
      <c r="C13361" t="s">
        <v>17410</v>
      </c>
      <c r="D13361" t="s">
        <v>17411</v>
      </c>
      <c r="E13361" s="74">
        <v>41821</v>
      </c>
      <c r="F13361">
        <v>0.249247</v>
      </c>
      <c r="G13361" t="s">
        <v>17</v>
      </c>
      <c r="H13361" t="s">
        <v>17315</v>
      </c>
      <c r="I13361" s="74">
        <v>43825</v>
      </c>
      <c r="J13361" t="s">
        <v>19</v>
      </c>
      <c r="K13361" t="s">
        <v>17325</v>
      </c>
    </row>
    <row r="13362" spans="1:11" hidden="1" x14ac:dyDescent="0.3">
      <c r="A13362" t="s">
        <v>5930</v>
      </c>
      <c r="B13362" t="s">
        <v>5931</v>
      </c>
      <c r="C13362" t="s">
        <v>17410</v>
      </c>
      <c r="D13362" t="s">
        <v>17411</v>
      </c>
      <c r="E13362" s="74">
        <v>41816</v>
      </c>
      <c r="F13362">
        <v>0.248997</v>
      </c>
      <c r="G13362" t="s">
        <v>17</v>
      </c>
      <c r="H13362" t="s">
        <v>17315</v>
      </c>
      <c r="I13362" s="74">
        <v>43825</v>
      </c>
      <c r="J13362" t="s">
        <v>19</v>
      </c>
      <c r="K13362" t="s">
        <v>17325</v>
      </c>
    </row>
    <row r="13363" spans="1:11" hidden="1" x14ac:dyDescent="0.3">
      <c r="A13363" t="s">
        <v>5932</v>
      </c>
      <c r="B13363" t="s">
        <v>5933</v>
      </c>
      <c r="C13363" t="s">
        <v>17410</v>
      </c>
      <c r="D13363" t="s">
        <v>17411</v>
      </c>
      <c r="E13363" s="74">
        <v>41759</v>
      </c>
      <c r="F13363">
        <v>0.248749</v>
      </c>
      <c r="G13363" t="s">
        <v>17</v>
      </c>
      <c r="H13363" t="s">
        <v>17315</v>
      </c>
      <c r="I13363" s="74">
        <v>43825</v>
      </c>
      <c r="J13363" t="s">
        <v>19</v>
      </c>
      <c r="K13363" t="s">
        <v>17325</v>
      </c>
    </row>
    <row r="13364" spans="1:11" hidden="1" x14ac:dyDescent="0.3">
      <c r="A13364" t="s">
        <v>5344</v>
      </c>
      <c r="B13364" t="s">
        <v>5345</v>
      </c>
      <c r="C13364" t="s">
        <v>17410</v>
      </c>
      <c r="D13364" t="s">
        <v>17411</v>
      </c>
      <c r="E13364" s="74">
        <v>41997</v>
      </c>
      <c r="F13364">
        <v>0.24807399999999999</v>
      </c>
      <c r="G13364" t="s">
        <v>17</v>
      </c>
      <c r="H13364" t="s">
        <v>17315</v>
      </c>
      <c r="I13364" s="74">
        <v>43789</v>
      </c>
      <c r="J13364" t="s">
        <v>19</v>
      </c>
      <c r="K13364" t="s">
        <v>17325</v>
      </c>
    </row>
    <row r="13365" spans="1:11" hidden="1" x14ac:dyDescent="0.3">
      <c r="A13365" t="s">
        <v>5934</v>
      </c>
      <c r="B13365" t="s">
        <v>5935</v>
      </c>
      <c r="C13365" t="s">
        <v>17410</v>
      </c>
      <c r="D13365" t="s">
        <v>17411</v>
      </c>
      <c r="E13365" s="74">
        <v>41828</v>
      </c>
      <c r="F13365">
        <v>0.24937000000000001</v>
      </c>
      <c r="G13365" t="s">
        <v>17</v>
      </c>
      <c r="H13365" t="s">
        <v>17315</v>
      </c>
      <c r="I13365" s="74">
        <v>43825</v>
      </c>
      <c r="J13365" t="s">
        <v>19</v>
      </c>
      <c r="K13365" t="s">
        <v>17325</v>
      </c>
    </row>
    <row r="13366" spans="1:11" hidden="1" x14ac:dyDescent="0.3">
      <c r="A13366" t="s">
        <v>5936</v>
      </c>
      <c r="B13366" t="s">
        <v>5937</v>
      </c>
      <c r="C13366" t="s">
        <v>17410</v>
      </c>
      <c r="D13366" t="s">
        <v>17411</v>
      </c>
      <c r="E13366" s="74">
        <v>41807</v>
      </c>
      <c r="F13366">
        <v>0.249417</v>
      </c>
      <c r="G13366" t="s">
        <v>17</v>
      </c>
      <c r="H13366" t="s">
        <v>17315</v>
      </c>
      <c r="I13366" s="74">
        <v>43825</v>
      </c>
      <c r="J13366" t="s">
        <v>19</v>
      </c>
      <c r="K13366" t="s">
        <v>17325</v>
      </c>
    </row>
    <row r="13367" spans="1:11" hidden="1" x14ac:dyDescent="0.3">
      <c r="A13367" t="s">
        <v>5938</v>
      </c>
      <c r="B13367" t="s">
        <v>5939</v>
      </c>
      <c r="C13367" t="s">
        <v>17410</v>
      </c>
      <c r="D13367" t="s">
        <v>17411</v>
      </c>
      <c r="E13367" s="74">
        <v>41845</v>
      </c>
      <c r="F13367">
        <v>0.24918699999999999</v>
      </c>
      <c r="G13367" t="s">
        <v>17</v>
      </c>
      <c r="H13367" t="s">
        <v>17315</v>
      </c>
      <c r="I13367" s="74">
        <v>43791</v>
      </c>
      <c r="J13367" t="s">
        <v>19</v>
      </c>
      <c r="K13367" t="s">
        <v>17325</v>
      </c>
    </row>
    <row r="13368" spans="1:11" hidden="1" x14ac:dyDescent="0.3">
      <c r="A13368" t="s">
        <v>5940</v>
      </c>
      <c r="B13368" t="s">
        <v>5941</v>
      </c>
      <c r="C13368" t="s">
        <v>17410</v>
      </c>
      <c r="D13368" t="s">
        <v>17411</v>
      </c>
      <c r="E13368" s="74">
        <v>41872</v>
      </c>
      <c r="F13368">
        <v>0.24921499999999999</v>
      </c>
      <c r="G13368" t="s">
        <v>17</v>
      </c>
      <c r="H13368" t="s">
        <v>17315</v>
      </c>
      <c r="I13368" s="74">
        <v>43791</v>
      </c>
      <c r="J13368" t="s">
        <v>19</v>
      </c>
      <c r="K13368" t="s">
        <v>17325</v>
      </c>
    </row>
    <row r="13369" spans="1:11" hidden="1" x14ac:dyDescent="0.3">
      <c r="A13369" t="s">
        <v>5942</v>
      </c>
      <c r="B13369" t="s">
        <v>5943</v>
      </c>
      <c r="C13369" t="s">
        <v>17410</v>
      </c>
      <c r="D13369" t="s">
        <v>17411</v>
      </c>
      <c r="E13369" s="74">
        <v>41821</v>
      </c>
      <c r="F13369">
        <v>0.24907199999999999</v>
      </c>
      <c r="G13369" t="s">
        <v>17</v>
      </c>
      <c r="H13369" t="s">
        <v>17315</v>
      </c>
      <c r="I13369" s="74">
        <v>43825</v>
      </c>
      <c r="J13369" t="s">
        <v>19</v>
      </c>
      <c r="K13369" t="s">
        <v>17325</v>
      </c>
    </row>
    <row r="13370" spans="1:11" hidden="1" x14ac:dyDescent="0.3">
      <c r="A13370" t="s">
        <v>5944</v>
      </c>
      <c r="B13370" t="s">
        <v>5945</v>
      </c>
      <c r="C13370" t="s">
        <v>17410</v>
      </c>
      <c r="D13370" t="s">
        <v>17411</v>
      </c>
      <c r="E13370" s="74">
        <v>41744</v>
      </c>
      <c r="F13370">
        <v>0.24886800000000001</v>
      </c>
      <c r="G13370" t="s">
        <v>17</v>
      </c>
      <c r="H13370" t="s">
        <v>17315</v>
      </c>
      <c r="I13370" s="74">
        <v>43791</v>
      </c>
      <c r="J13370" t="s">
        <v>19</v>
      </c>
      <c r="K13370" t="s">
        <v>17325</v>
      </c>
    </row>
    <row r="13371" spans="1:11" hidden="1" x14ac:dyDescent="0.3">
      <c r="A13371" t="s">
        <v>5946</v>
      </c>
      <c r="B13371" t="s">
        <v>5947</v>
      </c>
      <c r="C13371" t="s">
        <v>17410</v>
      </c>
      <c r="D13371" t="s">
        <v>17411</v>
      </c>
      <c r="E13371" s="74">
        <v>41766</v>
      </c>
      <c r="F13371">
        <v>0.24931700000000001</v>
      </c>
      <c r="G13371" t="s">
        <v>17</v>
      </c>
      <c r="H13371" t="s">
        <v>17315</v>
      </c>
      <c r="I13371" s="74">
        <v>43825</v>
      </c>
      <c r="J13371" t="s">
        <v>19</v>
      </c>
      <c r="K13371" t="s">
        <v>17325</v>
      </c>
    </row>
    <row r="13372" spans="1:11" hidden="1" x14ac:dyDescent="0.3">
      <c r="A13372" t="s">
        <v>5948</v>
      </c>
      <c r="B13372" t="s">
        <v>5949</v>
      </c>
      <c r="C13372" t="s">
        <v>17410</v>
      </c>
      <c r="D13372" t="s">
        <v>17411</v>
      </c>
      <c r="E13372" s="74">
        <v>41724</v>
      </c>
      <c r="F13372">
        <v>0.249111</v>
      </c>
      <c r="G13372" t="s">
        <v>17</v>
      </c>
      <c r="H13372" t="s">
        <v>17315</v>
      </c>
      <c r="I13372" s="74">
        <v>43791</v>
      </c>
      <c r="J13372" t="s">
        <v>19</v>
      </c>
      <c r="K13372" t="s">
        <v>17325</v>
      </c>
    </row>
    <row r="13373" spans="1:11" hidden="1" x14ac:dyDescent="0.3">
      <c r="A13373" t="s">
        <v>5950</v>
      </c>
      <c r="B13373" t="s">
        <v>5951</v>
      </c>
      <c r="C13373" t="s">
        <v>17410</v>
      </c>
      <c r="D13373" t="s">
        <v>17411</v>
      </c>
      <c r="E13373" s="74">
        <v>41726</v>
      </c>
      <c r="F13373">
        <v>0.249143</v>
      </c>
      <c r="G13373" t="s">
        <v>17</v>
      </c>
      <c r="H13373" t="s">
        <v>17315</v>
      </c>
      <c r="I13373" s="74">
        <v>43825</v>
      </c>
      <c r="J13373" t="s">
        <v>19</v>
      </c>
      <c r="K13373" t="s">
        <v>17325</v>
      </c>
    </row>
    <row r="13374" spans="1:11" hidden="1" x14ac:dyDescent="0.3">
      <c r="A13374" t="s">
        <v>5952</v>
      </c>
      <c r="B13374" t="s">
        <v>5953</v>
      </c>
      <c r="C13374" t="s">
        <v>17410</v>
      </c>
      <c r="D13374" t="s">
        <v>17411</v>
      </c>
      <c r="E13374" s="74">
        <v>41795</v>
      </c>
      <c r="F13374">
        <v>0.24882699999999999</v>
      </c>
      <c r="G13374" t="s">
        <v>17</v>
      </c>
      <c r="H13374" t="s">
        <v>17315</v>
      </c>
      <c r="I13374" s="74">
        <v>43825</v>
      </c>
      <c r="J13374" t="s">
        <v>19</v>
      </c>
      <c r="K13374" t="s">
        <v>17325</v>
      </c>
    </row>
    <row r="13375" spans="1:11" hidden="1" x14ac:dyDescent="0.3">
      <c r="A13375" t="s">
        <v>5346</v>
      </c>
      <c r="B13375" t="s">
        <v>5347</v>
      </c>
      <c r="C13375" t="s">
        <v>17410</v>
      </c>
      <c r="D13375" t="s">
        <v>17411</v>
      </c>
      <c r="E13375" s="74">
        <v>41767</v>
      </c>
      <c r="F13375">
        <v>0.247644</v>
      </c>
      <c r="G13375" t="s">
        <v>17</v>
      </c>
      <c r="H13375" t="s">
        <v>17315</v>
      </c>
      <c r="I13375" s="74">
        <v>43789</v>
      </c>
      <c r="J13375" t="s">
        <v>19</v>
      </c>
      <c r="K13375" t="s">
        <v>17325</v>
      </c>
    </row>
    <row r="13376" spans="1:11" hidden="1" x14ac:dyDescent="0.3">
      <c r="A13376" t="s">
        <v>5954</v>
      </c>
      <c r="B13376" t="s">
        <v>5955</v>
      </c>
      <c r="C13376" t="s">
        <v>17410</v>
      </c>
      <c r="D13376" t="s">
        <v>17411</v>
      </c>
      <c r="E13376" s="74">
        <v>41871</v>
      </c>
      <c r="F13376">
        <v>0.24876599999999999</v>
      </c>
      <c r="G13376" t="s">
        <v>17</v>
      </c>
      <c r="H13376" t="s">
        <v>17315</v>
      </c>
      <c r="I13376" s="74">
        <v>43791</v>
      </c>
      <c r="J13376" t="s">
        <v>19</v>
      </c>
      <c r="K13376" t="s">
        <v>17325</v>
      </c>
    </row>
    <row r="13377" spans="1:11" hidden="1" x14ac:dyDescent="0.3">
      <c r="A13377" t="s">
        <v>5958</v>
      </c>
      <c r="B13377" t="s">
        <v>5959</v>
      </c>
      <c r="C13377" t="s">
        <v>17410</v>
      </c>
      <c r="D13377" t="s">
        <v>17411</v>
      </c>
      <c r="E13377" s="74">
        <v>41736</v>
      </c>
      <c r="F13377">
        <v>0.24895700000000001</v>
      </c>
      <c r="G13377" t="s">
        <v>17</v>
      </c>
      <c r="H13377" t="s">
        <v>17315</v>
      </c>
      <c r="I13377" s="74">
        <v>43825</v>
      </c>
      <c r="J13377" t="s">
        <v>19</v>
      </c>
      <c r="K13377" t="s">
        <v>17325</v>
      </c>
    </row>
    <row r="13378" spans="1:11" hidden="1" x14ac:dyDescent="0.3">
      <c r="A13378" t="s">
        <v>5960</v>
      </c>
      <c r="B13378" t="s">
        <v>5961</v>
      </c>
      <c r="C13378" t="s">
        <v>17410</v>
      </c>
      <c r="D13378" t="s">
        <v>17411</v>
      </c>
      <c r="E13378" s="74">
        <v>41878</v>
      </c>
      <c r="F13378">
        <v>0.24905099999999999</v>
      </c>
      <c r="G13378" t="s">
        <v>17</v>
      </c>
      <c r="H13378" t="s">
        <v>17315</v>
      </c>
      <c r="I13378" s="74">
        <v>43825</v>
      </c>
      <c r="J13378" t="s">
        <v>19</v>
      </c>
      <c r="K13378" t="s">
        <v>17325</v>
      </c>
    </row>
    <row r="13379" spans="1:11" hidden="1" x14ac:dyDescent="0.3">
      <c r="A13379" t="s">
        <v>5962</v>
      </c>
      <c r="B13379" t="s">
        <v>5963</v>
      </c>
      <c r="C13379" t="s">
        <v>17410</v>
      </c>
      <c r="D13379" t="s">
        <v>17411</v>
      </c>
      <c r="E13379" s="74">
        <v>41837</v>
      </c>
      <c r="F13379">
        <v>0.24922800000000001</v>
      </c>
      <c r="G13379" t="s">
        <v>17</v>
      </c>
      <c r="H13379" t="s">
        <v>17315</v>
      </c>
      <c r="I13379" s="74">
        <v>43825</v>
      </c>
      <c r="J13379" t="s">
        <v>19</v>
      </c>
      <c r="K13379" t="s">
        <v>17325</v>
      </c>
    </row>
    <row r="13380" spans="1:11" hidden="1" x14ac:dyDescent="0.3">
      <c r="A13380" t="s">
        <v>5964</v>
      </c>
      <c r="B13380" t="s">
        <v>5965</v>
      </c>
      <c r="C13380" t="s">
        <v>17410</v>
      </c>
      <c r="D13380" t="s">
        <v>17411</v>
      </c>
      <c r="E13380" s="74">
        <v>41823</v>
      </c>
      <c r="F13380">
        <v>0.24942300000000001</v>
      </c>
      <c r="G13380" t="s">
        <v>17</v>
      </c>
      <c r="H13380" t="s">
        <v>17315</v>
      </c>
      <c r="I13380" s="74">
        <v>43791</v>
      </c>
      <c r="J13380" t="s">
        <v>19</v>
      </c>
      <c r="K13380" t="s">
        <v>17325</v>
      </c>
    </row>
    <row r="13381" spans="1:11" hidden="1" x14ac:dyDescent="0.3">
      <c r="A13381" t="s">
        <v>5966</v>
      </c>
      <c r="B13381" t="s">
        <v>5967</v>
      </c>
      <c r="C13381" t="s">
        <v>17410</v>
      </c>
      <c r="D13381" t="s">
        <v>17411</v>
      </c>
      <c r="E13381" s="74">
        <v>41892</v>
      </c>
      <c r="F13381">
        <v>0.24945100000000001</v>
      </c>
      <c r="G13381" t="s">
        <v>17</v>
      </c>
      <c r="H13381" t="s">
        <v>17315</v>
      </c>
      <c r="I13381" s="74">
        <v>43791</v>
      </c>
      <c r="J13381" t="s">
        <v>19</v>
      </c>
      <c r="K13381" t="s">
        <v>17325</v>
      </c>
    </row>
    <row r="13382" spans="1:11" hidden="1" x14ac:dyDescent="0.3">
      <c r="A13382" t="s">
        <v>5968</v>
      </c>
      <c r="B13382" t="s">
        <v>5969</v>
      </c>
      <c r="C13382" t="s">
        <v>17410</v>
      </c>
      <c r="D13382" t="s">
        <v>17411</v>
      </c>
      <c r="E13382" s="74">
        <v>41767</v>
      </c>
      <c r="F13382">
        <v>0.249112</v>
      </c>
      <c r="G13382" t="s">
        <v>17</v>
      </c>
      <c r="H13382" t="s">
        <v>17315</v>
      </c>
      <c r="I13382" s="74">
        <v>43791</v>
      </c>
      <c r="J13382" t="s">
        <v>19</v>
      </c>
      <c r="K13382" t="s">
        <v>17325</v>
      </c>
    </row>
    <row r="13383" spans="1:11" hidden="1" x14ac:dyDescent="0.3">
      <c r="A13383" t="s">
        <v>5970</v>
      </c>
      <c r="B13383" t="s">
        <v>5971</v>
      </c>
      <c r="C13383" t="s">
        <v>17410</v>
      </c>
      <c r="D13383" t="s">
        <v>17411</v>
      </c>
      <c r="E13383" s="74">
        <v>41773</v>
      </c>
      <c r="F13383">
        <v>0.24868599999999999</v>
      </c>
      <c r="G13383" t="s">
        <v>17</v>
      </c>
      <c r="H13383" t="s">
        <v>17315</v>
      </c>
      <c r="I13383" s="74">
        <v>43825</v>
      </c>
      <c r="J13383" t="s">
        <v>19</v>
      </c>
      <c r="K13383" t="s">
        <v>17325</v>
      </c>
    </row>
    <row r="13384" spans="1:11" hidden="1" x14ac:dyDescent="0.3">
      <c r="A13384" t="s">
        <v>5972</v>
      </c>
      <c r="B13384" t="s">
        <v>5973</v>
      </c>
      <c r="C13384" t="s">
        <v>17410</v>
      </c>
      <c r="D13384" t="s">
        <v>17411</v>
      </c>
      <c r="E13384" s="74">
        <v>41807</v>
      </c>
      <c r="F13384">
        <v>0.248617</v>
      </c>
      <c r="G13384" t="s">
        <v>17</v>
      </c>
      <c r="H13384" t="s">
        <v>17315</v>
      </c>
      <c r="I13384" s="74">
        <v>43825</v>
      </c>
      <c r="J13384" t="s">
        <v>19</v>
      </c>
      <c r="K13384" t="s">
        <v>17325</v>
      </c>
    </row>
    <row r="13385" spans="1:11" hidden="1" x14ac:dyDescent="0.3">
      <c r="A13385" t="s">
        <v>5974</v>
      </c>
      <c r="B13385" t="s">
        <v>5975</v>
      </c>
      <c r="C13385" t="s">
        <v>17410</v>
      </c>
      <c r="D13385" t="s">
        <v>17411</v>
      </c>
      <c r="E13385" s="74">
        <v>41767</v>
      </c>
      <c r="F13385">
        <v>0.249028</v>
      </c>
      <c r="G13385" t="s">
        <v>17</v>
      </c>
      <c r="H13385" t="s">
        <v>17315</v>
      </c>
      <c r="I13385" s="74">
        <v>43825</v>
      </c>
      <c r="J13385" t="s">
        <v>19</v>
      </c>
      <c r="K13385" t="s">
        <v>17325</v>
      </c>
    </row>
    <row r="13386" spans="1:11" hidden="1" x14ac:dyDescent="0.3">
      <c r="A13386" t="s">
        <v>5348</v>
      </c>
      <c r="B13386" t="s">
        <v>5349</v>
      </c>
      <c r="C13386" t="s">
        <v>17410</v>
      </c>
      <c r="D13386" t="s">
        <v>17411</v>
      </c>
      <c r="E13386" s="74">
        <v>41887</v>
      </c>
      <c r="F13386">
        <v>0.247808</v>
      </c>
      <c r="G13386" t="s">
        <v>17</v>
      </c>
      <c r="H13386" t="s">
        <v>17315</v>
      </c>
      <c r="I13386" s="74">
        <v>43789</v>
      </c>
      <c r="J13386" t="s">
        <v>19</v>
      </c>
      <c r="K13386" t="s">
        <v>17325</v>
      </c>
    </row>
    <row r="13387" spans="1:11" hidden="1" x14ac:dyDescent="0.3">
      <c r="A13387" t="s">
        <v>5976</v>
      </c>
      <c r="B13387" t="s">
        <v>5977</v>
      </c>
      <c r="C13387" t="s">
        <v>17410</v>
      </c>
      <c r="D13387" t="s">
        <v>17411</v>
      </c>
      <c r="E13387" s="74">
        <v>41738</v>
      </c>
      <c r="F13387">
        <v>0.249391</v>
      </c>
      <c r="G13387" t="s">
        <v>17</v>
      </c>
      <c r="H13387" t="s">
        <v>17315</v>
      </c>
      <c r="I13387" s="74">
        <v>43825</v>
      </c>
      <c r="J13387" t="s">
        <v>19</v>
      </c>
      <c r="K13387" t="s">
        <v>17325</v>
      </c>
    </row>
    <row r="13388" spans="1:11" hidden="1" x14ac:dyDescent="0.3">
      <c r="A13388" t="s">
        <v>5978</v>
      </c>
      <c r="B13388" t="s">
        <v>5979</v>
      </c>
      <c r="C13388" t="s">
        <v>17410</v>
      </c>
      <c r="D13388" t="s">
        <v>17411</v>
      </c>
      <c r="E13388" s="74">
        <v>41820</v>
      </c>
      <c r="F13388">
        <v>0.24878800000000001</v>
      </c>
      <c r="G13388" t="s">
        <v>17</v>
      </c>
      <c r="H13388" t="s">
        <v>17315</v>
      </c>
      <c r="I13388" s="74">
        <v>43825</v>
      </c>
      <c r="J13388" t="s">
        <v>19</v>
      </c>
      <c r="K13388" t="s">
        <v>17325</v>
      </c>
    </row>
    <row r="13389" spans="1:11" hidden="1" x14ac:dyDescent="0.3">
      <c r="A13389" t="s">
        <v>5980</v>
      </c>
      <c r="B13389" t="s">
        <v>5981</v>
      </c>
      <c r="C13389" t="s">
        <v>17410</v>
      </c>
      <c r="D13389" t="s">
        <v>17411</v>
      </c>
      <c r="E13389" s="74">
        <v>41767</v>
      </c>
      <c r="F13389">
        <v>0.249191</v>
      </c>
      <c r="G13389" t="s">
        <v>17</v>
      </c>
      <c r="H13389" t="s">
        <v>17315</v>
      </c>
      <c r="I13389" s="74">
        <v>43791</v>
      </c>
      <c r="J13389" t="s">
        <v>19</v>
      </c>
      <c r="K13389" t="s">
        <v>17325</v>
      </c>
    </row>
    <row r="13390" spans="1:11" hidden="1" x14ac:dyDescent="0.3">
      <c r="A13390" t="s">
        <v>5982</v>
      </c>
      <c r="B13390" t="s">
        <v>5983</v>
      </c>
      <c r="C13390" t="s">
        <v>17410</v>
      </c>
      <c r="D13390" t="s">
        <v>17411</v>
      </c>
      <c r="E13390" s="74">
        <v>41782</v>
      </c>
      <c r="F13390">
        <v>0.24907099999999999</v>
      </c>
      <c r="G13390" t="s">
        <v>17</v>
      </c>
      <c r="H13390" t="s">
        <v>17315</v>
      </c>
      <c r="I13390" s="74">
        <v>43791</v>
      </c>
      <c r="J13390" t="s">
        <v>19</v>
      </c>
      <c r="K13390" t="s">
        <v>17325</v>
      </c>
    </row>
    <row r="13391" spans="1:11" hidden="1" x14ac:dyDescent="0.3">
      <c r="A13391" t="s">
        <v>5984</v>
      </c>
      <c r="B13391" t="s">
        <v>5985</v>
      </c>
      <c r="C13391" t="s">
        <v>17410</v>
      </c>
      <c r="D13391" t="s">
        <v>17411</v>
      </c>
      <c r="E13391" s="74">
        <v>41898</v>
      </c>
      <c r="F13391">
        <v>0.24896199999999999</v>
      </c>
      <c r="G13391" t="s">
        <v>17</v>
      </c>
      <c r="H13391" t="s">
        <v>17315</v>
      </c>
      <c r="I13391" s="74">
        <v>43825</v>
      </c>
      <c r="J13391" t="s">
        <v>19</v>
      </c>
      <c r="K13391" t="s">
        <v>17325</v>
      </c>
    </row>
    <row r="13392" spans="1:11" hidden="1" x14ac:dyDescent="0.3">
      <c r="A13392" t="s">
        <v>5986</v>
      </c>
      <c r="B13392" t="s">
        <v>5987</v>
      </c>
      <c r="C13392" t="s">
        <v>17410</v>
      </c>
      <c r="D13392" t="s">
        <v>17411</v>
      </c>
      <c r="E13392" s="74">
        <v>41838</v>
      </c>
      <c r="F13392">
        <v>0.24903800000000001</v>
      </c>
      <c r="G13392" t="s">
        <v>17</v>
      </c>
      <c r="H13392" t="s">
        <v>17315</v>
      </c>
      <c r="I13392" s="74">
        <v>43825</v>
      </c>
      <c r="J13392" t="s">
        <v>19</v>
      </c>
      <c r="K13392" t="s">
        <v>17325</v>
      </c>
    </row>
    <row r="13393" spans="1:11" hidden="1" x14ac:dyDescent="0.3">
      <c r="A13393" t="s">
        <v>5988</v>
      </c>
      <c r="B13393" t="s">
        <v>5989</v>
      </c>
      <c r="C13393" t="s">
        <v>17410</v>
      </c>
      <c r="D13393" t="s">
        <v>17411</v>
      </c>
      <c r="E13393" s="74">
        <v>41647</v>
      </c>
      <c r="F13393">
        <v>0.24929299999999999</v>
      </c>
      <c r="G13393" t="s">
        <v>17</v>
      </c>
      <c r="H13393" t="s">
        <v>17315</v>
      </c>
      <c r="I13393" s="74">
        <v>43825</v>
      </c>
      <c r="J13393" t="s">
        <v>19</v>
      </c>
      <c r="K13393" t="s">
        <v>17325</v>
      </c>
    </row>
    <row r="13394" spans="1:11" hidden="1" x14ac:dyDescent="0.3">
      <c r="A13394" t="s">
        <v>10973</v>
      </c>
      <c r="B13394" t="s">
        <v>10972</v>
      </c>
      <c r="C13394" t="s">
        <v>17410</v>
      </c>
      <c r="D13394" t="s">
        <v>17411</v>
      </c>
      <c r="E13394" s="74">
        <v>41855</v>
      </c>
      <c r="F13394">
        <v>0.24897900000000001</v>
      </c>
      <c r="G13394" t="s">
        <v>17</v>
      </c>
      <c r="H13394" t="s">
        <v>17315</v>
      </c>
      <c r="I13394" s="74">
        <v>44823</v>
      </c>
      <c r="J13394" t="s">
        <v>19</v>
      </c>
      <c r="K13394" t="s">
        <v>17325</v>
      </c>
    </row>
    <row r="13395" spans="1:11" hidden="1" x14ac:dyDescent="0.3">
      <c r="A13395" t="s">
        <v>5990</v>
      </c>
      <c r="B13395" t="s">
        <v>5991</v>
      </c>
      <c r="C13395" t="s">
        <v>17410</v>
      </c>
      <c r="D13395" t="s">
        <v>17411</v>
      </c>
      <c r="E13395" s="74">
        <v>41855</v>
      </c>
      <c r="F13395">
        <v>0.24861900000000001</v>
      </c>
      <c r="G13395" t="s">
        <v>17</v>
      </c>
      <c r="H13395" t="s">
        <v>17315</v>
      </c>
      <c r="I13395" s="74">
        <v>43825</v>
      </c>
      <c r="J13395" t="s">
        <v>19</v>
      </c>
      <c r="K13395" t="s">
        <v>17325</v>
      </c>
    </row>
    <row r="13396" spans="1:11" hidden="1" x14ac:dyDescent="0.3">
      <c r="A13396" t="s">
        <v>5992</v>
      </c>
      <c r="B13396" t="s">
        <v>5993</v>
      </c>
      <c r="C13396" t="s">
        <v>17410</v>
      </c>
      <c r="D13396" t="s">
        <v>17411</v>
      </c>
      <c r="E13396" s="74">
        <v>41802</v>
      </c>
      <c r="F13396">
        <v>0.24881500000000001</v>
      </c>
      <c r="G13396" t="s">
        <v>17</v>
      </c>
      <c r="H13396" t="s">
        <v>17315</v>
      </c>
      <c r="I13396" s="74">
        <v>43825</v>
      </c>
      <c r="J13396" t="s">
        <v>19</v>
      </c>
      <c r="K13396" t="s">
        <v>17325</v>
      </c>
    </row>
    <row r="13397" spans="1:11" hidden="1" x14ac:dyDescent="0.3">
      <c r="A13397" t="s">
        <v>5350</v>
      </c>
      <c r="B13397" t="s">
        <v>5351</v>
      </c>
      <c r="C13397" t="s">
        <v>17410</v>
      </c>
      <c r="D13397" t="s">
        <v>17411</v>
      </c>
      <c r="E13397" s="74">
        <v>41794</v>
      </c>
      <c r="F13397">
        <v>0.24812999999999999</v>
      </c>
      <c r="G13397" t="s">
        <v>17</v>
      </c>
      <c r="H13397" t="s">
        <v>17315</v>
      </c>
      <c r="I13397" s="74">
        <v>43819</v>
      </c>
      <c r="J13397" t="s">
        <v>19</v>
      </c>
      <c r="K13397" t="s">
        <v>17325</v>
      </c>
    </row>
    <row r="13398" spans="1:11" hidden="1" x14ac:dyDescent="0.3">
      <c r="A13398" t="s">
        <v>5994</v>
      </c>
      <c r="B13398" t="s">
        <v>5995</v>
      </c>
      <c r="C13398" t="s">
        <v>17410</v>
      </c>
      <c r="D13398" t="s">
        <v>17411</v>
      </c>
      <c r="E13398" s="74">
        <v>41844</v>
      </c>
      <c r="F13398">
        <v>0.24914600000000001</v>
      </c>
      <c r="G13398" t="s">
        <v>17</v>
      </c>
      <c r="H13398" t="s">
        <v>17315</v>
      </c>
      <c r="I13398" s="74">
        <v>43825</v>
      </c>
      <c r="J13398" t="s">
        <v>19</v>
      </c>
      <c r="K13398" t="s">
        <v>17325</v>
      </c>
    </row>
    <row r="13399" spans="1:11" hidden="1" x14ac:dyDescent="0.3">
      <c r="A13399" t="s">
        <v>5996</v>
      </c>
      <c r="B13399" t="s">
        <v>5997</v>
      </c>
      <c r="C13399" t="s">
        <v>17410</v>
      </c>
      <c r="D13399" t="s">
        <v>17411</v>
      </c>
      <c r="E13399" s="74">
        <v>41816</v>
      </c>
      <c r="F13399">
        <v>0.24945500000000001</v>
      </c>
      <c r="G13399" t="s">
        <v>17</v>
      </c>
      <c r="H13399" t="s">
        <v>17315</v>
      </c>
      <c r="I13399" s="74">
        <v>43825</v>
      </c>
      <c r="J13399" t="s">
        <v>19</v>
      </c>
      <c r="K13399" t="s">
        <v>17325</v>
      </c>
    </row>
    <row r="13400" spans="1:11" hidden="1" x14ac:dyDescent="0.3">
      <c r="A13400" t="s">
        <v>5998</v>
      </c>
      <c r="B13400" t="s">
        <v>5999</v>
      </c>
      <c r="C13400" t="s">
        <v>17410</v>
      </c>
      <c r="D13400" t="s">
        <v>17411</v>
      </c>
      <c r="E13400" s="74">
        <v>41754</v>
      </c>
      <c r="F13400">
        <v>0.248638</v>
      </c>
      <c r="G13400" t="s">
        <v>17</v>
      </c>
      <c r="H13400" t="s">
        <v>17315</v>
      </c>
      <c r="I13400" s="74">
        <v>43791</v>
      </c>
      <c r="J13400" t="s">
        <v>19</v>
      </c>
      <c r="K13400" t="s">
        <v>17325</v>
      </c>
    </row>
    <row r="13401" spans="1:11" hidden="1" x14ac:dyDescent="0.3">
      <c r="A13401" t="s">
        <v>6000</v>
      </c>
      <c r="B13401" t="s">
        <v>6001</v>
      </c>
      <c r="C13401" t="s">
        <v>17410</v>
      </c>
      <c r="D13401" t="s">
        <v>17411</v>
      </c>
      <c r="E13401" s="74">
        <v>41821</v>
      </c>
      <c r="F13401">
        <v>0.24926599999999999</v>
      </c>
      <c r="G13401" t="s">
        <v>17</v>
      </c>
      <c r="H13401" t="s">
        <v>17315</v>
      </c>
      <c r="I13401" s="74">
        <v>43825</v>
      </c>
      <c r="J13401" t="s">
        <v>19</v>
      </c>
      <c r="K13401" t="s">
        <v>17325</v>
      </c>
    </row>
    <row r="13402" spans="1:11" hidden="1" x14ac:dyDescent="0.3">
      <c r="A13402" t="s">
        <v>6002</v>
      </c>
      <c r="B13402" t="s">
        <v>6003</v>
      </c>
      <c r="C13402" t="s">
        <v>17410</v>
      </c>
      <c r="D13402" t="s">
        <v>17411</v>
      </c>
      <c r="E13402" s="74">
        <v>41806</v>
      </c>
      <c r="F13402">
        <v>0.24932299999999999</v>
      </c>
      <c r="G13402" t="s">
        <v>17</v>
      </c>
      <c r="H13402" t="s">
        <v>17315</v>
      </c>
      <c r="I13402" s="74">
        <v>43825</v>
      </c>
      <c r="J13402" t="s">
        <v>19</v>
      </c>
      <c r="K13402" t="s">
        <v>17325</v>
      </c>
    </row>
    <row r="13403" spans="1:11" hidden="1" x14ac:dyDescent="0.3">
      <c r="A13403" t="s">
        <v>6004</v>
      </c>
      <c r="B13403" t="s">
        <v>6005</v>
      </c>
      <c r="C13403" t="s">
        <v>17410</v>
      </c>
      <c r="D13403" t="s">
        <v>17411</v>
      </c>
      <c r="E13403" s="74">
        <v>41794</v>
      </c>
      <c r="F13403">
        <v>0.24854699999999999</v>
      </c>
      <c r="G13403" t="s">
        <v>17</v>
      </c>
      <c r="H13403" t="s">
        <v>17315</v>
      </c>
      <c r="I13403" s="74">
        <v>43825</v>
      </c>
      <c r="J13403" t="s">
        <v>19</v>
      </c>
      <c r="K13403" t="s">
        <v>17325</v>
      </c>
    </row>
    <row r="13404" spans="1:11" hidden="1" x14ac:dyDescent="0.3">
      <c r="A13404" t="s">
        <v>6009</v>
      </c>
      <c r="B13404" t="s">
        <v>6010</v>
      </c>
      <c r="C13404" t="s">
        <v>17410</v>
      </c>
      <c r="D13404" t="s">
        <v>17411</v>
      </c>
      <c r="E13404" s="74">
        <v>41780</v>
      </c>
      <c r="F13404">
        <v>0.24888399999999999</v>
      </c>
      <c r="G13404" t="s">
        <v>17</v>
      </c>
      <c r="H13404" t="s">
        <v>17315</v>
      </c>
      <c r="I13404" s="74">
        <v>43791</v>
      </c>
      <c r="J13404" t="s">
        <v>19</v>
      </c>
      <c r="K13404" t="s">
        <v>17325</v>
      </c>
    </row>
    <row r="13405" spans="1:11" hidden="1" x14ac:dyDescent="0.3">
      <c r="A13405" t="s">
        <v>6011</v>
      </c>
      <c r="B13405" t="s">
        <v>6012</v>
      </c>
      <c r="C13405" t="s">
        <v>17410</v>
      </c>
      <c r="D13405" t="s">
        <v>17411</v>
      </c>
      <c r="E13405" s="74">
        <v>41788</v>
      </c>
      <c r="F13405">
        <v>0.248366</v>
      </c>
      <c r="G13405" t="s">
        <v>17</v>
      </c>
      <c r="H13405" t="s">
        <v>17315</v>
      </c>
      <c r="I13405" s="74">
        <v>43825</v>
      </c>
      <c r="J13405" t="s">
        <v>19</v>
      </c>
      <c r="K13405" t="s">
        <v>17325</v>
      </c>
    </row>
    <row r="13406" spans="1:11" hidden="1" x14ac:dyDescent="0.3">
      <c r="A13406" t="s">
        <v>6013</v>
      </c>
      <c r="B13406" t="s">
        <v>6014</v>
      </c>
      <c r="C13406" t="s">
        <v>17410</v>
      </c>
      <c r="D13406" t="s">
        <v>17411</v>
      </c>
      <c r="E13406" s="74">
        <v>41738</v>
      </c>
      <c r="F13406">
        <v>0.24882599999999999</v>
      </c>
      <c r="G13406" t="s">
        <v>17</v>
      </c>
      <c r="H13406" t="s">
        <v>17315</v>
      </c>
      <c r="I13406" s="74">
        <v>43791</v>
      </c>
      <c r="J13406" t="s">
        <v>19</v>
      </c>
      <c r="K13406" t="s">
        <v>17325</v>
      </c>
    </row>
    <row r="13407" spans="1:11" hidden="1" x14ac:dyDescent="0.3">
      <c r="A13407" t="s">
        <v>6015</v>
      </c>
      <c r="B13407" t="s">
        <v>6016</v>
      </c>
      <c r="C13407" t="s">
        <v>17410</v>
      </c>
      <c r="D13407" t="s">
        <v>17411</v>
      </c>
      <c r="E13407" s="74">
        <v>41788</v>
      </c>
      <c r="F13407">
        <v>0.24912699999999999</v>
      </c>
      <c r="G13407" t="s">
        <v>17</v>
      </c>
      <c r="H13407" t="s">
        <v>17315</v>
      </c>
      <c r="I13407" s="74">
        <v>43825</v>
      </c>
      <c r="J13407" t="s">
        <v>19</v>
      </c>
      <c r="K13407" t="s">
        <v>17325</v>
      </c>
    </row>
    <row r="13408" spans="1:11" hidden="1" x14ac:dyDescent="0.3">
      <c r="A13408" t="s">
        <v>11027</v>
      </c>
      <c r="B13408" t="s">
        <v>11026</v>
      </c>
      <c r="C13408" t="s">
        <v>17410</v>
      </c>
      <c r="D13408" t="s">
        <v>17411</v>
      </c>
      <c r="E13408" s="74">
        <v>41788</v>
      </c>
      <c r="F13408">
        <v>0.24796699999999999</v>
      </c>
      <c r="G13408" t="s">
        <v>17</v>
      </c>
      <c r="H13408" t="s">
        <v>17315</v>
      </c>
      <c r="I13408" s="74">
        <v>44797</v>
      </c>
      <c r="J13408" t="s">
        <v>19</v>
      </c>
      <c r="K13408" t="s">
        <v>17325</v>
      </c>
    </row>
    <row r="13409" spans="1:11" hidden="1" x14ac:dyDescent="0.3">
      <c r="A13409" t="s">
        <v>6017</v>
      </c>
      <c r="B13409" t="s">
        <v>6018</v>
      </c>
      <c r="C13409" t="s">
        <v>17410</v>
      </c>
      <c r="D13409" t="s">
        <v>17411</v>
      </c>
      <c r="E13409" s="74">
        <v>41731</v>
      </c>
      <c r="F13409">
        <v>0.248696</v>
      </c>
      <c r="G13409" t="s">
        <v>17</v>
      </c>
      <c r="H13409" t="s">
        <v>17315</v>
      </c>
      <c r="I13409" s="74">
        <v>43825</v>
      </c>
      <c r="J13409" t="s">
        <v>19</v>
      </c>
      <c r="K13409" t="s">
        <v>17325</v>
      </c>
    </row>
    <row r="13410" spans="1:11" hidden="1" x14ac:dyDescent="0.3">
      <c r="A13410" t="s">
        <v>6019</v>
      </c>
      <c r="B13410" t="s">
        <v>6020</v>
      </c>
      <c r="C13410" t="s">
        <v>17410</v>
      </c>
      <c r="D13410" t="s">
        <v>17411</v>
      </c>
      <c r="E13410" s="74">
        <v>41766</v>
      </c>
      <c r="F13410">
        <v>0.24926799999999999</v>
      </c>
      <c r="G13410" t="s">
        <v>17</v>
      </c>
      <c r="H13410" t="s">
        <v>17315</v>
      </c>
      <c r="I13410" s="74">
        <v>43825</v>
      </c>
      <c r="J13410" t="s">
        <v>19</v>
      </c>
      <c r="K13410" t="s">
        <v>17325</v>
      </c>
    </row>
    <row r="13411" spans="1:11" hidden="1" x14ac:dyDescent="0.3">
      <c r="A13411" t="s">
        <v>6021</v>
      </c>
      <c r="B13411" t="s">
        <v>6022</v>
      </c>
      <c r="C13411" t="s">
        <v>17410</v>
      </c>
      <c r="D13411" t="s">
        <v>17411</v>
      </c>
      <c r="E13411" s="74">
        <v>41774</v>
      </c>
      <c r="F13411">
        <v>0.249283</v>
      </c>
      <c r="G13411" t="s">
        <v>17</v>
      </c>
      <c r="H13411" t="s">
        <v>17315</v>
      </c>
      <c r="I13411" s="74">
        <v>43825</v>
      </c>
      <c r="J13411" t="s">
        <v>19</v>
      </c>
      <c r="K13411" t="s">
        <v>17325</v>
      </c>
    </row>
    <row r="13412" spans="1:11" hidden="1" x14ac:dyDescent="0.3">
      <c r="A13412" t="s">
        <v>6023</v>
      </c>
      <c r="B13412" t="s">
        <v>6024</v>
      </c>
      <c r="C13412" t="s">
        <v>17410</v>
      </c>
      <c r="D13412" t="s">
        <v>17411</v>
      </c>
      <c r="E13412" s="74">
        <v>41737</v>
      </c>
      <c r="F13412">
        <v>0.24939600000000001</v>
      </c>
      <c r="G13412" t="s">
        <v>17</v>
      </c>
      <c r="H13412" t="s">
        <v>17315</v>
      </c>
      <c r="I13412" s="74">
        <v>43791</v>
      </c>
      <c r="J13412" t="s">
        <v>19</v>
      </c>
      <c r="K13412" t="s">
        <v>17325</v>
      </c>
    </row>
    <row r="13413" spans="1:11" hidden="1" x14ac:dyDescent="0.3">
      <c r="A13413" t="s">
        <v>6025</v>
      </c>
      <c r="B13413" t="s">
        <v>6026</v>
      </c>
      <c r="C13413" t="s">
        <v>17410</v>
      </c>
      <c r="D13413" t="s">
        <v>17411</v>
      </c>
      <c r="E13413" s="74">
        <v>41771</v>
      </c>
      <c r="F13413">
        <v>0.248946</v>
      </c>
      <c r="G13413" t="s">
        <v>17</v>
      </c>
      <c r="H13413" t="s">
        <v>17315</v>
      </c>
      <c r="I13413" s="74">
        <v>43825</v>
      </c>
      <c r="J13413" t="s">
        <v>19</v>
      </c>
      <c r="K13413" t="s">
        <v>17325</v>
      </c>
    </row>
    <row r="13414" spans="1:11" hidden="1" x14ac:dyDescent="0.3">
      <c r="A13414" t="s">
        <v>6027</v>
      </c>
      <c r="B13414" t="s">
        <v>6028</v>
      </c>
      <c r="C13414" t="s">
        <v>17410</v>
      </c>
      <c r="D13414" t="s">
        <v>17411</v>
      </c>
      <c r="E13414" s="74">
        <v>41761</v>
      </c>
      <c r="F13414">
        <v>0.24861800000000001</v>
      </c>
      <c r="G13414" t="s">
        <v>17</v>
      </c>
      <c r="H13414" t="s">
        <v>17315</v>
      </c>
      <c r="I13414" s="74">
        <v>43825</v>
      </c>
      <c r="J13414" t="s">
        <v>19</v>
      </c>
      <c r="K13414" t="s">
        <v>17325</v>
      </c>
    </row>
    <row r="13415" spans="1:11" hidden="1" x14ac:dyDescent="0.3">
      <c r="A13415" t="s">
        <v>6029</v>
      </c>
      <c r="B13415" t="s">
        <v>6030</v>
      </c>
      <c r="C13415" t="s">
        <v>17410</v>
      </c>
      <c r="D13415" t="s">
        <v>17411</v>
      </c>
      <c r="E13415" s="74">
        <v>41781</v>
      </c>
      <c r="F13415">
        <v>0.24853700000000001</v>
      </c>
      <c r="G13415" t="s">
        <v>17</v>
      </c>
      <c r="H13415" t="s">
        <v>17315</v>
      </c>
      <c r="I13415" s="74">
        <v>43791</v>
      </c>
      <c r="J13415" t="s">
        <v>19</v>
      </c>
      <c r="K13415" t="s">
        <v>17325</v>
      </c>
    </row>
    <row r="13416" spans="1:11" hidden="1" x14ac:dyDescent="0.3">
      <c r="A13416" t="s">
        <v>6031</v>
      </c>
      <c r="B13416" t="s">
        <v>6032</v>
      </c>
      <c r="C13416" t="s">
        <v>17410</v>
      </c>
      <c r="D13416" t="s">
        <v>17411</v>
      </c>
      <c r="E13416" s="74">
        <v>40963</v>
      </c>
      <c r="F13416">
        <v>0.110169</v>
      </c>
      <c r="G13416" t="s">
        <v>17</v>
      </c>
      <c r="H13416" t="s">
        <v>17315</v>
      </c>
      <c r="I13416" s="74">
        <v>43825</v>
      </c>
      <c r="J13416" t="s">
        <v>19</v>
      </c>
      <c r="K13416" t="s">
        <v>17325</v>
      </c>
    </row>
    <row r="13417" spans="1:11" hidden="1" x14ac:dyDescent="0.3">
      <c r="A13417" t="s">
        <v>5352</v>
      </c>
      <c r="B13417" t="s">
        <v>5353</v>
      </c>
      <c r="C13417" t="s">
        <v>17410</v>
      </c>
      <c r="D13417" t="s">
        <v>17411</v>
      </c>
      <c r="E13417" s="74">
        <v>41846</v>
      </c>
      <c r="F13417">
        <v>0.249333</v>
      </c>
      <c r="G13417" t="s">
        <v>17</v>
      </c>
      <c r="H13417" t="s">
        <v>17315</v>
      </c>
      <c r="I13417" s="74">
        <v>43789</v>
      </c>
      <c r="J13417" t="s">
        <v>19</v>
      </c>
      <c r="K13417" t="s">
        <v>17325</v>
      </c>
    </row>
    <row r="13418" spans="1:11" hidden="1" x14ac:dyDescent="0.3">
      <c r="A13418" t="s">
        <v>5354</v>
      </c>
      <c r="B13418" t="s">
        <v>5355</v>
      </c>
      <c r="C13418" t="s">
        <v>17410</v>
      </c>
      <c r="D13418" t="s">
        <v>17411</v>
      </c>
      <c r="E13418" s="74">
        <v>41771</v>
      </c>
      <c r="F13418">
        <v>0.24842900000000001</v>
      </c>
      <c r="G13418" t="s">
        <v>17</v>
      </c>
      <c r="H13418" t="s">
        <v>17315</v>
      </c>
      <c r="I13418" s="74">
        <v>43789</v>
      </c>
      <c r="J13418" t="s">
        <v>19</v>
      </c>
      <c r="K13418" t="s">
        <v>17325</v>
      </c>
    </row>
    <row r="13419" spans="1:11" hidden="1" x14ac:dyDescent="0.3">
      <c r="A13419" t="s">
        <v>5356</v>
      </c>
      <c r="B13419" t="s">
        <v>5357</v>
      </c>
      <c r="C13419" t="s">
        <v>17410</v>
      </c>
      <c r="D13419" t="s">
        <v>17411</v>
      </c>
      <c r="E13419" s="74">
        <v>41960</v>
      </c>
      <c r="F13419">
        <v>0.249448</v>
      </c>
      <c r="G13419" t="s">
        <v>17</v>
      </c>
      <c r="H13419" t="s">
        <v>17315</v>
      </c>
      <c r="I13419" s="74">
        <v>43825</v>
      </c>
      <c r="J13419" t="s">
        <v>19</v>
      </c>
      <c r="K13419" t="s">
        <v>17325</v>
      </c>
    </row>
    <row r="13420" spans="1:11" hidden="1" x14ac:dyDescent="0.3">
      <c r="A13420" t="s">
        <v>5359</v>
      </c>
      <c r="B13420" t="s">
        <v>5360</v>
      </c>
      <c r="C13420" t="s">
        <v>17410</v>
      </c>
      <c r="D13420" t="s">
        <v>17411</v>
      </c>
      <c r="E13420" s="74">
        <v>41709</v>
      </c>
      <c r="F13420">
        <v>0.248589</v>
      </c>
      <c r="G13420" t="s">
        <v>17</v>
      </c>
      <c r="H13420" t="s">
        <v>17315</v>
      </c>
      <c r="I13420" s="74">
        <v>43789</v>
      </c>
      <c r="J13420" t="s">
        <v>19</v>
      </c>
      <c r="K13420" t="s">
        <v>17325</v>
      </c>
    </row>
    <row r="13421" spans="1:11" hidden="1" x14ac:dyDescent="0.3">
      <c r="A13421" t="s">
        <v>5361</v>
      </c>
      <c r="B13421" t="s">
        <v>5362</v>
      </c>
      <c r="C13421" t="s">
        <v>17410</v>
      </c>
      <c r="D13421" t="s">
        <v>17411</v>
      </c>
      <c r="E13421" s="74">
        <v>41804</v>
      </c>
      <c r="F13421">
        <v>0.24882499999999999</v>
      </c>
      <c r="G13421" t="s">
        <v>17</v>
      </c>
      <c r="H13421" t="s">
        <v>17315</v>
      </c>
      <c r="I13421" s="74">
        <v>43789</v>
      </c>
      <c r="J13421" t="s">
        <v>19</v>
      </c>
      <c r="K13421" t="s">
        <v>17325</v>
      </c>
    </row>
    <row r="13422" spans="1:11" hidden="1" x14ac:dyDescent="0.3">
      <c r="A13422" t="s">
        <v>5363</v>
      </c>
      <c r="B13422" t="s">
        <v>5364</v>
      </c>
      <c r="C13422" t="s">
        <v>17410</v>
      </c>
      <c r="D13422" t="s">
        <v>17411</v>
      </c>
      <c r="E13422" s="74">
        <v>41817</v>
      </c>
      <c r="F13422">
        <v>0.24729400000000001</v>
      </c>
      <c r="G13422" t="s">
        <v>17</v>
      </c>
      <c r="H13422" t="s">
        <v>17315</v>
      </c>
      <c r="I13422" s="74">
        <v>43789</v>
      </c>
      <c r="J13422" t="s">
        <v>19</v>
      </c>
      <c r="K13422" t="s">
        <v>17325</v>
      </c>
    </row>
    <row r="13423" spans="1:11" hidden="1" x14ac:dyDescent="0.3">
      <c r="A13423" t="s">
        <v>5365</v>
      </c>
      <c r="B13423" t="s">
        <v>5366</v>
      </c>
      <c r="C13423" t="s">
        <v>17410</v>
      </c>
      <c r="D13423" t="s">
        <v>17411</v>
      </c>
      <c r="E13423" s="74">
        <v>41827</v>
      </c>
      <c r="F13423">
        <v>0.24934899999999999</v>
      </c>
      <c r="G13423" t="s">
        <v>17</v>
      </c>
      <c r="H13423" t="s">
        <v>17315</v>
      </c>
      <c r="I13423" s="74">
        <v>43789</v>
      </c>
      <c r="J13423" t="s">
        <v>19</v>
      </c>
      <c r="K13423" t="s">
        <v>17325</v>
      </c>
    </row>
    <row r="13424" spans="1:11" hidden="1" x14ac:dyDescent="0.3">
      <c r="A13424" t="s">
        <v>5367</v>
      </c>
      <c r="B13424" t="s">
        <v>5368</v>
      </c>
      <c r="C13424" t="s">
        <v>17410</v>
      </c>
      <c r="D13424" t="s">
        <v>17411</v>
      </c>
      <c r="E13424" s="74">
        <v>41820</v>
      </c>
      <c r="F13424">
        <v>0.24489900000000001</v>
      </c>
      <c r="G13424" t="s">
        <v>17</v>
      </c>
      <c r="H13424" t="s">
        <v>17315</v>
      </c>
      <c r="I13424" s="74">
        <v>43789</v>
      </c>
      <c r="J13424" t="s">
        <v>19</v>
      </c>
      <c r="K13424" t="s">
        <v>17325</v>
      </c>
    </row>
    <row r="13425" spans="1:11" hidden="1" x14ac:dyDescent="0.3">
      <c r="A13425" t="s">
        <v>5369</v>
      </c>
      <c r="B13425" t="s">
        <v>5370</v>
      </c>
      <c r="C13425" t="s">
        <v>17410</v>
      </c>
      <c r="D13425" t="s">
        <v>17411</v>
      </c>
      <c r="E13425" s="74">
        <v>41765</v>
      </c>
      <c r="F13425">
        <v>0.24917400000000001</v>
      </c>
      <c r="G13425" t="s">
        <v>17</v>
      </c>
      <c r="H13425" t="s">
        <v>17315</v>
      </c>
      <c r="I13425" s="74">
        <v>43789</v>
      </c>
      <c r="J13425" t="s">
        <v>19</v>
      </c>
      <c r="K13425" t="s">
        <v>17325</v>
      </c>
    </row>
    <row r="13426" spans="1:11" hidden="1" x14ac:dyDescent="0.3">
      <c r="A13426" t="s">
        <v>5372</v>
      </c>
      <c r="B13426" t="s">
        <v>5373</v>
      </c>
      <c r="C13426" t="s">
        <v>17410</v>
      </c>
      <c r="D13426" t="s">
        <v>17411</v>
      </c>
      <c r="E13426" s="74">
        <v>41817</v>
      </c>
      <c r="F13426">
        <v>0.24806600000000001</v>
      </c>
      <c r="G13426" t="s">
        <v>17</v>
      </c>
      <c r="H13426" t="s">
        <v>17315</v>
      </c>
      <c r="I13426" s="74">
        <v>43789</v>
      </c>
      <c r="J13426" t="s">
        <v>19</v>
      </c>
      <c r="K13426" t="s">
        <v>17325</v>
      </c>
    </row>
    <row r="13427" spans="1:11" hidden="1" x14ac:dyDescent="0.3">
      <c r="A13427" t="s">
        <v>5374</v>
      </c>
      <c r="B13427" t="s">
        <v>5375</v>
      </c>
      <c r="C13427" t="s">
        <v>17410</v>
      </c>
      <c r="D13427" t="s">
        <v>17411</v>
      </c>
      <c r="E13427" s="74">
        <v>41817</v>
      </c>
      <c r="F13427">
        <v>0.24925</v>
      </c>
      <c r="G13427" t="s">
        <v>17</v>
      </c>
      <c r="H13427" t="s">
        <v>17315</v>
      </c>
      <c r="I13427" s="74">
        <v>43819</v>
      </c>
      <c r="J13427" t="s">
        <v>19</v>
      </c>
      <c r="K13427" t="s">
        <v>17325</v>
      </c>
    </row>
    <row r="13428" spans="1:11" hidden="1" x14ac:dyDescent="0.3">
      <c r="A13428" t="s">
        <v>5376</v>
      </c>
      <c r="B13428" t="s">
        <v>5377</v>
      </c>
      <c r="C13428" t="s">
        <v>17410</v>
      </c>
      <c r="D13428" t="s">
        <v>17411</v>
      </c>
      <c r="E13428" s="74">
        <v>41720</v>
      </c>
      <c r="F13428">
        <v>0.24884999999999999</v>
      </c>
      <c r="G13428" t="s">
        <v>17</v>
      </c>
      <c r="H13428" t="s">
        <v>17315</v>
      </c>
      <c r="I13428" s="74">
        <v>43789</v>
      </c>
      <c r="J13428" t="s">
        <v>19</v>
      </c>
      <c r="K13428" t="s">
        <v>17325</v>
      </c>
    </row>
    <row r="13429" spans="1:11" hidden="1" x14ac:dyDescent="0.3">
      <c r="A13429" t="s">
        <v>5379</v>
      </c>
      <c r="B13429" t="s">
        <v>5380</v>
      </c>
      <c r="C13429" t="s">
        <v>17410</v>
      </c>
      <c r="D13429" t="s">
        <v>17411</v>
      </c>
      <c r="E13429" s="74">
        <v>41848</v>
      </c>
      <c r="F13429">
        <v>0.247888</v>
      </c>
      <c r="G13429" t="s">
        <v>17</v>
      </c>
      <c r="H13429" t="s">
        <v>17315</v>
      </c>
      <c r="I13429" s="74">
        <v>43819</v>
      </c>
      <c r="J13429" t="s">
        <v>19</v>
      </c>
      <c r="K13429" t="s">
        <v>17325</v>
      </c>
    </row>
    <row r="13430" spans="1:11" hidden="1" x14ac:dyDescent="0.3">
      <c r="A13430" t="s">
        <v>5381</v>
      </c>
      <c r="B13430" t="s">
        <v>5382</v>
      </c>
      <c r="C13430" t="s">
        <v>17410</v>
      </c>
      <c r="D13430" t="s">
        <v>17411</v>
      </c>
      <c r="E13430" s="74">
        <v>41774</v>
      </c>
      <c r="F13430">
        <v>0.24892600000000001</v>
      </c>
      <c r="G13430" t="s">
        <v>17</v>
      </c>
      <c r="H13430" t="s">
        <v>17315</v>
      </c>
      <c r="I13430" s="74">
        <v>43819</v>
      </c>
      <c r="J13430" t="s">
        <v>19</v>
      </c>
      <c r="K13430" t="s">
        <v>17325</v>
      </c>
    </row>
    <row r="13431" spans="1:11" hidden="1" x14ac:dyDescent="0.3">
      <c r="A13431" t="s">
        <v>5387</v>
      </c>
      <c r="B13431" t="s">
        <v>5388</v>
      </c>
      <c r="C13431" t="s">
        <v>17410</v>
      </c>
      <c r="D13431" t="s">
        <v>17411</v>
      </c>
      <c r="E13431" s="74">
        <v>41730</v>
      </c>
      <c r="F13431">
        <v>0.249443</v>
      </c>
      <c r="G13431" t="s">
        <v>17</v>
      </c>
      <c r="H13431" t="s">
        <v>17315</v>
      </c>
      <c r="I13431" s="74">
        <v>43819</v>
      </c>
      <c r="J13431" t="s">
        <v>19</v>
      </c>
      <c r="K13431" t="s">
        <v>17325</v>
      </c>
    </row>
    <row r="13432" spans="1:11" hidden="1" x14ac:dyDescent="0.3">
      <c r="A13432" t="s">
        <v>5389</v>
      </c>
      <c r="B13432" t="s">
        <v>5390</v>
      </c>
      <c r="C13432" t="s">
        <v>17410</v>
      </c>
      <c r="D13432" t="s">
        <v>17411</v>
      </c>
      <c r="E13432" s="74">
        <v>41740</v>
      </c>
      <c r="F13432">
        <v>0.24874499999999999</v>
      </c>
      <c r="G13432" t="s">
        <v>17</v>
      </c>
      <c r="H13432" t="s">
        <v>17315</v>
      </c>
      <c r="I13432" s="74">
        <v>43789</v>
      </c>
      <c r="J13432" t="s">
        <v>19</v>
      </c>
      <c r="K13432" t="s">
        <v>17325</v>
      </c>
    </row>
    <row r="13433" spans="1:11" hidden="1" x14ac:dyDescent="0.3">
      <c r="A13433" t="s">
        <v>5391</v>
      </c>
      <c r="B13433" t="s">
        <v>5392</v>
      </c>
      <c r="C13433" t="s">
        <v>17410</v>
      </c>
      <c r="D13433" t="s">
        <v>17411</v>
      </c>
      <c r="E13433" s="74">
        <v>41767</v>
      </c>
      <c r="F13433">
        <v>0.24870800000000001</v>
      </c>
      <c r="G13433" t="s">
        <v>17</v>
      </c>
      <c r="H13433" t="s">
        <v>17315</v>
      </c>
      <c r="I13433" s="74">
        <v>43789</v>
      </c>
      <c r="J13433" t="s">
        <v>19</v>
      </c>
      <c r="K13433" t="s">
        <v>17325</v>
      </c>
    </row>
    <row r="13434" spans="1:11" hidden="1" x14ac:dyDescent="0.3">
      <c r="A13434" t="s">
        <v>5393</v>
      </c>
      <c r="B13434" t="s">
        <v>5394</v>
      </c>
      <c r="C13434" t="s">
        <v>17410</v>
      </c>
      <c r="D13434" t="s">
        <v>17411</v>
      </c>
      <c r="E13434" s="74">
        <v>41767</v>
      </c>
      <c r="F13434">
        <v>0.24782599999999999</v>
      </c>
      <c r="G13434" t="s">
        <v>17</v>
      </c>
      <c r="H13434" t="s">
        <v>17315</v>
      </c>
      <c r="I13434" s="74">
        <v>43789</v>
      </c>
      <c r="J13434" t="s">
        <v>19</v>
      </c>
      <c r="K13434" t="s">
        <v>17325</v>
      </c>
    </row>
    <row r="13435" spans="1:11" hidden="1" x14ac:dyDescent="0.3">
      <c r="A13435" t="s">
        <v>5395</v>
      </c>
      <c r="B13435" t="s">
        <v>5396</v>
      </c>
      <c r="C13435" t="s">
        <v>17410</v>
      </c>
      <c r="D13435" t="s">
        <v>17411</v>
      </c>
      <c r="E13435" s="74">
        <v>41766</v>
      </c>
      <c r="F13435">
        <v>0.24872900000000001</v>
      </c>
      <c r="G13435" t="s">
        <v>17</v>
      </c>
      <c r="H13435" t="s">
        <v>17315</v>
      </c>
      <c r="I13435" s="74">
        <v>43819</v>
      </c>
      <c r="J13435" t="s">
        <v>19</v>
      </c>
      <c r="K13435" t="s">
        <v>17325</v>
      </c>
    </row>
    <row r="13436" spans="1:11" hidden="1" x14ac:dyDescent="0.3">
      <c r="A13436" t="s">
        <v>5397</v>
      </c>
      <c r="B13436" t="s">
        <v>5398</v>
      </c>
      <c r="C13436" t="s">
        <v>17410</v>
      </c>
      <c r="D13436" t="s">
        <v>17411</v>
      </c>
      <c r="E13436" s="74">
        <v>41898</v>
      </c>
      <c r="F13436">
        <v>0.24889800000000001</v>
      </c>
      <c r="G13436" t="s">
        <v>17</v>
      </c>
      <c r="H13436" t="s">
        <v>17315</v>
      </c>
      <c r="I13436" s="74">
        <v>43789</v>
      </c>
      <c r="J13436" t="s">
        <v>19</v>
      </c>
      <c r="K13436" t="s">
        <v>17325</v>
      </c>
    </row>
    <row r="13437" spans="1:11" hidden="1" x14ac:dyDescent="0.3">
      <c r="A13437" t="s">
        <v>5399</v>
      </c>
      <c r="B13437" t="s">
        <v>5400</v>
      </c>
      <c r="C13437" t="s">
        <v>17410</v>
      </c>
      <c r="D13437" t="s">
        <v>17411</v>
      </c>
      <c r="E13437" s="74">
        <v>41685</v>
      </c>
      <c r="F13437">
        <v>0.24379799999999999</v>
      </c>
      <c r="G13437" t="s">
        <v>17</v>
      </c>
      <c r="H13437" t="s">
        <v>17315</v>
      </c>
      <c r="I13437" s="74">
        <v>43789</v>
      </c>
      <c r="J13437" t="s">
        <v>19</v>
      </c>
      <c r="K13437" t="s">
        <v>17325</v>
      </c>
    </row>
    <row r="13438" spans="1:11" hidden="1" x14ac:dyDescent="0.3">
      <c r="A13438" t="s">
        <v>5401</v>
      </c>
      <c r="B13438" t="s">
        <v>5402</v>
      </c>
      <c r="C13438" t="s">
        <v>17410</v>
      </c>
      <c r="D13438" t="s">
        <v>17411</v>
      </c>
      <c r="E13438" s="74">
        <v>41765</v>
      </c>
      <c r="F13438">
        <v>0.24862300000000001</v>
      </c>
      <c r="G13438" t="s">
        <v>17</v>
      </c>
      <c r="H13438" t="s">
        <v>17315</v>
      </c>
      <c r="I13438" s="74">
        <v>43819</v>
      </c>
      <c r="J13438" t="s">
        <v>19</v>
      </c>
      <c r="K13438" t="s">
        <v>17325</v>
      </c>
    </row>
    <row r="13439" spans="1:11" hidden="1" x14ac:dyDescent="0.3">
      <c r="A13439" t="s">
        <v>5403</v>
      </c>
      <c r="B13439" t="s">
        <v>5404</v>
      </c>
      <c r="C13439" t="s">
        <v>17410</v>
      </c>
      <c r="D13439" t="s">
        <v>17411</v>
      </c>
      <c r="E13439" s="74">
        <v>41838</v>
      </c>
      <c r="F13439">
        <v>0.24835399999999999</v>
      </c>
      <c r="G13439" t="s">
        <v>17</v>
      </c>
      <c r="H13439" t="s">
        <v>17315</v>
      </c>
      <c r="I13439" s="74">
        <v>43819</v>
      </c>
      <c r="J13439" t="s">
        <v>19</v>
      </c>
      <c r="K13439" t="s">
        <v>17325</v>
      </c>
    </row>
    <row r="13440" spans="1:11" hidden="1" x14ac:dyDescent="0.3">
      <c r="A13440" t="s">
        <v>5405</v>
      </c>
      <c r="B13440" t="s">
        <v>5406</v>
      </c>
      <c r="C13440" t="s">
        <v>17410</v>
      </c>
      <c r="D13440" t="s">
        <v>17411</v>
      </c>
      <c r="E13440" s="74">
        <v>41690</v>
      </c>
      <c r="F13440">
        <v>0.24821599999999999</v>
      </c>
      <c r="G13440" t="s">
        <v>17</v>
      </c>
      <c r="H13440" t="s">
        <v>17315</v>
      </c>
      <c r="I13440" s="74">
        <v>43789</v>
      </c>
      <c r="J13440" t="s">
        <v>19</v>
      </c>
      <c r="K13440" t="s">
        <v>17325</v>
      </c>
    </row>
    <row r="13441" spans="1:11" hidden="1" x14ac:dyDescent="0.3">
      <c r="A13441" t="s">
        <v>5407</v>
      </c>
      <c r="B13441" t="s">
        <v>5408</v>
      </c>
      <c r="C13441" t="s">
        <v>17410</v>
      </c>
      <c r="D13441" t="s">
        <v>17411</v>
      </c>
      <c r="E13441" s="74">
        <v>41752</v>
      </c>
      <c r="F13441">
        <v>0.24830099999999999</v>
      </c>
      <c r="G13441" t="s">
        <v>17</v>
      </c>
      <c r="H13441" t="s">
        <v>17315</v>
      </c>
      <c r="I13441" s="74">
        <v>43819</v>
      </c>
      <c r="J13441" t="s">
        <v>19</v>
      </c>
      <c r="K13441" t="s">
        <v>17325</v>
      </c>
    </row>
    <row r="13442" spans="1:11" hidden="1" x14ac:dyDescent="0.3">
      <c r="A13442" t="s">
        <v>5409</v>
      </c>
      <c r="B13442" t="s">
        <v>5410</v>
      </c>
      <c r="C13442" t="s">
        <v>17410</v>
      </c>
      <c r="D13442" t="s">
        <v>17411</v>
      </c>
      <c r="E13442" s="74">
        <v>41738</v>
      </c>
      <c r="F13442">
        <v>0.24935099999999999</v>
      </c>
      <c r="G13442" t="s">
        <v>17</v>
      </c>
      <c r="H13442" t="s">
        <v>17315</v>
      </c>
      <c r="I13442" s="74">
        <v>43789</v>
      </c>
      <c r="J13442" t="s">
        <v>19</v>
      </c>
      <c r="K13442" t="s">
        <v>17325</v>
      </c>
    </row>
    <row r="13443" spans="1:11" hidden="1" x14ac:dyDescent="0.3">
      <c r="A13443" t="s">
        <v>5411</v>
      </c>
      <c r="B13443" t="s">
        <v>5412</v>
      </c>
      <c r="C13443" t="s">
        <v>17410</v>
      </c>
      <c r="D13443" t="s">
        <v>17411</v>
      </c>
      <c r="E13443" s="74">
        <v>41807</v>
      </c>
      <c r="F13443">
        <v>0.24893199999999999</v>
      </c>
      <c r="G13443" t="s">
        <v>17</v>
      </c>
      <c r="H13443" t="s">
        <v>17315</v>
      </c>
      <c r="I13443" s="74">
        <v>43789</v>
      </c>
      <c r="J13443" t="s">
        <v>19</v>
      </c>
      <c r="K13443" t="s">
        <v>17325</v>
      </c>
    </row>
    <row r="13444" spans="1:11" hidden="1" x14ac:dyDescent="0.3">
      <c r="A13444" t="s">
        <v>5413</v>
      </c>
      <c r="B13444" t="s">
        <v>5414</v>
      </c>
      <c r="C13444" t="s">
        <v>17410</v>
      </c>
      <c r="D13444" t="s">
        <v>17411</v>
      </c>
      <c r="E13444" s="74">
        <v>41818</v>
      </c>
      <c r="F13444">
        <v>0.24832399999999999</v>
      </c>
      <c r="G13444" t="s">
        <v>17</v>
      </c>
      <c r="H13444" t="s">
        <v>17315</v>
      </c>
      <c r="I13444" s="74">
        <v>43819</v>
      </c>
      <c r="J13444" t="s">
        <v>19</v>
      </c>
      <c r="K13444" t="s">
        <v>17325</v>
      </c>
    </row>
    <row r="13445" spans="1:11" hidden="1" x14ac:dyDescent="0.3">
      <c r="A13445" t="s">
        <v>5415</v>
      </c>
      <c r="B13445" t="s">
        <v>5416</v>
      </c>
      <c r="C13445" t="s">
        <v>17410</v>
      </c>
      <c r="D13445" t="s">
        <v>17411</v>
      </c>
      <c r="E13445" s="74">
        <v>41766</v>
      </c>
      <c r="F13445">
        <v>0.24935499999999999</v>
      </c>
      <c r="G13445" t="s">
        <v>17</v>
      </c>
      <c r="H13445" t="s">
        <v>17315</v>
      </c>
      <c r="I13445" s="74">
        <v>43819</v>
      </c>
      <c r="J13445" t="s">
        <v>19</v>
      </c>
      <c r="K13445" t="s">
        <v>17325</v>
      </c>
    </row>
    <row r="13446" spans="1:11" hidden="1" x14ac:dyDescent="0.3">
      <c r="A13446" t="s">
        <v>5417</v>
      </c>
      <c r="B13446" t="s">
        <v>5418</v>
      </c>
      <c r="C13446" t="s">
        <v>17410</v>
      </c>
      <c r="D13446" t="s">
        <v>17411</v>
      </c>
      <c r="E13446" s="74">
        <v>41750</v>
      </c>
      <c r="F13446">
        <v>0.248504</v>
      </c>
      <c r="G13446" t="s">
        <v>17</v>
      </c>
      <c r="H13446" t="s">
        <v>17315</v>
      </c>
      <c r="I13446" s="74">
        <v>43789</v>
      </c>
      <c r="J13446" t="s">
        <v>19</v>
      </c>
      <c r="K13446" t="s">
        <v>17325</v>
      </c>
    </row>
    <row r="13447" spans="1:11" hidden="1" x14ac:dyDescent="0.3">
      <c r="A13447" t="s">
        <v>5419</v>
      </c>
      <c r="B13447" t="s">
        <v>5420</v>
      </c>
      <c r="C13447" t="s">
        <v>17410</v>
      </c>
      <c r="D13447" t="s">
        <v>17411</v>
      </c>
      <c r="E13447" s="74">
        <v>41817</v>
      </c>
      <c r="F13447">
        <v>0.24848600000000001</v>
      </c>
      <c r="G13447" t="s">
        <v>17</v>
      </c>
      <c r="H13447" t="s">
        <v>17315</v>
      </c>
      <c r="I13447" s="74">
        <v>43789</v>
      </c>
      <c r="J13447" t="s">
        <v>19</v>
      </c>
      <c r="K13447" t="s">
        <v>17325</v>
      </c>
    </row>
    <row r="13448" spans="1:11" hidden="1" x14ac:dyDescent="0.3">
      <c r="A13448" t="s">
        <v>5421</v>
      </c>
      <c r="B13448" t="s">
        <v>5422</v>
      </c>
      <c r="C13448" t="s">
        <v>17410</v>
      </c>
      <c r="D13448" t="s">
        <v>17411</v>
      </c>
      <c r="E13448" s="74">
        <v>41820</v>
      </c>
      <c r="F13448">
        <v>0.24890799999999999</v>
      </c>
      <c r="G13448" t="s">
        <v>17</v>
      </c>
      <c r="H13448" t="s">
        <v>17315</v>
      </c>
      <c r="I13448" s="74">
        <v>43819</v>
      </c>
      <c r="J13448" t="s">
        <v>19</v>
      </c>
      <c r="K13448" t="s">
        <v>17325</v>
      </c>
    </row>
    <row r="13449" spans="1:11" hidden="1" x14ac:dyDescent="0.3">
      <c r="A13449" t="s">
        <v>5423</v>
      </c>
      <c r="B13449" t="s">
        <v>5424</v>
      </c>
      <c r="C13449" t="s">
        <v>17410</v>
      </c>
      <c r="D13449" t="s">
        <v>17411</v>
      </c>
      <c r="E13449" s="74">
        <v>41778</v>
      </c>
      <c r="F13449">
        <v>0.247503</v>
      </c>
      <c r="G13449" t="s">
        <v>17</v>
      </c>
      <c r="H13449" t="s">
        <v>17315</v>
      </c>
      <c r="I13449" s="74">
        <v>43819</v>
      </c>
      <c r="J13449" t="s">
        <v>19</v>
      </c>
      <c r="K13449" t="s">
        <v>17325</v>
      </c>
    </row>
    <row r="13450" spans="1:11" hidden="1" x14ac:dyDescent="0.3">
      <c r="A13450" t="s">
        <v>5425</v>
      </c>
      <c r="B13450" t="s">
        <v>5426</v>
      </c>
      <c r="C13450" t="s">
        <v>17410</v>
      </c>
      <c r="D13450" t="s">
        <v>17411</v>
      </c>
      <c r="E13450" s="74">
        <v>41786</v>
      </c>
      <c r="F13450">
        <v>0.248366</v>
      </c>
      <c r="G13450" t="s">
        <v>17</v>
      </c>
      <c r="H13450" t="s">
        <v>17315</v>
      </c>
      <c r="I13450" s="74">
        <v>43789</v>
      </c>
      <c r="J13450" t="s">
        <v>19</v>
      </c>
      <c r="K13450" t="s">
        <v>17325</v>
      </c>
    </row>
    <row r="13451" spans="1:11" hidden="1" x14ac:dyDescent="0.3">
      <c r="A13451" t="s">
        <v>5427</v>
      </c>
      <c r="B13451" t="s">
        <v>5428</v>
      </c>
      <c r="C13451" t="s">
        <v>17410</v>
      </c>
      <c r="D13451" t="s">
        <v>17411</v>
      </c>
      <c r="E13451" s="74">
        <v>41744</v>
      </c>
      <c r="F13451">
        <v>0.24875900000000001</v>
      </c>
      <c r="G13451" t="s">
        <v>17</v>
      </c>
      <c r="H13451" t="s">
        <v>17315</v>
      </c>
      <c r="I13451" s="74">
        <v>43789</v>
      </c>
      <c r="J13451" t="s">
        <v>19</v>
      </c>
      <c r="K13451" t="s">
        <v>17325</v>
      </c>
    </row>
    <row r="13452" spans="1:11" hidden="1" x14ac:dyDescent="0.3">
      <c r="A13452" t="s">
        <v>5432</v>
      </c>
      <c r="B13452" t="s">
        <v>5433</v>
      </c>
      <c r="C13452" t="s">
        <v>17410</v>
      </c>
      <c r="D13452" t="s">
        <v>17411</v>
      </c>
      <c r="E13452" s="74">
        <v>41796</v>
      </c>
      <c r="F13452">
        <v>0.247665</v>
      </c>
      <c r="G13452" t="s">
        <v>17</v>
      </c>
      <c r="H13452" t="s">
        <v>17315</v>
      </c>
      <c r="I13452" s="74">
        <v>43819</v>
      </c>
      <c r="J13452" t="s">
        <v>19</v>
      </c>
      <c r="K13452" t="s">
        <v>17325</v>
      </c>
    </row>
    <row r="13453" spans="1:11" hidden="1" x14ac:dyDescent="0.3">
      <c r="A13453" t="s">
        <v>5434</v>
      </c>
      <c r="B13453" t="s">
        <v>5435</v>
      </c>
      <c r="C13453" t="s">
        <v>17410</v>
      </c>
      <c r="D13453" t="s">
        <v>17411</v>
      </c>
      <c r="E13453" s="74">
        <v>41775</v>
      </c>
      <c r="F13453">
        <v>0.24840200000000001</v>
      </c>
      <c r="G13453" t="s">
        <v>17</v>
      </c>
      <c r="H13453" t="s">
        <v>17315</v>
      </c>
      <c r="I13453" s="74">
        <v>43819</v>
      </c>
      <c r="J13453" t="s">
        <v>19</v>
      </c>
      <c r="K13453" t="s">
        <v>17325</v>
      </c>
    </row>
    <row r="13454" spans="1:11" hidden="1" x14ac:dyDescent="0.3">
      <c r="A13454" t="s">
        <v>5436</v>
      </c>
      <c r="B13454" t="s">
        <v>5437</v>
      </c>
      <c r="C13454" t="s">
        <v>17410</v>
      </c>
      <c r="D13454" t="s">
        <v>17411</v>
      </c>
      <c r="E13454" s="74">
        <v>41766</v>
      </c>
      <c r="F13454">
        <v>0.24763299999999999</v>
      </c>
      <c r="G13454" t="s">
        <v>17</v>
      </c>
      <c r="H13454" t="s">
        <v>17315</v>
      </c>
      <c r="I13454" s="74">
        <v>43789</v>
      </c>
      <c r="J13454" t="s">
        <v>19</v>
      </c>
      <c r="K13454" t="s">
        <v>17325</v>
      </c>
    </row>
    <row r="13455" spans="1:11" hidden="1" x14ac:dyDescent="0.3">
      <c r="A13455" t="s">
        <v>5438</v>
      </c>
      <c r="B13455" t="s">
        <v>5439</v>
      </c>
      <c r="C13455" t="s">
        <v>17410</v>
      </c>
      <c r="D13455" t="s">
        <v>17411</v>
      </c>
      <c r="E13455" s="74">
        <v>41789</v>
      </c>
      <c r="F13455">
        <v>0.24760799999999999</v>
      </c>
      <c r="G13455" t="s">
        <v>17</v>
      </c>
      <c r="H13455" t="s">
        <v>17315</v>
      </c>
      <c r="I13455" s="74">
        <v>43789</v>
      </c>
      <c r="J13455" t="s">
        <v>19</v>
      </c>
      <c r="K13455" t="s">
        <v>17325</v>
      </c>
    </row>
    <row r="13456" spans="1:11" hidden="1" x14ac:dyDescent="0.3">
      <c r="A13456" t="s">
        <v>5440</v>
      </c>
      <c r="B13456" t="s">
        <v>5441</v>
      </c>
      <c r="C13456" t="s">
        <v>17410</v>
      </c>
      <c r="D13456" t="s">
        <v>17411</v>
      </c>
      <c r="E13456" s="74">
        <v>41816</v>
      </c>
      <c r="F13456">
        <v>0.24649799999999999</v>
      </c>
      <c r="G13456" t="s">
        <v>17</v>
      </c>
      <c r="H13456" t="s">
        <v>17315</v>
      </c>
      <c r="I13456" s="74">
        <v>43789</v>
      </c>
      <c r="J13456" t="s">
        <v>19</v>
      </c>
      <c r="K13456" t="s">
        <v>17325</v>
      </c>
    </row>
    <row r="13457" spans="1:11" hidden="1" x14ac:dyDescent="0.3">
      <c r="A13457" t="s">
        <v>5442</v>
      </c>
      <c r="B13457" t="s">
        <v>5443</v>
      </c>
      <c r="C13457" t="s">
        <v>17410</v>
      </c>
      <c r="D13457" t="s">
        <v>17411</v>
      </c>
      <c r="E13457" s="74">
        <v>41759</v>
      </c>
      <c r="F13457">
        <v>0.247448</v>
      </c>
      <c r="G13457" t="s">
        <v>17</v>
      </c>
      <c r="H13457" t="s">
        <v>17315</v>
      </c>
      <c r="I13457" s="74">
        <v>43819</v>
      </c>
      <c r="J13457" t="s">
        <v>19</v>
      </c>
      <c r="K13457" t="s">
        <v>17325</v>
      </c>
    </row>
    <row r="13458" spans="1:11" hidden="1" x14ac:dyDescent="0.3">
      <c r="A13458" t="s">
        <v>5444</v>
      </c>
      <c r="B13458" t="s">
        <v>5445</v>
      </c>
      <c r="C13458" t="s">
        <v>17410</v>
      </c>
      <c r="D13458" t="s">
        <v>17411</v>
      </c>
      <c r="E13458" s="74">
        <v>41831</v>
      </c>
      <c r="F13458">
        <v>0.24806700000000001</v>
      </c>
      <c r="G13458" t="s">
        <v>17</v>
      </c>
      <c r="H13458" t="s">
        <v>17315</v>
      </c>
      <c r="I13458" s="74">
        <v>43819</v>
      </c>
      <c r="J13458" t="s">
        <v>19</v>
      </c>
      <c r="K13458" t="s">
        <v>17325</v>
      </c>
    </row>
    <row r="13459" spans="1:11" hidden="1" x14ac:dyDescent="0.3">
      <c r="A13459" t="s">
        <v>5446</v>
      </c>
      <c r="B13459" t="s">
        <v>5447</v>
      </c>
      <c r="C13459" t="s">
        <v>17410</v>
      </c>
      <c r="D13459" t="s">
        <v>17411</v>
      </c>
      <c r="E13459" s="74">
        <v>41767</v>
      </c>
      <c r="F13459">
        <v>0.249309</v>
      </c>
      <c r="G13459" t="s">
        <v>17</v>
      </c>
      <c r="H13459" t="s">
        <v>17315</v>
      </c>
      <c r="I13459" s="74">
        <v>43819</v>
      </c>
      <c r="J13459" t="s">
        <v>19</v>
      </c>
      <c r="K13459" t="s">
        <v>17325</v>
      </c>
    </row>
    <row r="13460" spans="1:11" hidden="1" x14ac:dyDescent="0.3">
      <c r="A13460" t="s">
        <v>5448</v>
      </c>
      <c r="B13460" t="s">
        <v>5449</v>
      </c>
      <c r="C13460" t="s">
        <v>17410</v>
      </c>
      <c r="D13460" t="s">
        <v>17411</v>
      </c>
      <c r="E13460" s="74">
        <v>41737</v>
      </c>
      <c r="F13460">
        <v>0.24920999999999999</v>
      </c>
      <c r="G13460" t="s">
        <v>17</v>
      </c>
      <c r="H13460" t="s">
        <v>17315</v>
      </c>
      <c r="I13460" s="74">
        <v>43789</v>
      </c>
      <c r="J13460" t="s">
        <v>19</v>
      </c>
      <c r="K13460" t="s">
        <v>17325</v>
      </c>
    </row>
    <row r="13461" spans="1:11" hidden="1" x14ac:dyDescent="0.3">
      <c r="A13461" t="s">
        <v>5450</v>
      </c>
      <c r="B13461" t="s">
        <v>5451</v>
      </c>
      <c r="C13461" t="s">
        <v>17410</v>
      </c>
      <c r="D13461" t="s">
        <v>17411</v>
      </c>
      <c r="E13461" s="74">
        <v>41778</v>
      </c>
      <c r="F13461">
        <v>0.247673</v>
      </c>
      <c r="G13461" t="s">
        <v>17</v>
      </c>
      <c r="H13461" t="s">
        <v>17315</v>
      </c>
      <c r="I13461" s="74">
        <v>43789</v>
      </c>
      <c r="J13461" t="s">
        <v>19</v>
      </c>
      <c r="K13461" t="s">
        <v>17325</v>
      </c>
    </row>
    <row r="13462" spans="1:11" hidden="1" x14ac:dyDescent="0.3">
      <c r="A13462" t="s">
        <v>5452</v>
      </c>
      <c r="B13462" t="s">
        <v>5453</v>
      </c>
      <c r="C13462" t="s">
        <v>17410</v>
      </c>
      <c r="D13462" t="s">
        <v>17411</v>
      </c>
      <c r="E13462" s="74">
        <v>41796</v>
      </c>
      <c r="F13462">
        <v>0.24827199999999999</v>
      </c>
      <c r="G13462" t="s">
        <v>17</v>
      </c>
      <c r="H13462" t="s">
        <v>17315</v>
      </c>
      <c r="I13462" s="74">
        <v>43819</v>
      </c>
      <c r="J13462" t="s">
        <v>19</v>
      </c>
      <c r="K13462" t="s">
        <v>17325</v>
      </c>
    </row>
    <row r="13463" spans="1:11" hidden="1" x14ac:dyDescent="0.3">
      <c r="A13463" t="s">
        <v>5454</v>
      </c>
      <c r="B13463" t="s">
        <v>5455</v>
      </c>
      <c r="C13463" t="s">
        <v>17410</v>
      </c>
      <c r="D13463" t="s">
        <v>17411</v>
      </c>
      <c r="E13463" s="74">
        <v>41904</v>
      </c>
      <c r="F13463">
        <v>0.24793399999999999</v>
      </c>
      <c r="G13463" t="s">
        <v>17</v>
      </c>
      <c r="H13463" t="s">
        <v>17315</v>
      </c>
      <c r="I13463" s="74">
        <v>43819</v>
      </c>
      <c r="J13463" t="s">
        <v>19</v>
      </c>
      <c r="K13463" t="s">
        <v>17325</v>
      </c>
    </row>
    <row r="13464" spans="1:11" hidden="1" x14ac:dyDescent="0.3">
      <c r="A13464" t="s">
        <v>11016</v>
      </c>
      <c r="B13464" t="s">
        <v>11015</v>
      </c>
      <c r="C13464" t="s">
        <v>17410</v>
      </c>
      <c r="D13464" t="s">
        <v>17411</v>
      </c>
      <c r="E13464" s="74">
        <v>41737</v>
      </c>
      <c r="F13464">
        <v>0.248752</v>
      </c>
      <c r="G13464" t="s">
        <v>17</v>
      </c>
      <c r="H13464" t="s">
        <v>17315</v>
      </c>
      <c r="I13464" s="74">
        <v>44797</v>
      </c>
      <c r="J13464" t="s">
        <v>19</v>
      </c>
      <c r="K13464" t="s">
        <v>17325</v>
      </c>
    </row>
    <row r="13465" spans="1:11" hidden="1" x14ac:dyDescent="0.3">
      <c r="A13465" t="s">
        <v>5456</v>
      </c>
      <c r="B13465" t="s">
        <v>5457</v>
      </c>
      <c r="C13465" t="s">
        <v>17410</v>
      </c>
      <c r="D13465" t="s">
        <v>17411</v>
      </c>
      <c r="E13465" s="74">
        <v>41767</v>
      </c>
      <c r="F13465">
        <v>0.24747</v>
      </c>
      <c r="G13465" t="s">
        <v>17</v>
      </c>
      <c r="H13465" t="s">
        <v>17315</v>
      </c>
      <c r="I13465" s="74">
        <v>43789</v>
      </c>
      <c r="J13465" t="s">
        <v>19</v>
      </c>
      <c r="K13465" t="s">
        <v>17325</v>
      </c>
    </row>
    <row r="13466" spans="1:11" hidden="1" x14ac:dyDescent="0.3">
      <c r="A13466" t="s">
        <v>5458</v>
      </c>
      <c r="B13466" t="s">
        <v>5459</v>
      </c>
      <c r="C13466" t="s">
        <v>17410</v>
      </c>
      <c r="D13466" t="s">
        <v>17411</v>
      </c>
      <c r="E13466" s="74">
        <v>41079</v>
      </c>
      <c r="F13466">
        <v>0.24707399999999999</v>
      </c>
      <c r="G13466" t="s">
        <v>17</v>
      </c>
      <c r="H13466" t="s">
        <v>17315</v>
      </c>
      <c r="I13466" s="74">
        <v>43789</v>
      </c>
      <c r="J13466" t="s">
        <v>19</v>
      </c>
      <c r="K13466" t="s">
        <v>17325</v>
      </c>
    </row>
    <row r="13467" spans="1:11" hidden="1" x14ac:dyDescent="0.3">
      <c r="A13467" t="s">
        <v>5460</v>
      </c>
      <c r="B13467" t="s">
        <v>5461</v>
      </c>
      <c r="C13467" t="s">
        <v>17410</v>
      </c>
      <c r="D13467" t="s">
        <v>17411</v>
      </c>
      <c r="E13467" s="74">
        <v>41719</v>
      </c>
      <c r="F13467">
        <v>0.248279</v>
      </c>
      <c r="G13467" t="s">
        <v>17</v>
      </c>
      <c r="H13467" t="s">
        <v>17315</v>
      </c>
      <c r="I13467" s="74">
        <v>43819</v>
      </c>
      <c r="J13467" t="s">
        <v>19</v>
      </c>
      <c r="K13467" t="s">
        <v>17325</v>
      </c>
    </row>
    <row r="13468" spans="1:11" hidden="1" x14ac:dyDescent="0.3">
      <c r="A13468" t="s">
        <v>5462</v>
      </c>
      <c r="B13468" t="s">
        <v>5463</v>
      </c>
      <c r="C13468" t="s">
        <v>17410</v>
      </c>
      <c r="D13468" t="s">
        <v>17411</v>
      </c>
      <c r="E13468" s="74">
        <v>41794</v>
      </c>
      <c r="F13468">
        <v>0.24870600000000001</v>
      </c>
      <c r="G13468" t="s">
        <v>17</v>
      </c>
      <c r="H13468" t="s">
        <v>17315</v>
      </c>
      <c r="I13468" s="74">
        <v>43819</v>
      </c>
      <c r="J13468" t="s">
        <v>19</v>
      </c>
      <c r="K13468" t="s">
        <v>17325</v>
      </c>
    </row>
    <row r="13469" spans="1:11" hidden="1" x14ac:dyDescent="0.3">
      <c r="A13469" t="s">
        <v>5464</v>
      </c>
      <c r="B13469" t="s">
        <v>5465</v>
      </c>
      <c r="C13469" t="s">
        <v>17410</v>
      </c>
      <c r="D13469" t="s">
        <v>17411</v>
      </c>
      <c r="E13469" s="74">
        <v>41796</v>
      </c>
      <c r="F13469">
        <v>0.24920100000000001</v>
      </c>
      <c r="G13469" t="s">
        <v>17</v>
      </c>
      <c r="H13469" t="s">
        <v>17315</v>
      </c>
      <c r="I13469" s="74">
        <v>43819</v>
      </c>
      <c r="J13469" t="s">
        <v>19</v>
      </c>
      <c r="K13469" t="s">
        <v>17325</v>
      </c>
    </row>
    <row r="13470" spans="1:11" hidden="1" x14ac:dyDescent="0.3">
      <c r="A13470" t="s">
        <v>5466</v>
      </c>
      <c r="B13470" t="s">
        <v>5467</v>
      </c>
      <c r="C13470" t="s">
        <v>17410</v>
      </c>
      <c r="D13470" t="s">
        <v>17411</v>
      </c>
      <c r="E13470" s="74">
        <v>41450</v>
      </c>
      <c r="F13470">
        <v>0.248914</v>
      </c>
      <c r="G13470" t="s">
        <v>17</v>
      </c>
      <c r="H13470" t="s">
        <v>17315</v>
      </c>
      <c r="I13470" s="74">
        <v>43819</v>
      </c>
      <c r="J13470" t="s">
        <v>19</v>
      </c>
      <c r="K13470" t="s">
        <v>17325</v>
      </c>
    </row>
    <row r="13471" spans="1:11" hidden="1" x14ac:dyDescent="0.3">
      <c r="A13471" t="s">
        <v>5468</v>
      </c>
      <c r="B13471" t="s">
        <v>5469</v>
      </c>
      <c r="C13471" t="s">
        <v>17410</v>
      </c>
      <c r="D13471" t="s">
        <v>17411</v>
      </c>
      <c r="E13471" s="74">
        <v>41737</v>
      </c>
      <c r="F13471">
        <v>0.24868299999999999</v>
      </c>
      <c r="G13471" t="s">
        <v>17</v>
      </c>
      <c r="H13471" t="s">
        <v>17315</v>
      </c>
      <c r="I13471" s="74">
        <v>43789</v>
      </c>
      <c r="J13471" t="s">
        <v>19</v>
      </c>
      <c r="K13471" t="s">
        <v>17325</v>
      </c>
    </row>
    <row r="13472" spans="1:11" hidden="1" x14ac:dyDescent="0.3">
      <c r="A13472" t="s">
        <v>5470</v>
      </c>
      <c r="B13472" t="s">
        <v>5471</v>
      </c>
      <c r="C13472" t="s">
        <v>17410</v>
      </c>
      <c r="D13472" t="s">
        <v>17411</v>
      </c>
      <c r="E13472" s="74">
        <v>41794</v>
      </c>
      <c r="F13472">
        <v>0.24910099999999999</v>
      </c>
      <c r="G13472" t="s">
        <v>17</v>
      </c>
      <c r="H13472" t="s">
        <v>17315</v>
      </c>
      <c r="I13472" s="74">
        <v>43789</v>
      </c>
      <c r="J13472" t="s">
        <v>19</v>
      </c>
      <c r="K13472" t="s">
        <v>17325</v>
      </c>
    </row>
    <row r="13473" spans="1:11" hidden="1" x14ac:dyDescent="0.3">
      <c r="A13473" t="s">
        <v>5472</v>
      </c>
      <c r="B13473" t="s">
        <v>5473</v>
      </c>
      <c r="C13473" t="s">
        <v>17410</v>
      </c>
      <c r="D13473" t="s">
        <v>17411</v>
      </c>
      <c r="E13473" s="74">
        <v>41767</v>
      </c>
      <c r="F13473">
        <v>0.24759500000000001</v>
      </c>
      <c r="G13473" t="s">
        <v>17</v>
      </c>
      <c r="H13473" t="s">
        <v>17315</v>
      </c>
      <c r="I13473" s="74">
        <v>43819</v>
      </c>
      <c r="J13473" t="s">
        <v>19</v>
      </c>
      <c r="K13473" t="s">
        <v>17325</v>
      </c>
    </row>
    <row r="13474" spans="1:11" hidden="1" x14ac:dyDescent="0.3">
      <c r="A13474" t="s">
        <v>5474</v>
      </c>
      <c r="B13474" t="s">
        <v>5475</v>
      </c>
      <c r="C13474" t="s">
        <v>17410</v>
      </c>
      <c r="D13474" t="s">
        <v>17411</v>
      </c>
      <c r="E13474" s="74">
        <v>41773</v>
      </c>
      <c r="F13474">
        <v>0.248694</v>
      </c>
      <c r="G13474" t="s">
        <v>17</v>
      </c>
      <c r="H13474" t="s">
        <v>17315</v>
      </c>
      <c r="I13474" s="74">
        <v>43789</v>
      </c>
      <c r="J13474" t="s">
        <v>19</v>
      </c>
      <c r="K13474" t="s">
        <v>17325</v>
      </c>
    </row>
    <row r="13475" spans="1:11" hidden="1" x14ac:dyDescent="0.3">
      <c r="A13475" t="s">
        <v>5476</v>
      </c>
      <c r="B13475" t="s">
        <v>5477</v>
      </c>
      <c r="C13475" t="s">
        <v>17410</v>
      </c>
      <c r="D13475" t="s">
        <v>17411</v>
      </c>
      <c r="E13475" s="74">
        <v>41827</v>
      </c>
      <c r="F13475">
        <v>0.24910299999999999</v>
      </c>
      <c r="G13475" t="s">
        <v>17</v>
      </c>
      <c r="H13475" t="s">
        <v>17315</v>
      </c>
      <c r="I13475" s="74">
        <v>43819</v>
      </c>
      <c r="J13475" t="s">
        <v>19</v>
      </c>
      <c r="K13475" t="s">
        <v>17325</v>
      </c>
    </row>
    <row r="13476" spans="1:11" hidden="1" x14ac:dyDescent="0.3">
      <c r="A13476" t="s">
        <v>5478</v>
      </c>
      <c r="B13476" t="s">
        <v>5479</v>
      </c>
      <c r="C13476" t="s">
        <v>17410</v>
      </c>
      <c r="D13476" t="s">
        <v>17411</v>
      </c>
      <c r="E13476" s="74">
        <v>41809</v>
      </c>
      <c r="F13476">
        <v>0.249052</v>
      </c>
      <c r="G13476" t="s">
        <v>17</v>
      </c>
      <c r="H13476" t="s">
        <v>17315</v>
      </c>
      <c r="I13476" s="74">
        <v>43819</v>
      </c>
      <c r="J13476" t="s">
        <v>19</v>
      </c>
      <c r="K13476" t="s">
        <v>17325</v>
      </c>
    </row>
    <row r="13477" spans="1:11" hidden="1" x14ac:dyDescent="0.3">
      <c r="A13477" t="s">
        <v>11014</v>
      </c>
      <c r="B13477" t="s">
        <v>11013</v>
      </c>
      <c r="C13477" t="s">
        <v>17410</v>
      </c>
      <c r="D13477" t="s">
        <v>17411</v>
      </c>
      <c r="E13477" s="74">
        <v>41855</v>
      </c>
      <c r="F13477">
        <v>0.24834300000000001</v>
      </c>
      <c r="G13477" t="s">
        <v>17</v>
      </c>
      <c r="H13477" t="s">
        <v>17315</v>
      </c>
      <c r="I13477" s="74">
        <v>43789</v>
      </c>
      <c r="J13477" t="s">
        <v>19</v>
      </c>
      <c r="K13477" t="s">
        <v>17325</v>
      </c>
    </row>
    <row r="13478" spans="1:11" hidden="1" x14ac:dyDescent="0.3">
      <c r="A13478" t="s">
        <v>5480</v>
      </c>
      <c r="B13478" t="s">
        <v>5481</v>
      </c>
      <c r="C13478" t="s">
        <v>17410</v>
      </c>
      <c r="D13478" t="s">
        <v>17411</v>
      </c>
      <c r="E13478" s="74">
        <v>41906</v>
      </c>
      <c r="F13478">
        <v>0.24774599999999999</v>
      </c>
      <c r="G13478" t="s">
        <v>17</v>
      </c>
      <c r="H13478" t="s">
        <v>17315</v>
      </c>
      <c r="I13478" s="74">
        <v>43789</v>
      </c>
      <c r="J13478" t="s">
        <v>19</v>
      </c>
      <c r="K13478" t="s">
        <v>17325</v>
      </c>
    </row>
    <row r="13479" spans="1:11" hidden="1" x14ac:dyDescent="0.3">
      <c r="A13479" t="s">
        <v>18415</v>
      </c>
      <c r="B13479" t="s">
        <v>18416</v>
      </c>
      <c r="C13479" t="s">
        <v>17410</v>
      </c>
      <c r="D13479" t="s">
        <v>17411</v>
      </c>
      <c r="E13479" s="74">
        <v>41073</v>
      </c>
      <c r="F13479">
        <v>0.240038</v>
      </c>
      <c r="G13479" t="s">
        <v>17</v>
      </c>
      <c r="H13479" t="s">
        <v>17315</v>
      </c>
      <c r="I13479" s="74">
        <v>45166</v>
      </c>
      <c r="J13479" t="s">
        <v>19</v>
      </c>
      <c r="K13479" t="s">
        <v>17325</v>
      </c>
    </row>
    <row r="13480" spans="1:11" hidden="1" x14ac:dyDescent="0.3">
      <c r="A13480" t="s">
        <v>18204</v>
      </c>
      <c r="B13480" t="s">
        <v>18205</v>
      </c>
      <c r="C13480" t="s">
        <v>17410</v>
      </c>
      <c r="D13480" t="s">
        <v>17411</v>
      </c>
      <c r="E13480" s="74">
        <v>40977</v>
      </c>
      <c r="F13480">
        <v>0.23674000000000001</v>
      </c>
      <c r="G13480" t="s">
        <v>17</v>
      </c>
      <c r="H13480" t="s">
        <v>17315</v>
      </c>
      <c r="I13480" s="74">
        <v>45166</v>
      </c>
      <c r="J13480" t="s">
        <v>19</v>
      </c>
      <c r="K13480" t="s">
        <v>17325</v>
      </c>
    </row>
    <row r="13481" spans="1:11" hidden="1" x14ac:dyDescent="0.3">
      <c r="A13481" t="s">
        <v>18220</v>
      </c>
      <c r="B13481" t="s">
        <v>18221</v>
      </c>
      <c r="C13481" t="s">
        <v>17410</v>
      </c>
      <c r="D13481" t="s">
        <v>17411</v>
      </c>
      <c r="E13481" s="74">
        <v>41026</v>
      </c>
      <c r="F13481">
        <v>0.241067</v>
      </c>
      <c r="G13481" t="s">
        <v>17</v>
      </c>
      <c r="H13481" t="s">
        <v>17315</v>
      </c>
      <c r="I13481" s="74">
        <v>45166</v>
      </c>
      <c r="J13481" t="s">
        <v>19</v>
      </c>
      <c r="K13481" t="s">
        <v>17325</v>
      </c>
    </row>
    <row r="13482" spans="1:11" hidden="1" x14ac:dyDescent="0.3">
      <c r="A13482" t="s">
        <v>18228</v>
      </c>
      <c r="B13482" t="s">
        <v>18229</v>
      </c>
      <c r="C13482" t="s">
        <v>17410</v>
      </c>
      <c r="D13482" t="s">
        <v>17411</v>
      </c>
      <c r="E13482" s="74">
        <v>41124</v>
      </c>
      <c r="F13482">
        <v>0.24754399999999999</v>
      </c>
      <c r="G13482" t="s">
        <v>17</v>
      </c>
      <c r="H13482" t="s">
        <v>17315</v>
      </c>
      <c r="I13482" s="74">
        <v>45166</v>
      </c>
      <c r="J13482" t="s">
        <v>19</v>
      </c>
      <c r="K13482" t="s">
        <v>17325</v>
      </c>
    </row>
    <row r="13483" spans="1:11" hidden="1" x14ac:dyDescent="0.3">
      <c r="A13483" t="s">
        <v>18234</v>
      </c>
      <c r="B13483" t="s">
        <v>18235</v>
      </c>
      <c r="C13483" t="s">
        <v>17410</v>
      </c>
      <c r="D13483" t="s">
        <v>17411</v>
      </c>
      <c r="E13483" s="74">
        <v>41113</v>
      </c>
      <c r="F13483">
        <v>0.23976700000000001</v>
      </c>
      <c r="G13483" t="s">
        <v>17</v>
      </c>
      <c r="H13483" t="s">
        <v>17315</v>
      </c>
      <c r="I13483" s="74">
        <v>45166</v>
      </c>
      <c r="J13483" t="s">
        <v>19</v>
      </c>
      <c r="K13483" t="s">
        <v>17325</v>
      </c>
    </row>
    <row r="13484" spans="1:11" hidden="1" x14ac:dyDescent="0.3">
      <c r="A13484" t="s">
        <v>18244</v>
      </c>
      <c r="B13484" t="s">
        <v>18245</v>
      </c>
      <c r="C13484" t="s">
        <v>17410</v>
      </c>
      <c r="D13484" t="s">
        <v>17411</v>
      </c>
      <c r="E13484" s="74">
        <v>41128</v>
      </c>
      <c r="F13484">
        <v>0.23862700000000001</v>
      </c>
      <c r="G13484" t="s">
        <v>17</v>
      </c>
      <c r="H13484" t="s">
        <v>17315</v>
      </c>
      <c r="I13484" s="74">
        <v>45166</v>
      </c>
      <c r="J13484" t="s">
        <v>19</v>
      </c>
      <c r="K13484" t="s">
        <v>17325</v>
      </c>
    </row>
    <row r="13485" spans="1:11" hidden="1" x14ac:dyDescent="0.3">
      <c r="A13485" t="s">
        <v>18403</v>
      </c>
      <c r="B13485" t="s">
        <v>18404</v>
      </c>
      <c r="C13485" t="s">
        <v>17410</v>
      </c>
      <c r="D13485" t="s">
        <v>17411</v>
      </c>
      <c r="E13485" s="74">
        <v>40953</v>
      </c>
      <c r="F13485">
        <v>0.235623</v>
      </c>
      <c r="G13485" t="s">
        <v>17</v>
      </c>
      <c r="H13485" t="s">
        <v>17315</v>
      </c>
      <c r="I13485" s="74">
        <v>45166</v>
      </c>
      <c r="J13485" t="s">
        <v>19</v>
      </c>
      <c r="K13485" t="s">
        <v>17325</v>
      </c>
    </row>
    <row r="13486" spans="1:11" hidden="1" x14ac:dyDescent="0.3">
      <c r="A13486" t="s">
        <v>18252</v>
      </c>
      <c r="B13486" t="s">
        <v>18253</v>
      </c>
      <c r="C13486" t="s">
        <v>17410</v>
      </c>
      <c r="D13486" t="s">
        <v>17411</v>
      </c>
      <c r="E13486" s="74">
        <v>41009</v>
      </c>
      <c r="F13486">
        <v>0.23038500000000001</v>
      </c>
      <c r="G13486" t="s">
        <v>17</v>
      </c>
      <c r="H13486" t="s">
        <v>17315</v>
      </c>
      <c r="I13486" s="74">
        <v>45166</v>
      </c>
      <c r="J13486" t="s">
        <v>19</v>
      </c>
      <c r="K13486" t="s">
        <v>17325</v>
      </c>
    </row>
    <row r="13487" spans="1:11" hidden="1" x14ac:dyDescent="0.3">
      <c r="A13487" t="s">
        <v>18254</v>
      </c>
      <c r="B13487" t="s">
        <v>18255</v>
      </c>
      <c r="C13487" t="s">
        <v>17410</v>
      </c>
      <c r="D13487" t="s">
        <v>17411</v>
      </c>
      <c r="E13487" s="74">
        <v>40963</v>
      </c>
      <c r="F13487">
        <v>0.234739</v>
      </c>
      <c r="G13487" t="s">
        <v>17</v>
      </c>
      <c r="H13487" t="s">
        <v>17315</v>
      </c>
      <c r="I13487" s="74">
        <v>45166</v>
      </c>
      <c r="J13487" t="s">
        <v>19</v>
      </c>
      <c r="K13487" t="s">
        <v>17325</v>
      </c>
    </row>
    <row r="13488" spans="1:11" hidden="1" x14ac:dyDescent="0.3">
      <c r="A13488" t="s">
        <v>18258</v>
      </c>
      <c r="B13488" t="s">
        <v>18259</v>
      </c>
      <c r="C13488" t="s">
        <v>17410</v>
      </c>
      <c r="D13488" t="s">
        <v>17411</v>
      </c>
      <c r="E13488" s="74">
        <v>41031</v>
      </c>
      <c r="F13488">
        <v>0.249221</v>
      </c>
      <c r="G13488" t="s">
        <v>17</v>
      </c>
      <c r="H13488" t="s">
        <v>17315</v>
      </c>
      <c r="I13488" s="74">
        <v>45166</v>
      </c>
      <c r="J13488" t="s">
        <v>19</v>
      </c>
      <c r="K13488" t="s">
        <v>17325</v>
      </c>
    </row>
    <row r="13489" spans="1:11" hidden="1" x14ac:dyDescent="0.3">
      <c r="A13489" t="s">
        <v>18264</v>
      </c>
      <c r="B13489" t="s">
        <v>18265</v>
      </c>
      <c r="C13489" t="s">
        <v>17410</v>
      </c>
      <c r="D13489" t="s">
        <v>17411</v>
      </c>
      <c r="E13489" s="74">
        <v>41221</v>
      </c>
      <c r="F13489">
        <v>0.247504</v>
      </c>
      <c r="G13489" t="s">
        <v>17</v>
      </c>
      <c r="H13489" t="s">
        <v>17315</v>
      </c>
      <c r="I13489" s="74">
        <v>45166</v>
      </c>
      <c r="J13489" t="s">
        <v>19</v>
      </c>
      <c r="K13489" t="s">
        <v>17325</v>
      </c>
    </row>
    <row r="13490" spans="1:11" hidden="1" x14ac:dyDescent="0.3">
      <c r="A13490" t="s">
        <v>18270</v>
      </c>
      <c r="B13490" t="s">
        <v>18271</v>
      </c>
      <c r="C13490" t="s">
        <v>17410</v>
      </c>
      <c r="D13490" t="s">
        <v>17411</v>
      </c>
      <c r="E13490" s="74">
        <v>41018</v>
      </c>
      <c r="F13490">
        <v>0.23780000000000001</v>
      </c>
      <c r="G13490" t="s">
        <v>17</v>
      </c>
      <c r="H13490" t="s">
        <v>17315</v>
      </c>
      <c r="I13490" s="74">
        <v>45166</v>
      </c>
      <c r="J13490" t="s">
        <v>19</v>
      </c>
      <c r="K13490" t="s">
        <v>17325</v>
      </c>
    </row>
    <row r="13491" spans="1:11" hidden="1" x14ac:dyDescent="0.3">
      <c r="A13491" t="s">
        <v>18274</v>
      </c>
      <c r="B13491" t="s">
        <v>18275</v>
      </c>
      <c r="C13491" t="s">
        <v>17410</v>
      </c>
      <c r="D13491" t="s">
        <v>17411</v>
      </c>
      <c r="E13491" s="74">
        <v>40960</v>
      </c>
      <c r="F13491">
        <v>0.24057400000000001</v>
      </c>
      <c r="G13491" t="s">
        <v>17</v>
      </c>
      <c r="H13491" t="s">
        <v>17315</v>
      </c>
      <c r="I13491" s="74">
        <v>45166</v>
      </c>
      <c r="J13491" t="s">
        <v>19</v>
      </c>
      <c r="K13491" t="s">
        <v>17325</v>
      </c>
    </row>
    <row r="13492" spans="1:11" hidden="1" x14ac:dyDescent="0.3">
      <c r="A13492" t="s">
        <v>18276</v>
      </c>
      <c r="B13492" t="s">
        <v>18277</v>
      </c>
      <c r="C13492" t="s">
        <v>17410</v>
      </c>
      <c r="D13492" t="s">
        <v>17411</v>
      </c>
      <c r="E13492" s="74">
        <v>41229</v>
      </c>
      <c r="F13492">
        <v>0.21705099999999999</v>
      </c>
      <c r="G13492" t="s">
        <v>17</v>
      </c>
      <c r="H13492" t="s">
        <v>17315</v>
      </c>
      <c r="I13492" s="74">
        <v>45166</v>
      </c>
      <c r="J13492" t="s">
        <v>19</v>
      </c>
      <c r="K13492" t="s">
        <v>17325</v>
      </c>
    </row>
    <row r="13493" spans="1:11" hidden="1" x14ac:dyDescent="0.3">
      <c r="A13493" t="s">
        <v>18284</v>
      </c>
      <c r="B13493" t="s">
        <v>18285</v>
      </c>
      <c r="C13493" t="s">
        <v>17410</v>
      </c>
      <c r="D13493" t="s">
        <v>17411</v>
      </c>
      <c r="E13493" s="74">
        <v>41009</v>
      </c>
      <c r="F13493">
        <v>0.22722899999999999</v>
      </c>
      <c r="G13493" t="s">
        <v>17</v>
      </c>
      <c r="H13493" t="s">
        <v>17315</v>
      </c>
      <c r="I13493" s="74">
        <v>45166</v>
      </c>
      <c r="J13493" t="s">
        <v>19</v>
      </c>
      <c r="K13493" t="s">
        <v>17325</v>
      </c>
    </row>
    <row r="13494" spans="1:11" hidden="1" x14ac:dyDescent="0.3">
      <c r="A13494" t="s">
        <v>18407</v>
      </c>
      <c r="B13494" t="s">
        <v>18408</v>
      </c>
      <c r="C13494" t="s">
        <v>17410</v>
      </c>
      <c r="D13494" t="s">
        <v>17411</v>
      </c>
      <c r="E13494" s="74">
        <v>41186</v>
      </c>
      <c r="F13494">
        <v>0.21047199999999999</v>
      </c>
      <c r="G13494" t="s">
        <v>17</v>
      </c>
      <c r="H13494" t="s">
        <v>17315</v>
      </c>
      <c r="I13494" s="74">
        <v>45166</v>
      </c>
      <c r="J13494" t="s">
        <v>19</v>
      </c>
      <c r="K13494" t="s">
        <v>17325</v>
      </c>
    </row>
    <row r="13495" spans="1:11" hidden="1" x14ac:dyDescent="0.3">
      <c r="A13495" t="s">
        <v>18286</v>
      </c>
      <c r="B13495" t="s">
        <v>18287</v>
      </c>
      <c r="C13495" t="s">
        <v>17410</v>
      </c>
      <c r="D13495" t="s">
        <v>17411</v>
      </c>
      <c r="E13495" s="74">
        <v>40991</v>
      </c>
      <c r="F13495">
        <v>0.238395</v>
      </c>
      <c r="G13495" t="s">
        <v>17</v>
      </c>
      <c r="H13495" t="s">
        <v>17315</v>
      </c>
      <c r="I13495" s="74">
        <v>45166</v>
      </c>
      <c r="J13495" t="s">
        <v>19</v>
      </c>
      <c r="K13495" t="s">
        <v>17325</v>
      </c>
    </row>
    <row r="13496" spans="1:11" hidden="1" x14ac:dyDescent="0.3">
      <c r="A13496" t="s">
        <v>18292</v>
      </c>
      <c r="B13496" t="s">
        <v>18293</v>
      </c>
      <c r="C13496" t="s">
        <v>17410</v>
      </c>
      <c r="D13496" t="s">
        <v>17411</v>
      </c>
      <c r="E13496" s="74">
        <v>41218</v>
      </c>
      <c r="F13496">
        <v>0.21340799999999999</v>
      </c>
      <c r="G13496" t="s">
        <v>17</v>
      </c>
      <c r="H13496" t="s">
        <v>17315</v>
      </c>
      <c r="I13496" s="74">
        <v>45166</v>
      </c>
      <c r="J13496" t="s">
        <v>19</v>
      </c>
      <c r="K13496" t="s">
        <v>17325</v>
      </c>
    </row>
    <row r="13497" spans="1:11" hidden="1" x14ac:dyDescent="0.3">
      <c r="A13497" t="s">
        <v>18296</v>
      </c>
      <c r="B13497" t="s">
        <v>18297</v>
      </c>
      <c r="C13497" t="s">
        <v>17410</v>
      </c>
      <c r="D13497" t="s">
        <v>17411</v>
      </c>
      <c r="E13497" s="74">
        <v>41079</v>
      </c>
      <c r="F13497">
        <v>0.23132900000000001</v>
      </c>
      <c r="G13497" t="s">
        <v>17</v>
      </c>
      <c r="H13497" t="s">
        <v>17315</v>
      </c>
      <c r="I13497" s="74">
        <v>45166</v>
      </c>
      <c r="J13497" t="s">
        <v>19</v>
      </c>
      <c r="K13497" t="s">
        <v>17325</v>
      </c>
    </row>
    <row r="13498" spans="1:11" hidden="1" x14ac:dyDescent="0.3">
      <c r="A13498" t="s">
        <v>18300</v>
      </c>
      <c r="B13498" t="s">
        <v>18301</v>
      </c>
      <c r="C13498" t="s">
        <v>17410</v>
      </c>
      <c r="D13498" t="s">
        <v>17411</v>
      </c>
      <c r="E13498" s="74">
        <v>41051</v>
      </c>
      <c r="F13498">
        <v>0.23955699999999999</v>
      </c>
      <c r="G13498" t="s">
        <v>17</v>
      </c>
      <c r="H13498" t="s">
        <v>17315</v>
      </c>
      <c r="I13498" s="74">
        <v>45166</v>
      </c>
      <c r="J13498" t="s">
        <v>19</v>
      </c>
      <c r="K13498" t="s">
        <v>17325</v>
      </c>
    </row>
    <row r="13499" spans="1:11" hidden="1" x14ac:dyDescent="0.3">
      <c r="A13499" t="s">
        <v>18397</v>
      </c>
      <c r="B13499" t="s">
        <v>18398</v>
      </c>
      <c r="C13499" t="s">
        <v>17410</v>
      </c>
      <c r="D13499" t="s">
        <v>17411</v>
      </c>
      <c r="E13499" s="74">
        <v>41016</v>
      </c>
      <c r="F13499">
        <v>0.23557900000000001</v>
      </c>
      <c r="G13499" t="s">
        <v>17</v>
      </c>
      <c r="H13499" t="s">
        <v>17315</v>
      </c>
      <c r="I13499" s="74">
        <v>45166</v>
      </c>
      <c r="J13499" t="s">
        <v>19</v>
      </c>
      <c r="K13499" t="s">
        <v>17325</v>
      </c>
    </row>
    <row r="13500" spans="1:11" hidden="1" x14ac:dyDescent="0.3">
      <c r="A13500" t="s">
        <v>18399</v>
      </c>
      <c r="B13500" t="s">
        <v>18400</v>
      </c>
      <c r="C13500" t="s">
        <v>17410</v>
      </c>
      <c r="D13500" t="s">
        <v>17411</v>
      </c>
      <c r="E13500" s="74">
        <v>41134</v>
      </c>
      <c r="F13500">
        <v>0.246806</v>
      </c>
      <c r="G13500" t="s">
        <v>17</v>
      </c>
      <c r="H13500" t="s">
        <v>17315</v>
      </c>
      <c r="I13500" s="74">
        <v>45166</v>
      </c>
      <c r="J13500" t="s">
        <v>19</v>
      </c>
      <c r="K13500" t="s">
        <v>17325</v>
      </c>
    </row>
    <row r="13501" spans="1:11" hidden="1" x14ac:dyDescent="0.3">
      <c r="A13501" t="s">
        <v>18310</v>
      </c>
      <c r="B13501" t="s">
        <v>18311</v>
      </c>
      <c r="C13501" t="s">
        <v>17410</v>
      </c>
      <c r="D13501" t="s">
        <v>17411</v>
      </c>
      <c r="E13501" s="74">
        <v>40952</v>
      </c>
      <c r="F13501">
        <v>0.23021</v>
      </c>
      <c r="G13501" t="s">
        <v>17</v>
      </c>
      <c r="H13501" t="s">
        <v>17315</v>
      </c>
      <c r="I13501" s="74">
        <v>45166</v>
      </c>
      <c r="J13501" t="s">
        <v>19</v>
      </c>
      <c r="K13501" t="s">
        <v>17325</v>
      </c>
    </row>
    <row r="13502" spans="1:11" hidden="1" x14ac:dyDescent="0.3">
      <c r="A13502" t="s">
        <v>18304</v>
      </c>
      <c r="B13502" t="s">
        <v>18305</v>
      </c>
      <c r="C13502" t="s">
        <v>17410</v>
      </c>
      <c r="D13502" t="s">
        <v>17411</v>
      </c>
      <c r="E13502" s="74">
        <v>41066</v>
      </c>
      <c r="F13502">
        <v>0.23422899999999999</v>
      </c>
      <c r="G13502" t="s">
        <v>17</v>
      </c>
      <c r="H13502" t="s">
        <v>17315</v>
      </c>
      <c r="I13502" s="74">
        <v>45166</v>
      </c>
      <c r="J13502" t="s">
        <v>19</v>
      </c>
      <c r="K13502" t="s">
        <v>17325</v>
      </c>
    </row>
    <row r="13503" spans="1:11" hidden="1" x14ac:dyDescent="0.3">
      <c r="A13503" t="s">
        <v>18298</v>
      </c>
      <c r="B13503" t="s">
        <v>18299</v>
      </c>
      <c r="C13503" t="s">
        <v>17410</v>
      </c>
      <c r="D13503" t="s">
        <v>17411</v>
      </c>
      <c r="E13503" s="74">
        <v>41065</v>
      </c>
      <c r="F13503">
        <v>0.23307700000000001</v>
      </c>
      <c r="G13503" t="s">
        <v>17</v>
      </c>
      <c r="H13503" t="s">
        <v>17315</v>
      </c>
      <c r="I13503" s="74">
        <v>45166</v>
      </c>
      <c r="J13503" t="s">
        <v>19</v>
      </c>
      <c r="K13503" t="s">
        <v>17325</v>
      </c>
    </row>
    <row r="13504" spans="1:11" hidden="1" x14ac:dyDescent="0.3">
      <c r="A13504" t="s">
        <v>18294</v>
      </c>
      <c r="B13504" t="s">
        <v>18295</v>
      </c>
      <c r="C13504" t="s">
        <v>17410</v>
      </c>
      <c r="D13504" t="s">
        <v>17411</v>
      </c>
      <c r="E13504" s="74">
        <v>41036</v>
      </c>
      <c r="F13504">
        <v>0.24559500000000001</v>
      </c>
      <c r="G13504" t="s">
        <v>17</v>
      </c>
      <c r="H13504" t="s">
        <v>17315</v>
      </c>
      <c r="I13504" s="74">
        <v>45166</v>
      </c>
      <c r="J13504" t="s">
        <v>19</v>
      </c>
      <c r="K13504" t="s">
        <v>17325</v>
      </c>
    </row>
    <row r="13505" spans="1:11" hidden="1" x14ac:dyDescent="0.3">
      <c r="A13505" t="s">
        <v>18288</v>
      </c>
      <c r="B13505" t="s">
        <v>18289</v>
      </c>
      <c r="C13505" t="s">
        <v>17410</v>
      </c>
      <c r="D13505" t="s">
        <v>17411</v>
      </c>
      <c r="E13505" s="74">
        <v>40933</v>
      </c>
      <c r="F13505">
        <v>0.22654299999999999</v>
      </c>
      <c r="G13505" t="s">
        <v>17</v>
      </c>
      <c r="H13505" t="s">
        <v>17315</v>
      </c>
      <c r="I13505" s="74">
        <v>45166</v>
      </c>
      <c r="J13505" t="s">
        <v>19</v>
      </c>
      <c r="K13505" t="s">
        <v>17325</v>
      </c>
    </row>
    <row r="13506" spans="1:11" hidden="1" x14ac:dyDescent="0.3">
      <c r="A13506" t="s">
        <v>18282</v>
      </c>
      <c r="B13506" t="s">
        <v>18283</v>
      </c>
      <c r="C13506" t="s">
        <v>17410</v>
      </c>
      <c r="D13506" t="s">
        <v>17411</v>
      </c>
      <c r="E13506" s="74">
        <v>41033</v>
      </c>
      <c r="F13506">
        <v>0.23679800000000001</v>
      </c>
      <c r="G13506" t="s">
        <v>17</v>
      </c>
      <c r="H13506" t="s">
        <v>17315</v>
      </c>
      <c r="I13506" s="74">
        <v>45166</v>
      </c>
      <c r="J13506" t="s">
        <v>19</v>
      </c>
      <c r="K13506" t="s">
        <v>17325</v>
      </c>
    </row>
    <row r="13507" spans="1:11" hidden="1" x14ac:dyDescent="0.3">
      <c r="A13507" t="s">
        <v>18278</v>
      </c>
      <c r="B13507" t="s">
        <v>18279</v>
      </c>
      <c r="C13507" t="s">
        <v>17410</v>
      </c>
      <c r="D13507" t="s">
        <v>17411</v>
      </c>
      <c r="E13507" s="74">
        <v>41004</v>
      </c>
      <c r="F13507">
        <v>0.23430200000000001</v>
      </c>
      <c r="G13507" t="s">
        <v>17</v>
      </c>
      <c r="H13507" t="s">
        <v>17315</v>
      </c>
      <c r="I13507" s="74">
        <v>45166</v>
      </c>
      <c r="J13507" t="s">
        <v>19</v>
      </c>
      <c r="K13507" t="s">
        <v>17325</v>
      </c>
    </row>
    <row r="13508" spans="1:11" hidden="1" x14ac:dyDescent="0.3">
      <c r="A13508" t="s">
        <v>18268</v>
      </c>
      <c r="B13508" t="s">
        <v>18269</v>
      </c>
      <c r="C13508" t="s">
        <v>17410</v>
      </c>
      <c r="D13508" t="s">
        <v>17411</v>
      </c>
      <c r="E13508" s="74">
        <v>41011</v>
      </c>
      <c r="F13508">
        <v>0.23233599999999999</v>
      </c>
      <c r="G13508" t="s">
        <v>17</v>
      </c>
      <c r="H13508" t="s">
        <v>17315</v>
      </c>
      <c r="I13508" s="74">
        <v>45166</v>
      </c>
      <c r="J13508" t="s">
        <v>19</v>
      </c>
      <c r="K13508" t="s">
        <v>17325</v>
      </c>
    </row>
    <row r="13509" spans="1:11" hidden="1" x14ac:dyDescent="0.3">
      <c r="A13509" t="s">
        <v>18262</v>
      </c>
      <c r="B13509" t="s">
        <v>18263</v>
      </c>
      <c r="C13509" t="s">
        <v>17410</v>
      </c>
      <c r="D13509" t="s">
        <v>17411</v>
      </c>
      <c r="E13509" s="74">
        <v>41172</v>
      </c>
      <c r="F13509">
        <v>0.24693200000000001</v>
      </c>
      <c r="G13509" t="s">
        <v>17</v>
      </c>
      <c r="H13509" t="s">
        <v>17315</v>
      </c>
      <c r="I13509" s="74">
        <v>45166</v>
      </c>
      <c r="J13509" t="s">
        <v>19</v>
      </c>
      <c r="K13509" t="s">
        <v>17325</v>
      </c>
    </row>
    <row r="13510" spans="1:11" hidden="1" x14ac:dyDescent="0.3">
      <c r="A13510" t="s">
        <v>18419</v>
      </c>
      <c r="B13510" t="s">
        <v>18420</v>
      </c>
      <c r="C13510" t="s">
        <v>17410</v>
      </c>
      <c r="D13510" t="s">
        <v>17411</v>
      </c>
      <c r="E13510" s="74">
        <v>41221</v>
      </c>
      <c r="F13510">
        <v>0.24195</v>
      </c>
      <c r="G13510" t="s">
        <v>17</v>
      </c>
      <c r="H13510" t="s">
        <v>17315</v>
      </c>
      <c r="I13510" s="74">
        <v>45166</v>
      </c>
      <c r="J13510" t="s">
        <v>19</v>
      </c>
      <c r="K13510" t="s">
        <v>17325</v>
      </c>
    </row>
    <row r="13511" spans="1:11" hidden="1" x14ac:dyDescent="0.3">
      <c r="A13511" t="s">
        <v>18250</v>
      </c>
      <c r="B13511" t="s">
        <v>18251</v>
      </c>
      <c r="C13511" t="s">
        <v>17410</v>
      </c>
      <c r="D13511" t="s">
        <v>17411</v>
      </c>
      <c r="E13511" s="74">
        <v>40997</v>
      </c>
      <c r="F13511">
        <v>0.23621700000000001</v>
      </c>
      <c r="G13511" t="s">
        <v>17</v>
      </c>
      <c r="H13511" t="s">
        <v>17315</v>
      </c>
      <c r="I13511" s="74">
        <v>45166</v>
      </c>
      <c r="J13511" t="s">
        <v>19</v>
      </c>
      <c r="K13511" t="s">
        <v>17325</v>
      </c>
    </row>
    <row r="13512" spans="1:11" hidden="1" x14ac:dyDescent="0.3">
      <c r="A13512" t="s">
        <v>18238</v>
      </c>
      <c r="B13512" t="s">
        <v>18239</v>
      </c>
      <c r="C13512" t="s">
        <v>17410</v>
      </c>
      <c r="D13512" t="s">
        <v>17411</v>
      </c>
      <c r="E13512" s="74">
        <v>41164</v>
      </c>
      <c r="F13512">
        <v>0.23461199999999999</v>
      </c>
      <c r="G13512" t="s">
        <v>17</v>
      </c>
      <c r="H13512" t="s">
        <v>17315</v>
      </c>
      <c r="I13512" s="74">
        <v>45166</v>
      </c>
      <c r="J13512" t="s">
        <v>19</v>
      </c>
      <c r="K13512" t="s">
        <v>17325</v>
      </c>
    </row>
    <row r="13513" spans="1:11" hidden="1" x14ac:dyDescent="0.3">
      <c r="A13513" t="s">
        <v>18230</v>
      </c>
      <c r="B13513" t="s">
        <v>18231</v>
      </c>
      <c r="C13513" t="s">
        <v>17410</v>
      </c>
      <c r="D13513" t="s">
        <v>17411</v>
      </c>
      <c r="E13513" s="74">
        <v>41016</v>
      </c>
      <c r="F13513">
        <v>0.23059199999999999</v>
      </c>
      <c r="G13513" t="s">
        <v>17</v>
      </c>
      <c r="H13513" t="s">
        <v>17315</v>
      </c>
      <c r="I13513" s="74">
        <v>45166</v>
      </c>
      <c r="J13513" t="s">
        <v>19</v>
      </c>
      <c r="K13513" t="s">
        <v>17325</v>
      </c>
    </row>
    <row r="13514" spans="1:11" hidden="1" x14ac:dyDescent="0.3">
      <c r="A13514" t="s">
        <v>18212</v>
      </c>
      <c r="B13514" t="s">
        <v>18213</v>
      </c>
      <c r="C13514" t="s">
        <v>17410</v>
      </c>
      <c r="D13514" t="s">
        <v>17411</v>
      </c>
      <c r="E13514" s="74">
        <v>41029</v>
      </c>
      <c r="F13514">
        <v>0.24677299999999999</v>
      </c>
      <c r="G13514" t="s">
        <v>17</v>
      </c>
      <c r="H13514" t="s">
        <v>17315</v>
      </c>
      <c r="I13514" s="74">
        <v>45166</v>
      </c>
      <c r="J13514" t="s">
        <v>19</v>
      </c>
      <c r="K13514" t="s">
        <v>17325</v>
      </c>
    </row>
    <row r="13515" spans="1:11" hidden="1" x14ac:dyDescent="0.3">
      <c r="A13515" t="s">
        <v>18188</v>
      </c>
      <c r="B13515" t="s">
        <v>18189</v>
      </c>
      <c r="C13515" t="s">
        <v>17410</v>
      </c>
      <c r="D13515" t="s">
        <v>17411</v>
      </c>
      <c r="E13515" s="74">
        <v>41222</v>
      </c>
      <c r="F13515">
        <v>0.24029</v>
      </c>
      <c r="G13515" t="s">
        <v>17</v>
      </c>
      <c r="H13515" t="s">
        <v>17315</v>
      </c>
      <c r="I13515" s="74">
        <v>45166</v>
      </c>
      <c r="J13515" t="s">
        <v>19</v>
      </c>
      <c r="K13515" t="s">
        <v>17325</v>
      </c>
    </row>
    <row r="13516" spans="1:11" hidden="1" x14ac:dyDescent="0.3">
      <c r="A13516" t="s">
        <v>18425</v>
      </c>
      <c r="B13516" t="s">
        <v>18426</v>
      </c>
      <c r="C13516" t="s">
        <v>17410</v>
      </c>
      <c r="D13516" t="s">
        <v>17411</v>
      </c>
      <c r="E13516" s="74">
        <v>41107</v>
      </c>
      <c r="F13516">
        <v>0.23937800000000001</v>
      </c>
      <c r="G13516" t="s">
        <v>17</v>
      </c>
      <c r="H13516" t="s">
        <v>17315</v>
      </c>
      <c r="I13516" s="74">
        <v>45166</v>
      </c>
      <c r="J13516" t="s">
        <v>19</v>
      </c>
      <c r="K13516" t="s">
        <v>17325</v>
      </c>
    </row>
    <row r="13517" spans="1:11" hidden="1" x14ac:dyDescent="0.3">
      <c r="A13517" t="s">
        <v>18170</v>
      </c>
      <c r="B13517" t="s">
        <v>18171</v>
      </c>
      <c r="C13517" t="s">
        <v>17410</v>
      </c>
      <c r="D13517" t="s">
        <v>17411</v>
      </c>
      <c r="E13517" s="74">
        <v>41038</v>
      </c>
      <c r="F13517">
        <v>0.22850400000000001</v>
      </c>
      <c r="G13517" t="s">
        <v>17</v>
      </c>
      <c r="H13517" t="s">
        <v>17315</v>
      </c>
      <c r="I13517" s="74">
        <v>45166</v>
      </c>
      <c r="J13517" t="s">
        <v>19</v>
      </c>
      <c r="K13517" t="s">
        <v>17325</v>
      </c>
    </row>
    <row r="13518" spans="1:11" hidden="1" x14ac:dyDescent="0.3">
      <c r="A13518" t="s">
        <v>18154</v>
      </c>
      <c r="B13518" t="s">
        <v>18155</v>
      </c>
      <c r="C13518" t="s">
        <v>17410</v>
      </c>
      <c r="D13518" t="s">
        <v>17411</v>
      </c>
      <c r="E13518" s="74">
        <v>40938</v>
      </c>
      <c r="F13518">
        <v>0.22892799999999999</v>
      </c>
      <c r="G13518" t="s">
        <v>17</v>
      </c>
      <c r="H13518" t="s">
        <v>17315</v>
      </c>
      <c r="I13518" s="74">
        <v>45166</v>
      </c>
      <c r="J13518" t="s">
        <v>19</v>
      </c>
      <c r="K13518" t="s">
        <v>17325</v>
      </c>
    </row>
    <row r="13519" spans="1:11" hidden="1" x14ac:dyDescent="0.3">
      <c r="A13519" t="s">
        <v>18136</v>
      </c>
      <c r="B13519" t="s">
        <v>18137</v>
      </c>
      <c r="C13519" t="s">
        <v>17410</v>
      </c>
      <c r="D13519" t="s">
        <v>17411</v>
      </c>
      <c r="E13519" s="74">
        <v>41211</v>
      </c>
      <c r="F13519">
        <v>0.24276200000000001</v>
      </c>
      <c r="G13519" t="s">
        <v>17</v>
      </c>
      <c r="H13519" t="s">
        <v>17315</v>
      </c>
      <c r="I13519" s="74">
        <v>45166</v>
      </c>
      <c r="J13519" t="s">
        <v>19</v>
      </c>
      <c r="K13519" t="s">
        <v>17325</v>
      </c>
    </row>
    <row r="13520" spans="1:11" hidden="1" x14ac:dyDescent="0.3">
      <c r="A13520" t="s">
        <v>18114</v>
      </c>
      <c r="B13520" t="s">
        <v>18115</v>
      </c>
      <c r="C13520" t="s">
        <v>17410</v>
      </c>
      <c r="D13520" t="s">
        <v>17411</v>
      </c>
      <c r="E13520" s="74">
        <v>41099</v>
      </c>
      <c r="F13520">
        <v>0.22590099999999999</v>
      </c>
      <c r="G13520" t="s">
        <v>17</v>
      </c>
      <c r="H13520" t="s">
        <v>17315</v>
      </c>
      <c r="I13520" s="74">
        <v>45166</v>
      </c>
      <c r="J13520" t="s">
        <v>19</v>
      </c>
      <c r="K13520" t="s">
        <v>17325</v>
      </c>
    </row>
    <row r="13521" spans="1:11" hidden="1" x14ac:dyDescent="0.3">
      <c r="A13521" t="s">
        <v>18427</v>
      </c>
      <c r="B13521" t="s">
        <v>18428</v>
      </c>
      <c r="C13521" t="s">
        <v>17410</v>
      </c>
      <c r="D13521" t="s">
        <v>17411</v>
      </c>
      <c r="E13521" s="74">
        <v>41176</v>
      </c>
      <c r="F13521">
        <v>0.232378</v>
      </c>
      <c r="G13521" t="s">
        <v>17</v>
      </c>
      <c r="H13521" t="s">
        <v>17315</v>
      </c>
      <c r="I13521" s="74">
        <v>45166</v>
      </c>
      <c r="J13521" t="s">
        <v>19</v>
      </c>
      <c r="K13521" t="s">
        <v>17325</v>
      </c>
    </row>
    <row r="13522" spans="1:11" hidden="1" x14ac:dyDescent="0.3">
      <c r="A13522" t="s">
        <v>18100</v>
      </c>
      <c r="B13522" t="s">
        <v>18101</v>
      </c>
      <c r="C13522" t="s">
        <v>17410</v>
      </c>
      <c r="D13522" t="s">
        <v>17411</v>
      </c>
      <c r="E13522" s="74">
        <v>40991</v>
      </c>
      <c r="F13522">
        <v>0.24826300000000001</v>
      </c>
      <c r="G13522" t="s">
        <v>17</v>
      </c>
      <c r="H13522" t="s">
        <v>17315</v>
      </c>
      <c r="I13522" s="74">
        <v>45166</v>
      </c>
      <c r="J13522" t="s">
        <v>19</v>
      </c>
      <c r="K13522" t="s">
        <v>17325</v>
      </c>
    </row>
    <row r="13523" spans="1:11" hidden="1" x14ac:dyDescent="0.3">
      <c r="A13523" t="s">
        <v>18094</v>
      </c>
      <c r="B13523" t="s">
        <v>18095</v>
      </c>
      <c r="C13523" t="s">
        <v>17410</v>
      </c>
      <c r="D13523" t="s">
        <v>17411</v>
      </c>
      <c r="E13523" s="74">
        <v>41134</v>
      </c>
      <c r="F13523">
        <v>0.22927600000000001</v>
      </c>
      <c r="G13523" t="s">
        <v>17</v>
      </c>
      <c r="H13523" t="s">
        <v>17315</v>
      </c>
      <c r="I13523" s="74">
        <v>45320</v>
      </c>
      <c r="J13523" t="s">
        <v>19</v>
      </c>
      <c r="K13523" t="s">
        <v>17325</v>
      </c>
    </row>
    <row r="13524" spans="1:11" hidden="1" x14ac:dyDescent="0.3">
      <c r="A13524" t="s">
        <v>18066</v>
      </c>
      <c r="B13524" t="s">
        <v>18067</v>
      </c>
      <c r="C13524" t="s">
        <v>17410</v>
      </c>
      <c r="D13524" t="s">
        <v>17411</v>
      </c>
      <c r="E13524" s="74">
        <v>41102</v>
      </c>
      <c r="F13524">
        <v>0.182501</v>
      </c>
      <c r="G13524" t="s">
        <v>17</v>
      </c>
      <c r="H13524" t="s">
        <v>17315</v>
      </c>
      <c r="I13524" s="74">
        <v>45166</v>
      </c>
      <c r="J13524" t="s">
        <v>19</v>
      </c>
      <c r="K13524" t="s">
        <v>17325</v>
      </c>
    </row>
    <row r="13525" spans="1:11" hidden="1" x14ac:dyDescent="0.3">
      <c r="A13525" t="s">
        <v>24490</v>
      </c>
      <c r="B13525" t="s">
        <v>24491</v>
      </c>
      <c r="C13525" t="s">
        <v>17410</v>
      </c>
      <c r="D13525" t="s">
        <v>17411</v>
      </c>
      <c r="E13525" s="74">
        <v>41844</v>
      </c>
      <c r="F13525">
        <v>4.2578999999999999E-2</v>
      </c>
      <c r="G13525" t="s">
        <v>17</v>
      </c>
      <c r="H13525" t="s">
        <v>17315</v>
      </c>
      <c r="I13525" s="74">
        <v>45470</v>
      </c>
      <c r="J13525" t="s">
        <v>19</v>
      </c>
      <c r="K13525" t="s">
        <v>17325</v>
      </c>
    </row>
    <row r="13526" spans="1:11" hidden="1" x14ac:dyDescent="0.3">
      <c r="A13526" t="s">
        <v>18808</v>
      </c>
      <c r="B13526" t="s">
        <v>18809</v>
      </c>
      <c r="C13526" t="s">
        <v>17410</v>
      </c>
      <c r="D13526" t="s">
        <v>17411</v>
      </c>
      <c r="E13526" s="74">
        <v>42025</v>
      </c>
      <c r="F13526">
        <v>2.1163000000000001E-2</v>
      </c>
      <c r="G13526" t="s">
        <v>17</v>
      </c>
      <c r="H13526" t="s">
        <v>17315</v>
      </c>
      <c r="I13526" s="74">
        <v>45320</v>
      </c>
      <c r="J13526" t="s">
        <v>19</v>
      </c>
      <c r="K13526" t="s">
        <v>17325</v>
      </c>
    </row>
    <row r="13527" spans="1:11" hidden="1" x14ac:dyDescent="0.3">
      <c r="A13527" t="s">
        <v>24459</v>
      </c>
      <c r="B13527" t="s">
        <v>24460</v>
      </c>
      <c r="C13527" t="s">
        <v>17410</v>
      </c>
      <c r="D13527" t="s">
        <v>17411</v>
      </c>
      <c r="E13527" s="74">
        <v>41233</v>
      </c>
      <c r="F13527">
        <v>3.7863000000000001E-2</v>
      </c>
      <c r="G13527" t="s">
        <v>17</v>
      </c>
      <c r="H13527" t="s">
        <v>17315</v>
      </c>
      <c r="I13527" s="74">
        <v>45470</v>
      </c>
      <c r="J13527" t="s">
        <v>19</v>
      </c>
      <c r="K13527" t="s">
        <v>17325</v>
      </c>
    </row>
    <row r="13528" spans="1:11" hidden="1" x14ac:dyDescent="0.3">
      <c r="A13528" t="s">
        <v>24526</v>
      </c>
      <c r="B13528" t="s">
        <v>24527</v>
      </c>
      <c r="C13528" t="s">
        <v>17410</v>
      </c>
      <c r="D13528" t="s">
        <v>17411</v>
      </c>
      <c r="E13528" s="74">
        <v>44308</v>
      </c>
      <c r="F13528">
        <v>3.1212E-2</v>
      </c>
      <c r="G13528" t="s">
        <v>17</v>
      </c>
      <c r="H13528" t="s">
        <v>17315</v>
      </c>
      <c r="I13528" s="74">
        <v>45470</v>
      </c>
      <c r="J13528" t="s">
        <v>19</v>
      </c>
      <c r="K13528" t="s">
        <v>17325</v>
      </c>
    </row>
    <row r="13529" spans="1:11" hidden="1" x14ac:dyDescent="0.3">
      <c r="A13529" t="s">
        <v>24536</v>
      </c>
      <c r="B13529" t="s">
        <v>24537</v>
      </c>
      <c r="C13529" t="s">
        <v>17410</v>
      </c>
      <c r="D13529" t="s">
        <v>17411</v>
      </c>
      <c r="E13529" s="74">
        <v>42653</v>
      </c>
      <c r="F13529">
        <v>4.2222999999999997E-2</v>
      </c>
      <c r="G13529" t="s">
        <v>17</v>
      </c>
      <c r="H13529" t="s">
        <v>17315</v>
      </c>
      <c r="I13529" s="74">
        <v>45470</v>
      </c>
      <c r="J13529" t="s">
        <v>19</v>
      </c>
      <c r="K13529" t="s">
        <v>17325</v>
      </c>
    </row>
    <row r="13530" spans="1:11" hidden="1" x14ac:dyDescent="0.3">
      <c r="A13530" t="s">
        <v>18870</v>
      </c>
      <c r="B13530" t="s">
        <v>18871</v>
      </c>
      <c r="C13530" t="s">
        <v>17410</v>
      </c>
      <c r="D13530" t="s">
        <v>17411</v>
      </c>
      <c r="E13530" s="74">
        <v>44642</v>
      </c>
      <c r="F13530">
        <v>0.10944</v>
      </c>
      <c r="G13530" t="s">
        <v>17</v>
      </c>
      <c r="H13530" t="s">
        <v>17315</v>
      </c>
      <c r="I13530" s="74">
        <v>45160</v>
      </c>
      <c r="J13530" t="s">
        <v>19</v>
      </c>
      <c r="K13530" t="s">
        <v>17325</v>
      </c>
    </row>
    <row r="13531" spans="1:11" hidden="1" x14ac:dyDescent="0.3">
      <c r="A13531" t="s">
        <v>24542</v>
      </c>
      <c r="B13531" t="s">
        <v>24543</v>
      </c>
      <c r="C13531" t="s">
        <v>17410</v>
      </c>
      <c r="D13531" t="s">
        <v>17411</v>
      </c>
      <c r="E13531" s="74">
        <v>42657</v>
      </c>
      <c r="F13531">
        <v>2.8827999999999999E-2</v>
      </c>
      <c r="G13531" t="s">
        <v>17</v>
      </c>
      <c r="H13531" t="s">
        <v>17315</v>
      </c>
      <c r="I13531" s="74">
        <v>45470</v>
      </c>
      <c r="J13531" t="s">
        <v>19</v>
      </c>
      <c r="K13531" t="s">
        <v>17325</v>
      </c>
    </row>
    <row r="13532" spans="1:11" hidden="1" x14ac:dyDescent="0.3">
      <c r="A13532" t="s">
        <v>24461</v>
      </c>
      <c r="B13532" t="s">
        <v>24462</v>
      </c>
      <c r="C13532" t="s">
        <v>17410</v>
      </c>
      <c r="D13532" t="s">
        <v>17411</v>
      </c>
      <c r="E13532" s="74">
        <v>41460</v>
      </c>
      <c r="F13532">
        <v>2.8242E-2</v>
      </c>
      <c r="G13532" t="s">
        <v>17</v>
      </c>
      <c r="H13532" t="s">
        <v>17315</v>
      </c>
      <c r="I13532" s="74">
        <v>45470</v>
      </c>
      <c r="J13532" t="s">
        <v>19</v>
      </c>
      <c r="K13532" t="s">
        <v>17325</v>
      </c>
    </row>
    <row r="13533" spans="1:11" hidden="1" x14ac:dyDescent="0.3">
      <c r="A13533" t="s">
        <v>24468</v>
      </c>
      <c r="B13533" t="s">
        <v>24469</v>
      </c>
      <c r="C13533" t="s">
        <v>17410</v>
      </c>
      <c r="D13533" t="s">
        <v>17411</v>
      </c>
      <c r="E13533" s="74">
        <v>41569</v>
      </c>
      <c r="F13533">
        <v>3.1175999999999999E-2</v>
      </c>
      <c r="G13533" t="s">
        <v>17</v>
      </c>
      <c r="H13533" t="s">
        <v>17315</v>
      </c>
      <c r="I13533" s="74">
        <v>45470</v>
      </c>
      <c r="J13533" t="s">
        <v>19</v>
      </c>
      <c r="K13533" t="s">
        <v>17325</v>
      </c>
    </row>
    <row r="13534" spans="1:11" hidden="1" x14ac:dyDescent="0.3">
      <c r="A13534" t="s">
        <v>24476</v>
      </c>
      <c r="B13534" t="s">
        <v>24477</v>
      </c>
      <c r="C13534" t="s">
        <v>17410</v>
      </c>
      <c r="D13534" t="s">
        <v>17411</v>
      </c>
      <c r="E13534" s="74">
        <v>41620</v>
      </c>
      <c r="F13534">
        <v>3.6651999999999997E-2</v>
      </c>
      <c r="G13534" t="s">
        <v>17</v>
      </c>
      <c r="H13534" t="s">
        <v>17315</v>
      </c>
      <c r="I13534" s="74">
        <v>45470</v>
      </c>
      <c r="J13534" t="s">
        <v>19</v>
      </c>
      <c r="K13534" t="s">
        <v>17325</v>
      </c>
    </row>
    <row r="13535" spans="1:11" hidden="1" x14ac:dyDescent="0.3">
      <c r="A13535" t="s">
        <v>24470</v>
      </c>
      <c r="B13535" t="s">
        <v>24471</v>
      </c>
      <c r="C13535" t="s">
        <v>17410</v>
      </c>
      <c r="D13535" t="s">
        <v>17411</v>
      </c>
      <c r="E13535" s="74">
        <v>41572</v>
      </c>
      <c r="F13535">
        <v>2.5271999999999999E-2</v>
      </c>
      <c r="G13535" t="s">
        <v>17</v>
      </c>
      <c r="H13535" t="s">
        <v>17315</v>
      </c>
      <c r="I13535" s="74">
        <v>45470</v>
      </c>
      <c r="J13535" t="s">
        <v>19</v>
      </c>
      <c r="K13535" t="s">
        <v>17325</v>
      </c>
    </row>
    <row r="13536" spans="1:11" hidden="1" x14ac:dyDescent="0.3">
      <c r="A13536" t="s">
        <v>24482</v>
      </c>
      <c r="B13536" t="s">
        <v>24483</v>
      </c>
      <c r="C13536" t="s">
        <v>17410</v>
      </c>
      <c r="D13536" t="s">
        <v>17411</v>
      </c>
      <c r="E13536" s="74">
        <v>41696</v>
      </c>
      <c r="F13536">
        <v>4.7160000000000001E-2</v>
      </c>
      <c r="G13536" t="s">
        <v>17</v>
      </c>
      <c r="H13536" t="s">
        <v>17315</v>
      </c>
      <c r="I13536" s="74">
        <v>45470</v>
      </c>
      <c r="J13536" t="s">
        <v>19</v>
      </c>
      <c r="K13536" t="s">
        <v>17325</v>
      </c>
    </row>
    <row r="13537" spans="1:11" hidden="1" x14ac:dyDescent="0.3">
      <c r="A13537" t="s">
        <v>18816</v>
      </c>
      <c r="B13537" t="s">
        <v>18817</v>
      </c>
      <c r="C13537" t="s">
        <v>17410</v>
      </c>
      <c r="D13537" t="s">
        <v>17411</v>
      </c>
      <c r="E13537" s="74">
        <v>44529</v>
      </c>
      <c r="F13537">
        <v>0.243337</v>
      </c>
      <c r="G13537" t="s">
        <v>17</v>
      </c>
      <c r="H13537" t="s">
        <v>17315</v>
      </c>
      <c r="I13537" s="74">
        <v>45160</v>
      </c>
      <c r="J13537" t="s">
        <v>19</v>
      </c>
      <c r="K13537" t="s">
        <v>17325</v>
      </c>
    </row>
    <row r="13538" spans="1:11" hidden="1" x14ac:dyDescent="0.3">
      <c r="A13538" t="s">
        <v>24486</v>
      </c>
      <c r="B13538" t="s">
        <v>24487</v>
      </c>
      <c r="C13538" t="s">
        <v>17410</v>
      </c>
      <c r="D13538" t="s">
        <v>17411</v>
      </c>
      <c r="E13538" s="74">
        <v>41772</v>
      </c>
      <c r="F13538">
        <v>4.9977000000000001E-2</v>
      </c>
      <c r="G13538" t="s">
        <v>17</v>
      </c>
      <c r="H13538" t="s">
        <v>17315</v>
      </c>
      <c r="I13538" s="74">
        <v>45470</v>
      </c>
      <c r="J13538" t="s">
        <v>19</v>
      </c>
      <c r="K13538" t="s">
        <v>17325</v>
      </c>
    </row>
    <row r="13539" spans="1:11" hidden="1" x14ac:dyDescent="0.3">
      <c r="A13539" t="s">
        <v>18824</v>
      </c>
      <c r="B13539" t="s">
        <v>18825</v>
      </c>
      <c r="C13539" t="s">
        <v>17410</v>
      </c>
      <c r="D13539" t="s">
        <v>17411</v>
      </c>
      <c r="E13539" s="74">
        <v>44652</v>
      </c>
      <c r="F13539">
        <v>0.20735999999999999</v>
      </c>
      <c r="G13539" t="s">
        <v>17</v>
      </c>
      <c r="H13539" t="s">
        <v>17315</v>
      </c>
      <c r="I13539" s="74">
        <v>45160</v>
      </c>
      <c r="J13539" t="s">
        <v>19</v>
      </c>
      <c r="K13539" t="s">
        <v>17325</v>
      </c>
    </row>
    <row r="13540" spans="1:11" hidden="1" x14ac:dyDescent="0.3">
      <c r="A13540" t="s">
        <v>24540</v>
      </c>
      <c r="B13540" t="s">
        <v>24541</v>
      </c>
      <c r="C13540" t="s">
        <v>17410</v>
      </c>
      <c r="D13540" t="s">
        <v>17411</v>
      </c>
      <c r="E13540" s="74">
        <v>42426</v>
      </c>
      <c r="F13540">
        <v>2.9682E-2</v>
      </c>
      <c r="G13540" t="s">
        <v>17</v>
      </c>
      <c r="H13540" t="s">
        <v>17315</v>
      </c>
      <c r="I13540" s="74">
        <v>45470</v>
      </c>
      <c r="J13540" t="s">
        <v>19</v>
      </c>
      <c r="K13540" t="s">
        <v>17325</v>
      </c>
    </row>
    <row r="13541" spans="1:11" hidden="1" x14ac:dyDescent="0.3">
      <c r="A13541" t="s">
        <v>24524</v>
      </c>
      <c r="B13541" t="s">
        <v>24525</v>
      </c>
      <c r="C13541" t="s">
        <v>17410</v>
      </c>
      <c r="D13541" t="s">
        <v>17411</v>
      </c>
      <c r="E13541" s="74">
        <v>41660</v>
      </c>
      <c r="F13541">
        <v>5.7675999999999998E-2</v>
      </c>
      <c r="G13541" t="s">
        <v>17</v>
      </c>
      <c r="H13541" t="s">
        <v>17315</v>
      </c>
      <c r="I13541" s="74">
        <v>45470</v>
      </c>
      <c r="J13541" t="s">
        <v>19</v>
      </c>
      <c r="K13541" t="s">
        <v>17325</v>
      </c>
    </row>
    <row r="13542" spans="1:11" hidden="1" x14ac:dyDescent="0.3">
      <c r="A13542" t="s">
        <v>18874</v>
      </c>
      <c r="B13542" t="s">
        <v>18875</v>
      </c>
      <c r="C13542" t="s">
        <v>17410</v>
      </c>
      <c r="D13542" t="s">
        <v>17411</v>
      </c>
      <c r="E13542" s="74">
        <v>42461</v>
      </c>
      <c r="F13542">
        <v>4.9571999999999998E-2</v>
      </c>
      <c r="G13542" t="s">
        <v>17</v>
      </c>
      <c r="H13542" t="s">
        <v>17315</v>
      </c>
      <c r="I13542" s="74">
        <v>45320</v>
      </c>
      <c r="J13542" t="s">
        <v>19</v>
      </c>
      <c r="K13542" t="s">
        <v>17325</v>
      </c>
    </row>
    <row r="13543" spans="1:11" hidden="1" x14ac:dyDescent="0.3">
      <c r="A13543" t="s">
        <v>24534</v>
      </c>
      <c r="B13543" t="s">
        <v>24535</v>
      </c>
      <c r="C13543" t="s">
        <v>17410</v>
      </c>
      <c r="D13543" t="s">
        <v>17411</v>
      </c>
      <c r="E13543" s="74">
        <v>42657</v>
      </c>
      <c r="F13543">
        <v>3.2936E-2</v>
      </c>
      <c r="G13543" t="s">
        <v>17</v>
      </c>
      <c r="H13543" t="s">
        <v>17315</v>
      </c>
      <c r="I13543" s="74">
        <v>45470</v>
      </c>
      <c r="J13543" t="s">
        <v>19</v>
      </c>
      <c r="K13543" t="s">
        <v>17325</v>
      </c>
    </row>
    <row r="13544" spans="1:11" hidden="1" x14ac:dyDescent="0.3">
      <c r="A13544" t="s">
        <v>18856</v>
      </c>
      <c r="B13544" t="s">
        <v>18857</v>
      </c>
      <c r="C13544" t="s">
        <v>17410</v>
      </c>
      <c r="D13544" t="s">
        <v>17411</v>
      </c>
      <c r="E13544" s="74">
        <v>42636</v>
      </c>
      <c r="F13544">
        <v>6.8520999999999999E-2</v>
      </c>
      <c r="G13544" t="s">
        <v>17</v>
      </c>
      <c r="H13544" t="s">
        <v>17315</v>
      </c>
      <c r="I13544" s="74">
        <v>45160</v>
      </c>
      <c r="J13544" t="s">
        <v>19</v>
      </c>
      <c r="K13544" t="s">
        <v>17325</v>
      </c>
    </row>
    <row r="13545" spans="1:11" hidden="1" x14ac:dyDescent="0.3">
      <c r="A13545" t="s">
        <v>24455</v>
      </c>
      <c r="B13545" t="s">
        <v>24456</v>
      </c>
      <c r="C13545" t="s">
        <v>17410</v>
      </c>
      <c r="D13545" t="s">
        <v>17411</v>
      </c>
      <c r="E13545" s="74">
        <v>44244</v>
      </c>
      <c r="F13545">
        <v>3.6414000000000002E-2</v>
      </c>
      <c r="G13545" t="s">
        <v>17</v>
      </c>
      <c r="H13545" t="s">
        <v>17315</v>
      </c>
      <c r="I13545" s="74">
        <v>45470</v>
      </c>
      <c r="J13545" t="s">
        <v>19</v>
      </c>
      <c r="K13545" t="s">
        <v>17325</v>
      </c>
    </row>
    <row r="13546" spans="1:11" hidden="1" x14ac:dyDescent="0.3">
      <c r="A13546" t="s">
        <v>24532</v>
      </c>
      <c r="B13546" t="s">
        <v>24533</v>
      </c>
      <c r="C13546" t="s">
        <v>17410</v>
      </c>
      <c r="D13546" t="s">
        <v>17411</v>
      </c>
      <c r="E13546" s="74">
        <v>44306</v>
      </c>
      <c r="F13546">
        <v>4.0203000000000003E-2</v>
      </c>
      <c r="G13546" t="s">
        <v>17</v>
      </c>
      <c r="H13546" t="s">
        <v>17315</v>
      </c>
      <c r="I13546" s="74">
        <v>45470</v>
      </c>
      <c r="J13546" t="s">
        <v>19</v>
      </c>
      <c r="K13546" t="s">
        <v>17325</v>
      </c>
    </row>
    <row r="13547" spans="1:11" hidden="1" x14ac:dyDescent="0.3">
      <c r="A13547" t="s">
        <v>24457</v>
      </c>
      <c r="B13547" t="s">
        <v>24458</v>
      </c>
      <c r="C13547" t="s">
        <v>17410</v>
      </c>
      <c r="D13547" t="s">
        <v>17411</v>
      </c>
      <c r="E13547" s="74">
        <v>41080</v>
      </c>
      <c r="F13547">
        <v>3.6458999999999998E-2</v>
      </c>
      <c r="G13547" t="s">
        <v>17</v>
      </c>
      <c r="H13547" t="s">
        <v>17315</v>
      </c>
      <c r="I13547" s="74">
        <v>45470</v>
      </c>
      <c r="J13547" t="s">
        <v>19</v>
      </c>
      <c r="K13547" t="s">
        <v>17325</v>
      </c>
    </row>
    <row r="13548" spans="1:11" hidden="1" x14ac:dyDescent="0.3">
      <c r="A13548" t="s">
        <v>18886</v>
      </c>
      <c r="B13548" t="s">
        <v>18887</v>
      </c>
      <c r="C13548" t="s">
        <v>17410</v>
      </c>
      <c r="D13548" t="s">
        <v>17411</v>
      </c>
      <c r="E13548" s="74">
        <v>44652</v>
      </c>
      <c r="F13548">
        <v>0.10367999999999999</v>
      </c>
      <c r="G13548" t="s">
        <v>17</v>
      </c>
      <c r="H13548" t="s">
        <v>17315</v>
      </c>
      <c r="I13548" s="74">
        <v>45161</v>
      </c>
      <c r="J13548" t="s">
        <v>19</v>
      </c>
      <c r="K13548" t="s">
        <v>17325</v>
      </c>
    </row>
    <row r="13549" spans="1:11" hidden="1" x14ac:dyDescent="0.3">
      <c r="A13549" t="s">
        <v>18842</v>
      </c>
      <c r="B13549" t="s">
        <v>18843</v>
      </c>
      <c r="C13549" t="s">
        <v>17410</v>
      </c>
      <c r="D13549" t="s">
        <v>17411</v>
      </c>
      <c r="E13549" s="74">
        <v>44267</v>
      </c>
      <c r="F13549">
        <v>0.16891200000000001</v>
      </c>
      <c r="G13549" t="s">
        <v>17</v>
      </c>
      <c r="H13549" t="s">
        <v>17315</v>
      </c>
      <c r="I13549" s="74">
        <v>45160</v>
      </c>
      <c r="J13549" t="s">
        <v>19</v>
      </c>
      <c r="K13549" t="s">
        <v>17325</v>
      </c>
    </row>
    <row r="13550" spans="1:11" hidden="1" x14ac:dyDescent="0.3">
      <c r="A13550" t="s">
        <v>18906</v>
      </c>
      <c r="B13550" t="s">
        <v>18907</v>
      </c>
      <c r="C13550" t="s">
        <v>17410</v>
      </c>
      <c r="D13550" t="s">
        <v>17411</v>
      </c>
      <c r="E13550" s="74">
        <v>44252</v>
      </c>
      <c r="F13550">
        <v>7.3440000000000005E-2</v>
      </c>
      <c r="G13550" t="s">
        <v>17</v>
      </c>
      <c r="H13550" t="s">
        <v>17315</v>
      </c>
      <c r="I13550" s="74">
        <v>45320</v>
      </c>
      <c r="J13550" t="s">
        <v>19</v>
      </c>
      <c r="K13550" t="s">
        <v>17325</v>
      </c>
    </row>
    <row r="13551" spans="1:11" hidden="1" x14ac:dyDescent="0.3">
      <c r="A13551" t="s">
        <v>18876</v>
      </c>
      <c r="B13551" t="s">
        <v>18877</v>
      </c>
      <c r="C13551" t="s">
        <v>17410</v>
      </c>
      <c r="D13551" t="s">
        <v>17411</v>
      </c>
      <c r="E13551" s="74">
        <v>44658</v>
      </c>
      <c r="F13551">
        <v>0.12959999999999999</v>
      </c>
      <c r="G13551" t="s">
        <v>17</v>
      </c>
      <c r="H13551" t="s">
        <v>17315</v>
      </c>
      <c r="I13551" s="74">
        <v>45160</v>
      </c>
      <c r="J13551" t="s">
        <v>19</v>
      </c>
      <c r="K13551" t="s">
        <v>17325</v>
      </c>
    </row>
    <row r="13552" spans="1:11" hidden="1" x14ac:dyDescent="0.3">
      <c r="A13552" t="s">
        <v>18908</v>
      </c>
      <c r="B13552" t="s">
        <v>18909</v>
      </c>
      <c r="C13552" t="s">
        <v>17410</v>
      </c>
      <c r="D13552" t="s">
        <v>17411</v>
      </c>
      <c r="E13552" s="74">
        <v>44285</v>
      </c>
      <c r="F13552">
        <v>6.2045999999999997E-2</v>
      </c>
      <c r="G13552" t="s">
        <v>17</v>
      </c>
      <c r="H13552" t="s">
        <v>17315</v>
      </c>
      <c r="I13552" s="74">
        <v>45161</v>
      </c>
      <c r="J13552" t="s">
        <v>19</v>
      </c>
      <c r="K13552" t="s">
        <v>17325</v>
      </c>
    </row>
    <row r="13553" spans="1:11" hidden="1" x14ac:dyDescent="0.3">
      <c r="A13553" t="s">
        <v>18838</v>
      </c>
      <c r="B13553" t="s">
        <v>18839</v>
      </c>
      <c r="C13553" t="s">
        <v>17410</v>
      </c>
      <c r="D13553" t="s">
        <v>17411</v>
      </c>
      <c r="E13553" s="74">
        <v>44323</v>
      </c>
      <c r="F13553">
        <v>0.15753900000000001</v>
      </c>
      <c r="G13553" t="s">
        <v>17</v>
      </c>
      <c r="H13553" t="s">
        <v>17315</v>
      </c>
      <c r="I13553" s="74">
        <v>45160</v>
      </c>
      <c r="J13553" t="s">
        <v>19</v>
      </c>
      <c r="K13553" t="s">
        <v>17325</v>
      </c>
    </row>
    <row r="13554" spans="1:11" hidden="1" x14ac:dyDescent="0.3">
      <c r="A13554" t="s">
        <v>18832</v>
      </c>
      <c r="B13554" t="s">
        <v>18833</v>
      </c>
      <c r="C13554" t="s">
        <v>17410</v>
      </c>
      <c r="D13554" t="s">
        <v>17411</v>
      </c>
      <c r="E13554" s="74">
        <v>44602</v>
      </c>
      <c r="F13554">
        <v>0.19800000000000001</v>
      </c>
      <c r="G13554" t="s">
        <v>17</v>
      </c>
      <c r="H13554" t="s">
        <v>17315</v>
      </c>
      <c r="I13554" s="74">
        <v>45320</v>
      </c>
      <c r="J13554" t="s">
        <v>19</v>
      </c>
      <c r="K13554" t="s">
        <v>17325</v>
      </c>
    </row>
    <row r="13555" spans="1:11" hidden="1" x14ac:dyDescent="0.3">
      <c r="A13555" t="s">
        <v>18904</v>
      </c>
      <c r="B13555" t="s">
        <v>18905</v>
      </c>
      <c r="C13555" t="s">
        <v>17410</v>
      </c>
      <c r="D13555" t="s">
        <v>17411</v>
      </c>
      <c r="E13555" s="74">
        <v>44306</v>
      </c>
      <c r="F13555">
        <v>9.1035000000000005E-2</v>
      </c>
      <c r="G13555" t="s">
        <v>17</v>
      </c>
      <c r="H13555" t="s">
        <v>17315</v>
      </c>
      <c r="I13555" s="74">
        <v>45161</v>
      </c>
      <c r="J13555" t="s">
        <v>19</v>
      </c>
      <c r="K13555" t="s">
        <v>17325</v>
      </c>
    </row>
    <row r="13556" spans="1:11" hidden="1" x14ac:dyDescent="0.3">
      <c r="A13556" t="s">
        <v>18882</v>
      </c>
      <c r="B13556" t="s">
        <v>18883</v>
      </c>
      <c r="C13556" t="s">
        <v>17410</v>
      </c>
      <c r="D13556" t="s">
        <v>17411</v>
      </c>
      <c r="E13556" s="74">
        <v>44391</v>
      </c>
      <c r="F13556">
        <v>0.11627999999999999</v>
      </c>
      <c r="G13556" t="s">
        <v>17</v>
      </c>
      <c r="H13556" t="s">
        <v>17315</v>
      </c>
      <c r="I13556" s="74">
        <v>45161</v>
      </c>
      <c r="J13556" t="s">
        <v>19</v>
      </c>
      <c r="K13556" t="s">
        <v>17325</v>
      </c>
    </row>
    <row r="13557" spans="1:11" hidden="1" x14ac:dyDescent="0.3">
      <c r="A13557" t="s">
        <v>18820</v>
      </c>
      <c r="B13557" t="s">
        <v>18821</v>
      </c>
      <c r="C13557" t="s">
        <v>17410</v>
      </c>
      <c r="D13557" t="s">
        <v>17411</v>
      </c>
      <c r="E13557" s="74">
        <v>44557</v>
      </c>
      <c r="F13557">
        <v>0.22502</v>
      </c>
      <c r="G13557" t="s">
        <v>17</v>
      </c>
      <c r="H13557" t="s">
        <v>17315</v>
      </c>
      <c r="I13557" s="74">
        <v>45160</v>
      </c>
      <c r="J13557" t="s">
        <v>19</v>
      </c>
      <c r="K13557" t="s">
        <v>17325</v>
      </c>
    </row>
    <row r="13558" spans="1:11" hidden="1" x14ac:dyDescent="0.3">
      <c r="A13558" t="s">
        <v>18888</v>
      </c>
      <c r="B13558" t="s">
        <v>18889</v>
      </c>
      <c r="C13558" t="s">
        <v>17410</v>
      </c>
      <c r="D13558" t="s">
        <v>17411</v>
      </c>
      <c r="E13558" s="74">
        <v>44671</v>
      </c>
      <c r="F13558">
        <v>0.10367999999999999</v>
      </c>
      <c r="G13558" t="s">
        <v>17</v>
      </c>
      <c r="H13558" t="s">
        <v>17315</v>
      </c>
      <c r="I13558" s="74">
        <v>45161</v>
      </c>
      <c r="J13558" t="s">
        <v>19</v>
      </c>
      <c r="K13558" t="s">
        <v>17325</v>
      </c>
    </row>
    <row r="13559" spans="1:11" hidden="1" x14ac:dyDescent="0.3">
      <c r="A13559" t="s">
        <v>18818</v>
      </c>
      <c r="B13559" t="s">
        <v>18819</v>
      </c>
      <c r="C13559" t="s">
        <v>17410</v>
      </c>
      <c r="D13559" t="s">
        <v>17411</v>
      </c>
      <c r="E13559" s="74">
        <v>44256</v>
      </c>
      <c r="F13559">
        <v>0.24102799999999999</v>
      </c>
      <c r="G13559" t="s">
        <v>17</v>
      </c>
      <c r="H13559" t="s">
        <v>17315</v>
      </c>
      <c r="I13559" s="74">
        <v>45160</v>
      </c>
      <c r="J13559" t="s">
        <v>19</v>
      </c>
      <c r="K13559" t="s">
        <v>17325</v>
      </c>
    </row>
    <row r="13560" spans="1:11" hidden="1" x14ac:dyDescent="0.3">
      <c r="A13560" t="s">
        <v>18890</v>
      </c>
      <c r="B13560" t="s">
        <v>18891</v>
      </c>
      <c r="C13560" t="s">
        <v>17410</v>
      </c>
      <c r="D13560" t="s">
        <v>17411</v>
      </c>
      <c r="E13560" s="74">
        <v>44721</v>
      </c>
      <c r="F13560">
        <v>0.108</v>
      </c>
      <c r="G13560" t="s">
        <v>17</v>
      </c>
      <c r="H13560" t="s">
        <v>17315</v>
      </c>
      <c r="I13560" s="74">
        <v>45161</v>
      </c>
      <c r="J13560" t="s">
        <v>19</v>
      </c>
      <c r="K13560" t="s">
        <v>17325</v>
      </c>
    </row>
    <row r="13561" spans="1:11" hidden="1" x14ac:dyDescent="0.3">
      <c r="A13561" t="s">
        <v>18858</v>
      </c>
      <c r="B13561" t="s">
        <v>18859</v>
      </c>
      <c r="C13561" t="s">
        <v>17410</v>
      </c>
      <c r="D13561" t="s">
        <v>17411</v>
      </c>
      <c r="E13561" s="74">
        <v>44522</v>
      </c>
      <c r="F13561">
        <v>6.1346999999999999E-2</v>
      </c>
      <c r="G13561" t="s">
        <v>17</v>
      </c>
      <c r="H13561" t="s">
        <v>17315</v>
      </c>
      <c r="I13561" s="74">
        <v>45320</v>
      </c>
      <c r="J13561" t="s">
        <v>19</v>
      </c>
      <c r="K13561" t="s">
        <v>17325</v>
      </c>
    </row>
    <row r="13562" spans="1:11" hidden="1" x14ac:dyDescent="0.3">
      <c r="A13562" t="s">
        <v>18862</v>
      </c>
      <c r="B13562" t="s">
        <v>18863</v>
      </c>
      <c r="C13562" t="s">
        <v>17410</v>
      </c>
      <c r="D13562" t="s">
        <v>17411</v>
      </c>
      <c r="E13562" s="74">
        <v>44671</v>
      </c>
      <c r="F13562">
        <v>0.16200000000000001</v>
      </c>
      <c r="G13562" t="s">
        <v>17</v>
      </c>
      <c r="H13562" t="s">
        <v>17315</v>
      </c>
      <c r="I13562" s="74">
        <v>45160</v>
      </c>
      <c r="J13562" t="s">
        <v>19</v>
      </c>
      <c r="K13562" t="s">
        <v>17325</v>
      </c>
    </row>
    <row r="13563" spans="1:11" hidden="1" x14ac:dyDescent="0.3">
      <c r="A13563" t="s">
        <v>18850</v>
      </c>
      <c r="B13563" t="s">
        <v>18851</v>
      </c>
      <c r="C13563" t="s">
        <v>17410</v>
      </c>
      <c r="D13563" t="s">
        <v>17411</v>
      </c>
      <c r="E13563" s="74">
        <v>44602</v>
      </c>
      <c r="F13563">
        <v>9.3600000000000003E-2</v>
      </c>
      <c r="G13563" t="s">
        <v>17</v>
      </c>
      <c r="H13563" t="s">
        <v>17315</v>
      </c>
      <c r="I13563" s="74">
        <v>45160</v>
      </c>
      <c r="J13563" t="s">
        <v>19</v>
      </c>
      <c r="K13563" t="s">
        <v>17325</v>
      </c>
    </row>
    <row r="13564" spans="1:11" hidden="1" x14ac:dyDescent="0.3">
      <c r="A13564" t="s">
        <v>18892</v>
      </c>
      <c r="B13564" t="s">
        <v>18893</v>
      </c>
      <c r="C13564" t="s">
        <v>17410</v>
      </c>
      <c r="D13564" t="s">
        <v>17411</v>
      </c>
      <c r="E13564" s="74">
        <v>44588</v>
      </c>
      <c r="F13564">
        <v>0.108</v>
      </c>
      <c r="G13564" t="s">
        <v>17</v>
      </c>
      <c r="H13564" t="s">
        <v>17315</v>
      </c>
      <c r="I13564" s="74">
        <v>45161</v>
      </c>
      <c r="J13564" t="s">
        <v>19</v>
      </c>
      <c r="K13564" t="s">
        <v>17325</v>
      </c>
    </row>
    <row r="13565" spans="1:11" hidden="1" x14ac:dyDescent="0.3">
      <c r="A13565" t="s">
        <v>24464</v>
      </c>
      <c r="B13565" t="s">
        <v>24465</v>
      </c>
      <c r="C13565" t="s">
        <v>17410</v>
      </c>
      <c r="D13565" t="s">
        <v>17411</v>
      </c>
      <c r="E13565" s="74">
        <v>41522</v>
      </c>
      <c r="F13565">
        <v>4.8411000000000003E-2</v>
      </c>
      <c r="G13565" t="s">
        <v>17</v>
      </c>
      <c r="H13565" t="s">
        <v>17315</v>
      </c>
      <c r="I13565" s="74">
        <v>45470</v>
      </c>
      <c r="J13565" t="s">
        <v>19</v>
      </c>
      <c r="K13565" t="s">
        <v>17325</v>
      </c>
    </row>
    <row r="13566" spans="1:11" hidden="1" x14ac:dyDescent="0.3">
      <c r="A13566" t="s">
        <v>18804</v>
      </c>
      <c r="B13566" t="s">
        <v>18805</v>
      </c>
      <c r="C13566" t="s">
        <v>17410</v>
      </c>
      <c r="D13566" t="s">
        <v>17411</v>
      </c>
      <c r="E13566" s="74">
        <v>41547</v>
      </c>
      <c r="F13566">
        <v>2.7171000000000001E-2</v>
      </c>
      <c r="G13566" t="s">
        <v>17</v>
      </c>
      <c r="H13566" t="s">
        <v>17315</v>
      </c>
      <c r="I13566" s="74">
        <v>45160</v>
      </c>
      <c r="J13566" t="s">
        <v>19</v>
      </c>
      <c r="K13566" t="s">
        <v>17325</v>
      </c>
    </row>
    <row r="13567" spans="1:11" hidden="1" x14ac:dyDescent="0.3">
      <c r="A13567" t="s">
        <v>24466</v>
      </c>
      <c r="B13567" t="s">
        <v>24467</v>
      </c>
      <c r="C13567" t="s">
        <v>17410</v>
      </c>
      <c r="D13567" t="s">
        <v>17411</v>
      </c>
      <c r="E13567" s="74">
        <v>41537</v>
      </c>
      <c r="F13567">
        <v>4.2547000000000001E-2</v>
      </c>
      <c r="G13567" t="s">
        <v>17</v>
      </c>
      <c r="H13567" t="s">
        <v>17315</v>
      </c>
      <c r="I13567" s="74">
        <v>45470</v>
      </c>
      <c r="J13567" t="s">
        <v>19</v>
      </c>
      <c r="K13567" t="s">
        <v>17325</v>
      </c>
    </row>
    <row r="13568" spans="1:11" hidden="1" x14ac:dyDescent="0.3">
      <c r="A13568" t="s">
        <v>24474</v>
      </c>
      <c r="B13568" t="s">
        <v>24475</v>
      </c>
      <c r="C13568" t="s">
        <v>17410</v>
      </c>
      <c r="D13568" t="s">
        <v>17411</v>
      </c>
      <c r="E13568" s="74">
        <v>41605</v>
      </c>
      <c r="F13568">
        <v>5.0589000000000002E-2</v>
      </c>
      <c r="G13568" t="s">
        <v>17</v>
      </c>
      <c r="H13568" t="s">
        <v>17315</v>
      </c>
      <c r="I13568" s="74">
        <v>45470</v>
      </c>
      <c r="J13568" t="s">
        <v>19</v>
      </c>
      <c r="K13568" t="s">
        <v>17325</v>
      </c>
    </row>
    <row r="13569" spans="1:11" hidden="1" x14ac:dyDescent="0.3">
      <c r="A13569" t="s">
        <v>24484</v>
      </c>
      <c r="B13569" t="s">
        <v>24485</v>
      </c>
      <c r="C13569" t="s">
        <v>17410</v>
      </c>
      <c r="D13569" t="s">
        <v>17411</v>
      </c>
      <c r="E13569" s="74">
        <v>41733</v>
      </c>
      <c r="F13569">
        <v>2.7134999999999999E-2</v>
      </c>
      <c r="G13569" t="s">
        <v>17</v>
      </c>
      <c r="H13569" t="s">
        <v>17315</v>
      </c>
      <c r="I13569" s="74">
        <v>45470</v>
      </c>
      <c r="J13569" t="s">
        <v>19</v>
      </c>
      <c r="K13569" t="s">
        <v>17325</v>
      </c>
    </row>
    <row r="13570" spans="1:11" hidden="1" x14ac:dyDescent="0.3">
      <c r="A13570" t="s">
        <v>24488</v>
      </c>
      <c r="B13570" t="s">
        <v>24489</v>
      </c>
      <c r="C13570" t="s">
        <v>17410</v>
      </c>
      <c r="D13570" t="s">
        <v>17411</v>
      </c>
      <c r="E13570" s="74">
        <v>44225</v>
      </c>
      <c r="F13570">
        <v>3.1823999999999998E-2</v>
      </c>
      <c r="G13570" t="s">
        <v>17</v>
      </c>
      <c r="H13570" t="s">
        <v>17315</v>
      </c>
      <c r="I13570" s="74">
        <v>45470</v>
      </c>
      <c r="J13570" t="s">
        <v>19</v>
      </c>
      <c r="K13570" t="s">
        <v>17325</v>
      </c>
    </row>
    <row r="13571" spans="1:11" hidden="1" x14ac:dyDescent="0.3">
      <c r="A13571" t="s">
        <v>24494</v>
      </c>
      <c r="B13571" t="s">
        <v>24495</v>
      </c>
      <c r="C13571" t="s">
        <v>17410</v>
      </c>
      <c r="D13571" t="s">
        <v>17411</v>
      </c>
      <c r="E13571" s="74">
        <v>41941</v>
      </c>
      <c r="F13571">
        <v>5.0876999999999999E-2</v>
      </c>
      <c r="G13571" t="s">
        <v>17</v>
      </c>
      <c r="H13571" t="s">
        <v>17315</v>
      </c>
      <c r="I13571" s="74">
        <v>45470</v>
      </c>
      <c r="J13571" t="s">
        <v>19</v>
      </c>
      <c r="K13571" t="s">
        <v>17325</v>
      </c>
    </row>
    <row r="13572" spans="1:11" hidden="1" x14ac:dyDescent="0.3">
      <c r="A13572" t="s">
        <v>24496</v>
      </c>
      <c r="B13572" t="s">
        <v>24497</v>
      </c>
      <c r="C13572" t="s">
        <v>17410</v>
      </c>
      <c r="D13572" t="s">
        <v>17411</v>
      </c>
      <c r="E13572" s="74">
        <v>41949</v>
      </c>
      <c r="F13572">
        <v>3.4546E-2</v>
      </c>
      <c r="G13572" t="s">
        <v>17</v>
      </c>
      <c r="H13572" t="s">
        <v>17315</v>
      </c>
      <c r="I13572" s="74">
        <v>45470</v>
      </c>
      <c r="J13572" t="s">
        <v>19</v>
      </c>
      <c r="K13572" t="s">
        <v>17325</v>
      </c>
    </row>
    <row r="13573" spans="1:11" hidden="1" x14ac:dyDescent="0.3">
      <c r="A13573" t="s">
        <v>24500</v>
      </c>
      <c r="B13573" t="s">
        <v>24501</v>
      </c>
      <c r="C13573" t="s">
        <v>17410</v>
      </c>
      <c r="D13573" t="s">
        <v>17411</v>
      </c>
      <c r="E13573" s="74">
        <v>44237</v>
      </c>
      <c r="F13573">
        <v>3.3570000000000003E-2</v>
      </c>
      <c r="G13573" t="s">
        <v>17</v>
      </c>
      <c r="H13573" t="s">
        <v>17315</v>
      </c>
      <c r="I13573" s="74">
        <v>45470</v>
      </c>
      <c r="J13573" t="s">
        <v>19</v>
      </c>
      <c r="K13573" t="s">
        <v>17325</v>
      </c>
    </row>
    <row r="13574" spans="1:11" hidden="1" x14ac:dyDescent="0.3">
      <c r="A13574" t="s">
        <v>24502</v>
      </c>
      <c r="B13574" t="s">
        <v>24503</v>
      </c>
      <c r="C13574" t="s">
        <v>17410</v>
      </c>
      <c r="D13574" t="s">
        <v>17411</v>
      </c>
      <c r="E13574" s="74">
        <v>44235</v>
      </c>
      <c r="F13574">
        <v>2.3255999999999999E-2</v>
      </c>
      <c r="G13574" t="s">
        <v>17</v>
      </c>
      <c r="H13574" t="s">
        <v>17315</v>
      </c>
      <c r="I13574" s="74">
        <v>45470</v>
      </c>
      <c r="J13574" t="s">
        <v>19</v>
      </c>
      <c r="K13574" t="s">
        <v>17325</v>
      </c>
    </row>
    <row r="13575" spans="1:11" hidden="1" x14ac:dyDescent="0.3">
      <c r="A13575" t="s">
        <v>24528</v>
      </c>
      <c r="B13575" t="s">
        <v>24529</v>
      </c>
      <c r="C13575" t="s">
        <v>17410</v>
      </c>
      <c r="D13575" t="s">
        <v>17411</v>
      </c>
      <c r="E13575" s="74">
        <v>42664</v>
      </c>
      <c r="F13575">
        <v>2.7927E-2</v>
      </c>
      <c r="G13575" t="s">
        <v>17</v>
      </c>
      <c r="H13575" t="s">
        <v>17315</v>
      </c>
      <c r="I13575" s="74">
        <v>45680</v>
      </c>
      <c r="J13575" t="s">
        <v>19</v>
      </c>
      <c r="K13575" t="s">
        <v>17325</v>
      </c>
    </row>
    <row r="13576" spans="1:11" hidden="1" x14ac:dyDescent="0.3">
      <c r="A13576" t="s">
        <v>24504</v>
      </c>
      <c r="B13576" t="s">
        <v>24505</v>
      </c>
      <c r="C13576" t="s">
        <v>17410</v>
      </c>
      <c r="D13576" t="s">
        <v>17411</v>
      </c>
      <c r="E13576" s="74">
        <v>42137</v>
      </c>
      <c r="F13576">
        <v>5.2352999999999997E-2</v>
      </c>
      <c r="G13576" t="s">
        <v>17</v>
      </c>
      <c r="H13576" t="s">
        <v>17315</v>
      </c>
      <c r="I13576" s="74">
        <v>45470</v>
      </c>
      <c r="J13576" t="s">
        <v>19</v>
      </c>
      <c r="K13576" t="s">
        <v>17325</v>
      </c>
    </row>
    <row r="13577" spans="1:11" hidden="1" x14ac:dyDescent="0.3">
      <c r="A13577" t="s">
        <v>24506</v>
      </c>
      <c r="B13577" t="s">
        <v>24507</v>
      </c>
      <c r="C13577" t="s">
        <v>17410</v>
      </c>
      <c r="D13577" t="s">
        <v>17411</v>
      </c>
      <c r="E13577" s="74">
        <v>42174</v>
      </c>
      <c r="F13577">
        <v>3.3821999999999998E-2</v>
      </c>
      <c r="G13577" t="s">
        <v>17</v>
      </c>
      <c r="H13577" t="s">
        <v>17315</v>
      </c>
      <c r="I13577" s="74">
        <v>45470</v>
      </c>
      <c r="J13577" t="s">
        <v>19</v>
      </c>
      <c r="K13577" t="s">
        <v>17325</v>
      </c>
    </row>
    <row r="13578" spans="1:11" hidden="1" x14ac:dyDescent="0.3">
      <c r="A13578" t="s">
        <v>24514</v>
      </c>
      <c r="B13578" t="s">
        <v>24515</v>
      </c>
      <c r="C13578" t="s">
        <v>17410</v>
      </c>
      <c r="D13578" t="s">
        <v>17411</v>
      </c>
      <c r="E13578" s="74">
        <v>44257</v>
      </c>
      <c r="F13578">
        <v>2.8709999999999999E-2</v>
      </c>
      <c r="G13578" t="s">
        <v>17</v>
      </c>
      <c r="H13578" t="s">
        <v>17315</v>
      </c>
      <c r="I13578" s="74">
        <v>45470</v>
      </c>
      <c r="J13578" t="s">
        <v>19</v>
      </c>
      <c r="K13578" t="s">
        <v>17325</v>
      </c>
    </row>
    <row r="13579" spans="1:11" hidden="1" x14ac:dyDescent="0.3">
      <c r="A13579" t="s">
        <v>24512</v>
      </c>
      <c r="B13579" t="s">
        <v>24513</v>
      </c>
      <c r="C13579" t="s">
        <v>17410</v>
      </c>
      <c r="D13579" t="s">
        <v>17411</v>
      </c>
      <c r="E13579" s="74">
        <v>42282</v>
      </c>
      <c r="F13579">
        <v>3.4599999999999999E-2</v>
      </c>
      <c r="G13579" t="s">
        <v>17</v>
      </c>
      <c r="H13579" t="s">
        <v>17315</v>
      </c>
      <c r="I13579" s="74">
        <v>45680</v>
      </c>
      <c r="J13579" t="s">
        <v>19</v>
      </c>
      <c r="K13579" t="s">
        <v>17325</v>
      </c>
    </row>
    <row r="13580" spans="1:11" hidden="1" x14ac:dyDescent="0.3">
      <c r="A13580" t="s">
        <v>24472</v>
      </c>
      <c r="B13580" t="s">
        <v>24473</v>
      </c>
      <c r="C13580" t="s">
        <v>17410</v>
      </c>
      <c r="D13580" t="s">
        <v>17411</v>
      </c>
      <c r="E13580" s="74">
        <v>41586</v>
      </c>
      <c r="F13580">
        <v>4.0184999999999998E-2</v>
      </c>
      <c r="G13580" t="s">
        <v>17</v>
      </c>
      <c r="H13580" t="s">
        <v>17315</v>
      </c>
      <c r="I13580" s="74">
        <v>45470</v>
      </c>
      <c r="J13580" t="s">
        <v>19</v>
      </c>
      <c r="K13580" t="s">
        <v>17325</v>
      </c>
    </row>
    <row r="13581" spans="1:11" hidden="1" x14ac:dyDescent="0.3">
      <c r="A13581" t="s">
        <v>24480</v>
      </c>
      <c r="B13581" t="s">
        <v>24481</v>
      </c>
      <c r="C13581" t="s">
        <v>17410</v>
      </c>
      <c r="D13581" t="s">
        <v>17411</v>
      </c>
      <c r="E13581" s="74">
        <v>41662</v>
      </c>
      <c r="F13581">
        <v>6.2631000000000006E-2</v>
      </c>
      <c r="G13581" t="s">
        <v>17</v>
      </c>
      <c r="H13581" t="s">
        <v>17315</v>
      </c>
      <c r="I13581" s="74">
        <v>45470</v>
      </c>
      <c r="J13581" t="s">
        <v>19</v>
      </c>
      <c r="K13581" t="s">
        <v>17325</v>
      </c>
    </row>
    <row r="13582" spans="1:11" hidden="1" x14ac:dyDescent="0.3">
      <c r="A13582" t="s">
        <v>24478</v>
      </c>
      <c r="B13582" t="s">
        <v>24479</v>
      </c>
      <c r="C13582" t="s">
        <v>17410</v>
      </c>
      <c r="D13582" t="s">
        <v>17411</v>
      </c>
      <c r="E13582" s="74">
        <v>41639</v>
      </c>
      <c r="F13582">
        <v>3.7620000000000001E-2</v>
      </c>
      <c r="G13582" t="s">
        <v>17</v>
      </c>
      <c r="H13582" t="s">
        <v>17315</v>
      </c>
      <c r="I13582" s="74">
        <v>45470</v>
      </c>
      <c r="J13582" t="s">
        <v>19</v>
      </c>
      <c r="K13582" t="s">
        <v>17325</v>
      </c>
    </row>
    <row r="13583" spans="1:11" hidden="1" x14ac:dyDescent="0.3">
      <c r="A13583" t="s">
        <v>18848</v>
      </c>
      <c r="B13583" t="s">
        <v>18849</v>
      </c>
      <c r="C13583" t="s">
        <v>17410</v>
      </c>
      <c r="D13583" t="s">
        <v>17411</v>
      </c>
      <c r="E13583" s="74">
        <v>44279</v>
      </c>
      <c r="F13583">
        <v>0.167653</v>
      </c>
      <c r="G13583" t="s">
        <v>17</v>
      </c>
      <c r="H13583" t="s">
        <v>17315</v>
      </c>
      <c r="I13583" s="74">
        <v>45160</v>
      </c>
      <c r="J13583" t="s">
        <v>19</v>
      </c>
      <c r="K13583" t="s">
        <v>17325</v>
      </c>
    </row>
    <row r="13584" spans="1:11" hidden="1" x14ac:dyDescent="0.3">
      <c r="A13584" t="s">
        <v>18836</v>
      </c>
      <c r="B13584" t="s">
        <v>18837</v>
      </c>
      <c r="C13584" t="s">
        <v>17410</v>
      </c>
      <c r="D13584" t="s">
        <v>17411</v>
      </c>
      <c r="E13584" s="74">
        <v>42499</v>
      </c>
      <c r="F13584">
        <v>0.15982199999999999</v>
      </c>
      <c r="G13584" t="s">
        <v>17</v>
      </c>
      <c r="H13584" t="s">
        <v>17315</v>
      </c>
      <c r="I13584" s="74">
        <v>45160</v>
      </c>
      <c r="J13584" t="s">
        <v>19</v>
      </c>
      <c r="K13584" t="s">
        <v>17325</v>
      </c>
    </row>
    <row r="13585" spans="1:11" hidden="1" x14ac:dyDescent="0.3">
      <c r="A13585" t="s">
        <v>18884</v>
      </c>
      <c r="B13585" t="s">
        <v>18885</v>
      </c>
      <c r="C13585" t="s">
        <v>17410</v>
      </c>
      <c r="D13585" t="s">
        <v>17411</v>
      </c>
      <c r="E13585" s="74">
        <v>41730</v>
      </c>
      <c r="F13585">
        <v>8.7066000000000004E-2</v>
      </c>
      <c r="G13585" t="s">
        <v>17</v>
      </c>
      <c r="H13585" t="s">
        <v>17315</v>
      </c>
      <c r="I13585" s="74">
        <v>45320</v>
      </c>
      <c r="J13585" t="s">
        <v>19</v>
      </c>
      <c r="K13585" t="s">
        <v>17325</v>
      </c>
    </row>
    <row r="13586" spans="1:11" hidden="1" x14ac:dyDescent="0.3">
      <c r="A13586" t="s">
        <v>18902</v>
      </c>
      <c r="B13586" t="s">
        <v>18903</v>
      </c>
      <c r="C13586" t="s">
        <v>17410</v>
      </c>
      <c r="D13586" t="s">
        <v>17411</v>
      </c>
      <c r="E13586" s="74">
        <v>44497</v>
      </c>
      <c r="F13586">
        <v>9.3689999999999996E-2</v>
      </c>
      <c r="G13586" t="s">
        <v>17</v>
      </c>
      <c r="H13586" t="s">
        <v>17315</v>
      </c>
      <c r="I13586" s="74">
        <v>45161</v>
      </c>
      <c r="J13586" t="s">
        <v>19</v>
      </c>
      <c r="K13586" t="s">
        <v>17325</v>
      </c>
    </row>
    <row r="13587" spans="1:11" hidden="1" x14ac:dyDescent="0.3">
      <c r="A13587" t="s">
        <v>18826</v>
      </c>
      <c r="B13587" t="s">
        <v>18827</v>
      </c>
      <c r="C13587" t="s">
        <v>17410</v>
      </c>
      <c r="D13587" t="s">
        <v>17411</v>
      </c>
      <c r="E13587" s="74">
        <v>44638</v>
      </c>
      <c r="F13587">
        <v>0.216</v>
      </c>
      <c r="G13587" t="s">
        <v>17</v>
      </c>
      <c r="H13587" t="s">
        <v>17315</v>
      </c>
      <c r="I13587" s="74">
        <v>45160</v>
      </c>
      <c r="J13587" t="s">
        <v>19</v>
      </c>
      <c r="K13587" t="s">
        <v>17325</v>
      </c>
    </row>
    <row r="13588" spans="1:11" hidden="1" x14ac:dyDescent="0.3">
      <c r="A13588" t="s">
        <v>18872</v>
      </c>
      <c r="B13588" t="s">
        <v>18873</v>
      </c>
      <c r="C13588" t="s">
        <v>17410</v>
      </c>
      <c r="D13588" t="s">
        <v>17411</v>
      </c>
      <c r="E13588" s="74">
        <v>44524</v>
      </c>
      <c r="F13588">
        <v>0.13234199999999999</v>
      </c>
      <c r="G13588" t="s">
        <v>17</v>
      </c>
      <c r="H13588" t="s">
        <v>17315</v>
      </c>
      <c r="I13588" s="74">
        <v>45160</v>
      </c>
      <c r="J13588" t="s">
        <v>19</v>
      </c>
      <c r="K13588" t="s">
        <v>17325</v>
      </c>
    </row>
    <row r="13589" spans="1:11" hidden="1" x14ac:dyDescent="0.3">
      <c r="A13589" t="s">
        <v>24582</v>
      </c>
      <c r="B13589" t="s">
        <v>24583</v>
      </c>
      <c r="C13589" t="s">
        <v>17410</v>
      </c>
      <c r="D13589" t="s">
        <v>17411</v>
      </c>
      <c r="E13589" s="74">
        <v>44306</v>
      </c>
      <c r="F13589">
        <v>3.1302000000000003E-2</v>
      </c>
      <c r="G13589" t="s">
        <v>17</v>
      </c>
      <c r="H13589" t="s">
        <v>17315</v>
      </c>
      <c r="I13589" s="74">
        <v>45470</v>
      </c>
      <c r="J13589" t="s">
        <v>19</v>
      </c>
      <c r="K13589" t="s">
        <v>17325</v>
      </c>
    </row>
    <row r="13590" spans="1:11" hidden="1" x14ac:dyDescent="0.3">
      <c r="A13590" t="s">
        <v>18894</v>
      </c>
      <c r="B13590" t="s">
        <v>18895</v>
      </c>
      <c r="C13590" t="s">
        <v>17410</v>
      </c>
      <c r="D13590" t="s">
        <v>17411</v>
      </c>
      <c r="E13590" s="74">
        <v>44673</v>
      </c>
      <c r="F13590">
        <v>0.108</v>
      </c>
      <c r="G13590" t="s">
        <v>17</v>
      </c>
      <c r="H13590" t="s">
        <v>17315</v>
      </c>
      <c r="I13590" s="74">
        <v>45161</v>
      </c>
      <c r="J13590" t="s">
        <v>19</v>
      </c>
      <c r="K13590" t="s">
        <v>17325</v>
      </c>
    </row>
    <row r="13591" spans="1:11" hidden="1" x14ac:dyDescent="0.3">
      <c r="A13591" t="s">
        <v>18828</v>
      </c>
      <c r="B13591" t="s">
        <v>18829</v>
      </c>
      <c r="C13591" t="s">
        <v>17410</v>
      </c>
      <c r="D13591" t="s">
        <v>17411</v>
      </c>
      <c r="E13591" s="74">
        <v>44729</v>
      </c>
      <c r="F13591">
        <v>0.216</v>
      </c>
      <c r="G13591" t="s">
        <v>17</v>
      </c>
      <c r="H13591" t="s">
        <v>17315</v>
      </c>
      <c r="I13591" s="74">
        <v>45160</v>
      </c>
      <c r="J13591" t="s">
        <v>19</v>
      </c>
      <c r="K13591" t="s">
        <v>17325</v>
      </c>
    </row>
    <row r="13592" spans="1:11" hidden="1" x14ac:dyDescent="0.3">
      <c r="A13592" t="s">
        <v>18878</v>
      </c>
      <c r="B13592" t="s">
        <v>18879</v>
      </c>
      <c r="C13592" t="s">
        <v>17410</v>
      </c>
      <c r="D13592" t="s">
        <v>17411</v>
      </c>
      <c r="E13592" s="74">
        <v>44438</v>
      </c>
      <c r="F13592">
        <v>0.10163700000000001</v>
      </c>
      <c r="G13592" t="s">
        <v>17</v>
      </c>
      <c r="H13592" t="s">
        <v>17315</v>
      </c>
      <c r="I13592" s="74">
        <v>45161</v>
      </c>
      <c r="J13592" t="s">
        <v>19</v>
      </c>
      <c r="K13592" t="s">
        <v>17325</v>
      </c>
    </row>
    <row r="13593" spans="1:11" hidden="1" x14ac:dyDescent="0.3">
      <c r="A13593" t="s">
        <v>18896</v>
      </c>
      <c r="B13593" t="s">
        <v>18897</v>
      </c>
      <c r="C13593" t="s">
        <v>17410</v>
      </c>
      <c r="D13593" t="s">
        <v>17411</v>
      </c>
      <c r="E13593" s="74">
        <v>44747</v>
      </c>
      <c r="F13593">
        <v>0.108</v>
      </c>
      <c r="G13593" t="s">
        <v>17</v>
      </c>
      <c r="H13593" t="s">
        <v>17315</v>
      </c>
      <c r="I13593" s="74">
        <v>45161</v>
      </c>
      <c r="J13593" t="s">
        <v>19</v>
      </c>
      <c r="K13593" t="s">
        <v>17325</v>
      </c>
    </row>
    <row r="13594" spans="1:11" hidden="1" x14ac:dyDescent="0.3">
      <c r="A13594" t="s">
        <v>18834</v>
      </c>
      <c r="B13594" t="s">
        <v>18835</v>
      </c>
      <c r="C13594" t="s">
        <v>17410</v>
      </c>
      <c r="D13594" t="s">
        <v>17411</v>
      </c>
      <c r="E13594" s="74">
        <v>44516</v>
      </c>
      <c r="F13594">
        <v>0.17032800000000001</v>
      </c>
      <c r="G13594" t="s">
        <v>17</v>
      </c>
      <c r="H13594" t="s">
        <v>17315</v>
      </c>
      <c r="I13594" s="74">
        <v>45320</v>
      </c>
      <c r="J13594" t="s">
        <v>19</v>
      </c>
      <c r="K13594" t="s">
        <v>17325</v>
      </c>
    </row>
    <row r="13595" spans="1:11" hidden="1" x14ac:dyDescent="0.3">
      <c r="A13595" t="s">
        <v>18864</v>
      </c>
      <c r="B13595" t="s">
        <v>18865</v>
      </c>
      <c r="C13595" t="s">
        <v>17410</v>
      </c>
      <c r="D13595" t="s">
        <v>17411</v>
      </c>
      <c r="E13595" s="74">
        <v>42479</v>
      </c>
      <c r="F13595">
        <v>0.14899899999999999</v>
      </c>
      <c r="G13595" t="s">
        <v>17</v>
      </c>
      <c r="H13595" t="s">
        <v>17315</v>
      </c>
      <c r="I13595" s="74">
        <v>45320</v>
      </c>
      <c r="J13595" t="s">
        <v>19</v>
      </c>
      <c r="K13595" t="s">
        <v>17325</v>
      </c>
    </row>
    <row r="13596" spans="1:11" hidden="1" x14ac:dyDescent="0.3">
      <c r="A13596" t="s">
        <v>18898</v>
      </c>
      <c r="B13596" t="s">
        <v>18899</v>
      </c>
      <c r="C13596" t="s">
        <v>17410</v>
      </c>
      <c r="D13596" t="s">
        <v>17411</v>
      </c>
      <c r="E13596" s="74">
        <v>44652</v>
      </c>
      <c r="F13596">
        <v>0.108</v>
      </c>
      <c r="G13596" t="s">
        <v>17</v>
      </c>
      <c r="H13596" t="s">
        <v>17315</v>
      </c>
      <c r="I13596" s="74">
        <v>45320</v>
      </c>
      <c r="J13596" t="s">
        <v>19</v>
      </c>
      <c r="K13596" t="s">
        <v>17325</v>
      </c>
    </row>
    <row r="13597" spans="1:11" hidden="1" x14ac:dyDescent="0.3">
      <c r="A13597" t="s">
        <v>24498</v>
      </c>
      <c r="B13597" t="s">
        <v>24499</v>
      </c>
      <c r="C13597" t="s">
        <v>17410</v>
      </c>
      <c r="D13597" t="s">
        <v>17411</v>
      </c>
      <c r="E13597" s="74">
        <v>41995</v>
      </c>
      <c r="F13597">
        <v>3.6117000000000003E-2</v>
      </c>
      <c r="G13597" t="s">
        <v>17</v>
      </c>
      <c r="H13597" t="s">
        <v>17315</v>
      </c>
      <c r="I13597" s="74">
        <v>45470</v>
      </c>
      <c r="J13597" t="s">
        <v>19</v>
      </c>
      <c r="K13597" t="s">
        <v>17325</v>
      </c>
    </row>
    <row r="13598" spans="1:11" hidden="1" x14ac:dyDescent="0.3">
      <c r="A13598" t="s">
        <v>24510</v>
      </c>
      <c r="B13598" t="s">
        <v>24511</v>
      </c>
      <c r="C13598" t="s">
        <v>17410</v>
      </c>
      <c r="D13598" t="s">
        <v>17411</v>
      </c>
      <c r="E13598" s="74">
        <v>44112</v>
      </c>
      <c r="F13598">
        <v>0.186477</v>
      </c>
      <c r="G13598" t="s">
        <v>17</v>
      </c>
      <c r="H13598" t="s">
        <v>17315</v>
      </c>
      <c r="I13598" s="74">
        <v>45427</v>
      </c>
      <c r="J13598" t="s">
        <v>19</v>
      </c>
      <c r="K13598" t="s">
        <v>17325</v>
      </c>
    </row>
    <row r="13599" spans="1:11" hidden="1" x14ac:dyDescent="0.3">
      <c r="A13599" t="s">
        <v>24516</v>
      </c>
      <c r="B13599" t="s">
        <v>24517</v>
      </c>
      <c r="C13599" t="s">
        <v>17410</v>
      </c>
      <c r="D13599" t="s">
        <v>17411</v>
      </c>
      <c r="E13599" s="74">
        <v>42326</v>
      </c>
      <c r="F13599">
        <v>4.2021000000000003E-2</v>
      </c>
      <c r="G13599" t="s">
        <v>17</v>
      </c>
      <c r="H13599" t="s">
        <v>17315</v>
      </c>
      <c r="I13599" s="74">
        <v>45470</v>
      </c>
      <c r="J13599" t="s">
        <v>19</v>
      </c>
      <c r="K13599" t="s">
        <v>17325</v>
      </c>
    </row>
    <row r="13600" spans="1:11" hidden="1" x14ac:dyDescent="0.3">
      <c r="A13600" t="s">
        <v>18799</v>
      </c>
      <c r="B13600" t="s">
        <v>18800</v>
      </c>
      <c r="C13600" t="s">
        <v>17410</v>
      </c>
      <c r="D13600" t="s">
        <v>17411</v>
      </c>
      <c r="E13600" s="74">
        <v>41262</v>
      </c>
      <c r="F13600">
        <v>2.5596000000000001E-2</v>
      </c>
      <c r="G13600" t="s">
        <v>17</v>
      </c>
      <c r="H13600" t="s">
        <v>17315</v>
      </c>
      <c r="I13600" s="74">
        <v>45160</v>
      </c>
      <c r="J13600" t="s">
        <v>19</v>
      </c>
      <c r="K13600" t="s">
        <v>17325</v>
      </c>
    </row>
    <row r="13601" spans="1:11" hidden="1" x14ac:dyDescent="0.3">
      <c r="A13601" t="s">
        <v>24520</v>
      </c>
      <c r="B13601" t="s">
        <v>24521</v>
      </c>
      <c r="C13601" t="s">
        <v>17410</v>
      </c>
      <c r="D13601" t="s">
        <v>17411</v>
      </c>
      <c r="E13601" s="74">
        <v>42349</v>
      </c>
      <c r="F13601">
        <v>6.7391999999999994E-2</v>
      </c>
      <c r="G13601" t="s">
        <v>17</v>
      </c>
      <c r="H13601" t="s">
        <v>17315</v>
      </c>
      <c r="I13601" s="74">
        <v>45680</v>
      </c>
      <c r="J13601" t="s">
        <v>19</v>
      </c>
      <c r="K13601" t="s">
        <v>17325</v>
      </c>
    </row>
    <row r="13602" spans="1:11" hidden="1" x14ac:dyDescent="0.3">
      <c r="A13602" t="s">
        <v>18801</v>
      </c>
      <c r="B13602" t="s">
        <v>18802</v>
      </c>
      <c r="C13602" t="s">
        <v>17410</v>
      </c>
      <c r="D13602" t="s">
        <v>17411</v>
      </c>
      <c r="E13602" s="74">
        <v>41387</v>
      </c>
      <c r="F13602">
        <v>2.8979999999999999E-2</v>
      </c>
      <c r="G13602" t="s">
        <v>17</v>
      </c>
      <c r="H13602" t="s">
        <v>17315</v>
      </c>
      <c r="I13602" s="74">
        <v>45160</v>
      </c>
      <c r="J13602" t="s">
        <v>19</v>
      </c>
      <c r="K13602" t="s">
        <v>17325</v>
      </c>
    </row>
    <row r="13603" spans="1:11" hidden="1" x14ac:dyDescent="0.3">
      <c r="A13603" t="s">
        <v>24518</v>
      </c>
      <c r="B13603" t="s">
        <v>24519</v>
      </c>
      <c r="C13603" t="s">
        <v>17410</v>
      </c>
      <c r="D13603" t="s">
        <v>17411</v>
      </c>
      <c r="E13603" s="74">
        <v>44263</v>
      </c>
      <c r="F13603">
        <v>3.1517999999999997E-2</v>
      </c>
      <c r="G13603" t="s">
        <v>17</v>
      </c>
      <c r="H13603" t="s">
        <v>17315</v>
      </c>
      <c r="I13603" s="74">
        <v>45470</v>
      </c>
      <c r="J13603" t="s">
        <v>19</v>
      </c>
      <c r="K13603" t="s">
        <v>17325</v>
      </c>
    </row>
    <row r="13604" spans="1:11" hidden="1" x14ac:dyDescent="0.3">
      <c r="A13604" t="s">
        <v>24522</v>
      </c>
      <c r="B13604" t="s">
        <v>24523</v>
      </c>
      <c r="C13604" t="s">
        <v>17410</v>
      </c>
      <c r="D13604" t="s">
        <v>17411</v>
      </c>
      <c r="E13604" s="74">
        <v>42369</v>
      </c>
      <c r="F13604">
        <v>4.2398999999999999E-2</v>
      </c>
      <c r="G13604" t="s">
        <v>17</v>
      </c>
      <c r="H13604" t="s">
        <v>17315</v>
      </c>
      <c r="I13604" s="74">
        <v>45470</v>
      </c>
      <c r="J13604" t="s">
        <v>19</v>
      </c>
      <c r="K13604" t="s">
        <v>17325</v>
      </c>
    </row>
    <row r="13605" spans="1:11" hidden="1" x14ac:dyDescent="0.3">
      <c r="A13605" t="s">
        <v>18880</v>
      </c>
      <c r="B13605" t="s">
        <v>18881</v>
      </c>
      <c r="C13605" t="s">
        <v>17410</v>
      </c>
      <c r="D13605" t="s">
        <v>17411</v>
      </c>
      <c r="E13605" s="74">
        <v>42461</v>
      </c>
      <c r="F13605">
        <v>7.3030999999999999E-2</v>
      </c>
      <c r="G13605" t="s">
        <v>17</v>
      </c>
      <c r="H13605" t="s">
        <v>17315</v>
      </c>
      <c r="I13605" s="74">
        <v>45161</v>
      </c>
      <c r="J13605" t="s">
        <v>19</v>
      </c>
      <c r="K13605" t="s">
        <v>17325</v>
      </c>
    </row>
    <row r="13606" spans="1:11" hidden="1" x14ac:dyDescent="0.3">
      <c r="A13606" t="s">
        <v>18822</v>
      </c>
      <c r="B13606" t="s">
        <v>18823</v>
      </c>
      <c r="C13606" t="s">
        <v>17410</v>
      </c>
      <c r="D13606" t="s">
        <v>17411</v>
      </c>
      <c r="E13606" s="74">
        <v>44383</v>
      </c>
      <c r="F13606">
        <v>0.21134</v>
      </c>
      <c r="G13606" t="s">
        <v>17</v>
      </c>
      <c r="H13606" t="s">
        <v>17315</v>
      </c>
      <c r="I13606" s="74">
        <v>45320</v>
      </c>
      <c r="J13606" t="s">
        <v>19</v>
      </c>
      <c r="K13606" t="s">
        <v>17325</v>
      </c>
    </row>
    <row r="13607" spans="1:11" hidden="1" x14ac:dyDescent="0.3">
      <c r="A13607" t="s">
        <v>18830</v>
      </c>
      <c r="B13607" t="s">
        <v>18831</v>
      </c>
      <c r="C13607" t="s">
        <v>17410</v>
      </c>
      <c r="D13607" t="s">
        <v>17411</v>
      </c>
      <c r="E13607" s="74">
        <v>44371</v>
      </c>
      <c r="F13607">
        <v>0.20446900000000001</v>
      </c>
      <c r="G13607" t="s">
        <v>17</v>
      </c>
      <c r="H13607" t="s">
        <v>17315</v>
      </c>
      <c r="I13607" s="74">
        <v>45160</v>
      </c>
      <c r="J13607" t="s">
        <v>19</v>
      </c>
      <c r="K13607" t="s">
        <v>17325</v>
      </c>
    </row>
    <row r="13608" spans="1:11" hidden="1" x14ac:dyDescent="0.3">
      <c r="A13608" t="s">
        <v>18812</v>
      </c>
      <c r="B13608" t="s">
        <v>18813</v>
      </c>
      <c r="C13608" t="s">
        <v>17410</v>
      </c>
      <c r="D13608" t="s">
        <v>17411</v>
      </c>
      <c r="E13608" s="74">
        <v>44454</v>
      </c>
      <c r="F13608">
        <v>0.23629800000000001</v>
      </c>
      <c r="G13608" t="s">
        <v>17</v>
      </c>
      <c r="H13608" t="s">
        <v>17315</v>
      </c>
      <c r="I13608" s="74">
        <v>45160</v>
      </c>
      <c r="J13608" t="s">
        <v>19</v>
      </c>
      <c r="K13608" t="s">
        <v>17325</v>
      </c>
    </row>
    <row r="13609" spans="1:11" hidden="1" x14ac:dyDescent="0.3">
      <c r="A13609" t="s">
        <v>18900</v>
      </c>
      <c r="B13609" t="s">
        <v>18901</v>
      </c>
      <c r="C13609" t="s">
        <v>17410</v>
      </c>
      <c r="D13609" t="s">
        <v>17411</v>
      </c>
      <c r="E13609" s="74">
        <v>44286</v>
      </c>
      <c r="F13609">
        <v>9.2234999999999998E-2</v>
      </c>
      <c r="G13609" t="s">
        <v>17</v>
      </c>
      <c r="H13609" t="s">
        <v>17315</v>
      </c>
      <c r="I13609" s="74">
        <v>45161</v>
      </c>
      <c r="J13609" t="s">
        <v>19</v>
      </c>
      <c r="K13609" t="s">
        <v>17325</v>
      </c>
    </row>
    <row r="13610" spans="1:11" hidden="1" x14ac:dyDescent="0.3">
      <c r="A13610" t="s">
        <v>18806</v>
      </c>
      <c r="B13610" t="s">
        <v>18807</v>
      </c>
      <c r="C13610" t="s">
        <v>17410</v>
      </c>
      <c r="D13610" t="s">
        <v>17411</v>
      </c>
      <c r="E13610" s="74">
        <v>41670</v>
      </c>
      <c r="F13610">
        <v>3.0807000000000001E-2</v>
      </c>
      <c r="G13610" t="s">
        <v>17</v>
      </c>
      <c r="H13610" t="s">
        <v>17315</v>
      </c>
      <c r="I13610" s="74">
        <v>45320</v>
      </c>
      <c r="J13610" t="s">
        <v>19</v>
      </c>
      <c r="K13610" t="s">
        <v>17325</v>
      </c>
    </row>
    <row r="13611" spans="1:11" hidden="1" x14ac:dyDescent="0.3">
      <c r="A13611" t="s">
        <v>24492</v>
      </c>
      <c r="B13611" t="s">
        <v>24493</v>
      </c>
      <c r="C13611" t="s">
        <v>17410</v>
      </c>
      <c r="D13611" t="s">
        <v>17411</v>
      </c>
      <c r="E13611" s="74">
        <v>41880</v>
      </c>
      <c r="F13611">
        <v>3.4280999999999999E-2</v>
      </c>
      <c r="G13611" t="s">
        <v>17</v>
      </c>
      <c r="H13611" t="s">
        <v>17315</v>
      </c>
      <c r="I13611" s="74">
        <v>45635</v>
      </c>
      <c r="J13611" t="s">
        <v>19</v>
      </c>
      <c r="K13611" t="s">
        <v>17325</v>
      </c>
    </row>
    <row r="13612" spans="1:11" hidden="1" x14ac:dyDescent="0.3">
      <c r="A13612" t="s">
        <v>24508</v>
      </c>
      <c r="B13612" t="s">
        <v>24509</v>
      </c>
      <c r="C13612" t="s">
        <v>17410</v>
      </c>
      <c r="D13612" t="s">
        <v>17411</v>
      </c>
      <c r="E13612" s="74">
        <v>42220</v>
      </c>
      <c r="F13612">
        <v>5.1291000000000003E-2</v>
      </c>
      <c r="G13612" t="s">
        <v>17</v>
      </c>
      <c r="H13612" t="s">
        <v>17315</v>
      </c>
      <c r="I13612" s="74">
        <v>45470</v>
      </c>
      <c r="J13612" t="s">
        <v>19</v>
      </c>
      <c r="K13612" t="s">
        <v>17325</v>
      </c>
    </row>
    <row r="13613" spans="1:11" hidden="1" x14ac:dyDescent="0.3">
      <c r="A13613" t="s">
        <v>18860</v>
      </c>
      <c r="B13613" t="s">
        <v>18861</v>
      </c>
      <c r="C13613" t="s">
        <v>17410</v>
      </c>
      <c r="D13613" t="s">
        <v>17411</v>
      </c>
      <c r="E13613" s="74">
        <v>42516</v>
      </c>
      <c r="F13613">
        <v>0.15556400000000001</v>
      </c>
      <c r="G13613" t="s">
        <v>17</v>
      </c>
      <c r="H13613" t="s">
        <v>17315</v>
      </c>
      <c r="I13613" s="74">
        <v>45160</v>
      </c>
      <c r="J13613" t="s">
        <v>19</v>
      </c>
      <c r="K13613" t="s">
        <v>17325</v>
      </c>
    </row>
    <row r="13614" spans="1:11" hidden="1" x14ac:dyDescent="0.3">
      <c r="A13614" t="s">
        <v>18866</v>
      </c>
      <c r="B13614" t="s">
        <v>18867</v>
      </c>
      <c r="C13614" t="s">
        <v>17410</v>
      </c>
      <c r="D13614" t="s">
        <v>17411</v>
      </c>
      <c r="E13614" s="74">
        <v>42591</v>
      </c>
      <c r="F13614">
        <v>2.8486000000000001E-2</v>
      </c>
      <c r="G13614" t="s">
        <v>17</v>
      </c>
      <c r="H13614" t="s">
        <v>17315</v>
      </c>
      <c r="I13614" s="74">
        <v>45160</v>
      </c>
      <c r="J13614" t="s">
        <v>19</v>
      </c>
      <c r="K13614" t="s">
        <v>17325</v>
      </c>
    </row>
    <row r="13615" spans="1:11" hidden="1" x14ac:dyDescent="0.3">
      <c r="A13615" t="s">
        <v>18868</v>
      </c>
      <c r="B13615" t="s">
        <v>18869</v>
      </c>
      <c r="C13615" t="s">
        <v>17410</v>
      </c>
      <c r="D13615" t="s">
        <v>17411</v>
      </c>
      <c r="E13615" s="74">
        <v>44420</v>
      </c>
      <c r="F13615">
        <v>8.5680000000000006E-2</v>
      </c>
      <c r="G13615" t="s">
        <v>17</v>
      </c>
      <c r="H13615" t="s">
        <v>17315</v>
      </c>
      <c r="I13615" s="74">
        <v>45160</v>
      </c>
      <c r="J13615" t="s">
        <v>19</v>
      </c>
      <c r="K13615" t="s">
        <v>17325</v>
      </c>
    </row>
    <row r="13616" spans="1:11" hidden="1" x14ac:dyDescent="0.3">
      <c r="A13616" t="s">
        <v>18814</v>
      </c>
      <c r="B13616" t="s">
        <v>18815</v>
      </c>
      <c r="C13616" t="s">
        <v>17410</v>
      </c>
      <c r="D13616" t="s">
        <v>17411</v>
      </c>
      <c r="E13616" s="74">
        <v>44621</v>
      </c>
      <c r="F13616">
        <v>0.19822200000000001</v>
      </c>
      <c r="G13616" t="s">
        <v>17</v>
      </c>
      <c r="H13616" t="s">
        <v>17315</v>
      </c>
      <c r="I13616" s="74">
        <v>45160</v>
      </c>
      <c r="J13616" t="s">
        <v>19</v>
      </c>
      <c r="K13616" t="s">
        <v>17325</v>
      </c>
    </row>
    <row r="13617" spans="1:11" hidden="1" x14ac:dyDescent="0.3">
      <c r="A13617" t="s">
        <v>19622</v>
      </c>
      <c r="B13617" t="s">
        <v>19623</v>
      </c>
      <c r="C13617" t="s">
        <v>17410</v>
      </c>
      <c r="D13617" t="s">
        <v>17411</v>
      </c>
      <c r="E13617" s="74">
        <v>44845</v>
      </c>
      <c r="F13617">
        <v>0.10476000000000001</v>
      </c>
      <c r="G13617" t="s">
        <v>17</v>
      </c>
      <c r="H13617" t="s">
        <v>17315</v>
      </c>
      <c r="I13617" s="74">
        <v>45162</v>
      </c>
      <c r="J13617" t="s">
        <v>19</v>
      </c>
      <c r="K13617" t="s">
        <v>17325</v>
      </c>
    </row>
    <row r="13618" spans="1:11" hidden="1" x14ac:dyDescent="0.3">
      <c r="A13618" t="s">
        <v>19618</v>
      </c>
      <c r="B13618" t="s">
        <v>19619</v>
      </c>
      <c r="C13618" t="s">
        <v>17410</v>
      </c>
      <c r="D13618" t="s">
        <v>17411</v>
      </c>
      <c r="E13618" s="74">
        <v>44377</v>
      </c>
      <c r="F13618">
        <v>0.170933</v>
      </c>
      <c r="G13618" t="s">
        <v>17</v>
      </c>
      <c r="H13618" t="s">
        <v>17315</v>
      </c>
      <c r="I13618" s="74">
        <v>45162</v>
      </c>
      <c r="J13618" t="s">
        <v>19</v>
      </c>
      <c r="K13618" t="s">
        <v>17325</v>
      </c>
    </row>
    <row r="13619" spans="1:11" hidden="1" x14ac:dyDescent="0.3">
      <c r="A13619" t="s">
        <v>19610</v>
      </c>
      <c r="B13619" t="s">
        <v>19611</v>
      </c>
      <c r="C13619" t="s">
        <v>17410</v>
      </c>
      <c r="D13619" t="s">
        <v>17411</v>
      </c>
      <c r="E13619" s="74">
        <v>44788</v>
      </c>
      <c r="F13619">
        <v>0.21068000000000001</v>
      </c>
      <c r="G13619" t="s">
        <v>17</v>
      </c>
      <c r="H13619" t="s">
        <v>17315</v>
      </c>
      <c r="I13619" s="74">
        <v>45162</v>
      </c>
      <c r="J13619" t="s">
        <v>19</v>
      </c>
      <c r="K13619" t="s">
        <v>17325</v>
      </c>
    </row>
    <row r="13620" spans="1:11" hidden="1" x14ac:dyDescent="0.3">
      <c r="A13620" t="s">
        <v>19600</v>
      </c>
      <c r="B13620" t="s">
        <v>19601</v>
      </c>
      <c r="C13620" t="s">
        <v>17410</v>
      </c>
      <c r="D13620" t="s">
        <v>17411</v>
      </c>
      <c r="E13620" s="74">
        <v>44245</v>
      </c>
      <c r="F13620">
        <v>0.16255800000000001</v>
      </c>
      <c r="G13620" t="s">
        <v>17</v>
      </c>
      <c r="H13620" t="s">
        <v>17315</v>
      </c>
      <c r="I13620" s="74">
        <v>45162</v>
      </c>
      <c r="J13620" t="s">
        <v>19</v>
      </c>
      <c r="K13620" t="s">
        <v>17325</v>
      </c>
    </row>
    <row r="13621" spans="1:11" hidden="1" x14ac:dyDescent="0.3">
      <c r="A13621" t="s">
        <v>19594</v>
      </c>
      <c r="B13621" t="s">
        <v>19595</v>
      </c>
      <c r="C13621" t="s">
        <v>17410</v>
      </c>
      <c r="D13621" t="s">
        <v>17411</v>
      </c>
      <c r="E13621" s="74">
        <v>41661</v>
      </c>
      <c r="F13621">
        <v>0.20159099999999999</v>
      </c>
      <c r="G13621" t="s">
        <v>17</v>
      </c>
      <c r="H13621" t="s">
        <v>17315</v>
      </c>
      <c r="I13621" s="74">
        <v>45162</v>
      </c>
      <c r="J13621" t="s">
        <v>19</v>
      </c>
      <c r="K13621" t="s">
        <v>17325</v>
      </c>
    </row>
    <row r="13622" spans="1:11" hidden="1" x14ac:dyDescent="0.3">
      <c r="A13622" t="s">
        <v>19608</v>
      </c>
      <c r="B13622" t="s">
        <v>19609</v>
      </c>
      <c r="C13622" t="s">
        <v>17410</v>
      </c>
      <c r="D13622" t="s">
        <v>17411</v>
      </c>
      <c r="E13622" s="74">
        <v>44725</v>
      </c>
      <c r="F13622">
        <v>0.21959999999999999</v>
      </c>
      <c r="G13622" t="s">
        <v>17</v>
      </c>
      <c r="H13622" t="s">
        <v>17315</v>
      </c>
      <c r="I13622" s="74">
        <v>45162</v>
      </c>
      <c r="J13622" t="s">
        <v>19</v>
      </c>
      <c r="K13622" t="s">
        <v>17325</v>
      </c>
    </row>
    <row r="13623" spans="1:11" hidden="1" x14ac:dyDescent="0.3">
      <c r="A13623" t="s">
        <v>19602</v>
      </c>
      <c r="B13623" t="s">
        <v>19603</v>
      </c>
      <c r="C13623" t="s">
        <v>17410</v>
      </c>
      <c r="D13623" t="s">
        <v>17411</v>
      </c>
      <c r="E13623" s="74">
        <v>44412</v>
      </c>
      <c r="F13623">
        <v>0.210623</v>
      </c>
      <c r="G13623" t="s">
        <v>17</v>
      </c>
      <c r="H13623" t="s">
        <v>17315</v>
      </c>
      <c r="I13623" s="74">
        <v>45162</v>
      </c>
      <c r="J13623" t="s">
        <v>19</v>
      </c>
      <c r="K13623" t="s">
        <v>17325</v>
      </c>
    </row>
    <row r="13624" spans="1:11" hidden="1" x14ac:dyDescent="0.3">
      <c r="A13624" t="s">
        <v>19586</v>
      </c>
      <c r="B13624" t="s">
        <v>19587</v>
      </c>
      <c r="C13624" t="s">
        <v>17410</v>
      </c>
      <c r="D13624" t="s">
        <v>17411</v>
      </c>
      <c r="E13624" s="74">
        <v>41655</v>
      </c>
      <c r="F13624">
        <v>0.19103400000000001</v>
      </c>
      <c r="G13624" t="s">
        <v>17</v>
      </c>
      <c r="H13624" t="s">
        <v>17315</v>
      </c>
      <c r="I13624" s="74">
        <v>45162</v>
      </c>
      <c r="J13624" t="s">
        <v>19</v>
      </c>
      <c r="K13624" t="s">
        <v>17325</v>
      </c>
    </row>
    <row r="13625" spans="1:11" hidden="1" x14ac:dyDescent="0.3">
      <c r="A13625" t="s">
        <v>19580</v>
      </c>
      <c r="B13625" t="s">
        <v>19581</v>
      </c>
      <c r="C13625" t="s">
        <v>17410</v>
      </c>
      <c r="D13625" t="s">
        <v>17411</v>
      </c>
      <c r="E13625" s="74">
        <v>44244</v>
      </c>
      <c r="F13625">
        <v>0.18512999999999999</v>
      </c>
      <c r="G13625" t="s">
        <v>17</v>
      </c>
      <c r="H13625" t="s">
        <v>17315</v>
      </c>
      <c r="I13625" s="74">
        <v>45162</v>
      </c>
      <c r="J13625" t="s">
        <v>19</v>
      </c>
      <c r="K13625" t="s">
        <v>17325</v>
      </c>
    </row>
    <row r="13626" spans="1:11" hidden="1" x14ac:dyDescent="0.3">
      <c r="A13626" t="s">
        <v>19574</v>
      </c>
      <c r="B13626" t="s">
        <v>19575</v>
      </c>
      <c r="C13626" t="s">
        <v>17410</v>
      </c>
      <c r="D13626" t="s">
        <v>17411</v>
      </c>
      <c r="E13626" s="74">
        <v>44840</v>
      </c>
      <c r="F13626">
        <v>0.2034</v>
      </c>
      <c r="G13626" t="s">
        <v>17</v>
      </c>
      <c r="H13626" t="s">
        <v>17315</v>
      </c>
      <c r="I13626" s="74">
        <v>45162</v>
      </c>
      <c r="J13626" t="s">
        <v>19</v>
      </c>
      <c r="K13626" t="s">
        <v>17325</v>
      </c>
    </row>
    <row r="13627" spans="1:11" hidden="1" x14ac:dyDescent="0.3">
      <c r="A13627" t="s">
        <v>19570</v>
      </c>
      <c r="B13627" t="s">
        <v>19571</v>
      </c>
      <c r="C13627" t="s">
        <v>17410</v>
      </c>
      <c r="D13627" t="s">
        <v>17411</v>
      </c>
      <c r="E13627" s="74">
        <v>44805</v>
      </c>
      <c r="F13627">
        <v>0.16524</v>
      </c>
      <c r="G13627" t="s">
        <v>17</v>
      </c>
      <c r="H13627" t="s">
        <v>17315</v>
      </c>
      <c r="I13627" s="74">
        <v>45162</v>
      </c>
      <c r="J13627" t="s">
        <v>19</v>
      </c>
      <c r="K13627" t="s">
        <v>17325</v>
      </c>
    </row>
    <row r="13628" spans="1:11" hidden="1" x14ac:dyDescent="0.3">
      <c r="A13628" t="s">
        <v>19568</v>
      </c>
      <c r="B13628" t="s">
        <v>19569</v>
      </c>
      <c r="C13628" t="s">
        <v>17410</v>
      </c>
      <c r="D13628" t="s">
        <v>17411</v>
      </c>
      <c r="E13628" s="74">
        <v>44481</v>
      </c>
      <c r="F13628">
        <v>0.19461600000000001</v>
      </c>
      <c r="G13628" t="s">
        <v>17</v>
      </c>
      <c r="H13628" t="s">
        <v>17315</v>
      </c>
      <c r="I13628" s="74">
        <v>45162</v>
      </c>
      <c r="J13628" t="s">
        <v>19</v>
      </c>
      <c r="K13628" t="s">
        <v>17325</v>
      </c>
    </row>
    <row r="13629" spans="1:11" hidden="1" x14ac:dyDescent="0.3">
      <c r="A13629" t="s">
        <v>19566</v>
      </c>
      <c r="B13629" t="s">
        <v>19567</v>
      </c>
      <c r="C13629" t="s">
        <v>17410</v>
      </c>
      <c r="D13629" t="s">
        <v>17411</v>
      </c>
      <c r="E13629" s="74">
        <v>44245</v>
      </c>
      <c r="F13629">
        <v>0.151308</v>
      </c>
      <c r="G13629" t="s">
        <v>17</v>
      </c>
      <c r="H13629" t="s">
        <v>17315</v>
      </c>
      <c r="I13629" s="74">
        <v>45162</v>
      </c>
      <c r="J13629" t="s">
        <v>19</v>
      </c>
      <c r="K13629" t="s">
        <v>17325</v>
      </c>
    </row>
    <row r="13630" spans="1:11" hidden="1" x14ac:dyDescent="0.3">
      <c r="A13630" t="s">
        <v>19537</v>
      </c>
      <c r="B13630" t="s">
        <v>19538</v>
      </c>
      <c r="C13630" t="s">
        <v>17410</v>
      </c>
      <c r="D13630" t="s">
        <v>17411</v>
      </c>
      <c r="E13630" s="74">
        <v>44718</v>
      </c>
      <c r="F13630">
        <v>0.15587999999999999</v>
      </c>
      <c r="G13630" t="s">
        <v>17</v>
      </c>
      <c r="H13630" t="s">
        <v>17315</v>
      </c>
      <c r="I13630" s="74">
        <v>45162</v>
      </c>
      <c r="J13630" t="s">
        <v>19</v>
      </c>
      <c r="K13630" t="s">
        <v>17325</v>
      </c>
    </row>
    <row r="13631" spans="1:11" hidden="1" x14ac:dyDescent="0.3">
      <c r="A13631" t="s">
        <v>19584</v>
      </c>
      <c r="B13631" t="s">
        <v>19585</v>
      </c>
      <c r="C13631" t="s">
        <v>17410</v>
      </c>
      <c r="D13631" t="s">
        <v>17411</v>
      </c>
      <c r="E13631" s="74">
        <v>44743</v>
      </c>
      <c r="F13631">
        <v>0.17352000000000001</v>
      </c>
      <c r="G13631" t="s">
        <v>17</v>
      </c>
      <c r="H13631" t="s">
        <v>17315</v>
      </c>
      <c r="I13631" s="74">
        <v>45320</v>
      </c>
      <c r="J13631" t="s">
        <v>19</v>
      </c>
      <c r="K13631" t="s">
        <v>17325</v>
      </c>
    </row>
    <row r="13632" spans="1:11" hidden="1" x14ac:dyDescent="0.3">
      <c r="A13632" t="s">
        <v>19582</v>
      </c>
      <c r="B13632" t="s">
        <v>19583</v>
      </c>
      <c r="C13632" t="s">
        <v>17410</v>
      </c>
      <c r="D13632" t="s">
        <v>17411</v>
      </c>
      <c r="E13632" s="74">
        <v>44264</v>
      </c>
      <c r="F13632">
        <v>0.167544</v>
      </c>
      <c r="G13632" t="s">
        <v>17</v>
      </c>
      <c r="H13632" t="s">
        <v>17315</v>
      </c>
      <c r="I13632" s="74">
        <v>45320</v>
      </c>
      <c r="J13632" t="s">
        <v>19</v>
      </c>
      <c r="K13632" t="s">
        <v>17325</v>
      </c>
    </row>
    <row r="13633" spans="1:11" hidden="1" x14ac:dyDescent="0.3">
      <c r="A13633" t="s">
        <v>19576</v>
      </c>
      <c r="B13633" t="s">
        <v>19577</v>
      </c>
      <c r="C13633" t="s">
        <v>17410</v>
      </c>
      <c r="D13633" t="s">
        <v>17411</v>
      </c>
      <c r="E13633" s="74">
        <v>44469</v>
      </c>
      <c r="F13633">
        <v>0.16217999999999999</v>
      </c>
      <c r="G13633" t="s">
        <v>17</v>
      </c>
      <c r="H13633" t="s">
        <v>17315</v>
      </c>
      <c r="I13633" s="74">
        <v>45320</v>
      </c>
      <c r="J13633" t="s">
        <v>19</v>
      </c>
      <c r="K13633" t="s">
        <v>17325</v>
      </c>
    </row>
    <row r="13634" spans="1:11" hidden="1" x14ac:dyDescent="0.3">
      <c r="A13634" t="s">
        <v>19590</v>
      </c>
      <c r="B13634" t="s">
        <v>19591</v>
      </c>
      <c r="C13634" t="s">
        <v>17410</v>
      </c>
      <c r="D13634" t="s">
        <v>17411</v>
      </c>
      <c r="E13634" s="74">
        <v>44803</v>
      </c>
      <c r="F13634">
        <v>0.21240000000000001</v>
      </c>
      <c r="G13634" t="s">
        <v>17</v>
      </c>
      <c r="H13634" t="s">
        <v>17315</v>
      </c>
      <c r="I13634" s="74">
        <v>45162</v>
      </c>
      <c r="J13634" t="s">
        <v>19</v>
      </c>
      <c r="K13634" t="s">
        <v>17325</v>
      </c>
    </row>
    <row r="13635" spans="1:11" hidden="1" x14ac:dyDescent="0.3">
      <c r="A13635" t="s">
        <v>19612</v>
      </c>
      <c r="B13635" t="s">
        <v>19613</v>
      </c>
      <c r="C13635" t="s">
        <v>17410</v>
      </c>
      <c r="D13635" t="s">
        <v>17411</v>
      </c>
      <c r="E13635" s="74">
        <v>44848</v>
      </c>
      <c r="F13635">
        <v>0.18684000000000001</v>
      </c>
      <c r="G13635" t="s">
        <v>17</v>
      </c>
      <c r="H13635" t="s">
        <v>17315</v>
      </c>
      <c r="I13635" s="74">
        <v>45162</v>
      </c>
      <c r="J13635" t="s">
        <v>19</v>
      </c>
      <c r="K13635" t="s">
        <v>17325</v>
      </c>
    </row>
    <row r="13636" spans="1:11" hidden="1" x14ac:dyDescent="0.3">
      <c r="A13636" t="s">
        <v>19588</v>
      </c>
      <c r="B13636" t="s">
        <v>19589</v>
      </c>
      <c r="C13636" t="s">
        <v>17410</v>
      </c>
      <c r="D13636" t="s">
        <v>17411</v>
      </c>
      <c r="E13636" s="74">
        <v>44369</v>
      </c>
      <c r="F13636">
        <v>0.176814</v>
      </c>
      <c r="G13636" t="s">
        <v>17</v>
      </c>
      <c r="H13636" t="s">
        <v>17315</v>
      </c>
      <c r="I13636" s="74">
        <v>45320</v>
      </c>
      <c r="J13636" t="s">
        <v>19</v>
      </c>
      <c r="K13636" t="s">
        <v>17325</v>
      </c>
    </row>
    <row r="13637" spans="1:11" hidden="1" x14ac:dyDescent="0.3">
      <c r="A13637" t="s">
        <v>19616</v>
      </c>
      <c r="B13637" t="s">
        <v>19617</v>
      </c>
      <c r="C13637" t="s">
        <v>17410</v>
      </c>
      <c r="D13637" t="s">
        <v>17411</v>
      </c>
      <c r="E13637" s="74">
        <v>44874</v>
      </c>
      <c r="F13637">
        <v>0.18936</v>
      </c>
      <c r="G13637" t="s">
        <v>17</v>
      </c>
      <c r="H13637" t="s">
        <v>17315</v>
      </c>
      <c r="I13637" s="74">
        <v>45320</v>
      </c>
      <c r="J13637" t="s">
        <v>19</v>
      </c>
      <c r="K13637" t="s">
        <v>17325</v>
      </c>
    </row>
    <row r="13638" spans="1:11" hidden="1" x14ac:dyDescent="0.3">
      <c r="A13638" t="s">
        <v>19604</v>
      </c>
      <c r="B13638" t="s">
        <v>19605</v>
      </c>
      <c r="C13638" t="s">
        <v>17410</v>
      </c>
      <c r="D13638" t="s">
        <v>17411</v>
      </c>
      <c r="E13638" s="74">
        <v>44638</v>
      </c>
      <c r="F13638">
        <v>0.20880000000000001</v>
      </c>
      <c r="G13638" t="s">
        <v>17</v>
      </c>
      <c r="H13638" t="s">
        <v>17315</v>
      </c>
      <c r="I13638" s="74">
        <v>45162</v>
      </c>
      <c r="J13638" t="s">
        <v>19</v>
      </c>
      <c r="K13638" t="s">
        <v>17325</v>
      </c>
    </row>
    <row r="13639" spans="1:11" hidden="1" x14ac:dyDescent="0.3">
      <c r="A13639" t="s">
        <v>19562</v>
      </c>
      <c r="B13639" t="s">
        <v>19563</v>
      </c>
      <c r="C13639" t="s">
        <v>17410</v>
      </c>
      <c r="D13639" t="s">
        <v>17411</v>
      </c>
      <c r="E13639" s="74">
        <v>44830</v>
      </c>
      <c r="F13639">
        <v>0.19367999999999999</v>
      </c>
      <c r="G13639" t="s">
        <v>17</v>
      </c>
      <c r="H13639" t="s">
        <v>17315</v>
      </c>
      <c r="I13639" s="74">
        <v>45320</v>
      </c>
      <c r="J13639" t="s">
        <v>19</v>
      </c>
      <c r="K13639" t="s">
        <v>17325</v>
      </c>
    </row>
    <row r="13640" spans="1:11" hidden="1" x14ac:dyDescent="0.3">
      <c r="A13640" t="s">
        <v>19560</v>
      </c>
      <c r="B13640" t="s">
        <v>19561</v>
      </c>
      <c r="C13640" t="s">
        <v>17410</v>
      </c>
      <c r="D13640" t="s">
        <v>17411</v>
      </c>
      <c r="E13640" s="74">
        <v>44733</v>
      </c>
      <c r="F13640">
        <v>0.18323999999999999</v>
      </c>
      <c r="G13640" t="s">
        <v>17</v>
      </c>
      <c r="H13640" t="s">
        <v>17315</v>
      </c>
      <c r="I13640" s="74">
        <v>45320</v>
      </c>
      <c r="J13640" t="s">
        <v>19</v>
      </c>
      <c r="K13640" t="s">
        <v>17325</v>
      </c>
    </row>
    <row r="13641" spans="1:11" hidden="1" x14ac:dyDescent="0.3">
      <c r="A13641" t="s">
        <v>19554</v>
      </c>
      <c r="B13641" t="s">
        <v>19555</v>
      </c>
      <c r="C13641" t="s">
        <v>17410</v>
      </c>
      <c r="D13641" t="s">
        <v>17411</v>
      </c>
      <c r="E13641" s="74">
        <v>44379</v>
      </c>
      <c r="F13641">
        <v>0.14913000000000001</v>
      </c>
      <c r="G13641" t="s">
        <v>17</v>
      </c>
      <c r="H13641" t="s">
        <v>17315</v>
      </c>
      <c r="I13641" s="74">
        <v>45320</v>
      </c>
      <c r="J13641" t="s">
        <v>19</v>
      </c>
      <c r="K13641" t="s">
        <v>17325</v>
      </c>
    </row>
    <row r="13642" spans="1:11" hidden="1" x14ac:dyDescent="0.3">
      <c r="A13642" t="s">
        <v>19543</v>
      </c>
      <c r="B13642" t="s">
        <v>19544</v>
      </c>
      <c r="C13642" t="s">
        <v>17410</v>
      </c>
      <c r="D13642" t="s">
        <v>17411</v>
      </c>
      <c r="E13642" s="74">
        <v>44316</v>
      </c>
      <c r="F13642">
        <v>0.15659999999999999</v>
      </c>
      <c r="G13642" t="s">
        <v>17</v>
      </c>
      <c r="H13642" t="s">
        <v>17315</v>
      </c>
      <c r="I13642" s="74">
        <v>45162</v>
      </c>
      <c r="J13642" t="s">
        <v>19</v>
      </c>
      <c r="K13642" t="s">
        <v>17325</v>
      </c>
    </row>
    <row r="13643" spans="1:11" hidden="1" x14ac:dyDescent="0.3">
      <c r="A13643" t="s">
        <v>19558</v>
      </c>
      <c r="B13643" t="s">
        <v>19559</v>
      </c>
      <c r="C13643" t="s">
        <v>17410</v>
      </c>
      <c r="D13643" t="s">
        <v>17411</v>
      </c>
      <c r="E13643" s="74">
        <v>44652</v>
      </c>
      <c r="F13643">
        <v>0.17496</v>
      </c>
      <c r="G13643" t="s">
        <v>17</v>
      </c>
      <c r="H13643" t="s">
        <v>17315</v>
      </c>
      <c r="I13643" s="74">
        <v>45320</v>
      </c>
      <c r="J13643" t="s">
        <v>19</v>
      </c>
      <c r="K13643" t="s">
        <v>17325</v>
      </c>
    </row>
    <row r="13644" spans="1:11" hidden="1" x14ac:dyDescent="0.3">
      <c r="A13644" t="s">
        <v>19552</v>
      </c>
      <c r="B13644" t="s">
        <v>19553</v>
      </c>
      <c r="C13644" t="s">
        <v>17410</v>
      </c>
      <c r="D13644" t="s">
        <v>17411</v>
      </c>
      <c r="E13644" s="74">
        <v>44354</v>
      </c>
      <c r="F13644">
        <v>0.16902</v>
      </c>
      <c r="G13644" t="s">
        <v>17</v>
      </c>
      <c r="H13644" t="s">
        <v>17315</v>
      </c>
      <c r="I13644" s="74">
        <v>45320</v>
      </c>
      <c r="J13644" t="s">
        <v>19</v>
      </c>
      <c r="K13644" t="s">
        <v>17325</v>
      </c>
    </row>
    <row r="13645" spans="1:11" hidden="1" x14ac:dyDescent="0.3">
      <c r="A13645" t="s">
        <v>26642</v>
      </c>
      <c r="B13645" t="s">
        <v>26643</v>
      </c>
      <c r="C13645" t="s">
        <v>17410</v>
      </c>
      <c r="D13645" t="s">
        <v>17411</v>
      </c>
      <c r="E13645" s="74">
        <v>42709</v>
      </c>
      <c r="F13645">
        <v>0.24787600000000001</v>
      </c>
      <c r="G13645" t="s">
        <v>17</v>
      </c>
      <c r="H13645" t="s">
        <v>17315</v>
      </c>
      <c r="I13645" s="74">
        <v>45563</v>
      </c>
      <c r="J13645" t="s">
        <v>19</v>
      </c>
      <c r="K13645" t="s">
        <v>17325</v>
      </c>
    </row>
    <row r="13646" spans="1:11" hidden="1" x14ac:dyDescent="0.3">
      <c r="A13646" t="s">
        <v>26646</v>
      </c>
      <c r="B13646" t="s">
        <v>26647</v>
      </c>
      <c r="C13646" t="s">
        <v>17410</v>
      </c>
      <c r="D13646" t="s">
        <v>17411</v>
      </c>
      <c r="E13646" s="74">
        <v>42186</v>
      </c>
      <c r="F13646">
        <v>0.24696699999999999</v>
      </c>
      <c r="G13646" t="s">
        <v>17</v>
      </c>
      <c r="H13646" t="s">
        <v>17315</v>
      </c>
      <c r="I13646" s="74">
        <v>45563</v>
      </c>
      <c r="J13646" t="s">
        <v>19</v>
      </c>
      <c r="K13646" t="s">
        <v>17325</v>
      </c>
    </row>
    <row r="13647" spans="1:11" hidden="1" x14ac:dyDescent="0.3">
      <c r="A13647" t="s">
        <v>26602</v>
      </c>
      <c r="B13647" t="s">
        <v>26603</v>
      </c>
      <c r="C13647" t="s">
        <v>17410</v>
      </c>
      <c r="D13647" t="s">
        <v>17411</v>
      </c>
      <c r="E13647" s="74">
        <v>42235</v>
      </c>
      <c r="F13647">
        <v>0.248942</v>
      </c>
      <c r="G13647" t="s">
        <v>17</v>
      </c>
      <c r="H13647" t="s">
        <v>17315</v>
      </c>
      <c r="I13647" s="74">
        <v>45553</v>
      </c>
      <c r="J13647" t="s">
        <v>19</v>
      </c>
      <c r="K13647" t="s">
        <v>17325</v>
      </c>
    </row>
    <row r="13648" spans="1:11" hidden="1" x14ac:dyDescent="0.3">
      <c r="A13648" t="s">
        <v>26610</v>
      </c>
      <c r="B13648" t="s">
        <v>26611</v>
      </c>
      <c r="C13648" t="s">
        <v>17410</v>
      </c>
      <c r="D13648" t="s">
        <v>17411</v>
      </c>
      <c r="E13648" s="74">
        <v>42142</v>
      </c>
      <c r="F13648">
        <v>0.23622799999999999</v>
      </c>
      <c r="G13648" t="s">
        <v>17</v>
      </c>
      <c r="H13648" t="s">
        <v>17315</v>
      </c>
      <c r="I13648" s="74">
        <v>45553</v>
      </c>
      <c r="J13648" t="s">
        <v>19</v>
      </c>
      <c r="K13648" t="s">
        <v>17325</v>
      </c>
    </row>
    <row r="13649" spans="1:11" hidden="1" x14ac:dyDescent="0.3">
      <c r="A13649" t="s">
        <v>26618</v>
      </c>
      <c r="B13649" t="s">
        <v>26619</v>
      </c>
      <c r="C13649" t="s">
        <v>17410</v>
      </c>
      <c r="D13649" t="s">
        <v>17411</v>
      </c>
      <c r="E13649" s="74">
        <v>42212</v>
      </c>
      <c r="F13649">
        <v>0.24704799999999999</v>
      </c>
      <c r="G13649" t="s">
        <v>17</v>
      </c>
      <c r="H13649" t="s">
        <v>17315</v>
      </c>
      <c r="I13649" s="74">
        <v>45639</v>
      </c>
      <c r="J13649" t="s">
        <v>19</v>
      </c>
      <c r="K13649" t="s">
        <v>17325</v>
      </c>
    </row>
    <row r="13650" spans="1:11" hidden="1" x14ac:dyDescent="0.3">
      <c r="A13650" t="s">
        <v>26608</v>
      </c>
      <c r="B13650" t="s">
        <v>26609</v>
      </c>
      <c r="C13650" t="s">
        <v>17410</v>
      </c>
      <c r="D13650" t="s">
        <v>17411</v>
      </c>
      <c r="E13650" s="74">
        <v>42282</v>
      </c>
      <c r="F13650">
        <v>0.246308</v>
      </c>
      <c r="G13650" t="s">
        <v>17</v>
      </c>
      <c r="H13650" t="s">
        <v>17315</v>
      </c>
      <c r="I13650" s="74">
        <v>45553</v>
      </c>
      <c r="J13650" t="s">
        <v>19</v>
      </c>
      <c r="K13650" t="s">
        <v>17325</v>
      </c>
    </row>
    <row r="13651" spans="1:11" hidden="1" x14ac:dyDescent="0.3">
      <c r="A13651" t="s">
        <v>26612</v>
      </c>
      <c r="B13651" t="s">
        <v>26613</v>
      </c>
      <c r="C13651" t="s">
        <v>17410</v>
      </c>
      <c r="D13651" t="s">
        <v>17411</v>
      </c>
      <c r="E13651" s="74">
        <v>42250</v>
      </c>
      <c r="F13651">
        <v>0.248616</v>
      </c>
      <c r="G13651" t="s">
        <v>17</v>
      </c>
      <c r="H13651" t="s">
        <v>17315</v>
      </c>
      <c r="I13651" s="74">
        <v>45553</v>
      </c>
      <c r="J13651" t="s">
        <v>19</v>
      </c>
      <c r="K13651" t="s">
        <v>17325</v>
      </c>
    </row>
    <row r="13652" spans="1:11" hidden="1" x14ac:dyDescent="0.3">
      <c r="A13652" t="s">
        <v>26622</v>
      </c>
      <c r="B13652" t="s">
        <v>26623</v>
      </c>
      <c r="C13652" t="s">
        <v>17410</v>
      </c>
      <c r="D13652" t="s">
        <v>17411</v>
      </c>
      <c r="E13652" s="74">
        <v>42227</v>
      </c>
      <c r="F13652">
        <v>0.23538300000000001</v>
      </c>
      <c r="G13652" t="s">
        <v>17</v>
      </c>
      <c r="H13652" t="s">
        <v>17315</v>
      </c>
      <c r="I13652" s="74">
        <v>45563</v>
      </c>
      <c r="J13652" t="s">
        <v>19</v>
      </c>
      <c r="K13652" t="s">
        <v>17325</v>
      </c>
    </row>
    <row r="13653" spans="1:11" hidden="1" x14ac:dyDescent="0.3">
      <c r="A13653" t="s">
        <v>26628</v>
      </c>
      <c r="B13653" t="s">
        <v>26629</v>
      </c>
      <c r="C13653" t="s">
        <v>17410</v>
      </c>
      <c r="D13653" t="s">
        <v>17411</v>
      </c>
      <c r="E13653" s="74">
        <v>42213</v>
      </c>
      <c r="F13653">
        <v>0.246502</v>
      </c>
      <c r="G13653" t="s">
        <v>17</v>
      </c>
      <c r="H13653" t="s">
        <v>17315</v>
      </c>
      <c r="I13653" s="74">
        <v>45553</v>
      </c>
      <c r="J13653" t="s">
        <v>19</v>
      </c>
      <c r="K13653" t="s">
        <v>17325</v>
      </c>
    </row>
    <row r="13654" spans="1:11" hidden="1" x14ac:dyDescent="0.3">
      <c r="A13654" t="s">
        <v>26630</v>
      </c>
      <c r="B13654" t="s">
        <v>26631</v>
      </c>
      <c r="C13654" t="s">
        <v>17410</v>
      </c>
      <c r="D13654" t="s">
        <v>17411</v>
      </c>
      <c r="E13654" s="74">
        <v>42165</v>
      </c>
      <c r="F13654">
        <v>0.23354800000000001</v>
      </c>
      <c r="G13654" t="s">
        <v>17</v>
      </c>
      <c r="H13654" t="s">
        <v>17315</v>
      </c>
      <c r="I13654" s="74">
        <v>45563</v>
      </c>
      <c r="J13654" t="s">
        <v>19</v>
      </c>
      <c r="K13654" t="s">
        <v>17325</v>
      </c>
    </row>
    <row r="13655" spans="1:11" hidden="1" x14ac:dyDescent="0.3">
      <c r="A13655" t="s">
        <v>26614</v>
      </c>
      <c r="B13655" t="s">
        <v>26615</v>
      </c>
      <c r="C13655" t="s">
        <v>17410</v>
      </c>
      <c r="D13655" t="s">
        <v>17411</v>
      </c>
      <c r="E13655" s="74">
        <v>42135</v>
      </c>
      <c r="F13655">
        <v>0.248222</v>
      </c>
      <c r="G13655" t="s">
        <v>17</v>
      </c>
      <c r="H13655" t="s">
        <v>17315</v>
      </c>
      <c r="I13655" s="74">
        <v>45553</v>
      </c>
      <c r="J13655" t="s">
        <v>19</v>
      </c>
      <c r="K13655" t="s">
        <v>17325</v>
      </c>
    </row>
    <row r="13656" spans="1:11" hidden="1" x14ac:dyDescent="0.3">
      <c r="A13656" t="s">
        <v>26620</v>
      </c>
      <c r="B13656" t="s">
        <v>26621</v>
      </c>
      <c r="C13656" t="s">
        <v>17410</v>
      </c>
      <c r="D13656" t="s">
        <v>17411</v>
      </c>
      <c r="E13656" s="74">
        <v>42157</v>
      </c>
      <c r="F13656">
        <v>0.247113</v>
      </c>
      <c r="G13656" t="s">
        <v>17</v>
      </c>
      <c r="H13656" t="s">
        <v>17315</v>
      </c>
      <c r="I13656" s="74">
        <v>45563</v>
      </c>
      <c r="J13656" t="s">
        <v>19</v>
      </c>
      <c r="K13656" t="s">
        <v>17325</v>
      </c>
    </row>
    <row r="13657" spans="1:11" hidden="1" x14ac:dyDescent="0.3">
      <c r="A13657" t="s">
        <v>26600</v>
      </c>
      <c r="B13657" t="s">
        <v>26601</v>
      </c>
      <c r="C13657" t="s">
        <v>17410</v>
      </c>
      <c r="D13657" t="s">
        <v>17411</v>
      </c>
      <c r="E13657" s="74">
        <v>42128</v>
      </c>
      <c r="F13657">
        <v>0.248971</v>
      </c>
      <c r="G13657" t="s">
        <v>17</v>
      </c>
      <c r="H13657" t="s">
        <v>17315</v>
      </c>
      <c r="I13657" s="74">
        <v>45563</v>
      </c>
      <c r="J13657" t="s">
        <v>19</v>
      </c>
      <c r="K13657" t="s">
        <v>17325</v>
      </c>
    </row>
    <row r="13658" spans="1:11" hidden="1" x14ac:dyDescent="0.3">
      <c r="A13658" t="s">
        <v>26624</v>
      </c>
      <c r="B13658" t="s">
        <v>26625</v>
      </c>
      <c r="C13658" t="s">
        <v>17410</v>
      </c>
      <c r="D13658" t="s">
        <v>17411</v>
      </c>
      <c r="E13658" s="74">
        <v>42157</v>
      </c>
      <c r="F13658">
        <v>0.24820800000000001</v>
      </c>
      <c r="G13658" t="s">
        <v>17</v>
      </c>
      <c r="H13658" t="s">
        <v>17315</v>
      </c>
      <c r="I13658" s="74">
        <v>45563</v>
      </c>
      <c r="J13658" t="s">
        <v>19</v>
      </c>
      <c r="K13658" t="s">
        <v>17325</v>
      </c>
    </row>
    <row r="13659" spans="1:11" hidden="1" x14ac:dyDescent="0.3">
      <c r="A13659" t="s">
        <v>26636</v>
      </c>
      <c r="B13659" t="s">
        <v>26637</v>
      </c>
      <c r="C13659" t="s">
        <v>17410</v>
      </c>
      <c r="D13659" t="s">
        <v>17411</v>
      </c>
      <c r="E13659" s="74">
        <v>42185</v>
      </c>
      <c r="F13659">
        <v>0.24535799999999999</v>
      </c>
      <c r="G13659" t="s">
        <v>17</v>
      </c>
      <c r="H13659" t="s">
        <v>17315</v>
      </c>
      <c r="I13659" s="74">
        <v>45563</v>
      </c>
      <c r="J13659" t="s">
        <v>19</v>
      </c>
      <c r="K13659" t="s">
        <v>17325</v>
      </c>
    </row>
    <row r="13660" spans="1:11" hidden="1" x14ac:dyDescent="0.3">
      <c r="A13660" t="s">
        <v>26648</v>
      </c>
      <c r="B13660" t="s">
        <v>26649</v>
      </c>
      <c r="C13660" t="s">
        <v>17410</v>
      </c>
      <c r="D13660" t="s">
        <v>17411</v>
      </c>
      <c r="E13660" s="74">
        <v>42128</v>
      </c>
      <c r="F13660">
        <v>0.24632599999999999</v>
      </c>
      <c r="G13660" t="s">
        <v>17</v>
      </c>
      <c r="H13660" t="s">
        <v>17315</v>
      </c>
      <c r="I13660" s="74">
        <v>45553</v>
      </c>
      <c r="J13660" t="s">
        <v>19</v>
      </c>
      <c r="K13660" t="s">
        <v>17325</v>
      </c>
    </row>
    <row r="13661" spans="1:11" hidden="1" x14ac:dyDescent="0.3">
      <c r="A13661" t="s">
        <v>26626</v>
      </c>
      <c r="B13661" t="s">
        <v>26627</v>
      </c>
      <c r="C13661" t="s">
        <v>17410</v>
      </c>
      <c r="D13661" t="s">
        <v>17411</v>
      </c>
      <c r="E13661" s="74">
        <v>42230</v>
      </c>
      <c r="F13661">
        <v>0.247312</v>
      </c>
      <c r="G13661" t="s">
        <v>17</v>
      </c>
      <c r="H13661" t="s">
        <v>17315</v>
      </c>
      <c r="I13661" s="74">
        <v>45563</v>
      </c>
      <c r="J13661" t="s">
        <v>19</v>
      </c>
      <c r="K13661" t="s">
        <v>17325</v>
      </c>
    </row>
    <row r="13662" spans="1:11" hidden="1" x14ac:dyDescent="0.3">
      <c r="A13662" t="s">
        <v>26632</v>
      </c>
      <c r="B13662" t="s">
        <v>26633</v>
      </c>
      <c r="C13662" t="s">
        <v>17410</v>
      </c>
      <c r="D13662" t="s">
        <v>17411</v>
      </c>
      <c r="E13662" s="74">
        <v>42139</v>
      </c>
      <c r="F13662">
        <v>0.24667800000000001</v>
      </c>
      <c r="G13662" t="s">
        <v>17</v>
      </c>
      <c r="H13662" t="s">
        <v>17315</v>
      </c>
      <c r="I13662" s="74">
        <v>45680</v>
      </c>
      <c r="J13662" t="s">
        <v>19</v>
      </c>
      <c r="K13662" t="s">
        <v>17325</v>
      </c>
    </row>
    <row r="13663" spans="1:11" hidden="1" x14ac:dyDescent="0.3">
      <c r="A13663" t="s">
        <v>26640</v>
      </c>
      <c r="B13663" t="s">
        <v>26641</v>
      </c>
      <c r="C13663" t="s">
        <v>17410</v>
      </c>
      <c r="D13663" t="s">
        <v>17411</v>
      </c>
      <c r="E13663" s="74">
        <v>42121</v>
      </c>
      <c r="F13663">
        <v>0.247835</v>
      </c>
      <c r="G13663" t="s">
        <v>17</v>
      </c>
      <c r="H13663" t="s">
        <v>17315</v>
      </c>
      <c r="I13663" s="74">
        <v>45563</v>
      </c>
      <c r="J13663" t="s">
        <v>19</v>
      </c>
      <c r="K13663" t="s">
        <v>17325</v>
      </c>
    </row>
    <row r="13664" spans="1:11" hidden="1" x14ac:dyDescent="0.3">
      <c r="A13664" t="s">
        <v>26650</v>
      </c>
      <c r="B13664" t="s">
        <v>26651</v>
      </c>
      <c r="C13664" t="s">
        <v>17410</v>
      </c>
      <c r="D13664" t="s">
        <v>17411</v>
      </c>
      <c r="E13664" s="74">
        <v>42271</v>
      </c>
      <c r="F13664">
        <v>0.24723000000000001</v>
      </c>
      <c r="G13664" t="s">
        <v>17</v>
      </c>
      <c r="H13664" t="s">
        <v>17315</v>
      </c>
      <c r="I13664" s="74">
        <v>45680</v>
      </c>
      <c r="J13664" t="s">
        <v>19</v>
      </c>
      <c r="K13664" t="s">
        <v>17325</v>
      </c>
    </row>
    <row r="13665" spans="1:11" hidden="1" x14ac:dyDescent="0.3">
      <c r="A13665" t="s">
        <v>26652</v>
      </c>
      <c r="B13665" t="s">
        <v>26653</v>
      </c>
      <c r="C13665" t="s">
        <v>17410</v>
      </c>
      <c r="D13665" t="s">
        <v>17411</v>
      </c>
      <c r="E13665" s="74">
        <v>42128</v>
      </c>
      <c r="F13665">
        <v>0.245339</v>
      </c>
      <c r="G13665" t="s">
        <v>17</v>
      </c>
      <c r="H13665" t="s">
        <v>17315</v>
      </c>
      <c r="I13665" s="74">
        <v>45563</v>
      </c>
      <c r="J13665" t="s">
        <v>19</v>
      </c>
      <c r="K13665" t="s">
        <v>17325</v>
      </c>
    </row>
    <row r="13666" spans="1:11" hidden="1" x14ac:dyDescent="0.3">
      <c r="A13666" t="s">
        <v>26654</v>
      </c>
      <c r="B13666" t="s">
        <v>26655</v>
      </c>
      <c r="C13666" t="s">
        <v>17410</v>
      </c>
      <c r="D13666" t="s">
        <v>17411</v>
      </c>
      <c r="E13666" s="74">
        <v>42129</v>
      </c>
      <c r="F13666">
        <v>0.24839700000000001</v>
      </c>
      <c r="G13666" t="s">
        <v>17</v>
      </c>
      <c r="H13666" t="s">
        <v>17315</v>
      </c>
      <c r="I13666" s="74">
        <v>45553</v>
      </c>
      <c r="J13666" t="s">
        <v>19</v>
      </c>
      <c r="K13666" t="s">
        <v>17325</v>
      </c>
    </row>
    <row r="13667" spans="1:11" hidden="1" x14ac:dyDescent="0.3">
      <c r="A13667" t="s">
        <v>26638</v>
      </c>
      <c r="B13667" t="s">
        <v>26639</v>
      </c>
      <c r="C13667" t="s">
        <v>17410</v>
      </c>
      <c r="D13667" t="s">
        <v>17411</v>
      </c>
      <c r="E13667" s="74">
        <v>42382</v>
      </c>
      <c r="F13667">
        <v>0.212593</v>
      </c>
      <c r="G13667" t="s">
        <v>17</v>
      </c>
      <c r="H13667" t="s">
        <v>17315</v>
      </c>
      <c r="I13667" s="74">
        <v>45553</v>
      </c>
      <c r="J13667" t="s">
        <v>19</v>
      </c>
      <c r="K13667" t="s">
        <v>17325</v>
      </c>
    </row>
    <row r="13668" spans="1:11" hidden="1" x14ac:dyDescent="0.3">
      <c r="A13668" t="s">
        <v>26698</v>
      </c>
      <c r="B13668" t="s">
        <v>26699</v>
      </c>
      <c r="C13668" t="s">
        <v>17410</v>
      </c>
      <c r="D13668" t="s">
        <v>17411</v>
      </c>
      <c r="E13668" s="74">
        <v>42128</v>
      </c>
      <c r="F13668">
        <v>0.24460000000000001</v>
      </c>
      <c r="G13668" t="s">
        <v>17</v>
      </c>
      <c r="H13668" t="s">
        <v>17315</v>
      </c>
      <c r="I13668" s="74">
        <v>45559</v>
      </c>
      <c r="J13668" t="s">
        <v>19</v>
      </c>
      <c r="K13668" t="s">
        <v>17325</v>
      </c>
    </row>
    <row r="13669" spans="1:11" hidden="1" x14ac:dyDescent="0.3">
      <c r="A13669" t="s">
        <v>26704</v>
      </c>
      <c r="B13669" t="s">
        <v>26705</v>
      </c>
      <c r="C13669" t="s">
        <v>17410</v>
      </c>
      <c r="D13669" t="s">
        <v>17411</v>
      </c>
      <c r="E13669" s="74">
        <v>42339</v>
      </c>
      <c r="F13669">
        <v>0.24759800000000001</v>
      </c>
      <c r="G13669" t="s">
        <v>17</v>
      </c>
      <c r="H13669" t="s">
        <v>17315</v>
      </c>
      <c r="I13669" s="74">
        <v>45559</v>
      </c>
      <c r="J13669" t="s">
        <v>19</v>
      </c>
      <c r="K13669" t="s">
        <v>17325</v>
      </c>
    </row>
    <row r="13670" spans="1:11" hidden="1" x14ac:dyDescent="0.3">
      <c r="A13670" t="s">
        <v>26686</v>
      </c>
      <c r="B13670" t="s">
        <v>26687</v>
      </c>
      <c r="C13670" t="s">
        <v>17410</v>
      </c>
      <c r="D13670" t="s">
        <v>17411</v>
      </c>
      <c r="E13670" s="74">
        <v>42761</v>
      </c>
      <c r="F13670">
        <v>0.24679799999999999</v>
      </c>
      <c r="G13670" t="s">
        <v>17</v>
      </c>
      <c r="H13670" t="s">
        <v>17315</v>
      </c>
      <c r="I13670" s="74">
        <v>45553</v>
      </c>
      <c r="J13670" t="s">
        <v>19</v>
      </c>
      <c r="K13670" t="s">
        <v>17325</v>
      </c>
    </row>
    <row r="13671" spans="1:11" hidden="1" x14ac:dyDescent="0.3">
      <c r="A13671" t="s">
        <v>26688</v>
      </c>
      <c r="B13671" t="s">
        <v>26689</v>
      </c>
      <c r="C13671" t="s">
        <v>17410</v>
      </c>
      <c r="D13671" t="s">
        <v>17411</v>
      </c>
      <c r="E13671" s="74">
        <v>42956</v>
      </c>
      <c r="F13671">
        <v>0.24626300000000001</v>
      </c>
      <c r="G13671" t="s">
        <v>17</v>
      </c>
      <c r="H13671" t="s">
        <v>17315</v>
      </c>
      <c r="I13671" s="74">
        <v>45635</v>
      </c>
      <c r="J13671" t="s">
        <v>19</v>
      </c>
      <c r="K13671" t="s">
        <v>17325</v>
      </c>
    </row>
    <row r="13672" spans="1:11" hidden="1" x14ac:dyDescent="0.3">
      <c r="A13672" t="s">
        <v>26694</v>
      </c>
      <c r="B13672" t="s">
        <v>26695</v>
      </c>
      <c r="C13672" t="s">
        <v>17410</v>
      </c>
      <c r="D13672" t="s">
        <v>17411</v>
      </c>
      <c r="E13672" s="74">
        <v>43445</v>
      </c>
      <c r="F13672">
        <v>0.23819599999999999</v>
      </c>
      <c r="G13672" t="s">
        <v>17</v>
      </c>
      <c r="H13672" t="s">
        <v>17315</v>
      </c>
      <c r="I13672" s="74">
        <v>45553</v>
      </c>
      <c r="J13672" t="s">
        <v>19</v>
      </c>
      <c r="K13672" t="s">
        <v>17325</v>
      </c>
    </row>
    <row r="13673" spans="1:11" hidden="1" x14ac:dyDescent="0.3">
      <c r="A13673" t="s">
        <v>26766</v>
      </c>
      <c r="B13673" t="s">
        <v>26767</v>
      </c>
      <c r="C13673" t="s">
        <v>17410</v>
      </c>
      <c r="D13673" t="s">
        <v>17411</v>
      </c>
      <c r="E13673" s="74">
        <v>43669</v>
      </c>
      <c r="F13673">
        <v>0.24248600000000001</v>
      </c>
      <c r="G13673" t="s">
        <v>17</v>
      </c>
      <c r="H13673" t="s">
        <v>17315</v>
      </c>
      <c r="I13673" s="74">
        <v>45553</v>
      </c>
      <c r="J13673" t="s">
        <v>19</v>
      </c>
      <c r="K13673" t="s">
        <v>17325</v>
      </c>
    </row>
    <row r="13674" spans="1:11" hidden="1" x14ac:dyDescent="0.3">
      <c r="A13674" t="s">
        <v>27159</v>
      </c>
      <c r="B13674" t="s">
        <v>27160</v>
      </c>
      <c r="C13674" t="s">
        <v>17410</v>
      </c>
      <c r="D13674" t="s">
        <v>17411</v>
      </c>
      <c r="E13674" s="74">
        <v>42157</v>
      </c>
      <c r="F13674">
        <v>0.244112</v>
      </c>
      <c r="G13674" t="s">
        <v>17</v>
      </c>
      <c r="H13674" t="s">
        <v>17315</v>
      </c>
      <c r="I13674" s="74">
        <v>45680</v>
      </c>
      <c r="J13674" t="s">
        <v>19</v>
      </c>
      <c r="K13674" t="s">
        <v>17325</v>
      </c>
    </row>
    <row r="13675" spans="1:11" hidden="1" x14ac:dyDescent="0.3">
      <c r="A13675" t="s">
        <v>27155</v>
      </c>
      <c r="B13675" t="s">
        <v>27156</v>
      </c>
      <c r="C13675" t="s">
        <v>17410</v>
      </c>
      <c r="D13675" t="s">
        <v>17411</v>
      </c>
      <c r="E13675" s="74">
        <v>44306</v>
      </c>
      <c r="F13675">
        <v>0.24666099999999999</v>
      </c>
      <c r="G13675" t="s">
        <v>17</v>
      </c>
      <c r="H13675" t="s">
        <v>17315</v>
      </c>
      <c r="I13675" s="74">
        <v>45680</v>
      </c>
      <c r="J13675" t="s">
        <v>19</v>
      </c>
      <c r="K13675" t="s">
        <v>17325</v>
      </c>
    </row>
    <row r="13676" spans="1:11" hidden="1" x14ac:dyDescent="0.3">
      <c r="A13676" t="s">
        <v>27157</v>
      </c>
      <c r="B13676" t="s">
        <v>27158</v>
      </c>
      <c r="C13676" t="s">
        <v>17410</v>
      </c>
      <c r="D13676" t="s">
        <v>17411</v>
      </c>
      <c r="E13676" s="74">
        <v>45084</v>
      </c>
      <c r="F13676">
        <v>0.246808</v>
      </c>
      <c r="G13676" t="s">
        <v>17</v>
      </c>
      <c r="H13676" t="s">
        <v>17315</v>
      </c>
      <c r="I13676" s="74">
        <v>45680</v>
      </c>
      <c r="J13676" t="s">
        <v>19</v>
      </c>
      <c r="K13676" t="s">
        <v>17325</v>
      </c>
    </row>
    <row r="13677" spans="1:11" hidden="1" x14ac:dyDescent="0.3">
      <c r="A13677" t="s">
        <v>27169</v>
      </c>
      <c r="B13677" t="s">
        <v>27170</v>
      </c>
      <c r="C13677" t="s">
        <v>17410</v>
      </c>
      <c r="D13677" t="s">
        <v>17411</v>
      </c>
      <c r="E13677" s="74">
        <v>45345</v>
      </c>
      <c r="F13677">
        <v>0.24895999999999999</v>
      </c>
      <c r="G13677" t="s">
        <v>17</v>
      </c>
      <c r="H13677" t="s">
        <v>17315</v>
      </c>
      <c r="I13677" s="74">
        <v>45618</v>
      </c>
      <c r="J13677" t="s">
        <v>19</v>
      </c>
      <c r="K13677" t="s">
        <v>17325</v>
      </c>
    </row>
    <row r="13678" spans="1:11" hidden="1" x14ac:dyDescent="0.3">
      <c r="A13678" t="s">
        <v>27161</v>
      </c>
      <c r="B13678" t="s">
        <v>27162</v>
      </c>
      <c r="C13678" t="s">
        <v>17410</v>
      </c>
      <c r="D13678" t="s">
        <v>17411</v>
      </c>
      <c r="E13678" s="74">
        <v>45427</v>
      </c>
      <c r="F13678">
        <v>0.238514</v>
      </c>
      <c r="G13678" t="s">
        <v>17</v>
      </c>
      <c r="H13678" t="s">
        <v>17315</v>
      </c>
      <c r="I13678" s="74">
        <v>45618</v>
      </c>
      <c r="J13678" t="s">
        <v>19</v>
      </c>
      <c r="K13678" t="s">
        <v>17325</v>
      </c>
    </row>
    <row r="13679" spans="1:11" hidden="1" x14ac:dyDescent="0.3">
      <c r="A13679" t="s">
        <v>27163</v>
      </c>
      <c r="B13679" t="s">
        <v>27164</v>
      </c>
      <c r="C13679" t="s">
        <v>17410</v>
      </c>
      <c r="D13679" t="s">
        <v>17411</v>
      </c>
      <c r="E13679" s="74">
        <v>45495</v>
      </c>
      <c r="F13679">
        <v>0.23857</v>
      </c>
      <c r="G13679" t="s">
        <v>17</v>
      </c>
      <c r="H13679" t="s">
        <v>17315</v>
      </c>
      <c r="I13679" s="74">
        <v>45618</v>
      </c>
      <c r="J13679" t="s">
        <v>19</v>
      </c>
      <c r="K13679" t="s">
        <v>17325</v>
      </c>
    </row>
    <row r="13680" spans="1:11" hidden="1" x14ac:dyDescent="0.3">
      <c r="A13680" t="s">
        <v>27791</v>
      </c>
      <c r="B13680" t="s">
        <v>27792</v>
      </c>
      <c r="C13680" t="s">
        <v>17410</v>
      </c>
      <c r="D13680" t="s">
        <v>17411</v>
      </c>
      <c r="E13680" s="74">
        <v>42096</v>
      </c>
      <c r="F13680">
        <v>0.24795200000000001</v>
      </c>
      <c r="G13680" t="s">
        <v>17</v>
      </c>
      <c r="H13680" t="s">
        <v>17315</v>
      </c>
      <c r="I13680" s="74">
        <v>45680</v>
      </c>
      <c r="J13680" t="s">
        <v>19</v>
      </c>
      <c r="K13680" t="s">
        <v>17325</v>
      </c>
    </row>
    <row r="13681" spans="1:11" hidden="1" x14ac:dyDescent="0.3">
      <c r="A13681" t="s">
        <v>27793</v>
      </c>
      <c r="B13681" t="s">
        <v>27794</v>
      </c>
      <c r="C13681" t="s">
        <v>17410</v>
      </c>
      <c r="D13681" t="s">
        <v>17411</v>
      </c>
      <c r="E13681" s="74">
        <v>44365</v>
      </c>
      <c r="F13681">
        <v>0.245056</v>
      </c>
      <c r="G13681" t="s">
        <v>17</v>
      </c>
      <c r="H13681" t="s">
        <v>17315</v>
      </c>
      <c r="I13681" s="74">
        <v>45618</v>
      </c>
      <c r="J13681" t="s">
        <v>19</v>
      </c>
      <c r="K13681" t="s">
        <v>17325</v>
      </c>
    </row>
    <row r="13682" spans="1:11" hidden="1" x14ac:dyDescent="0.3">
      <c r="A13682" t="s">
        <v>27795</v>
      </c>
      <c r="B13682" t="s">
        <v>27796</v>
      </c>
      <c r="C13682" t="s">
        <v>17410</v>
      </c>
      <c r="D13682" t="s">
        <v>17411</v>
      </c>
      <c r="E13682" s="74">
        <v>44419</v>
      </c>
      <c r="F13682">
        <v>0.24989900000000001</v>
      </c>
      <c r="G13682" t="s">
        <v>17</v>
      </c>
      <c r="H13682" t="s">
        <v>17315</v>
      </c>
      <c r="I13682" s="74">
        <v>45680</v>
      </c>
      <c r="J13682" t="s">
        <v>19</v>
      </c>
      <c r="K13682" t="s">
        <v>17325</v>
      </c>
    </row>
    <row r="13683" spans="1:11" hidden="1" x14ac:dyDescent="0.3">
      <c r="A13683" t="s">
        <v>27797</v>
      </c>
      <c r="B13683" t="s">
        <v>27798</v>
      </c>
      <c r="C13683" t="s">
        <v>17410</v>
      </c>
      <c r="D13683" t="s">
        <v>17411</v>
      </c>
      <c r="E13683" s="74">
        <v>44501</v>
      </c>
      <c r="F13683">
        <v>0.246784</v>
      </c>
      <c r="G13683" t="s">
        <v>17</v>
      </c>
      <c r="H13683" t="s">
        <v>17315</v>
      </c>
      <c r="I13683" s="74">
        <v>45618</v>
      </c>
      <c r="J13683" t="s">
        <v>19</v>
      </c>
      <c r="K13683" t="s">
        <v>17325</v>
      </c>
    </row>
    <row r="13684" spans="1:11" hidden="1" x14ac:dyDescent="0.3">
      <c r="A13684" t="s">
        <v>27801</v>
      </c>
      <c r="B13684" t="s">
        <v>27802</v>
      </c>
      <c r="C13684" t="s">
        <v>17410</v>
      </c>
      <c r="D13684" t="s">
        <v>17411</v>
      </c>
      <c r="E13684" s="74">
        <v>44550</v>
      </c>
      <c r="F13684">
        <v>0.24579200000000001</v>
      </c>
      <c r="G13684" t="s">
        <v>17</v>
      </c>
      <c r="H13684" t="s">
        <v>17315</v>
      </c>
      <c r="I13684" s="74">
        <v>45680</v>
      </c>
      <c r="J13684" t="s">
        <v>19</v>
      </c>
      <c r="K13684" t="s">
        <v>17325</v>
      </c>
    </row>
    <row r="13685" spans="1:11" hidden="1" x14ac:dyDescent="0.3">
      <c r="A13685" t="s">
        <v>27803</v>
      </c>
      <c r="B13685" t="s">
        <v>27804</v>
      </c>
      <c r="C13685" t="s">
        <v>17410</v>
      </c>
      <c r="D13685" t="s">
        <v>17411</v>
      </c>
      <c r="E13685" s="74">
        <v>44642</v>
      </c>
      <c r="F13685">
        <v>0.24784400000000001</v>
      </c>
      <c r="G13685" t="s">
        <v>17</v>
      </c>
      <c r="H13685" t="s">
        <v>17315</v>
      </c>
      <c r="I13685" s="74">
        <v>45680</v>
      </c>
      <c r="J13685" t="s">
        <v>19</v>
      </c>
      <c r="K13685" t="s">
        <v>17325</v>
      </c>
    </row>
    <row r="13686" spans="1:11" hidden="1" x14ac:dyDescent="0.3">
      <c r="A13686" t="s">
        <v>27807</v>
      </c>
      <c r="B13686" t="s">
        <v>27808</v>
      </c>
      <c r="C13686" t="s">
        <v>17410</v>
      </c>
      <c r="D13686" t="s">
        <v>17411</v>
      </c>
      <c r="E13686" s="74">
        <v>44665</v>
      </c>
      <c r="F13686">
        <v>0.24951899999999999</v>
      </c>
      <c r="G13686" t="s">
        <v>17</v>
      </c>
      <c r="H13686" t="s">
        <v>17315</v>
      </c>
      <c r="I13686" s="74">
        <v>45680</v>
      </c>
      <c r="J13686" t="s">
        <v>19</v>
      </c>
      <c r="K13686" t="s">
        <v>17325</v>
      </c>
    </row>
    <row r="13687" spans="1:11" hidden="1" x14ac:dyDescent="0.3">
      <c r="A13687" t="s">
        <v>27811</v>
      </c>
      <c r="B13687" t="s">
        <v>27812</v>
      </c>
      <c r="C13687" t="s">
        <v>17410</v>
      </c>
      <c r="D13687" t="s">
        <v>17411</v>
      </c>
      <c r="E13687" s="74">
        <v>44725</v>
      </c>
      <c r="F13687">
        <v>0.24706400000000001</v>
      </c>
      <c r="G13687" t="s">
        <v>17</v>
      </c>
      <c r="H13687" t="s">
        <v>17315</v>
      </c>
      <c r="I13687" s="74">
        <v>45680</v>
      </c>
      <c r="J13687" t="s">
        <v>19</v>
      </c>
      <c r="K13687" t="s">
        <v>17325</v>
      </c>
    </row>
    <row r="13688" spans="1:11" hidden="1" x14ac:dyDescent="0.3">
      <c r="A13688" t="s">
        <v>27815</v>
      </c>
      <c r="B13688" t="s">
        <v>27816</v>
      </c>
      <c r="C13688" t="s">
        <v>17410</v>
      </c>
      <c r="D13688" t="s">
        <v>17411</v>
      </c>
      <c r="E13688" s="74">
        <v>44852</v>
      </c>
      <c r="F13688">
        <v>0.24627099999999999</v>
      </c>
      <c r="G13688" t="s">
        <v>17</v>
      </c>
      <c r="H13688" t="s">
        <v>17315</v>
      </c>
      <c r="I13688" s="74">
        <v>45680</v>
      </c>
      <c r="J13688" t="s">
        <v>19</v>
      </c>
      <c r="K13688" t="s">
        <v>17325</v>
      </c>
    </row>
    <row r="13689" spans="1:11" hidden="1" x14ac:dyDescent="0.3">
      <c r="A13689" t="s">
        <v>27817</v>
      </c>
      <c r="B13689" t="s">
        <v>27818</v>
      </c>
      <c r="C13689" t="s">
        <v>17410</v>
      </c>
      <c r="D13689" t="s">
        <v>17411</v>
      </c>
      <c r="E13689" s="74">
        <v>45050</v>
      </c>
      <c r="F13689">
        <v>0.24515999999999999</v>
      </c>
      <c r="G13689" t="s">
        <v>17</v>
      </c>
      <c r="H13689" t="s">
        <v>17315</v>
      </c>
      <c r="I13689" s="74">
        <v>45618</v>
      </c>
      <c r="J13689" t="s">
        <v>19</v>
      </c>
      <c r="K13689" t="s">
        <v>17325</v>
      </c>
    </row>
    <row r="13690" spans="1:11" hidden="1" x14ac:dyDescent="0.3">
      <c r="A13690" t="s">
        <v>27855</v>
      </c>
      <c r="B13690" t="s">
        <v>27856</v>
      </c>
      <c r="C13690" t="s">
        <v>17410</v>
      </c>
      <c r="D13690" t="s">
        <v>17411</v>
      </c>
      <c r="E13690" s="74">
        <v>45005</v>
      </c>
      <c r="F13690">
        <v>0.249832</v>
      </c>
      <c r="G13690" t="s">
        <v>17</v>
      </c>
      <c r="H13690" t="s">
        <v>17315</v>
      </c>
      <c r="I13690" s="74">
        <v>45618</v>
      </c>
      <c r="J13690" t="s">
        <v>19</v>
      </c>
      <c r="K13690" t="s">
        <v>17325</v>
      </c>
    </row>
    <row r="13691" spans="1:11" hidden="1" x14ac:dyDescent="0.3">
      <c r="A13691" t="s">
        <v>27857</v>
      </c>
      <c r="B13691" t="s">
        <v>27858</v>
      </c>
      <c r="C13691" t="s">
        <v>17410</v>
      </c>
      <c r="D13691" t="s">
        <v>17411</v>
      </c>
      <c r="E13691" s="74">
        <v>45078</v>
      </c>
      <c r="F13691">
        <v>0.24587999999999999</v>
      </c>
      <c r="G13691" t="s">
        <v>17</v>
      </c>
      <c r="H13691" t="s">
        <v>17315</v>
      </c>
      <c r="I13691" s="74">
        <v>45618</v>
      </c>
      <c r="J13691" t="s">
        <v>19</v>
      </c>
      <c r="K13691" t="s">
        <v>17325</v>
      </c>
    </row>
    <row r="13692" spans="1:11" hidden="1" x14ac:dyDescent="0.3">
      <c r="A13692" t="s">
        <v>27859</v>
      </c>
      <c r="B13692" t="s">
        <v>27860</v>
      </c>
      <c r="C13692" t="s">
        <v>17410</v>
      </c>
      <c r="D13692" t="s">
        <v>17411</v>
      </c>
      <c r="E13692" s="74">
        <v>45082</v>
      </c>
      <c r="F13692">
        <v>0.24515999999999999</v>
      </c>
      <c r="G13692" t="s">
        <v>17</v>
      </c>
      <c r="H13692" t="s">
        <v>17315</v>
      </c>
      <c r="I13692" s="74">
        <v>45680</v>
      </c>
      <c r="J13692" t="s">
        <v>19</v>
      </c>
      <c r="K13692" t="s">
        <v>17325</v>
      </c>
    </row>
    <row r="13693" spans="1:11" hidden="1" x14ac:dyDescent="0.3">
      <c r="A13693" t="s">
        <v>27861</v>
      </c>
      <c r="B13693" t="s">
        <v>27862</v>
      </c>
      <c r="C13693" t="s">
        <v>17410</v>
      </c>
      <c r="D13693" t="s">
        <v>17411</v>
      </c>
      <c r="E13693" s="74">
        <v>45108</v>
      </c>
      <c r="F13693">
        <v>0.24587999999999999</v>
      </c>
      <c r="G13693" t="s">
        <v>17</v>
      </c>
      <c r="H13693" t="s">
        <v>17315</v>
      </c>
      <c r="I13693" s="74">
        <v>45618</v>
      </c>
      <c r="J13693" t="s">
        <v>19</v>
      </c>
      <c r="K13693" t="s">
        <v>17325</v>
      </c>
    </row>
    <row r="13694" spans="1:11" hidden="1" x14ac:dyDescent="0.3">
      <c r="A13694" t="s">
        <v>27863</v>
      </c>
      <c r="B13694" t="s">
        <v>27864</v>
      </c>
      <c r="C13694" t="s">
        <v>17410</v>
      </c>
      <c r="D13694" t="s">
        <v>17411</v>
      </c>
      <c r="E13694" s="74">
        <v>45108</v>
      </c>
      <c r="F13694">
        <v>0.240176</v>
      </c>
      <c r="G13694" t="s">
        <v>17</v>
      </c>
      <c r="H13694" t="s">
        <v>17315</v>
      </c>
      <c r="I13694" s="74">
        <v>45618</v>
      </c>
      <c r="J13694" t="s">
        <v>19</v>
      </c>
      <c r="K13694" t="s">
        <v>17325</v>
      </c>
    </row>
    <row r="13695" spans="1:11" hidden="1" x14ac:dyDescent="0.3">
      <c r="A13695" t="s">
        <v>27865</v>
      </c>
      <c r="B13695" t="s">
        <v>27866</v>
      </c>
      <c r="C13695" t="s">
        <v>17410</v>
      </c>
      <c r="D13695" t="s">
        <v>17411</v>
      </c>
      <c r="E13695" s="74">
        <v>45128</v>
      </c>
      <c r="F13695">
        <v>0.24917</v>
      </c>
      <c r="G13695" t="s">
        <v>17</v>
      </c>
      <c r="H13695" t="s">
        <v>17315</v>
      </c>
      <c r="I13695" s="74">
        <v>45680</v>
      </c>
      <c r="J13695" t="s">
        <v>19</v>
      </c>
      <c r="K13695" t="s">
        <v>17325</v>
      </c>
    </row>
    <row r="13696" spans="1:11" hidden="1" x14ac:dyDescent="0.3">
      <c r="A13696" t="s">
        <v>27867</v>
      </c>
      <c r="B13696" t="s">
        <v>27868</v>
      </c>
      <c r="C13696" t="s">
        <v>17410</v>
      </c>
      <c r="D13696" t="s">
        <v>17411</v>
      </c>
      <c r="E13696" s="74">
        <v>45170</v>
      </c>
      <c r="F13696">
        <v>0.24246200000000001</v>
      </c>
      <c r="G13696" t="s">
        <v>17</v>
      </c>
      <c r="H13696" t="s">
        <v>17315</v>
      </c>
      <c r="I13696" s="74">
        <v>45618</v>
      </c>
      <c r="J13696" t="s">
        <v>19</v>
      </c>
      <c r="K13696" t="s">
        <v>17325</v>
      </c>
    </row>
    <row r="13697" spans="1:11" hidden="1" x14ac:dyDescent="0.3">
      <c r="A13697" t="s">
        <v>27869</v>
      </c>
      <c r="B13697" t="s">
        <v>27870</v>
      </c>
      <c r="C13697" t="s">
        <v>17410</v>
      </c>
      <c r="D13697" t="s">
        <v>17411</v>
      </c>
      <c r="E13697" s="74">
        <v>45200</v>
      </c>
      <c r="F13697">
        <v>0.24330399999999999</v>
      </c>
      <c r="G13697" t="s">
        <v>17</v>
      </c>
      <c r="H13697" t="s">
        <v>17315</v>
      </c>
      <c r="I13697" s="74">
        <v>45618</v>
      </c>
      <c r="J13697" t="s">
        <v>19</v>
      </c>
      <c r="K13697" t="s">
        <v>17325</v>
      </c>
    </row>
    <row r="13698" spans="1:11" hidden="1" x14ac:dyDescent="0.3">
      <c r="A13698" t="s">
        <v>27871</v>
      </c>
      <c r="B13698" t="s">
        <v>27872</v>
      </c>
      <c r="C13698" t="s">
        <v>17410</v>
      </c>
      <c r="D13698" t="s">
        <v>17411</v>
      </c>
      <c r="E13698" s="74">
        <v>45061</v>
      </c>
      <c r="F13698">
        <v>0.245203</v>
      </c>
      <c r="G13698" t="s">
        <v>17</v>
      </c>
      <c r="H13698" t="s">
        <v>17315</v>
      </c>
      <c r="I13698" s="74">
        <v>45618</v>
      </c>
      <c r="J13698" t="s">
        <v>19</v>
      </c>
      <c r="K13698" t="s">
        <v>17325</v>
      </c>
    </row>
    <row r="13699" spans="1:11" hidden="1" x14ac:dyDescent="0.3">
      <c r="A13699" t="s">
        <v>27943</v>
      </c>
      <c r="B13699" t="s">
        <v>27944</v>
      </c>
      <c r="C13699" t="s">
        <v>17410</v>
      </c>
      <c r="D13699" t="s">
        <v>17411</v>
      </c>
      <c r="E13699" s="74">
        <v>45089</v>
      </c>
      <c r="F13699">
        <v>0.24454100000000001</v>
      </c>
      <c r="G13699" t="s">
        <v>17</v>
      </c>
      <c r="H13699" t="s">
        <v>17315</v>
      </c>
      <c r="I13699" s="74">
        <v>45680</v>
      </c>
      <c r="J13699" t="s">
        <v>19</v>
      </c>
      <c r="K13699" t="s">
        <v>17325</v>
      </c>
    </row>
    <row r="13700" spans="1:11" hidden="1" x14ac:dyDescent="0.3">
      <c r="A13700" t="s">
        <v>27947</v>
      </c>
      <c r="B13700" t="s">
        <v>27948</v>
      </c>
      <c r="C13700" t="s">
        <v>17410</v>
      </c>
      <c r="D13700" t="s">
        <v>17411</v>
      </c>
      <c r="E13700" s="74">
        <v>45090</v>
      </c>
      <c r="F13700">
        <v>0.24365000000000001</v>
      </c>
      <c r="G13700" t="s">
        <v>17</v>
      </c>
      <c r="H13700" t="s">
        <v>17315</v>
      </c>
      <c r="I13700" s="74">
        <v>45680</v>
      </c>
      <c r="J13700" t="s">
        <v>19</v>
      </c>
      <c r="K13700" t="s">
        <v>17325</v>
      </c>
    </row>
    <row r="13701" spans="1:11" hidden="1" x14ac:dyDescent="0.3">
      <c r="A13701" t="s">
        <v>27929</v>
      </c>
      <c r="B13701" t="s">
        <v>27930</v>
      </c>
      <c r="C13701" t="s">
        <v>17410</v>
      </c>
      <c r="D13701" t="s">
        <v>17411</v>
      </c>
      <c r="E13701" s="74">
        <v>45233</v>
      </c>
      <c r="F13701">
        <v>0.24354400000000001</v>
      </c>
      <c r="G13701" t="s">
        <v>17</v>
      </c>
      <c r="H13701" t="s">
        <v>17315</v>
      </c>
      <c r="I13701" s="74">
        <v>45618</v>
      </c>
      <c r="J13701" t="s">
        <v>19</v>
      </c>
      <c r="K13701" t="s">
        <v>17325</v>
      </c>
    </row>
    <row r="13702" spans="1:11" hidden="1" x14ac:dyDescent="0.3">
      <c r="A13702" t="s">
        <v>27931</v>
      </c>
      <c r="B13702" t="s">
        <v>27932</v>
      </c>
      <c r="C13702" t="s">
        <v>17410</v>
      </c>
      <c r="D13702" t="s">
        <v>17411</v>
      </c>
      <c r="E13702" s="74">
        <v>45261</v>
      </c>
      <c r="F13702">
        <v>0.248311</v>
      </c>
      <c r="G13702" t="s">
        <v>17</v>
      </c>
      <c r="H13702" t="s">
        <v>17315</v>
      </c>
      <c r="I13702" s="74">
        <v>45618</v>
      </c>
      <c r="J13702" t="s">
        <v>19</v>
      </c>
      <c r="K13702" t="s">
        <v>17325</v>
      </c>
    </row>
    <row r="13703" spans="1:11" hidden="1" x14ac:dyDescent="0.3">
      <c r="A13703" t="s">
        <v>27933</v>
      </c>
      <c r="B13703" t="s">
        <v>27934</v>
      </c>
      <c r="C13703" t="s">
        <v>17410</v>
      </c>
      <c r="D13703" t="s">
        <v>17411</v>
      </c>
      <c r="E13703" s="74">
        <v>45267</v>
      </c>
      <c r="F13703">
        <v>0.243504</v>
      </c>
      <c r="G13703" t="s">
        <v>17</v>
      </c>
      <c r="H13703" t="s">
        <v>17315</v>
      </c>
      <c r="I13703" s="74">
        <v>45643</v>
      </c>
      <c r="J13703" t="s">
        <v>19</v>
      </c>
      <c r="K13703" t="s">
        <v>17325</v>
      </c>
    </row>
    <row r="13704" spans="1:11" hidden="1" x14ac:dyDescent="0.3">
      <c r="A13704" t="s">
        <v>27939</v>
      </c>
      <c r="B13704" t="s">
        <v>27940</v>
      </c>
      <c r="C13704" t="s">
        <v>17410</v>
      </c>
      <c r="D13704" t="s">
        <v>17411</v>
      </c>
      <c r="E13704" s="74">
        <v>45302</v>
      </c>
      <c r="F13704">
        <v>0.248639</v>
      </c>
      <c r="G13704" t="s">
        <v>17</v>
      </c>
      <c r="H13704" t="s">
        <v>17315</v>
      </c>
      <c r="I13704" s="74">
        <v>45618</v>
      </c>
      <c r="J13704" t="s">
        <v>19</v>
      </c>
      <c r="K13704" t="s">
        <v>17325</v>
      </c>
    </row>
    <row r="13705" spans="1:11" hidden="1" x14ac:dyDescent="0.3">
      <c r="A13705" t="s">
        <v>18058</v>
      </c>
      <c r="B13705" t="s">
        <v>18059</v>
      </c>
      <c r="C13705" t="s">
        <v>17410</v>
      </c>
      <c r="D13705" t="s">
        <v>17411</v>
      </c>
      <c r="E13705" s="74">
        <v>41008</v>
      </c>
      <c r="F13705">
        <v>0.230216</v>
      </c>
      <c r="G13705" t="s">
        <v>17</v>
      </c>
      <c r="H13705" t="s">
        <v>17315</v>
      </c>
      <c r="I13705" s="74">
        <v>45166</v>
      </c>
      <c r="J13705" t="s">
        <v>19</v>
      </c>
      <c r="K13705" t="s">
        <v>17325</v>
      </c>
    </row>
    <row r="13706" spans="1:11" hidden="1" x14ac:dyDescent="0.3">
      <c r="A13706" t="s">
        <v>18068</v>
      </c>
      <c r="B13706" t="s">
        <v>18069</v>
      </c>
      <c r="C13706" t="s">
        <v>17410</v>
      </c>
      <c r="D13706" t="s">
        <v>17411</v>
      </c>
      <c r="E13706" s="74">
        <v>41072</v>
      </c>
      <c r="F13706">
        <v>0.23472499999999999</v>
      </c>
      <c r="G13706" t="s">
        <v>17</v>
      </c>
      <c r="H13706" t="s">
        <v>17315</v>
      </c>
      <c r="I13706" s="74">
        <v>45166</v>
      </c>
      <c r="J13706" t="s">
        <v>19</v>
      </c>
      <c r="K13706" t="s">
        <v>17325</v>
      </c>
    </row>
    <row r="13707" spans="1:11" hidden="1" x14ac:dyDescent="0.3">
      <c r="A13707" t="s">
        <v>18074</v>
      </c>
      <c r="B13707" t="s">
        <v>18075</v>
      </c>
      <c r="C13707" t="s">
        <v>17410</v>
      </c>
      <c r="D13707" t="s">
        <v>17411</v>
      </c>
      <c r="E13707" s="74">
        <v>41011</v>
      </c>
      <c r="F13707">
        <v>0.232594</v>
      </c>
      <c r="G13707" t="s">
        <v>17</v>
      </c>
      <c r="H13707" t="s">
        <v>17315</v>
      </c>
      <c r="I13707" s="74">
        <v>45166</v>
      </c>
      <c r="J13707" t="s">
        <v>19</v>
      </c>
      <c r="K13707" t="s">
        <v>17325</v>
      </c>
    </row>
    <row r="13708" spans="1:11" hidden="1" x14ac:dyDescent="0.3">
      <c r="A13708" t="s">
        <v>18084</v>
      </c>
      <c r="B13708" t="s">
        <v>18085</v>
      </c>
      <c r="C13708" t="s">
        <v>17410</v>
      </c>
      <c r="D13708" t="s">
        <v>17411</v>
      </c>
      <c r="E13708" s="74">
        <v>41086</v>
      </c>
      <c r="F13708">
        <v>0.246864</v>
      </c>
      <c r="G13708" t="s">
        <v>17</v>
      </c>
      <c r="H13708" t="s">
        <v>17315</v>
      </c>
      <c r="I13708" s="74">
        <v>45166</v>
      </c>
      <c r="J13708" t="s">
        <v>19</v>
      </c>
      <c r="K13708" t="s">
        <v>17325</v>
      </c>
    </row>
    <row r="13709" spans="1:11" hidden="1" x14ac:dyDescent="0.3">
      <c r="A13709" t="s">
        <v>18096</v>
      </c>
      <c r="B13709" t="s">
        <v>18097</v>
      </c>
      <c r="C13709" t="s">
        <v>17410</v>
      </c>
      <c r="D13709" t="s">
        <v>17411</v>
      </c>
      <c r="E13709" s="74">
        <v>41166</v>
      </c>
      <c r="F13709">
        <v>0.231962</v>
      </c>
      <c r="G13709" t="s">
        <v>17</v>
      </c>
      <c r="H13709" t="s">
        <v>17315</v>
      </c>
      <c r="I13709" s="74">
        <v>45166</v>
      </c>
      <c r="J13709" t="s">
        <v>19</v>
      </c>
      <c r="K13709" t="s">
        <v>17325</v>
      </c>
    </row>
    <row r="13710" spans="1:11" hidden="1" x14ac:dyDescent="0.3">
      <c r="A13710" t="s">
        <v>18106</v>
      </c>
      <c r="B13710" t="s">
        <v>18107</v>
      </c>
      <c r="C13710" t="s">
        <v>17410</v>
      </c>
      <c r="D13710" t="s">
        <v>17411</v>
      </c>
      <c r="E13710" s="74">
        <v>41249</v>
      </c>
      <c r="F13710">
        <v>0.23068900000000001</v>
      </c>
      <c r="G13710" t="s">
        <v>17</v>
      </c>
      <c r="H13710" t="s">
        <v>17315</v>
      </c>
      <c r="I13710" s="74">
        <v>45166</v>
      </c>
      <c r="J13710" t="s">
        <v>19</v>
      </c>
      <c r="K13710" t="s">
        <v>17325</v>
      </c>
    </row>
    <row r="13711" spans="1:11" hidden="1" x14ac:dyDescent="0.3">
      <c r="A13711" t="s">
        <v>18108</v>
      </c>
      <c r="B13711" t="s">
        <v>18109</v>
      </c>
      <c r="C13711" t="s">
        <v>17410</v>
      </c>
      <c r="D13711" t="s">
        <v>17411</v>
      </c>
      <c r="E13711" s="74">
        <v>41043</v>
      </c>
      <c r="F13711">
        <v>0.216976</v>
      </c>
      <c r="G13711" t="s">
        <v>17</v>
      </c>
      <c r="H13711" t="s">
        <v>17315</v>
      </c>
      <c r="I13711" s="74">
        <v>45166</v>
      </c>
      <c r="J13711" t="s">
        <v>19</v>
      </c>
      <c r="K13711" t="s">
        <v>17325</v>
      </c>
    </row>
    <row r="13712" spans="1:11" hidden="1" x14ac:dyDescent="0.3">
      <c r="A13712" t="s">
        <v>18124</v>
      </c>
      <c r="B13712" t="s">
        <v>18125</v>
      </c>
      <c r="C13712" t="s">
        <v>17410</v>
      </c>
      <c r="D13712" t="s">
        <v>17411</v>
      </c>
      <c r="E13712" s="74">
        <v>41212</v>
      </c>
      <c r="F13712">
        <v>0.24349399999999999</v>
      </c>
      <c r="G13712" t="s">
        <v>17</v>
      </c>
      <c r="H13712" t="s">
        <v>17315</v>
      </c>
      <c r="I13712" s="74">
        <v>45166</v>
      </c>
      <c r="J13712" t="s">
        <v>19</v>
      </c>
      <c r="K13712" t="s">
        <v>17325</v>
      </c>
    </row>
    <row r="13713" spans="1:11" hidden="1" x14ac:dyDescent="0.3">
      <c r="A13713" t="s">
        <v>18138</v>
      </c>
      <c r="B13713" t="s">
        <v>18139</v>
      </c>
      <c r="C13713" t="s">
        <v>17410</v>
      </c>
      <c r="D13713" t="s">
        <v>17411</v>
      </c>
      <c r="E13713" s="74">
        <v>41080</v>
      </c>
      <c r="F13713">
        <v>0.24589900000000001</v>
      </c>
      <c r="G13713" t="s">
        <v>17</v>
      </c>
      <c r="H13713" t="s">
        <v>17315</v>
      </c>
      <c r="I13713" s="74">
        <v>45166</v>
      </c>
      <c r="J13713" t="s">
        <v>19</v>
      </c>
      <c r="K13713" t="s">
        <v>17325</v>
      </c>
    </row>
    <row r="13714" spans="1:11" hidden="1" x14ac:dyDescent="0.3">
      <c r="A13714" t="s">
        <v>18144</v>
      </c>
      <c r="B13714" t="s">
        <v>18145</v>
      </c>
      <c r="C13714" t="s">
        <v>17410</v>
      </c>
      <c r="D13714" t="s">
        <v>17411</v>
      </c>
      <c r="E13714" s="74">
        <v>41067</v>
      </c>
      <c r="F13714">
        <v>0.243701</v>
      </c>
      <c r="G13714" t="s">
        <v>17</v>
      </c>
      <c r="H13714" t="s">
        <v>17315</v>
      </c>
      <c r="I13714" s="74">
        <v>45166</v>
      </c>
      <c r="J13714" t="s">
        <v>19</v>
      </c>
      <c r="K13714" t="s">
        <v>17325</v>
      </c>
    </row>
    <row r="13715" spans="1:11" hidden="1" x14ac:dyDescent="0.3">
      <c r="A13715" t="s">
        <v>18156</v>
      </c>
      <c r="B13715" t="s">
        <v>18157</v>
      </c>
      <c r="C13715" t="s">
        <v>17410</v>
      </c>
      <c r="D13715" t="s">
        <v>17411</v>
      </c>
      <c r="E13715" s="74">
        <v>41003</v>
      </c>
      <c r="F13715">
        <v>0.24026</v>
      </c>
      <c r="G13715" t="s">
        <v>17</v>
      </c>
      <c r="H13715" t="s">
        <v>17315</v>
      </c>
      <c r="I13715" s="74">
        <v>45166</v>
      </c>
      <c r="J13715" t="s">
        <v>19</v>
      </c>
      <c r="K13715" t="s">
        <v>17325</v>
      </c>
    </row>
    <row r="13716" spans="1:11" hidden="1" x14ac:dyDescent="0.3">
      <c r="A13716" t="s">
        <v>18160</v>
      </c>
      <c r="B13716" t="s">
        <v>18161</v>
      </c>
      <c r="C13716" t="s">
        <v>17410</v>
      </c>
      <c r="D13716" t="s">
        <v>17411</v>
      </c>
      <c r="E13716" s="74">
        <v>40967</v>
      </c>
      <c r="F13716">
        <v>0.22517100000000001</v>
      </c>
      <c r="G13716" t="s">
        <v>17</v>
      </c>
      <c r="H13716" t="s">
        <v>17315</v>
      </c>
      <c r="I13716" s="74">
        <v>45166</v>
      </c>
      <c r="J13716" t="s">
        <v>19</v>
      </c>
      <c r="K13716" t="s">
        <v>17325</v>
      </c>
    </row>
    <row r="13717" spans="1:11" hidden="1" x14ac:dyDescent="0.3">
      <c r="A13717" t="s">
        <v>18090</v>
      </c>
      <c r="B13717" t="s">
        <v>18091</v>
      </c>
      <c r="C13717" t="s">
        <v>17410</v>
      </c>
      <c r="D13717" t="s">
        <v>17411</v>
      </c>
      <c r="E13717" s="74">
        <v>41038</v>
      </c>
      <c r="F13717">
        <v>0.230877</v>
      </c>
      <c r="G13717" t="s">
        <v>17</v>
      </c>
      <c r="H13717" t="s">
        <v>17315</v>
      </c>
      <c r="I13717" s="74">
        <v>45166</v>
      </c>
      <c r="J13717" t="s">
        <v>19</v>
      </c>
      <c r="K13717" t="s">
        <v>17325</v>
      </c>
    </row>
    <row r="13718" spans="1:11" hidden="1" x14ac:dyDescent="0.3">
      <c r="A13718" t="s">
        <v>18182</v>
      </c>
      <c r="B13718" t="s">
        <v>18183</v>
      </c>
      <c r="C13718" t="s">
        <v>17410</v>
      </c>
      <c r="D13718" t="s">
        <v>17411</v>
      </c>
      <c r="E13718" s="74">
        <v>41166</v>
      </c>
      <c r="F13718">
        <v>0.24067</v>
      </c>
      <c r="G13718" t="s">
        <v>17</v>
      </c>
      <c r="H13718" t="s">
        <v>17315</v>
      </c>
      <c r="I13718" s="74">
        <v>45166</v>
      </c>
      <c r="J13718" t="s">
        <v>19</v>
      </c>
      <c r="K13718" t="s">
        <v>17325</v>
      </c>
    </row>
    <row r="13719" spans="1:11" hidden="1" x14ac:dyDescent="0.3">
      <c r="A13719" t="s">
        <v>18409</v>
      </c>
      <c r="B13719" t="s">
        <v>18410</v>
      </c>
      <c r="C13719" t="s">
        <v>17410</v>
      </c>
      <c r="D13719" t="s">
        <v>17411</v>
      </c>
      <c r="E13719" s="74">
        <v>41005</v>
      </c>
      <c r="F13719">
        <v>0.23097899999999999</v>
      </c>
      <c r="G13719" t="s">
        <v>17</v>
      </c>
      <c r="H13719" t="s">
        <v>17315</v>
      </c>
      <c r="I13719" s="74">
        <v>45166</v>
      </c>
      <c r="J13719" t="s">
        <v>19</v>
      </c>
      <c r="K13719" t="s">
        <v>17325</v>
      </c>
    </row>
    <row r="13720" spans="1:11" hidden="1" x14ac:dyDescent="0.3">
      <c r="A13720" t="s">
        <v>5021</v>
      </c>
      <c r="B13720" t="s">
        <v>5022</v>
      </c>
      <c r="C13720" t="s">
        <v>17410</v>
      </c>
      <c r="D13720" t="s">
        <v>17411</v>
      </c>
      <c r="E13720" s="74">
        <v>41866</v>
      </c>
      <c r="F13720">
        <v>0.24686900000000001</v>
      </c>
      <c r="G13720" t="s">
        <v>17</v>
      </c>
      <c r="H13720" t="s">
        <v>17315</v>
      </c>
      <c r="I13720" s="74">
        <v>43733</v>
      </c>
      <c r="J13720" t="s">
        <v>19</v>
      </c>
      <c r="K13720" t="s">
        <v>17325</v>
      </c>
    </row>
    <row r="13721" spans="1:11" hidden="1" x14ac:dyDescent="0.3">
      <c r="A13721" t="s">
        <v>5061</v>
      </c>
      <c r="B13721" t="s">
        <v>5062</v>
      </c>
      <c r="C13721" t="s">
        <v>17410</v>
      </c>
      <c r="D13721" t="s">
        <v>17411</v>
      </c>
      <c r="E13721" s="74">
        <v>39801</v>
      </c>
      <c r="F13721">
        <v>0.247388</v>
      </c>
      <c r="G13721" t="s">
        <v>17</v>
      </c>
      <c r="H13721" t="s">
        <v>17315</v>
      </c>
      <c r="I13721" s="74">
        <v>43733</v>
      </c>
      <c r="J13721" t="s">
        <v>19</v>
      </c>
      <c r="K13721" t="s">
        <v>17325</v>
      </c>
    </row>
    <row r="13722" spans="1:11" hidden="1" x14ac:dyDescent="0.3">
      <c r="A13722" t="s">
        <v>5078</v>
      </c>
      <c r="B13722" t="s">
        <v>5079</v>
      </c>
      <c r="C13722" t="s">
        <v>17410</v>
      </c>
      <c r="D13722" t="s">
        <v>17411</v>
      </c>
      <c r="E13722" s="74">
        <v>41737</v>
      </c>
      <c r="F13722">
        <v>0.249473</v>
      </c>
      <c r="G13722" t="s">
        <v>17</v>
      </c>
      <c r="H13722" t="s">
        <v>17315</v>
      </c>
      <c r="I13722" s="74">
        <v>43733</v>
      </c>
      <c r="J13722" t="s">
        <v>19</v>
      </c>
      <c r="K13722" t="s">
        <v>17325</v>
      </c>
    </row>
    <row r="13723" spans="1:11" hidden="1" x14ac:dyDescent="0.3">
      <c r="A13723" t="s">
        <v>5080</v>
      </c>
      <c r="B13723" t="s">
        <v>5081</v>
      </c>
      <c r="C13723" t="s">
        <v>17410</v>
      </c>
      <c r="D13723" t="s">
        <v>17411</v>
      </c>
      <c r="E13723" s="74">
        <v>41873</v>
      </c>
      <c r="F13723">
        <v>0.24365300000000001</v>
      </c>
      <c r="G13723" t="s">
        <v>17</v>
      </c>
      <c r="H13723" t="s">
        <v>17315</v>
      </c>
      <c r="I13723" s="74">
        <v>43733</v>
      </c>
      <c r="J13723" t="s">
        <v>19</v>
      </c>
      <c r="K13723" t="s">
        <v>17325</v>
      </c>
    </row>
    <row r="13724" spans="1:11" hidden="1" x14ac:dyDescent="0.3">
      <c r="A13724" t="s">
        <v>5082</v>
      </c>
      <c r="B13724" t="s">
        <v>5083</v>
      </c>
      <c r="C13724" t="s">
        <v>17410</v>
      </c>
      <c r="D13724" t="s">
        <v>17411</v>
      </c>
      <c r="E13724" s="74">
        <v>41738</v>
      </c>
      <c r="F13724">
        <v>0.24903800000000001</v>
      </c>
      <c r="G13724" t="s">
        <v>17</v>
      </c>
      <c r="H13724" t="s">
        <v>17315</v>
      </c>
      <c r="I13724" s="74">
        <v>43733</v>
      </c>
      <c r="J13724" t="s">
        <v>19</v>
      </c>
      <c r="K13724" t="s">
        <v>17325</v>
      </c>
    </row>
    <row r="13725" spans="1:11" hidden="1" x14ac:dyDescent="0.3">
      <c r="A13725" t="s">
        <v>5088</v>
      </c>
      <c r="B13725" t="s">
        <v>5089</v>
      </c>
      <c r="C13725" t="s">
        <v>17410</v>
      </c>
      <c r="D13725" t="s">
        <v>17411</v>
      </c>
      <c r="E13725" s="74">
        <v>41507</v>
      </c>
      <c r="F13725">
        <v>0.24723400000000001</v>
      </c>
      <c r="G13725" t="s">
        <v>17</v>
      </c>
      <c r="H13725" t="s">
        <v>17315</v>
      </c>
      <c r="I13725" s="74">
        <v>43733</v>
      </c>
      <c r="J13725" t="s">
        <v>19</v>
      </c>
      <c r="K13725" t="s">
        <v>17325</v>
      </c>
    </row>
    <row r="13726" spans="1:11" hidden="1" x14ac:dyDescent="0.3">
      <c r="A13726" t="s">
        <v>5090</v>
      </c>
      <c r="B13726" t="s">
        <v>5091</v>
      </c>
      <c r="C13726" t="s">
        <v>17410</v>
      </c>
      <c r="D13726" t="s">
        <v>17411</v>
      </c>
      <c r="E13726" s="74">
        <v>41815</v>
      </c>
      <c r="F13726">
        <v>0.24823000000000001</v>
      </c>
      <c r="G13726" t="s">
        <v>17</v>
      </c>
      <c r="H13726" t="s">
        <v>17315</v>
      </c>
      <c r="I13726" s="74">
        <v>43733</v>
      </c>
      <c r="J13726" t="s">
        <v>19</v>
      </c>
      <c r="K13726" t="s">
        <v>17325</v>
      </c>
    </row>
    <row r="13727" spans="1:11" hidden="1" x14ac:dyDescent="0.3">
      <c r="A13727" t="s">
        <v>5096</v>
      </c>
      <c r="B13727" t="s">
        <v>5097</v>
      </c>
      <c r="C13727" t="s">
        <v>17410</v>
      </c>
      <c r="D13727" t="s">
        <v>17411</v>
      </c>
      <c r="E13727" s="74">
        <v>41794</v>
      </c>
      <c r="F13727">
        <v>0.24873300000000001</v>
      </c>
      <c r="G13727" t="s">
        <v>17</v>
      </c>
      <c r="H13727" t="s">
        <v>17315</v>
      </c>
      <c r="I13727" s="74">
        <v>43733</v>
      </c>
      <c r="J13727" t="s">
        <v>19</v>
      </c>
      <c r="K13727" t="s">
        <v>17325</v>
      </c>
    </row>
    <row r="13728" spans="1:11" hidden="1" x14ac:dyDescent="0.3">
      <c r="A13728" t="s">
        <v>5098</v>
      </c>
      <c r="B13728" t="s">
        <v>5099</v>
      </c>
      <c r="C13728" t="s">
        <v>17410</v>
      </c>
      <c r="D13728" t="s">
        <v>17411</v>
      </c>
      <c r="E13728" s="74">
        <v>41746</v>
      </c>
      <c r="F13728">
        <v>0.239678</v>
      </c>
      <c r="G13728" t="s">
        <v>17</v>
      </c>
      <c r="H13728" t="s">
        <v>17315</v>
      </c>
      <c r="I13728" s="74">
        <v>43733</v>
      </c>
      <c r="J13728" t="s">
        <v>19</v>
      </c>
      <c r="K13728" t="s">
        <v>17325</v>
      </c>
    </row>
    <row r="13729" spans="1:11" hidden="1" x14ac:dyDescent="0.3">
      <c r="A13729" t="s">
        <v>5100</v>
      </c>
      <c r="B13729" t="s">
        <v>5101</v>
      </c>
      <c r="C13729" t="s">
        <v>17410</v>
      </c>
      <c r="D13729" t="s">
        <v>17411</v>
      </c>
      <c r="E13729" s="74">
        <v>41745</v>
      </c>
      <c r="F13729">
        <v>0.249414</v>
      </c>
      <c r="G13729" t="s">
        <v>17</v>
      </c>
      <c r="H13729" t="s">
        <v>17315</v>
      </c>
      <c r="I13729" s="74">
        <v>43733</v>
      </c>
      <c r="J13729" t="s">
        <v>19</v>
      </c>
      <c r="K13729" t="s">
        <v>17325</v>
      </c>
    </row>
    <row r="13730" spans="1:11" hidden="1" x14ac:dyDescent="0.3">
      <c r="A13730" t="s">
        <v>5102</v>
      </c>
      <c r="B13730" t="s">
        <v>5103</v>
      </c>
      <c r="C13730" t="s">
        <v>17410</v>
      </c>
      <c r="D13730" t="s">
        <v>17411</v>
      </c>
      <c r="E13730" s="74">
        <v>41792</v>
      </c>
      <c r="F13730">
        <v>0.24906</v>
      </c>
      <c r="G13730" t="s">
        <v>17</v>
      </c>
      <c r="H13730" t="s">
        <v>17315</v>
      </c>
      <c r="I13730" s="74">
        <v>43733</v>
      </c>
      <c r="J13730" t="s">
        <v>19</v>
      </c>
      <c r="K13730" t="s">
        <v>17325</v>
      </c>
    </row>
    <row r="13731" spans="1:11" hidden="1" x14ac:dyDescent="0.3">
      <c r="A13731" t="s">
        <v>5104</v>
      </c>
      <c r="B13731" t="s">
        <v>5105</v>
      </c>
      <c r="C13731" t="s">
        <v>17410</v>
      </c>
      <c r="D13731" t="s">
        <v>17411</v>
      </c>
      <c r="E13731" s="74">
        <v>41681</v>
      </c>
      <c r="F13731">
        <v>0.248248</v>
      </c>
      <c r="G13731" t="s">
        <v>17</v>
      </c>
      <c r="H13731" t="s">
        <v>17315</v>
      </c>
      <c r="I13731" s="74">
        <v>43733</v>
      </c>
      <c r="J13731" t="s">
        <v>19</v>
      </c>
      <c r="K13731" t="s">
        <v>17325</v>
      </c>
    </row>
    <row r="13732" spans="1:11" hidden="1" x14ac:dyDescent="0.3">
      <c r="A13732" t="s">
        <v>5106</v>
      </c>
      <c r="B13732" t="s">
        <v>5107</v>
      </c>
      <c r="C13732" t="s">
        <v>17410</v>
      </c>
      <c r="D13732" t="s">
        <v>17411</v>
      </c>
      <c r="E13732" s="74">
        <v>41695</v>
      </c>
      <c r="F13732">
        <v>0.249249</v>
      </c>
      <c r="G13732" t="s">
        <v>17</v>
      </c>
      <c r="H13732" t="s">
        <v>17315</v>
      </c>
      <c r="I13732" s="74">
        <v>43733</v>
      </c>
      <c r="J13732" t="s">
        <v>19</v>
      </c>
      <c r="K13732" t="s">
        <v>17325</v>
      </c>
    </row>
    <row r="13733" spans="1:11" hidden="1" x14ac:dyDescent="0.3">
      <c r="A13733" t="s">
        <v>5108</v>
      </c>
      <c r="B13733" t="s">
        <v>5109</v>
      </c>
      <c r="C13733" t="s">
        <v>17410</v>
      </c>
      <c r="D13733" t="s">
        <v>17411</v>
      </c>
      <c r="E13733" s="74">
        <v>41802</v>
      </c>
      <c r="F13733">
        <v>0.24922900000000001</v>
      </c>
      <c r="G13733" t="s">
        <v>17</v>
      </c>
      <c r="H13733" t="s">
        <v>17315</v>
      </c>
      <c r="I13733" s="74">
        <v>43733</v>
      </c>
      <c r="J13733" t="s">
        <v>19</v>
      </c>
      <c r="K13733" t="s">
        <v>17325</v>
      </c>
    </row>
    <row r="13734" spans="1:11" hidden="1" x14ac:dyDescent="0.3">
      <c r="A13734" t="s">
        <v>5110</v>
      </c>
      <c r="B13734" t="s">
        <v>5111</v>
      </c>
      <c r="C13734" t="s">
        <v>17410</v>
      </c>
      <c r="D13734" t="s">
        <v>17411</v>
      </c>
      <c r="E13734" s="74">
        <v>41771</v>
      </c>
      <c r="F13734">
        <v>0.24826599999999999</v>
      </c>
      <c r="G13734" t="s">
        <v>17</v>
      </c>
      <c r="H13734" t="s">
        <v>17315</v>
      </c>
      <c r="I13734" s="74">
        <v>43733</v>
      </c>
      <c r="J13734" t="s">
        <v>19</v>
      </c>
      <c r="K13734" t="s">
        <v>17325</v>
      </c>
    </row>
    <row r="13735" spans="1:11" hidden="1" x14ac:dyDescent="0.3">
      <c r="A13735" t="s">
        <v>5112</v>
      </c>
      <c r="B13735" t="s">
        <v>5113</v>
      </c>
      <c r="C13735" t="s">
        <v>17410</v>
      </c>
      <c r="D13735" t="s">
        <v>17411</v>
      </c>
      <c r="E13735" s="74">
        <v>41773</v>
      </c>
      <c r="F13735">
        <v>0.248755</v>
      </c>
      <c r="G13735" t="s">
        <v>17</v>
      </c>
      <c r="H13735" t="s">
        <v>17315</v>
      </c>
      <c r="I13735" s="74">
        <v>43733</v>
      </c>
      <c r="J13735" t="s">
        <v>19</v>
      </c>
      <c r="K13735" t="s">
        <v>17325</v>
      </c>
    </row>
    <row r="13736" spans="1:11" hidden="1" x14ac:dyDescent="0.3">
      <c r="A13736" t="s">
        <v>5114</v>
      </c>
      <c r="B13736" t="s">
        <v>5115</v>
      </c>
      <c r="C13736" t="s">
        <v>17410</v>
      </c>
      <c r="D13736" t="s">
        <v>17411</v>
      </c>
      <c r="E13736" s="74">
        <v>41689</v>
      </c>
      <c r="F13736">
        <v>0.242368</v>
      </c>
      <c r="G13736" t="s">
        <v>17</v>
      </c>
      <c r="H13736" t="s">
        <v>17315</v>
      </c>
      <c r="I13736" s="74">
        <v>43733</v>
      </c>
      <c r="J13736" t="s">
        <v>19</v>
      </c>
      <c r="K13736" t="s">
        <v>17325</v>
      </c>
    </row>
    <row r="13737" spans="1:11" hidden="1" x14ac:dyDescent="0.3">
      <c r="A13737" t="s">
        <v>5116</v>
      </c>
      <c r="B13737" t="s">
        <v>5117</v>
      </c>
      <c r="C13737" t="s">
        <v>17410</v>
      </c>
      <c r="D13737" t="s">
        <v>17411</v>
      </c>
      <c r="E13737" s="74">
        <v>41771</v>
      </c>
      <c r="F13737">
        <v>0.249141</v>
      </c>
      <c r="G13737" t="s">
        <v>17</v>
      </c>
      <c r="H13737" t="s">
        <v>17315</v>
      </c>
      <c r="I13737" s="74">
        <v>43733</v>
      </c>
      <c r="J13737" t="s">
        <v>19</v>
      </c>
      <c r="K13737" t="s">
        <v>17325</v>
      </c>
    </row>
    <row r="13738" spans="1:11" hidden="1" x14ac:dyDescent="0.3">
      <c r="A13738" t="s">
        <v>5118</v>
      </c>
      <c r="B13738" t="s">
        <v>5119</v>
      </c>
      <c r="C13738" t="s">
        <v>17410</v>
      </c>
      <c r="D13738" t="s">
        <v>17411</v>
      </c>
      <c r="E13738" s="74">
        <v>41876</v>
      </c>
      <c r="F13738">
        <v>0.24806900000000001</v>
      </c>
      <c r="G13738" t="s">
        <v>17</v>
      </c>
      <c r="H13738" t="s">
        <v>17315</v>
      </c>
      <c r="I13738" s="74">
        <v>43733</v>
      </c>
      <c r="J13738" t="s">
        <v>19</v>
      </c>
      <c r="K13738" t="s">
        <v>17325</v>
      </c>
    </row>
    <row r="13739" spans="1:11" hidden="1" x14ac:dyDescent="0.3">
      <c r="A13739" t="s">
        <v>5120</v>
      </c>
      <c r="B13739" t="s">
        <v>5121</v>
      </c>
      <c r="C13739" t="s">
        <v>17410</v>
      </c>
      <c r="D13739" t="s">
        <v>17411</v>
      </c>
      <c r="E13739" s="74">
        <v>41705</v>
      </c>
      <c r="F13739">
        <v>0.24932699999999999</v>
      </c>
      <c r="G13739" t="s">
        <v>17</v>
      </c>
      <c r="H13739" t="s">
        <v>17315</v>
      </c>
      <c r="I13739" s="74">
        <v>43733</v>
      </c>
      <c r="J13739" t="s">
        <v>19</v>
      </c>
      <c r="K13739" t="s">
        <v>17325</v>
      </c>
    </row>
    <row r="13740" spans="1:11" hidden="1" x14ac:dyDescent="0.3">
      <c r="A13740" t="s">
        <v>5122</v>
      </c>
      <c r="B13740" t="s">
        <v>5123</v>
      </c>
      <c r="C13740" t="s">
        <v>17410</v>
      </c>
      <c r="D13740" t="s">
        <v>17411</v>
      </c>
      <c r="E13740" s="74">
        <v>41771</v>
      </c>
      <c r="F13740">
        <v>0.24943699999999999</v>
      </c>
      <c r="G13740" t="s">
        <v>17</v>
      </c>
      <c r="H13740" t="s">
        <v>17315</v>
      </c>
      <c r="I13740" s="74">
        <v>43733</v>
      </c>
      <c r="J13740" t="s">
        <v>19</v>
      </c>
      <c r="K13740" t="s">
        <v>17325</v>
      </c>
    </row>
    <row r="13741" spans="1:11" hidden="1" x14ac:dyDescent="0.3">
      <c r="A13741" t="s">
        <v>5124</v>
      </c>
      <c r="B13741" t="s">
        <v>5125</v>
      </c>
      <c r="C13741" t="s">
        <v>17410</v>
      </c>
      <c r="D13741" t="s">
        <v>17411</v>
      </c>
      <c r="E13741" s="74">
        <v>41704</v>
      </c>
      <c r="F13741">
        <v>0.24912999999999999</v>
      </c>
      <c r="G13741" t="s">
        <v>17</v>
      </c>
      <c r="H13741" t="s">
        <v>17315</v>
      </c>
      <c r="I13741" s="74">
        <v>43733</v>
      </c>
      <c r="J13741" t="s">
        <v>19</v>
      </c>
      <c r="K13741" t="s">
        <v>17325</v>
      </c>
    </row>
    <row r="13742" spans="1:11" hidden="1" x14ac:dyDescent="0.3">
      <c r="A13742" t="s">
        <v>5126</v>
      </c>
      <c r="B13742" t="s">
        <v>5127</v>
      </c>
      <c r="C13742" t="s">
        <v>17410</v>
      </c>
      <c r="D13742" t="s">
        <v>17411</v>
      </c>
      <c r="E13742" s="74">
        <v>41703</v>
      </c>
      <c r="F13742">
        <v>0.249442</v>
      </c>
      <c r="G13742" t="s">
        <v>17</v>
      </c>
      <c r="H13742" t="s">
        <v>17315</v>
      </c>
      <c r="I13742" s="74">
        <v>43733</v>
      </c>
      <c r="J13742" t="s">
        <v>19</v>
      </c>
      <c r="K13742" t="s">
        <v>17325</v>
      </c>
    </row>
    <row r="13743" spans="1:11" hidden="1" x14ac:dyDescent="0.3">
      <c r="A13743" t="s">
        <v>5130</v>
      </c>
      <c r="B13743" t="s">
        <v>5131</v>
      </c>
      <c r="C13743" t="s">
        <v>17410</v>
      </c>
      <c r="D13743" t="s">
        <v>17411</v>
      </c>
      <c r="E13743" s="74">
        <v>41786</v>
      </c>
      <c r="F13743">
        <v>0.24915699999999999</v>
      </c>
      <c r="G13743" t="s">
        <v>17</v>
      </c>
      <c r="H13743" t="s">
        <v>17315</v>
      </c>
      <c r="I13743" s="74">
        <v>43733</v>
      </c>
      <c r="J13743" t="s">
        <v>19</v>
      </c>
      <c r="K13743" t="s">
        <v>17325</v>
      </c>
    </row>
    <row r="13744" spans="1:11" hidden="1" x14ac:dyDescent="0.3">
      <c r="A13744" t="s">
        <v>5133</v>
      </c>
      <c r="B13744" t="s">
        <v>5134</v>
      </c>
      <c r="C13744" t="s">
        <v>17410</v>
      </c>
      <c r="D13744" t="s">
        <v>17411</v>
      </c>
      <c r="E13744" s="74">
        <v>41738</v>
      </c>
      <c r="F13744">
        <v>0.248776</v>
      </c>
      <c r="G13744" t="s">
        <v>17</v>
      </c>
      <c r="H13744" t="s">
        <v>17315</v>
      </c>
      <c r="I13744" s="74">
        <v>43733</v>
      </c>
      <c r="J13744" t="s">
        <v>19</v>
      </c>
      <c r="K13744" t="s">
        <v>17325</v>
      </c>
    </row>
    <row r="13745" spans="1:11" hidden="1" x14ac:dyDescent="0.3">
      <c r="A13745" t="s">
        <v>5135</v>
      </c>
      <c r="B13745" t="s">
        <v>5136</v>
      </c>
      <c r="C13745" t="s">
        <v>17410</v>
      </c>
      <c r="D13745" t="s">
        <v>17411</v>
      </c>
      <c r="E13745" s="74">
        <v>41767</v>
      </c>
      <c r="F13745">
        <v>0.24915799999999999</v>
      </c>
      <c r="G13745" t="s">
        <v>17</v>
      </c>
      <c r="H13745" t="s">
        <v>17315</v>
      </c>
      <c r="I13745" s="74">
        <v>43733</v>
      </c>
      <c r="J13745" t="s">
        <v>19</v>
      </c>
      <c r="K13745" t="s">
        <v>17325</v>
      </c>
    </row>
    <row r="13746" spans="1:11" hidden="1" x14ac:dyDescent="0.3">
      <c r="A13746" t="s">
        <v>5139</v>
      </c>
      <c r="B13746" t="s">
        <v>5140</v>
      </c>
      <c r="C13746" t="s">
        <v>17410</v>
      </c>
      <c r="D13746" t="s">
        <v>17411</v>
      </c>
      <c r="E13746" s="74">
        <v>41733</v>
      </c>
      <c r="F13746">
        <v>0.249085</v>
      </c>
      <c r="G13746" t="s">
        <v>17</v>
      </c>
      <c r="H13746" t="s">
        <v>17315</v>
      </c>
      <c r="I13746" s="74">
        <v>43733</v>
      </c>
      <c r="J13746" t="s">
        <v>19</v>
      </c>
      <c r="K13746" t="s">
        <v>17325</v>
      </c>
    </row>
    <row r="13747" spans="1:11" hidden="1" x14ac:dyDescent="0.3">
      <c r="A13747" t="s">
        <v>5141</v>
      </c>
      <c r="B13747" t="s">
        <v>5142</v>
      </c>
      <c r="C13747" t="s">
        <v>17410</v>
      </c>
      <c r="D13747" t="s">
        <v>17411</v>
      </c>
      <c r="E13747" s="74">
        <v>41822</v>
      </c>
      <c r="F13747">
        <v>0.24854000000000001</v>
      </c>
      <c r="G13747" t="s">
        <v>17</v>
      </c>
      <c r="H13747" t="s">
        <v>17315</v>
      </c>
      <c r="I13747" s="74">
        <v>43733</v>
      </c>
      <c r="J13747" t="s">
        <v>19</v>
      </c>
      <c r="K13747" t="s">
        <v>17325</v>
      </c>
    </row>
    <row r="13748" spans="1:11" hidden="1" x14ac:dyDescent="0.3">
      <c r="A13748" t="s">
        <v>5143</v>
      </c>
      <c r="B13748" t="s">
        <v>5144</v>
      </c>
      <c r="C13748" t="s">
        <v>17410</v>
      </c>
      <c r="D13748" t="s">
        <v>17411</v>
      </c>
      <c r="E13748" s="74">
        <v>41736</v>
      </c>
      <c r="F13748">
        <v>0.24653900000000001</v>
      </c>
      <c r="G13748" t="s">
        <v>17</v>
      </c>
      <c r="H13748" t="s">
        <v>17315</v>
      </c>
      <c r="I13748" s="74">
        <v>43733</v>
      </c>
      <c r="J13748" t="s">
        <v>19</v>
      </c>
      <c r="K13748" t="s">
        <v>17325</v>
      </c>
    </row>
    <row r="13749" spans="1:11" hidden="1" x14ac:dyDescent="0.3">
      <c r="A13749" t="s">
        <v>5145</v>
      </c>
      <c r="B13749" t="s">
        <v>5146</v>
      </c>
      <c r="C13749" t="s">
        <v>17410</v>
      </c>
      <c r="D13749" t="s">
        <v>17411</v>
      </c>
      <c r="E13749" s="74">
        <v>41829</v>
      </c>
      <c r="F13749">
        <v>0.24898400000000001</v>
      </c>
      <c r="G13749" t="s">
        <v>17</v>
      </c>
      <c r="H13749" t="s">
        <v>17315</v>
      </c>
      <c r="I13749" s="74">
        <v>43733</v>
      </c>
      <c r="J13749" t="s">
        <v>19</v>
      </c>
      <c r="K13749" t="s">
        <v>17325</v>
      </c>
    </row>
    <row r="13750" spans="1:11" hidden="1" x14ac:dyDescent="0.3">
      <c r="A13750" t="s">
        <v>5147</v>
      </c>
      <c r="B13750" t="s">
        <v>5148</v>
      </c>
      <c r="C13750" t="s">
        <v>17410</v>
      </c>
      <c r="D13750" t="s">
        <v>17411</v>
      </c>
      <c r="E13750" s="74">
        <v>41818</v>
      </c>
      <c r="F13750">
        <v>0.21942500000000001</v>
      </c>
      <c r="G13750" t="s">
        <v>17</v>
      </c>
      <c r="H13750" t="s">
        <v>17315</v>
      </c>
      <c r="I13750" s="74">
        <v>43733</v>
      </c>
      <c r="J13750" t="s">
        <v>19</v>
      </c>
      <c r="K13750" t="s">
        <v>17325</v>
      </c>
    </row>
    <row r="13751" spans="1:11" hidden="1" x14ac:dyDescent="0.3">
      <c r="A13751" t="s">
        <v>5149</v>
      </c>
      <c r="B13751" t="s">
        <v>5150</v>
      </c>
      <c r="C13751" t="s">
        <v>17410</v>
      </c>
      <c r="D13751" t="s">
        <v>17411</v>
      </c>
      <c r="E13751" s="74">
        <v>41703</v>
      </c>
      <c r="F13751">
        <v>0.21709300000000001</v>
      </c>
      <c r="G13751" t="s">
        <v>17</v>
      </c>
      <c r="H13751" t="s">
        <v>17315</v>
      </c>
      <c r="I13751" s="74">
        <v>43733</v>
      </c>
      <c r="J13751" t="s">
        <v>19</v>
      </c>
      <c r="K13751" t="s">
        <v>17325</v>
      </c>
    </row>
    <row r="13752" spans="1:11" hidden="1" x14ac:dyDescent="0.3">
      <c r="A13752" t="s">
        <v>5151</v>
      </c>
      <c r="B13752" t="s">
        <v>5152</v>
      </c>
      <c r="C13752" t="s">
        <v>17410</v>
      </c>
      <c r="D13752" t="s">
        <v>17411</v>
      </c>
      <c r="E13752" s="74">
        <v>41779</v>
      </c>
      <c r="F13752">
        <v>0.24159900000000001</v>
      </c>
      <c r="G13752" t="s">
        <v>17</v>
      </c>
      <c r="H13752" t="s">
        <v>17315</v>
      </c>
      <c r="I13752" s="74">
        <v>43733</v>
      </c>
      <c r="J13752" t="s">
        <v>19</v>
      </c>
      <c r="K13752" t="s">
        <v>17325</v>
      </c>
    </row>
    <row r="13753" spans="1:11" hidden="1" x14ac:dyDescent="0.3">
      <c r="A13753" t="s">
        <v>5153</v>
      </c>
      <c r="B13753" t="s">
        <v>5154</v>
      </c>
      <c r="C13753" t="s">
        <v>17410</v>
      </c>
      <c r="D13753" t="s">
        <v>17411</v>
      </c>
      <c r="E13753" s="74">
        <v>41873</v>
      </c>
      <c r="F13753">
        <v>0.244118</v>
      </c>
      <c r="G13753" t="s">
        <v>17</v>
      </c>
      <c r="H13753" t="s">
        <v>17315</v>
      </c>
      <c r="I13753" s="74">
        <v>43733</v>
      </c>
      <c r="J13753" t="s">
        <v>19</v>
      </c>
      <c r="K13753" t="s">
        <v>17325</v>
      </c>
    </row>
    <row r="13754" spans="1:11" hidden="1" x14ac:dyDescent="0.3">
      <c r="A13754" t="s">
        <v>5155</v>
      </c>
      <c r="B13754" t="s">
        <v>5156</v>
      </c>
      <c r="C13754" t="s">
        <v>17410</v>
      </c>
      <c r="D13754" t="s">
        <v>17411</v>
      </c>
      <c r="E13754" s="74">
        <v>41673</v>
      </c>
      <c r="F13754">
        <v>0.24751400000000001</v>
      </c>
      <c r="G13754" t="s">
        <v>17</v>
      </c>
      <c r="H13754" t="s">
        <v>17315</v>
      </c>
      <c r="I13754" s="74">
        <v>43733</v>
      </c>
      <c r="J13754" t="s">
        <v>19</v>
      </c>
      <c r="K13754" t="s">
        <v>17325</v>
      </c>
    </row>
    <row r="13755" spans="1:11" hidden="1" x14ac:dyDescent="0.3">
      <c r="A13755" t="s">
        <v>5157</v>
      </c>
      <c r="B13755" t="s">
        <v>5158</v>
      </c>
      <c r="C13755" t="s">
        <v>17410</v>
      </c>
      <c r="D13755" t="s">
        <v>17411</v>
      </c>
      <c r="E13755" s="74">
        <v>41753</v>
      </c>
      <c r="F13755">
        <v>0.24754999999999999</v>
      </c>
      <c r="G13755" t="s">
        <v>17</v>
      </c>
      <c r="H13755" t="s">
        <v>17315</v>
      </c>
      <c r="I13755" s="74">
        <v>43733</v>
      </c>
      <c r="J13755" t="s">
        <v>19</v>
      </c>
      <c r="K13755" t="s">
        <v>17325</v>
      </c>
    </row>
    <row r="13756" spans="1:11" hidden="1" x14ac:dyDescent="0.3">
      <c r="A13756" t="s">
        <v>5159</v>
      </c>
      <c r="B13756" t="s">
        <v>5160</v>
      </c>
      <c r="C13756" t="s">
        <v>17410</v>
      </c>
      <c r="D13756" t="s">
        <v>17411</v>
      </c>
      <c r="E13756" s="74">
        <v>41814</v>
      </c>
      <c r="F13756">
        <v>0.24449399999999999</v>
      </c>
      <c r="G13756" t="s">
        <v>17</v>
      </c>
      <c r="H13756" t="s">
        <v>17315</v>
      </c>
      <c r="I13756" s="74">
        <v>43733</v>
      </c>
      <c r="J13756" t="s">
        <v>19</v>
      </c>
      <c r="K13756" t="s">
        <v>17325</v>
      </c>
    </row>
    <row r="13757" spans="1:11" hidden="1" x14ac:dyDescent="0.3">
      <c r="A13757" t="s">
        <v>5161</v>
      </c>
      <c r="B13757" t="s">
        <v>5162</v>
      </c>
      <c r="C13757" t="s">
        <v>17410</v>
      </c>
      <c r="D13757" t="s">
        <v>17411</v>
      </c>
      <c r="E13757" s="74">
        <v>41695</v>
      </c>
      <c r="F13757">
        <v>0.247086</v>
      </c>
      <c r="G13757" t="s">
        <v>17</v>
      </c>
      <c r="H13757" t="s">
        <v>17315</v>
      </c>
      <c r="I13757" s="74">
        <v>43733</v>
      </c>
      <c r="J13757" t="s">
        <v>19</v>
      </c>
      <c r="K13757" t="s">
        <v>17325</v>
      </c>
    </row>
    <row r="13758" spans="1:11" hidden="1" x14ac:dyDescent="0.3">
      <c r="A13758" t="s">
        <v>5163</v>
      </c>
      <c r="B13758" t="s">
        <v>5164</v>
      </c>
      <c r="C13758" t="s">
        <v>17410</v>
      </c>
      <c r="D13758" t="s">
        <v>17411</v>
      </c>
      <c r="E13758" s="74">
        <v>41547</v>
      </c>
      <c r="F13758">
        <v>0.24443599999999999</v>
      </c>
      <c r="G13758" t="s">
        <v>17</v>
      </c>
      <c r="H13758" t="s">
        <v>17315</v>
      </c>
      <c r="I13758" s="74">
        <v>43733</v>
      </c>
      <c r="J13758" t="s">
        <v>19</v>
      </c>
      <c r="K13758" t="s">
        <v>17325</v>
      </c>
    </row>
    <row r="13759" spans="1:11" hidden="1" x14ac:dyDescent="0.3">
      <c r="A13759" t="s">
        <v>5165</v>
      </c>
      <c r="B13759" t="s">
        <v>5166</v>
      </c>
      <c r="C13759" t="s">
        <v>17410</v>
      </c>
      <c r="D13759" t="s">
        <v>17411</v>
      </c>
      <c r="E13759" s="74">
        <v>41691</v>
      </c>
      <c r="F13759">
        <v>0.247977</v>
      </c>
      <c r="G13759" t="s">
        <v>17</v>
      </c>
      <c r="H13759" t="s">
        <v>17315</v>
      </c>
      <c r="I13759" s="74">
        <v>43733</v>
      </c>
      <c r="J13759" t="s">
        <v>19</v>
      </c>
      <c r="K13759" t="s">
        <v>17325</v>
      </c>
    </row>
    <row r="13760" spans="1:11" hidden="1" x14ac:dyDescent="0.3">
      <c r="A13760" t="s">
        <v>5167</v>
      </c>
      <c r="B13760" t="s">
        <v>5168</v>
      </c>
      <c r="C13760" t="s">
        <v>17410</v>
      </c>
      <c r="D13760" t="s">
        <v>17411</v>
      </c>
      <c r="E13760" s="74">
        <v>41743</v>
      </c>
      <c r="F13760">
        <v>0.21945799999999999</v>
      </c>
      <c r="G13760" t="s">
        <v>17</v>
      </c>
      <c r="H13760" t="s">
        <v>17315</v>
      </c>
      <c r="I13760" s="74">
        <v>43733</v>
      </c>
      <c r="J13760" t="s">
        <v>19</v>
      </c>
      <c r="K13760" t="s">
        <v>17325</v>
      </c>
    </row>
    <row r="13761" spans="1:11" hidden="1" x14ac:dyDescent="0.3">
      <c r="A13761" t="s">
        <v>5169</v>
      </c>
      <c r="B13761" t="s">
        <v>5170</v>
      </c>
      <c r="C13761" t="s">
        <v>17410</v>
      </c>
      <c r="D13761" t="s">
        <v>17411</v>
      </c>
      <c r="E13761" s="74">
        <v>41782</v>
      </c>
      <c r="F13761">
        <v>0.245813</v>
      </c>
      <c r="G13761" t="s">
        <v>17</v>
      </c>
      <c r="H13761" t="s">
        <v>17315</v>
      </c>
      <c r="I13761" s="74">
        <v>43733</v>
      </c>
      <c r="J13761" t="s">
        <v>19</v>
      </c>
      <c r="K13761" t="s">
        <v>17325</v>
      </c>
    </row>
    <row r="13762" spans="1:11" hidden="1" x14ac:dyDescent="0.3">
      <c r="A13762" t="s">
        <v>5171</v>
      </c>
      <c r="B13762" t="s">
        <v>5172</v>
      </c>
      <c r="C13762" t="s">
        <v>17410</v>
      </c>
      <c r="D13762" t="s">
        <v>17411</v>
      </c>
      <c r="E13762" s="74">
        <v>41241</v>
      </c>
      <c r="F13762">
        <v>0.23865600000000001</v>
      </c>
      <c r="G13762" t="s">
        <v>17</v>
      </c>
      <c r="H13762" t="s">
        <v>17315</v>
      </c>
      <c r="I13762" s="74">
        <v>43733</v>
      </c>
      <c r="J13762" t="s">
        <v>19</v>
      </c>
      <c r="K13762" t="s">
        <v>17325</v>
      </c>
    </row>
    <row r="13763" spans="1:11" hidden="1" x14ac:dyDescent="0.3">
      <c r="A13763" t="s">
        <v>5173</v>
      </c>
      <c r="B13763" t="s">
        <v>5174</v>
      </c>
      <c r="C13763" t="s">
        <v>17410</v>
      </c>
      <c r="D13763" t="s">
        <v>17411</v>
      </c>
      <c r="E13763" s="74">
        <v>41771</v>
      </c>
      <c r="F13763">
        <v>0.227571</v>
      </c>
      <c r="G13763" t="s">
        <v>17</v>
      </c>
      <c r="H13763" t="s">
        <v>17315</v>
      </c>
      <c r="I13763" s="74">
        <v>43734</v>
      </c>
      <c r="J13763" t="s">
        <v>19</v>
      </c>
      <c r="K13763" t="s">
        <v>17325</v>
      </c>
    </row>
    <row r="13764" spans="1:11" hidden="1" x14ac:dyDescent="0.3">
      <c r="A13764" t="s">
        <v>5175</v>
      </c>
      <c r="B13764" t="s">
        <v>5176</v>
      </c>
      <c r="C13764" t="s">
        <v>17410</v>
      </c>
      <c r="D13764" t="s">
        <v>17411</v>
      </c>
      <c r="E13764" s="74">
        <v>41753</v>
      </c>
      <c r="F13764">
        <v>0.229077</v>
      </c>
      <c r="G13764" t="s">
        <v>17</v>
      </c>
      <c r="H13764" t="s">
        <v>17315</v>
      </c>
      <c r="I13764" s="74">
        <v>43734</v>
      </c>
      <c r="J13764" t="s">
        <v>19</v>
      </c>
      <c r="K13764" t="s">
        <v>17325</v>
      </c>
    </row>
    <row r="13765" spans="1:11" hidden="1" x14ac:dyDescent="0.3">
      <c r="A13765" t="s">
        <v>5177</v>
      </c>
      <c r="B13765" t="s">
        <v>5178</v>
      </c>
      <c r="C13765" t="s">
        <v>17410</v>
      </c>
      <c r="D13765" t="s">
        <v>17411</v>
      </c>
      <c r="E13765" s="74">
        <v>41782</v>
      </c>
      <c r="F13765">
        <v>0.209568</v>
      </c>
      <c r="G13765" t="s">
        <v>17</v>
      </c>
      <c r="H13765" t="s">
        <v>17315</v>
      </c>
      <c r="I13765" s="74">
        <v>43734</v>
      </c>
      <c r="J13765" t="s">
        <v>19</v>
      </c>
      <c r="K13765" t="s">
        <v>17325</v>
      </c>
    </row>
    <row r="13766" spans="1:11" hidden="1" x14ac:dyDescent="0.3">
      <c r="A13766" t="s">
        <v>5179</v>
      </c>
      <c r="B13766" t="s">
        <v>5180</v>
      </c>
      <c r="C13766" t="s">
        <v>17410</v>
      </c>
      <c r="D13766" t="s">
        <v>17411</v>
      </c>
      <c r="E13766" s="74">
        <v>41722</v>
      </c>
      <c r="F13766">
        <v>0.21675900000000001</v>
      </c>
      <c r="G13766" t="s">
        <v>17</v>
      </c>
      <c r="H13766" t="s">
        <v>17315</v>
      </c>
      <c r="I13766" s="74">
        <v>43734</v>
      </c>
      <c r="J13766" t="s">
        <v>19</v>
      </c>
      <c r="K13766" t="s">
        <v>17325</v>
      </c>
    </row>
    <row r="13767" spans="1:11" hidden="1" x14ac:dyDescent="0.3">
      <c r="A13767" t="s">
        <v>5181</v>
      </c>
      <c r="B13767" t="s">
        <v>5182</v>
      </c>
      <c r="C13767" t="s">
        <v>17410</v>
      </c>
      <c r="D13767" t="s">
        <v>17411</v>
      </c>
      <c r="E13767" s="74">
        <v>41684</v>
      </c>
      <c r="F13767">
        <v>0.21399899999999999</v>
      </c>
      <c r="G13767" t="s">
        <v>17</v>
      </c>
      <c r="H13767" t="s">
        <v>17315</v>
      </c>
      <c r="I13767" s="74">
        <v>43734</v>
      </c>
      <c r="J13767" t="s">
        <v>19</v>
      </c>
      <c r="K13767" t="s">
        <v>17325</v>
      </c>
    </row>
    <row r="13768" spans="1:11" hidden="1" x14ac:dyDescent="0.3">
      <c r="A13768" t="s">
        <v>5183</v>
      </c>
      <c r="B13768" t="s">
        <v>5184</v>
      </c>
      <c r="C13768" t="s">
        <v>17410</v>
      </c>
      <c r="D13768" t="s">
        <v>17411</v>
      </c>
      <c r="E13768" s="74">
        <v>41865</v>
      </c>
      <c r="F13768">
        <v>0.240948</v>
      </c>
      <c r="G13768" t="s">
        <v>17</v>
      </c>
      <c r="H13768" t="s">
        <v>17315</v>
      </c>
      <c r="I13768" s="74">
        <v>43734</v>
      </c>
      <c r="J13768" t="s">
        <v>19</v>
      </c>
      <c r="K13768" t="s">
        <v>17325</v>
      </c>
    </row>
    <row r="13769" spans="1:11" hidden="1" x14ac:dyDescent="0.3">
      <c r="A13769" t="s">
        <v>5185</v>
      </c>
      <c r="B13769" t="s">
        <v>5186</v>
      </c>
      <c r="C13769" t="s">
        <v>17410</v>
      </c>
      <c r="D13769" t="s">
        <v>17411</v>
      </c>
      <c r="E13769" s="74">
        <v>41878</v>
      </c>
      <c r="F13769">
        <v>0.22705700000000001</v>
      </c>
      <c r="G13769" t="s">
        <v>17</v>
      </c>
      <c r="H13769" t="s">
        <v>17315</v>
      </c>
      <c r="I13769" s="74">
        <v>43734</v>
      </c>
      <c r="J13769" t="s">
        <v>19</v>
      </c>
      <c r="K13769" t="s">
        <v>17325</v>
      </c>
    </row>
    <row r="13770" spans="1:11" hidden="1" x14ac:dyDescent="0.3">
      <c r="A13770" t="s">
        <v>5187</v>
      </c>
      <c r="B13770" t="s">
        <v>5188</v>
      </c>
      <c r="C13770" t="s">
        <v>17410</v>
      </c>
      <c r="D13770" t="s">
        <v>17411</v>
      </c>
      <c r="E13770" s="74">
        <v>41851</v>
      </c>
      <c r="F13770">
        <v>0.23526900000000001</v>
      </c>
      <c r="G13770" t="s">
        <v>17</v>
      </c>
      <c r="H13770" t="s">
        <v>17315</v>
      </c>
      <c r="I13770" s="74">
        <v>43734</v>
      </c>
      <c r="J13770" t="s">
        <v>19</v>
      </c>
      <c r="K13770" t="s">
        <v>17325</v>
      </c>
    </row>
    <row r="13771" spans="1:11" hidden="1" x14ac:dyDescent="0.3">
      <c r="A13771" t="s">
        <v>5189</v>
      </c>
      <c r="B13771" t="s">
        <v>5190</v>
      </c>
      <c r="C13771" t="s">
        <v>17410</v>
      </c>
      <c r="D13771" t="s">
        <v>17411</v>
      </c>
      <c r="E13771" s="74">
        <v>41786</v>
      </c>
      <c r="F13771">
        <v>0.24854699999999999</v>
      </c>
      <c r="G13771" t="s">
        <v>17</v>
      </c>
      <c r="H13771" t="s">
        <v>17315</v>
      </c>
      <c r="I13771" s="74">
        <v>43734</v>
      </c>
      <c r="J13771" t="s">
        <v>19</v>
      </c>
      <c r="K13771" t="s">
        <v>17325</v>
      </c>
    </row>
    <row r="13772" spans="1:11" hidden="1" x14ac:dyDescent="0.3">
      <c r="A13772" t="s">
        <v>5191</v>
      </c>
      <c r="B13772" t="s">
        <v>5192</v>
      </c>
      <c r="C13772" t="s">
        <v>17410</v>
      </c>
      <c r="D13772" t="s">
        <v>17411</v>
      </c>
      <c r="E13772" s="74">
        <v>41773</v>
      </c>
      <c r="F13772">
        <v>0.21865899999999999</v>
      </c>
      <c r="G13772" t="s">
        <v>17</v>
      </c>
      <c r="H13772" t="s">
        <v>17315</v>
      </c>
      <c r="I13772" s="74">
        <v>43734</v>
      </c>
      <c r="J13772" t="s">
        <v>19</v>
      </c>
      <c r="K13772" t="s">
        <v>17325</v>
      </c>
    </row>
    <row r="13773" spans="1:11" hidden="1" x14ac:dyDescent="0.3">
      <c r="A13773" t="s">
        <v>5193</v>
      </c>
      <c r="B13773" t="s">
        <v>5194</v>
      </c>
      <c r="C13773" t="s">
        <v>17410</v>
      </c>
      <c r="D13773" t="s">
        <v>17411</v>
      </c>
      <c r="E13773" s="74">
        <v>41680</v>
      </c>
      <c r="F13773">
        <v>0.22801199999999999</v>
      </c>
      <c r="G13773" t="s">
        <v>17</v>
      </c>
      <c r="H13773" t="s">
        <v>17315</v>
      </c>
      <c r="I13773" s="74">
        <v>43734</v>
      </c>
      <c r="J13773" t="s">
        <v>19</v>
      </c>
      <c r="K13773" t="s">
        <v>17325</v>
      </c>
    </row>
    <row r="13774" spans="1:11" hidden="1" x14ac:dyDescent="0.3">
      <c r="A13774" t="s">
        <v>5195</v>
      </c>
      <c r="B13774" t="s">
        <v>5196</v>
      </c>
      <c r="C13774" t="s">
        <v>17410</v>
      </c>
      <c r="D13774" t="s">
        <v>17411</v>
      </c>
      <c r="E13774" s="74">
        <v>41766</v>
      </c>
      <c r="F13774">
        <v>0.241865</v>
      </c>
      <c r="G13774" t="s">
        <v>17</v>
      </c>
      <c r="H13774" t="s">
        <v>17315</v>
      </c>
      <c r="I13774" s="74">
        <v>43734</v>
      </c>
      <c r="J13774" t="s">
        <v>19</v>
      </c>
      <c r="K13774" t="s">
        <v>17325</v>
      </c>
    </row>
    <row r="13775" spans="1:11" hidden="1" x14ac:dyDescent="0.3">
      <c r="A13775" t="s">
        <v>5197</v>
      </c>
      <c r="B13775" t="s">
        <v>5198</v>
      </c>
      <c r="C13775" t="s">
        <v>17410</v>
      </c>
      <c r="D13775" t="s">
        <v>17411</v>
      </c>
      <c r="E13775" s="74">
        <v>41778</v>
      </c>
      <c r="F13775">
        <v>0.23985999999999999</v>
      </c>
      <c r="G13775" t="s">
        <v>17</v>
      </c>
      <c r="H13775" t="s">
        <v>17315</v>
      </c>
      <c r="I13775" s="74">
        <v>43734</v>
      </c>
      <c r="J13775" t="s">
        <v>19</v>
      </c>
      <c r="K13775" t="s">
        <v>17325</v>
      </c>
    </row>
    <row r="13776" spans="1:11" hidden="1" x14ac:dyDescent="0.3">
      <c r="A13776" t="s">
        <v>5199</v>
      </c>
      <c r="B13776" t="s">
        <v>5200</v>
      </c>
      <c r="C13776" t="s">
        <v>17410</v>
      </c>
      <c r="D13776" t="s">
        <v>17411</v>
      </c>
      <c r="E13776" s="74">
        <v>41681</v>
      </c>
      <c r="F13776">
        <v>0.23035900000000001</v>
      </c>
      <c r="G13776" t="s">
        <v>17</v>
      </c>
      <c r="H13776" t="s">
        <v>17315</v>
      </c>
      <c r="I13776" s="74">
        <v>43734</v>
      </c>
      <c r="J13776" t="s">
        <v>19</v>
      </c>
      <c r="K13776" t="s">
        <v>17325</v>
      </c>
    </row>
    <row r="13777" spans="1:11" hidden="1" x14ac:dyDescent="0.3">
      <c r="A13777" t="s">
        <v>5201</v>
      </c>
      <c r="B13777" t="s">
        <v>5202</v>
      </c>
      <c r="C13777" t="s">
        <v>17410</v>
      </c>
      <c r="D13777" t="s">
        <v>17411</v>
      </c>
      <c r="E13777" s="74">
        <v>41795</v>
      </c>
      <c r="F13777">
        <v>0.23946100000000001</v>
      </c>
      <c r="G13777" t="s">
        <v>17</v>
      </c>
      <c r="H13777" t="s">
        <v>17315</v>
      </c>
      <c r="I13777" s="74">
        <v>43734</v>
      </c>
      <c r="J13777" t="s">
        <v>19</v>
      </c>
      <c r="K13777" t="s">
        <v>17325</v>
      </c>
    </row>
    <row r="13778" spans="1:11" hidden="1" x14ac:dyDescent="0.3">
      <c r="A13778" t="s">
        <v>5203</v>
      </c>
      <c r="B13778" t="s">
        <v>5204</v>
      </c>
      <c r="C13778" t="s">
        <v>17410</v>
      </c>
      <c r="D13778" t="s">
        <v>17411</v>
      </c>
      <c r="E13778" s="74">
        <v>41579</v>
      </c>
      <c r="F13778">
        <v>0.239592</v>
      </c>
      <c r="G13778" t="s">
        <v>17</v>
      </c>
      <c r="H13778" t="s">
        <v>17315</v>
      </c>
      <c r="I13778" s="74">
        <v>43734</v>
      </c>
      <c r="J13778" t="s">
        <v>19</v>
      </c>
      <c r="K13778" t="s">
        <v>17325</v>
      </c>
    </row>
    <row r="13779" spans="1:11" hidden="1" x14ac:dyDescent="0.3">
      <c r="A13779" t="s">
        <v>5205</v>
      </c>
      <c r="B13779" t="s">
        <v>5206</v>
      </c>
      <c r="C13779" t="s">
        <v>17410</v>
      </c>
      <c r="D13779" t="s">
        <v>17411</v>
      </c>
      <c r="E13779" s="74">
        <v>41876</v>
      </c>
      <c r="F13779">
        <v>0.222245</v>
      </c>
      <c r="G13779" t="s">
        <v>17</v>
      </c>
      <c r="H13779" t="s">
        <v>17315</v>
      </c>
      <c r="I13779" s="74">
        <v>43734</v>
      </c>
      <c r="J13779" t="s">
        <v>19</v>
      </c>
      <c r="K13779" t="s">
        <v>17325</v>
      </c>
    </row>
    <row r="13780" spans="1:11" hidden="1" x14ac:dyDescent="0.3">
      <c r="A13780" t="s">
        <v>5207</v>
      </c>
      <c r="B13780" t="s">
        <v>5208</v>
      </c>
      <c r="C13780" t="s">
        <v>17410</v>
      </c>
      <c r="D13780" t="s">
        <v>17411</v>
      </c>
      <c r="E13780" s="74">
        <v>41702</v>
      </c>
      <c r="F13780">
        <v>0.248416</v>
      </c>
      <c r="G13780" t="s">
        <v>17</v>
      </c>
      <c r="H13780" t="s">
        <v>17315</v>
      </c>
      <c r="I13780" s="74">
        <v>43734</v>
      </c>
      <c r="J13780" t="s">
        <v>19</v>
      </c>
      <c r="K13780" t="s">
        <v>17325</v>
      </c>
    </row>
    <row r="13781" spans="1:11" hidden="1" x14ac:dyDescent="0.3">
      <c r="A13781" t="s">
        <v>5209</v>
      </c>
      <c r="B13781" t="s">
        <v>5210</v>
      </c>
      <c r="C13781" t="s">
        <v>17410</v>
      </c>
      <c r="D13781" t="s">
        <v>17411</v>
      </c>
      <c r="E13781" s="74">
        <v>41782</v>
      </c>
      <c r="F13781">
        <v>0.24889500000000001</v>
      </c>
      <c r="G13781" t="s">
        <v>17</v>
      </c>
      <c r="H13781" t="s">
        <v>17315</v>
      </c>
      <c r="I13781" s="74">
        <v>43734</v>
      </c>
      <c r="J13781" t="s">
        <v>19</v>
      </c>
      <c r="K13781" t="s">
        <v>17325</v>
      </c>
    </row>
    <row r="13782" spans="1:11" hidden="1" x14ac:dyDescent="0.3">
      <c r="A13782" t="s">
        <v>5211</v>
      </c>
      <c r="B13782" t="s">
        <v>5212</v>
      </c>
      <c r="C13782" t="s">
        <v>17410</v>
      </c>
      <c r="D13782" t="s">
        <v>17411</v>
      </c>
      <c r="E13782" s="74">
        <v>41780</v>
      </c>
      <c r="F13782">
        <v>0.24412500000000001</v>
      </c>
      <c r="G13782" t="s">
        <v>17</v>
      </c>
      <c r="H13782" t="s">
        <v>17315</v>
      </c>
      <c r="I13782" s="74">
        <v>43734</v>
      </c>
      <c r="J13782" t="s">
        <v>19</v>
      </c>
      <c r="K13782" t="s">
        <v>17325</v>
      </c>
    </row>
    <row r="13783" spans="1:11" hidden="1" x14ac:dyDescent="0.3">
      <c r="A13783" t="s">
        <v>5213</v>
      </c>
      <c r="B13783" t="s">
        <v>5214</v>
      </c>
      <c r="C13783" t="s">
        <v>17410</v>
      </c>
      <c r="D13783" t="s">
        <v>17411</v>
      </c>
      <c r="E13783" s="74">
        <v>41703</v>
      </c>
      <c r="F13783">
        <v>0.244613</v>
      </c>
      <c r="G13783" t="s">
        <v>17</v>
      </c>
      <c r="H13783" t="s">
        <v>17315</v>
      </c>
      <c r="I13783" s="74">
        <v>43734</v>
      </c>
      <c r="J13783" t="s">
        <v>19</v>
      </c>
      <c r="K13783" t="s">
        <v>17325</v>
      </c>
    </row>
    <row r="13784" spans="1:11" hidden="1" x14ac:dyDescent="0.3">
      <c r="A13784" t="s">
        <v>5215</v>
      </c>
      <c r="B13784" t="s">
        <v>5216</v>
      </c>
      <c r="C13784" t="s">
        <v>17410</v>
      </c>
      <c r="D13784" t="s">
        <v>17411</v>
      </c>
      <c r="E13784" s="74">
        <v>41725</v>
      </c>
      <c r="F13784">
        <v>0.245674</v>
      </c>
      <c r="G13784" t="s">
        <v>17</v>
      </c>
      <c r="H13784" t="s">
        <v>17315</v>
      </c>
      <c r="I13784" s="74">
        <v>43734</v>
      </c>
      <c r="J13784" t="s">
        <v>19</v>
      </c>
      <c r="K13784" t="s">
        <v>17325</v>
      </c>
    </row>
    <row r="13785" spans="1:11" hidden="1" x14ac:dyDescent="0.3">
      <c r="A13785" t="s">
        <v>5217</v>
      </c>
      <c r="B13785" t="s">
        <v>5218</v>
      </c>
      <c r="C13785" t="s">
        <v>17410</v>
      </c>
      <c r="D13785" t="s">
        <v>17411</v>
      </c>
      <c r="E13785" s="74">
        <v>41778</v>
      </c>
      <c r="F13785">
        <v>0.23000399999999999</v>
      </c>
      <c r="G13785" t="s">
        <v>17</v>
      </c>
      <c r="H13785" t="s">
        <v>17315</v>
      </c>
      <c r="I13785" s="74">
        <v>43734</v>
      </c>
      <c r="J13785" t="s">
        <v>19</v>
      </c>
      <c r="K13785" t="s">
        <v>17325</v>
      </c>
    </row>
    <row r="13786" spans="1:11" hidden="1" x14ac:dyDescent="0.3">
      <c r="A13786" t="s">
        <v>5219</v>
      </c>
      <c r="B13786" t="s">
        <v>5220</v>
      </c>
      <c r="C13786" t="s">
        <v>17410</v>
      </c>
      <c r="D13786" t="s">
        <v>17411</v>
      </c>
      <c r="E13786" s="74">
        <v>41775</v>
      </c>
      <c r="F13786">
        <v>0.245037</v>
      </c>
      <c r="G13786" t="s">
        <v>17</v>
      </c>
      <c r="H13786" t="s">
        <v>17315</v>
      </c>
      <c r="I13786" s="74">
        <v>43734</v>
      </c>
      <c r="J13786" t="s">
        <v>19</v>
      </c>
      <c r="K13786" t="s">
        <v>17325</v>
      </c>
    </row>
    <row r="13787" spans="1:11" hidden="1" x14ac:dyDescent="0.3">
      <c r="A13787" t="s">
        <v>5221</v>
      </c>
      <c r="B13787" t="s">
        <v>5222</v>
      </c>
      <c r="C13787" t="s">
        <v>17410</v>
      </c>
      <c r="D13787" t="s">
        <v>17411</v>
      </c>
      <c r="E13787" s="74">
        <v>41787</v>
      </c>
      <c r="F13787">
        <v>0.24448300000000001</v>
      </c>
      <c r="G13787" t="s">
        <v>17</v>
      </c>
      <c r="H13787" t="s">
        <v>17315</v>
      </c>
      <c r="I13787" s="74">
        <v>43734</v>
      </c>
      <c r="J13787" t="s">
        <v>19</v>
      </c>
      <c r="K13787" t="s">
        <v>17325</v>
      </c>
    </row>
    <row r="13788" spans="1:11" hidden="1" x14ac:dyDescent="0.3">
      <c r="A13788" t="s">
        <v>5223</v>
      </c>
      <c r="B13788" t="s">
        <v>5224</v>
      </c>
      <c r="C13788" t="s">
        <v>17410</v>
      </c>
      <c r="D13788" t="s">
        <v>17411</v>
      </c>
      <c r="E13788" s="74">
        <v>41764</v>
      </c>
      <c r="F13788">
        <v>0.24188799999999999</v>
      </c>
      <c r="G13788" t="s">
        <v>17</v>
      </c>
      <c r="H13788" t="s">
        <v>17315</v>
      </c>
      <c r="I13788" s="74">
        <v>43734</v>
      </c>
      <c r="J13788" t="s">
        <v>19</v>
      </c>
      <c r="K13788" t="s">
        <v>17325</v>
      </c>
    </row>
    <row r="13789" spans="1:11" hidden="1" x14ac:dyDescent="0.3">
      <c r="A13789" t="s">
        <v>5227</v>
      </c>
      <c r="B13789" t="s">
        <v>5228</v>
      </c>
      <c r="C13789" t="s">
        <v>17410</v>
      </c>
      <c r="D13789" t="s">
        <v>17411</v>
      </c>
      <c r="E13789" s="74">
        <v>41789</v>
      </c>
      <c r="F13789">
        <v>0.24651500000000001</v>
      </c>
      <c r="G13789" t="s">
        <v>17</v>
      </c>
      <c r="H13789" t="s">
        <v>17315</v>
      </c>
      <c r="I13789" s="74">
        <v>43734</v>
      </c>
      <c r="J13789" t="s">
        <v>19</v>
      </c>
      <c r="K13789" t="s">
        <v>17325</v>
      </c>
    </row>
    <row r="13790" spans="1:11" hidden="1" x14ac:dyDescent="0.3">
      <c r="A13790" t="s">
        <v>5229</v>
      </c>
      <c r="B13790" t="s">
        <v>5230</v>
      </c>
      <c r="C13790" t="s">
        <v>17410</v>
      </c>
      <c r="D13790" t="s">
        <v>17411</v>
      </c>
      <c r="E13790" s="74">
        <v>41752</v>
      </c>
      <c r="F13790">
        <v>0.245251</v>
      </c>
      <c r="G13790" t="s">
        <v>17</v>
      </c>
      <c r="H13790" t="s">
        <v>17315</v>
      </c>
      <c r="I13790" s="74">
        <v>43734</v>
      </c>
      <c r="J13790" t="s">
        <v>19</v>
      </c>
      <c r="K13790" t="s">
        <v>17325</v>
      </c>
    </row>
    <row r="13791" spans="1:11" hidden="1" x14ac:dyDescent="0.3">
      <c r="A13791" t="s">
        <v>5231</v>
      </c>
      <c r="B13791" t="s">
        <v>5232</v>
      </c>
      <c r="C13791" t="s">
        <v>17410</v>
      </c>
      <c r="D13791" t="s">
        <v>17411</v>
      </c>
      <c r="E13791" s="74">
        <v>40301</v>
      </c>
      <c r="F13791">
        <v>0.230411</v>
      </c>
      <c r="G13791" t="s">
        <v>17</v>
      </c>
      <c r="H13791" t="s">
        <v>17315</v>
      </c>
      <c r="I13791" s="74">
        <v>43734</v>
      </c>
      <c r="J13791" t="s">
        <v>19</v>
      </c>
      <c r="K13791" t="s">
        <v>17325</v>
      </c>
    </row>
    <row r="13792" spans="1:11" hidden="1" x14ac:dyDescent="0.3">
      <c r="A13792" t="s">
        <v>5233</v>
      </c>
      <c r="B13792" t="s">
        <v>5234</v>
      </c>
      <c r="C13792" t="s">
        <v>17410</v>
      </c>
      <c r="D13792" t="s">
        <v>17411</v>
      </c>
      <c r="E13792" s="74">
        <v>41764</v>
      </c>
      <c r="F13792">
        <v>0.24881200000000001</v>
      </c>
      <c r="G13792" t="s">
        <v>17</v>
      </c>
      <c r="H13792" t="s">
        <v>17315</v>
      </c>
      <c r="I13792" s="74">
        <v>43734</v>
      </c>
      <c r="J13792" t="s">
        <v>19</v>
      </c>
      <c r="K13792" t="s">
        <v>17325</v>
      </c>
    </row>
    <row r="13793" spans="1:11" hidden="1" x14ac:dyDescent="0.3">
      <c r="A13793" t="s">
        <v>5235</v>
      </c>
      <c r="B13793" t="s">
        <v>5236</v>
      </c>
      <c r="C13793" t="s">
        <v>17410</v>
      </c>
      <c r="D13793" t="s">
        <v>17411</v>
      </c>
      <c r="E13793" s="74">
        <v>41982</v>
      </c>
      <c r="F13793">
        <v>0.24661</v>
      </c>
      <c r="G13793" t="s">
        <v>17</v>
      </c>
      <c r="H13793" t="s">
        <v>17315</v>
      </c>
      <c r="I13793" s="74">
        <v>43734</v>
      </c>
      <c r="J13793" t="s">
        <v>19</v>
      </c>
      <c r="K13793" t="s">
        <v>17325</v>
      </c>
    </row>
    <row r="13794" spans="1:11" hidden="1" x14ac:dyDescent="0.3">
      <c r="A13794" t="s">
        <v>5237</v>
      </c>
      <c r="B13794" t="s">
        <v>5238</v>
      </c>
      <c r="C13794" t="s">
        <v>17410</v>
      </c>
      <c r="D13794" t="s">
        <v>17411</v>
      </c>
      <c r="E13794" s="74">
        <v>41885</v>
      </c>
      <c r="F13794">
        <v>0.24909999999999999</v>
      </c>
      <c r="G13794" t="s">
        <v>17</v>
      </c>
      <c r="H13794" t="s">
        <v>17315</v>
      </c>
      <c r="I13794" s="74">
        <v>43734</v>
      </c>
      <c r="J13794" t="s">
        <v>19</v>
      </c>
      <c r="K13794" t="s">
        <v>17325</v>
      </c>
    </row>
    <row r="13795" spans="1:11" hidden="1" x14ac:dyDescent="0.3">
      <c r="A13795" t="s">
        <v>5239</v>
      </c>
      <c r="B13795" t="s">
        <v>5240</v>
      </c>
      <c r="C13795" t="s">
        <v>17410</v>
      </c>
      <c r="D13795" t="s">
        <v>17411</v>
      </c>
      <c r="E13795" s="74">
        <v>41886</v>
      </c>
      <c r="F13795">
        <v>0.23218900000000001</v>
      </c>
      <c r="G13795" t="s">
        <v>17</v>
      </c>
      <c r="H13795" t="s">
        <v>17315</v>
      </c>
      <c r="I13795" s="74">
        <v>43734</v>
      </c>
      <c r="J13795" t="s">
        <v>19</v>
      </c>
      <c r="K13795" t="s">
        <v>17325</v>
      </c>
    </row>
    <row r="13796" spans="1:11" hidden="1" x14ac:dyDescent="0.3">
      <c r="A13796" t="s">
        <v>5241</v>
      </c>
      <c r="B13796" t="s">
        <v>5242</v>
      </c>
      <c r="C13796" t="s">
        <v>17410</v>
      </c>
      <c r="D13796" t="s">
        <v>17411</v>
      </c>
      <c r="E13796" s="74">
        <v>41844</v>
      </c>
      <c r="F13796">
        <v>0.24726200000000001</v>
      </c>
      <c r="G13796" t="s">
        <v>17</v>
      </c>
      <c r="H13796" t="s">
        <v>17315</v>
      </c>
      <c r="I13796" s="74">
        <v>43734</v>
      </c>
      <c r="J13796" t="s">
        <v>19</v>
      </c>
      <c r="K13796" t="s">
        <v>17325</v>
      </c>
    </row>
    <row r="13797" spans="1:11" hidden="1" x14ac:dyDescent="0.3">
      <c r="A13797" t="s">
        <v>5263</v>
      </c>
      <c r="B13797" t="s">
        <v>5264</v>
      </c>
      <c r="C13797" t="s">
        <v>17410</v>
      </c>
      <c r="D13797" t="s">
        <v>17411</v>
      </c>
      <c r="E13797" s="74">
        <v>41855</v>
      </c>
      <c r="F13797">
        <v>0.246257</v>
      </c>
      <c r="G13797" t="s">
        <v>17</v>
      </c>
      <c r="H13797" t="s">
        <v>17315</v>
      </c>
      <c r="I13797" s="74">
        <v>43734</v>
      </c>
      <c r="J13797" t="s">
        <v>19</v>
      </c>
      <c r="K13797" t="s">
        <v>17325</v>
      </c>
    </row>
    <row r="13798" spans="1:11" hidden="1" x14ac:dyDescent="0.3">
      <c r="A13798" t="s">
        <v>5265</v>
      </c>
      <c r="B13798" t="s">
        <v>5266</v>
      </c>
      <c r="C13798" t="s">
        <v>17410</v>
      </c>
      <c r="D13798" t="s">
        <v>17411</v>
      </c>
      <c r="E13798" s="74">
        <v>41771</v>
      </c>
      <c r="F13798">
        <v>0.24502499999999999</v>
      </c>
      <c r="G13798" t="s">
        <v>17</v>
      </c>
      <c r="H13798" t="s">
        <v>17315</v>
      </c>
      <c r="I13798" s="74">
        <v>43734</v>
      </c>
      <c r="J13798" t="s">
        <v>19</v>
      </c>
      <c r="K13798" t="s">
        <v>17325</v>
      </c>
    </row>
    <row r="13799" spans="1:11" hidden="1" x14ac:dyDescent="0.3">
      <c r="A13799" t="s">
        <v>5267</v>
      </c>
      <c r="B13799" t="s">
        <v>5268</v>
      </c>
      <c r="C13799" t="s">
        <v>17410</v>
      </c>
      <c r="D13799" t="s">
        <v>17411</v>
      </c>
      <c r="E13799" s="74">
        <v>41801</v>
      </c>
      <c r="F13799">
        <v>0.24768999999999999</v>
      </c>
      <c r="G13799" t="s">
        <v>17</v>
      </c>
      <c r="H13799" t="s">
        <v>17315</v>
      </c>
      <c r="I13799" s="74">
        <v>43734</v>
      </c>
      <c r="J13799" t="s">
        <v>19</v>
      </c>
      <c r="K13799" t="s">
        <v>17325</v>
      </c>
    </row>
    <row r="13800" spans="1:11" hidden="1" x14ac:dyDescent="0.3">
      <c r="A13800" t="s">
        <v>5269</v>
      </c>
      <c r="B13800" t="s">
        <v>5270</v>
      </c>
      <c r="C13800" t="s">
        <v>17410</v>
      </c>
      <c r="D13800" t="s">
        <v>17411</v>
      </c>
      <c r="E13800" s="74">
        <v>41816</v>
      </c>
      <c r="F13800">
        <v>0.24873200000000001</v>
      </c>
      <c r="G13800" t="s">
        <v>17</v>
      </c>
      <c r="H13800" t="s">
        <v>17315</v>
      </c>
      <c r="I13800" s="74">
        <v>43734</v>
      </c>
      <c r="J13800" t="s">
        <v>19</v>
      </c>
      <c r="K13800" t="s">
        <v>17325</v>
      </c>
    </row>
    <row r="13801" spans="1:11" hidden="1" x14ac:dyDescent="0.3">
      <c r="A13801" t="s">
        <v>5271</v>
      </c>
      <c r="B13801" t="s">
        <v>5272</v>
      </c>
      <c r="C13801" t="s">
        <v>17410</v>
      </c>
      <c r="D13801" t="s">
        <v>17411</v>
      </c>
      <c r="E13801" s="74">
        <v>41906</v>
      </c>
      <c r="F13801">
        <v>0.24391299999999999</v>
      </c>
      <c r="G13801" t="s">
        <v>17</v>
      </c>
      <c r="H13801" t="s">
        <v>17315</v>
      </c>
      <c r="I13801" s="74">
        <v>43734</v>
      </c>
      <c r="J13801" t="s">
        <v>19</v>
      </c>
      <c r="K13801" t="s">
        <v>17325</v>
      </c>
    </row>
    <row r="13802" spans="1:11" hidden="1" x14ac:dyDescent="0.3">
      <c r="A13802" t="s">
        <v>5273</v>
      </c>
      <c r="B13802" t="s">
        <v>5274</v>
      </c>
      <c r="C13802" t="s">
        <v>17410</v>
      </c>
      <c r="D13802" t="s">
        <v>17411</v>
      </c>
      <c r="E13802" s="74">
        <v>41872</v>
      </c>
      <c r="F13802">
        <v>0.18595900000000001</v>
      </c>
      <c r="G13802" t="s">
        <v>17</v>
      </c>
      <c r="H13802" t="s">
        <v>17315</v>
      </c>
      <c r="I13802" s="74">
        <v>43734</v>
      </c>
      <c r="J13802" t="s">
        <v>19</v>
      </c>
      <c r="K13802" t="s">
        <v>17325</v>
      </c>
    </row>
    <row r="13803" spans="1:11" hidden="1" x14ac:dyDescent="0.3">
      <c r="A13803" t="s">
        <v>5250</v>
      </c>
      <c r="B13803" t="s">
        <v>11049</v>
      </c>
      <c r="C13803" t="s">
        <v>17410</v>
      </c>
      <c r="D13803" t="s">
        <v>17411</v>
      </c>
      <c r="E13803" s="74">
        <v>43647</v>
      </c>
      <c r="F13803">
        <v>0.13400000000000001</v>
      </c>
      <c r="G13803" t="s">
        <v>17</v>
      </c>
      <c r="H13803" t="s">
        <v>17315</v>
      </c>
      <c r="I13803" s="74">
        <v>43678</v>
      </c>
      <c r="J13803" t="s">
        <v>19</v>
      </c>
      <c r="K13803" t="s">
        <v>19</v>
      </c>
    </row>
    <row r="13804" spans="1:11" hidden="1" x14ac:dyDescent="0.3">
      <c r="A13804" t="s">
        <v>15243</v>
      </c>
      <c r="B13804" t="s">
        <v>15242</v>
      </c>
      <c r="C13804" t="s">
        <v>17410</v>
      </c>
      <c r="D13804" t="s">
        <v>17411</v>
      </c>
      <c r="E13804" s="74">
        <v>43605</v>
      </c>
      <c r="F13804">
        <v>0.46800000000000003</v>
      </c>
      <c r="G13804" t="s">
        <v>17</v>
      </c>
      <c r="H13804" t="s">
        <v>17465</v>
      </c>
      <c r="I13804" s="74">
        <v>44974</v>
      </c>
      <c r="J13804" t="s">
        <v>19</v>
      </c>
      <c r="K13804" t="s">
        <v>19</v>
      </c>
    </row>
    <row r="13805" spans="1:11" hidden="1" x14ac:dyDescent="0.3">
      <c r="A13805" t="s">
        <v>15245</v>
      </c>
      <c r="B13805" t="s">
        <v>15244</v>
      </c>
      <c r="C13805" t="s">
        <v>17410</v>
      </c>
      <c r="D13805" t="s">
        <v>17411</v>
      </c>
      <c r="E13805" s="74">
        <v>43605</v>
      </c>
      <c r="F13805">
        <v>0.499</v>
      </c>
      <c r="G13805" t="s">
        <v>17</v>
      </c>
      <c r="H13805" t="s">
        <v>17465</v>
      </c>
      <c r="I13805" s="74">
        <v>44974</v>
      </c>
      <c r="J13805" t="s">
        <v>19</v>
      </c>
      <c r="K13805" t="s">
        <v>19</v>
      </c>
    </row>
    <row r="13806" spans="1:11" hidden="1" x14ac:dyDescent="0.3">
      <c r="A13806" t="s">
        <v>25260</v>
      </c>
      <c r="B13806" t="s">
        <v>25261</v>
      </c>
      <c r="C13806" t="s">
        <v>17538</v>
      </c>
      <c r="D13806" t="s">
        <v>17539</v>
      </c>
      <c r="E13806" s="74">
        <v>42930</v>
      </c>
      <c r="F13806">
        <v>0.18395</v>
      </c>
      <c r="G13806" t="s">
        <v>17</v>
      </c>
      <c r="H13806" t="s">
        <v>17315</v>
      </c>
      <c r="I13806" s="74">
        <v>45610</v>
      </c>
      <c r="J13806" t="s">
        <v>19</v>
      </c>
      <c r="K13806" t="s">
        <v>19</v>
      </c>
    </row>
    <row r="13807" spans="1:11" hidden="1" x14ac:dyDescent="0.3">
      <c r="A13807" t="s">
        <v>4104</v>
      </c>
      <c r="B13807" t="s">
        <v>11576</v>
      </c>
      <c r="C13807" t="s">
        <v>17332</v>
      </c>
      <c r="D13807" t="s">
        <v>17333</v>
      </c>
      <c r="E13807" s="74">
        <v>42891</v>
      </c>
      <c r="F13807">
        <v>0.8</v>
      </c>
      <c r="G13807" t="s">
        <v>17334</v>
      </c>
      <c r="H13807" t="s">
        <v>17315</v>
      </c>
      <c r="I13807" s="74">
        <v>42940</v>
      </c>
      <c r="J13807" t="s">
        <v>19</v>
      </c>
      <c r="K13807" t="s">
        <v>19</v>
      </c>
    </row>
    <row r="13808" spans="1:11" hidden="1" x14ac:dyDescent="0.3">
      <c r="A13808" t="s">
        <v>3058</v>
      </c>
      <c r="B13808" t="s">
        <v>15956</v>
      </c>
      <c r="C13808" t="s">
        <v>17404</v>
      </c>
      <c r="D13808" t="s">
        <v>17405</v>
      </c>
      <c r="E13808" s="74">
        <v>36340</v>
      </c>
      <c r="F13808">
        <v>1.98</v>
      </c>
      <c r="G13808" t="s">
        <v>6</v>
      </c>
      <c r="H13808" t="s">
        <v>17324</v>
      </c>
      <c r="I13808" s="74">
        <v>39917</v>
      </c>
      <c r="J13808" t="s">
        <v>19</v>
      </c>
      <c r="K13808" t="s">
        <v>19</v>
      </c>
    </row>
    <row r="13809" spans="1:11" hidden="1" x14ac:dyDescent="0.3">
      <c r="A13809" t="s">
        <v>3221</v>
      </c>
      <c r="B13809" t="s">
        <v>3213</v>
      </c>
      <c r="C13809" t="s">
        <v>17514</v>
      </c>
      <c r="D13809" t="s">
        <v>17515</v>
      </c>
      <c r="E13809" s="74">
        <v>39798</v>
      </c>
      <c r="F13809">
        <v>0.1</v>
      </c>
      <c r="G13809" t="s">
        <v>17</v>
      </c>
      <c r="H13809" t="s">
        <v>17315</v>
      </c>
      <c r="I13809" s="74">
        <v>39801</v>
      </c>
      <c r="J13809" t="s">
        <v>19</v>
      </c>
      <c r="K13809" t="s">
        <v>19</v>
      </c>
    </row>
    <row r="13810" spans="1:11" hidden="1" x14ac:dyDescent="0.3">
      <c r="A13810" t="s">
        <v>3212</v>
      </c>
      <c r="B13810" t="s">
        <v>3213</v>
      </c>
      <c r="C13810" t="s">
        <v>17514</v>
      </c>
      <c r="D13810" t="s">
        <v>17515</v>
      </c>
      <c r="E13810" s="74">
        <v>39798</v>
      </c>
      <c r="F13810">
        <v>9.8000000000000004E-2</v>
      </c>
      <c r="G13810" t="s">
        <v>17</v>
      </c>
      <c r="H13810" t="s">
        <v>17315</v>
      </c>
      <c r="I13810" s="74">
        <v>39801</v>
      </c>
      <c r="J13810" t="s">
        <v>19</v>
      </c>
      <c r="K13810" t="s">
        <v>19</v>
      </c>
    </row>
    <row r="13811" spans="1:11" hidden="1" x14ac:dyDescent="0.3">
      <c r="A13811" t="s">
        <v>2633</v>
      </c>
      <c r="B13811" t="s">
        <v>1718</v>
      </c>
      <c r="C13811" t="s">
        <v>17335</v>
      </c>
      <c r="D13811" t="s">
        <v>17336</v>
      </c>
      <c r="E13811" s="74">
        <v>40372</v>
      </c>
      <c r="F13811">
        <v>0.47099999999999997</v>
      </c>
      <c r="G13811" t="s">
        <v>17</v>
      </c>
      <c r="H13811" t="s">
        <v>17324</v>
      </c>
      <c r="I13811" s="74">
        <v>40703</v>
      </c>
      <c r="J13811" t="s">
        <v>19</v>
      </c>
      <c r="K13811" t="s">
        <v>19</v>
      </c>
    </row>
    <row r="13812" spans="1:11" hidden="1" x14ac:dyDescent="0.3">
      <c r="A13812" t="s">
        <v>1717</v>
      </c>
      <c r="B13812" t="s">
        <v>1718</v>
      </c>
      <c r="C13812" t="s">
        <v>17335</v>
      </c>
      <c r="D13812" t="s">
        <v>17336</v>
      </c>
      <c r="E13812" s="74">
        <v>40372</v>
      </c>
      <c r="F13812">
        <v>0.47099999999999997</v>
      </c>
      <c r="G13812" t="s">
        <v>17</v>
      </c>
      <c r="H13812" t="s">
        <v>17324</v>
      </c>
      <c r="I13812" s="74">
        <v>41460</v>
      </c>
      <c r="J13812" t="s">
        <v>19</v>
      </c>
      <c r="K13812" t="s">
        <v>19</v>
      </c>
    </row>
    <row r="13813" spans="1:11" hidden="1" x14ac:dyDescent="0.3">
      <c r="A13813" t="s">
        <v>8853</v>
      </c>
      <c r="B13813" t="s">
        <v>17211</v>
      </c>
      <c r="C13813" t="s">
        <v>17326</v>
      </c>
      <c r="D13813" t="s">
        <v>17327</v>
      </c>
      <c r="E13813" s="74">
        <v>42802</v>
      </c>
      <c r="F13813">
        <v>0.44400000000000001</v>
      </c>
      <c r="G13813" t="s">
        <v>17</v>
      </c>
      <c r="H13813" t="s">
        <v>17315</v>
      </c>
      <c r="I13813" s="74">
        <v>43963</v>
      </c>
      <c r="J13813" t="s">
        <v>19</v>
      </c>
      <c r="K13813" t="s">
        <v>19</v>
      </c>
    </row>
    <row r="13814" spans="1:11" hidden="1" x14ac:dyDescent="0.3">
      <c r="A13814" t="s">
        <v>3913</v>
      </c>
      <c r="B13814" t="s">
        <v>11621</v>
      </c>
      <c r="C13814" t="s">
        <v>17410</v>
      </c>
      <c r="D13814" t="s">
        <v>17411</v>
      </c>
      <c r="E13814" s="74">
        <v>42801</v>
      </c>
      <c r="F13814">
        <v>7.8E-2</v>
      </c>
      <c r="G13814" t="s">
        <v>17</v>
      </c>
      <c r="H13814" t="s">
        <v>17315</v>
      </c>
      <c r="I13814" s="74">
        <v>42832</v>
      </c>
      <c r="J13814" t="s">
        <v>19</v>
      </c>
      <c r="K13814" t="s">
        <v>19</v>
      </c>
    </row>
    <row r="13815" spans="1:11" hidden="1" x14ac:dyDescent="0.3">
      <c r="A13815" t="s">
        <v>2537</v>
      </c>
      <c r="B13815" t="s">
        <v>13286</v>
      </c>
      <c r="C13815" t="s">
        <v>21811</v>
      </c>
      <c r="D13815" t="s">
        <v>21812</v>
      </c>
      <c r="E13815" s="74">
        <v>33386</v>
      </c>
      <c r="F13815">
        <v>6.5</v>
      </c>
      <c r="G13815" t="s">
        <v>17369</v>
      </c>
      <c r="H13815" t="s">
        <v>17391</v>
      </c>
      <c r="I13815" s="74">
        <v>40736</v>
      </c>
      <c r="J13815" t="s">
        <v>19</v>
      </c>
      <c r="K13815" t="s">
        <v>19</v>
      </c>
    </row>
    <row r="13816" spans="1:11" hidden="1" x14ac:dyDescent="0.3">
      <c r="A13816" t="s">
        <v>222</v>
      </c>
      <c r="B13816" t="s">
        <v>223</v>
      </c>
      <c r="C13816" t="s">
        <v>17468</v>
      </c>
      <c r="D13816" t="s">
        <v>17469</v>
      </c>
      <c r="E13816" s="74">
        <v>41591</v>
      </c>
      <c r="F13816">
        <v>0.314</v>
      </c>
      <c r="G13816" t="s">
        <v>17</v>
      </c>
      <c r="H13816" t="s">
        <v>17465</v>
      </c>
      <c r="I13816" s="74">
        <v>42683</v>
      </c>
      <c r="J13816" t="s">
        <v>19</v>
      </c>
      <c r="K13816" t="s">
        <v>19</v>
      </c>
    </row>
    <row r="13817" spans="1:11" hidden="1" x14ac:dyDescent="0.3">
      <c r="A13817" t="s">
        <v>2353</v>
      </c>
      <c r="B13817" t="s">
        <v>13138</v>
      </c>
      <c r="C13817" t="s">
        <v>18575</v>
      </c>
      <c r="D13817" t="s">
        <v>18576</v>
      </c>
      <c r="E13817" s="74">
        <v>40708</v>
      </c>
      <c r="F13817">
        <v>1.696</v>
      </c>
      <c r="G13817" t="s">
        <v>17334</v>
      </c>
      <c r="H13817" t="s">
        <v>17458</v>
      </c>
      <c r="I13817" s="74">
        <v>41033</v>
      </c>
      <c r="J13817" t="s">
        <v>19</v>
      </c>
      <c r="K13817" t="s">
        <v>19</v>
      </c>
    </row>
    <row r="13818" spans="1:11" hidden="1" x14ac:dyDescent="0.3">
      <c r="A13818" t="s">
        <v>26</v>
      </c>
      <c r="B13818" t="s">
        <v>27</v>
      </c>
      <c r="C13818" t="s">
        <v>17410</v>
      </c>
      <c r="D13818" t="s">
        <v>17411</v>
      </c>
      <c r="E13818" s="74">
        <v>42697</v>
      </c>
      <c r="F13818">
        <v>0.157</v>
      </c>
      <c r="G13818" t="s">
        <v>17</v>
      </c>
      <c r="H13818" t="s">
        <v>17315</v>
      </c>
      <c r="I13818" s="74">
        <v>42807</v>
      </c>
      <c r="J13818" t="s">
        <v>19</v>
      </c>
      <c r="K13818" t="s">
        <v>19</v>
      </c>
    </row>
    <row r="13819" spans="1:11" hidden="1" x14ac:dyDescent="0.3">
      <c r="A13819" t="s">
        <v>2058</v>
      </c>
      <c r="B13819" t="s">
        <v>12911</v>
      </c>
      <c r="C13819" t="s">
        <v>21778</v>
      </c>
      <c r="D13819" t="s">
        <v>21779</v>
      </c>
      <c r="E13819" s="74">
        <v>40177</v>
      </c>
      <c r="F13819">
        <v>0.999</v>
      </c>
      <c r="G13819" t="s">
        <v>17</v>
      </c>
      <c r="H13819" t="s">
        <v>17315</v>
      </c>
      <c r="I13819" s="74">
        <v>41189</v>
      </c>
      <c r="J13819" t="s">
        <v>19</v>
      </c>
      <c r="K13819" t="s">
        <v>19</v>
      </c>
    </row>
    <row r="13820" spans="1:11" hidden="1" x14ac:dyDescent="0.3">
      <c r="A13820" t="s">
        <v>3979</v>
      </c>
      <c r="B13820" t="s">
        <v>11602</v>
      </c>
      <c r="C13820" t="s">
        <v>17335</v>
      </c>
      <c r="D13820" t="s">
        <v>17336</v>
      </c>
      <c r="E13820" s="74">
        <v>41989</v>
      </c>
      <c r="F13820">
        <v>7.2999999999999995E-2</v>
      </c>
      <c r="G13820" t="s">
        <v>17</v>
      </c>
      <c r="H13820" t="s">
        <v>17324</v>
      </c>
      <c r="I13820" s="74">
        <v>42900</v>
      </c>
      <c r="J13820" t="s">
        <v>19</v>
      </c>
      <c r="K13820" t="s">
        <v>19</v>
      </c>
    </row>
    <row r="13821" spans="1:11" hidden="1" x14ac:dyDescent="0.3">
      <c r="A13821" t="s">
        <v>15969</v>
      </c>
      <c r="B13821" t="s">
        <v>17620</v>
      </c>
      <c r="C13821" t="s">
        <v>17359</v>
      </c>
      <c r="D13821" t="s">
        <v>17360</v>
      </c>
      <c r="E13821" s="74">
        <v>44456</v>
      </c>
      <c r="F13821">
        <v>1.6E-2</v>
      </c>
      <c r="G13821" t="s">
        <v>17</v>
      </c>
      <c r="H13821" t="s">
        <v>17324</v>
      </c>
      <c r="I13821" s="74">
        <v>44470</v>
      </c>
      <c r="J13821" t="s">
        <v>19</v>
      </c>
      <c r="K13821" t="s">
        <v>19</v>
      </c>
    </row>
    <row r="13822" spans="1:11" hidden="1" x14ac:dyDescent="0.3">
      <c r="A13822" t="s">
        <v>2963</v>
      </c>
      <c r="B13822" t="s">
        <v>15018</v>
      </c>
      <c r="C13822" t="s">
        <v>17799</v>
      </c>
      <c r="D13822" t="s">
        <v>17800</v>
      </c>
      <c r="E13822" s="74">
        <v>39919</v>
      </c>
      <c r="F13822">
        <v>14</v>
      </c>
      <c r="G13822" t="s">
        <v>17623</v>
      </c>
      <c r="H13822" t="s">
        <v>17397</v>
      </c>
      <c r="I13822" s="74">
        <v>41183</v>
      </c>
      <c r="J13822" t="s">
        <v>19</v>
      </c>
      <c r="K13822" t="s">
        <v>19</v>
      </c>
    </row>
    <row r="13823" spans="1:11" hidden="1" x14ac:dyDescent="0.3">
      <c r="A13823" t="s">
        <v>13566</v>
      </c>
      <c r="B13823" t="s">
        <v>13565</v>
      </c>
      <c r="C13823" t="s">
        <v>18715</v>
      </c>
      <c r="D13823" t="s">
        <v>18716</v>
      </c>
      <c r="E13823" s="74">
        <v>44918</v>
      </c>
      <c r="F13823">
        <v>0.26600000000000001</v>
      </c>
      <c r="G13823" t="s">
        <v>17</v>
      </c>
      <c r="H13823" t="s">
        <v>17315</v>
      </c>
      <c r="I13823" s="74">
        <v>45015</v>
      </c>
      <c r="J13823" t="s">
        <v>19</v>
      </c>
      <c r="K13823" t="s">
        <v>19</v>
      </c>
    </row>
    <row r="13824" spans="1:11" hidden="1" x14ac:dyDescent="0.3">
      <c r="A13824" t="s">
        <v>7687</v>
      </c>
      <c r="B13824" t="s">
        <v>10410</v>
      </c>
      <c r="C13824" t="s">
        <v>17337</v>
      </c>
      <c r="D13824" t="s">
        <v>17338</v>
      </c>
      <c r="E13824" s="74">
        <v>43672</v>
      </c>
      <c r="F13824">
        <v>1.98</v>
      </c>
      <c r="G13824" t="s">
        <v>17</v>
      </c>
      <c r="H13824" t="s">
        <v>17339</v>
      </c>
      <c r="I13824" s="74">
        <v>43900</v>
      </c>
      <c r="J13824" t="s">
        <v>19</v>
      </c>
      <c r="K13824" t="s">
        <v>19</v>
      </c>
    </row>
    <row r="13825" spans="1:11" hidden="1" x14ac:dyDescent="0.3">
      <c r="A13825" t="s">
        <v>4288</v>
      </c>
      <c r="B13825" t="s">
        <v>11468</v>
      </c>
      <c r="C13825" t="s">
        <v>17410</v>
      </c>
      <c r="D13825" t="s">
        <v>17411</v>
      </c>
      <c r="E13825" s="74">
        <v>40703</v>
      </c>
      <c r="F13825">
        <v>5.6000000000000001E-2</v>
      </c>
      <c r="G13825" t="s">
        <v>17</v>
      </c>
      <c r="H13825" t="s">
        <v>17315</v>
      </c>
      <c r="I13825" s="74">
        <v>43103</v>
      </c>
      <c r="J13825" t="s">
        <v>19</v>
      </c>
      <c r="K13825" t="s">
        <v>19</v>
      </c>
    </row>
    <row r="13826" spans="1:11" hidden="1" x14ac:dyDescent="0.3">
      <c r="A13826" t="s">
        <v>21746</v>
      </c>
      <c r="B13826" t="s">
        <v>21747</v>
      </c>
      <c r="C13826" t="s">
        <v>18696</v>
      </c>
      <c r="D13826" t="s">
        <v>18697</v>
      </c>
      <c r="E13826" s="74">
        <v>45280</v>
      </c>
      <c r="F13826">
        <v>0.221</v>
      </c>
      <c r="G13826" t="s">
        <v>17</v>
      </c>
      <c r="H13826" t="s">
        <v>17315</v>
      </c>
      <c r="I13826" s="74">
        <v>45345</v>
      </c>
      <c r="J13826" t="s">
        <v>19</v>
      </c>
      <c r="K13826" t="s">
        <v>19</v>
      </c>
    </row>
    <row r="13827" spans="1:11" hidden="1" x14ac:dyDescent="0.3">
      <c r="A13827" t="s">
        <v>2813</v>
      </c>
      <c r="B13827" t="s">
        <v>13555</v>
      </c>
      <c r="C13827" t="s">
        <v>19730</v>
      </c>
      <c r="D13827" t="s">
        <v>19731</v>
      </c>
      <c r="E13827" s="74">
        <v>39814</v>
      </c>
      <c r="F13827">
        <v>0.189</v>
      </c>
      <c r="G13827" t="s">
        <v>17</v>
      </c>
      <c r="H13827" t="s">
        <v>17315</v>
      </c>
      <c r="I13827" s="74">
        <v>40340</v>
      </c>
      <c r="J13827" t="s">
        <v>19</v>
      </c>
      <c r="K13827" t="s">
        <v>19</v>
      </c>
    </row>
    <row r="13828" spans="1:11" hidden="1" x14ac:dyDescent="0.3">
      <c r="A13828" t="s">
        <v>572</v>
      </c>
      <c r="B13828" t="s">
        <v>11950</v>
      </c>
      <c r="C13828" t="s">
        <v>22098</v>
      </c>
      <c r="D13828" t="s">
        <v>22099</v>
      </c>
      <c r="E13828" s="74">
        <v>41614</v>
      </c>
      <c r="F13828">
        <v>0.125</v>
      </c>
      <c r="G13828" t="s">
        <v>17</v>
      </c>
      <c r="H13828" t="s">
        <v>17315</v>
      </c>
      <c r="I13828" s="74">
        <v>42402</v>
      </c>
      <c r="J13828" t="s">
        <v>19</v>
      </c>
      <c r="K13828" t="s">
        <v>19</v>
      </c>
    </row>
    <row r="13829" spans="1:11" hidden="1" x14ac:dyDescent="0.3">
      <c r="A13829" t="s">
        <v>2684</v>
      </c>
      <c r="B13829" t="s">
        <v>13418</v>
      </c>
      <c r="C13829" t="s">
        <v>21764</v>
      </c>
      <c r="D13829" t="s">
        <v>21765</v>
      </c>
      <c r="E13829" s="74">
        <v>40560</v>
      </c>
      <c r="F13829">
        <v>12</v>
      </c>
      <c r="G13829" t="s">
        <v>6</v>
      </c>
      <c r="H13829" t="s">
        <v>17458</v>
      </c>
      <c r="I13829" s="74">
        <v>40585</v>
      </c>
      <c r="J13829" t="s">
        <v>19</v>
      </c>
      <c r="K13829" t="s">
        <v>19</v>
      </c>
    </row>
    <row r="13830" spans="1:11" hidden="1" x14ac:dyDescent="0.3">
      <c r="A13830" t="s">
        <v>3292</v>
      </c>
      <c r="B13830" t="s">
        <v>11067</v>
      </c>
      <c r="C13830" t="s">
        <v>17418</v>
      </c>
      <c r="D13830" t="s">
        <v>17419</v>
      </c>
      <c r="E13830" s="74">
        <v>31044</v>
      </c>
      <c r="F13830">
        <v>1.625</v>
      </c>
      <c r="G13830" t="s">
        <v>17369</v>
      </c>
      <c r="H13830" t="s">
        <v>17315</v>
      </c>
      <c r="I13830" s="74">
        <v>39689</v>
      </c>
      <c r="J13830" t="s">
        <v>19</v>
      </c>
      <c r="K13830" t="s">
        <v>19</v>
      </c>
    </row>
    <row r="13831" spans="1:11" hidden="1" x14ac:dyDescent="0.3">
      <c r="A13831" t="s">
        <v>190</v>
      </c>
      <c r="B13831" t="s">
        <v>11741</v>
      </c>
      <c r="C13831" t="s">
        <v>22154</v>
      </c>
      <c r="D13831" t="s">
        <v>22155</v>
      </c>
      <c r="E13831" s="74">
        <v>42713</v>
      </c>
      <c r="F13831">
        <v>80</v>
      </c>
      <c r="G13831" t="s">
        <v>17</v>
      </c>
      <c r="H13831" t="s">
        <v>17397</v>
      </c>
      <c r="I13831" s="74">
        <v>42747</v>
      </c>
      <c r="J13831" t="s">
        <v>19</v>
      </c>
      <c r="K13831" t="s">
        <v>19</v>
      </c>
    </row>
    <row r="13832" spans="1:11" hidden="1" x14ac:dyDescent="0.3">
      <c r="A13832" t="s">
        <v>3189</v>
      </c>
      <c r="B13832" t="s">
        <v>10479</v>
      </c>
      <c r="C13832" t="s">
        <v>17668</v>
      </c>
      <c r="D13832" t="s">
        <v>17669</v>
      </c>
      <c r="E13832" s="74">
        <v>40037</v>
      </c>
      <c r="F13832">
        <v>9.9</v>
      </c>
      <c r="G13832" t="s">
        <v>6</v>
      </c>
      <c r="H13832" t="s">
        <v>17339</v>
      </c>
      <c r="I13832" s="74">
        <v>40044</v>
      </c>
      <c r="J13832" t="s">
        <v>19</v>
      </c>
      <c r="K13832" t="s">
        <v>19</v>
      </c>
    </row>
    <row r="13833" spans="1:11" hidden="1" x14ac:dyDescent="0.3">
      <c r="A13833" t="s">
        <v>19525</v>
      </c>
      <c r="B13833" t="s">
        <v>19526</v>
      </c>
      <c r="C13833" t="s">
        <v>17442</v>
      </c>
      <c r="D13833" t="s">
        <v>17443</v>
      </c>
      <c r="E13833" s="74">
        <v>45078</v>
      </c>
      <c r="F13833">
        <v>250</v>
      </c>
      <c r="G13833" t="s">
        <v>17</v>
      </c>
      <c r="H13833" t="s">
        <v>17441</v>
      </c>
      <c r="I13833" s="74">
        <v>45114</v>
      </c>
      <c r="J13833" t="s">
        <v>19</v>
      </c>
      <c r="K13833" t="s">
        <v>19</v>
      </c>
    </row>
    <row r="13834" spans="1:11" hidden="1" x14ac:dyDescent="0.3">
      <c r="A13834" t="s">
        <v>159</v>
      </c>
      <c r="B13834" t="s">
        <v>11712</v>
      </c>
      <c r="C13834" t="s">
        <v>22156</v>
      </c>
      <c r="D13834" t="s">
        <v>22157</v>
      </c>
      <c r="E13834" s="74">
        <v>42703</v>
      </c>
      <c r="F13834">
        <v>10</v>
      </c>
      <c r="G13834" t="s">
        <v>17</v>
      </c>
      <c r="H13834" t="s">
        <v>17339</v>
      </c>
      <c r="I13834" s="74">
        <v>42727</v>
      </c>
      <c r="J13834" t="s">
        <v>19</v>
      </c>
      <c r="K13834" t="s">
        <v>19</v>
      </c>
    </row>
    <row r="13835" spans="1:11" hidden="1" x14ac:dyDescent="0.3">
      <c r="A13835" t="s">
        <v>537</v>
      </c>
      <c r="B13835" t="s">
        <v>11931</v>
      </c>
      <c r="C13835" t="s">
        <v>17557</v>
      </c>
      <c r="D13835" t="s">
        <v>17558</v>
      </c>
      <c r="E13835" s="74">
        <v>42157</v>
      </c>
      <c r="F13835">
        <v>7.3999999999999996E-2</v>
      </c>
      <c r="G13835" t="s">
        <v>17</v>
      </c>
      <c r="H13835" t="s">
        <v>17315</v>
      </c>
      <c r="I13835" s="74">
        <v>42471</v>
      </c>
      <c r="J13835" t="s">
        <v>19</v>
      </c>
      <c r="K13835" t="s">
        <v>19</v>
      </c>
    </row>
    <row r="13836" spans="1:11" hidden="1" x14ac:dyDescent="0.3">
      <c r="A13836" t="s">
        <v>7686</v>
      </c>
      <c r="B13836" t="s">
        <v>10411</v>
      </c>
      <c r="C13836" t="s">
        <v>17337</v>
      </c>
      <c r="D13836" t="s">
        <v>17338</v>
      </c>
      <c r="E13836" s="74">
        <v>43784</v>
      </c>
      <c r="F13836">
        <v>2.2000000000000002</v>
      </c>
      <c r="G13836" t="s">
        <v>17</v>
      </c>
      <c r="H13836" t="s">
        <v>17339</v>
      </c>
      <c r="I13836" s="74">
        <v>43900</v>
      </c>
      <c r="J13836" t="s">
        <v>19</v>
      </c>
      <c r="K13836" t="s">
        <v>19</v>
      </c>
    </row>
    <row r="13837" spans="1:11" hidden="1" x14ac:dyDescent="0.3">
      <c r="A13837" t="s">
        <v>3660</v>
      </c>
      <c r="B13837" t="s">
        <v>13268</v>
      </c>
      <c r="C13837" t="s">
        <v>19885</v>
      </c>
      <c r="D13837" t="s">
        <v>19886</v>
      </c>
      <c r="E13837" s="74">
        <v>38972</v>
      </c>
      <c r="F13837">
        <v>6.9</v>
      </c>
      <c r="G13837" t="s">
        <v>17369</v>
      </c>
      <c r="H13837" t="s">
        <v>17391</v>
      </c>
      <c r="I13837" s="74">
        <v>40291</v>
      </c>
      <c r="J13837" t="s">
        <v>19</v>
      </c>
      <c r="K13837" t="s">
        <v>19</v>
      </c>
    </row>
    <row r="13838" spans="1:11" hidden="1" x14ac:dyDescent="0.3">
      <c r="A13838" t="s">
        <v>3659</v>
      </c>
      <c r="B13838" t="s">
        <v>13268</v>
      </c>
      <c r="C13838" t="s">
        <v>19885</v>
      </c>
      <c r="D13838" t="s">
        <v>19886</v>
      </c>
      <c r="E13838" s="74">
        <v>38972</v>
      </c>
      <c r="F13838">
        <v>6.9</v>
      </c>
      <c r="G13838" t="s">
        <v>17369</v>
      </c>
      <c r="H13838" t="s">
        <v>17391</v>
      </c>
      <c r="I13838" s="74">
        <v>40291</v>
      </c>
      <c r="J13838" t="s">
        <v>19</v>
      </c>
      <c r="K13838" t="s">
        <v>19</v>
      </c>
    </row>
    <row r="13839" spans="1:11" hidden="1" x14ac:dyDescent="0.3">
      <c r="A13839" t="s">
        <v>1548</v>
      </c>
      <c r="B13839" t="s">
        <v>12515</v>
      </c>
      <c r="C13839" t="s">
        <v>21982</v>
      </c>
      <c r="D13839" t="s">
        <v>21983</v>
      </c>
      <c r="E13839" s="74">
        <v>41488</v>
      </c>
      <c r="F13839">
        <v>1.2</v>
      </c>
      <c r="G13839" t="s">
        <v>17334</v>
      </c>
      <c r="H13839" t="s">
        <v>17339</v>
      </c>
      <c r="I13839" s="74">
        <v>41631</v>
      </c>
      <c r="J13839" t="s">
        <v>19</v>
      </c>
      <c r="K13839" t="s">
        <v>19</v>
      </c>
    </row>
    <row r="13840" spans="1:11" hidden="1" x14ac:dyDescent="0.3">
      <c r="A13840" t="s">
        <v>21040</v>
      </c>
      <c r="B13840" t="s">
        <v>21041</v>
      </c>
      <c r="C13840" t="s">
        <v>17408</v>
      </c>
      <c r="D13840" t="s">
        <v>17409</v>
      </c>
      <c r="E13840" s="74">
        <v>42065</v>
      </c>
      <c r="F13840">
        <v>0.996</v>
      </c>
      <c r="G13840" t="s">
        <v>17</v>
      </c>
      <c r="H13840" t="s">
        <v>17315</v>
      </c>
      <c r="I13840" s="74">
        <v>45224</v>
      </c>
      <c r="J13840" t="s">
        <v>19</v>
      </c>
      <c r="K13840" t="s">
        <v>19</v>
      </c>
    </row>
    <row r="13841" spans="1:11" hidden="1" x14ac:dyDescent="0.3">
      <c r="A13841" t="s">
        <v>10085</v>
      </c>
      <c r="B13841" t="s">
        <v>16819</v>
      </c>
      <c r="C13841" t="s">
        <v>17527</v>
      </c>
      <c r="D13841" t="s">
        <v>17528</v>
      </c>
      <c r="E13841" s="74">
        <v>44179</v>
      </c>
      <c r="F13841">
        <v>70</v>
      </c>
      <c r="G13841" t="s">
        <v>17</v>
      </c>
      <c r="H13841" t="s">
        <v>17315</v>
      </c>
      <c r="I13841" s="74">
        <v>44232</v>
      </c>
      <c r="J13841" t="s">
        <v>19</v>
      </c>
      <c r="K13841" t="s">
        <v>19</v>
      </c>
    </row>
    <row r="13842" spans="1:11" hidden="1" x14ac:dyDescent="0.3">
      <c r="A13842" t="s">
        <v>4721</v>
      </c>
      <c r="B13842" t="s">
        <v>4720</v>
      </c>
      <c r="C13842" t="s">
        <v>17442</v>
      </c>
      <c r="D13842" t="s">
        <v>17443</v>
      </c>
      <c r="E13842" s="74">
        <v>43455</v>
      </c>
      <c r="F13842">
        <v>50</v>
      </c>
      <c r="G13842" t="s">
        <v>17</v>
      </c>
      <c r="H13842" t="s">
        <v>17441</v>
      </c>
      <c r="I13842" s="74">
        <v>43472</v>
      </c>
      <c r="J13842" t="s">
        <v>19</v>
      </c>
      <c r="K13842" t="s">
        <v>19</v>
      </c>
    </row>
    <row r="13843" spans="1:11" hidden="1" x14ac:dyDescent="0.3">
      <c r="A13843" t="s">
        <v>15322</v>
      </c>
      <c r="B13843" t="s">
        <v>15321</v>
      </c>
      <c r="C13843" t="s">
        <v>17361</v>
      </c>
      <c r="D13843" t="s">
        <v>17362</v>
      </c>
      <c r="E13843" s="74">
        <v>44449</v>
      </c>
      <c r="F13843">
        <v>0.89500000000000002</v>
      </c>
      <c r="G13843" t="s">
        <v>17</v>
      </c>
      <c r="H13843" t="s">
        <v>17315</v>
      </c>
      <c r="I13843" s="74">
        <v>44575</v>
      </c>
      <c r="J13843" t="s">
        <v>19</v>
      </c>
      <c r="K13843" t="s">
        <v>19</v>
      </c>
    </row>
    <row r="13844" spans="1:11" hidden="1" x14ac:dyDescent="0.3">
      <c r="A13844" t="s">
        <v>3342</v>
      </c>
      <c r="B13844" t="s">
        <v>11380</v>
      </c>
      <c r="C13844" t="s">
        <v>17372</v>
      </c>
      <c r="D13844" t="s">
        <v>17373</v>
      </c>
      <c r="E13844" s="74">
        <v>32874</v>
      </c>
      <c r="F13844">
        <v>3.2</v>
      </c>
      <c r="G13844" t="s">
        <v>17369</v>
      </c>
      <c r="H13844" t="s">
        <v>17315</v>
      </c>
      <c r="I13844" s="74">
        <v>39671</v>
      </c>
      <c r="J13844" t="s">
        <v>19</v>
      </c>
      <c r="K13844" t="s">
        <v>19</v>
      </c>
    </row>
    <row r="13845" spans="1:11" hidden="1" x14ac:dyDescent="0.3">
      <c r="A13845" t="s">
        <v>3690</v>
      </c>
      <c r="B13845" t="s">
        <v>13469</v>
      </c>
      <c r="C13845" t="s">
        <v>17352</v>
      </c>
      <c r="D13845" t="s">
        <v>17293</v>
      </c>
      <c r="E13845" s="74">
        <v>18323</v>
      </c>
      <c r="F13845">
        <v>42.6</v>
      </c>
      <c r="G13845" t="s">
        <v>17369</v>
      </c>
      <c r="H13845" t="s">
        <v>17339</v>
      </c>
      <c r="I13845" s="74">
        <v>39451</v>
      </c>
      <c r="J13845" t="s">
        <v>19</v>
      </c>
      <c r="K13845" t="s">
        <v>19</v>
      </c>
    </row>
    <row r="13846" spans="1:11" hidden="1" x14ac:dyDescent="0.3">
      <c r="A13846" t="s">
        <v>1287</v>
      </c>
      <c r="B13846" t="s">
        <v>12356</v>
      </c>
      <c r="C13846" t="s">
        <v>17476</v>
      </c>
      <c r="D13846" t="s">
        <v>17477</v>
      </c>
      <c r="E13846" s="74">
        <v>39122</v>
      </c>
      <c r="F13846">
        <v>13.725</v>
      </c>
      <c r="G13846" t="s">
        <v>17479</v>
      </c>
      <c r="H13846" t="s">
        <v>17339</v>
      </c>
      <c r="I13846" s="74">
        <v>41857</v>
      </c>
      <c r="J13846" t="s">
        <v>17325</v>
      </c>
      <c r="K13846" t="s">
        <v>19</v>
      </c>
    </row>
    <row r="13847" spans="1:11" hidden="1" x14ac:dyDescent="0.3">
      <c r="A13847" t="s">
        <v>1287</v>
      </c>
      <c r="B13847" t="s">
        <v>12356</v>
      </c>
      <c r="C13847" t="s">
        <v>17476</v>
      </c>
      <c r="D13847" t="s">
        <v>17477</v>
      </c>
      <c r="E13847" s="74">
        <v>39122</v>
      </c>
      <c r="F13847">
        <v>13.725</v>
      </c>
      <c r="G13847" t="s">
        <v>17478</v>
      </c>
      <c r="H13847" t="s">
        <v>17339</v>
      </c>
      <c r="I13847" s="74">
        <v>41857</v>
      </c>
      <c r="J13847" t="s">
        <v>17325</v>
      </c>
      <c r="K13847" t="s">
        <v>19</v>
      </c>
    </row>
    <row r="13848" spans="1:11" hidden="1" x14ac:dyDescent="0.3">
      <c r="A13848" t="s">
        <v>1287</v>
      </c>
      <c r="B13848" t="s">
        <v>12356</v>
      </c>
      <c r="C13848" t="s">
        <v>17476</v>
      </c>
      <c r="D13848" t="s">
        <v>17477</v>
      </c>
      <c r="E13848" s="74">
        <v>39122</v>
      </c>
      <c r="F13848">
        <v>13.725</v>
      </c>
      <c r="G13848" t="s">
        <v>17430</v>
      </c>
      <c r="H13848" t="s">
        <v>17339</v>
      </c>
      <c r="I13848" s="74">
        <v>41857</v>
      </c>
      <c r="J13848" t="s">
        <v>17325</v>
      </c>
      <c r="K13848" t="s">
        <v>19</v>
      </c>
    </row>
    <row r="13849" spans="1:11" hidden="1" x14ac:dyDescent="0.3">
      <c r="A13849" t="s">
        <v>2415</v>
      </c>
      <c r="B13849" t="s">
        <v>13189</v>
      </c>
      <c r="C13849" t="s">
        <v>17626</v>
      </c>
      <c r="D13849" t="s">
        <v>17627</v>
      </c>
      <c r="E13849" s="74">
        <v>37796</v>
      </c>
      <c r="F13849">
        <v>20.399999999999999</v>
      </c>
      <c r="G13849" t="s">
        <v>17479</v>
      </c>
      <c r="H13849" t="s">
        <v>17628</v>
      </c>
      <c r="I13849" s="74">
        <v>40851</v>
      </c>
      <c r="J13849" t="s">
        <v>19</v>
      </c>
      <c r="K13849" t="s">
        <v>19</v>
      </c>
    </row>
    <row r="13850" spans="1:11" hidden="1" x14ac:dyDescent="0.3">
      <c r="A13850" t="s">
        <v>2836</v>
      </c>
      <c r="B13850" t="s">
        <v>13695</v>
      </c>
      <c r="C13850" t="s">
        <v>17428</v>
      </c>
      <c r="D13850" t="s">
        <v>17429</v>
      </c>
      <c r="E13850" s="74">
        <v>39927</v>
      </c>
      <c r="F13850">
        <v>0.21</v>
      </c>
      <c r="G13850" t="s">
        <v>17334</v>
      </c>
      <c r="H13850" t="s">
        <v>17315</v>
      </c>
      <c r="I13850" s="74">
        <v>40290</v>
      </c>
      <c r="J13850" t="s">
        <v>19</v>
      </c>
      <c r="K13850" t="s">
        <v>19</v>
      </c>
    </row>
    <row r="13851" spans="1:11" hidden="1" x14ac:dyDescent="0.3">
      <c r="A13851" t="s">
        <v>3340</v>
      </c>
      <c r="B13851" t="s">
        <v>3341</v>
      </c>
      <c r="C13851" t="s">
        <v>17418</v>
      </c>
      <c r="D13851" t="s">
        <v>17419</v>
      </c>
      <c r="E13851" s="74">
        <v>30277</v>
      </c>
      <c r="F13851">
        <v>2.5000000000000001E-2</v>
      </c>
      <c r="G13851" t="s">
        <v>17369</v>
      </c>
      <c r="H13851" t="s">
        <v>17315</v>
      </c>
      <c r="I13851" s="74">
        <v>39671</v>
      </c>
      <c r="J13851" t="s">
        <v>19</v>
      </c>
      <c r="K13851" t="s">
        <v>19</v>
      </c>
    </row>
    <row r="13852" spans="1:11" hidden="1" x14ac:dyDescent="0.3">
      <c r="A13852" t="s">
        <v>9136</v>
      </c>
      <c r="B13852" t="s">
        <v>9135</v>
      </c>
      <c r="C13852" t="s">
        <v>17335</v>
      </c>
      <c r="D13852" t="s">
        <v>17336</v>
      </c>
      <c r="E13852" s="74">
        <v>43711</v>
      </c>
      <c r="F13852">
        <v>0.10100000000000001</v>
      </c>
      <c r="G13852" t="s">
        <v>17</v>
      </c>
      <c r="H13852" t="s">
        <v>17324</v>
      </c>
      <c r="I13852" s="74">
        <v>44035</v>
      </c>
      <c r="J13852" t="s">
        <v>19</v>
      </c>
      <c r="K13852" t="s">
        <v>19</v>
      </c>
    </row>
    <row r="13853" spans="1:11" hidden="1" x14ac:dyDescent="0.3">
      <c r="A13853" t="s">
        <v>10576</v>
      </c>
      <c r="B13853" t="s">
        <v>10575</v>
      </c>
      <c r="C13853" t="s">
        <v>17342</v>
      </c>
      <c r="D13853" t="s">
        <v>17343</v>
      </c>
      <c r="E13853" s="74">
        <v>44260</v>
      </c>
      <c r="F13853">
        <v>0.99099999999999999</v>
      </c>
      <c r="G13853" t="s">
        <v>17</v>
      </c>
      <c r="H13853" t="s">
        <v>17315</v>
      </c>
      <c r="I13853" s="74">
        <v>44274</v>
      </c>
      <c r="J13853" t="s">
        <v>19</v>
      </c>
      <c r="K13853" t="s">
        <v>19</v>
      </c>
    </row>
    <row r="13854" spans="1:11" hidden="1" x14ac:dyDescent="0.3">
      <c r="A13854" t="s">
        <v>28109</v>
      </c>
      <c r="B13854" t="s">
        <v>28110</v>
      </c>
      <c r="C13854" t="s">
        <v>17342</v>
      </c>
      <c r="D13854" t="s">
        <v>17343</v>
      </c>
      <c r="E13854" s="74">
        <v>45555</v>
      </c>
      <c r="F13854">
        <v>0.99923399999999996</v>
      </c>
      <c r="G13854" t="s">
        <v>17</v>
      </c>
      <c r="H13854" t="s">
        <v>17315</v>
      </c>
      <c r="I13854" s="74">
        <v>45643</v>
      </c>
      <c r="J13854" t="s">
        <v>19</v>
      </c>
      <c r="K13854" t="s">
        <v>19</v>
      </c>
    </row>
    <row r="13855" spans="1:11" hidden="1" x14ac:dyDescent="0.3">
      <c r="A13855" t="s">
        <v>2739</v>
      </c>
      <c r="B13855" t="s">
        <v>13465</v>
      </c>
      <c r="C13855" t="s">
        <v>17826</v>
      </c>
      <c r="D13855" t="s">
        <v>17827</v>
      </c>
      <c r="E13855" s="74">
        <v>40452</v>
      </c>
      <c r="F13855">
        <v>200.2</v>
      </c>
      <c r="G13855" t="s">
        <v>6</v>
      </c>
      <c r="H13855" t="s">
        <v>17376</v>
      </c>
      <c r="I13855" s="74">
        <v>40466</v>
      </c>
      <c r="J13855" t="s">
        <v>19</v>
      </c>
      <c r="K13855" t="s">
        <v>19</v>
      </c>
    </row>
    <row r="13856" spans="1:11" hidden="1" x14ac:dyDescent="0.3">
      <c r="A13856" t="s">
        <v>1977</v>
      </c>
      <c r="B13856" t="s">
        <v>12831</v>
      </c>
      <c r="C13856" t="s">
        <v>21912</v>
      </c>
      <c r="D13856" t="s">
        <v>21913</v>
      </c>
      <c r="E13856" s="74">
        <v>41526</v>
      </c>
      <c r="F13856">
        <v>240.66</v>
      </c>
      <c r="G13856" t="s">
        <v>17</v>
      </c>
      <c r="H13856" t="s">
        <v>17315</v>
      </c>
      <c r="I13856" s="74">
        <v>41536</v>
      </c>
      <c r="J13856" t="s">
        <v>19</v>
      </c>
      <c r="K13856" t="s">
        <v>19</v>
      </c>
    </row>
    <row r="13857" spans="1:11" hidden="1" x14ac:dyDescent="0.3">
      <c r="A13857" t="s">
        <v>1950</v>
      </c>
      <c r="B13857" t="s">
        <v>12831</v>
      </c>
      <c r="C13857" t="s">
        <v>21912</v>
      </c>
      <c r="D13857" t="s">
        <v>21913</v>
      </c>
      <c r="E13857" s="74">
        <v>41761</v>
      </c>
      <c r="F13857">
        <v>174.34</v>
      </c>
      <c r="G13857" t="s">
        <v>17</v>
      </c>
      <c r="H13857" t="s">
        <v>17315</v>
      </c>
      <c r="I13857" s="74">
        <v>41773</v>
      </c>
      <c r="J13857" t="s">
        <v>19</v>
      </c>
      <c r="K13857" t="s">
        <v>19</v>
      </c>
    </row>
    <row r="13858" spans="1:11" hidden="1" x14ac:dyDescent="0.3">
      <c r="A13858" t="s">
        <v>1949</v>
      </c>
      <c r="B13858" t="s">
        <v>12831</v>
      </c>
      <c r="C13858" t="s">
        <v>21912</v>
      </c>
      <c r="D13858" t="s">
        <v>21913</v>
      </c>
      <c r="E13858" s="74">
        <v>41870</v>
      </c>
      <c r="F13858">
        <v>95</v>
      </c>
      <c r="G13858" t="s">
        <v>17</v>
      </c>
      <c r="H13858" t="s">
        <v>17315</v>
      </c>
      <c r="I13858" s="74">
        <v>41879</v>
      </c>
      <c r="J13858" t="s">
        <v>19</v>
      </c>
      <c r="K13858" t="s">
        <v>19</v>
      </c>
    </row>
    <row r="13859" spans="1:11" hidden="1" x14ac:dyDescent="0.3">
      <c r="A13859" t="s">
        <v>1947</v>
      </c>
      <c r="B13859" t="s">
        <v>12831</v>
      </c>
      <c r="C13859" t="s">
        <v>21912</v>
      </c>
      <c r="D13859" t="s">
        <v>21913</v>
      </c>
      <c r="E13859" s="74">
        <v>41939</v>
      </c>
      <c r="F13859">
        <v>40</v>
      </c>
      <c r="G13859" t="s">
        <v>17</v>
      </c>
      <c r="H13859" t="s">
        <v>17315</v>
      </c>
      <c r="I13859" s="74">
        <v>41953</v>
      </c>
      <c r="J13859" t="s">
        <v>19</v>
      </c>
      <c r="K13859" t="s">
        <v>19</v>
      </c>
    </row>
    <row r="13860" spans="1:11" hidden="1" x14ac:dyDescent="0.3">
      <c r="A13860" t="s">
        <v>7846</v>
      </c>
      <c r="B13860" t="s">
        <v>10354</v>
      </c>
      <c r="C13860" t="s">
        <v>17591</v>
      </c>
      <c r="D13860" t="s">
        <v>17592</v>
      </c>
      <c r="E13860" s="74">
        <v>43354</v>
      </c>
      <c r="F13860">
        <v>0.625</v>
      </c>
      <c r="G13860" t="s">
        <v>17</v>
      </c>
      <c r="H13860" t="s">
        <v>17315</v>
      </c>
      <c r="I13860" s="74">
        <v>44109</v>
      </c>
      <c r="J13860" t="s">
        <v>19</v>
      </c>
      <c r="K13860" t="s">
        <v>19</v>
      </c>
    </row>
    <row r="13861" spans="1:11" hidden="1" x14ac:dyDescent="0.3">
      <c r="A13861" t="s">
        <v>1829</v>
      </c>
      <c r="B13861" t="s">
        <v>12763</v>
      </c>
      <c r="C13861" t="s">
        <v>21941</v>
      </c>
      <c r="D13861" t="s">
        <v>21942</v>
      </c>
      <c r="E13861" s="74">
        <v>41476</v>
      </c>
      <c r="F13861">
        <v>1.5</v>
      </c>
      <c r="G13861" t="s">
        <v>17334</v>
      </c>
      <c r="H13861" t="s">
        <v>17315</v>
      </c>
      <c r="I13861" s="74">
        <v>41481</v>
      </c>
      <c r="J13861" t="s">
        <v>19</v>
      </c>
      <c r="K13861" t="s">
        <v>19</v>
      </c>
    </row>
    <row r="13862" spans="1:11" hidden="1" x14ac:dyDescent="0.3">
      <c r="A13862" t="s">
        <v>1315</v>
      </c>
      <c r="B13862" t="s">
        <v>1316</v>
      </c>
      <c r="C13862" t="s">
        <v>17372</v>
      </c>
      <c r="D13862" t="s">
        <v>17373</v>
      </c>
      <c r="E13862" s="74">
        <v>41631</v>
      </c>
      <c r="F13862">
        <v>0.5</v>
      </c>
      <c r="G13862" t="s">
        <v>17</v>
      </c>
      <c r="H13862" t="s">
        <v>17315</v>
      </c>
      <c r="I13862" s="74">
        <v>41723</v>
      </c>
      <c r="J13862" t="s">
        <v>19</v>
      </c>
      <c r="K13862" t="s">
        <v>19</v>
      </c>
    </row>
    <row r="13863" spans="1:11" hidden="1" x14ac:dyDescent="0.3">
      <c r="A13863" t="s">
        <v>15073</v>
      </c>
      <c r="B13863" t="s">
        <v>15072</v>
      </c>
      <c r="C13863" t="s">
        <v>17538</v>
      </c>
      <c r="D13863" t="s">
        <v>17539</v>
      </c>
      <c r="E13863" s="74">
        <v>44480</v>
      </c>
      <c r="F13863">
        <v>0.31</v>
      </c>
      <c r="G13863" t="s">
        <v>17</v>
      </c>
      <c r="H13863" t="s">
        <v>17315</v>
      </c>
      <c r="I13863" s="74">
        <v>44641</v>
      </c>
      <c r="J13863" t="s">
        <v>19</v>
      </c>
      <c r="K13863" t="s">
        <v>19</v>
      </c>
    </row>
    <row r="13864" spans="1:11" hidden="1" x14ac:dyDescent="0.3">
      <c r="A13864" t="s">
        <v>15076</v>
      </c>
      <c r="B13864" t="s">
        <v>15075</v>
      </c>
      <c r="C13864" t="s">
        <v>17538</v>
      </c>
      <c r="D13864" t="s">
        <v>17539</v>
      </c>
      <c r="E13864" s="74">
        <v>44473</v>
      </c>
      <c r="F13864">
        <v>0.33300000000000002</v>
      </c>
      <c r="G13864" t="s">
        <v>17</v>
      </c>
      <c r="H13864" t="s">
        <v>17315</v>
      </c>
      <c r="I13864" s="74">
        <v>44641</v>
      </c>
      <c r="J13864" t="s">
        <v>19</v>
      </c>
      <c r="K13864" t="s">
        <v>19</v>
      </c>
    </row>
    <row r="13865" spans="1:11" hidden="1" x14ac:dyDescent="0.3">
      <c r="A13865" t="s">
        <v>14599</v>
      </c>
      <c r="B13865" t="s">
        <v>14597</v>
      </c>
      <c r="C13865" t="s">
        <v>17538</v>
      </c>
      <c r="D13865" t="s">
        <v>17539</v>
      </c>
      <c r="E13865" s="74">
        <v>42347</v>
      </c>
      <c r="F13865">
        <v>0.95299999999999996</v>
      </c>
      <c r="G13865" t="s">
        <v>17</v>
      </c>
      <c r="H13865" t="s">
        <v>17315</v>
      </c>
      <c r="I13865" s="74">
        <v>44817</v>
      </c>
      <c r="J13865" t="s">
        <v>19</v>
      </c>
      <c r="K13865" t="s">
        <v>19</v>
      </c>
    </row>
    <row r="13866" spans="1:11" hidden="1" x14ac:dyDescent="0.3">
      <c r="A13866" t="s">
        <v>14598</v>
      </c>
      <c r="B13866" t="s">
        <v>14597</v>
      </c>
      <c r="C13866" t="s">
        <v>17538</v>
      </c>
      <c r="D13866" t="s">
        <v>17539</v>
      </c>
      <c r="E13866" s="74">
        <v>43404</v>
      </c>
      <c r="F13866">
        <v>0.14000000000000001</v>
      </c>
      <c r="G13866" t="s">
        <v>17</v>
      </c>
      <c r="H13866" t="s">
        <v>17315</v>
      </c>
      <c r="I13866" s="74">
        <v>44817</v>
      </c>
      <c r="J13866" t="s">
        <v>19</v>
      </c>
      <c r="K13866" t="s">
        <v>19</v>
      </c>
    </row>
    <row r="13867" spans="1:11" hidden="1" x14ac:dyDescent="0.3">
      <c r="A13867" t="s">
        <v>1815</v>
      </c>
      <c r="B13867" t="s">
        <v>10666</v>
      </c>
      <c r="C13867" t="s">
        <v>18610</v>
      </c>
      <c r="D13867" t="s">
        <v>18611</v>
      </c>
      <c r="E13867" s="74">
        <v>31413</v>
      </c>
      <c r="F13867">
        <v>8.6999999999999993</v>
      </c>
      <c r="G13867" t="s">
        <v>17334</v>
      </c>
      <c r="H13867" t="s">
        <v>17315</v>
      </c>
      <c r="I13867" s="74">
        <v>41376</v>
      </c>
      <c r="J13867" t="s">
        <v>17325</v>
      </c>
      <c r="K13867" t="s">
        <v>19</v>
      </c>
    </row>
    <row r="13868" spans="1:11" hidden="1" x14ac:dyDescent="0.3">
      <c r="A13868" t="s">
        <v>1815</v>
      </c>
      <c r="B13868" t="s">
        <v>10666</v>
      </c>
      <c r="C13868" t="s">
        <v>18610</v>
      </c>
      <c r="D13868" t="s">
        <v>18611</v>
      </c>
      <c r="E13868" s="74">
        <v>31413</v>
      </c>
      <c r="F13868">
        <v>8.6999999999999993</v>
      </c>
      <c r="G13868" t="s">
        <v>17711</v>
      </c>
      <c r="H13868" t="s">
        <v>17315</v>
      </c>
      <c r="I13868" s="74">
        <v>41376</v>
      </c>
      <c r="J13868" t="s">
        <v>17325</v>
      </c>
      <c r="K13868" t="s">
        <v>19</v>
      </c>
    </row>
    <row r="13869" spans="1:11" hidden="1" x14ac:dyDescent="0.3">
      <c r="A13869" t="s">
        <v>3225</v>
      </c>
      <c r="B13869" t="s">
        <v>10666</v>
      </c>
      <c r="C13869" t="s">
        <v>18610</v>
      </c>
      <c r="D13869" t="s">
        <v>18611</v>
      </c>
      <c r="E13869" s="74">
        <v>31413</v>
      </c>
      <c r="F13869">
        <v>9.9</v>
      </c>
      <c r="G13869" t="s">
        <v>17334</v>
      </c>
      <c r="H13869" t="s">
        <v>17315</v>
      </c>
      <c r="I13869" s="74">
        <v>39793</v>
      </c>
      <c r="J13869" t="s">
        <v>17325</v>
      </c>
      <c r="K13869" t="s">
        <v>19</v>
      </c>
    </row>
    <row r="13870" spans="1:11" hidden="1" x14ac:dyDescent="0.3">
      <c r="A13870" t="s">
        <v>3225</v>
      </c>
      <c r="B13870" t="s">
        <v>10666</v>
      </c>
      <c r="C13870" t="s">
        <v>18610</v>
      </c>
      <c r="D13870" t="s">
        <v>18611</v>
      </c>
      <c r="E13870" s="74">
        <v>31413</v>
      </c>
      <c r="F13870">
        <v>9.9</v>
      </c>
      <c r="G13870" t="s">
        <v>17711</v>
      </c>
      <c r="H13870" t="s">
        <v>17315</v>
      </c>
      <c r="I13870" s="74">
        <v>39793</v>
      </c>
      <c r="J13870" t="s">
        <v>17325</v>
      </c>
      <c r="K13870" t="s">
        <v>19</v>
      </c>
    </row>
    <row r="13871" spans="1:11" hidden="1" x14ac:dyDescent="0.3">
      <c r="A13871" t="s">
        <v>3224</v>
      </c>
      <c r="B13871" t="s">
        <v>10666</v>
      </c>
      <c r="C13871" t="s">
        <v>18610</v>
      </c>
      <c r="D13871" t="s">
        <v>18611</v>
      </c>
      <c r="E13871" s="74">
        <v>31413</v>
      </c>
      <c r="F13871">
        <v>9.9</v>
      </c>
      <c r="G13871" t="s">
        <v>17334</v>
      </c>
      <c r="H13871" t="s">
        <v>17315</v>
      </c>
      <c r="I13871" s="74">
        <v>39793</v>
      </c>
      <c r="J13871" t="s">
        <v>17325</v>
      </c>
      <c r="K13871" t="s">
        <v>19</v>
      </c>
    </row>
    <row r="13872" spans="1:11" hidden="1" x14ac:dyDescent="0.3">
      <c r="A13872" t="s">
        <v>3224</v>
      </c>
      <c r="B13872" t="s">
        <v>10666</v>
      </c>
      <c r="C13872" t="s">
        <v>18610</v>
      </c>
      <c r="D13872" t="s">
        <v>18611</v>
      </c>
      <c r="E13872" s="74">
        <v>31413</v>
      </c>
      <c r="F13872">
        <v>9.9</v>
      </c>
      <c r="G13872" t="s">
        <v>17711</v>
      </c>
      <c r="H13872" t="s">
        <v>17315</v>
      </c>
      <c r="I13872" s="74">
        <v>39793</v>
      </c>
      <c r="J13872" t="s">
        <v>17325</v>
      </c>
      <c r="K13872" t="s">
        <v>19</v>
      </c>
    </row>
    <row r="13873" spans="1:11" hidden="1" x14ac:dyDescent="0.3">
      <c r="A13873" t="s">
        <v>3223</v>
      </c>
      <c r="B13873" t="s">
        <v>10666</v>
      </c>
      <c r="C13873" t="s">
        <v>18610</v>
      </c>
      <c r="D13873" t="s">
        <v>18611</v>
      </c>
      <c r="E13873" s="74">
        <v>31413</v>
      </c>
      <c r="F13873">
        <v>9.9</v>
      </c>
      <c r="G13873" t="s">
        <v>17334</v>
      </c>
      <c r="H13873" t="s">
        <v>17315</v>
      </c>
      <c r="I13873" s="74">
        <v>39793</v>
      </c>
      <c r="J13873" t="s">
        <v>17325</v>
      </c>
      <c r="K13873" t="s">
        <v>19</v>
      </c>
    </row>
    <row r="13874" spans="1:11" hidden="1" x14ac:dyDescent="0.3">
      <c r="A13874" t="s">
        <v>3223</v>
      </c>
      <c r="B13874" t="s">
        <v>10666</v>
      </c>
      <c r="C13874" t="s">
        <v>18610</v>
      </c>
      <c r="D13874" t="s">
        <v>18611</v>
      </c>
      <c r="E13874" s="74">
        <v>31413</v>
      </c>
      <c r="F13874">
        <v>9.9</v>
      </c>
      <c r="G13874" t="s">
        <v>17711</v>
      </c>
      <c r="H13874" t="s">
        <v>17315</v>
      </c>
      <c r="I13874" s="74">
        <v>39793</v>
      </c>
      <c r="J13874" t="s">
        <v>17325</v>
      </c>
      <c r="K13874" t="s">
        <v>19</v>
      </c>
    </row>
    <row r="13875" spans="1:11" hidden="1" x14ac:dyDescent="0.3">
      <c r="A13875" t="s">
        <v>255</v>
      </c>
      <c r="B13875" t="s">
        <v>237</v>
      </c>
      <c r="C13875" t="s">
        <v>17468</v>
      </c>
      <c r="D13875" t="s">
        <v>17469</v>
      </c>
      <c r="E13875" s="74">
        <v>42458</v>
      </c>
      <c r="F13875">
        <v>0.496</v>
      </c>
      <c r="G13875" t="s">
        <v>17</v>
      </c>
      <c r="H13875" t="s">
        <v>17465</v>
      </c>
      <c r="I13875" s="74">
        <v>42667</v>
      </c>
      <c r="J13875" t="s">
        <v>19</v>
      </c>
      <c r="K13875" t="s">
        <v>19</v>
      </c>
    </row>
    <row r="13876" spans="1:11" hidden="1" x14ac:dyDescent="0.3">
      <c r="A13876" t="s">
        <v>236</v>
      </c>
      <c r="B13876" t="s">
        <v>11765</v>
      </c>
      <c r="C13876" t="s">
        <v>17468</v>
      </c>
      <c r="D13876" t="s">
        <v>17469</v>
      </c>
      <c r="E13876" s="74">
        <v>42458</v>
      </c>
      <c r="F13876">
        <v>0.496</v>
      </c>
      <c r="G13876" t="s">
        <v>17</v>
      </c>
      <c r="H13876" t="s">
        <v>17465</v>
      </c>
      <c r="I13876" s="74">
        <v>42684</v>
      </c>
      <c r="J13876" t="s">
        <v>19</v>
      </c>
      <c r="K13876" t="s">
        <v>19</v>
      </c>
    </row>
    <row r="13877" spans="1:11" hidden="1" x14ac:dyDescent="0.3">
      <c r="A13877" t="s">
        <v>1029</v>
      </c>
      <c r="B13877" t="s">
        <v>12205</v>
      </c>
      <c r="C13877" t="s">
        <v>22036</v>
      </c>
      <c r="D13877" t="s">
        <v>22037</v>
      </c>
      <c r="E13877" s="74">
        <v>34090</v>
      </c>
      <c r="F13877">
        <v>11.494999999999999</v>
      </c>
      <c r="G13877" t="s">
        <v>17369</v>
      </c>
      <c r="H13877" t="s">
        <v>17441</v>
      </c>
      <c r="I13877" s="74">
        <v>41957</v>
      </c>
      <c r="J13877" t="s">
        <v>19</v>
      </c>
      <c r="K13877" t="s">
        <v>19</v>
      </c>
    </row>
    <row r="13878" spans="1:11" hidden="1" x14ac:dyDescent="0.3">
      <c r="A13878" t="s">
        <v>15676</v>
      </c>
      <c r="B13878" t="s">
        <v>15675</v>
      </c>
      <c r="C13878" t="s">
        <v>17682</v>
      </c>
      <c r="D13878" t="s">
        <v>23110</v>
      </c>
      <c r="E13878" s="74">
        <v>44645</v>
      </c>
      <c r="F13878">
        <v>180</v>
      </c>
      <c r="G13878" t="s">
        <v>17</v>
      </c>
      <c r="H13878" t="s">
        <v>17465</v>
      </c>
      <c r="I13878" s="74">
        <v>44683</v>
      </c>
      <c r="J13878" t="s">
        <v>19</v>
      </c>
      <c r="K13878" t="s">
        <v>19</v>
      </c>
    </row>
    <row r="13879" spans="1:11" hidden="1" x14ac:dyDescent="0.3">
      <c r="A13879" t="s">
        <v>14594</v>
      </c>
      <c r="B13879" t="s">
        <v>14593</v>
      </c>
      <c r="C13879" t="s">
        <v>17370</v>
      </c>
      <c r="D13879" t="s">
        <v>17371</v>
      </c>
      <c r="E13879" s="74">
        <v>44750</v>
      </c>
      <c r="F13879">
        <v>1.0620000000000001</v>
      </c>
      <c r="G13879" t="s">
        <v>17334</v>
      </c>
      <c r="H13879" t="s">
        <v>17315</v>
      </c>
      <c r="I13879" s="74">
        <v>44826</v>
      </c>
      <c r="J13879" t="s">
        <v>19</v>
      </c>
      <c r="K13879" t="s">
        <v>19</v>
      </c>
    </row>
    <row r="13880" spans="1:11" hidden="1" x14ac:dyDescent="0.3">
      <c r="A13880" t="s">
        <v>21301</v>
      </c>
      <c r="B13880" t="s">
        <v>21302</v>
      </c>
      <c r="C13880" t="s">
        <v>17372</v>
      </c>
      <c r="D13880" t="s">
        <v>17373</v>
      </c>
      <c r="E13880" s="74">
        <v>45226</v>
      </c>
      <c r="F13880">
        <v>2.8</v>
      </c>
      <c r="G13880" t="s">
        <v>21303</v>
      </c>
      <c r="H13880" t="s">
        <v>17315</v>
      </c>
      <c r="I13880" s="74">
        <v>45278</v>
      </c>
      <c r="J13880" t="s">
        <v>19</v>
      </c>
      <c r="K13880" t="s">
        <v>19</v>
      </c>
    </row>
    <row r="13881" spans="1:11" hidden="1" x14ac:dyDescent="0.3">
      <c r="A13881" t="s">
        <v>10088</v>
      </c>
      <c r="B13881" t="s">
        <v>16730</v>
      </c>
      <c r="C13881" t="s">
        <v>17531</v>
      </c>
      <c r="D13881" t="s">
        <v>17532</v>
      </c>
      <c r="E13881" s="74">
        <v>39673</v>
      </c>
      <c r="F13881">
        <v>0.999</v>
      </c>
      <c r="G13881" t="s">
        <v>17</v>
      </c>
      <c r="H13881" t="s">
        <v>17315</v>
      </c>
      <c r="I13881" s="74">
        <v>44243</v>
      </c>
      <c r="J13881" t="s">
        <v>19</v>
      </c>
      <c r="K13881" t="s">
        <v>19</v>
      </c>
    </row>
    <row r="13882" spans="1:11" hidden="1" x14ac:dyDescent="0.3">
      <c r="A13882" t="s">
        <v>10134</v>
      </c>
      <c r="B13882" t="s">
        <v>16730</v>
      </c>
      <c r="C13882" t="s">
        <v>17531</v>
      </c>
      <c r="D13882" t="s">
        <v>17532</v>
      </c>
      <c r="E13882" s="74">
        <v>39778</v>
      </c>
      <c r="F13882">
        <v>0.83799999999999997</v>
      </c>
      <c r="G13882" t="s">
        <v>17</v>
      </c>
      <c r="H13882" t="s">
        <v>17315</v>
      </c>
      <c r="I13882" s="74">
        <v>44243</v>
      </c>
      <c r="J13882" t="s">
        <v>19</v>
      </c>
      <c r="K13882" t="s">
        <v>19</v>
      </c>
    </row>
    <row r="13883" spans="1:11" hidden="1" x14ac:dyDescent="0.3">
      <c r="A13883" t="s">
        <v>1543</v>
      </c>
      <c r="B13883" t="s">
        <v>12510</v>
      </c>
      <c r="C13883" t="s">
        <v>17393</v>
      </c>
      <c r="D13883" t="s">
        <v>17394</v>
      </c>
      <c r="E13883" s="74">
        <v>40557</v>
      </c>
      <c r="F13883">
        <v>0.58599999999999997</v>
      </c>
      <c r="G13883" t="s">
        <v>17</v>
      </c>
      <c r="H13883" t="s">
        <v>17315</v>
      </c>
      <c r="I13883" s="74">
        <v>41607</v>
      </c>
      <c r="J13883" t="s">
        <v>19</v>
      </c>
      <c r="K13883" t="s">
        <v>19</v>
      </c>
    </row>
    <row r="13884" spans="1:11" hidden="1" x14ac:dyDescent="0.3">
      <c r="A13884" t="s">
        <v>20541</v>
      </c>
      <c r="B13884" t="s">
        <v>20542</v>
      </c>
      <c r="C13884" t="s">
        <v>17361</v>
      </c>
      <c r="D13884" t="s">
        <v>17362</v>
      </c>
      <c r="E13884" s="74">
        <v>45003</v>
      </c>
      <c r="F13884">
        <v>0.48899999999999999</v>
      </c>
      <c r="G13884" t="s">
        <v>17</v>
      </c>
      <c r="H13884" t="s">
        <v>17315</v>
      </c>
      <c r="I13884" s="74">
        <v>45209</v>
      </c>
      <c r="J13884" t="s">
        <v>19</v>
      </c>
      <c r="K13884" t="s">
        <v>19</v>
      </c>
    </row>
    <row r="13885" spans="1:11" hidden="1" x14ac:dyDescent="0.3">
      <c r="A13885" t="s">
        <v>16213</v>
      </c>
      <c r="B13885" t="s">
        <v>16212</v>
      </c>
      <c r="C13885" t="s">
        <v>17579</v>
      </c>
      <c r="D13885" t="s">
        <v>17580</v>
      </c>
      <c r="E13885" s="74">
        <v>43180</v>
      </c>
      <c r="F13885">
        <v>1.32</v>
      </c>
      <c r="G13885" t="s">
        <v>17</v>
      </c>
      <c r="H13885" t="s">
        <v>17315</v>
      </c>
      <c r="I13885" s="74">
        <v>44330</v>
      </c>
      <c r="J13885" t="s">
        <v>19</v>
      </c>
      <c r="K13885" t="s">
        <v>19</v>
      </c>
    </row>
    <row r="13886" spans="1:11" hidden="1" x14ac:dyDescent="0.3">
      <c r="A13886" t="s">
        <v>2250</v>
      </c>
      <c r="B13886" t="s">
        <v>13063</v>
      </c>
      <c r="C13886" t="s">
        <v>17372</v>
      </c>
      <c r="D13886" t="s">
        <v>17373</v>
      </c>
      <c r="E13886" s="74">
        <v>41290</v>
      </c>
      <c r="F13886">
        <v>2.5</v>
      </c>
      <c r="G13886" t="s">
        <v>17</v>
      </c>
      <c r="H13886" t="s">
        <v>17315</v>
      </c>
      <c r="I13886" s="74">
        <v>41380</v>
      </c>
      <c r="J13886" t="s">
        <v>19</v>
      </c>
      <c r="K13886" t="s">
        <v>19</v>
      </c>
    </row>
    <row r="13887" spans="1:11" hidden="1" x14ac:dyDescent="0.3">
      <c r="A13887" t="s">
        <v>14386</v>
      </c>
      <c r="B13887" t="s">
        <v>14385</v>
      </c>
      <c r="C13887" t="s">
        <v>18696</v>
      </c>
      <c r="D13887" t="s">
        <v>18697</v>
      </c>
      <c r="E13887" s="74">
        <v>44628</v>
      </c>
      <c r="F13887">
        <v>0.46</v>
      </c>
      <c r="G13887" t="s">
        <v>17</v>
      </c>
      <c r="H13887" t="s">
        <v>17315</v>
      </c>
      <c r="I13887" s="74">
        <v>44848</v>
      </c>
      <c r="J13887" t="s">
        <v>19</v>
      </c>
      <c r="K13887" t="s">
        <v>19</v>
      </c>
    </row>
    <row r="13888" spans="1:11" hidden="1" x14ac:dyDescent="0.3">
      <c r="A13888" t="s">
        <v>27273</v>
      </c>
      <c r="B13888" t="s">
        <v>27274</v>
      </c>
      <c r="C13888" t="s">
        <v>17408</v>
      </c>
      <c r="D13888" t="s">
        <v>17409</v>
      </c>
      <c r="E13888" s="74">
        <v>42222</v>
      </c>
      <c r="F13888">
        <v>0.17399999999999999</v>
      </c>
      <c r="G13888" t="s">
        <v>17</v>
      </c>
      <c r="H13888" t="s">
        <v>17315</v>
      </c>
      <c r="I13888" s="74">
        <v>45597</v>
      </c>
      <c r="J13888" t="s">
        <v>19</v>
      </c>
      <c r="K13888" t="s">
        <v>19</v>
      </c>
    </row>
    <row r="13889" spans="1:11" hidden="1" x14ac:dyDescent="0.3">
      <c r="A13889" t="s">
        <v>27261</v>
      </c>
      <c r="B13889" t="s">
        <v>27262</v>
      </c>
      <c r="C13889" t="s">
        <v>17408</v>
      </c>
      <c r="D13889" t="s">
        <v>17409</v>
      </c>
      <c r="E13889" s="74">
        <v>45268</v>
      </c>
      <c r="F13889">
        <v>0.32418000000000002</v>
      </c>
      <c r="G13889" t="s">
        <v>17</v>
      </c>
      <c r="H13889" t="s">
        <v>17315</v>
      </c>
      <c r="I13889" s="74">
        <v>45594</v>
      </c>
      <c r="J13889" t="s">
        <v>19</v>
      </c>
      <c r="K13889" t="s">
        <v>19</v>
      </c>
    </row>
    <row r="13890" spans="1:11" hidden="1" x14ac:dyDescent="0.3">
      <c r="A13890" t="s">
        <v>18844</v>
      </c>
      <c r="B13890" t="s">
        <v>18845</v>
      </c>
      <c r="C13890" t="s">
        <v>24530</v>
      </c>
      <c r="D13890" t="s">
        <v>24531</v>
      </c>
      <c r="E13890" s="74">
        <v>44942</v>
      </c>
      <c r="F13890">
        <v>465</v>
      </c>
      <c r="G13890" t="s">
        <v>17</v>
      </c>
      <c r="H13890" t="s">
        <v>17386</v>
      </c>
      <c r="I13890" s="74">
        <v>45036</v>
      </c>
      <c r="J13890" t="s">
        <v>17325</v>
      </c>
      <c r="K13890" t="s">
        <v>19</v>
      </c>
    </row>
    <row r="13891" spans="1:11" hidden="1" x14ac:dyDescent="0.3">
      <c r="A13891" t="s">
        <v>18844</v>
      </c>
      <c r="B13891" t="s">
        <v>18845</v>
      </c>
      <c r="C13891" t="s">
        <v>24530</v>
      </c>
      <c r="D13891" t="s">
        <v>24531</v>
      </c>
      <c r="E13891" s="74">
        <v>44942</v>
      </c>
      <c r="F13891">
        <v>465</v>
      </c>
      <c r="G13891" t="s">
        <v>18641</v>
      </c>
      <c r="H13891" t="s">
        <v>17386</v>
      </c>
      <c r="I13891" s="74">
        <v>45036</v>
      </c>
      <c r="J13891" t="s">
        <v>17325</v>
      </c>
      <c r="K13891" t="s">
        <v>19</v>
      </c>
    </row>
    <row r="13892" spans="1:11" hidden="1" x14ac:dyDescent="0.3">
      <c r="A13892" t="s">
        <v>15680</v>
      </c>
      <c r="B13892" t="s">
        <v>15679</v>
      </c>
      <c r="C13892" t="s">
        <v>17680</v>
      </c>
      <c r="D13892" t="s">
        <v>17681</v>
      </c>
      <c r="E13892" s="74">
        <v>44418</v>
      </c>
      <c r="F13892">
        <v>0.84399999999999997</v>
      </c>
      <c r="G13892" t="s">
        <v>17</v>
      </c>
      <c r="H13892" t="s">
        <v>17315</v>
      </c>
      <c r="I13892" s="74">
        <v>44477</v>
      </c>
      <c r="J13892" t="s">
        <v>19</v>
      </c>
      <c r="K13892" t="s">
        <v>19</v>
      </c>
    </row>
    <row r="13893" spans="1:11" hidden="1" x14ac:dyDescent="0.3">
      <c r="A13893" t="s">
        <v>6054</v>
      </c>
      <c r="B13893" t="s">
        <v>10956</v>
      </c>
      <c r="C13893" t="s">
        <v>17412</v>
      </c>
      <c r="D13893" t="s">
        <v>17413</v>
      </c>
      <c r="E13893" s="74">
        <v>43657</v>
      </c>
      <c r="F13893">
        <v>0.6</v>
      </c>
      <c r="G13893" t="s">
        <v>17</v>
      </c>
      <c r="H13893" t="s">
        <v>17315</v>
      </c>
      <c r="I13893" s="74">
        <v>43790</v>
      </c>
      <c r="J13893" t="s">
        <v>19</v>
      </c>
      <c r="K13893" t="s">
        <v>19</v>
      </c>
    </row>
    <row r="13894" spans="1:11" hidden="1" x14ac:dyDescent="0.3">
      <c r="A13894" t="s">
        <v>14588</v>
      </c>
      <c r="B13894" t="s">
        <v>14587</v>
      </c>
      <c r="C13894" t="s">
        <v>17348</v>
      </c>
      <c r="D13894" t="s">
        <v>17349</v>
      </c>
      <c r="E13894" s="74">
        <v>42752</v>
      </c>
      <c r="F13894">
        <v>0.78</v>
      </c>
      <c r="G13894" t="s">
        <v>17</v>
      </c>
      <c r="H13894" t="s">
        <v>17315</v>
      </c>
      <c r="I13894" s="74">
        <v>44785</v>
      </c>
      <c r="J13894" t="s">
        <v>19</v>
      </c>
      <c r="K13894" t="s">
        <v>19</v>
      </c>
    </row>
    <row r="13895" spans="1:11" hidden="1" x14ac:dyDescent="0.3">
      <c r="A13895" t="s">
        <v>14586</v>
      </c>
      <c r="B13895" t="s">
        <v>14585</v>
      </c>
      <c r="C13895" t="s">
        <v>17348</v>
      </c>
      <c r="D13895" t="s">
        <v>17349</v>
      </c>
      <c r="E13895" s="74">
        <v>42725</v>
      </c>
      <c r="F13895">
        <v>0.26300000000000001</v>
      </c>
      <c r="G13895" t="s">
        <v>17</v>
      </c>
      <c r="H13895" t="s">
        <v>17315</v>
      </c>
      <c r="I13895" s="74">
        <v>44785</v>
      </c>
      <c r="J13895" t="s">
        <v>19</v>
      </c>
      <c r="K13895" t="s">
        <v>19</v>
      </c>
    </row>
    <row r="13896" spans="1:11" hidden="1" x14ac:dyDescent="0.3">
      <c r="A13896" t="s">
        <v>4857</v>
      </c>
      <c r="B13896" t="s">
        <v>11517</v>
      </c>
      <c r="C13896" t="s">
        <v>21782</v>
      </c>
      <c r="D13896" t="s">
        <v>21783</v>
      </c>
      <c r="E13896" s="74">
        <v>42948</v>
      </c>
      <c r="F13896">
        <v>0.995</v>
      </c>
      <c r="G13896" t="s">
        <v>17</v>
      </c>
      <c r="H13896" t="s">
        <v>17324</v>
      </c>
      <c r="I13896" s="74">
        <v>43621</v>
      </c>
      <c r="J13896" t="s">
        <v>19</v>
      </c>
      <c r="K13896" t="s">
        <v>19</v>
      </c>
    </row>
    <row r="13897" spans="1:11" hidden="1" x14ac:dyDescent="0.3">
      <c r="A13897" t="s">
        <v>15880</v>
      </c>
      <c r="B13897" t="s">
        <v>15879</v>
      </c>
      <c r="C13897" t="s">
        <v>17631</v>
      </c>
      <c r="D13897" t="s">
        <v>17632</v>
      </c>
      <c r="E13897" s="74">
        <v>44337</v>
      </c>
      <c r="F13897">
        <v>0.63300000000000001</v>
      </c>
      <c r="G13897" t="s">
        <v>17334</v>
      </c>
      <c r="H13897" t="s">
        <v>17339</v>
      </c>
      <c r="I13897" s="74">
        <v>44434</v>
      </c>
      <c r="J13897" t="s">
        <v>19</v>
      </c>
      <c r="K13897" t="s">
        <v>19</v>
      </c>
    </row>
    <row r="13898" spans="1:11" hidden="1" x14ac:dyDescent="0.3">
      <c r="A13898" t="s">
        <v>9007</v>
      </c>
      <c r="B13898" t="s">
        <v>17106</v>
      </c>
      <c r="C13898" t="s">
        <v>17342</v>
      </c>
      <c r="D13898" t="s">
        <v>17343</v>
      </c>
      <c r="E13898" s="74">
        <v>42842</v>
      </c>
      <c r="F13898">
        <v>0.997</v>
      </c>
      <c r="G13898" t="s">
        <v>17</v>
      </c>
      <c r="H13898" t="s">
        <v>17315</v>
      </c>
      <c r="I13898" s="74">
        <v>44048</v>
      </c>
      <c r="J13898" t="s">
        <v>19</v>
      </c>
      <c r="K13898" t="s">
        <v>19</v>
      </c>
    </row>
    <row r="13899" spans="1:11" hidden="1" x14ac:dyDescent="0.3">
      <c r="A13899" t="s">
        <v>9008</v>
      </c>
      <c r="B13899" t="s">
        <v>17106</v>
      </c>
      <c r="C13899" t="s">
        <v>17342</v>
      </c>
      <c r="D13899" t="s">
        <v>17343</v>
      </c>
      <c r="E13899" s="74">
        <v>43122</v>
      </c>
      <c r="F13899">
        <v>0.998</v>
      </c>
      <c r="G13899" t="s">
        <v>17</v>
      </c>
      <c r="H13899" t="s">
        <v>17315</v>
      </c>
      <c r="I13899" s="74">
        <v>44082</v>
      </c>
      <c r="J13899" t="s">
        <v>19</v>
      </c>
      <c r="K13899" t="s">
        <v>19</v>
      </c>
    </row>
    <row r="13900" spans="1:11" hidden="1" x14ac:dyDescent="0.3">
      <c r="A13900" t="s">
        <v>20249</v>
      </c>
      <c r="B13900" t="s">
        <v>20250</v>
      </c>
      <c r="C13900" t="s">
        <v>17673</v>
      </c>
      <c r="D13900" t="s">
        <v>17674</v>
      </c>
      <c r="E13900" s="74">
        <v>45013</v>
      </c>
      <c r="F13900">
        <v>0.189</v>
      </c>
      <c r="G13900" t="s">
        <v>17</v>
      </c>
      <c r="H13900" t="s">
        <v>17315</v>
      </c>
      <c r="I13900" s="74">
        <v>45103</v>
      </c>
      <c r="J13900" t="s">
        <v>19</v>
      </c>
      <c r="K13900" t="s">
        <v>19</v>
      </c>
    </row>
    <row r="13901" spans="1:11" hidden="1" x14ac:dyDescent="0.3">
      <c r="A13901" t="s">
        <v>3499</v>
      </c>
      <c r="B13901" t="s">
        <v>11930</v>
      </c>
      <c r="C13901" t="s">
        <v>17367</v>
      </c>
      <c r="D13901" t="s">
        <v>17368</v>
      </c>
      <c r="E13901" s="74">
        <v>31551</v>
      </c>
      <c r="F13901">
        <v>16.2</v>
      </c>
      <c r="G13901" t="s">
        <v>17369</v>
      </c>
      <c r="H13901" t="s">
        <v>17315</v>
      </c>
      <c r="I13901" s="74">
        <v>39671</v>
      </c>
      <c r="J13901" t="s">
        <v>19</v>
      </c>
      <c r="K13901" t="s">
        <v>19</v>
      </c>
    </row>
    <row r="13902" spans="1:11" hidden="1" x14ac:dyDescent="0.3">
      <c r="A13902" t="s">
        <v>8227</v>
      </c>
      <c r="B13902" t="s">
        <v>10300</v>
      </c>
      <c r="C13902" t="s">
        <v>17318</v>
      </c>
      <c r="D13902" t="s">
        <v>17319</v>
      </c>
      <c r="E13902" s="74">
        <v>42079</v>
      </c>
      <c r="F13902">
        <v>0.48099999999999998</v>
      </c>
      <c r="G13902" t="s">
        <v>17</v>
      </c>
      <c r="H13902" t="s">
        <v>17315</v>
      </c>
      <c r="I13902" s="74">
        <v>43926</v>
      </c>
      <c r="J13902" t="s">
        <v>19</v>
      </c>
      <c r="K13902" t="s">
        <v>19</v>
      </c>
    </row>
    <row r="13903" spans="1:11" hidden="1" x14ac:dyDescent="0.3">
      <c r="A13903" t="s">
        <v>8228</v>
      </c>
      <c r="B13903" t="s">
        <v>10300</v>
      </c>
      <c r="C13903" t="s">
        <v>17318</v>
      </c>
      <c r="D13903" t="s">
        <v>17319</v>
      </c>
      <c r="E13903" s="74">
        <v>42066</v>
      </c>
      <c r="F13903">
        <v>0.72299999999999998</v>
      </c>
      <c r="G13903" t="s">
        <v>17</v>
      </c>
      <c r="H13903" t="s">
        <v>17315</v>
      </c>
      <c r="I13903" s="74">
        <v>43926</v>
      </c>
      <c r="J13903" t="s">
        <v>19</v>
      </c>
      <c r="K13903" t="s">
        <v>19</v>
      </c>
    </row>
    <row r="13904" spans="1:11" hidden="1" x14ac:dyDescent="0.3">
      <c r="A13904" t="s">
        <v>3046</v>
      </c>
      <c r="B13904" t="s">
        <v>15827</v>
      </c>
      <c r="C13904" t="s">
        <v>17561</v>
      </c>
      <c r="D13904" t="s">
        <v>17562</v>
      </c>
      <c r="E13904" s="74">
        <v>23408</v>
      </c>
      <c r="F13904">
        <v>70</v>
      </c>
      <c r="G13904" t="s">
        <v>17369</v>
      </c>
      <c r="H13904" t="s">
        <v>17315</v>
      </c>
      <c r="I13904" s="74">
        <v>39927</v>
      </c>
      <c r="J13904" t="s">
        <v>19</v>
      </c>
      <c r="K13904" t="s">
        <v>19</v>
      </c>
    </row>
    <row r="13905" spans="1:11" hidden="1" x14ac:dyDescent="0.3">
      <c r="A13905" t="s">
        <v>1143</v>
      </c>
      <c r="B13905" t="s">
        <v>12254</v>
      </c>
      <c r="C13905" t="s">
        <v>17332</v>
      </c>
      <c r="D13905" t="s">
        <v>17333</v>
      </c>
      <c r="E13905" s="74">
        <v>41628</v>
      </c>
      <c r="F13905">
        <v>0.6</v>
      </c>
      <c r="G13905" t="s">
        <v>17334</v>
      </c>
      <c r="H13905" t="s">
        <v>17379</v>
      </c>
      <c r="I13905" s="74">
        <v>41855</v>
      </c>
      <c r="J13905" t="s">
        <v>19</v>
      </c>
      <c r="K13905" t="s">
        <v>19</v>
      </c>
    </row>
    <row r="13906" spans="1:11" hidden="1" x14ac:dyDescent="0.3">
      <c r="A13906" t="s">
        <v>20009</v>
      </c>
      <c r="B13906" t="s">
        <v>20010</v>
      </c>
      <c r="C13906" t="s">
        <v>17372</v>
      </c>
      <c r="D13906" t="s">
        <v>17373</v>
      </c>
      <c r="E13906" s="74">
        <v>45029</v>
      </c>
      <c r="F13906">
        <v>2</v>
      </c>
      <c r="G13906" t="s">
        <v>17</v>
      </c>
      <c r="H13906" t="s">
        <v>17315</v>
      </c>
      <c r="I13906" s="74">
        <v>45152</v>
      </c>
      <c r="J13906" t="s">
        <v>19</v>
      </c>
      <c r="K13906" t="s">
        <v>19</v>
      </c>
    </row>
    <row r="13907" spans="1:11" hidden="1" x14ac:dyDescent="0.3">
      <c r="A13907" t="s">
        <v>15110</v>
      </c>
      <c r="B13907" t="s">
        <v>15109</v>
      </c>
      <c r="C13907" t="s">
        <v>17348</v>
      </c>
      <c r="D13907" t="s">
        <v>17349</v>
      </c>
      <c r="E13907" s="74">
        <v>42480</v>
      </c>
      <c r="F13907">
        <v>0.88</v>
      </c>
      <c r="G13907" t="s">
        <v>17</v>
      </c>
      <c r="H13907" t="s">
        <v>17315</v>
      </c>
      <c r="I13907" s="74">
        <v>44666</v>
      </c>
      <c r="J13907" t="s">
        <v>19</v>
      </c>
      <c r="K13907" t="s">
        <v>19</v>
      </c>
    </row>
    <row r="13908" spans="1:11" hidden="1" x14ac:dyDescent="0.3">
      <c r="A13908" t="s">
        <v>20018</v>
      </c>
      <c r="B13908" t="s">
        <v>20019</v>
      </c>
      <c r="C13908" t="s">
        <v>17348</v>
      </c>
      <c r="D13908" t="s">
        <v>17349</v>
      </c>
      <c r="E13908" s="74">
        <v>45055</v>
      </c>
      <c r="F13908">
        <v>0.51600000000000001</v>
      </c>
      <c r="G13908" t="s">
        <v>17</v>
      </c>
      <c r="H13908" t="s">
        <v>17315</v>
      </c>
      <c r="I13908" s="74">
        <v>45113</v>
      </c>
      <c r="J13908" t="s">
        <v>19</v>
      </c>
      <c r="K13908" t="s">
        <v>19</v>
      </c>
    </row>
    <row r="13909" spans="1:11" hidden="1" x14ac:dyDescent="0.3">
      <c r="A13909" t="s">
        <v>283</v>
      </c>
      <c r="B13909" t="s">
        <v>284</v>
      </c>
      <c r="C13909" t="s">
        <v>17372</v>
      </c>
      <c r="D13909" t="s">
        <v>17373</v>
      </c>
      <c r="E13909" s="74">
        <v>42627</v>
      </c>
      <c r="F13909">
        <v>14</v>
      </c>
      <c r="G13909" t="s">
        <v>17</v>
      </c>
      <c r="H13909" t="s">
        <v>17315</v>
      </c>
      <c r="I13909" s="74">
        <v>42667</v>
      </c>
      <c r="J13909" t="s">
        <v>19</v>
      </c>
      <c r="K13909" t="s">
        <v>19</v>
      </c>
    </row>
    <row r="13910" spans="1:11" hidden="1" x14ac:dyDescent="0.3">
      <c r="A13910" t="s">
        <v>4812</v>
      </c>
      <c r="B13910" t="s">
        <v>11145</v>
      </c>
      <c r="C13910" t="s">
        <v>17365</v>
      </c>
      <c r="D13910" t="s">
        <v>17366</v>
      </c>
      <c r="E13910" s="74">
        <v>43496</v>
      </c>
      <c r="F13910">
        <v>2</v>
      </c>
      <c r="G13910" t="s">
        <v>17</v>
      </c>
      <c r="H13910" t="s">
        <v>17441</v>
      </c>
      <c r="I13910" s="74">
        <v>43522</v>
      </c>
      <c r="J13910" t="s">
        <v>19</v>
      </c>
      <c r="K13910" t="s">
        <v>19</v>
      </c>
    </row>
    <row r="13911" spans="1:11" hidden="1" x14ac:dyDescent="0.3">
      <c r="A13911" t="s">
        <v>4451</v>
      </c>
      <c r="B13911" t="s">
        <v>4450</v>
      </c>
      <c r="C13911" t="s">
        <v>17410</v>
      </c>
      <c r="D13911" t="s">
        <v>17411</v>
      </c>
      <c r="E13911" s="74">
        <v>41394</v>
      </c>
      <c r="F13911">
        <v>4.4999999999999998E-2</v>
      </c>
      <c r="G13911" t="s">
        <v>17</v>
      </c>
      <c r="H13911" t="s">
        <v>17315</v>
      </c>
      <c r="I13911" s="74">
        <v>43208</v>
      </c>
      <c r="J13911" t="s">
        <v>19</v>
      </c>
      <c r="K13911" t="s">
        <v>19</v>
      </c>
    </row>
    <row r="13912" spans="1:11" hidden="1" x14ac:dyDescent="0.3">
      <c r="A13912" t="s">
        <v>2682</v>
      </c>
      <c r="B13912" t="s">
        <v>13416</v>
      </c>
      <c r="C13912" t="s">
        <v>21764</v>
      </c>
      <c r="D13912" t="s">
        <v>21765</v>
      </c>
      <c r="E13912" s="74">
        <v>40568</v>
      </c>
      <c r="F13912">
        <v>10.5</v>
      </c>
      <c r="G13912" t="s">
        <v>6</v>
      </c>
      <c r="H13912" t="s">
        <v>17458</v>
      </c>
      <c r="I13912" s="74">
        <v>40585</v>
      </c>
      <c r="J13912" t="s">
        <v>19</v>
      </c>
      <c r="K13912" t="s">
        <v>19</v>
      </c>
    </row>
    <row r="13913" spans="1:11" hidden="1" x14ac:dyDescent="0.3">
      <c r="A13913" t="s">
        <v>2838</v>
      </c>
      <c r="B13913" t="s">
        <v>13714</v>
      </c>
      <c r="C13913" t="s">
        <v>17668</v>
      </c>
      <c r="D13913" t="s">
        <v>17669</v>
      </c>
      <c r="E13913" s="74">
        <v>40312</v>
      </c>
      <c r="F13913">
        <v>16.8</v>
      </c>
      <c r="G13913" t="s">
        <v>6</v>
      </c>
      <c r="H13913" t="s">
        <v>17458</v>
      </c>
      <c r="I13913" s="74">
        <v>40316</v>
      </c>
      <c r="J13913" t="s">
        <v>19</v>
      </c>
      <c r="K13913" t="s">
        <v>19</v>
      </c>
    </row>
    <row r="13914" spans="1:11" hidden="1" x14ac:dyDescent="0.3">
      <c r="A13914" t="s">
        <v>903</v>
      </c>
      <c r="B13914" t="s">
        <v>12150</v>
      </c>
      <c r="C13914" t="s">
        <v>17482</v>
      </c>
      <c r="D13914" t="s">
        <v>17483</v>
      </c>
      <c r="E13914" s="74">
        <v>41988</v>
      </c>
      <c r="F13914">
        <v>133.4</v>
      </c>
      <c r="G13914" t="s">
        <v>6</v>
      </c>
      <c r="H13914" t="s">
        <v>17391</v>
      </c>
      <c r="I13914" s="74">
        <v>42076</v>
      </c>
      <c r="J13914" t="s">
        <v>19</v>
      </c>
      <c r="K13914" t="s">
        <v>19</v>
      </c>
    </row>
    <row r="13915" spans="1:11" hidden="1" x14ac:dyDescent="0.3">
      <c r="A13915" t="s">
        <v>902</v>
      </c>
      <c r="B13915" t="s">
        <v>12150</v>
      </c>
      <c r="C13915" t="s">
        <v>17482</v>
      </c>
      <c r="D13915" t="s">
        <v>17483</v>
      </c>
      <c r="E13915" s="74">
        <v>41988</v>
      </c>
      <c r="F13915">
        <v>133.4</v>
      </c>
      <c r="G13915" t="s">
        <v>6</v>
      </c>
      <c r="H13915" t="s">
        <v>17391</v>
      </c>
      <c r="I13915" s="74">
        <v>42076</v>
      </c>
      <c r="J13915" t="s">
        <v>19</v>
      </c>
      <c r="K13915" t="s">
        <v>19</v>
      </c>
    </row>
    <row r="13916" spans="1:11" hidden="1" x14ac:dyDescent="0.3">
      <c r="A13916" t="s">
        <v>7817</v>
      </c>
      <c r="B13916" t="s">
        <v>10391</v>
      </c>
      <c r="C13916" t="s">
        <v>17372</v>
      </c>
      <c r="D13916" t="s">
        <v>17373</v>
      </c>
      <c r="E13916" s="74">
        <v>43816</v>
      </c>
      <c r="F13916">
        <v>2.8</v>
      </c>
      <c r="G13916" t="s">
        <v>17334</v>
      </c>
      <c r="H13916" t="s">
        <v>17315</v>
      </c>
      <c r="I13916" s="74">
        <v>43934</v>
      </c>
      <c r="J13916" t="s">
        <v>17325</v>
      </c>
      <c r="K13916" t="s">
        <v>19</v>
      </c>
    </row>
    <row r="13917" spans="1:11" hidden="1" x14ac:dyDescent="0.3">
      <c r="A13917" t="s">
        <v>7817</v>
      </c>
      <c r="B13917" t="s">
        <v>10391</v>
      </c>
      <c r="C13917" t="s">
        <v>17372</v>
      </c>
      <c r="D13917" t="s">
        <v>17373</v>
      </c>
      <c r="E13917" s="74">
        <v>43816</v>
      </c>
      <c r="F13917">
        <v>2.8</v>
      </c>
      <c r="G13917" t="s">
        <v>17430</v>
      </c>
      <c r="H13917" t="s">
        <v>17315</v>
      </c>
      <c r="I13917" s="74">
        <v>43934</v>
      </c>
      <c r="J13917" t="s">
        <v>17325</v>
      </c>
      <c r="K13917" t="s">
        <v>19</v>
      </c>
    </row>
    <row r="13918" spans="1:11" hidden="1" x14ac:dyDescent="0.3">
      <c r="A13918" t="s">
        <v>161</v>
      </c>
      <c r="B13918" t="s">
        <v>11689</v>
      </c>
      <c r="C13918" t="s">
        <v>17346</v>
      </c>
      <c r="D13918" t="s">
        <v>17347</v>
      </c>
      <c r="E13918" s="74">
        <v>42305</v>
      </c>
      <c r="F13918">
        <v>0.183</v>
      </c>
      <c r="G13918" t="s">
        <v>17</v>
      </c>
      <c r="H13918" t="s">
        <v>17315</v>
      </c>
      <c r="I13918" s="74">
        <v>42752</v>
      </c>
      <c r="J13918" t="s">
        <v>19</v>
      </c>
      <c r="K13918" t="s">
        <v>19</v>
      </c>
    </row>
    <row r="13919" spans="1:11" hidden="1" x14ac:dyDescent="0.3">
      <c r="A13919" t="s">
        <v>144</v>
      </c>
      <c r="B13919" t="s">
        <v>11689</v>
      </c>
      <c r="C13919" t="s">
        <v>17346</v>
      </c>
      <c r="D13919" t="s">
        <v>17347</v>
      </c>
      <c r="E13919" s="74">
        <v>42515</v>
      </c>
      <c r="F13919">
        <v>0.106</v>
      </c>
      <c r="G13919" t="s">
        <v>17</v>
      </c>
      <c r="H13919" t="s">
        <v>17315</v>
      </c>
      <c r="I13919" s="74">
        <v>42761</v>
      </c>
      <c r="J13919" t="s">
        <v>19</v>
      </c>
      <c r="K13919" t="s">
        <v>19</v>
      </c>
    </row>
    <row r="13920" spans="1:11" hidden="1" x14ac:dyDescent="0.3">
      <c r="A13920" t="s">
        <v>143</v>
      </c>
      <c r="B13920" t="s">
        <v>11689</v>
      </c>
      <c r="C13920" t="s">
        <v>17346</v>
      </c>
      <c r="D13920" t="s">
        <v>17347</v>
      </c>
      <c r="E13920" s="74">
        <v>42502</v>
      </c>
      <c r="F13920">
        <v>0.25600000000000001</v>
      </c>
      <c r="G13920" t="s">
        <v>17</v>
      </c>
      <c r="H13920" t="s">
        <v>17315</v>
      </c>
      <c r="I13920" s="74">
        <v>42761</v>
      </c>
      <c r="J13920" t="s">
        <v>19</v>
      </c>
      <c r="K13920" t="s">
        <v>19</v>
      </c>
    </row>
    <row r="13921" spans="1:11" hidden="1" x14ac:dyDescent="0.3">
      <c r="A13921" t="s">
        <v>142</v>
      </c>
      <c r="B13921" t="s">
        <v>11689</v>
      </c>
      <c r="C13921" t="s">
        <v>17346</v>
      </c>
      <c r="D13921" t="s">
        <v>17347</v>
      </c>
      <c r="E13921" s="74">
        <v>42313</v>
      </c>
      <c r="F13921">
        <v>0.105</v>
      </c>
      <c r="G13921" t="s">
        <v>17</v>
      </c>
      <c r="H13921" t="s">
        <v>17315</v>
      </c>
      <c r="I13921" s="74">
        <v>42761</v>
      </c>
      <c r="J13921" t="s">
        <v>19</v>
      </c>
      <c r="K13921" t="s">
        <v>19</v>
      </c>
    </row>
    <row r="13922" spans="1:11" hidden="1" x14ac:dyDescent="0.3">
      <c r="A13922" t="s">
        <v>141</v>
      </c>
      <c r="B13922" t="s">
        <v>11689</v>
      </c>
      <c r="C13922" t="s">
        <v>17346</v>
      </c>
      <c r="D13922" t="s">
        <v>17347</v>
      </c>
      <c r="E13922" s="74">
        <v>42346</v>
      </c>
      <c r="F13922">
        <v>7.0999999999999994E-2</v>
      </c>
      <c r="G13922" t="s">
        <v>17</v>
      </c>
      <c r="H13922" t="s">
        <v>17315</v>
      </c>
      <c r="I13922" s="74">
        <v>42761</v>
      </c>
      <c r="J13922" t="s">
        <v>19</v>
      </c>
      <c r="K13922" t="s">
        <v>19</v>
      </c>
    </row>
    <row r="13923" spans="1:11" hidden="1" x14ac:dyDescent="0.3">
      <c r="A13923" t="s">
        <v>140</v>
      </c>
      <c r="B13923" t="s">
        <v>11689</v>
      </c>
      <c r="C13923" t="s">
        <v>17346</v>
      </c>
      <c r="D13923" t="s">
        <v>17347</v>
      </c>
      <c r="E13923" s="74">
        <v>42502</v>
      </c>
      <c r="F13923">
        <v>0.184</v>
      </c>
      <c r="G13923" t="s">
        <v>17</v>
      </c>
      <c r="H13923" t="s">
        <v>17315</v>
      </c>
      <c r="I13923" s="74">
        <v>42761</v>
      </c>
      <c r="J13923" t="s">
        <v>19</v>
      </c>
      <c r="K13923" t="s">
        <v>19</v>
      </c>
    </row>
    <row r="13924" spans="1:11" hidden="1" x14ac:dyDescent="0.3">
      <c r="A13924" t="s">
        <v>139</v>
      </c>
      <c r="B13924" t="s">
        <v>11689</v>
      </c>
      <c r="C13924" t="s">
        <v>17346</v>
      </c>
      <c r="D13924" t="s">
        <v>17347</v>
      </c>
      <c r="E13924" s="74">
        <v>42346</v>
      </c>
      <c r="F13924">
        <v>0.108</v>
      </c>
      <c r="G13924" t="s">
        <v>17</v>
      </c>
      <c r="H13924" t="s">
        <v>17315</v>
      </c>
      <c r="I13924" s="74">
        <v>42761</v>
      </c>
      <c r="J13924" t="s">
        <v>19</v>
      </c>
      <c r="K13924" t="s">
        <v>19</v>
      </c>
    </row>
    <row r="13925" spans="1:11" hidden="1" x14ac:dyDescent="0.3">
      <c r="A13925" t="s">
        <v>138</v>
      </c>
      <c r="B13925" t="s">
        <v>11689</v>
      </c>
      <c r="C13925" t="s">
        <v>17346</v>
      </c>
      <c r="D13925" t="s">
        <v>17347</v>
      </c>
      <c r="E13925" s="74">
        <v>42346</v>
      </c>
      <c r="F13925">
        <v>0.10100000000000001</v>
      </c>
      <c r="G13925" t="s">
        <v>17</v>
      </c>
      <c r="H13925" t="s">
        <v>17315</v>
      </c>
      <c r="I13925" s="74">
        <v>42761</v>
      </c>
      <c r="J13925" t="s">
        <v>19</v>
      </c>
      <c r="K13925" t="s">
        <v>19</v>
      </c>
    </row>
    <row r="13926" spans="1:11" hidden="1" x14ac:dyDescent="0.3">
      <c r="A13926" t="s">
        <v>137</v>
      </c>
      <c r="B13926" t="s">
        <v>11689</v>
      </c>
      <c r="C13926" t="s">
        <v>17346</v>
      </c>
      <c r="D13926" t="s">
        <v>17347</v>
      </c>
      <c r="E13926" s="74">
        <v>42346</v>
      </c>
      <c r="F13926">
        <v>0.113</v>
      </c>
      <c r="G13926" t="s">
        <v>17</v>
      </c>
      <c r="H13926" t="s">
        <v>17315</v>
      </c>
      <c r="I13926" s="74">
        <v>42772</v>
      </c>
      <c r="J13926" t="s">
        <v>19</v>
      </c>
      <c r="K13926" t="s">
        <v>19</v>
      </c>
    </row>
    <row r="13927" spans="1:11" hidden="1" x14ac:dyDescent="0.3">
      <c r="A13927" t="s">
        <v>136</v>
      </c>
      <c r="B13927" t="s">
        <v>11689</v>
      </c>
      <c r="C13927" t="s">
        <v>17346</v>
      </c>
      <c r="D13927" t="s">
        <v>17347</v>
      </c>
      <c r="E13927" s="74">
        <v>42346</v>
      </c>
      <c r="F13927">
        <v>0.127</v>
      </c>
      <c r="G13927" t="s">
        <v>17</v>
      </c>
      <c r="H13927" t="s">
        <v>17315</v>
      </c>
      <c r="I13927" s="74">
        <v>42772</v>
      </c>
      <c r="J13927" t="s">
        <v>19</v>
      </c>
      <c r="K13927" t="s">
        <v>19</v>
      </c>
    </row>
    <row r="13928" spans="1:11" hidden="1" x14ac:dyDescent="0.3">
      <c r="A13928" t="s">
        <v>135</v>
      </c>
      <c r="B13928" t="s">
        <v>11689</v>
      </c>
      <c r="C13928" t="s">
        <v>17346</v>
      </c>
      <c r="D13928" t="s">
        <v>17347</v>
      </c>
      <c r="E13928" s="74">
        <v>42346</v>
      </c>
      <c r="F13928">
        <v>3.2000000000000001E-2</v>
      </c>
      <c r="G13928" t="s">
        <v>17</v>
      </c>
      <c r="H13928" t="s">
        <v>17315</v>
      </c>
      <c r="I13928" s="74">
        <v>42761</v>
      </c>
      <c r="J13928" t="s">
        <v>19</v>
      </c>
      <c r="K13928" t="s">
        <v>19</v>
      </c>
    </row>
    <row r="13929" spans="1:11" hidden="1" x14ac:dyDescent="0.3">
      <c r="A13929" t="s">
        <v>134</v>
      </c>
      <c r="B13929" t="s">
        <v>11689</v>
      </c>
      <c r="C13929" t="s">
        <v>17346</v>
      </c>
      <c r="D13929" t="s">
        <v>17347</v>
      </c>
      <c r="E13929" s="74">
        <v>42346</v>
      </c>
      <c r="F13929">
        <v>6.8000000000000005E-2</v>
      </c>
      <c r="G13929" t="s">
        <v>17</v>
      </c>
      <c r="H13929" t="s">
        <v>17315</v>
      </c>
      <c r="I13929" s="74">
        <v>42761</v>
      </c>
      <c r="J13929" t="s">
        <v>19</v>
      </c>
      <c r="K13929" t="s">
        <v>19</v>
      </c>
    </row>
    <row r="13930" spans="1:11" hidden="1" x14ac:dyDescent="0.3">
      <c r="A13930" t="s">
        <v>133</v>
      </c>
      <c r="B13930" t="s">
        <v>11689</v>
      </c>
      <c r="C13930" t="s">
        <v>17346</v>
      </c>
      <c r="D13930" t="s">
        <v>17347</v>
      </c>
      <c r="E13930" s="74">
        <v>42502</v>
      </c>
      <c r="F13930">
        <v>0.16700000000000001</v>
      </c>
      <c r="G13930" t="s">
        <v>17</v>
      </c>
      <c r="H13930" t="s">
        <v>17315</v>
      </c>
      <c r="I13930" s="74">
        <v>42761</v>
      </c>
      <c r="J13930" t="s">
        <v>19</v>
      </c>
      <c r="K13930" t="s">
        <v>19</v>
      </c>
    </row>
    <row r="13931" spans="1:11" hidden="1" x14ac:dyDescent="0.3">
      <c r="A13931" t="s">
        <v>132</v>
      </c>
      <c r="B13931" t="s">
        <v>11689</v>
      </c>
      <c r="C13931" t="s">
        <v>17346</v>
      </c>
      <c r="D13931" t="s">
        <v>17347</v>
      </c>
      <c r="E13931" s="74">
        <v>42500</v>
      </c>
      <c r="F13931">
        <v>6.6000000000000003E-2</v>
      </c>
      <c r="G13931" t="s">
        <v>17</v>
      </c>
      <c r="H13931" t="s">
        <v>17315</v>
      </c>
      <c r="I13931" s="74">
        <v>42761</v>
      </c>
      <c r="J13931" t="s">
        <v>19</v>
      </c>
      <c r="K13931" t="s">
        <v>19</v>
      </c>
    </row>
    <row r="13932" spans="1:11" hidden="1" x14ac:dyDescent="0.3">
      <c r="A13932" t="s">
        <v>131</v>
      </c>
      <c r="B13932" t="s">
        <v>11689</v>
      </c>
      <c r="C13932" t="s">
        <v>17346</v>
      </c>
      <c r="D13932" t="s">
        <v>17347</v>
      </c>
      <c r="E13932" s="74">
        <v>42305</v>
      </c>
      <c r="F13932">
        <v>0.11600000000000001</v>
      </c>
      <c r="G13932" t="s">
        <v>17</v>
      </c>
      <c r="H13932" t="s">
        <v>17315</v>
      </c>
      <c r="I13932" s="74">
        <v>42761</v>
      </c>
      <c r="J13932" t="s">
        <v>19</v>
      </c>
      <c r="K13932" t="s">
        <v>19</v>
      </c>
    </row>
    <row r="13933" spans="1:11" hidden="1" x14ac:dyDescent="0.3">
      <c r="A13933" t="s">
        <v>130</v>
      </c>
      <c r="B13933" t="s">
        <v>11689</v>
      </c>
      <c r="C13933" t="s">
        <v>17346</v>
      </c>
      <c r="D13933" t="s">
        <v>17347</v>
      </c>
      <c r="E13933" s="74">
        <v>42660</v>
      </c>
      <c r="F13933">
        <v>4.2999999999999997E-2</v>
      </c>
      <c r="G13933" t="s">
        <v>17</v>
      </c>
      <c r="H13933" t="s">
        <v>17315</v>
      </c>
      <c r="I13933" s="74">
        <v>42761</v>
      </c>
      <c r="J13933" t="s">
        <v>19</v>
      </c>
      <c r="K13933" t="s">
        <v>19</v>
      </c>
    </row>
    <row r="13934" spans="1:11" hidden="1" x14ac:dyDescent="0.3">
      <c r="A13934" t="s">
        <v>129</v>
      </c>
      <c r="B13934" t="s">
        <v>11689</v>
      </c>
      <c r="C13934" t="s">
        <v>17346</v>
      </c>
      <c r="D13934" t="s">
        <v>17347</v>
      </c>
      <c r="E13934" s="74">
        <v>42346</v>
      </c>
      <c r="F13934">
        <v>8.5999999999999993E-2</v>
      </c>
      <c r="G13934" t="s">
        <v>17</v>
      </c>
      <c r="H13934" t="s">
        <v>17315</v>
      </c>
      <c r="I13934" s="74">
        <v>42761</v>
      </c>
      <c r="J13934" t="s">
        <v>19</v>
      </c>
      <c r="K13934" t="s">
        <v>19</v>
      </c>
    </row>
    <row r="13935" spans="1:11" hidden="1" x14ac:dyDescent="0.3">
      <c r="A13935" t="s">
        <v>27267</v>
      </c>
      <c r="B13935" t="s">
        <v>27268</v>
      </c>
      <c r="C13935" t="s">
        <v>27269</v>
      </c>
      <c r="D13935" t="s">
        <v>27270</v>
      </c>
      <c r="E13935" s="74">
        <v>45539</v>
      </c>
      <c r="F13935">
        <v>3</v>
      </c>
      <c r="G13935" t="s">
        <v>17</v>
      </c>
      <c r="H13935" t="s">
        <v>17315</v>
      </c>
      <c r="I13935" s="74">
        <v>45667</v>
      </c>
      <c r="J13935" t="s">
        <v>19</v>
      </c>
      <c r="K13935" t="s">
        <v>19</v>
      </c>
    </row>
    <row r="13936" spans="1:11" hidden="1" x14ac:dyDescent="0.3">
      <c r="A13936" t="s">
        <v>27106</v>
      </c>
      <c r="B13936" t="s">
        <v>27107</v>
      </c>
      <c r="C13936" t="s">
        <v>27084</v>
      </c>
      <c r="D13936" t="s">
        <v>27085</v>
      </c>
      <c r="E13936" s="74">
        <v>45010</v>
      </c>
      <c r="F13936">
        <v>0.142647</v>
      </c>
      <c r="G13936" t="s">
        <v>17</v>
      </c>
      <c r="H13936" t="s">
        <v>17315</v>
      </c>
      <c r="I13936" s="74">
        <v>45618</v>
      </c>
      <c r="J13936" t="s">
        <v>19</v>
      </c>
      <c r="K13936" t="s">
        <v>19</v>
      </c>
    </row>
    <row r="13937" spans="1:11" hidden="1" x14ac:dyDescent="0.3">
      <c r="A13937" t="s">
        <v>1320</v>
      </c>
      <c r="B13937" t="s">
        <v>1278</v>
      </c>
      <c r="C13937" t="s">
        <v>17372</v>
      </c>
      <c r="D13937" t="s">
        <v>17373</v>
      </c>
      <c r="E13937" s="74">
        <v>41652</v>
      </c>
      <c r="F13937">
        <v>1</v>
      </c>
      <c r="G13937" t="s">
        <v>17</v>
      </c>
      <c r="H13937" t="s">
        <v>17315</v>
      </c>
      <c r="I13937" s="74">
        <v>41718</v>
      </c>
      <c r="J13937" t="s">
        <v>19</v>
      </c>
      <c r="K13937" t="s">
        <v>19</v>
      </c>
    </row>
    <row r="13938" spans="1:11" hidden="1" x14ac:dyDescent="0.3">
      <c r="A13938" t="s">
        <v>1319</v>
      </c>
      <c r="B13938" t="s">
        <v>1278</v>
      </c>
      <c r="C13938" t="s">
        <v>17372</v>
      </c>
      <c r="D13938" t="s">
        <v>17373</v>
      </c>
      <c r="E13938" s="74">
        <v>41656</v>
      </c>
      <c r="F13938">
        <v>1.5</v>
      </c>
      <c r="G13938" t="s">
        <v>17</v>
      </c>
      <c r="H13938" t="s">
        <v>17315</v>
      </c>
      <c r="I13938" s="74">
        <v>41718</v>
      </c>
      <c r="J13938" t="s">
        <v>19</v>
      </c>
      <c r="K13938" t="s">
        <v>19</v>
      </c>
    </row>
    <row r="13939" spans="1:11" hidden="1" x14ac:dyDescent="0.3">
      <c r="A13939" t="s">
        <v>1318</v>
      </c>
      <c r="B13939" t="s">
        <v>1278</v>
      </c>
      <c r="C13939" t="s">
        <v>17372</v>
      </c>
      <c r="D13939" t="s">
        <v>17373</v>
      </c>
      <c r="E13939" s="74">
        <v>41654</v>
      </c>
      <c r="F13939">
        <v>1.5</v>
      </c>
      <c r="G13939" t="s">
        <v>17</v>
      </c>
      <c r="H13939" t="s">
        <v>17315</v>
      </c>
      <c r="I13939" s="74">
        <v>41744</v>
      </c>
      <c r="J13939" t="s">
        <v>19</v>
      </c>
      <c r="K13939" t="s">
        <v>19</v>
      </c>
    </row>
    <row r="13940" spans="1:11" hidden="1" x14ac:dyDescent="0.3">
      <c r="A13940" t="s">
        <v>1310</v>
      </c>
      <c r="B13940" t="s">
        <v>1278</v>
      </c>
      <c r="C13940" t="s">
        <v>17372</v>
      </c>
      <c r="D13940" t="s">
        <v>17373</v>
      </c>
      <c r="E13940" s="74">
        <v>41654</v>
      </c>
      <c r="F13940">
        <v>0.5</v>
      </c>
      <c r="G13940" t="s">
        <v>17</v>
      </c>
      <c r="H13940" t="s">
        <v>17315</v>
      </c>
      <c r="I13940" s="74">
        <v>41745</v>
      </c>
      <c r="J13940" t="s">
        <v>19</v>
      </c>
      <c r="K13940" t="s">
        <v>19</v>
      </c>
    </row>
    <row r="13941" spans="1:11" hidden="1" x14ac:dyDescent="0.3">
      <c r="A13941" t="s">
        <v>1309</v>
      </c>
      <c r="B13941" t="s">
        <v>1278</v>
      </c>
      <c r="C13941" t="s">
        <v>17372</v>
      </c>
      <c r="D13941" t="s">
        <v>17373</v>
      </c>
      <c r="E13941" s="74">
        <v>41654</v>
      </c>
      <c r="F13941">
        <v>1.5</v>
      </c>
      <c r="G13941" t="s">
        <v>17</v>
      </c>
      <c r="H13941" t="s">
        <v>17315</v>
      </c>
      <c r="I13941" s="74">
        <v>41731</v>
      </c>
      <c r="J13941" t="s">
        <v>19</v>
      </c>
      <c r="K13941" t="s">
        <v>19</v>
      </c>
    </row>
    <row r="13942" spans="1:11" hidden="1" x14ac:dyDescent="0.3">
      <c r="A13942" t="s">
        <v>1308</v>
      </c>
      <c r="B13942" t="s">
        <v>1278</v>
      </c>
      <c r="C13942" t="s">
        <v>17372</v>
      </c>
      <c r="D13942" t="s">
        <v>17373</v>
      </c>
      <c r="E13942" s="74">
        <v>41654</v>
      </c>
      <c r="F13942">
        <v>1.5</v>
      </c>
      <c r="G13942" t="s">
        <v>17</v>
      </c>
      <c r="H13942" t="s">
        <v>17315</v>
      </c>
      <c r="I13942" s="74">
        <v>41731</v>
      </c>
      <c r="J13942" t="s">
        <v>19</v>
      </c>
      <c r="K13942" t="s">
        <v>19</v>
      </c>
    </row>
    <row r="13943" spans="1:11" hidden="1" x14ac:dyDescent="0.3">
      <c r="A13943" t="s">
        <v>1299</v>
      </c>
      <c r="B13943" t="s">
        <v>1278</v>
      </c>
      <c r="C13943" t="s">
        <v>17372</v>
      </c>
      <c r="D13943" t="s">
        <v>17373</v>
      </c>
      <c r="E13943" s="74">
        <v>41654</v>
      </c>
      <c r="F13943">
        <v>1</v>
      </c>
      <c r="G13943" t="s">
        <v>17</v>
      </c>
      <c r="H13943" t="s">
        <v>17315</v>
      </c>
      <c r="I13943" s="74">
        <v>41731</v>
      </c>
      <c r="J13943" t="s">
        <v>19</v>
      </c>
      <c r="K13943" t="s">
        <v>19</v>
      </c>
    </row>
    <row r="13944" spans="1:11" hidden="1" x14ac:dyDescent="0.3">
      <c r="A13944" t="s">
        <v>1298</v>
      </c>
      <c r="B13944" t="s">
        <v>1278</v>
      </c>
      <c r="C13944" t="s">
        <v>17372</v>
      </c>
      <c r="D13944" t="s">
        <v>17373</v>
      </c>
      <c r="E13944" s="74">
        <v>41654</v>
      </c>
      <c r="F13944">
        <v>1</v>
      </c>
      <c r="G13944" t="s">
        <v>17</v>
      </c>
      <c r="H13944" t="s">
        <v>17315</v>
      </c>
      <c r="I13944" s="74">
        <v>41752</v>
      </c>
      <c r="J13944" t="s">
        <v>19</v>
      </c>
      <c r="K13944" t="s">
        <v>19</v>
      </c>
    </row>
    <row r="13945" spans="1:11" hidden="1" x14ac:dyDescent="0.3">
      <c r="A13945" t="s">
        <v>1297</v>
      </c>
      <c r="B13945" t="s">
        <v>1278</v>
      </c>
      <c r="C13945" t="s">
        <v>17372</v>
      </c>
      <c r="D13945" t="s">
        <v>17373</v>
      </c>
      <c r="E13945" s="74">
        <v>41654</v>
      </c>
      <c r="F13945">
        <v>1.5</v>
      </c>
      <c r="G13945" t="s">
        <v>17</v>
      </c>
      <c r="H13945" t="s">
        <v>17315</v>
      </c>
      <c r="I13945" s="74">
        <v>41752</v>
      </c>
      <c r="J13945" t="s">
        <v>19</v>
      </c>
      <c r="K13945" t="s">
        <v>19</v>
      </c>
    </row>
    <row r="13946" spans="1:11" hidden="1" x14ac:dyDescent="0.3">
      <c r="A13946" t="s">
        <v>1280</v>
      </c>
      <c r="B13946" t="s">
        <v>1278</v>
      </c>
      <c r="C13946" t="s">
        <v>17372</v>
      </c>
      <c r="D13946" t="s">
        <v>17373</v>
      </c>
      <c r="E13946" s="74">
        <v>41682</v>
      </c>
      <c r="F13946">
        <v>1</v>
      </c>
      <c r="G13946" t="s">
        <v>17</v>
      </c>
      <c r="H13946" t="s">
        <v>17315</v>
      </c>
      <c r="I13946" s="74">
        <v>41757</v>
      </c>
      <c r="J13946" t="s">
        <v>19</v>
      </c>
      <c r="K13946" t="s">
        <v>19</v>
      </c>
    </row>
    <row r="13947" spans="1:11" hidden="1" x14ac:dyDescent="0.3">
      <c r="A13947" t="s">
        <v>1279</v>
      </c>
      <c r="B13947" t="s">
        <v>1278</v>
      </c>
      <c r="C13947" t="s">
        <v>17372</v>
      </c>
      <c r="D13947" t="s">
        <v>17373</v>
      </c>
      <c r="E13947" s="74">
        <v>41682</v>
      </c>
      <c r="F13947">
        <v>1</v>
      </c>
      <c r="G13947" t="s">
        <v>17</v>
      </c>
      <c r="H13947" t="s">
        <v>17315</v>
      </c>
      <c r="I13947" s="74">
        <v>41737</v>
      </c>
      <c r="J13947" t="s">
        <v>19</v>
      </c>
      <c r="K13947" t="s">
        <v>19</v>
      </c>
    </row>
    <row r="13948" spans="1:11" hidden="1" x14ac:dyDescent="0.3">
      <c r="A13948" t="s">
        <v>1277</v>
      </c>
      <c r="B13948" t="s">
        <v>1278</v>
      </c>
      <c r="C13948" t="s">
        <v>17372</v>
      </c>
      <c r="D13948" t="s">
        <v>17373</v>
      </c>
      <c r="E13948" s="74">
        <v>41682</v>
      </c>
      <c r="F13948">
        <v>1.5</v>
      </c>
      <c r="G13948" t="s">
        <v>17</v>
      </c>
      <c r="H13948" t="s">
        <v>17315</v>
      </c>
      <c r="I13948" s="74">
        <v>41764</v>
      </c>
      <c r="J13948" t="s">
        <v>19</v>
      </c>
      <c r="K13948" t="s">
        <v>19</v>
      </c>
    </row>
    <row r="13949" spans="1:11" hidden="1" x14ac:dyDescent="0.3">
      <c r="A13949" t="s">
        <v>21984</v>
      </c>
      <c r="B13949" t="s">
        <v>21985</v>
      </c>
      <c r="C13949" t="s">
        <v>17606</v>
      </c>
      <c r="D13949" t="s">
        <v>17607</v>
      </c>
      <c r="E13949" s="74">
        <v>5135</v>
      </c>
      <c r="F13949">
        <v>8.4</v>
      </c>
      <c r="G13949" t="s">
        <v>17369</v>
      </c>
      <c r="H13949" t="s">
        <v>17315</v>
      </c>
      <c r="I13949" s="74">
        <v>39609</v>
      </c>
      <c r="J13949" t="s">
        <v>19</v>
      </c>
      <c r="K13949" t="s">
        <v>19</v>
      </c>
    </row>
    <row r="13950" spans="1:11" hidden="1" x14ac:dyDescent="0.3">
      <c r="A13950" t="s">
        <v>3591</v>
      </c>
      <c r="B13950" t="s">
        <v>12731</v>
      </c>
      <c r="C13950" t="s">
        <v>17372</v>
      </c>
      <c r="D13950" t="s">
        <v>17373</v>
      </c>
      <c r="E13950" s="74">
        <v>3532</v>
      </c>
      <c r="F13950">
        <v>2.52</v>
      </c>
      <c r="G13950" t="s">
        <v>17369</v>
      </c>
      <c r="H13950" t="s">
        <v>17315</v>
      </c>
      <c r="I13950" s="74">
        <v>39651</v>
      </c>
      <c r="J13950" t="s">
        <v>19</v>
      </c>
      <c r="K13950" t="s">
        <v>19</v>
      </c>
    </row>
    <row r="13951" spans="1:11" hidden="1" x14ac:dyDescent="0.3">
      <c r="A13951" t="s">
        <v>4329</v>
      </c>
      <c r="B13951" t="s">
        <v>11424</v>
      </c>
      <c r="C13951" t="s">
        <v>17372</v>
      </c>
      <c r="D13951" t="s">
        <v>17373</v>
      </c>
      <c r="E13951" s="74">
        <v>43104</v>
      </c>
      <c r="F13951">
        <v>131.1</v>
      </c>
      <c r="G13951" t="s">
        <v>6</v>
      </c>
      <c r="H13951" t="s">
        <v>17315</v>
      </c>
      <c r="I13951" s="74">
        <v>43157</v>
      </c>
      <c r="J13951" t="s">
        <v>19</v>
      </c>
      <c r="K13951" t="s">
        <v>19</v>
      </c>
    </row>
    <row r="13952" spans="1:11" hidden="1" x14ac:dyDescent="0.3">
      <c r="A13952" t="s">
        <v>2045</v>
      </c>
      <c r="B13952" t="s">
        <v>11005</v>
      </c>
      <c r="C13952" t="s">
        <v>17367</v>
      </c>
      <c r="D13952" t="s">
        <v>17368</v>
      </c>
      <c r="E13952" s="74">
        <v>40999</v>
      </c>
      <c r="F13952">
        <v>7.2</v>
      </c>
      <c r="G13952" t="s">
        <v>17369</v>
      </c>
      <c r="H13952" t="s">
        <v>17315</v>
      </c>
      <c r="I13952" s="74">
        <v>41767</v>
      </c>
      <c r="J13952" t="s">
        <v>19</v>
      </c>
      <c r="K13952" t="s">
        <v>19</v>
      </c>
    </row>
    <row r="13953" spans="1:11" hidden="1" x14ac:dyDescent="0.3">
      <c r="A13953" t="s">
        <v>3270</v>
      </c>
      <c r="B13953" t="s">
        <v>11005</v>
      </c>
      <c r="C13953" t="s">
        <v>17367</v>
      </c>
      <c r="D13953" t="s">
        <v>17368</v>
      </c>
      <c r="E13953" s="74">
        <v>21337</v>
      </c>
      <c r="F13953">
        <v>18.7</v>
      </c>
      <c r="G13953" t="s">
        <v>17369</v>
      </c>
      <c r="H13953" t="s">
        <v>17315</v>
      </c>
      <c r="I13953" s="74">
        <v>41767</v>
      </c>
      <c r="J13953" t="s">
        <v>19</v>
      </c>
      <c r="K13953" t="s">
        <v>19</v>
      </c>
    </row>
    <row r="13954" spans="1:11" hidden="1" x14ac:dyDescent="0.3">
      <c r="A13954" t="s">
        <v>4453</v>
      </c>
      <c r="B13954" t="s">
        <v>4452</v>
      </c>
      <c r="C13954" t="s">
        <v>22140</v>
      </c>
      <c r="D13954" t="s">
        <v>22141</v>
      </c>
      <c r="E13954" s="74">
        <v>43097</v>
      </c>
      <c r="F13954">
        <v>9.9</v>
      </c>
      <c r="G13954" t="s">
        <v>17</v>
      </c>
      <c r="H13954" t="s">
        <v>17339</v>
      </c>
      <c r="I13954" s="74">
        <v>43208</v>
      </c>
      <c r="J13954" t="s">
        <v>19</v>
      </c>
      <c r="K13954" t="s">
        <v>19</v>
      </c>
    </row>
    <row r="13955" spans="1:11" hidden="1" x14ac:dyDescent="0.3">
      <c r="A13955" t="s">
        <v>14929</v>
      </c>
      <c r="B13955" t="s">
        <v>11537</v>
      </c>
      <c r="C13955" t="s">
        <v>17621</v>
      </c>
      <c r="D13955" t="s">
        <v>17622</v>
      </c>
      <c r="E13955" s="74">
        <v>44662</v>
      </c>
      <c r="F13955">
        <v>25.5</v>
      </c>
      <c r="G13955" t="s">
        <v>17623</v>
      </c>
      <c r="H13955" t="s">
        <v>17465</v>
      </c>
      <c r="I13955" s="74">
        <v>44728</v>
      </c>
      <c r="J13955" t="s">
        <v>19</v>
      </c>
      <c r="K13955" t="s">
        <v>19</v>
      </c>
    </row>
    <row r="13956" spans="1:11" hidden="1" x14ac:dyDescent="0.3">
      <c r="A13956" t="s">
        <v>4193</v>
      </c>
      <c r="B13956" t="s">
        <v>11537</v>
      </c>
      <c r="C13956" t="s">
        <v>17621</v>
      </c>
      <c r="D13956" t="s">
        <v>17622</v>
      </c>
      <c r="E13956" s="74">
        <v>43070</v>
      </c>
      <c r="F13956">
        <v>37</v>
      </c>
      <c r="G13956" t="s">
        <v>17623</v>
      </c>
      <c r="H13956" t="s">
        <v>17465</v>
      </c>
      <c r="I13956" s="74">
        <v>43103</v>
      </c>
      <c r="J13956" t="s">
        <v>19</v>
      </c>
      <c r="K13956" t="s">
        <v>19</v>
      </c>
    </row>
    <row r="13957" spans="1:11" hidden="1" x14ac:dyDescent="0.3">
      <c r="A13957" t="s">
        <v>3134</v>
      </c>
      <c r="B13957" t="s">
        <v>10226</v>
      </c>
      <c r="C13957" t="s">
        <v>22288</v>
      </c>
      <c r="D13957" t="s">
        <v>22289</v>
      </c>
      <c r="E13957" s="74">
        <v>39960</v>
      </c>
      <c r="F13957">
        <v>0.57999999999999996</v>
      </c>
      <c r="G13957" t="s">
        <v>17369</v>
      </c>
      <c r="H13957" t="s">
        <v>17315</v>
      </c>
      <c r="I13957" s="74">
        <v>39961</v>
      </c>
      <c r="J13957" t="s">
        <v>19</v>
      </c>
      <c r="K13957" t="s">
        <v>19</v>
      </c>
    </row>
    <row r="13958" spans="1:11" hidden="1" x14ac:dyDescent="0.3">
      <c r="A13958" t="s">
        <v>2964</v>
      </c>
      <c r="B13958" t="s">
        <v>15019</v>
      </c>
      <c r="C13958" t="s">
        <v>17406</v>
      </c>
      <c r="D13958" t="s">
        <v>17407</v>
      </c>
      <c r="E13958" s="74">
        <v>39961</v>
      </c>
      <c r="F13958">
        <v>136.6</v>
      </c>
      <c r="G13958" t="s">
        <v>6</v>
      </c>
      <c r="H13958" t="s">
        <v>17391</v>
      </c>
      <c r="I13958" s="74">
        <v>40067</v>
      </c>
      <c r="J13958" t="s">
        <v>19</v>
      </c>
      <c r="K13958" t="s">
        <v>19</v>
      </c>
    </row>
    <row r="13959" spans="1:11" hidden="1" x14ac:dyDescent="0.3">
      <c r="A13959" t="s">
        <v>2675</v>
      </c>
      <c r="B13959" t="s">
        <v>13408</v>
      </c>
      <c r="C13959" t="s">
        <v>21773</v>
      </c>
      <c r="D13959" t="s">
        <v>21774</v>
      </c>
      <c r="E13959" s="74">
        <v>31413</v>
      </c>
      <c r="F13959">
        <v>3</v>
      </c>
      <c r="G13959" t="s">
        <v>17369</v>
      </c>
      <c r="H13959" t="s">
        <v>17339</v>
      </c>
      <c r="I13959" s="74">
        <v>40570</v>
      </c>
      <c r="J13959" t="s">
        <v>19</v>
      </c>
      <c r="K13959" t="s">
        <v>19</v>
      </c>
    </row>
    <row r="13960" spans="1:11" hidden="1" x14ac:dyDescent="0.3">
      <c r="A13960" t="s">
        <v>3099</v>
      </c>
      <c r="B13960" t="s">
        <v>17083</v>
      </c>
      <c r="C13960" t="s">
        <v>17406</v>
      </c>
      <c r="D13960" t="s">
        <v>17407</v>
      </c>
      <c r="E13960" s="74">
        <v>29407</v>
      </c>
      <c r="F13960">
        <v>3.3</v>
      </c>
      <c r="G13960" t="s">
        <v>17369</v>
      </c>
      <c r="H13960" t="s">
        <v>17315</v>
      </c>
      <c r="I13960" s="74">
        <v>39938</v>
      </c>
      <c r="J13960" t="s">
        <v>19</v>
      </c>
      <c r="K13960" t="s">
        <v>19</v>
      </c>
    </row>
    <row r="13961" spans="1:11" hidden="1" x14ac:dyDescent="0.3">
      <c r="A13961" t="s">
        <v>2502</v>
      </c>
      <c r="B13961" t="s">
        <v>13260</v>
      </c>
      <c r="C13961" t="s">
        <v>17433</v>
      </c>
      <c r="D13961" t="s">
        <v>17434</v>
      </c>
      <c r="E13961" s="74">
        <v>40716</v>
      </c>
      <c r="F13961">
        <v>7.7</v>
      </c>
      <c r="G13961" t="s">
        <v>17369</v>
      </c>
      <c r="H13961" t="s">
        <v>17435</v>
      </c>
      <c r="I13961" s="74">
        <v>40800</v>
      </c>
      <c r="J13961" t="s">
        <v>19</v>
      </c>
      <c r="K13961" t="s">
        <v>19</v>
      </c>
    </row>
    <row r="13962" spans="1:11" hidden="1" x14ac:dyDescent="0.3">
      <c r="A13962" t="s">
        <v>2501</v>
      </c>
      <c r="B13962" t="s">
        <v>13260</v>
      </c>
      <c r="C13962" t="s">
        <v>17433</v>
      </c>
      <c r="D13962" t="s">
        <v>17434</v>
      </c>
      <c r="E13962" s="74">
        <v>40748</v>
      </c>
      <c r="F13962">
        <v>5.3</v>
      </c>
      <c r="G13962" t="s">
        <v>17369</v>
      </c>
      <c r="H13962" t="s">
        <v>17435</v>
      </c>
      <c r="I13962" s="74">
        <v>40800</v>
      </c>
      <c r="J13962" t="s">
        <v>19</v>
      </c>
      <c r="K13962" t="s">
        <v>19</v>
      </c>
    </row>
    <row r="13963" spans="1:11" hidden="1" x14ac:dyDescent="0.3">
      <c r="A13963" t="s">
        <v>2068</v>
      </c>
      <c r="B13963" t="s">
        <v>12922</v>
      </c>
      <c r="C13963" t="s">
        <v>21515</v>
      </c>
      <c r="D13963" t="s">
        <v>21516</v>
      </c>
      <c r="E13963" s="74">
        <v>23651</v>
      </c>
      <c r="F13963">
        <v>0.42</v>
      </c>
      <c r="G13963" t="s">
        <v>17369</v>
      </c>
      <c r="H13963" t="s">
        <v>17315</v>
      </c>
      <c r="I13963" s="74">
        <v>41301</v>
      </c>
      <c r="J13963" t="s">
        <v>19</v>
      </c>
      <c r="K13963" t="s">
        <v>19</v>
      </c>
    </row>
    <row r="13964" spans="1:11" hidden="1" x14ac:dyDescent="0.3">
      <c r="A13964" t="s">
        <v>5746</v>
      </c>
      <c r="B13964" t="s">
        <v>10991</v>
      </c>
      <c r="C13964" t="s">
        <v>22340</v>
      </c>
      <c r="D13964" t="s">
        <v>22341</v>
      </c>
      <c r="E13964" s="74">
        <v>43783</v>
      </c>
      <c r="F13964">
        <v>10</v>
      </c>
      <c r="G13964" t="s">
        <v>17</v>
      </c>
      <c r="H13964" t="s">
        <v>17465</v>
      </c>
      <c r="I13964" s="74">
        <v>43858</v>
      </c>
      <c r="J13964" t="s">
        <v>19</v>
      </c>
      <c r="K13964" t="s">
        <v>19</v>
      </c>
    </row>
    <row r="13965" spans="1:11" hidden="1" x14ac:dyDescent="0.3">
      <c r="A13965" t="s">
        <v>9986</v>
      </c>
      <c r="B13965" t="s">
        <v>16916</v>
      </c>
      <c r="C13965" t="s">
        <v>17463</v>
      </c>
      <c r="D13965" t="s">
        <v>17464</v>
      </c>
      <c r="E13965" s="74">
        <v>44145</v>
      </c>
      <c r="F13965">
        <v>50</v>
      </c>
      <c r="G13965" t="s">
        <v>17</v>
      </c>
      <c r="H13965" t="s">
        <v>17465</v>
      </c>
      <c r="I13965" s="74">
        <v>44193</v>
      </c>
      <c r="J13965" t="s">
        <v>19</v>
      </c>
      <c r="K13965" t="s">
        <v>19</v>
      </c>
    </row>
    <row r="13966" spans="1:11" hidden="1" x14ac:dyDescent="0.3">
      <c r="A13966" t="s">
        <v>1256</v>
      </c>
      <c r="B13966" t="s">
        <v>12344</v>
      </c>
      <c r="C13966" t="s">
        <v>17468</v>
      </c>
      <c r="D13966" t="s">
        <v>17469</v>
      </c>
      <c r="E13966" s="74">
        <v>40919</v>
      </c>
      <c r="F13966">
        <v>32</v>
      </c>
      <c r="G13966" t="s">
        <v>17623</v>
      </c>
      <c r="H13966" t="s">
        <v>17465</v>
      </c>
      <c r="I13966" s="74">
        <v>41752</v>
      </c>
      <c r="J13966" t="s">
        <v>19</v>
      </c>
      <c r="K13966" t="s">
        <v>19</v>
      </c>
    </row>
    <row r="13967" spans="1:11" hidden="1" x14ac:dyDescent="0.3">
      <c r="A13967" t="s">
        <v>1547</v>
      </c>
      <c r="B13967" t="s">
        <v>12514</v>
      </c>
      <c r="C13967" t="s">
        <v>17393</v>
      </c>
      <c r="D13967" t="s">
        <v>17394</v>
      </c>
      <c r="E13967" s="74">
        <v>40403</v>
      </c>
      <c r="F13967">
        <v>0.504</v>
      </c>
      <c r="G13967" t="s">
        <v>17</v>
      </c>
      <c r="H13967" t="s">
        <v>17315</v>
      </c>
      <c r="I13967" s="74">
        <v>41607</v>
      </c>
      <c r="J13967" t="s">
        <v>19</v>
      </c>
      <c r="K13967" t="s">
        <v>19</v>
      </c>
    </row>
    <row r="13968" spans="1:11" hidden="1" x14ac:dyDescent="0.3">
      <c r="A13968" t="s">
        <v>8854</v>
      </c>
      <c r="B13968" t="s">
        <v>7823</v>
      </c>
      <c r="C13968" t="s">
        <v>17328</v>
      </c>
      <c r="D13968" t="s">
        <v>17329</v>
      </c>
      <c r="E13968" s="74">
        <v>44005</v>
      </c>
      <c r="F13968">
        <v>0.10299999999999999</v>
      </c>
      <c r="G13968" t="s">
        <v>17</v>
      </c>
      <c r="H13968" t="s">
        <v>17315</v>
      </c>
      <c r="I13968" s="74">
        <v>44116</v>
      </c>
      <c r="J13968" t="s">
        <v>19</v>
      </c>
      <c r="K13968" t="s">
        <v>19</v>
      </c>
    </row>
    <row r="13969" spans="1:11" hidden="1" x14ac:dyDescent="0.3">
      <c r="A13969" t="s">
        <v>8855</v>
      </c>
      <c r="B13969" t="s">
        <v>7823</v>
      </c>
      <c r="C13969" t="s">
        <v>17328</v>
      </c>
      <c r="D13969" t="s">
        <v>17329</v>
      </c>
      <c r="E13969" s="74">
        <v>43990</v>
      </c>
      <c r="F13969">
        <v>0.129</v>
      </c>
      <c r="G13969" t="s">
        <v>17</v>
      </c>
      <c r="H13969" t="s">
        <v>17315</v>
      </c>
      <c r="I13969" s="74">
        <v>44116</v>
      </c>
      <c r="J13969" t="s">
        <v>19</v>
      </c>
      <c r="K13969" t="s">
        <v>19</v>
      </c>
    </row>
    <row r="13970" spans="1:11" hidden="1" x14ac:dyDescent="0.3">
      <c r="A13970" t="s">
        <v>8856</v>
      </c>
      <c r="B13970" t="s">
        <v>7823</v>
      </c>
      <c r="C13970" t="s">
        <v>17328</v>
      </c>
      <c r="D13970" t="s">
        <v>17329</v>
      </c>
      <c r="E13970" s="74">
        <v>44005</v>
      </c>
      <c r="F13970">
        <v>0.11</v>
      </c>
      <c r="G13970" t="s">
        <v>17</v>
      </c>
      <c r="H13970" t="s">
        <v>17315</v>
      </c>
      <c r="I13970" s="74">
        <v>44116</v>
      </c>
      <c r="J13970" t="s">
        <v>19</v>
      </c>
      <c r="K13970" t="s">
        <v>19</v>
      </c>
    </row>
    <row r="13971" spans="1:11" hidden="1" x14ac:dyDescent="0.3">
      <c r="A13971" t="s">
        <v>8857</v>
      </c>
      <c r="B13971" t="s">
        <v>7823</v>
      </c>
      <c r="C13971" t="s">
        <v>17328</v>
      </c>
      <c r="D13971" t="s">
        <v>17329</v>
      </c>
      <c r="E13971" s="74">
        <v>44076</v>
      </c>
      <c r="F13971">
        <v>9.0999999999999998E-2</v>
      </c>
      <c r="G13971" t="s">
        <v>17</v>
      </c>
      <c r="H13971" t="s">
        <v>17315</v>
      </c>
      <c r="I13971" s="74">
        <v>44116</v>
      </c>
      <c r="J13971" t="s">
        <v>19</v>
      </c>
      <c r="K13971" t="s">
        <v>19</v>
      </c>
    </row>
    <row r="13972" spans="1:11" hidden="1" x14ac:dyDescent="0.3">
      <c r="A13972" t="s">
        <v>8858</v>
      </c>
      <c r="B13972" t="s">
        <v>7823</v>
      </c>
      <c r="C13972" t="s">
        <v>17328</v>
      </c>
      <c r="D13972" t="s">
        <v>17329</v>
      </c>
      <c r="E13972" s="74">
        <v>43980</v>
      </c>
      <c r="F13972">
        <v>0.115</v>
      </c>
      <c r="G13972" t="s">
        <v>17</v>
      </c>
      <c r="H13972" t="s">
        <v>17315</v>
      </c>
      <c r="I13972" s="74">
        <v>44116</v>
      </c>
      <c r="J13972" t="s">
        <v>19</v>
      </c>
      <c r="K13972" t="s">
        <v>19</v>
      </c>
    </row>
    <row r="13973" spans="1:11" hidden="1" x14ac:dyDescent="0.3">
      <c r="A13973" t="s">
        <v>8860</v>
      </c>
      <c r="B13973" t="s">
        <v>7823</v>
      </c>
      <c r="C13973" t="s">
        <v>17328</v>
      </c>
      <c r="D13973" t="s">
        <v>17329</v>
      </c>
      <c r="E13973" s="74">
        <v>44014</v>
      </c>
      <c r="F13973">
        <v>8.4000000000000005E-2</v>
      </c>
      <c r="G13973" t="s">
        <v>17</v>
      </c>
      <c r="H13973" t="s">
        <v>17315</v>
      </c>
      <c r="I13973" s="74">
        <v>44116</v>
      </c>
      <c r="J13973" t="s">
        <v>19</v>
      </c>
      <c r="K13973" t="s">
        <v>19</v>
      </c>
    </row>
    <row r="13974" spans="1:11" hidden="1" x14ac:dyDescent="0.3">
      <c r="A13974" t="s">
        <v>8861</v>
      </c>
      <c r="B13974" t="s">
        <v>7823</v>
      </c>
      <c r="C13974" t="s">
        <v>17328</v>
      </c>
      <c r="D13974" t="s">
        <v>17329</v>
      </c>
      <c r="E13974" s="74">
        <v>44005</v>
      </c>
      <c r="F13974">
        <v>0.11</v>
      </c>
      <c r="G13974" t="s">
        <v>17</v>
      </c>
      <c r="H13974" t="s">
        <v>17315</v>
      </c>
      <c r="I13974" s="74">
        <v>44116</v>
      </c>
      <c r="J13974" t="s">
        <v>19</v>
      </c>
      <c r="K13974" t="s">
        <v>19</v>
      </c>
    </row>
    <row r="13975" spans="1:11" hidden="1" x14ac:dyDescent="0.3">
      <c r="A13975" t="s">
        <v>8862</v>
      </c>
      <c r="B13975" t="s">
        <v>7823</v>
      </c>
      <c r="C13975" t="s">
        <v>17328</v>
      </c>
      <c r="D13975" t="s">
        <v>17329</v>
      </c>
      <c r="E13975" s="74">
        <v>44034</v>
      </c>
      <c r="F13975">
        <v>0.11700000000000001</v>
      </c>
      <c r="G13975" t="s">
        <v>17</v>
      </c>
      <c r="H13975" t="s">
        <v>17315</v>
      </c>
      <c r="I13975" s="74">
        <v>44116</v>
      </c>
      <c r="J13975" t="s">
        <v>19</v>
      </c>
      <c r="K13975" t="s">
        <v>19</v>
      </c>
    </row>
    <row r="13976" spans="1:11" hidden="1" x14ac:dyDescent="0.3">
      <c r="A13976" t="s">
        <v>8863</v>
      </c>
      <c r="B13976" t="s">
        <v>7823</v>
      </c>
      <c r="C13976" t="s">
        <v>17328</v>
      </c>
      <c r="D13976" t="s">
        <v>17329</v>
      </c>
      <c r="E13976" s="74">
        <v>44005</v>
      </c>
      <c r="F13976">
        <v>0.156</v>
      </c>
      <c r="G13976" t="s">
        <v>17</v>
      </c>
      <c r="H13976" t="s">
        <v>17315</v>
      </c>
      <c r="I13976" s="74">
        <v>44116</v>
      </c>
      <c r="J13976" t="s">
        <v>19</v>
      </c>
      <c r="K13976" t="s">
        <v>19</v>
      </c>
    </row>
    <row r="13977" spans="1:11" hidden="1" x14ac:dyDescent="0.3">
      <c r="A13977" t="s">
        <v>8864</v>
      </c>
      <c r="B13977" t="s">
        <v>7823</v>
      </c>
      <c r="C13977" t="s">
        <v>17328</v>
      </c>
      <c r="D13977" t="s">
        <v>17329</v>
      </c>
      <c r="E13977" s="74">
        <v>44005</v>
      </c>
      <c r="F13977">
        <v>0.104</v>
      </c>
      <c r="G13977" t="s">
        <v>17</v>
      </c>
      <c r="H13977" t="s">
        <v>17315</v>
      </c>
      <c r="I13977" s="74">
        <v>44116</v>
      </c>
      <c r="J13977" t="s">
        <v>19</v>
      </c>
      <c r="K13977" t="s">
        <v>19</v>
      </c>
    </row>
    <row r="13978" spans="1:11" hidden="1" x14ac:dyDescent="0.3">
      <c r="A13978" t="s">
        <v>8865</v>
      </c>
      <c r="B13978" t="s">
        <v>7823</v>
      </c>
      <c r="C13978" t="s">
        <v>17328</v>
      </c>
      <c r="D13978" t="s">
        <v>17329</v>
      </c>
      <c r="E13978" s="74">
        <v>44020</v>
      </c>
      <c r="F13978">
        <v>0.156</v>
      </c>
      <c r="G13978" t="s">
        <v>17</v>
      </c>
      <c r="H13978" t="s">
        <v>17315</v>
      </c>
      <c r="I13978" s="74">
        <v>44116</v>
      </c>
      <c r="J13978" t="s">
        <v>19</v>
      </c>
      <c r="K13978" t="s">
        <v>19</v>
      </c>
    </row>
    <row r="13979" spans="1:11" hidden="1" x14ac:dyDescent="0.3">
      <c r="A13979" t="s">
        <v>8866</v>
      </c>
      <c r="B13979" t="s">
        <v>7823</v>
      </c>
      <c r="C13979" t="s">
        <v>17328</v>
      </c>
      <c r="D13979" t="s">
        <v>17329</v>
      </c>
      <c r="E13979" s="74">
        <v>44005</v>
      </c>
      <c r="F13979">
        <v>9.7000000000000003E-2</v>
      </c>
      <c r="G13979" t="s">
        <v>17</v>
      </c>
      <c r="H13979" t="s">
        <v>17315</v>
      </c>
      <c r="I13979" s="74">
        <v>44151</v>
      </c>
      <c r="J13979" t="s">
        <v>19</v>
      </c>
      <c r="K13979" t="s">
        <v>19</v>
      </c>
    </row>
    <row r="13980" spans="1:11" hidden="1" x14ac:dyDescent="0.3">
      <c r="A13980" t="s">
        <v>7824</v>
      </c>
      <c r="B13980" t="s">
        <v>7823</v>
      </c>
      <c r="C13980" t="s">
        <v>17328</v>
      </c>
      <c r="D13980" t="s">
        <v>17329</v>
      </c>
      <c r="E13980" s="74">
        <v>44005</v>
      </c>
      <c r="F13980">
        <v>5.6000000000000001E-2</v>
      </c>
      <c r="G13980" t="s">
        <v>17</v>
      </c>
      <c r="H13980" t="s">
        <v>17315</v>
      </c>
      <c r="I13980" s="74">
        <v>44116</v>
      </c>
      <c r="J13980" t="s">
        <v>19</v>
      </c>
      <c r="K13980" t="s">
        <v>19</v>
      </c>
    </row>
    <row r="13981" spans="1:11" hidden="1" x14ac:dyDescent="0.3">
      <c r="A13981" t="s">
        <v>15289</v>
      </c>
      <c r="B13981" t="s">
        <v>15288</v>
      </c>
      <c r="C13981" t="s">
        <v>17328</v>
      </c>
      <c r="D13981" t="s">
        <v>17329</v>
      </c>
      <c r="E13981" s="74">
        <v>44574</v>
      </c>
      <c r="F13981">
        <v>0.23799999999999999</v>
      </c>
      <c r="G13981" t="s">
        <v>17</v>
      </c>
      <c r="H13981" t="s">
        <v>17315</v>
      </c>
      <c r="I13981" s="74">
        <v>44796</v>
      </c>
      <c r="J13981" t="s">
        <v>19</v>
      </c>
      <c r="K13981" t="s">
        <v>19</v>
      </c>
    </row>
    <row r="13982" spans="1:11" hidden="1" x14ac:dyDescent="0.3">
      <c r="A13982" t="s">
        <v>20245</v>
      </c>
      <c r="B13982" t="s">
        <v>20246</v>
      </c>
      <c r="C13982" t="s">
        <v>17342</v>
      </c>
      <c r="D13982" t="s">
        <v>17343</v>
      </c>
      <c r="E13982" s="74">
        <v>41135</v>
      </c>
      <c r="F13982">
        <v>0.497</v>
      </c>
      <c r="G13982" t="s">
        <v>17</v>
      </c>
      <c r="H13982" t="s">
        <v>17315</v>
      </c>
      <c r="I13982" s="74">
        <v>45155</v>
      </c>
      <c r="J13982" t="s">
        <v>19</v>
      </c>
      <c r="K13982" t="s">
        <v>19</v>
      </c>
    </row>
    <row r="13983" spans="1:11" hidden="1" x14ac:dyDescent="0.3">
      <c r="A13983" t="s">
        <v>3200</v>
      </c>
      <c r="B13983" t="s">
        <v>10502</v>
      </c>
      <c r="C13983" t="s">
        <v>17529</v>
      </c>
      <c r="D13983" t="s">
        <v>17530</v>
      </c>
      <c r="E13983" s="74">
        <v>39273</v>
      </c>
      <c r="F13983">
        <v>75</v>
      </c>
      <c r="G13983" t="s">
        <v>6</v>
      </c>
      <c r="H13983" t="s">
        <v>17441</v>
      </c>
      <c r="I13983" s="74">
        <v>39827</v>
      </c>
      <c r="J13983" t="s">
        <v>19</v>
      </c>
      <c r="K13983" t="s">
        <v>19</v>
      </c>
    </row>
    <row r="13984" spans="1:11" hidden="1" x14ac:dyDescent="0.3">
      <c r="A13984" t="s">
        <v>4170</v>
      </c>
      <c r="B13984" t="s">
        <v>11548</v>
      </c>
      <c r="C13984" t="s">
        <v>17529</v>
      </c>
      <c r="D13984" t="s">
        <v>17530</v>
      </c>
      <c r="E13984" s="74">
        <v>43097</v>
      </c>
      <c r="F13984">
        <v>75</v>
      </c>
      <c r="G13984" t="s">
        <v>6</v>
      </c>
      <c r="H13984" t="s">
        <v>17441</v>
      </c>
      <c r="I13984" s="74">
        <v>43139</v>
      </c>
      <c r="J13984" t="s">
        <v>19</v>
      </c>
      <c r="K13984" t="s">
        <v>19</v>
      </c>
    </row>
    <row r="13985" spans="1:11" hidden="1" x14ac:dyDescent="0.3">
      <c r="A13985" t="s">
        <v>20274</v>
      </c>
      <c r="B13985" t="s">
        <v>20275</v>
      </c>
      <c r="C13985" t="s">
        <v>20276</v>
      </c>
      <c r="D13985" t="s">
        <v>20275</v>
      </c>
      <c r="E13985" s="74">
        <v>32940</v>
      </c>
      <c r="F13985">
        <v>24</v>
      </c>
      <c r="G13985" t="s">
        <v>17369</v>
      </c>
      <c r="H13985" t="s">
        <v>17391</v>
      </c>
      <c r="I13985" s="74">
        <v>45174</v>
      </c>
      <c r="J13985" t="s">
        <v>19</v>
      </c>
      <c r="K13985" t="s">
        <v>19</v>
      </c>
    </row>
    <row r="13986" spans="1:11" hidden="1" x14ac:dyDescent="0.3">
      <c r="A13986" t="s">
        <v>14584</v>
      </c>
      <c r="B13986" t="s">
        <v>14583</v>
      </c>
      <c r="C13986" t="s">
        <v>17348</v>
      </c>
      <c r="D13986" t="s">
        <v>17349</v>
      </c>
      <c r="E13986" s="74">
        <v>42830</v>
      </c>
      <c r="F13986">
        <v>5.5E-2</v>
      </c>
      <c r="G13986" t="s">
        <v>17</v>
      </c>
      <c r="H13986" t="s">
        <v>17315</v>
      </c>
      <c r="I13986" s="74">
        <v>44785</v>
      </c>
      <c r="J13986" t="s">
        <v>19</v>
      </c>
      <c r="K13986" t="s">
        <v>19</v>
      </c>
    </row>
    <row r="13987" spans="1:11" hidden="1" x14ac:dyDescent="0.3">
      <c r="A13987" t="s">
        <v>2444</v>
      </c>
      <c r="B13987" t="s">
        <v>13220</v>
      </c>
      <c r="C13987" t="s">
        <v>21834</v>
      </c>
      <c r="D13987" t="s">
        <v>21835</v>
      </c>
      <c r="E13987" s="74">
        <v>32234</v>
      </c>
      <c r="F13987">
        <v>2.25</v>
      </c>
      <c r="G13987" t="s">
        <v>17369</v>
      </c>
      <c r="H13987" t="s">
        <v>17391</v>
      </c>
      <c r="I13987" s="74">
        <v>40892</v>
      </c>
      <c r="J13987" t="s">
        <v>19</v>
      </c>
      <c r="K13987" t="s">
        <v>19</v>
      </c>
    </row>
    <row r="13988" spans="1:11" hidden="1" x14ac:dyDescent="0.3">
      <c r="A13988" t="s">
        <v>2114</v>
      </c>
      <c r="B13988" t="s">
        <v>12969</v>
      </c>
      <c r="C13988" t="s">
        <v>17428</v>
      </c>
      <c r="D13988" t="s">
        <v>17429</v>
      </c>
      <c r="E13988" s="74">
        <v>40941</v>
      </c>
      <c r="F13988">
        <v>0.28699999999999998</v>
      </c>
      <c r="G13988" t="s">
        <v>17</v>
      </c>
      <c r="H13988" t="s">
        <v>17315</v>
      </c>
      <c r="I13988" s="74">
        <v>41179</v>
      </c>
      <c r="J13988" t="s">
        <v>19</v>
      </c>
      <c r="K13988" t="s">
        <v>19</v>
      </c>
    </row>
    <row r="13989" spans="1:11" hidden="1" x14ac:dyDescent="0.3">
      <c r="A13989" t="s">
        <v>2244</v>
      </c>
      <c r="B13989" t="s">
        <v>13057</v>
      </c>
      <c r="C13989" t="s">
        <v>21871</v>
      </c>
      <c r="D13989" t="s">
        <v>21872</v>
      </c>
      <c r="E13989" s="74">
        <v>41001</v>
      </c>
      <c r="F13989">
        <v>0.52200000000000002</v>
      </c>
      <c r="G13989" t="s">
        <v>17369</v>
      </c>
      <c r="H13989" t="s">
        <v>17315</v>
      </c>
      <c r="I13989" s="74">
        <v>41072</v>
      </c>
      <c r="J13989" t="s">
        <v>19</v>
      </c>
      <c r="K13989" t="s">
        <v>19</v>
      </c>
    </row>
    <row r="13990" spans="1:11" hidden="1" x14ac:dyDescent="0.3">
      <c r="A13990" t="s">
        <v>10144</v>
      </c>
      <c r="B13990" t="s">
        <v>10143</v>
      </c>
      <c r="C13990" t="s">
        <v>17554</v>
      </c>
      <c r="D13990" t="s">
        <v>10143</v>
      </c>
      <c r="E13990" s="74">
        <v>43391</v>
      </c>
      <c r="F13990">
        <v>1.6</v>
      </c>
      <c r="G13990" t="s">
        <v>6</v>
      </c>
      <c r="H13990" t="s">
        <v>17435</v>
      </c>
      <c r="I13990" s="74">
        <v>44252</v>
      </c>
      <c r="J13990" t="s">
        <v>19</v>
      </c>
      <c r="K13990" t="s">
        <v>19</v>
      </c>
    </row>
    <row r="13991" spans="1:11" hidden="1" x14ac:dyDescent="0.3">
      <c r="A13991" t="s">
        <v>1117</v>
      </c>
      <c r="B13991" t="s">
        <v>12236</v>
      </c>
      <c r="C13991" t="s">
        <v>17433</v>
      </c>
      <c r="D13991" t="s">
        <v>17434</v>
      </c>
      <c r="E13991" s="74">
        <v>41809</v>
      </c>
      <c r="F13991">
        <v>9.7200000000000006</v>
      </c>
      <c r="G13991" t="s">
        <v>6</v>
      </c>
      <c r="H13991" t="s">
        <v>17435</v>
      </c>
      <c r="I13991" s="74">
        <v>41870</v>
      </c>
      <c r="J13991" t="s">
        <v>19</v>
      </c>
      <c r="K13991" t="s">
        <v>19</v>
      </c>
    </row>
    <row r="13992" spans="1:11" hidden="1" x14ac:dyDescent="0.3">
      <c r="A13992" t="s">
        <v>4803</v>
      </c>
      <c r="B13992" t="s">
        <v>4802</v>
      </c>
      <c r="C13992" t="s">
        <v>17372</v>
      </c>
      <c r="D13992" t="s">
        <v>17373</v>
      </c>
      <c r="E13992" s="74">
        <v>43468</v>
      </c>
      <c r="F13992">
        <v>0.8</v>
      </c>
      <c r="G13992" t="s">
        <v>17334</v>
      </c>
      <c r="H13992" t="s">
        <v>17315</v>
      </c>
      <c r="I13992" s="74">
        <v>43497</v>
      </c>
      <c r="J13992" t="s">
        <v>19</v>
      </c>
      <c r="K13992" t="s">
        <v>19</v>
      </c>
    </row>
    <row r="13993" spans="1:11" hidden="1" x14ac:dyDescent="0.3">
      <c r="A13993" t="s">
        <v>2608</v>
      </c>
      <c r="B13993" t="s">
        <v>13351</v>
      </c>
      <c r="C13993" t="s">
        <v>18642</v>
      </c>
      <c r="D13993" t="s">
        <v>18643</v>
      </c>
      <c r="E13993" s="74">
        <v>40380</v>
      </c>
      <c r="F13993">
        <v>0.01</v>
      </c>
      <c r="G13993" t="s">
        <v>17</v>
      </c>
      <c r="H13993" t="s">
        <v>17339</v>
      </c>
      <c r="I13993" s="74">
        <v>40711</v>
      </c>
      <c r="J13993" t="s">
        <v>19</v>
      </c>
      <c r="K13993" t="s">
        <v>19</v>
      </c>
    </row>
    <row r="13994" spans="1:11" hidden="1" x14ac:dyDescent="0.3">
      <c r="A13994" t="s">
        <v>2607</v>
      </c>
      <c r="B13994" t="s">
        <v>13351</v>
      </c>
      <c r="C13994" t="s">
        <v>18642</v>
      </c>
      <c r="D13994" t="s">
        <v>18643</v>
      </c>
      <c r="E13994" s="74">
        <v>40179</v>
      </c>
      <c r="F13994">
        <v>1.7000000000000001E-2</v>
      </c>
      <c r="G13994" t="s">
        <v>17</v>
      </c>
      <c r="H13994" t="s">
        <v>17339</v>
      </c>
      <c r="I13994" s="74">
        <v>40711</v>
      </c>
      <c r="J13994" t="s">
        <v>19</v>
      </c>
      <c r="K13994" t="s">
        <v>19</v>
      </c>
    </row>
    <row r="13995" spans="1:11" hidden="1" x14ac:dyDescent="0.3">
      <c r="A13995" t="s">
        <v>15973</v>
      </c>
      <c r="B13995" t="s">
        <v>15972</v>
      </c>
      <c r="C13995" t="s">
        <v>17618</v>
      </c>
      <c r="D13995" t="s">
        <v>17619</v>
      </c>
      <c r="E13995" s="74">
        <v>41397</v>
      </c>
      <c r="F13995">
        <v>4.4999999999999998E-2</v>
      </c>
      <c r="G13995" t="s">
        <v>17</v>
      </c>
      <c r="H13995" t="s">
        <v>17315</v>
      </c>
      <c r="I13995" s="74">
        <v>44378</v>
      </c>
      <c r="J13995" t="s">
        <v>19</v>
      </c>
      <c r="K13995" t="s">
        <v>19</v>
      </c>
    </row>
    <row r="13996" spans="1:11" hidden="1" x14ac:dyDescent="0.3">
      <c r="A13996" t="s">
        <v>2137</v>
      </c>
      <c r="B13996" t="s">
        <v>12991</v>
      </c>
      <c r="C13996" t="s">
        <v>17428</v>
      </c>
      <c r="D13996" t="s">
        <v>17429</v>
      </c>
      <c r="E13996" s="74">
        <v>40540</v>
      </c>
      <c r="F13996">
        <v>2.4700000000000002</v>
      </c>
      <c r="G13996" t="s">
        <v>17</v>
      </c>
      <c r="H13996" t="s">
        <v>17315</v>
      </c>
      <c r="I13996" s="74">
        <v>41186</v>
      </c>
      <c r="J13996" t="s">
        <v>19</v>
      </c>
      <c r="K13996" t="s">
        <v>19</v>
      </c>
    </row>
    <row r="13997" spans="1:11" hidden="1" x14ac:dyDescent="0.3">
      <c r="A13997" t="s">
        <v>2121</v>
      </c>
      <c r="B13997" t="s">
        <v>12977</v>
      </c>
      <c r="C13997" t="s">
        <v>17428</v>
      </c>
      <c r="D13997" t="s">
        <v>17429</v>
      </c>
      <c r="E13997" s="74">
        <v>40963</v>
      </c>
      <c r="F13997">
        <v>0.52800000000000002</v>
      </c>
      <c r="G13997" t="s">
        <v>17</v>
      </c>
      <c r="H13997" t="s">
        <v>17315</v>
      </c>
      <c r="I13997" s="74">
        <v>41179</v>
      </c>
      <c r="J13997" t="s">
        <v>19</v>
      </c>
      <c r="K13997" t="s">
        <v>19</v>
      </c>
    </row>
    <row r="13998" spans="1:11" hidden="1" x14ac:dyDescent="0.3">
      <c r="A13998" t="s">
        <v>1550</v>
      </c>
      <c r="B13998" t="s">
        <v>1549</v>
      </c>
      <c r="C13998" t="s">
        <v>17370</v>
      </c>
      <c r="D13998" t="s">
        <v>17371</v>
      </c>
      <c r="E13998" s="74">
        <v>36861</v>
      </c>
      <c r="F13998">
        <v>0.18740000000000001</v>
      </c>
      <c r="G13998" t="s">
        <v>17</v>
      </c>
      <c r="H13998" t="s">
        <v>17315</v>
      </c>
      <c r="I13998" s="74">
        <v>41621</v>
      </c>
      <c r="J13998" t="s">
        <v>19</v>
      </c>
      <c r="K13998" t="s">
        <v>17325</v>
      </c>
    </row>
    <row r="13999" spans="1:11" hidden="1" x14ac:dyDescent="0.3">
      <c r="A13999" t="s">
        <v>4904</v>
      </c>
      <c r="B13999" t="s">
        <v>11186</v>
      </c>
      <c r="C13999" t="s">
        <v>17370</v>
      </c>
      <c r="D13999" t="s">
        <v>17371</v>
      </c>
      <c r="E13999" s="74">
        <v>41875</v>
      </c>
      <c r="F13999">
        <v>0.21</v>
      </c>
      <c r="G13999" t="s">
        <v>17</v>
      </c>
      <c r="H13999" t="s">
        <v>17315</v>
      </c>
      <c r="I13999" s="74">
        <v>43565</v>
      </c>
      <c r="J13999" t="s">
        <v>19</v>
      </c>
      <c r="K13999" t="s">
        <v>19</v>
      </c>
    </row>
    <row r="14000" spans="1:11" hidden="1" x14ac:dyDescent="0.3">
      <c r="A14000" t="s">
        <v>15133</v>
      </c>
      <c r="B14000" t="s">
        <v>15132</v>
      </c>
      <c r="C14000" t="s">
        <v>17370</v>
      </c>
      <c r="D14000" t="s">
        <v>17371</v>
      </c>
      <c r="E14000" s="74">
        <v>39661</v>
      </c>
      <c r="F14000">
        <v>4.3999999999999997E-2</v>
      </c>
      <c r="G14000" t="s">
        <v>17</v>
      </c>
      <c r="H14000" t="s">
        <v>17315</v>
      </c>
      <c r="I14000" s="74">
        <v>44776</v>
      </c>
      <c r="J14000" t="s">
        <v>19</v>
      </c>
      <c r="K14000" t="s">
        <v>19</v>
      </c>
    </row>
    <row r="14001" spans="1:11" hidden="1" x14ac:dyDescent="0.3">
      <c r="A14001" t="s">
        <v>4898</v>
      </c>
      <c r="B14001" t="s">
        <v>11195</v>
      </c>
      <c r="C14001" t="s">
        <v>17370</v>
      </c>
      <c r="D14001" t="s">
        <v>17371</v>
      </c>
      <c r="E14001" s="74">
        <v>36928</v>
      </c>
      <c r="F14001">
        <v>0.13</v>
      </c>
      <c r="G14001" t="s">
        <v>17</v>
      </c>
      <c r="H14001" t="s">
        <v>17315</v>
      </c>
      <c r="I14001" s="74">
        <v>43565</v>
      </c>
      <c r="J14001" t="s">
        <v>19</v>
      </c>
      <c r="K14001" t="s">
        <v>19</v>
      </c>
    </row>
    <row r="14002" spans="1:11" hidden="1" x14ac:dyDescent="0.3">
      <c r="A14002" t="s">
        <v>4900</v>
      </c>
      <c r="B14002" t="s">
        <v>11193</v>
      </c>
      <c r="C14002" t="s">
        <v>17370</v>
      </c>
      <c r="D14002" t="s">
        <v>17371</v>
      </c>
      <c r="E14002" s="74">
        <v>36739</v>
      </c>
      <c r="F14002">
        <v>0.15</v>
      </c>
      <c r="G14002" t="s">
        <v>17</v>
      </c>
      <c r="H14002" t="s">
        <v>17315</v>
      </c>
      <c r="I14002" s="74">
        <v>43565</v>
      </c>
      <c r="J14002" t="s">
        <v>19</v>
      </c>
      <c r="K14002" t="s">
        <v>19</v>
      </c>
    </row>
    <row r="14003" spans="1:11" hidden="1" x14ac:dyDescent="0.3">
      <c r="A14003" t="s">
        <v>4903</v>
      </c>
      <c r="B14003" t="s">
        <v>11189</v>
      </c>
      <c r="C14003" t="s">
        <v>17370</v>
      </c>
      <c r="D14003" t="s">
        <v>17371</v>
      </c>
      <c r="E14003" s="74">
        <v>40738</v>
      </c>
      <c r="F14003">
        <v>0.2</v>
      </c>
      <c r="G14003" t="s">
        <v>17</v>
      </c>
      <c r="H14003" t="s">
        <v>17315</v>
      </c>
      <c r="I14003" s="74">
        <v>43565</v>
      </c>
      <c r="J14003" t="s">
        <v>19</v>
      </c>
      <c r="K14003" t="s">
        <v>19</v>
      </c>
    </row>
    <row r="14004" spans="1:11" hidden="1" x14ac:dyDescent="0.3">
      <c r="A14004" t="s">
        <v>14867</v>
      </c>
      <c r="B14004" t="s">
        <v>14866</v>
      </c>
      <c r="C14004" t="s">
        <v>17370</v>
      </c>
      <c r="D14004" t="s">
        <v>17371</v>
      </c>
      <c r="E14004" s="74">
        <v>42975</v>
      </c>
      <c r="F14004">
        <v>1.1000000000000001</v>
      </c>
      <c r="G14004" t="s">
        <v>17</v>
      </c>
      <c r="H14004" t="s">
        <v>17315</v>
      </c>
      <c r="I14004" s="74">
        <v>44708</v>
      </c>
      <c r="J14004" t="s">
        <v>19</v>
      </c>
      <c r="K14004" t="s">
        <v>19</v>
      </c>
    </row>
    <row r="14005" spans="1:11" hidden="1" x14ac:dyDescent="0.3">
      <c r="A14005" t="s">
        <v>4896</v>
      </c>
      <c r="B14005" t="s">
        <v>11197</v>
      </c>
      <c r="C14005" t="s">
        <v>17370</v>
      </c>
      <c r="D14005" t="s">
        <v>17371</v>
      </c>
      <c r="E14005" s="74">
        <v>36861</v>
      </c>
      <c r="F14005">
        <v>1.4E-2</v>
      </c>
      <c r="G14005" t="s">
        <v>17</v>
      </c>
      <c r="H14005" t="s">
        <v>17315</v>
      </c>
      <c r="I14005" s="74">
        <v>43565</v>
      </c>
      <c r="J14005" t="s">
        <v>19</v>
      </c>
      <c r="K14005" t="s">
        <v>19</v>
      </c>
    </row>
    <row r="14006" spans="1:11" hidden="1" x14ac:dyDescent="0.3">
      <c r="A14006" t="s">
        <v>26181</v>
      </c>
      <c r="B14006" t="s">
        <v>26182</v>
      </c>
      <c r="C14006" t="s">
        <v>17370</v>
      </c>
      <c r="D14006" t="s">
        <v>17371</v>
      </c>
      <c r="E14006" s="74">
        <v>45028</v>
      </c>
      <c r="F14006">
        <v>0.30359999999999998</v>
      </c>
      <c r="G14006" t="s">
        <v>17</v>
      </c>
      <c r="H14006" t="s">
        <v>17315</v>
      </c>
      <c r="I14006" s="74">
        <v>45532</v>
      </c>
      <c r="J14006" t="s">
        <v>19</v>
      </c>
      <c r="K14006" t="s">
        <v>19</v>
      </c>
    </row>
    <row r="14007" spans="1:11" hidden="1" x14ac:dyDescent="0.3">
      <c r="A14007" t="s">
        <v>4905</v>
      </c>
      <c r="B14007" t="s">
        <v>11185</v>
      </c>
      <c r="C14007" t="s">
        <v>17370</v>
      </c>
      <c r="D14007" t="s">
        <v>17371</v>
      </c>
      <c r="E14007" s="74">
        <v>41717</v>
      </c>
      <c r="F14007">
        <v>0.2</v>
      </c>
      <c r="G14007" t="s">
        <v>17</v>
      </c>
      <c r="H14007" t="s">
        <v>17315</v>
      </c>
      <c r="I14007" s="74">
        <v>43565</v>
      </c>
      <c r="J14007" t="s">
        <v>19</v>
      </c>
      <c r="K14007" t="s">
        <v>19</v>
      </c>
    </row>
    <row r="14008" spans="1:11" hidden="1" x14ac:dyDescent="0.3">
      <c r="A14008" t="s">
        <v>4902</v>
      </c>
      <c r="B14008" t="s">
        <v>11190</v>
      </c>
      <c r="C14008" t="s">
        <v>17370</v>
      </c>
      <c r="D14008" t="s">
        <v>17371</v>
      </c>
      <c r="E14008" s="74">
        <v>41362</v>
      </c>
      <c r="F14008">
        <v>0.05</v>
      </c>
      <c r="G14008" t="s">
        <v>17</v>
      </c>
      <c r="H14008" t="s">
        <v>17315</v>
      </c>
      <c r="I14008" s="74">
        <v>43565</v>
      </c>
      <c r="J14008" t="s">
        <v>19</v>
      </c>
      <c r="K14008" t="s">
        <v>19</v>
      </c>
    </row>
    <row r="14009" spans="1:11" hidden="1" x14ac:dyDescent="0.3">
      <c r="A14009" t="s">
        <v>4901</v>
      </c>
      <c r="B14009" t="s">
        <v>11192</v>
      </c>
      <c r="C14009" t="s">
        <v>17370</v>
      </c>
      <c r="D14009" t="s">
        <v>17371</v>
      </c>
      <c r="E14009" s="74">
        <v>41376</v>
      </c>
      <c r="F14009">
        <v>0.13500000000000001</v>
      </c>
      <c r="G14009" t="s">
        <v>17</v>
      </c>
      <c r="H14009" t="s">
        <v>17315</v>
      </c>
      <c r="I14009" s="74">
        <v>43565</v>
      </c>
      <c r="J14009" t="s">
        <v>19</v>
      </c>
      <c r="K14009" t="s">
        <v>19</v>
      </c>
    </row>
    <row r="14010" spans="1:11" hidden="1" x14ac:dyDescent="0.3">
      <c r="A14010" t="s">
        <v>25929</v>
      </c>
      <c r="B14010" t="s">
        <v>25930</v>
      </c>
      <c r="C14010" t="s">
        <v>17370</v>
      </c>
      <c r="D14010" t="s">
        <v>17371</v>
      </c>
      <c r="E14010" s="74">
        <v>45415</v>
      </c>
      <c r="F14010">
        <v>0.26965</v>
      </c>
      <c r="G14010" t="s">
        <v>17</v>
      </c>
      <c r="H14010" t="s">
        <v>17315</v>
      </c>
      <c r="I14010" s="74">
        <v>45519</v>
      </c>
      <c r="J14010" t="s">
        <v>19</v>
      </c>
      <c r="K14010" t="s">
        <v>19</v>
      </c>
    </row>
    <row r="14011" spans="1:11" hidden="1" x14ac:dyDescent="0.3">
      <c r="A14011" t="s">
        <v>14912</v>
      </c>
      <c r="B14011" t="s">
        <v>14911</v>
      </c>
      <c r="C14011" t="s">
        <v>17370</v>
      </c>
      <c r="D14011" t="s">
        <v>17371</v>
      </c>
      <c r="E14011" s="74">
        <v>44127</v>
      </c>
      <c r="F14011">
        <v>0.25</v>
      </c>
      <c r="G14011" t="s">
        <v>17</v>
      </c>
      <c r="H14011" t="s">
        <v>17315</v>
      </c>
      <c r="I14011" s="74">
        <v>44699</v>
      </c>
      <c r="J14011" t="s">
        <v>19</v>
      </c>
      <c r="K14011" t="s">
        <v>19</v>
      </c>
    </row>
    <row r="14012" spans="1:11" hidden="1" x14ac:dyDescent="0.3">
      <c r="A14012" t="s">
        <v>5086</v>
      </c>
      <c r="B14012" t="s">
        <v>11069</v>
      </c>
      <c r="C14012" t="s">
        <v>17370</v>
      </c>
      <c r="D14012" t="s">
        <v>17371</v>
      </c>
      <c r="E14012" s="74">
        <v>43224</v>
      </c>
      <c r="F14012">
        <v>0.05</v>
      </c>
      <c r="G14012" t="s">
        <v>17</v>
      </c>
      <c r="H14012" t="s">
        <v>17315</v>
      </c>
      <c r="I14012" s="74">
        <v>43640</v>
      </c>
      <c r="J14012" t="s">
        <v>19</v>
      </c>
      <c r="K14012" t="s">
        <v>19</v>
      </c>
    </row>
    <row r="14013" spans="1:11" hidden="1" x14ac:dyDescent="0.3">
      <c r="A14013" t="s">
        <v>5087</v>
      </c>
      <c r="B14013" t="s">
        <v>11068</v>
      </c>
      <c r="C14013" t="s">
        <v>17370</v>
      </c>
      <c r="D14013" t="s">
        <v>17371</v>
      </c>
      <c r="E14013" s="74">
        <v>43628</v>
      </c>
      <c r="F14013">
        <v>0.193</v>
      </c>
      <c r="G14013" t="s">
        <v>17</v>
      </c>
      <c r="H14013" t="s">
        <v>17315</v>
      </c>
      <c r="I14013" s="74">
        <v>43683</v>
      </c>
      <c r="J14013" t="s">
        <v>19</v>
      </c>
      <c r="K14013" t="s">
        <v>19</v>
      </c>
    </row>
    <row r="14014" spans="1:11" hidden="1" x14ac:dyDescent="0.3">
      <c r="A14014" t="s">
        <v>4897</v>
      </c>
      <c r="B14014" t="s">
        <v>11196</v>
      </c>
      <c r="C14014" t="s">
        <v>17370</v>
      </c>
      <c r="D14014" t="s">
        <v>17371</v>
      </c>
      <c r="E14014" s="74">
        <v>38287</v>
      </c>
      <c r="F14014">
        <v>0.104</v>
      </c>
      <c r="G14014" t="s">
        <v>17</v>
      </c>
      <c r="H14014" t="s">
        <v>17315</v>
      </c>
      <c r="I14014" s="74">
        <v>43565</v>
      </c>
      <c r="J14014" t="s">
        <v>19</v>
      </c>
      <c r="K14014" t="s">
        <v>19</v>
      </c>
    </row>
    <row r="14015" spans="1:11" hidden="1" x14ac:dyDescent="0.3">
      <c r="A14015" t="s">
        <v>25408</v>
      </c>
      <c r="B14015" t="s">
        <v>25409</v>
      </c>
      <c r="C14015" t="s">
        <v>17370</v>
      </c>
      <c r="D14015" t="s">
        <v>17371</v>
      </c>
      <c r="E14015" s="74">
        <v>43747</v>
      </c>
      <c r="F14015">
        <v>0.35</v>
      </c>
      <c r="G14015" t="s">
        <v>17</v>
      </c>
      <c r="H14015" t="s">
        <v>17315</v>
      </c>
      <c r="I14015" s="74">
        <v>45390</v>
      </c>
      <c r="J14015" t="s">
        <v>19</v>
      </c>
      <c r="K14015" t="s">
        <v>19</v>
      </c>
    </row>
    <row r="14016" spans="1:11" hidden="1" x14ac:dyDescent="0.3">
      <c r="A14016" t="s">
        <v>26656</v>
      </c>
      <c r="B14016" t="s">
        <v>26657</v>
      </c>
      <c r="C14016" t="s">
        <v>17370</v>
      </c>
      <c r="D14016" t="s">
        <v>17371</v>
      </c>
      <c r="E14016" s="74">
        <v>44916</v>
      </c>
      <c r="F14016">
        <v>0.1</v>
      </c>
      <c r="G14016" t="s">
        <v>17</v>
      </c>
      <c r="H14016" t="s">
        <v>17315</v>
      </c>
      <c r="I14016" s="74">
        <v>45548</v>
      </c>
      <c r="J14016" t="s">
        <v>19</v>
      </c>
      <c r="K14016" t="s">
        <v>19</v>
      </c>
    </row>
    <row r="14017" spans="1:11" hidden="1" x14ac:dyDescent="0.3">
      <c r="A14017" t="s">
        <v>4899</v>
      </c>
      <c r="B14017" t="s">
        <v>11194</v>
      </c>
      <c r="C14017" t="s">
        <v>17370</v>
      </c>
      <c r="D14017" t="s">
        <v>17371</v>
      </c>
      <c r="E14017" s="74">
        <v>37827</v>
      </c>
      <c r="F14017">
        <v>9.4E-2</v>
      </c>
      <c r="G14017" t="s">
        <v>17</v>
      </c>
      <c r="H14017" t="s">
        <v>17315</v>
      </c>
      <c r="I14017" s="74">
        <v>43565</v>
      </c>
      <c r="J14017" t="s">
        <v>19</v>
      </c>
      <c r="K14017" t="s">
        <v>19</v>
      </c>
    </row>
    <row r="14018" spans="1:11" hidden="1" x14ac:dyDescent="0.3">
      <c r="A14018" t="s">
        <v>601</v>
      </c>
      <c r="B14018" t="s">
        <v>11969</v>
      </c>
      <c r="C14018" t="s">
        <v>17781</v>
      </c>
      <c r="D14018" t="s">
        <v>17782</v>
      </c>
      <c r="E14018" s="74">
        <v>42347</v>
      </c>
      <c r="F14018">
        <v>1.2E-2</v>
      </c>
      <c r="G14018" t="s">
        <v>17</v>
      </c>
      <c r="H14018" t="s">
        <v>17315</v>
      </c>
      <c r="I14018" s="74">
        <v>42361</v>
      </c>
      <c r="J14018" t="s">
        <v>19</v>
      </c>
      <c r="K14018" t="s">
        <v>19</v>
      </c>
    </row>
    <row r="14019" spans="1:11" hidden="1" x14ac:dyDescent="0.3">
      <c r="A14019" t="s">
        <v>602</v>
      </c>
      <c r="B14019" t="s">
        <v>11970</v>
      </c>
      <c r="C14019" t="s">
        <v>17781</v>
      </c>
      <c r="D14019" t="s">
        <v>17782</v>
      </c>
      <c r="E14019" s="74">
        <v>42347</v>
      </c>
      <c r="F14019">
        <v>0.10199999999999999</v>
      </c>
      <c r="G14019" t="s">
        <v>17</v>
      </c>
      <c r="H14019" t="s">
        <v>17315</v>
      </c>
      <c r="I14019" s="74">
        <v>42361</v>
      </c>
      <c r="J14019" t="s">
        <v>19</v>
      </c>
      <c r="K14019" t="s">
        <v>19</v>
      </c>
    </row>
    <row r="14020" spans="1:11" hidden="1" x14ac:dyDescent="0.3">
      <c r="A14020" t="s">
        <v>28307</v>
      </c>
      <c r="B14020" t="s">
        <v>28308</v>
      </c>
      <c r="C14020" t="s">
        <v>17361</v>
      </c>
      <c r="D14020" t="s">
        <v>17362</v>
      </c>
      <c r="E14020" s="74">
        <v>45567</v>
      </c>
      <c r="F14020">
        <v>0.193026</v>
      </c>
      <c r="G14020" t="s">
        <v>17</v>
      </c>
      <c r="H14020" t="s">
        <v>17315</v>
      </c>
      <c r="I14020" s="74">
        <v>45687</v>
      </c>
      <c r="J14020" t="s">
        <v>19</v>
      </c>
      <c r="K14020" t="s">
        <v>19</v>
      </c>
    </row>
    <row r="14021" spans="1:11" hidden="1" x14ac:dyDescent="0.3">
      <c r="A14021" t="s">
        <v>25277</v>
      </c>
      <c r="B14021" t="s">
        <v>25278</v>
      </c>
      <c r="C14021" t="s">
        <v>18715</v>
      </c>
      <c r="D14021" t="s">
        <v>18716</v>
      </c>
      <c r="E14021" s="74">
        <v>45268</v>
      </c>
      <c r="F14021">
        <v>0.1875</v>
      </c>
      <c r="G14021" t="s">
        <v>17</v>
      </c>
      <c r="H14021" t="s">
        <v>17315</v>
      </c>
      <c r="I14021" s="74">
        <v>45380</v>
      </c>
      <c r="J14021" t="s">
        <v>19</v>
      </c>
      <c r="K14021" t="s">
        <v>19</v>
      </c>
    </row>
    <row r="14022" spans="1:11" hidden="1" x14ac:dyDescent="0.3">
      <c r="A14022" t="s">
        <v>2609</v>
      </c>
      <c r="B14022" t="s">
        <v>13352</v>
      </c>
      <c r="C14022" t="s">
        <v>18642</v>
      </c>
      <c r="D14022" t="s">
        <v>18643</v>
      </c>
      <c r="E14022" s="74">
        <v>40168</v>
      </c>
      <c r="F14022">
        <v>5.7000000000000002E-2</v>
      </c>
      <c r="G14022" t="s">
        <v>17</v>
      </c>
      <c r="H14022" t="s">
        <v>17339</v>
      </c>
      <c r="I14022" s="74">
        <v>40711</v>
      </c>
      <c r="J14022" t="s">
        <v>19</v>
      </c>
      <c r="K14022" t="s">
        <v>19</v>
      </c>
    </row>
    <row r="14023" spans="1:11" hidden="1" x14ac:dyDescent="0.3">
      <c r="A14023" t="s">
        <v>9011</v>
      </c>
      <c r="B14023" t="s">
        <v>17103</v>
      </c>
      <c r="C14023" t="s">
        <v>17393</v>
      </c>
      <c r="D14023" t="s">
        <v>17394</v>
      </c>
      <c r="E14023" s="74">
        <v>43887</v>
      </c>
      <c r="F14023">
        <v>0.54</v>
      </c>
      <c r="G14023" t="s">
        <v>17</v>
      </c>
      <c r="H14023" t="s">
        <v>17315</v>
      </c>
      <c r="I14023" s="74">
        <v>44048</v>
      </c>
      <c r="J14023" t="s">
        <v>19</v>
      </c>
      <c r="K14023" t="s">
        <v>19</v>
      </c>
    </row>
    <row r="14024" spans="1:11" hidden="1" x14ac:dyDescent="0.3">
      <c r="A14024" t="s">
        <v>20487</v>
      </c>
      <c r="B14024" t="s">
        <v>20488</v>
      </c>
      <c r="C14024" t="s">
        <v>20046</v>
      </c>
      <c r="D14024" t="s">
        <v>20047</v>
      </c>
      <c r="E14024" s="74">
        <v>44144</v>
      </c>
      <c r="F14024">
        <v>0.122</v>
      </c>
      <c r="G14024" t="s">
        <v>17</v>
      </c>
      <c r="H14024" t="s">
        <v>17315</v>
      </c>
      <c r="I14024" s="74">
        <v>45174</v>
      </c>
      <c r="J14024" t="s">
        <v>19</v>
      </c>
      <c r="K14024" t="s">
        <v>19</v>
      </c>
    </row>
    <row r="14025" spans="1:11" hidden="1" x14ac:dyDescent="0.3">
      <c r="A14025" t="s">
        <v>20489</v>
      </c>
      <c r="B14025" t="s">
        <v>20490</v>
      </c>
      <c r="C14025" t="s">
        <v>20046</v>
      </c>
      <c r="D14025" t="s">
        <v>20047</v>
      </c>
      <c r="E14025" s="74">
        <v>44118</v>
      </c>
      <c r="F14025">
        <v>0.23400000000000001</v>
      </c>
      <c r="G14025" t="s">
        <v>17</v>
      </c>
      <c r="H14025" t="s">
        <v>17315</v>
      </c>
      <c r="I14025" s="74">
        <v>45190</v>
      </c>
      <c r="J14025" t="s">
        <v>19</v>
      </c>
      <c r="K14025" t="s">
        <v>19</v>
      </c>
    </row>
    <row r="14026" spans="1:11" hidden="1" x14ac:dyDescent="0.3">
      <c r="A14026" t="s">
        <v>20491</v>
      </c>
      <c r="B14026" t="s">
        <v>20492</v>
      </c>
      <c r="C14026" t="s">
        <v>20046</v>
      </c>
      <c r="D14026" t="s">
        <v>20047</v>
      </c>
      <c r="E14026" s="74">
        <v>44140</v>
      </c>
      <c r="F14026">
        <v>0.33500000000000002</v>
      </c>
      <c r="G14026" t="s">
        <v>17</v>
      </c>
      <c r="H14026" t="s">
        <v>17315</v>
      </c>
      <c r="I14026" s="74">
        <v>45174</v>
      </c>
      <c r="J14026" t="s">
        <v>19</v>
      </c>
      <c r="K14026" t="s">
        <v>19</v>
      </c>
    </row>
    <row r="14027" spans="1:11" hidden="1" x14ac:dyDescent="0.3">
      <c r="A14027" t="s">
        <v>14611</v>
      </c>
      <c r="B14027" t="s">
        <v>14610</v>
      </c>
      <c r="C14027" t="s">
        <v>18642</v>
      </c>
      <c r="D14027" t="s">
        <v>18643</v>
      </c>
      <c r="E14027" s="74">
        <v>44593</v>
      </c>
      <c r="F14027">
        <v>0.23544000000000001</v>
      </c>
      <c r="G14027" t="s">
        <v>17</v>
      </c>
      <c r="H14027" t="s">
        <v>17339</v>
      </c>
      <c r="I14027" s="74">
        <v>44761</v>
      </c>
      <c r="J14027" t="s">
        <v>19</v>
      </c>
      <c r="K14027" t="s">
        <v>17325</v>
      </c>
    </row>
    <row r="14028" spans="1:11" hidden="1" x14ac:dyDescent="0.3">
      <c r="A14028" t="s">
        <v>21026</v>
      </c>
      <c r="B14028" t="s">
        <v>21027</v>
      </c>
      <c r="C14028" t="s">
        <v>18642</v>
      </c>
      <c r="D14028" t="s">
        <v>18643</v>
      </c>
      <c r="E14028" s="74">
        <v>45063</v>
      </c>
      <c r="F14028">
        <v>0.24362700000000001</v>
      </c>
      <c r="G14028" t="s">
        <v>17</v>
      </c>
      <c r="H14028" t="s">
        <v>17339</v>
      </c>
      <c r="I14028" s="74">
        <v>45204</v>
      </c>
      <c r="J14028" t="s">
        <v>19</v>
      </c>
      <c r="K14028" t="s">
        <v>17325</v>
      </c>
    </row>
    <row r="14029" spans="1:11" hidden="1" x14ac:dyDescent="0.3">
      <c r="A14029" t="s">
        <v>28267</v>
      </c>
      <c r="B14029" t="s">
        <v>28268</v>
      </c>
      <c r="C14029" t="s">
        <v>18642</v>
      </c>
      <c r="D14029" t="s">
        <v>18643</v>
      </c>
      <c r="E14029" s="74">
        <v>45580</v>
      </c>
      <c r="F14029">
        <v>4.5814000000000001E-2</v>
      </c>
      <c r="G14029" t="s">
        <v>17</v>
      </c>
      <c r="H14029" t="s">
        <v>17339</v>
      </c>
      <c r="I14029" s="74">
        <v>45674</v>
      </c>
      <c r="J14029" t="s">
        <v>19</v>
      </c>
      <c r="K14029" t="s">
        <v>17325</v>
      </c>
    </row>
    <row r="14030" spans="1:11" hidden="1" x14ac:dyDescent="0.3">
      <c r="A14030" t="s">
        <v>5029</v>
      </c>
      <c r="B14030" t="s">
        <v>5030</v>
      </c>
      <c r="C14030" t="s">
        <v>18642</v>
      </c>
      <c r="D14030" t="s">
        <v>18643</v>
      </c>
      <c r="E14030" s="74">
        <v>40942</v>
      </c>
      <c r="F14030">
        <v>0.246089</v>
      </c>
      <c r="G14030" t="s">
        <v>17</v>
      </c>
      <c r="H14030" t="s">
        <v>17339</v>
      </c>
      <c r="I14030" s="74">
        <v>43619</v>
      </c>
      <c r="J14030" t="s">
        <v>19</v>
      </c>
      <c r="K14030" t="s">
        <v>17325</v>
      </c>
    </row>
    <row r="14031" spans="1:11" hidden="1" x14ac:dyDescent="0.3">
      <c r="A14031" t="s">
        <v>3283</v>
      </c>
      <c r="B14031" t="s">
        <v>11052</v>
      </c>
      <c r="C14031" t="s">
        <v>17372</v>
      </c>
      <c r="D14031" t="s">
        <v>17373</v>
      </c>
      <c r="E14031" s="74">
        <v>32065</v>
      </c>
      <c r="F14031">
        <v>7.4999999999999997E-2</v>
      </c>
      <c r="G14031" t="s">
        <v>17369</v>
      </c>
      <c r="H14031" t="s">
        <v>17315</v>
      </c>
      <c r="I14031" s="74">
        <v>39673</v>
      </c>
      <c r="J14031" t="s">
        <v>19</v>
      </c>
      <c r="K14031" t="s">
        <v>19</v>
      </c>
    </row>
    <row r="14032" spans="1:11" hidden="1" x14ac:dyDescent="0.3">
      <c r="A14032" t="s">
        <v>4520</v>
      </c>
      <c r="B14032" t="s">
        <v>11342</v>
      </c>
      <c r="C14032" t="s">
        <v>17410</v>
      </c>
      <c r="D14032" t="s">
        <v>17411</v>
      </c>
      <c r="E14032" s="74">
        <v>40141</v>
      </c>
      <c r="F14032">
        <v>3.6999999999999998E-2</v>
      </c>
      <c r="G14032" t="s">
        <v>17</v>
      </c>
      <c r="H14032" t="s">
        <v>17315</v>
      </c>
      <c r="I14032" s="74">
        <v>43264</v>
      </c>
      <c r="J14032" t="s">
        <v>19</v>
      </c>
      <c r="K14032" t="s">
        <v>19</v>
      </c>
    </row>
    <row r="14033" spans="1:11" hidden="1" x14ac:dyDescent="0.3">
      <c r="A14033" t="s">
        <v>4788</v>
      </c>
      <c r="B14033" t="s">
        <v>11153</v>
      </c>
      <c r="C14033" t="s">
        <v>22205</v>
      </c>
      <c r="D14033" t="s">
        <v>22206</v>
      </c>
      <c r="E14033" s="74">
        <v>43284</v>
      </c>
      <c r="F14033">
        <v>0.22700000000000001</v>
      </c>
      <c r="G14033" t="s">
        <v>17</v>
      </c>
      <c r="H14033" t="s">
        <v>17315</v>
      </c>
      <c r="I14033" s="74">
        <v>43497</v>
      </c>
      <c r="J14033" t="s">
        <v>19</v>
      </c>
      <c r="K14033" t="s">
        <v>19</v>
      </c>
    </row>
    <row r="14034" spans="1:11" hidden="1" x14ac:dyDescent="0.3">
      <c r="A14034" t="s">
        <v>4422</v>
      </c>
      <c r="B14034" t="s">
        <v>11426</v>
      </c>
      <c r="C14034" t="s">
        <v>17518</v>
      </c>
      <c r="D14034" t="s">
        <v>17519</v>
      </c>
      <c r="E14034" s="74">
        <v>41758</v>
      </c>
      <c r="F14034">
        <v>1</v>
      </c>
      <c r="G14034" t="s">
        <v>17</v>
      </c>
      <c r="H14034" t="s">
        <v>17315</v>
      </c>
      <c r="I14034" s="74">
        <v>43234</v>
      </c>
      <c r="J14034" t="s">
        <v>19</v>
      </c>
      <c r="K14034" t="s">
        <v>19</v>
      </c>
    </row>
    <row r="14035" spans="1:11" hidden="1" x14ac:dyDescent="0.3">
      <c r="A14035" t="s">
        <v>4423</v>
      </c>
      <c r="B14035" t="s">
        <v>11425</v>
      </c>
      <c r="C14035" t="s">
        <v>17518</v>
      </c>
      <c r="D14035" t="s">
        <v>17519</v>
      </c>
      <c r="E14035" s="74">
        <v>42366</v>
      </c>
      <c r="F14035">
        <v>1</v>
      </c>
      <c r="G14035" t="s">
        <v>17</v>
      </c>
      <c r="H14035" t="s">
        <v>17315</v>
      </c>
      <c r="I14035" s="74">
        <v>43209</v>
      </c>
      <c r="J14035" t="s">
        <v>19</v>
      </c>
      <c r="K14035" t="s">
        <v>19</v>
      </c>
    </row>
    <row r="14036" spans="1:11" hidden="1" x14ac:dyDescent="0.3">
      <c r="A14036" t="s">
        <v>3537</v>
      </c>
      <c r="B14036" t="s">
        <v>3538</v>
      </c>
      <c r="C14036" t="s">
        <v>17372</v>
      </c>
      <c r="D14036" t="s">
        <v>17373</v>
      </c>
      <c r="E14036" s="74">
        <v>31929</v>
      </c>
      <c r="F14036">
        <v>0.93500000000000005</v>
      </c>
      <c r="G14036" t="s">
        <v>17369</v>
      </c>
      <c r="H14036" t="s">
        <v>17315</v>
      </c>
      <c r="I14036" s="74">
        <v>39651</v>
      </c>
      <c r="J14036" t="s">
        <v>19</v>
      </c>
      <c r="K14036" t="s">
        <v>19</v>
      </c>
    </row>
    <row r="14037" spans="1:11" hidden="1" x14ac:dyDescent="0.3">
      <c r="A14037" t="s">
        <v>8893</v>
      </c>
      <c r="B14037" t="s">
        <v>17094</v>
      </c>
      <c r="C14037" t="s">
        <v>17330</v>
      </c>
      <c r="D14037" t="s">
        <v>17331</v>
      </c>
      <c r="E14037" s="74">
        <v>42585</v>
      </c>
      <c r="F14037">
        <v>0.28799999999999998</v>
      </c>
      <c r="G14037" t="s">
        <v>17</v>
      </c>
      <c r="H14037" t="s">
        <v>17315</v>
      </c>
      <c r="I14037" s="74">
        <v>44050</v>
      </c>
      <c r="J14037" t="s">
        <v>19</v>
      </c>
      <c r="K14037" t="s">
        <v>19</v>
      </c>
    </row>
    <row r="14038" spans="1:11" hidden="1" x14ac:dyDescent="0.3">
      <c r="A14038" t="s">
        <v>9100</v>
      </c>
      <c r="B14038" t="s">
        <v>17094</v>
      </c>
      <c r="C14038" t="s">
        <v>17330</v>
      </c>
      <c r="D14038" t="s">
        <v>17331</v>
      </c>
      <c r="E14038" s="74">
        <v>42783</v>
      </c>
      <c r="F14038">
        <v>0.23799999999999999</v>
      </c>
      <c r="G14038" t="s">
        <v>17</v>
      </c>
      <c r="H14038" t="s">
        <v>17315</v>
      </c>
      <c r="I14038" s="74">
        <v>44064</v>
      </c>
      <c r="J14038" t="s">
        <v>19</v>
      </c>
      <c r="K14038" t="s">
        <v>19</v>
      </c>
    </row>
    <row r="14039" spans="1:11" hidden="1" x14ac:dyDescent="0.3">
      <c r="A14039" t="s">
        <v>261</v>
      </c>
      <c r="B14039" t="s">
        <v>11781</v>
      </c>
      <c r="C14039" t="s">
        <v>17468</v>
      </c>
      <c r="D14039" t="s">
        <v>17469</v>
      </c>
      <c r="E14039" s="74">
        <v>42227</v>
      </c>
      <c r="F14039">
        <v>0.35299999999999998</v>
      </c>
      <c r="G14039" t="s">
        <v>17</v>
      </c>
      <c r="H14039" t="s">
        <v>17465</v>
      </c>
      <c r="I14039" s="74">
        <v>42682</v>
      </c>
      <c r="J14039" t="s">
        <v>19</v>
      </c>
      <c r="K14039" t="s">
        <v>19</v>
      </c>
    </row>
    <row r="14040" spans="1:11" hidden="1" x14ac:dyDescent="0.3">
      <c r="A14040" t="s">
        <v>8912</v>
      </c>
      <c r="B14040" t="s">
        <v>15867</v>
      </c>
      <c r="C14040" t="s">
        <v>17344</v>
      </c>
      <c r="D14040" t="s">
        <v>17345</v>
      </c>
      <c r="E14040" s="74">
        <v>42936</v>
      </c>
      <c r="F14040">
        <v>0.105</v>
      </c>
      <c r="G14040" t="s">
        <v>17</v>
      </c>
      <c r="H14040" t="s">
        <v>17324</v>
      </c>
      <c r="I14040" s="74">
        <v>44048</v>
      </c>
      <c r="J14040" t="s">
        <v>19</v>
      </c>
      <c r="K14040" t="s">
        <v>19</v>
      </c>
    </row>
    <row r="14041" spans="1:11" hidden="1" x14ac:dyDescent="0.3">
      <c r="A14041" t="s">
        <v>8913</v>
      </c>
      <c r="B14041" t="s">
        <v>15867</v>
      </c>
      <c r="C14041" t="s">
        <v>17344</v>
      </c>
      <c r="D14041" t="s">
        <v>17345</v>
      </c>
      <c r="E14041" s="74">
        <v>42936</v>
      </c>
      <c r="F14041">
        <v>0.17199999999999999</v>
      </c>
      <c r="G14041" t="s">
        <v>17</v>
      </c>
      <c r="H14041" t="s">
        <v>17324</v>
      </c>
      <c r="I14041" s="74">
        <v>44061</v>
      </c>
      <c r="J14041" t="s">
        <v>19</v>
      </c>
      <c r="K14041" t="s">
        <v>19</v>
      </c>
    </row>
    <row r="14042" spans="1:11" hidden="1" x14ac:dyDescent="0.3">
      <c r="A14042" t="s">
        <v>8914</v>
      </c>
      <c r="B14042" t="s">
        <v>15867</v>
      </c>
      <c r="C14042" t="s">
        <v>17344</v>
      </c>
      <c r="D14042" t="s">
        <v>17345</v>
      </c>
      <c r="E14042" s="74">
        <v>42506</v>
      </c>
      <c r="F14042">
        <v>9.6000000000000002E-2</v>
      </c>
      <c r="G14042" t="s">
        <v>17</v>
      </c>
      <c r="H14042" t="s">
        <v>17324</v>
      </c>
      <c r="I14042" s="74">
        <v>44061</v>
      </c>
      <c r="J14042" t="s">
        <v>19</v>
      </c>
      <c r="K14042" t="s">
        <v>19</v>
      </c>
    </row>
    <row r="14043" spans="1:11" hidden="1" x14ac:dyDescent="0.3">
      <c r="A14043" t="s">
        <v>15889</v>
      </c>
      <c r="B14043" t="s">
        <v>15867</v>
      </c>
      <c r="C14043" t="s">
        <v>17344</v>
      </c>
      <c r="D14043" t="s">
        <v>17345</v>
      </c>
      <c r="E14043" s="74">
        <v>44309</v>
      </c>
      <c r="F14043">
        <v>0.22500000000000001</v>
      </c>
      <c r="G14043" t="s">
        <v>17</v>
      </c>
      <c r="H14043" t="s">
        <v>17324</v>
      </c>
      <c r="I14043" s="74">
        <v>44403</v>
      </c>
      <c r="J14043" t="s">
        <v>19</v>
      </c>
      <c r="K14043" t="s">
        <v>19</v>
      </c>
    </row>
    <row r="14044" spans="1:11" hidden="1" x14ac:dyDescent="0.3">
      <c r="A14044" t="s">
        <v>15872</v>
      </c>
      <c r="B14044" t="s">
        <v>15867</v>
      </c>
      <c r="C14044" t="s">
        <v>17344</v>
      </c>
      <c r="D14044" t="s">
        <v>17345</v>
      </c>
      <c r="E14044" s="74">
        <v>44379</v>
      </c>
      <c r="F14044">
        <v>0.13300000000000001</v>
      </c>
      <c r="G14044" t="s">
        <v>17</v>
      </c>
      <c r="H14044" t="s">
        <v>17324</v>
      </c>
      <c r="I14044" s="74">
        <v>44417</v>
      </c>
      <c r="J14044" t="s">
        <v>19</v>
      </c>
      <c r="K14044" t="s">
        <v>19</v>
      </c>
    </row>
    <row r="14045" spans="1:11" hidden="1" x14ac:dyDescent="0.3">
      <c r="A14045" t="s">
        <v>15871</v>
      </c>
      <c r="B14045" t="s">
        <v>15867</v>
      </c>
      <c r="C14045" t="s">
        <v>17344</v>
      </c>
      <c r="D14045" t="s">
        <v>17345</v>
      </c>
      <c r="E14045" s="74">
        <v>44379</v>
      </c>
      <c r="F14045">
        <v>4.2999999999999997E-2</v>
      </c>
      <c r="G14045" t="s">
        <v>17</v>
      </c>
      <c r="H14045" t="s">
        <v>17324</v>
      </c>
      <c r="I14045" s="74">
        <v>44417</v>
      </c>
      <c r="J14045" t="s">
        <v>19</v>
      </c>
      <c r="K14045" t="s">
        <v>19</v>
      </c>
    </row>
    <row r="14046" spans="1:11" hidden="1" x14ac:dyDescent="0.3">
      <c r="A14046" t="s">
        <v>15870</v>
      </c>
      <c r="B14046" t="s">
        <v>15867</v>
      </c>
      <c r="C14046" t="s">
        <v>17344</v>
      </c>
      <c r="D14046" t="s">
        <v>17345</v>
      </c>
      <c r="E14046" s="74">
        <v>44379</v>
      </c>
      <c r="F14046">
        <v>0.1</v>
      </c>
      <c r="G14046" t="s">
        <v>17</v>
      </c>
      <c r="H14046" t="s">
        <v>17324</v>
      </c>
      <c r="I14046" s="74">
        <v>44417</v>
      </c>
      <c r="J14046" t="s">
        <v>19</v>
      </c>
      <c r="K14046" t="s">
        <v>19</v>
      </c>
    </row>
    <row r="14047" spans="1:11" hidden="1" x14ac:dyDescent="0.3">
      <c r="A14047" t="s">
        <v>15869</v>
      </c>
      <c r="B14047" t="s">
        <v>15867</v>
      </c>
      <c r="C14047" t="s">
        <v>17344</v>
      </c>
      <c r="D14047" t="s">
        <v>17345</v>
      </c>
      <c r="E14047" s="74">
        <v>44379</v>
      </c>
      <c r="F14047">
        <v>0.13300000000000001</v>
      </c>
      <c r="G14047" t="s">
        <v>17</v>
      </c>
      <c r="H14047" t="s">
        <v>17324</v>
      </c>
      <c r="I14047" s="74">
        <v>44417</v>
      </c>
      <c r="J14047" t="s">
        <v>19</v>
      </c>
      <c r="K14047" t="s">
        <v>19</v>
      </c>
    </row>
    <row r="14048" spans="1:11" hidden="1" x14ac:dyDescent="0.3">
      <c r="A14048" t="s">
        <v>15868</v>
      </c>
      <c r="B14048" t="s">
        <v>15867</v>
      </c>
      <c r="C14048" t="s">
        <v>17344</v>
      </c>
      <c r="D14048" t="s">
        <v>17345</v>
      </c>
      <c r="E14048" s="74">
        <v>44379</v>
      </c>
      <c r="F14048">
        <v>4.2999999999999997E-2</v>
      </c>
      <c r="G14048" t="s">
        <v>17</v>
      </c>
      <c r="H14048" t="s">
        <v>17324</v>
      </c>
      <c r="I14048" s="74">
        <v>44417</v>
      </c>
      <c r="J14048" t="s">
        <v>19</v>
      </c>
      <c r="K14048" t="s">
        <v>19</v>
      </c>
    </row>
    <row r="14049" spans="1:11" hidden="1" x14ac:dyDescent="0.3">
      <c r="A14049" t="s">
        <v>257</v>
      </c>
      <c r="B14049" t="s">
        <v>11777</v>
      </c>
      <c r="C14049" t="s">
        <v>17468</v>
      </c>
      <c r="D14049" t="s">
        <v>17469</v>
      </c>
      <c r="E14049" s="74">
        <v>41261</v>
      </c>
      <c r="F14049">
        <v>0.34399999999999997</v>
      </c>
      <c r="G14049" t="s">
        <v>17</v>
      </c>
      <c r="H14049" t="s">
        <v>17465</v>
      </c>
      <c r="I14049" s="74">
        <v>42716</v>
      </c>
      <c r="J14049" t="s">
        <v>19</v>
      </c>
      <c r="K14049" t="s">
        <v>19</v>
      </c>
    </row>
    <row r="14050" spans="1:11" hidden="1" x14ac:dyDescent="0.3">
      <c r="A14050" t="s">
        <v>168</v>
      </c>
      <c r="B14050" t="s">
        <v>11718</v>
      </c>
      <c r="C14050" t="s">
        <v>17468</v>
      </c>
      <c r="D14050" t="s">
        <v>17469</v>
      </c>
      <c r="E14050" s="74">
        <v>41627</v>
      </c>
      <c r="F14050">
        <v>5.1999999999999998E-2</v>
      </c>
      <c r="G14050" t="s">
        <v>17</v>
      </c>
      <c r="H14050" t="s">
        <v>17465</v>
      </c>
      <c r="I14050" s="74">
        <v>42716</v>
      </c>
      <c r="J14050" t="s">
        <v>19</v>
      </c>
      <c r="K14050" t="s">
        <v>19</v>
      </c>
    </row>
    <row r="14051" spans="1:11" hidden="1" x14ac:dyDescent="0.3">
      <c r="A14051" t="s">
        <v>2580</v>
      </c>
      <c r="B14051" t="s">
        <v>13324</v>
      </c>
      <c r="C14051" t="s">
        <v>21782</v>
      </c>
      <c r="D14051" t="s">
        <v>21783</v>
      </c>
      <c r="E14051" s="74">
        <v>40044</v>
      </c>
      <c r="F14051">
        <v>0.42799999999999999</v>
      </c>
      <c r="G14051" t="s">
        <v>17</v>
      </c>
      <c r="H14051" t="s">
        <v>17324</v>
      </c>
      <c r="I14051" s="74">
        <v>40687</v>
      </c>
      <c r="J14051" t="s">
        <v>19</v>
      </c>
      <c r="K14051" t="s">
        <v>19</v>
      </c>
    </row>
    <row r="14052" spans="1:11" hidden="1" x14ac:dyDescent="0.3">
      <c r="A14052" t="s">
        <v>8877</v>
      </c>
      <c r="B14052" t="s">
        <v>17200</v>
      </c>
      <c r="C14052" t="s">
        <v>17344</v>
      </c>
      <c r="D14052" t="s">
        <v>17345</v>
      </c>
      <c r="E14052" s="74">
        <v>42117</v>
      </c>
      <c r="F14052">
        <v>0.96</v>
      </c>
      <c r="G14052" t="s">
        <v>17</v>
      </c>
      <c r="H14052" t="s">
        <v>17324</v>
      </c>
      <c r="I14052" s="74">
        <v>44091</v>
      </c>
      <c r="J14052" t="s">
        <v>19</v>
      </c>
      <c r="K14052" t="s">
        <v>19</v>
      </c>
    </row>
    <row r="14053" spans="1:11" hidden="1" x14ac:dyDescent="0.3">
      <c r="A14053" t="s">
        <v>5069</v>
      </c>
      <c r="B14053" t="s">
        <v>11081</v>
      </c>
      <c r="C14053" t="s">
        <v>17335</v>
      </c>
      <c r="D14053" t="s">
        <v>17336</v>
      </c>
      <c r="E14053" s="74">
        <v>43608</v>
      </c>
      <c r="F14053">
        <v>0.121</v>
      </c>
      <c r="G14053" t="s">
        <v>17</v>
      </c>
      <c r="H14053" t="s">
        <v>17324</v>
      </c>
      <c r="I14053" s="74">
        <v>43867</v>
      </c>
      <c r="J14053" t="s">
        <v>19</v>
      </c>
      <c r="K14053" t="s">
        <v>19</v>
      </c>
    </row>
    <row r="14054" spans="1:11" hidden="1" x14ac:dyDescent="0.3">
      <c r="A14054" t="s">
        <v>10130</v>
      </c>
      <c r="B14054" t="s">
        <v>12976</v>
      </c>
      <c r="C14054" t="s">
        <v>17428</v>
      </c>
      <c r="D14054" t="s">
        <v>17429</v>
      </c>
      <c r="E14054" s="74">
        <v>44099</v>
      </c>
      <c r="F14054">
        <v>2.68</v>
      </c>
      <c r="G14054" t="s">
        <v>17369</v>
      </c>
      <c r="H14054" t="s">
        <v>17315</v>
      </c>
      <c r="I14054" s="74">
        <v>44239</v>
      </c>
      <c r="J14054" t="s">
        <v>19</v>
      </c>
      <c r="K14054" t="s">
        <v>19</v>
      </c>
    </row>
    <row r="14055" spans="1:11" hidden="1" x14ac:dyDescent="0.3">
      <c r="A14055" t="s">
        <v>3633</v>
      </c>
      <c r="B14055" t="s">
        <v>12976</v>
      </c>
      <c r="C14055" t="s">
        <v>17428</v>
      </c>
      <c r="D14055" t="s">
        <v>17429</v>
      </c>
      <c r="E14055" s="74">
        <v>24016</v>
      </c>
      <c r="F14055">
        <v>29.5</v>
      </c>
      <c r="G14055" t="s">
        <v>17369</v>
      </c>
      <c r="H14055" t="s">
        <v>17315</v>
      </c>
      <c r="I14055" s="74">
        <v>39582</v>
      </c>
      <c r="J14055" t="s">
        <v>19</v>
      </c>
      <c r="K14055" t="s">
        <v>19</v>
      </c>
    </row>
    <row r="14056" spans="1:11" hidden="1" x14ac:dyDescent="0.3">
      <c r="A14056" t="s">
        <v>3632</v>
      </c>
      <c r="B14056" t="s">
        <v>12976</v>
      </c>
      <c r="C14056" t="s">
        <v>17428</v>
      </c>
      <c r="D14056" t="s">
        <v>17429</v>
      </c>
      <c r="E14056" s="74">
        <v>31199</v>
      </c>
      <c r="F14056">
        <v>11.5</v>
      </c>
      <c r="G14056" t="s">
        <v>17369</v>
      </c>
      <c r="H14056" t="s">
        <v>17315</v>
      </c>
      <c r="I14056" s="74">
        <v>39582</v>
      </c>
      <c r="J14056" t="s">
        <v>19</v>
      </c>
      <c r="K14056" t="s">
        <v>19</v>
      </c>
    </row>
    <row r="14057" spans="1:11" hidden="1" x14ac:dyDescent="0.3">
      <c r="A14057" t="s">
        <v>3101</v>
      </c>
      <c r="B14057" t="s">
        <v>17087</v>
      </c>
      <c r="C14057" t="s">
        <v>17406</v>
      </c>
      <c r="D14057" t="s">
        <v>17407</v>
      </c>
      <c r="E14057" s="74">
        <v>30621</v>
      </c>
      <c r="F14057">
        <v>4.4000000000000004</v>
      </c>
      <c r="G14057" t="s">
        <v>17369</v>
      </c>
      <c r="H14057" t="s">
        <v>17315</v>
      </c>
      <c r="I14057" s="74">
        <v>39938</v>
      </c>
      <c r="J14057" t="s">
        <v>19</v>
      </c>
      <c r="K14057" t="s">
        <v>19</v>
      </c>
    </row>
    <row r="14058" spans="1:11" hidden="1" x14ac:dyDescent="0.3">
      <c r="A14058" t="s">
        <v>3665</v>
      </c>
      <c r="B14058" t="s">
        <v>13288</v>
      </c>
      <c r="C14058" t="s">
        <v>17791</v>
      </c>
      <c r="D14058" t="s">
        <v>17792</v>
      </c>
      <c r="E14058" s="74">
        <v>8127</v>
      </c>
      <c r="F14058">
        <v>10.199999999999999</v>
      </c>
      <c r="G14058" t="s">
        <v>17369</v>
      </c>
      <c r="H14058" t="s">
        <v>17391</v>
      </c>
      <c r="I14058" s="74">
        <v>39566</v>
      </c>
      <c r="J14058" t="s">
        <v>19</v>
      </c>
      <c r="K14058" t="s">
        <v>19</v>
      </c>
    </row>
    <row r="14059" spans="1:11" hidden="1" x14ac:dyDescent="0.3">
      <c r="A14059" t="s">
        <v>2447</v>
      </c>
      <c r="B14059" t="s">
        <v>13225</v>
      </c>
      <c r="C14059" t="s">
        <v>17370</v>
      </c>
      <c r="D14059" t="s">
        <v>17371</v>
      </c>
      <c r="E14059" s="74">
        <v>19525</v>
      </c>
      <c r="F14059">
        <v>37.5</v>
      </c>
      <c r="G14059" t="s">
        <v>17369</v>
      </c>
      <c r="H14059" t="s">
        <v>17315</v>
      </c>
      <c r="I14059" s="74">
        <v>40997</v>
      </c>
      <c r="J14059" t="s">
        <v>19</v>
      </c>
      <c r="K14059" t="s">
        <v>19</v>
      </c>
    </row>
    <row r="14060" spans="1:11" hidden="1" x14ac:dyDescent="0.3">
      <c r="A14060" t="s">
        <v>24915</v>
      </c>
      <c r="B14060" t="s">
        <v>24916</v>
      </c>
      <c r="C14060" t="s">
        <v>20046</v>
      </c>
      <c r="D14060" t="s">
        <v>20047</v>
      </c>
      <c r="E14060" s="74">
        <v>43361</v>
      </c>
      <c r="F14060">
        <v>0.12</v>
      </c>
      <c r="G14060" t="s">
        <v>17</v>
      </c>
      <c r="H14060" t="s">
        <v>17315</v>
      </c>
      <c r="I14060" s="74">
        <v>45378</v>
      </c>
      <c r="J14060" t="s">
        <v>19</v>
      </c>
      <c r="K14060" t="s">
        <v>19</v>
      </c>
    </row>
    <row r="14061" spans="1:11" hidden="1" x14ac:dyDescent="0.3">
      <c r="A14061" t="s">
        <v>2942</v>
      </c>
      <c r="B14061" t="s">
        <v>24323</v>
      </c>
      <c r="C14061" t="s">
        <v>17573</v>
      </c>
      <c r="D14061" t="s">
        <v>17574</v>
      </c>
      <c r="E14061" s="74">
        <v>17685</v>
      </c>
      <c r="F14061">
        <v>8.3000000000000007</v>
      </c>
      <c r="G14061" t="s">
        <v>17369</v>
      </c>
      <c r="H14061" t="s">
        <v>17458</v>
      </c>
      <c r="I14061" s="74">
        <v>40140</v>
      </c>
      <c r="J14061" t="s">
        <v>17325</v>
      </c>
      <c r="K14061" t="s">
        <v>19</v>
      </c>
    </row>
    <row r="14062" spans="1:11" hidden="1" x14ac:dyDescent="0.3">
      <c r="A14062" t="s">
        <v>2942</v>
      </c>
      <c r="B14062" t="s">
        <v>24323</v>
      </c>
      <c r="C14062" t="s">
        <v>17573</v>
      </c>
      <c r="D14062" t="s">
        <v>17574</v>
      </c>
      <c r="E14062" s="74">
        <v>17685</v>
      </c>
      <c r="F14062">
        <v>8.3000000000000007</v>
      </c>
      <c r="G14062" t="s">
        <v>17390</v>
      </c>
      <c r="H14062" t="s">
        <v>17458</v>
      </c>
      <c r="I14062" s="74">
        <v>40140</v>
      </c>
      <c r="J14062" t="s">
        <v>17325</v>
      </c>
      <c r="K14062" t="s">
        <v>19</v>
      </c>
    </row>
    <row r="14063" spans="1:11" hidden="1" x14ac:dyDescent="0.3">
      <c r="A14063" t="s">
        <v>2942</v>
      </c>
      <c r="B14063" t="s">
        <v>24323</v>
      </c>
      <c r="C14063" t="s">
        <v>17573</v>
      </c>
      <c r="D14063" t="s">
        <v>17574</v>
      </c>
      <c r="E14063" s="74">
        <v>17685</v>
      </c>
      <c r="F14063">
        <v>8.3000000000000007</v>
      </c>
      <c r="G14063" t="s">
        <v>17392</v>
      </c>
      <c r="H14063" t="s">
        <v>17458</v>
      </c>
      <c r="I14063" s="74">
        <v>40140</v>
      </c>
      <c r="J14063" t="s">
        <v>17325</v>
      </c>
      <c r="K14063" t="s">
        <v>19</v>
      </c>
    </row>
    <row r="14064" spans="1:11" hidden="1" x14ac:dyDescent="0.3">
      <c r="A14064" t="s">
        <v>1028</v>
      </c>
      <c r="B14064" t="s">
        <v>12204</v>
      </c>
      <c r="C14064" t="s">
        <v>22036</v>
      </c>
      <c r="D14064" t="s">
        <v>22037</v>
      </c>
      <c r="E14064" s="74">
        <v>22981</v>
      </c>
      <c r="F14064">
        <v>9.9359999999999999</v>
      </c>
      <c r="G14064" t="s">
        <v>17369</v>
      </c>
      <c r="H14064" t="s">
        <v>17441</v>
      </c>
      <c r="I14064" s="74">
        <v>41957</v>
      </c>
      <c r="J14064" t="s">
        <v>19</v>
      </c>
      <c r="K14064" t="s">
        <v>19</v>
      </c>
    </row>
    <row r="14065" spans="1:11" hidden="1" x14ac:dyDescent="0.3">
      <c r="A14065" t="s">
        <v>15174</v>
      </c>
      <c r="B14065" t="s">
        <v>15173</v>
      </c>
      <c r="C14065" t="s">
        <v>17752</v>
      </c>
      <c r="D14065" t="s">
        <v>17753</v>
      </c>
      <c r="E14065" s="74">
        <v>30195</v>
      </c>
      <c r="F14065">
        <v>8</v>
      </c>
      <c r="G14065" t="s">
        <v>17369</v>
      </c>
      <c r="H14065" t="s">
        <v>17458</v>
      </c>
      <c r="I14065" s="74">
        <v>44617</v>
      </c>
      <c r="J14065" t="s">
        <v>19</v>
      </c>
      <c r="K14065" t="s">
        <v>19</v>
      </c>
    </row>
    <row r="14066" spans="1:11" hidden="1" x14ac:dyDescent="0.3">
      <c r="A14066" t="s">
        <v>14476</v>
      </c>
      <c r="B14066" t="s">
        <v>14466</v>
      </c>
      <c r="C14066" t="s">
        <v>17361</v>
      </c>
      <c r="D14066" t="s">
        <v>17362</v>
      </c>
      <c r="E14066" s="74">
        <v>44712</v>
      </c>
      <c r="F14066">
        <v>0.13900000000000001</v>
      </c>
      <c r="G14066" t="s">
        <v>17</v>
      </c>
      <c r="H14066" t="s">
        <v>17315</v>
      </c>
      <c r="I14066" s="74">
        <v>44830</v>
      </c>
      <c r="J14066" t="s">
        <v>19</v>
      </c>
      <c r="K14066" t="s">
        <v>19</v>
      </c>
    </row>
    <row r="14067" spans="1:11" hidden="1" x14ac:dyDescent="0.3">
      <c r="A14067" t="s">
        <v>14467</v>
      </c>
      <c r="B14067" t="s">
        <v>14466</v>
      </c>
      <c r="C14067" t="s">
        <v>17361</v>
      </c>
      <c r="D14067" t="s">
        <v>17362</v>
      </c>
      <c r="E14067" s="74">
        <v>44712</v>
      </c>
      <c r="F14067">
        <v>0.32500000000000001</v>
      </c>
      <c r="G14067" t="s">
        <v>17</v>
      </c>
      <c r="H14067" t="s">
        <v>17315</v>
      </c>
      <c r="I14067" s="74">
        <v>44830</v>
      </c>
      <c r="J14067" t="s">
        <v>19</v>
      </c>
      <c r="K14067" t="s">
        <v>19</v>
      </c>
    </row>
    <row r="14068" spans="1:11" hidden="1" x14ac:dyDescent="0.3">
      <c r="A14068" t="s">
        <v>13825</v>
      </c>
      <c r="B14068" t="s">
        <v>13824</v>
      </c>
      <c r="C14068" t="s">
        <v>17361</v>
      </c>
      <c r="D14068" t="s">
        <v>17362</v>
      </c>
      <c r="E14068" s="74">
        <v>44706</v>
      </c>
      <c r="F14068">
        <v>0.155</v>
      </c>
      <c r="G14068" t="s">
        <v>17</v>
      </c>
      <c r="H14068" t="s">
        <v>17315</v>
      </c>
      <c r="I14068" s="74">
        <v>44945</v>
      </c>
      <c r="J14068" t="s">
        <v>19</v>
      </c>
      <c r="K14068" t="s">
        <v>19</v>
      </c>
    </row>
    <row r="14069" spans="1:11" hidden="1" x14ac:dyDescent="0.3">
      <c r="A14069" t="s">
        <v>13828</v>
      </c>
      <c r="B14069" t="s">
        <v>13827</v>
      </c>
      <c r="C14069" t="s">
        <v>17361</v>
      </c>
      <c r="D14069" t="s">
        <v>17362</v>
      </c>
      <c r="E14069" s="74">
        <v>44755</v>
      </c>
      <c r="F14069">
        <v>3.6429999999999997E-2</v>
      </c>
      <c r="G14069" t="s">
        <v>17</v>
      </c>
      <c r="H14069" t="s">
        <v>17315</v>
      </c>
      <c r="I14069" s="74">
        <v>44963</v>
      </c>
      <c r="J14069" t="s">
        <v>19</v>
      </c>
      <c r="K14069" t="s">
        <v>19</v>
      </c>
    </row>
    <row r="14070" spans="1:11" hidden="1" x14ac:dyDescent="0.3">
      <c r="A14070" t="s">
        <v>19596</v>
      </c>
      <c r="B14070" t="s">
        <v>19597</v>
      </c>
      <c r="C14070" t="s">
        <v>17463</v>
      </c>
      <c r="D14070" t="s">
        <v>17464</v>
      </c>
      <c r="E14070" s="74">
        <v>44874</v>
      </c>
      <c r="F14070">
        <v>4.93</v>
      </c>
      <c r="G14070" t="s">
        <v>17</v>
      </c>
      <c r="H14070" t="s">
        <v>17391</v>
      </c>
      <c r="I14070" s="74">
        <v>45057</v>
      </c>
      <c r="J14070" t="s">
        <v>19</v>
      </c>
      <c r="K14070" t="s">
        <v>19</v>
      </c>
    </row>
    <row r="14071" spans="1:11" hidden="1" x14ac:dyDescent="0.3">
      <c r="A14071" t="s">
        <v>684</v>
      </c>
      <c r="B14071" t="s">
        <v>12012</v>
      </c>
      <c r="C14071" t="s">
        <v>17410</v>
      </c>
      <c r="D14071" t="s">
        <v>17411</v>
      </c>
      <c r="E14071" s="74">
        <v>41373</v>
      </c>
      <c r="F14071">
        <v>0.16400000000000001</v>
      </c>
      <c r="G14071" t="s">
        <v>17</v>
      </c>
      <c r="H14071" t="s">
        <v>17315</v>
      </c>
      <c r="I14071" s="74">
        <v>42268</v>
      </c>
      <c r="J14071" t="s">
        <v>19</v>
      </c>
      <c r="K14071" t="s">
        <v>19</v>
      </c>
    </row>
    <row r="14072" spans="1:11" hidden="1" x14ac:dyDescent="0.3">
      <c r="A14072" t="s">
        <v>665</v>
      </c>
      <c r="B14072" t="s">
        <v>4277</v>
      </c>
      <c r="C14072" t="s">
        <v>17410</v>
      </c>
      <c r="D14072" t="s">
        <v>17411</v>
      </c>
      <c r="E14072" s="74">
        <v>41437</v>
      </c>
      <c r="F14072">
        <v>6.0999999999999999E-2</v>
      </c>
      <c r="G14072" t="s">
        <v>17</v>
      </c>
      <c r="H14072" t="s">
        <v>17315</v>
      </c>
      <c r="I14072" s="74">
        <v>42282</v>
      </c>
      <c r="J14072" t="s">
        <v>19</v>
      </c>
      <c r="K14072" t="s">
        <v>19</v>
      </c>
    </row>
    <row r="14073" spans="1:11" hidden="1" x14ac:dyDescent="0.3">
      <c r="A14073" t="s">
        <v>4278</v>
      </c>
      <c r="B14073" t="s">
        <v>4277</v>
      </c>
      <c r="C14073" t="s">
        <v>17410</v>
      </c>
      <c r="D14073" t="s">
        <v>17411</v>
      </c>
      <c r="E14073" s="74">
        <v>41409</v>
      </c>
      <c r="F14073">
        <v>5.6000000000000001E-2</v>
      </c>
      <c r="G14073" t="s">
        <v>17</v>
      </c>
      <c r="H14073" t="s">
        <v>17315</v>
      </c>
      <c r="I14073" s="74">
        <v>43082</v>
      </c>
      <c r="J14073" t="s">
        <v>19</v>
      </c>
      <c r="K14073" t="s">
        <v>19</v>
      </c>
    </row>
    <row r="14074" spans="1:11" hidden="1" x14ac:dyDescent="0.3">
      <c r="A14074" t="s">
        <v>4460</v>
      </c>
      <c r="B14074" t="s">
        <v>4277</v>
      </c>
      <c r="C14074" t="s">
        <v>17410</v>
      </c>
      <c r="D14074" t="s">
        <v>17411</v>
      </c>
      <c r="E14074" s="74">
        <v>41389</v>
      </c>
      <c r="F14074">
        <v>0.112</v>
      </c>
      <c r="G14074" t="s">
        <v>17</v>
      </c>
      <c r="H14074" t="s">
        <v>17315</v>
      </c>
      <c r="I14074" s="74">
        <v>43208</v>
      </c>
      <c r="J14074" t="s">
        <v>19</v>
      </c>
      <c r="K14074" t="s">
        <v>19</v>
      </c>
    </row>
    <row r="14075" spans="1:11" hidden="1" x14ac:dyDescent="0.3">
      <c r="A14075" t="s">
        <v>4463</v>
      </c>
      <c r="B14075" t="s">
        <v>4277</v>
      </c>
      <c r="C14075" t="s">
        <v>17410</v>
      </c>
      <c r="D14075" t="s">
        <v>17411</v>
      </c>
      <c r="E14075" s="74">
        <v>41355</v>
      </c>
      <c r="F14075">
        <v>3.6999999999999998E-2</v>
      </c>
      <c r="G14075" t="s">
        <v>17</v>
      </c>
      <c r="H14075" t="s">
        <v>17315</v>
      </c>
      <c r="I14075" s="74">
        <v>43208</v>
      </c>
      <c r="J14075" t="s">
        <v>19</v>
      </c>
      <c r="K14075" t="s">
        <v>19</v>
      </c>
    </row>
    <row r="14076" spans="1:11" hidden="1" x14ac:dyDescent="0.3">
      <c r="A14076" t="s">
        <v>663</v>
      </c>
      <c r="B14076" t="s">
        <v>12003</v>
      </c>
      <c r="C14076" t="s">
        <v>17410</v>
      </c>
      <c r="D14076" t="s">
        <v>17411</v>
      </c>
      <c r="E14076" s="74">
        <v>41423</v>
      </c>
      <c r="F14076">
        <v>4.5999999999999999E-2</v>
      </c>
      <c r="G14076" t="s">
        <v>17</v>
      </c>
      <c r="H14076" t="s">
        <v>17315</v>
      </c>
      <c r="I14076" s="74">
        <v>42341</v>
      </c>
      <c r="J14076" t="s">
        <v>19</v>
      </c>
      <c r="K14076" t="s">
        <v>19</v>
      </c>
    </row>
    <row r="14077" spans="1:11" hidden="1" x14ac:dyDescent="0.3">
      <c r="A14077" t="s">
        <v>685</v>
      </c>
      <c r="B14077" t="s">
        <v>12013</v>
      </c>
      <c r="C14077" t="s">
        <v>17410</v>
      </c>
      <c r="D14077" t="s">
        <v>17411</v>
      </c>
      <c r="E14077" s="74">
        <v>41372</v>
      </c>
      <c r="F14077">
        <v>0.22600000000000001</v>
      </c>
      <c r="G14077" t="s">
        <v>17</v>
      </c>
      <c r="H14077" t="s">
        <v>17315</v>
      </c>
      <c r="I14077" s="74">
        <v>42341</v>
      </c>
      <c r="J14077" t="s">
        <v>19</v>
      </c>
      <c r="K14077" t="s">
        <v>19</v>
      </c>
    </row>
    <row r="14078" spans="1:11" hidden="1" x14ac:dyDescent="0.3">
      <c r="A14078" t="s">
        <v>4745</v>
      </c>
      <c r="B14078" t="s">
        <v>11175</v>
      </c>
      <c r="C14078" t="s">
        <v>17370</v>
      </c>
      <c r="D14078" t="s">
        <v>17371</v>
      </c>
      <c r="E14078" s="74">
        <v>43354</v>
      </c>
      <c r="F14078">
        <v>0.57299999999999995</v>
      </c>
      <c r="G14078" t="s">
        <v>17</v>
      </c>
      <c r="H14078" t="s">
        <v>17315</v>
      </c>
      <c r="I14078" s="74">
        <v>43469</v>
      </c>
      <c r="J14078" t="s">
        <v>19</v>
      </c>
      <c r="K14078" t="s">
        <v>19</v>
      </c>
    </row>
    <row r="14079" spans="1:11" hidden="1" x14ac:dyDescent="0.3">
      <c r="A14079" t="s">
        <v>2026</v>
      </c>
      <c r="B14079" t="s">
        <v>12882</v>
      </c>
      <c r="C14079" t="s">
        <v>17335</v>
      </c>
      <c r="D14079" t="s">
        <v>17336</v>
      </c>
      <c r="E14079" s="74">
        <v>41191</v>
      </c>
      <c r="F14079">
        <v>0.36199999999999999</v>
      </c>
      <c r="G14079" t="s">
        <v>17</v>
      </c>
      <c r="H14079" t="s">
        <v>17324</v>
      </c>
      <c r="I14079" s="74">
        <v>41220</v>
      </c>
      <c r="J14079" t="s">
        <v>19</v>
      </c>
      <c r="K14079" t="s">
        <v>19</v>
      </c>
    </row>
    <row r="14080" spans="1:11" hidden="1" x14ac:dyDescent="0.3">
      <c r="A14080" t="s">
        <v>4972</v>
      </c>
      <c r="B14080" t="s">
        <v>4973</v>
      </c>
      <c r="C14080" t="s">
        <v>22316</v>
      </c>
      <c r="D14080" t="s">
        <v>22317</v>
      </c>
      <c r="E14080" s="74">
        <v>42383</v>
      </c>
      <c r="F14080">
        <v>0.15352099999999999</v>
      </c>
      <c r="G14080" t="s">
        <v>17</v>
      </c>
      <c r="H14080" t="s">
        <v>17465</v>
      </c>
      <c r="I14080" s="74">
        <v>43794</v>
      </c>
      <c r="J14080" t="s">
        <v>19</v>
      </c>
      <c r="K14080" t="s">
        <v>17325</v>
      </c>
    </row>
    <row r="14081" spans="1:11" hidden="1" x14ac:dyDescent="0.3">
      <c r="A14081" t="s">
        <v>10398</v>
      </c>
      <c r="B14081" t="s">
        <v>10397</v>
      </c>
      <c r="C14081" t="s">
        <v>22316</v>
      </c>
      <c r="D14081" t="s">
        <v>22317</v>
      </c>
      <c r="E14081" s="74">
        <v>43369</v>
      </c>
      <c r="F14081">
        <v>0.22650899999999999</v>
      </c>
      <c r="G14081" t="s">
        <v>17</v>
      </c>
      <c r="H14081" t="s">
        <v>17465</v>
      </c>
      <c r="I14081" s="74">
        <v>44956</v>
      </c>
      <c r="J14081" t="s">
        <v>19</v>
      </c>
      <c r="K14081" t="s">
        <v>17325</v>
      </c>
    </row>
    <row r="14082" spans="1:11" hidden="1" x14ac:dyDescent="0.3">
      <c r="A14082" t="s">
        <v>10396</v>
      </c>
      <c r="B14082" t="s">
        <v>10395</v>
      </c>
      <c r="C14082" t="s">
        <v>22316</v>
      </c>
      <c r="D14082" t="s">
        <v>22317</v>
      </c>
      <c r="E14082" s="74">
        <v>42401</v>
      </c>
      <c r="F14082">
        <v>0.20818700000000001</v>
      </c>
      <c r="G14082" t="s">
        <v>17</v>
      </c>
      <c r="H14082" t="s">
        <v>17465</v>
      </c>
      <c r="I14082" s="74">
        <v>44956</v>
      </c>
      <c r="J14082" t="s">
        <v>19</v>
      </c>
      <c r="K14082" t="s">
        <v>17325</v>
      </c>
    </row>
    <row r="14083" spans="1:11" hidden="1" x14ac:dyDescent="0.3">
      <c r="A14083" t="s">
        <v>4976</v>
      </c>
      <c r="B14083" t="s">
        <v>4977</v>
      </c>
      <c r="C14083" t="s">
        <v>22316</v>
      </c>
      <c r="D14083" t="s">
        <v>22317</v>
      </c>
      <c r="E14083" s="74">
        <v>42738</v>
      </c>
      <c r="F14083">
        <v>0.24735299999999999</v>
      </c>
      <c r="G14083" t="s">
        <v>17</v>
      </c>
      <c r="H14083" t="s">
        <v>17465</v>
      </c>
      <c r="I14083" s="74">
        <v>43794</v>
      </c>
      <c r="J14083" t="s">
        <v>19</v>
      </c>
      <c r="K14083" t="s">
        <v>17325</v>
      </c>
    </row>
    <row r="14084" spans="1:11" hidden="1" x14ac:dyDescent="0.3">
      <c r="A14084" t="s">
        <v>4974</v>
      </c>
      <c r="B14084" t="s">
        <v>4975</v>
      </c>
      <c r="C14084" t="s">
        <v>22316</v>
      </c>
      <c r="D14084" t="s">
        <v>22317</v>
      </c>
      <c r="E14084" s="74">
        <v>42892</v>
      </c>
      <c r="F14084">
        <v>0.20524000000000001</v>
      </c>
      <c r="G14084" t="s">
        <v>17</v>
      </c>
      <c r="H14084" t="s">
        <v>17465</v>
      </c>
      <c r="I14084" s="74">
        <v>43794</v>
      </c>
      <c r="J14084" t="s">
        <v>19</v>
      </c>
      <c r="K14084" t="s">
        <v>17325</v>
      </c>
    </row>
    <row r="14085" spans="1:11" hidden="1" x14ac:dyDescent="0.3">
      <c r="A14085" t="s">
        <v>22318</v>
      </c>
      <c r="B14085" t="s">
        <v>22319</v>
      </c>
      <c r="C14085" t="s">
        <v>22316</v>
      </c>
      <c r="D14085" t="s">
        <v>22317</v>
      </c>
      <c r="E14085" s="74">
        <v>43106</v>
      </c>
      <c r="F14085">
        <v>0.24528800000000001</v>
      </c>
      <c r="G14085" t="s">
        <v>17</v>
      </c>
      <c r="H14085" t="s">
        <v>17465</v>
      </c>
      <c r="I14085" s="74">
        <v>43794</v>
      </c>
      <c r="J14085" t="s">
        <v>19</v>
      </c>
      <c r="K14085" t="s">
        <v>17325</v>
      </c>
    </row>
    <row r="14086" spans="1:11" hidden="1" x14ac:dyDescent="0.3">
      <c r="A14086" t="s">
        <v>22332</v>
      </c>
      <c r="B14086" t="s">
        <v>22333</v>
      </c>
      <c r="C14086" t="s">
        <v>22316</v>
      </c>
      <c r="D14086" t="s">
        <v>22317</v>
      </c>
      <c r="E14086" s="74">
        <v>43500</v>
      </c>
      <c r="F14086">
        <v>0.23813500000000001</v>
      </c>
      <c r="G14086" t="s">
        <v>17</v>
      </c>
      <c r="H14086" t="s">
        <v>17465</v>
      </c>
      <c r="I14086" s="74">
        <v>43794</v>
      </c>
      <c r="J14086" t="s">
        <v>19</v>
      </c>
      <c r="K14086" t="s">
        <v>17325</v>
      </c>
    </row>
    <row r="14087" spans="1:11" hidden="1" x14ac:dyDescent="0.3">
      <c r="A14087" t="s">
        <v>22338</v>
      </c>
      <c r="B14087" t="s">
        <v>22339</v>
      </c>
      <c r="C14087" t="s">
        <v>22316</v>
      </c>
      <c r="D14087" t="s">
        <v>22317</v>
      </c>
      <c r="E14087" s="74">
        <v>43123</v>
      </c>
      <c r="F14087">
        <v>6.3147999999999996E-2</v>
      </c>
      <c r="G14087" t="s">
        <v>17</v>
      </c>
      <c r="H14087" t="s">
        <v>17465</v>
      </c>
      <c r="I14087" s="74">
        <v>43794</v>
      </c>
      <c r="J14087" t="s">
        <v>19</v>
      </c>
      <c r="K14087" t="s">
        <v>17325</v>
      </c>
    </row>
    <row r="14088" spans="1:11" hidden="1" x14ac:dyDescent="0.3">
      <c r="A14088" t="s">
        <v>10414</v>
      </c>
      <c r="B14088" t="s">
        <v>10413</v>
      </c>
      <c r="C14088" t="s">
        <v>22316</v>
      </c>
      <c r="D14088" t="s">
        <v>22317</v>
      </c>
      <c r="E14088" s="74">
        <v>43161</v>
      </c>
      <c r="F14088">
        <v>0.21867</v>
      </c>
      <c r="G14088" t="s">
        <v>17</v>
      </c>
      <c r="H14088" t="s">
        <v>17465</v>
      </c>
      <c r="I14088" s="74">
        <v>44956</v>
      </c>
      <c r="J14088" t="s">
        <v>19</v>
      </c>
      <c r="K14088" t="s">
        <v>17325</v>
      </c>
    </row>
    <row r="14089" spans="1:11" hidden="1" x14ac:dyDescent="0.3">
      <c r="A14089" t="s">
        <v>10407</v>
      </c>
      <c r="B14089" t="s">
        <v>10406</v>
      </c>
      <c r="C14089" t="s">
        <v>22316</v>
      </c>
      <c r="D14089" t="s">
        <v>22317</v>
      </c>
      <c r="E14089" s="74">
        <v>43734</v>
      </c>
      <c r="F14089">
        <v>0.23774899999999999</v>
      </c>
      <c r="G14089" t="s">
        <v>17</v>
      </c>
      <c r="H14089" t="s">
        <v>17465</v>
      </c>
      <c r="I14089" s="74">
        <v>44956</v>
      </c>
      <c r="J14089" t="s">
        <v>19</v>
      </c>
      <c r="K14089" t="s">
        <v>17325</v>
      </c>
    </row>
    <row r="14090" spans="1:11" hidden="1" x14ac:dyDescent="0.3">
      <c r="A14090" t="s">
        <v>10405</v>
      </c>
      <c r="B14090" t="s">
        <v>10404</v>
      </c>
      <c r="C14090" t="s">
        <v>22316</v>
      </c>
      <c r="D14090" t="s">
        <v>22317</v>
      </c>
      <c r="E14090" s="74">
        <v>43479</v>
      </c>
      <c r="F14090">
        <v>0.244977</v>
      </c>
      <c r="G14090" t="s">
        <v>17</v>
      </c>
      <c r="H14090" t="s">
        <v>17465</v>
      </c>
      <c r="I14090" s="74">
        <v>44956</v>
      </c>
      <c r="J14090" t="s">
        <v>19</v>
      </c>
      <c r="K14090" t="s">
        <v>17325</v>
      </c>
    </row>
    <row r="14091" spans="1:11" hidden="1" x14ac:dyDescent="0.3">
      <c r="A14091" t="s">
        <v>14294</v>
      </c>
      <c r="B14091" t="s">
        <v>14293</v>
      </c>
      <c r="C14091" t="s">
        <v>18704</v>
      </c>
      <c r="D14091" t="s">
        <v>18705</v>
      </c>
      <c r="E14091" s="74">
        <v>44333</v>
      </c>
      <c r="F14091">
        <v>0.84599999999999997</v>
      </c>
      <c r="G14091" t="s">
        <v>17</v>
      </c>
      <c r="H14091" t="s">
        <v>17315</v>
      </c>
      <c r="I14091" s="74">
        <v>44895</v>
      </c>
      <c r="J14091" t="s">
        <v>19</v>
      </c>
      <c r="K14091" t="s">
        <v>19</v>
      </c>
    </row>
    <row r="14092" spans="1:11" hidden="1" x14ac:dyDescent="0.3">
      <c r="A14092" t="s">
        <v>3990</v>
      </c>
      <c r="B14092" t="s">
        <v>11598</v>
      </c>
      <c r="C14092" t="s">
        <v>17370</v>
      </c>
      <c r="D14092" t="s">
        <v>17371</v>
      </c>
      <c r="E14092" s="74">
        <v>42769</v>
      </c>
      <c r="F14092">
        <v>1.67</v>
      </c>
      <c r="G14092" t="s">
        <v>17</v>
      </c>
      <c r="H14092" t="s">
        <v>17315</v>
      </c>
      <c r="I14092" s="74">
        <v>42905</v>
      </c>
      <c r="J14092" t="s">
        <v>19</v>
      </c>
      <c r="K14092" t="s">
        <v>19</v>
      </c>
    </row>
    <row r="14093" spans="1:11" hidden="1" x14ac:dyDescent="0.3">
      <c r="A14093" t="s">
        <v>3991</v>
      </c>
      <c r="B14093" t="s">
        <v>11597</v>
      </c>
      <c r="C14093" t="s">
        <v>17370</v>
      </c>
      <c r="D14093" t="s">
        <v>17371</v>
      </c>
      <c r="E14093" s="74">
        <v>42769</v>
      </c>
      <c r="F14093">
        <v>3.2109999999999999</v>
      </c>
      <c r="G14093" t="s">
        <v>17</v>
      </c>
      <c r="H14093" t="s">
        <v>17315</v>
      </c>
      <c r="I14093" s="74">
        <v>42905</v>
      </c>
      <c r="J14093" t="s">
        <v>19</v>
      </c>
      <c r="K14093" t="s">
        <v>19</v>
      </c>
    </row>
    <row r="14094" spans="1:11" hidden="1" x14ac:dyDescent="0.3">
      <c r="A14094" t="s">
        <v>3992</v>
      </c>
      <c r="B14094" t="s">
        <v>11596</v>
      </c>
      <c r="C14094" t="s">
        <v>17370</v>
      </c>
      <c r="D14094" t="s">
        <v>17371</v>
      </c>
      <c r="E14094" s="74">
        <v>42835</v>
      </c>
      <c r="F14094">
        <v>2.8929999999999998</v>
      </c>
      <c r="G14094" t="s">
        <v>17</v>
      </c>
      <c r="H14094" t="s">
        <v>17315</v>
      </c>
      <c r="I14094" s="74">
        <v>42905</v>
      </c>
      <c r="J14094" t="s">
        <v>19</v>
      </c>
      <c r="K14094" t="s">
        <v>19</v>
      </c>
    </row>
    <row r="14095" spans="1:11" hidden="1" x14ac:dyDescent="0.3">
      <c r="A14095" t="s">
        <v>3993</v>
      </c>
      <c r="B14095" t="s">
        <v>11595</v>
      </c>
      <c r="C14095" t="s">
        <v>17370</v>
      </c>
      <c r="D14095" t="s">
        <v>17371</v>
      </c>
      <c r="E14095" s="74">
        <v>42835</v>
      </c>
      <c r="F14095">
        <v>2.835</v>
      </c>
      <c r="G14095" t="s">
        <v>17</v>
      </c>
      <c r="H14095" t="s">
        <v>17315</v>
      </c>
      <c r="I14095" s="74">
        <v>42905</v>
      </c>
      <c r="J14095" t="s">
        <v>19</v>
      </c>
      <c r="K14095" t="s">
        <v>19</v>
      </c>
    </row>
    <row r="14096" spans="1:11" hidden="1" x14ac:dyDescent="0.3">
      <c r="A14096" t="s">
        <v>11957</v>
      </c>
      <c r="B14096" t="s">
        <v>11956</v>
      </c>
      <c r="C14096" t="s">
        <v>17664</v>
      </c>
      <c r="D14096" t="s">
        <v>17665</v>
      </c>
      <c r="E14096" s="74">
        <v>42733</v>
      </c>
      <c r="F14096">
        <v>80</v>
      </c>
      <c r="G14096" t="s">
        <v>17</v>
      </c>
      <c r="H14096" t="s">
        <v>17397</v>
      </c>
      <c r="I14096" s="74">
        <v>42754</v>
      </c>
      <c r="J14096" t="s">
        <v>19</v>
      </c>
      <c r="K14096" t="s">
        <v>19</v>
      </c>
    </row>
    <row r="14097" spans="1:11" hidden="1" x14ac:dyDescent="0.3">
      <c r="A14097" t="s">
        <v>9957</v>
      </c>
      <c r="B14097" t="s">
        <v>16954</v>
      </c>
      <c r="C14097" t="s">
        <v>17448</v>
      </c>
      <c r="D14097" t="s">
        <v>17449</v>
      </c>
      <c r="E14097" s="74">
        <v>42182</v>
      </c>
      <c r="F14097">
        <v>0.22500000000000001</v>
      </c>
      <c r="G14097" t="s">
        <v>17369</v>
      </c>
      <c r="H14097" t="s">
        <v>17441</v>
      </c>
      <c r="I14097" s="74">
        <v>44091</v>
      </c>
      <c r="J14097" t="s">
        <v>19</v>
      </c>
      <c r="K14097" t="s">
        <v>19</v>
      </c>
    </row>
    <row r="14098" spans="1:11" hidden="1" x14ac:dyDescent="0.3">
      <c r="A14098" t="s">
        <v>1465</v>
      </c>
      <c r="B14098" t="s">
        <v>1466</v>
      </c>
      <c r="C14098" t="s">
        <v>17335</v>
      </c>
      <c r="D14098" t="s">
        <v>17336</v>
      </c>
      <c r="E14098" s="74">
        <v>41596</v>
      </c>
      <c r="F14098">
        <v>0.97499999999999998</v>
      </c>
      <c r="G14098" t="s">
        <v>17</v>
      </c>
      <c r="H14098" t="s">
        <v>17324</v>
      </c>
      <c r="I14098" s="74">
        <v>41605</v>
      </c>
      <c r="J14098" t="s">
        <v>19</v>
      </c>
      <c r="K14098" t="s">
        <v>19</v>
      </c>
    </row>
    <row r="14099" spans="1:11" hidden="1" x14ac:dyDescent="0.3">
      <c r="A14099" t="s">
        <v>2874</v>
      </c>
      <c r="B14099" t="s">
        <v>13789</v>
      </c>
      <c r="C14099" t="s">
        <v>17418</v>
      </c>
      <c r="D14099" t="s">
        <v>17419</v>
      </c>
      <c r="E14099" s="74">
        <v>40169</v>
      </c>
      <c r="F14099">
        <v>2</v>
      </c>
      <c r="G14099" t="s">
        <v>17</v>
      </c>
      <c r="H14099" t="s">
        <v>17315</v>
      </c>
      <c r="I14099" s="74">
        <v>40246</v>
      </c>
      <c r="J14099" t="s">
        <v>19</v>
      </c>
      <c r="K14099" t="s">
        <v>19</v>
      </c>
    </row>
    <row r="14100" spans="1:11" hidden="1" x14ac:dyDescent="0.3">
      <c r="A14100" t="s">
        <v>10010</v>
      </c>
      <c r="B14100" t="s">
        <v>10009</v>
      </c>
      <c r="C14100" t="s">
        <v>17480</v>
      </c>
      <c r="D14100" t="s">
        <v>17481</v>
      </c>
      <c r="E14100" s="74">
        <v>44069</v>
      </c>
      <c r="F14100">
        <v>0.11799999999999999</v>
      </c>
      <c r="G14100" t="s">
        <v>17</v>
      </c>
      <c r="H14100" t="s">
        <v>17315</v>
      </c>
      <c r="I14100" s="74">
        <v>44239</v>
      </c>
      <c r="J14100" t="s">
        <v>19</v>
      </c>
      <c r="K14100" t="s">
        <v>19</v>
      </c>
    </row>
    <row r="14101" spans="1:11" hidden="1" x14ac:dyDescent="0.3">
      <c r="A14101" t="s">
        <v>968</v>
      </c>
      <c r="B14101" t="s">
        <v>12179</v>
      </c>
      <c r="C14101" t="s">
        <v>17393</v>
      </c>
      <c r="D14101" t="s">
        <v>17394</v>
      </c>
      <c r="E14101" s="74">
        <v>41946</v>
      </c>
      <c r="F14101">
        <v>0.501</v>
      </c>
      <c r="G14101" t="s">
        <v>17</v>
      </c>
      <c r="H14101" t="s">
        <v>17315</v>
      </c>
      <c r="I14101" s="74">
        <v>41995</v>
      </c>
      <c r="J14101" t="s">
        <v>19</v>
      </c>
      <c r="K14101" t="s">
        <v>19</v>
      </c>
    </row>
    <row r="14102" spans="1:11" hidden="1" x14ac:dyDescent="0.3">
      <c r="A14102" t="s">
        <v>8891</v>
      </c>
      <c r="B14102" t="s">
        <v>17186</v>
      </c>
      <c r="C14102" t="s">
        <v>17350</v>
      </c>
      <c r="D14102" t="s">
        <v>17351</v>
      </c>
      <c r="E14102" s="74">
        <v>43761</v>
      </c>
      <c r="F14102">
        <v>1.4710000000000001</v>
      </c>
      <c r="G14102" t="s">
        <v>17</v>
      </c>
      <c r="H14102" t="s">
        <v>17315</v>
      </c>
      <c r="I14102" s="74">
        <v>44116</v>
      </c>
      <c r="J14102" t="s">
        <v>19</v>
      </c>
      <c r="K14102" t="s">
        <v>19</v>
      </c>
    </row>
    <row r="14103" spans="1:11" hidden="1" x14ac:dyDescent="0.3">
      <c r="A14103" t="s">
        <v>25523</v>
      </c>
      <c r="B14103" t="s">
        <v>25524</v>
      </c>
      <c r="C14103" t="s">
        <v>20046</v>
      </c>
      <c r="D14103" t="s">
        <v>20047</v>
      </c>
      <c r="E14103" s="74">
        <v>45238</v>
      </c>
      <c r="F14103">
        <v>0.1014</v>
      </c>
      <c r="G14103" t="s">
        <v>17</v>
      </c>
      <c r="H14103" t="s">
        <v>17315</v>
      </c>
      <c r="I14103" s="74">
        <v>45425</v>
      </c>
      <c r="J14103" t="s">
        <v>19</v>
      </c>
      <c r="K14103" t="s">
        <v>19</v>
      </c>
    </row>
    <row r="14104" spans="1:11" hidden="1" x14ac:dyDescent="0.3">
      <c r="A14104" t="s">
        <v>25525</v>
      </c>
      <c r="B14104" t="s">
        <v>25526</v>
      </c>
      <c r="C14104" t="s">
        <v>20046</v>
      </c>
      <c r="D14104" t="s">
        <v>20047</v>
      </c>
      <c r="E14104" s="74">
        <v>45245</v>
      </c>
      <c r="F14104">
        <v>0.13378300000000001</v>
      </c>
      <c r="G14104" t="s">
        <v>17</v>
      </c>
      <c r="H14104" t="s">
        <v>17315</v>
      </c>
      <c r="I14104" s="74">
        <v>45425</v>
      </c>
      <c r="J14104" t="s">
        <v>19</v>
      </c>
      <c r="K14104" t="s">
        <v>19</v>
      </c>
    </row>
    <row r="14105" spans="1:11" hidden="1" x14ac:dyDescent="0.3">
      <c r="A14105" t="s">
        <v>25527</v>
      </c>
      <c r="B14105" t="s">
        <v>25528</v>
      </c>
      <c r="C14105" t="s">
        <v>20046</v>
      </c>
      <c r="D14105" t="s">
        <v>20047</v>
      </c>
      <c r="E14105" s="74">
        <v>45169</v>
      </c>
      <c r="F14105">
        <v>0.13378300000000001</v>
      </c>
      <c r="G14105" t="s">
        <v>17</v>
      </c>
      <c r="H14105" t="s">
        <v>17315</v>
      </c>
      <c r="I14105" s="74">
        <v>45425</v>
      </c>
      <c r="J14105" t="s">
        <v>19</v>
      </c>
      <c r="K14105" t="s">
        <v>19</v>
      </c>
    </row>
    <row r="14106" spans="1:11" hidden="1" x14ac:dyDescent="0.3">
      <c r="A14106" t="s">
        <v>25562</v>
      </c>
      <c r="B14106" t="s">
        <v>25563</v>
      </c>
      <c r="C14106" t="s">
        <v>20046</v>
      </c>
      <c r="D14106" t="s">
        <v>20047</v>
      </c>
      <c r="E14106" s="74">
        <v>45239</v>
      </c>
      <c r="F14106">
        <v>5.9458999999999998E-2</v>
      </c>
      <c r="G14106" t="s">
        <v>17</v>
      </c>
      <c r="H14106" t="s">
        <v>17315</v>
      </c>
      <c r="I14106" s="74">
        <v>45433</v>
      </c>
      <c r="J14106" t="s">
        <v>19</v>
      </c>
      <c r="K14106" t="s">
        <v>19</v>
      </c>
    </row>
    <row r="14107" spans="1:11" hidden="1" x14ac:dyDescent="0.3">
      <c r="A14107" t="s">
        <v>25564</v>
      </c>
      <c r="B14107" t="s">
        <v>25565</v>
      </c>
      <c r="C14107" t="s">
        <v>20046</v>
      </c>
      <c r="D14107" t="s">
        <v>20047</v>
      </c>
      <c r="E14107" s="74">
        <v>45239</v>
      </c>
      <c r="F14107">
        <v>0.177395</v>
      </c>
      <c r="G14107" t="s">
        <v>17</v>
      </c>
      <c r="H14107" t="s">
        <v>17315</v>
      </c>
      <c r="I14107" s="74">
        <v>45433</v>
      </c>
      <c r="J14107" t="s">
        <v>19</v>
      </c>
      <c r="K14107" t="s">
        <v>19</v>
      </c>
    </row>
    <row r="14108" spans="1:11" hidden="1" x14ac:dyDescent="0.3">
      <c r="A14108" t="s">
        <v>25566</v>
      </c>
      <c r="B14108" t="s">
        <v>25567</v>
      </c>
      <c r="C14108" t="s">
        <v>20046</v>
      </c>
      <c r="D14108" t="s">
        <v>20047</v>
      </c>
      <c r="E14108" s="74">
        <v>45159</v>
      </c>
      <c r="F14108">
        <v>6.1110999999999999E-2</v>
      </c>
      <c r="G14108" t="s">
        <v>17</v>
      </c>
      <c r="H14108" t="s">
        <v>17315</v>
      </c>
      <c r="I14108" s="74">
        <v>45433</v>
      </c>
      <c r="J14108" t="s">
        <v>19</v>
      </c>
      <c r="K14108" t="s">
        <v>19</v>
      </c>
    </row>
    <row r="14109" spans="1:11" hidden="1" x14ac:dyDescent="0.3">
      <c r="A14109" t="s">
        <v>25568</v>
      </c>
      <c r="B14109" t="s">
        <v>25569</v>
      </c>
      <c r="C14109" t="s">
        <v>20046</v>
      </c>
      <c r="D14109" t="s">
        <v>20047</v>
      </c>
      <c r="E14109" s="74">
        <v>45239</v>
      </c>
      <c r="F14109">
        <v>6.8502999999999994E-2</v>
      </c>
      <c r="G14109" t="s">
        <v>17</v>
      </c>
      <c r="H14109" t="s">
        <v>17315</v>
      </c>
      <c r="I14109" s="74">
        <v>45433</v>
      </c>
      <c r="J14109" t="s">
        <v>19</v>
      </c>
      <c r="K14109" t="s">
        <v>19</v>
      </c>
    </row>
    <row r="14110" spans="1:11" hidden="1" x14ac:dyDescent="0.3">
      <c r="A14110" t="s">
        <v>25570</v>
      </c>
      <c r="B14110" t="s">
        <v>25571</v>
      </c>
      <c r="C14110" t="s">
        <v>20046</v>
      </c>
      <c r="D14110" t="s">
        <v>20047</v>
      </c>
      <c r="E14110" s="74">
        <v>45154</v>
      </c>
      <c r="F14110">
        <v>6.1936999999999999E-2</v>
      </c>
      <c r="G14110" t="s">
        <v>17</v>
      </c>
      <c r="H14110" t="s">
        <v>17315</v>
      </c>
      <c r="I14110" s="74">
        <v>45433</v>
      </c>
      <c r="J14110" t="s">
        <v>19</v>
      </c>
      <c r="K14110" t="s">
        <v>19</v>
      </c>
    </row>
    <row r="14111" spans="1:11" hidden="1" x14ac:dyDescent="0.3">
      <c r="A14111" t="s">
        <v>25572</v>
      </c>
      <c r="B14111" t="s">
        <v>25573</v>
      </c>
      <c r="C14111" t="s">
        <v>20046</v>
      </c>
      <c r="D14111" t="s">
        <v>20047</v>
      </c>
      <c r="E14111" s="74">
        <v>45398</v>
      </c>
      <c r="F14111">
        <v>0.106368</v>
      </c>
      <c r="G14111" t="s">
        <v>17</v>
      </c>
      <c r="H14111" t="s">
        <v>17315</v>
      </c>
      <c r="I14111" s="74">
        <v>45433</v>
      </c>
      <c r="J14111" t="s">
        <v>19</v>
      </c>
      <c r="K14111" t="s">
        <v>19</v>
      </c>
    </row>
    <row r="14112" spans="1:11" hidden="1" x14ac:dyDescent="0.3">
      <c r="A14112" t="s">
        <v>25574</v>
      </c>
      <c r="B14112" t="s">
        <v>25575</v>
      </c>
      <c r="C14112" t="s">
        <v>20046</v>
      </c>
      <c r="D14112" t="s">
        <v>20047</v>
      </c>
      <c r="E14112" s="74">
        <v>45239</v>
      </c>
      <c r="F14112">
        <v>0.13378300000000001</v>
      </c>
      <c r="G14112" t="s">
        <v>17</v>
      </c>
      <c r="H14112" t="s">
        <v>17315</v>
      </c>
      <c r="I14112" s="74">
        <v>45433</v>
      </c>
      <c r="J14112" t="s">
        <v>19</v>
      </c>
      <c r="K14112" t="s">
        <v>19</v>
      </c>
    </row>
    <row r="14113" spans="1:11" hidden="1" x14ac:dyDescent="0.3">
      <c r="A14113" t="s">
        <v>25580</v>
      </c>
      <c r="B14113" t="s">
        <v>25581</v>
      </c>
      <c r="C14113" t="s">
        <v>20046</v>
      </c>
      <c r="D14113" t="s">
        <v>20047</v>
      </c>
      <c r="E14113" s="74">
        <v>45586</v>
      </c>
      <c r="F14113">
        <v>0.33198100000000003</v>
      </c>
      <c r="G14113" t="s">
        <v>17</v>
      </c>
      <c r="H14113" t="s">
        <v>17315</v>
      </c>
      <c r="I14113" s="74">
        <v>45610</v>
      </c>
      <c r="J14113" t="s">
        <v>19</v>
      </c>
      <c r="K14113" t="s">
        <v>19</v>
      </c>
    </row>
    <row r="14114" spans="1:11" hidden="1" x14ac:dyDescent="0.3">
      <c r="A14114" t="s">
        <v>25582</v>
      </c>
      <c r="B14114" t="s">
        <v>25583</v>
      </c>
      <c r="C14114" t="s">
        <v>20046</v>
      </c>
      <c r="D14114" t="s">
        <v>20047</v>
      </c>
      <c r="E14114" s="74">
        <v>45495</v>
      </c>
      <c r="F14114">
        <v>0.55634700000000004</v>
      </c>
      <c r="G14114" t="s">
        <v>17</v>
      </c>
      <c r="H14114" t="s">
        <v>17315</v>
      </c>
      <c r="I14114" s="74">
        <v>45610</v>
      </c>
      <c r="J14114" t="s">
        <v>19</v>
      </c>
      <c r="K14114" t="s">
        <v>19</v>
      </c>
    </row>
    <row r="14115" spans="1:11" hidden="1" x14ac:dyDescent="0.3">
      <c r="A14115" t="s">
        <v>25576</v>
      </c>
      <c r="B14115" t="s">
        <v>25577</v>
      </c>
      <c r="C14115" t="s">
        <v>20046</v>
      </c>
      <c r="D14115" t="s">
        <v>20047</v>
      </c>
      <c r="E14115" s="74">
        <v>45260</v>
      </c>
      <c r="F14115">
        <v>0.34251700000000002</v>
      </c>
      <c r="G14115" t="s">
        <v>17</v>
      </c>
      <c r="H14115" t="s">
        <v>17315</v>
      </c>
      <c r="I14115" s="74">
        <v>45433</v>
      </c>
      <c r="J14115" t="s">
        <v>19</v>
      </c>
      <c r="K14115" t="s">
        <v>19</v>
      </c>
    </row>
    <row r="14116" spans="1:11" hidden="1" x14ac:dyDescent="0.3">
      <c r="A14116" t="s">
        <v>25602</v>
      </c>
      <c r="B14116" t="s">
        <v>25603</v>
      </c>
      <c r="C14116" t="s">
        <v>17316</v>
      </c>
      <c r="D14116" t="s">
        <v>17317</v>
      </c>
      <c r="E14116" s="74">
        <v>43510</v>
      </c>
      <c r="F14116">
        <v>0.114</v>
      </c>
      <c r="G14116" t="s">
        <v>17</v>
      </c>
      <c r="H14116" t="s">
        <v>17379</v>
      </c>
      <c r="I14116" s="74">
        <v>45510</v>
      </c>
      <c r="J14116" t="s">
        <v>19</v>
      </c>
      <c r="K14116" t="s">
        <v>19</v>
      </c>
    </row>
    <row r="14117" spans="1:11" hidden="1" x14ac:dyDescent="0.3">
      <c r="A14117" t="s">
        <v>25600</v>
      </c>
      <c r="B14117" t="s">
        <v>25601</v>
      </c>
      <c r="C14117" t="s">
        <v>17316</v>
      </c>
      <c r="D14117" t="s">
        <v>17317</v>
      </c>
      <c r="E14117" s="74">
        <v>43314</v>
      </c>
      <c r="F14117">
        <v>0.3</v>
      </c>
      <c r="G14117" t="s">
        <v>17</v>
      </c>
      <c r="H14117" t="s">
        <v>17379</v>
      </c>
      <c r="I14117" s="74">
        <v>45510</v>
      </c>
      <c r="J14117" t="s">
        <v>19</v>
      </c>
      <c r="K14117" t="s">
        <v>19</v>
      </c>
    </row>
    <row r="14118" spans="1:11" hidden="1" x14ac:dyDescent="0.3">
      <c r="A14118" t="s">
        <v>25614</v>
      </c>
      <c r="B14118" t="s">
        <v>25615</v>
      </c>
      <c r="C14118" t="s">
        <v>17316</v>
      </c>
      <c r="D14118" t="s">
        <v>17317</v>
      </c>
      <c r="E14118" s="74">
        <v>43083</v>
      </c>
      <c r="F14118">
        <v>0.20399999999999999</v>
      </c>
      <c r="G14118" t="s">
        <v>17</v>
      </c>
      <c r="H14118" t="s">
        <v>17379</v>
      </c>
      <c r="I14118" s="74">
        <v>45484</v>
      </c>
      <c r="J14118" t="s">
        <v>19</v>
      </c>
      <c r="K14118" t="s">
        <v>19</v>
      </c>
    </row>
    <row r="14119" spans="1:11" hidden="1" x14ac:dyDescent="0.3">
      <c r="A14119" t="s">
        <v>25616</v>
      </c>
      <c r="B14119" t="s">
        <v>25617</v>
      </c>
      <c r="C14119" t="s">
        <v>17316</v>
      </c>
      <c r="D14119" t="s">
        <v>17317</v>
      </c>
      <c r="E14119" s="74">
        <v>43083</v>
      </c>
      <c r="F14119">
        <v>0.25</v>
      </c>
      <c r="G14119" t="s">
        <v>17</v>
      </c>
      <c r="H14119" t="s">
        <v>17379</v>
      </c>
      <c r="I14119" s="74">
        <v>45484</v>
      </c>
      <c r="J14119" t="s">
        <v>19</v>
      </c>
      <c r="K14119" t="s">
        <v>19</v>
      </c>
    </row>
    <row r="14120" spans="1:11" hidden="1" x14ac:dyDescent="0.3">
      <c r="A14120" t="s">
        <v>25618</v>
      </c>
      <c r="B14120" t="s">
        <v>25619</v>
      </c>
      <c r="C14120" t="s">
        <v>17316</v>
      </c>
      <c r="D14120" t="s">
        <v>17317</v>
      </c>
      <c r="E14120" s="74">
        <v>43083</v>
      </c>
      <c r="F14120">
        <v>0.218</v>
      </c>
      <c r="G14120" t="s">
        <v>17</v>
      </c>
      <c r="H14120" t="s">
        <v>17379</v>
      </c>
      <c r="I14120" s="74">
        <v>45484</v>
      </c>
      <c r="J14120" t="s">
        <v>19</v>
      </c>
      <c r="K14120" t="s">
        <v>19</v>
      </c>
    </row>
    <row r="14121" spans="1:11" hidden="1" x14ac:dyDescent="0.3">
      <c r="A14121" t="s">
        <v>25610</v>
      </c>
      <c r="B14121" t="s">
        <v>25611</v>
      </c>
      <c r="C14121" t="s">
        <v>17316</v>
      </c>
      <c r="D14121" t="s">
        <v>17317</v>
      </c>
      <c r="E14121" s="74">
        <v>43039</v>
      </c>
      <c r="F14121">
        <v>0.47899999999999998</v>
      </c>
      <c r="G14121" t="s">
        <v>17</v>
      </c>
      <c r="H14121" t="s">
        <v>17379</v>
      </c>
      <c r="I14121" s="74">
        <v>45484</v>
      </c>
      <c r="J14121" t="s">
        <v>19</v>
      </c>
      <c r="K14121" t="s">
        <v>19</v>
      </c>
    </row>
    <row r="14122" spans="1:11" hidden="1" x14ac:dyDescent="0.3">
      <c r="A14122" t="s">
        <v>25612</v>
      </c>
      <c r="B14122" t="s">
        <v>25613</v>
      </c>
      <c r="C14122" t="s">
        <v>17316</v>
      </c>
      <c r="D14122" t="s">
        <v>17317</v>
      </c>
      <c r="E14122" s="74">
        <v>43039</v>
      </c>
      <c r="F14122">
        <v>0.13600000000000001</v>
      </c>
      <c r="G14122" t="s">
        <v>17</v>
      </c>
      <c r="H14122" t="s">
        <v>17379</v>
      </c>
      <c r="I14122" s="74">
        <v>45484</v>
      </c>
      <c r="J14122" t="s">
        <v>19</v>
      </c>
      <c r="K14122" t="s">
        <v>19</v>
      </c>
    </row>
    <row r="14123" spans="1:11" hidden="1" x14ac:dyDescent="0.3">
      <c r="A14123" t="s">
        <v>25604</v>
      </c>
      <c r="B14123" t="s">
        <v>25605</v>
      </c>
      <c r="C14123" t="s">
        <v>17316</v>
      </c>
      <c r="D14123" t="s">
        <v>17317</v>
      </c>
      <c r="E14123" s="74">
        <v>44112</v>
      </c>
      <c r="F14123">
        <v>0.20599999999999999</v>
      </c>
      <c r="G14123" t="s">
        <v>17</v>
      </c>
      <c r="H14123" t="s">
        <v>17379</v>
      </c>
      <c r="I14123" s="74">
        <v>45484</v>
      </c>
      <c r="J14123" t="s">
        <v>19</v>
      </c>
      <c r="K14123" t="s">
        <v>19</v>
      </c>
    </row>
    <row r="14124" spans="1:11" hidden="1" x14ac:dyDescent="0.3">
      <c r="A14124" t="s">
        <v>25606</v>
      </c>
      <c r="B14124" t="s">
        <v>25607</v>
      </c>
      <c r="C14124" t="s">
        <v>17316</v>
      </c>
      <c r="D14124" t="s">
        <v>17317</v>
      </c>
      <c r="E14124" s="74">
        <v>44151</v>
      </c>
      <c r="F14124">
        <v>0.318</v>
      </c>
      <c r="G14124" t="s">
        <v>17</v>
      </c>
      <c r="H14124" t="s">
        <v>17379</v>
      </c>
      <c r="I14124" s="74">
        <v>45484</v>
      </c>
      <c r="J14124" t="s">
        <v>19</v>
      </c>
      <c r="K14124" t="s">
        <v>19</v>
      </c>
    </row>
    <row r="14125" spans="1:11" hidden="1" x14ac:dyDescent="0.3">
      <c r="A14125" t="s">
        <v>25620</v>
      </c>
      <c r="B14125" t="s">
        <v>25621</v>
      </c>
      <c r="C14125" t="s">
        <v>17316</v>
      </c>
      <c r="D14125" t="s">
        <v>17317</v>
      </c>
      <c r="E14125" s="74">
        <v>43083</v>
      </c>
      <c r="F14125">
        <v>0.17799999999999999</v>
      </c>
      <c r="G14125" t="s">
        <v>17</v>
      </c>
      <c r="H14125" t="s">
        <v>17379</v>
      </c>
      <c r="I14125" s="74">
        <v>45484</v>
      </c>
      <c r="J14125" t="s">
        <v>19</v>
      </c>
      <c r="K14125" t="s">
        <v>19</v>
      </c>
    </row>
    <row r="14126" spans="1:11" hidden="1" x14ac:dyDescent="0.3">
      <c r="A14126" t="s">
        <v>15061</v>
      </c>
      <c r="B14126" t="s">
        <v>15060</v>
      </c>
      <c r="C14126" t="s">
        <v>17361</v>
      </c>
      <c r="D14126" t="s">
        <v>17362</v>
      </c>
      <c r="E14126" s="74">
        <v>42607</v>
      </c>
      <c r="F14126">
        <v>0.98899999999999999</v>
      </c>
      <c r="G14126" t="s">
        <v>17</v>
      </c>
      <c r="H14126" t="s">
        <v>17315</v>
      </c>
      <c r="I14126" s="74">
        <v>44641</v>
      </c>
      <c r="J14126" t="s">
        <v>19</v>
      </c>
      <c r="K14126" t="s">
        <v>19</v>
      </c>
    </row>
    <row r="14127" spans="1:11" hidden="1" x14ac:dyDescent="0.3">
      <c r="A14127" t="s">
        <v>182</v>
      </c>
      <c r="B14127" t="s">
        <v>11737</v>
      </c>
      <c r="C14127" t="s">
        <v>22156</v>
      </c>
      <c r="D14127" t="s">
        <v>22157</v>
      </c>
      <c r="E14127" s="74">
        <v>42683</v>
      </c>
      <c r="F14127">
        <v>10</v>
      </c>
      <c r="G14127" t="s">
        <v>17</v>
      </c>
      <c r="H14127" t="s">
        <v>17339</v>
      </c>
      <c r="I14127" s="74">
        <v>42725</v>
      </c>
      <c r="J14127" t="s">
        <v>19</v>
      </c>
      <c r="K14127" t="s">
        <v>19</v>
      </c>
    </row>
    <row r="14128" spans="1:11" hidden="1" x14ac:dyDescent="0.3">
      <c r="A14128" t="s">
        <v>9223</v>
      </c>
      <c r="B14128" t="s">
        <v>17074</v>
      </c>
      <c r="C14128" t="s">
        <v>17363</v>
      </c>
      <c r="D14128" t="s">
        <v>17364</v>
      </c>
      <c r="E14128" s="74">
        <v>44013</v>
      </c>
      <c r="F14128">
        <v>3</v>
      </c>
      <c r="G14128" t="s">
        <v>17</v>
      </c>
      <c r="H14128" t="s">
        <v>17339</v>
      </c>
      <c r="I14128" s="74">
        <v>44095</v>
      </c>
      <c r="J14128" t="s">
        <v>19</v>
      </c>
      <c r="K14128" t="s">
        <v>19</v>
      </c>
    </row>
    <row r="14129" spans="1:11" hidden="1" x14ac:dyDescent="0.3">
      <c r="A14129" t="s">
        <v>4169</v>
      </c>
      <c r="B14129" t="s">
        <v>11549</v>
      </c>
      <c r="C14129" t="s">
        <v>21883</v>
      </c>
      <c r="D14129" t="s">
        <v>21884</v>
      </c>
      <c r="E14129" s="74">
        <v>42978</v>
      </c>
      <c r="F14129">
        <v>3</v>
      </c>
      <c r="G14129" t="s">
        <v>17</v>
      </c>
      <c r="H14129" t="s">
        <v>17315</v>
      </c>
      <c r="I14129" s="74">
        <v>43157</v>
      </c>
      <c r="J14129" t="s">
        <v>19</v>
      </c>
      <c r="K14129" t="s">
        <v>19</v>
      </c>
    </row>
    <row r="14130" spans="1:11" hidden="1" x14ac:dyDescent="0.3">
      <c r="A14130" t="s">
        <v>16828</v>
      </c>
      <c r="B14130" t="s">
        <v>16827</v>
      </c>
      <c r="C14130" t="s">
        <v>17524</v>
      </c>
      <c r="D14130" t="s">
        <v>17525</v>
      </c>
      <c r="E14130" s="74">
        <v>44172</v>
      </c>
      <c r="F14130">
        <v>3</v>
      </c>
      <c r="G14130" t="s">
        <v>17</v>
      </c>
      <c r="H14130" t="s">
        <v>17315</v>
      </c>
      <c r="I14130" s="74">
        <v>44434</v>
      </c>
      <c r="J14130" t="s">
        <v>19</v>
      </c>
      <c r="K14130" t="s">
        <v>19</v>
      </c>
    </row>
    <row r="14131" spans="1:11" hidden="1" x14ac:dyDescent="0.3">
      <c r="A14131" t="s">
        <v>6889</v>
      </c>
      <c r="B14131" t="s">
        <v>6888</v>
      </c>
      <c r="C14131" t="s">
        <v>17372</v>
      </c>
      <c r="D14131" t="s">
        <v>17373</v>
      </c>
      <c r="E14131" s="74">
        <v>43778</v>
      </c>
      <c r="F14131">
        <v>111.2</v>
      </c>
      <c r="G14131" t="s">
        <v>17</v>
      </c>
      <c r="H14131" t="s">
        <v>17315</v>
      </c>
      <c r="I14131" s="74">
        <v>43818</v>
      </c>
      <c r="J14131" t="s">
        <v>19</v>
      </c>
      <c r="K14131" t="s">
        <v>19</v>
      </c>
    </row>
    <row r="14132" spans="1:11" hidden="1" x14ac:dyDescent="0.3">
      <c r="A14132" t="s">
        <v>7847</v>
      </c>
      <c r="B14132" t="s">
        <v>10353</v>
      </c>
      <c r="C14132" t="s">
        <v>17591</v>
      </c>
      <c r="D14132" t="s">
        <v>17592</v>
      </c>
      <c r="E14132" s="74">
        <v>43370</v>
      </c>
      <c r="F14132">
        <v>0.36899999999999999</v>
      </c>
      <c r="G14132" t="s">
        <v>17</v>
      </c>
      <c r="H14132" t="s">
        <v>17315</v>
      </c>
      <c r="I14132" s="74">
        <v>44109</v>
      </c>
      <c r="J14132" t="s">
        <v>19</v>
      </c>
      <c r="K14132" t="s">
        <v>19</v>
      </c>
    </row>
    <row r="14133" spans="1:11" hidden="1" x14ac:dyDescent="0.3">
      <c r="A14133" t="s">
        <v>2945</v>
      </c>
      <c r="B14133" t="s">
        <v>14907</v>
      </c>
      <c r="C14133" t="s">
        <v>17365</v>
      </c>
      <c r="D14133" t="s">
        <v>17366</v>
      </c>
      <c r="E14133" s="74">
        <v>32656</v>
      </c>
      <c r="F14133">
        <v>5.8</v>
      </c>
      <c r="G14133" t="s">
        <v>17369</v>
      </c>
      <c r="H14133" t="s">
        <v>17441</v>
      </c>
      <c r="I14133" s="74">
        <v>40114</v>
      </c>
      <c r="J14133" t="s">
        <v>19</v>
      </c>
      <c r="K14133" t="s">
        <v>19</v>
      </c>
    </row>
    <row r="14134" spans="1:11" hidden="1" x14ac:dyDescent="0.3">
      <c r="A14134" t="s">
        <v>15471</v>
      </c>
      <c r="B14134" t="s">
        <v>15470</v>
      </c>
      <c r="C14134" t="s">
        <v>17346</v>
      </c>
      <c r="D14134" t="s">
        <v>17347</v>
      </c>
      <c r="E14134" s="74">
        <v>38971</v>
      </c>
      <c r="F14134">
        <v>0.34100000000000003</v>
      </c>
      <c r="G14134" t="s">
        <v>17</v>
      </c>
      <c r="H14134" t="s">
        <v>17315</v>
      </c>
      <c r="I14134" s="74">
        <v>44553</v>
      </c>
      <c r="J14134" t="s">
        <v>19</v>
      </c>
      <c r="K14134" t="s">
        <v>19</v>
      </c>
    </row>
    <row r="14135" spans="1:11" hidden="1" x14ac:dyDescent="0.3">
      <c r="A14135" t="s">
        <v>15473</v>
      </c>
      <c r="B14135" t="s">
        <v>15472</v>
      </c>
      <c r="C14135" t="s">
        <v>17346</v>
      </c>
      <c r="D14135" t="s">
        <v>17347</v>
      </c>
      <c r="E14135" s="74">
        <v>44279</v>
      </c>
      <c r="F14135">
        <v>0.18</v>
      </c>
      <c r="G14135" t="s">
        <v>17</v>
      </c>
      <c r="H14135" t="s">
        <v>17315</v>
      </c>
      <c r="I14135" s="74">
        <v>44617</v>
      </c>
      <c r="J14135" t="s">
        <v>19</v>
      </c>
      <c r="K14135" t="s">
        <v>19</v>
      </c>
    </row>
    <row r="14136" spans="1:11" hidden="1" x14ac:dyDescent="0.3">
      <c r="A14136" t="s">
        <v>15475</v>
      </c>
      <c r="B14136" t="s">
        <v>15474</v>
      </c>
      <c r="C14136" t="s">
        <v>17346</v>
      </c>
      <c r="D14136" t="s">
        <v>17347</v>
      </c>
      <c r="E14136" s="74">
        <v>44364</v>
      </c>
      <c r="F14136">
        <v>1.44</v>
      </c>
      <c r="G14136" t="s">
        <v>17</v>
      </c>
      <c r="H14136" t="s">
        <v>17315</v>
      </c>
      <c r="I14136" s="74">
        <v>44607</v>
      </c>
      <c r="J14136" t="s">
        <v>19</v>
      </c>
      <c r="K14136" t="s">
        <v>19</v>
      </c>
    </row>
    <row r="14137" spans="1:11" hidden="1" x14ac:dyDescent="0.3">
      <c r="A14137" t="s">
        <v>3175</v>
      </c>
      <c r="B14137" t="s">
        <v>10449</v>
      </c>
      <c r="C14137" t="s">
        <v>17618</v>
      </c>
      <c r="D14137" t="s">
        <v>17619</v>
      </c>
      <c r="E14137" s="74">
        <v>39813</v>
      </c>
      <c r="F14137">
        <v>0.93899999999999995</v>
      </c>
      <c r="G14137" t="s">
        <v>17</v>
      </c>
      <c r="H14137" t="s">
        <v>17315</v>
      </c>
      <c r="I14137" s="74">
        <v>39863</v>
      </c>
      <c r="J14137" t="s">
        <v>19</v>
      </c>
      <c r="K14137" t="s">
        <v>19</v>
      </c>
    </row>
    <row r="14138" spans="1:11" hidden="1" x14ac:dyDescent="0.3">
      <c r="A14138" t="s">
        <v>1451</v>
      </c>
      <c r="B14138" t="s">
        <v>12452</v>
      </c>
      <c r="C14138" t="s">
        <v>17664</v>
      </c>
      <c r="D14138" t="s">
        <v>17665</v>
      </c>
      <c r="E14138" s="74">
        <v>41639</v>
      </c>
      <c r="F14138">
        <v>2.5</v>
      </c>
      <c r="G14138" t="s">
        <v>17</v>
      </c>
      <c r="H14138" t="s">
        <v>17315</v>
      </c>
      <c r="I14138" s="74">
        <v>41726</v>
      </c>
      <c r="J14138" t="s">
        <v>19</v>
      </c>
      <c r="K14138" t="s">
        <v>19</v>
      </c>
    </row>
    <row r="14139" spans="1:11" hidden="1" x14ac:dyDescent="0.3">
      <c r="A14139" t="s">
        <v>1450</v>
      </c>
      <c r="B14139" t="s">
        <v>12452</v>
      </c>
      <c r="C14139" t="s">
        <v>17664</v>
      </c>
      <c r="D14139" t="s">
        <v>17665</v>
      </c>
      <c r="E14139" s="74">
        <v>41639</v>
      </c>
      <c r="F14139">
        <v>5</v>
      </c>
      <c r="G14139" t="s">
        <v>17</v>
      </c>
      <c r="H14139" t="s">
        <v>17315</v>
      </c>
      <c r="I14139" s="74">
        <v>41726</v>
      </c>
      <c r="J14139" t="s">
        <v>19</v>
      </c>
      <c r="K14139" t="s">
        <v>19</v>
      </c>
    </row>
    <row r="14140" spans="1:11" hidden="1" x14ac:dyDescent="0.3">
      <c r="A14140" t="s">
        <v>4417</v>
      </c>
      <c r="B14140" t="s">
        <v>11436</v>
      </c>
      <c r="C14140" t="s">
        <v>17453</v>
      </c>
      <c r="D14140" t="s">
        <v>17454</v>
      </c>
      <c r="E14140" s="74">
        <v>43088</v>
      </c>
      <c r="F14140">
        <v>2.2000000000000002</v>
      </c>
      <c r="G14140" t="s">
        <v>17</v>
      </c>
      <c r="H14140" t="s">
        <v>17339</v>
      </c>
      <c r="I14140" s="74">
        <v>43314</v>
      </c>
      <c r="J14140" t="s">
        <v>19</v>
      </c>
      <c r="K14140" t="s">
        <v>19</v>
      </c>
    </row>
    <row r="14141" spans="1:11" hidden="1" x14ac:dyDescent="0.3">
      <c r="A14141" t="s">
        <v>4881</v>
      </c>
      <c r="B14141" t="s">
        <v>11234</v>
      </c>
      <c r="C14141" t="s">
        <v>22296</v>
      </c>
      <c r="D14141" t="s">
        <v>22297</v>
      </c>
      <c r="E14141" s="74">
        <v>42774</v>
      </c>
      <c r="F14141">
        <v>15</v>
      </c>
      <c r="G14141" t="s">
        <v>17</v>
      </c>
      <c r="H14141" t="s">
        <v>17465</v>
      </c>
      <c r="I14141" s="74">
        <v>43692</v>
      </c>
      <c r="J14141" t="s">
        <v>19</v>
      </c>
      <c r="K14141" t="s">
        <v>19</v>
      </c>
    </row>
    <row r="14142" spans="1:11" hidden="1" x14ac:dyDescent="0.3">
      <c r="A14142" t="s">
        <v>2522</v>
      </c>
      <c r="B14142" t="s">
        <v>11508</v>
      </c>
      <c r="C14142" t="s">
        <v>17370</v>
      </c>
      <c r="D14142" t="s">
        <v>17371</v>
      </c>
      <c r="E14142" s="74">
        <v>38169</v>
      </c>
      <c r="F14142">
        <v>182.75</v>
      </c>
      <c r="G14142" t="s">
        <v>17334</v>
      </c>
      <c r="H14142" t="s">
        <v>17315</v>
      </c>
      <c r="I14142" s="74">
        <v>40745</v>
      </c>
      <c r="J14142" t="s">
        <v>17325</v>
      </c>
      <c r="K14142" t="s">
        <v>19</v>
      </c>
    </row>
    <row r="14143" spans="1:11" hidden="1" x14ac:dyDescent="0.3">
      <c r="A14143" t="s">
        <v>2522</v>
      </c>
      <c r="B14143" t="s">
        <v>11508</v>
      </c>
      <c r="C14143" t="s">
        <v>17370</v>
      </c>
      <c r="D14143" t="s">
        <v>17371</v>
      </c>
      <c r="E14143" s="74">
        <v>38169</v>
      </c>
      <c r="F14143">
        <v>182.75</v>
      </c>
      <c r="G14143" t="s">
        <v>17430</v>
      </c>
      <c r="H14143" t="s">
        <v>17315</v>
      </c>
      <c r="I14143" s="74">
        <v>40745</v>
      </c>
      <c r="J14143" t="s">
        <v>17325</v>
      </c>
      <c r="K14143" t="s">
        <v>19</v>
      </c>
    </row>
    <row r="14144" spans="1:11" hidden="1" x14ac:dyDescent="0.3">
      <c r="A14144" t="s">
        <v>2504</v>
      </c>
      <c r="B14144" t="s">
        <v>11508</v>
      </c>
      <c r="C14144" t="s">
        <v>17370</v>
      </c>
      <c r="D14144" t="s">
        <v>17371</v>
      </c>
      <c r="E14144" s="74">
        <v>38169</v>
      </c>
      <c r="F14144">
        <v>182.75</v>
      </c>
      <c r="G14144" t="s">
        <v>17334</v>
      </c>
      <c r="H14144" t="s">
        <v>17315</v>
      </c>
      <c r="I14144" s="74">
        <v>40772</v>
      </c>
      <c r="J14144" t="s">
        <v>17325</v>
      </c>
      <c r="K14144" t="s">
        <v>19</v>
      </c>
    </row>
    <row r="14145" spans="1:11" hidden="1" x14ac:dyDescent="0.3">
      <c r="A14145" t="s">
        <v>2504</v>
      </c>
      <c r="B14145" t="s">
        <v>11508</v>
      </c>
      <c r="C14145" t="s">
        <v>17370</v>
      </c>
      <c r="D14145" t="s">
        <v>17371</v>
      </c>
      <c r="E14145" s="74">
        <v>38169</v>
      </c>
      <c r="F14145">
        <v>182.75</v>
      </c>
      <c r="G14145" t="s">
        <v>17430</v>
      </c>
      <c r="H14145" t="s">
        <v>17315</v>
      </c>
      <c r="I14145" s="74">
        <v>40772</v>
      </c>
      <c r="J14145" t="s">
        <v>17325</v>
      </c>
      <c r="K14145" t="s">
        <v>19</v>
      </c>
    </row>
    <row r="14146" spans="1:11" hidden="1" x14ac:dyDescent="0.3">
      <c r="A14146" t="s">
        <v>2503</v>
      </c>
      <c r="B14146" t="s">
        <v>11508</v>
      </c>
      <c r="C14146" t="s">
        <v>17370</v>
      </c>
      <c r="D14146" t="s">
        <v>17371</v>
      </c>
      <c r="E14146" s="74">
        <v>38169</v>
      </c>
      <c r="F14146">
        <v>264.35000000000002</v>
      </c>
      <c r="G14146" t="s">
        <v>17334</v>
      </c>
      <c r="H14146" t="s">
        <v>17315</v>
      </c>
      <c r="I14146" s="74">
        <v>40772</v>
      </c>
      <c r="J14146" t="s">
        <v>17325</v>
      </c>
      <c r="K14146" t="s">
        <v>19</v>
      </c>
    </row>
    <row r="14147" spans="1:11" hidden="1" x14ac:dyDescent="0.3">
      <c r="A14147" t="s">
        <v>2503</v>
      </c>
      <c r="B14147" t="s">
        <v>11508</v>
      </c>
      <c r="C14147" t="s">
        <v>17370</v>
      </c>
      <c r="D14147" t="s">
        <v>17371</v>
      </c>
      <c r="E14147" s="74">
        <v>38169</v>
      </c>
      <c r="F14147">
        <v>264.35000000000002</v>
      </c>
      <c r="G14147" t="s">
        <v>17430</v>
      </c>
      <c r="H14147" t="s">
        <v>17315</v>
      </c>
      <c r="I14147" s="74">
        <v>40772</v>
      </c>
      <c r="J14147" t="s">
        <v>17325</v>
      </c>
      <c r="K14147" t="s">
        <v>19</v>
      </c>
    </row>
    <row r="14148" spans="1:11" hidden="1" x14ac:dyDescent="0.3">
      <c r="A14148" t="s">
        <v>2493</v>
      </c>
      <c r="B14148" t="s">
        <v>11508</v>
      </c>
      <c r="C14148" t="s">
        <v>17370</v>
      </c>
      <c r="D14148" t="s">
        <v>17371</v>
      </c>
      <c r="E14148" s="74">
        <v>37257</v>
      </c>
      <c r="F14148">
        <v>60.5</v>
      </c>
      <c r="G14148" t="s">
        <v>17334</v>
      </c>
      <c r="H14148" t="s">
        <v>17315</v>
      </c>
      <c r="I14148" s="74">
        <v>40788</v>
      </c>
      <c r="J14148" t="s">
        <v>17325</v>
      </c>
      <c r="K14148" t="s">
        <v>19</v>
      </c>
    </row>
    <row r="14149" spans="1:11" hidden="1" x14ac:dyDescent="0.3">
      <c r="A14149" t="s">
        <v>2493</v>
      </c>
      <c r="B14149" t="s">
        <v>11508</v>
      </c>
      <c r="C14149" t="s">
        <v>17370</v>
      </c>
      <c r="D14149" t="s">
        <v>17371</v>
      </c>
      <c r="E14149" s="74">
        <v>37257</v>
      </c>
      <c r="F14149">
        <v>60.5</v>
      </c>
      <c r="G14149" t="s">
        <v>17430</v>
      </c>
      <c r="H14149" t="s">
        <v>17315</v>
      </c>
      <c r="I14149" s="74">
        <v>40788</v>
      </c>
      <c r="J14149" t="s">
        <v>17325</v>
      </c>
      <c r="K14149" t="s">
        <v>19</v>
      </c>
    </row>
    <row r="14150" spans="1:11" hidden="1" x14ac:dyDescent="0.3">
      <c r="A14150" t="s">
        <v>4227</v>
      </c>
      <c r="B14150" t="s">
        <v>11508</v>
      </c>
      <c r="C14150" t="s">
        <v>17370</v>
      </c>
      <c r="D14150" t="s">
        <v>17371</v>
      </c>
      <c r="E14150" s="74">
        <v>43013</v>
      </c>
      <c r="F14150">
        <v>0.34</v>
      </c>
      <c r="G14150" t="s">
        <v>17</v>
      </c>
      <c r="H14150" t="s">
        <v>17315</v>
      </c>
      <c r="I14150" s="74">
        <v>43089</v>
      </c>
      <c r="J14150" t="s">
        <v>19</v>
      </c>
      <c r="K14150" t="s">
        <v>19</v>
      </c>
    </row>
    <row r="14151" spans="1:11" hidden="1" x14ac:dyDescent="0.3">
      <c r="A14151" t="s">
        <v>4690</v>
      </c>
      <c r="B14151" t="s">
        <v>11223</v>
      </c>
      <c r="C14151" t="s">
        <v>17370</v>
      </c>
      <c r="D14151" t="s">
        <v>17371</v>
      </c>
      <c r="E14151" s="74">
        <v>43287</v>
      </c>
      <c r="F14151">
        <v>0.38700000000000001</v>
      </c>
      <c r="G14151" t="s">
        <v>17</v>
      </c>
      <c r="H14151" t="s">
        <v>17315</v>
      </c>
      <c r="I14151" s="74">
        <v>43445</v>
      </c>
      <c r="J14151" t="s">
        <v>19</v>
      </c>
      <c r="K14151" t="s">
        <v>19</v>
      </c>
    </row>
    <row r="14152" spans="1:11" hidden="1" x14ac:dyDescent="0.3">
      <c r="A14152" t="s">
        <v>4707</v>
      </c>
      <c r="B14152" t="s">
        <v>11215</v>
      </c>
      <c r="C14152" t="s">
        <v>17370</v>
      </c>
      <c r="D14152" t="s">
        <v>17371</v>
      </c>
      <c r="E14152" s="74">
        <v>43278</v>
      </c>
      <c r="F14152">
        <v>0.20499999999999999</v>
      </c>
      <c r="G14152" t="s">
        <v>17</v>
      </c>
      <c r="H14152" t="s">
        <v>17315</v>
      </c>
      <c r="I14152" s="74">
        <v>43445</v>
      </c>
      <c r="J14152" t="s">
        <v>19</v>
      </c>
      <c r="K14152" t="s">
        <v>19</v>
      </c>
    </row>
    <row r="14153" spans="1:11" hidden="1" x14ac:dyDescent="0.3">
      <c r="A14153" t="s">
        <v>4708</v>
      </c>
      <c r="B14153" t="s">
        <v>11214</v>
      </c>
      <c r="C14153" t="s">
        <v>17370</v>
      </c>
      <c r="D14153" t="s">
        <v>17371</v>
      </c>
      <c r="E14153" s="74">
        <v>43277</v>
      </c>
      <c r="F14153">
        <v>0.20899999999999999</v>
      </c>
      <c r="G14153" t="s">
        <v>17</v>
      </c>
      <c r="H14153" t="s">
        <v>17315</v>
      </c>
      <c r="I14153" s="74">
        <v>43445</v>
      </c>
      <c r="J14153" t="s">
        <v>19</v>
      </c>
      <c r="K14153" t="s">
        <v>19</v>
      </c>
    </row>
    <row r="14154" spans="1:11" hidden="1" x14ac:dyDescent="0.3">
      <c r="A14154" t="s">
        <v>3508</v>
      </c>
      <c r="B14154" t="s">
        <v>12018</v>
      </c>
      <c r="C14154" t="s">
        <v>17784</v>
      </c>
      <c r="D14154" t="s">
        <v>17785</v>
      </c>
      <c r="E14154" s="74">
        <v>31594</v>
      </c>
      <c r="F14154">
        <v>4.0999999999999996</v>
      </c>
      <c r="G14154" t="s">
        <v>17369</v>
      </c>
      <c r="H14154" t="s">
        <v>17315</v>
      </c>
      <c r="I14154" s="74">
        <v>39855</v>
      </c>
      <c r="J14154" t="s">
        <v>19</v>
      </c>
      <c r="K14154" t="s">
        <v>19</v>
      </c>
    </row>
    <row r="14155" spans="1:11" hidden="1" x14ac:dyDescent="0.3">
      <c r="A14155" t="s">
        <v>590</v>
      </c>
      <c r="B14155" t="s">
        <v>11963</v>
      </c>
      <c r="C14155" t="s">
        <v>17365</v>
      </c>
      <c r="D14155" t="s">
        <v>17366</v>
      </c>
      <c r="E14155" s="74">
        <v>42361</v>
      </c>
      <c r="F14155">
        <v>4</v>
      </c>
      <c r="G14155" t="s">
        <v>17</v>
      </c>
      <c r="H14155" t="s">
        <v>17441</v>
      </c>
      <c r="I14155" s="74">
        <v>42485</v>
      </c>
      <c r="J14155" t="s">
        <v>19</v>
      </c>
      <c r="K14155" t="s">
        <v>19</v>
      </c>
    </row>
    <row r="14156" spans="1:11" hidden="1" x14ac:dyDescent="0.3">
      <c r="A14156" t="s">
        <v>8741</v>
      </c>
      <c r="B14156" t="s">
        <v>10212</v>
      </c>
      <c r="C14156" t="s">
        <v>17591</v>
      </c>
      <c r="D14156" t="s">
        <v>17592</v>
      </c>
      <c r="E14156" s="74">
        <v>43384</v>
      </c>
      <c r="F14156">
        <v>0.3</v>
      </c>
      <c r="G14156" t="s">
        <v>17</v>
      </c>
      <c r="H14156" t="s">
        <v>17315</v>
      </c>
      <c r="I14156" s="74">
        <v>44109</v>
      </c>
      <c r="J14156" t="s">
        <v>19</v>
      </c>
      <c r="K14156" t="s">
        <v>19</v>
      </c>
    </row>
    <row r="14157" spans="1:11" hidden="1" x14ac:dyDescent="0.3">
      <c r="A14157" t="s">
        <v>8742</v>
      </c>
      <c r="B14157" t="s">
        <v>10211</v>
      </c>
      <c r="C14157" t="s">
        <v>17591</v>
      </c>
      <c r="D14157" t="s">
        <v>17592</v>
      </c>
      <c r="E14157" s="74">
        <v>43383</v>
      </c>
      <c r="F14157">
        <v>0.3</v>
      </c>
      <c r="G14157" t="s">
        <v>17</v>
      </c>
      <c r="H14157" t="s">
        <v>17315</v>
      </c>
      <c r="I14157" s="74">
        <v>44109</v>
      </c>
      <c r="J14157" t="s">
        <v>19</v>
      </c>
      <c r="K14157" t="s">
        <v>19</v>
      </c>
    </row>
    <row r="14158" spans="1:11" hidden="1" x14ac:dyDescent="0.3">
      <c r="A14158" t="s">
        <v>15313</v>
      </c>
      <c r="B14158" t="s">
        <v>15312</v>
      </c>
      <c r="C14158" t="s">
        <v>17538</v>
      </c>
      <c r="D14158" t="s">
        <v>17539</v>
      </c>
      <c r="E14158" s="74">
        <v>44529</v>
      </c>
      <c r="F14158">
        <v>0.98799999999999999</v>
      </c>
      <c r="G14158" t="s">
        <v>17</v>
      </c>
      <c r="H14158" t="s">
        <v>17315</v>
      </c>
      <c r="I14158" s="74">
        <v>44568</v>
      </c>
      <c r="J14158" t="s">
        <v>19</v>
      </c>
      <c r="K14158" t="s">
        <v>19</v>
      </c>
    </row>
    <row r="14159" spans="1:11" hidden="1" x14ac:dyDescent="0.3">
      <c r="A14159" t="s">
        <v>16746</v>
      </c>
      <c r="B14159" t="s">
        <v>16745</v>
      </c>
      <c r="C14159" t="s">
        <v>17332</v>
      </c>
      <c r="D14159" t="s">
        <v>17333</v>
      </c>
      <c r="E14159" s="74">
        <v>42972</v>
      </c>
      <c r="F14159">
        <v>1.0229999999999999</v>
      </c>
      <c r="G14159" t="s">
        <v>17</v>
      </c>
      <c r="H14159" t="s">
        <v>17315</v>
      </c>
      <c r="I14159" s="74">
        <v>44386</v>
      </c>
      <c r="J14159" t="s">
        <v>19</v>
      </c>
      <c r="K14159" t="s">
        <v>19</v>
      </c>
    </row>
    <row r="14160" spans="1:11" hidden="1" x14ac:dyDescent="0.3">
      <c r="A14160" t="s">
        <v>16248</v>
      </c>
      <c r="B14160" t="s">
        <v>16247</v>
      </c>
      <c r="C14160" t="s">
        <v>17538</v>
      </c>
      <c r="D14160" t="s">
        <v>17539</v>
      </c>
      <c r="E14160" s="74">
        <v>44186</v>
      </c>
      <c r="F14160">
        <v>0.8</v>
      </c>
      <c r="G14160" t="s">
        <v>17</v>
      </c>
      <c r="H14160" t="s">
        <v>17315</v>
      </c>
      <c r="I14160" s="74">
        <v>44274</v>
      </c>
      <c r="J14160" t="s">
        <v>19</v>
      </c>
      <c r="K14160" t="s">
        <v>19</v>
      </c>
    </row>
    <row r="14161" spans="1:11" hidden="1" x14ac:dyDescent="0.3">
      <c r="A14161" t="s">
        <v>10104</v>
      </c>
      <c r="B14161" t="s">
        <v>16780</v>
      </c>
      <c r="C14161" t="s">
        <v>17332</v>
      </c>
      <c r="D14161" t="s">
        <v>17333</v>
      </c>
      <c r="E14161" s="74">
        <v>43133</v>
      </c>
      <c r="F14161">
        <v>0.999</v>
      </c>
      <c r="G14161" t="s">
        <v>17</v>
      </c>
      <c r="H14161" t="s">
        <v>17315</v>
      </c>
      <c r="I14161" s="74">
        <v>44211</v>
      </c>
      <c r="J14161" t="s">
        <v>19</v>
      </c>
      <c r="K14161" t="s">
        <v>19</v>
      </c>
    </row>
    <row r="14162" spans="1:11" hidden="1" x14ac:dyDescent="0.3">
      <c r="A14162" t="s">
        <v>4596</v>
      </c>
      <c r="B14162" t="s">
        <v>11288</v>
      </c>
      <c r="C14162" t="s">
        <v>17370</v>
      </c>
      <c r="D14162" t="s">
        <v>17371</v>
      </c>
      <c r="E14162" s="74">
        <v>43333</v>
      </c>
      <c r="F14162">
        <v>0.40200000000000002</v>
      </c>
      <c r="G14162" t="s">
        <v>17</v>
      </c>
      <c r="H14162" t="s">
        <v>17315</v>
      </c>
      <c r="I14162" s="74">
        <v>43416</v>
      </c>
      <c r="J14162" t="s">
        <v>19</v>
      </c>
      <c r="K14162" t="s">
        <v>19</v>
      </c>
    </row>
    <row r="14163" spans="1:11" hidden="1" x14ac:dyDescent="0.3">
      <c r="A14163" t="s">
        <v>1331</v>
      </c>
      <c r="B14163" t="s">
        <v>12368</v>
      </c>
      <c r="C14163" t="s">
        <v>17370</v>
      </c>
      <c r="D14163" t="s">
        <v>17371</v>
      </c>
      <c r="E14163" s="74">
        <v>41919</v>
      </c>
      <c r="F14163">
        <v>0.66600000000000004</v>
      </c>
      <c r="G14163" t="s">
        <v>17</v>
      </c>
      <c r="H14163" t="s">
        <v>17315</v>
      </c>
      <c r="I14163" s="74">
        <v>42059</v>
      </c>
      <c r="J14163" t="s">
        <v>19</v>
      </c>
      <c r="K14163" t="s">
        <v>19</v>
      </c>
    </row>
    <row r="14164" spans="1:11" hidden="1" x14ac:dyDescent="0.3">
      <c r="A14164" t="s">
        <v>11188</v>
      </c>
      <c r="B14164" t="s">
        <v>11187</v>
      </c>
      <c r="C14164" t="s">
        <v>17370</v>
      </c>
      <c r="D14164" t="s">
        <v>17371</v>
      </c>
      <c r="E14164" s="74">
        <v>41621</v>
      </c>
      <c r="F14164">
        <v>0.107</v>
      </c>
      <c r="G14164" t="s">
        <v>17</v>
      </c>
      <c r="H14164" t="s">
        <v>17315</v>
      </c>
      <c r="I14164" s="74">
        <v>44938</v>
      </c>
      <c r="J14164" t="s">
        <v>19</v>
      </c>
      <c r="K14164" t="s">
        <v>19</v>
      </c>
    </row>
    <row r="14165" spans="1:11" hidden="1" x14ac:dyDescent="0.3">
      <c r="A14165" t="s">
        <v>3843</v>
      </c>
      <c r="B14165" t="s">
        <v>11726</v>
      </c>
      <c r="C14165" t="s">
        <v>17370</v>
      </c>
      <c r="D14165" t="s">
        <v>17371</v>
      </c>
      <c r="E14165" s="74">
        <v>41621</v>
      </c>
      <c r="F14165">
        <v>4.7E-2</v>
      </c>
      <c r="G14165" t="s">
        <v>17</v>
      </c>
      <c r="H14165" t="s">
        <v>17315</v>
      </c>
      <c r="I14165" s="74">
        <v>42815</v>
      </c>
      <c r="J14165" t="s">
        <v>19</v>
      </c>
      <c r="K14165" t="s">
        <v>19</v>
      </c>
    </row>
    <row r="14166" spans="1:11" hidden="1" x14ac:dyDescent="0.3">
      <c r="A14166" t="s">
        <v>806</v>
      </c>
      <c r="B14166" t="s">
        <v>12094</v>
      </c>
      <c r="C14166" t="s">
        <v>17428</v>
      </c>
      <c r="D14166" t="s">
        <v>17429</v>
      </c>
      <c r="E14166" s="74">
        <v>42271</v>
      </c>
      <c r="F14166">
        <v>0.22500000000000001</v>
      </c>
      <c r="G14166" t="s">
        <v>17334</v>
      </c>
      <c r="H14166" t="s">
        <v>17315</v>
      </c>
      <c r="I14166" s="74">
        <v>42299</v>
      </c>
      <c r="J14166" t="s">
        <v>19</v>
      </c>
      <c r="K14166" t="s">
        <v>19</v>
      </c>
    </row>
    <row r="14167" spans="1:11" hidden="1" x14ac:dyDescent="0.3">
      <c r="A14167" t="s">
        <v>1734</v>
      </c>
      <c r="B14167" t="s">
        <v>12674</v>
      </c>
      <c r="C14167" t="s">
        <v>17428</v>
      </c>
      <c r="D14167" t="s">
        <v>17429</v>
      </c>
      <c r="E14167" s="74">
        <v>41423</v>
      </c>
      <c r="F14167">
        <v>0.6</v>
      </c>
      <c r="G14167" t="s">
        <v>17334</v>
      </c>
      <c r="H14167" t="s">
        <v>17315</v>
      </c>
      <c r="I14167" s="74">
        <v>41479</v>
      </c>
      <c r="J14167" t="s">
        <v>19</v>
      </c>
      <c r="K14167" t="s">
        <v>19</v>
      </c>
    </row>
    <row r="14168" spans="1:11" hidden="1" x14ac:dyDescent="0.3">
      <c r="A14168" t="s">
        <v>4815</v>
      </c>
      <c r="B14168" t="s">
        <v>11141</v>
      </c>
      <c r="C14168" t="s">
        <v>17664</v>
      </c>
      <c r="D14168" t="s">
        <v>17665</v>
      </c>
      <c r="E14168" s="74">
        <v>43081</v>
      </c>
      <c r="F14168">
        <v>25.35</v>
      </c>
      <c r="G14168" t="s">
        <v>17</v>
      </c>
      <c r="H14168" t="s">
        <v>17315</v>
      </c>
      <c r="I14168" s="74">
        <v>43536</v>
      </c>
      <c r="J14168" t="s">
        <v>19</v>
      </c>
      <c r="K14168" t="s">
        <v>19</v>
      </c>
    </row>
    <row r="14169" spans="1:11" hidden="1" x14ac:dyDescent="0.3">
      <c r="A14169" t="s">
        <v>26337</v>
      </c>
      <c r="B14169" t="s">
        <v>26338</v>
      </c>
      <c r="C14169" t="s">
        <v>17348</v>
      </c>
      <c r="D14169" t="s">
        <v>17349</v>
      </c>
      <c r="E14169" s="74">
        <v>45175</v>
      </c>
      <c r="F14169">
        <v>0.72</v>
      </c>
      <c r="G14169" t="s">
        <v>17</v>
      </c>
      <c r="H14169" t="s">
        <v>17315</v>
      </c>
      <c r="I14169" s="74">
        <v>45532</v>
      </c>
      <c r="J14169" t="s">
        <v>19</v>
      </c>
      <c r="K14169" t="s">
        <v>19</v>
      </c>
    </row>
    <row r="14170" spans="1:11" hidden="1" x14ac:dyDescent="0.3">
      <c r="A14170" t="s">
        <v>26339</v>
      </c>
      <c r="B14170" t="s">
        <v>26340</v>
      </c>
      <c r="C14170" t="s">
        <v>17348</v>
      </c>
      <c r="D14170" t="s">
        <v>17349</v>
      </c>
      <c r="E14170" s="74">
        <v>43699</v>
      </c>
      <c r="F14170">
        <v>0.54</v>
      </c>
      <c r="G14170" t="s">
        <v>17</v>
      </c>
      <c r="H14170" t="s">
        <v>17315</v>
      </c>
      <c r="I14170" s="74">
        <v>45532</v>
      </c>
      <c r="J14170" t="s">
        <v>19</v>
      </c>
      <c r="K14170" t="s">
        <v>19</v>
      </c>
    </row>
    <row r="14171" spans="1:11" hidden="1" x14ac:dyDescent="0.3">
      <c r="A14171" t="s">
        <v>25742</v>
      </c>
      <c r="B14171" t="s">
        <v>25743</v>
      </c>
      <c r="C14171" t="s">
        <v>17538</v>
      </c>
      <c r="D14171" t="s">
        <v>17539</v>
      </c>
      <c r="E14171" s="74">
        <v>45412</v>
      </c>
      <c r="F14171">
        <v>0.66611600000000004</v>
      </c>
      <c r="G14171" t="s">
        <v>17</v>
      </c>
      <c r="H14171" t="s">
        <v>17315</v>
      </c>
      <c r="I14171" s="74">
        <v>45489</v>
      </c>
      <c r="J14171" t="s">
        <v>19</v>
      </c>
      <c r="K14171" t="s">
        <v>19</v>
      </c>
    </row>
    <row r="14172" spans="1:11" hidden="1" x14ac:dyDescent="0.3">
      <c r="A14172" t="s">
        <v>10128</v>
      </c>
      <c r="B14172" t="s">
        <v>16741</v>
      </c>
      <c r="C14172" t="s">
        <v>17332</v>
      </c>
      <c r="D14172" t="s">
        <v>17333</v>
      </c>
      <c r="E14172" s="74">
        <v>42040</v>
      </c>
      <c r="F14172">
        <v>0.997</v>
      </c>
      <c r="G14172" t="s">
        <v>17</v>
      </c>
      <c r="H14172" t="s">
        <v>17315</v>
      </c>
      <c r="I14172" s="74">
        <v>44223</v>
      </c>
      <c r="J14172" t="s">
        <v>19</v>
      </c>
      <c r="K14172" t="s">
        <v>19</v>
      </c>
    </row>
    <row r="14173" spans="1:11" hidden="1" x14ac:dyDescent="0.3">
      <c r="A14173" t="s">
        <v>6913</v>
      </c>
      <c r="B14173" t="s">
        <v>10552</v>
      </c>
      <c r="C14173" t="s">
        <v>17342</v>
      </c>
      <c r="D14173" t="s">
        <v>17343</v>
      </c>
      <c r="E14173" s="74">
        <v>42430</v>
      </c>
      <c r="F14173">
        <v>0.96799999999999997</v>
      </c>
      <c r="G14173" t="s">
        <v>17</v>
      </c>
      <c r="H14173" t="s">
        <v>17315</v>
      </c>
      <c r="I14173" s="74">
        <v>43867</v>
      </c>
      <c r="J14173" t="s">
        <v>19</v>
      </c>
      <c r="K14173" t="s">
        <v>19</v>
      </c>
    </row>
    <row r="14174" spans="1:11" hidden="1" x14ac:dyDescent="0.3">
      <c r="A14174" t="s">
        <v>2871</v>
      </c>
      <c r="B14174" t="s">
        <v>13786</v>
      </c>
      <c r="C14174" t="s">
        <v>18810</v>
      </c>
      <c r="D14174" t="s">
        <v>18811</v>
      </c>
      <c r="E14174" s="74">
        <v>40166</v>
      </c>
      <c r="F14174">
        <v>102.6</v>
      </c>
      <c r="G14174" t="s">
        <v>6</v>
      </c>
      <c r="H14174" t="s">
        <v>17339</v>
      </c>
      <c r="I14174" s="74">
        <v>40199</v>
      </c>
      <c r="J14174" t="s">
        <v>19</v>
      </c>
      <c r="K14174" t="s">
        <v>19</v>
      </c>
    </row>
    <row r="14175" spans="1:11" hidden="1" x14ac:dyDescent="0.3">
      <c r="A14175" t="s">
        <v>2995</v>
      </c>
      <c r="B14175" t="s">
        <v>15430</v>
      </c>
      <c r="C14175" t="s">
        <v>17482</v>
      </c>
      <c r="D14175" t="s">
        <v>17483</v>
      </c>
      <c r="E14175" s="74">
        <v>36008</v>
      </c>
      <c r="F14175">
        <v>25.1</v>
      </c>
      <c r="G14175" t="s">
        <v>6</v>
      </c>
      <c r="H14175" t="s">
        <v>17339</v>
      </c>
      <c r="I14175" s="74">
        <v>39965</v>
      </c>
      <c r="J14175" t="s">
        <v>19</v>
      </c>
      <c r="K14175" t="s">
        <v>19</v>
      </c>
    </row>
    <row r="14176" spans="1:11" hidden="1" x14ac:dyDescent="0.3">
      <c r="A14176" t="s">
        <v>2584</v>
      </c>
      <c r="B14176" t="s">
        <v>13328</v>
      </c>
      <c r="C14176" t="s">
        <v>21794</v>
      </c>
      <c r="D14176" t="s">
        <v>21795</v>
      </c>
      <c r="E14176" s="74">
        <v>40391</v>
      </c>
      <c r="F14176">
        <v>90</v>
      </c>
      <c r="G14176" t="s">
        <v>6</v>
      </c>
      <c r="H14176" t="s">
        <v>17391</v>
      </c>
      <c r="I14176" s="74">
        <v>40655</v>
      </c>
      <c r="J14176" t="s">
        <v>19</v>
      </c>
      <c r="K14176" t="s">
        <v>19</v>
      </c>
    </row>
    <row r="14177" spans="1:11" hidden="1" x14ac:dyDescent="0.3">
      <c r="A14177" t="s">
        <v>2432</v>
      </c>
      <c r="B14177" t="s">
        <v>13207</v>
      </c>
      <c r="C14177" t="s">
        <v>18810</v>
      </c>
      <c r="D14177" t="s">
        <v>18811</v>
      </c>
      <c r="E14177" s="74">
        <v>40913</v>
      </c>
      <c r="F14177">
        <v>78.2</v>
      </c>
      <c r="G14177" t="s">
        <v>6</v>
      </c>
      <c r="H14177" t="s">
        <v>17315</v>
      </c>
      <c r="I14177" s="74">
        <v>40948</v>
      </c>
      <c r="J14177" t="s">
        <v>19</v>
      </c>
      <c r="K14177" t="s">
        <v>19</v>
      </c>
    </row>
    <row r="14178" spans="1:11" hidden="1" x14ac:dyDescent="0.3">
      <c r="A14178" t="s">
        <v>4750</v>
      </c>
      <c r="B14178" t="s">
        <v>11170</v>
      </c>
      <c r="C14178" t="s">
        <v>17370</v>
      </c>
      <c r="D14178" t="s">
        <v>17371</v>
      </c>
      <c r="E14178" s="74">
        <v>43453</v>
      </c>
      <c r="F14178">
        <v>2</v>
      </c>
      <c r="G14178" t="s">
        <v>17</v>
      </c>
      <c r="H14178" t="s">
        <v>17315</v>
      </c>
      <c r="I14178" s="74">
        <v>43516</v>
      </c>
      <c r="J14178" t="s">
        <v>19</v>
      </c>
      <c r="K14178" t="s">
        <v>19</v>
      </c>
    </row>
    <row r="14179" spans="1:11" hidden="1" x14ac:dyDescent="0.3">
      <c r="A14179" t="s">
        <v>14949</v>
      </c>
      <c r="B14179" t="s">
        <v>14948</v>
      </c>
      <c r="C14179" t="s">
        <v>17361</v>
      </c>
      <c r="D14179" t="s">
        <v>17362</v>
      </c>
      <c r="E14179" s="74">
        <v>44341</v>
      </c>
      <c r="F14179">
        <v>0.91700000000000004</v>
      </c>
      <c r="G14179" t="s">
        <v>17</v>
      </c>
      <c r="H14179" t="s">
        <v>17315</v>
      </c>
      <c r="I14179" s="74">
        <v>44687</v>
      </c>
      <c r="J14179" t="s">
        <v>19</v>
      </c>
      <c r="K14179" t="s">
        <v>19</v>
      </c>
    </row>
    <row r="14180" spans="1:11" hidden="1" x14ac:dyDescent="0.3">
      <c r="A14180" t="s">
        <v>3338</v>
      </c>
      <c r="B14180" t="s">
        <v>3339</v>
      </c>
      <c r="C14180" t="s">
        <v>17418</v>
      </c>
      <c r="D14180" t="s">
        <v>17419</v>
      </c>
      <c r="E14180" s="74">
        <v>32959</v>
      </c>
      <c r="F14180">
        <v>0.33</v>
      </c>
      <c r="G14180" t="s">
        <v>17369</v>
      </c>
      <c r="H14180" t="s">
        <v>17315</v>
      </c>
      <c r="I14180" s="74">
        <v>39671</v>
      </c>
      <c r="J14180" t="s">
        <v>19</v>
      </c>
      <c r="K14180" t="s">
        <v>19</v>
      </c>
    </row>
    <row r="14181" spans="1:11" hidden="1" x14ac:dyDescent="0.3">
      <c r="A14181" t="s">
        <v>847</v>
      </c>
      <c r="B14181" t="s">
        <v>848</v>
      </c>
      <c r="C14181" t="s">
        <v>17372</v>
      </c>
      <c r="D14181" t="s">
        <v>17373</v>
      </c>
      <c r="E14181" s="74">
        <v>42087</v>
      </c>
      <c r="F14181">
        <v>20</v>
      </c>
      <c r="G14181" t="s">
        <v>17</v>
      </c>
      <c r="H14181" t="s">
        <v>17315</v>
      </c>
      <c r="I14181" s="74">
        <v>42107</v>
      </c>
      <c r="J14181" t="s">
        <v>19</v>
      </c>
      <c r="K14181" t="s">
        <v>19</v>
      </c>
    </row>
    <row r="14182" spans="1:11" hidden="1" x14ac:dyDescent="0.3">
      <c r="A14182" t="s">
        <v>778</v>
      </c>
      <c r="B14182" t="s">
        <v>12070</v>
      </c>
      <c r="C14182" t="s">
        <v>17372</v>
      </c>
      <c r="D14182" t="s">
        <v>17373</v>
      </c>
      <c r="E14182" s="74">
        <v>42107</v>
      </c>
      <c r="F14182">
        <v>1.5</v>
      </c>
      <c r="G14182" t="s">
        <v>17</v>
      </c>
      <c r="H14182" t="s">
        <v>17315</v>
      </c>
      <c r="I14182" s="74">
        <v>42191</v>
      </c>
      <c r="J14182" t="s">
        <v>19</v>
      </c>
      <c r="K14182" t="s">
        <v>19</v>
      </c>
    </row>
    <row r="14183" spans="1:11" hidden="1" x14ac:dyDescent="0.3">
      <c r="A14183" t="s">
        <v>777</v>
      </c>
      <c r="B14183" t="s">
        <v>12069</v>
      </c>
      <c r="C14183" t="s">
        <v>17372</v>
      </c>
      <c r="D14183" t="s">
        <v>17373</v>
      </c>
      <c r="E14183" s="74">
        <v>42108</v>
      </c>
      <c r="F14183">
        <v>1.5</v>
      </c>
      <c r="G14183" t="s">
        <v>17</v>
      </c>
      <c r="H14183" t="s">
        <v>17315</v>
      </c>
      <c r="I14183" s="74">
        <v>42191</v>
      </c>
      <c r="J14183" t="s">
        <v>19</v>
      </c>
      <c r="K14183" t="s">
        <v>19</v>
      </c>
    </row>
    <row r="14184" spans="1:11" hidden="1" x14ac:dyDescent="0.3">
      <c r="A14184" t="s">
        <v>3513</v>
      </c>
      <c r="B14184" t="s">
        <v>12050</v>
      </c>
      <c r="C14184" t="s">
        <v>17784</v>
      </c>
      <c r="D14184" t="s">
        <v>17785</v>
      </c>
      <c r="E14184" s="74">
        <v>30164</v>
      </c>
      <c r="F14184">
        <v>10.1</v>
      </c>
      <c r="G14184" t="s">
        <v>17369</v>
      </c>
      <c r="H14184" t="s">
        <v>17315</v>
      </c>
      <c r="I14184" s="74">
        <v>41705</v>
      </c>
      <c r="J14184" t="s">
        <v>19</v>
      </c>
      <c r="K14184" t="s">
        <v>19</v>
      </c>
    </row>
    <row r="14185" spans="1:11" hidden="1" x14ac:dyDescent="0.3">
      <c r="A14185" t="s">
        <v>15815</v>
      </c>
      <c r="B14185" t="s">
        <v>15620</v>
      </c>
      <c r="C14185" t="s">
        <v>17342</v>
      </c>
      <c r="D14185" t="s">
        <v>17343</v>
      </c>
      <c r="E14185" s="74">
        <v>40275</v>
      </c>
      <c r="F14185">
        <v>0.29899999999999999</v>
      </c>
      <c r="G14185" t="s">
        <v>17</v>
      </c>
      <c r="H14185" t="s">
        <v>17315</v>
      </c>
      <c r="I14185" s="74">
        <v>44491</v>
      </c>
      <c r="J14185" t="s">
        <v>19</v>
      </c>
      <c r="K14185" t="s">
        <v>19</v>
      </c>
    </row>
    <row r="14186" spans="1:11" hidden="1" x14ac:dyDescent="0.3">
      <c r="A14186" t="s">
        <v>15621</v>
      </c>
      <c r="B14186" t="s">
        <v>15620</v>
      </c>
      <c r="C14186" t="s">
        <v>17342</v>
      </c>
      <c r="D14186" t="s">
        <v>17343</v>
      </c>
      <c r="E14186" s="74">
        <v>40274</v>
      </c>
      <c r="F14186">
        <v>0.23100000000000001</v>
      </c>
      <c r="G14186" t="s">
        <v>17</v>
      </c>
      <c r="H14186" t="s">
        <v>17315</v>
      </c>
      <c r="I14186" s="74">
        <v>44736</v>
      </c>
      <c r="J14186" t="s">
        <v>19</v>
      </c>
      <c r="K14186" t="s">
        <v>19</v>
      </c>
    </row>
    <row r="14187" spans="1:11" hidden="1" x14ac:dyDescent="0.3">
      <c r="A14187" t="s">
        <v>24635</v>
      </c>
      <c r="B14187" t="s">
        <v>24636</v>
      </c>
      <c r="C14187" t="s">
        <v>24633</v>
      </c>
      <c r="D14187" t="s">
        <v>24634</v>
      </c>
      <c r="E14187" s="74">
        <v>43654</v>
      </c>
      <c r="F14187">
        <v>3.5999999999999997E-2</v>
      </c>
      <c r="G14187" t="s">
        <v>17</v>
      </c>
      <c r="H14187" t="s">
        <v>17315</v>
      </c>
      <c r="I14187" s="74">
        <v>45376</v>
      </c>
      <c r="J14187" t="s">
        <v>19</v>
      </c>
      <c r="K14187" t="s">
        <v>19</v>
      </c>
    </row>
    <row r="14188" spans="1:11" hidden="1" x14ac:dyDescent="0.3">
      <c r="A14188" t="s">
        <v>14512</v>
      </c>
      <c r="B14188" t="s">
        <v>14511</v>
      </c>
      <c r="C14188" t="s">
        <v>17442</v>
      </c>
      <c r="D14188" t="s">
        <v>17443</v>
      </c>
      <c r="E14188" s="74">
        <v>44336</v>
      </c>
      <c r="F14188">
        <v>2</v>
      </c>
      <c r="G14188" t="s">
        <v>17</v>
      </c>
      <c r="H14188" t="s">
        <v>17441</v>
      </c>
      <c r="I14188" s="74">
        <v>44893</v>
      </c>
      <c r="J14188" t="s">
        <v>19</v>
      </c>
      <c r="K14188" t="s">
        <v>19</v>
      </c>
    </row>
    <row r="14189" spans="1:11" hidden="1" x14ac:dyDescent="0.3">
      <c r="A14189" t="s">
        <v>14510</v>
      </c>
      <c r="B14189" t="s">
        <v>14509</v>
      </c>
      <c r="C14189" t="s">
        <v>17442</v>
      </c>
      <c r="D14189" t="s">
        <v>17443</v>
      </c>
      <c r="E14189" s="74">
        <v>44467</v>
      </c>
      <c r="F14189">
        <v>2</v>
      </c>
      <c r="G14189" t="s">
        <v>17</v>
      </c>
      <c r="H14189" t="s">
        <v>17441</v>
      </c>
      <c r="I14189" s="74">
        <v>44893</v>
      </c>
      <c r="J14189" t="s">
        <v>19</v>
      </c>
      <c r="K14189" t="s">
        <v>19</v>
      </c>
    </row>
    <row r="14190" spans="1:11" hidden="1" x14ac:dyDescent="0.3">
      <c r="A14190" t="s">
        <v>14508</v>
      </c>
      <c r="B14190" t="s">
        <v>14507</v>
      </c>
      <c r="C14190" t="s">
        <v>17442</v>
      </c>
      <c r="D14190" t="s">
        <v>17443</v>
      </c>
      <c r="E14190" s="74">
        <v>44467</v>
      </c>
      <c r="F14190">
        <v>2</v>
      </c>
      <c r="G14190" t="s">
        <v>17</v>
      </c>
      <c r="H14190" t="s">
        <v>17441</v>
      </c>
      <c r="I14190" s="74">
        <v>44893</v>
      </c>
      <c r="J14190" t="s">
        <v>19</v>
      </c>
      <c r="K14190" t="s">
        <v>19</v>
      </c>
    </row>
    <row r="14191" spans="1:11" hidden="1" x14ac:dyDescent="0.3">
      <c r="A14191" t="s">
        <v>14506</v>
      </c>
      <c r="B14191" t="s">
        <v>14505</v>
      </c>
      <c r="C14191" t="s">
        <v>17442</v>
      </c>
      <c r="D14191" t="s">
        <v>17443</v>
      </c>
      <c r="E14191" s="74">
        <v>44467</v>
      </c>
      <c r="F14191">
        <v>2</v>
      </c>
      <c r="G14191" t="s">
        <v>17</v>
      </c>
      <c r="H14191" t="s">
        <v>17441</v>
      </c>
      <c r="I14191" s="74">
        <v>44893</v>
      </c>
      <c r="J14191" t="s">
        <v>19</v>
      </c>
      <c r="K14191" t="s">
        <v>19</v>
      </c>
    </row>
    <row r="14192" spans="1:11" hidden="1" x14ac:dyDescent="0.3">
      <c r="A14192" t="s">
        <v>20557</v>
      </c>
      <c r="B14192" t="s">
        <v>20558</v>
      </c>
      <c r="C14192" t="s">
        <v>17538</v>
      </c>
      <c r="D14192" t="s">
        <v>17539</v>
      </c>
      <c r="E14192" s="74">
        <v>44700</v>
      </c>
      <c r="F14192">
        <v>0.38500000000000001</v>
      </c>
      <c r="G14192" t="s">
        <v>17</v>
      </c>
      <c r="H14192" t="s">
        <v>17315</v>
      </c>
      <c r="I14192" s="74">
        <v>45177</v>
      </c>
      <c r="J14192" t="s">
        <v>19</v>
      </c>
      <c r="K14192" t="s">
        <v>19</v>
      </c>
    </row>
    <row r="14193" spans="1:11" hidden="1" x14ac:dyDescent="0.3">
      <c r="A14193" t="s">
        <v>28007</v>
      </c>
      <c r="B14193" t="s">
        <v>28008</v>
      </c>
      <c r="C14193" t="s">
        <v>28009</v>
      </c>
      <c r="D14193" t="s">
        <v>28010</v>
      </c>
      <c r="E14193" s="74">
        <v>45456</v>
      </c>
      <c r="F14193">
        <v>2.95</v>
      </c>
      <c r="G14193" t="s">
        <v>17</v>
      </c>
      <c r="H14193" t="s">
        <v>17339</v>
      </c>
      <c r="I14193" s="74">
        <v>45709</v>
      </c>
      <c r="J14193" t="s">
        <v>19</v>
      </c>
      <c r="K14193" t="s">
        <v>19</v>
      </c>
    </row>
    <row r="14194" spans="1:11" hidden="1" x14ac:dyDescent="0.3">
      <c r="A14194" t="s">
        <v>2915</v>
      </c>
      <c r="B14194" t="s">
        <v>2914</v>
      </c>
      <c r="C14194" t="s">
        <v>18706</v>
      </c>
      <c r="D14194" t="s">
        <v>2914</v>
      </c>
      <c r="E14194" s="74">
        <v>40026</v>
      </c>
      <c r="F14194">
        <v>0.188</v>
      </c>
      <c r="G14194" t="s">
        <v>17</v>
      </c>
      <c r="H14194" t="s">
        <v>17315</v>
      </c>
      <c r="I14194" s="74">
        <v>40183</v>
      </c>
      <c r="J14194" t="s">
        <v>19</v>
      </c>
      <c r="K14194" t="s">
        <v>19</v>
      </c>
    </row>
    <row r="14195" spans="1:11" hidden="1" x14ac:dyDescent="0.3">
      <c r="A14195" t="s">
        <v>1249</v>
      </c>
      <c r="B14195" t="s">
        <v>12338</v>
      </c>
      <c r="C14195" t="s">
        <v>17468</v>
      </c>
      <c r="D14195" t="s">
        <v>17469</v>
      </c>
      <c r="E14195" s="74">
        <v>4019</v>
      </c>
      <c r="F14195">
        <v>2.4</v>
      </c>
      <c r="G14195" t="s">
        <v>17369</v>
      </c>
      <c r="H14195" t="s">
        <v>17465</v>
      </c>
      <c r="I14195" s="74">
        <v>41752</v>
      </c>
      <c r="J14195" t="s">
        <v>19</v>
      </c>
      <c r="K14195" t="s">
        <v>19</v>
      </c>
    </row>
    <row r="14196" spans="1:11" hidden="1" x14ac:dyDescent="0.3">
      <c r="A14196" t="s">
        <v>1206</v>
      </c>
      <c r="B14196" t="s">
        <v>12306</v>
      </c>
      <c r="C14196" t="s">
        <v>17428</v>
      </c>
      <c r="D14196" t="s">
        <v>17429</v>
      </c>
      <c r="E14196" s="74">
        <v>41628</v>
      </c>
      <c r="F14196">
        <v>0.46500000000000002</v>
      </c>
      <c r="G14196" t="s">
        <v>17</v>
      </c>
      <c r="H14196" t="s">
        <v>17315</v>
      </c>
      <c r="I14196" s="74">
        <v>41831</v>
      </c>
      <c r="J14196" t="s">
        <v>19</v>
      </c>
      <c r="K14196" t="s">
        <v>19</v>
      </c>
    </row>
    <row r="14197" spans="1:11" hidden="1" x14ac:dyDescent="0.3">
      <c r="A14197" t="s">
        <v>13640</v>
      </c>
      <c r="B14197" t="s">
        <v>13639</v>
      </c>
      <c r="C14197" t="s">
        <v>17538</v>
      </c>
      <c r="D14197" t="s">
        <v>17539</v>
      </c>
      <c r="E14197" s="74">
        <v>44964</v>
      </c>
      <c r="F14197">
        <v>0.15</v>
      </c>
      <c r="G14197" t="s">
        <v>17</v>
      </c>
      <c r="H14197" t="s">
        <v>17315</v>
      </c>
      <c r="I14197" s="74">
        <v>45007</v>
      </c>
      <c r="J14197" t="s">
        <v>19</v>
      </c>
      <c r="K14197" t="s">
        <v>19</v>
      </c>
    </row>
    <row r="14198" spans="1:11" hidden="1" x14ac:dyDescent="0.3">
      <c r="A14198" t="s">
        <v>175</v>
      </c>
      <c r="B14198" t="s">
        <v>11729</v>
      </c>
      <c r="C14198" t="s">
        <v>17536</v>
      </c>
      <c r="D14198" t="s">
        <v>17537</v>
      </c>
      <c r="E14198" s="74">
        <v>42647</v>
      </c>
      <c r="F14198">
        <v>1</v>
      </c>
      <c r="G14198" t="s">
        <v>17334</v>
      </c>
      <c r="H14198" t="s">
        <v>17315</v>
      </c>
      <c r="I14198" s="74">
        <v>42793</v>
      </c>
      <c r="J14198" t="s">
        <v>19</v>
      </c>
      <c r="K14198" t="s">
        <v>19</v>
      </c>
    </row>
    <row r="14199" spans="1:11" hidden="1" x14ac:dyDescent="0.3">
      <c r="A14199" t="s">
        <v>4873</v>
      </c>
      <c r="B14199" t="s">
        <v>11264</v>
      </c>
      <c r="C14199" t="s">
        <v>17536</v>
      </c>
      <c r="D14199" t="s">
        <v>17537</v>
      </c>
      <c r="E14199" s="74">
        <v>43647</v>
      </c>
      <c r="F14199">
        <v>1.03</v>
      </c>
      <c r="G14199" t="s">
        <v>17334</v>
      </c>
      <c r="H14199" t="s">
        <v>17315</v>
      </c>
      <c r="I14199" s="74">
        <v>43669</v>
      </c>
      <c r="J14199" t="s">
        <v>19</v>
      </c>
      <c r="K14199" t="s">
        <v>19</v>
      </c>
    </row>
    <row r="14200" spans="1:11" hidden="1" x14ac:dyDescent="0.3">
      <c r="A14200" t="s">
        <v>4874</v>
      </c>
      <c r="B14200" t="s">
        <v>11263</v>
      </c>
      <c r="C14200" t="s">
        <v>17536</v>
      </c>
      <c r="D14200" t="s">
        <v>17537</v>
      </c>
      <c r="E14200" s="74">
        <v>43647</v>
      </c>
      <c r="F14200">
        <v>1.03</v>
      </c>
      <c r="G14200" t="s">
        <v>17334</v>
      </c>
      <c r="H14200" t="s">
        <v>17315</v>
      </c>
      <c r="I14200" s="74">
        <v>43669</v>
      </c>
      <c r="J14200" t="s">
        <v>19</v>
      </c>
      <c r="K14200" t="s">
        <v>19</v>
      </c>
    </row>
    <row r="14201" spans="1:11" hidden="1" x14ac:dyDescent="0.3">
      <c r="A14201" t="s">
        <v>4105</v>
      </c>
      <c r="B14201" t="s">
        <v>11575</v>
      </c>
      <c r="C14201" t="s">
        <v>17536</v>
      </c>
      <c r="D14201" t="s">
        <v>17537</v>
      </c>
      <c r="E14201" s="74">
        <v>42871</v>
      </c>
      <c r="F14201">
        <v>0.6</v>
      </c>
      <c r="G14201" t="s">
        <v>17334</v>
      </c>
      <c r="H14201" t="s">
        <v>17315</v>
      </c>
      <c r="I14201" s="74">
        <v>42949</v>
      </c>
      <c r="J14201" t="s">
        <v>19</v>
      </c>
      <c r="K14201" t="s">
        <v>19</v>
      </c>
    </row>
    <row r="14202" spans="1:11" hidden="1" x14ac:dyDescent="0.3">
      <c r="A14202" t="s">
        <v>4631</v>
      </c>
      <c r="B14202" t="s">
        <v>11262</v>
      </c>
      <c r="C14202" t="s">
        <v>17536</v>
      </c>
      <c r="D14202" t="s">
        <v>17537</v>
      </c>
      <c r="E14202" s="74">
        <v>43476</v>
      </c>
      <c r="F14202">
        <v>0.8</v>
      </c>
      <c r="G14202" t="s">
        <v>17334</v>
      </c>
      <c r="H14202" t="s">
        <v>17315</v>
      </c>
      <c r="I14202" s="74">
        <v>43503</v>
      </c>
      <c r="J14202" t="s">
        <v>19</v>
      </c>
      <c r="K14202" t="s">
        <v>19</v>
      </c>
    </row>
    <row r="14203" spans="1:11" hidden="1" x14ac:dyDescent="0.3">
      <c r="A14203" t="s">
        <v>606</v>
      </c>
      <c r="B14203" t="s">
        <v>11953</v>
      </c>
      <c r="C14203" t="s">
        <v>22094</v>
      </c>
      <c r="D14203" t="s">
        <v>22095</v>
      </c>
      <c r="E14203" s="74">
        <v>42340</v>
      </c>
      <c r="F14203">
        <v>0.123</v>
      </c>
      <c r="G14203" t="s">
        <v>17</v>
      </c>
      <c r="H14203" t="s">
        <v>17315</v>
      </c>
      <c r="I14203" s="74">
        <v>42375</v>
      </c>
      <c r="J14203" t="s">
        <v>19</v>
      </c>
      <c r="K14203" t="s">
        <v>19</v>
      </c>
    </row>
    <row r="14204" spans="1:11" hidden="1" x14ac:dyDescent="0.3">
      <c r="A14204" t="s">
        <v>576</v>
      </c>
      <c r="B14204" t="s">
        <v>11953</v>
      </c>
      <c r="C14204" t="s">
        <v>22094</v>
      </c>
      <c r="D14204" t="s">
        <v>22095</v>
      </c>
      <c r="E14204" s="74">
        <v>42340</v>
      </c>
      <c r="F14204">
        <v>0.19400000000000001</v>
      </c>
      <c r="G14204" t="s">
        <v>17</v>
      </c>
      <c r="H14204" t="s">
        <v>17315</v>
      </c>
      <c r="I14204" s="74">
        <v>42402</v>
      </c>
      <c r="J14204" t="s">
        <v>19</v>
      </c>
      <c r="K14204" t="s">
        <v>19</v>
      </c>
    </row>
    <row r="14205" spans="1:11" hidden="1" x14ac:dyDescent="0.3">
      <c r="A14205" t="s">
        <v>7791</v>
      </c>
      <c r="B14205" t="s">
        <v>10559</v>
      </c>
      <c r="C14205" t="s">
        <v>17342</v>
      </c>
      <c r="D14205" t="s">
        <v>17343</v>
      </c>
      <c r="E14205" s="74">
        <v>42454</v>
      </c>
      <c r="F14205">
        <v>0.999</v>
      </c>
      <c r="G14205" t="s">
        <v>17</v>
      </c>
      <c r="H14205" t="s">
        <v>17315</v>
      </c>
      <c r="I14205" s="74">
        <v>43927</v>
      </c>
      <c r="J14205" t="s">
        <v>19</v>
      </c>
      <c r="K14205" t="s">
        <v>19</v>
      </c>
    </row>
    <row r="14206" spans="1:11" hidden="1" x14ac:dyDescent="0.3">
      <c r="A14206" t="s">
        <v>8885</v>
      </c>
      <c r="B14206" t="s">
        <v>17192</v>
      </c>
      <c r="C14206" t="s">
        <v>17346</v>
      </c>
      <c r="D14206" t="s">
        <v>17347</v>
      </c>
      <c r="E14206" s="74">
        <v>41590</v>
      </c>
      <c r="F14206">
        <v>0.184</v>
      </c>
      <c r="G14206" t="s">
        <v>17</v>
      </c>
      <c r="H14206" t="s">
        <v>17315</v>
      </c>
      <c r="I14206" s="74">
        <v>44061</v>
      </c>
      <c r="J14206" t="s">
        <v>19</v>
      </c>
      <c r="K14206" t="s">
        <v>19</v>
      </c>
    </row>
    <row r="14207" spans="1:11" hidden="1" x14ac:dyDescent="0.3">
      <c r="A14207" t="s">
        <v>416</v>
      </c>
      <c r="B14207" t="s">
        <v>11882</v>
      </c>
      <c r="C14207" t="s">
        <v>21926</v>
      </c>
      <c r="D14207" t="s">
        <v>21927</v>
      </c>
      <c r="E14207" s="74">
        <v>42517</v>
      </c>
      <c r="F14207">
        <v>9.5</v>
      </c>
      <c r="G14207" t="s">
        <v>21806</v>
      </c>
      <c r="H14207" t="s">
        <v>17397</v>
      </c>
      <c r="I14207" s="74">
        <v>42611</v>
      </c>
      <c r="J14207" t="s">
        <v>19</v>
      </c>
      <c r="K14207" t="s">
        <v>19</v>
      </c>
    </row>
    <row r="14208" spans="1:11" hidden="1" x14ac:dyDescent="0.3">
      <c r="A14208" t="s">
        <v>14576</v>
      </c>
      <c r="B14208" t="s">
        <v>14575</v>
      </c>
      <c r="C14208" t="s">
        <v>17538</v>
      </c>
      <c r="D14208" t="s">
        <v>17539</v>
      </c>
      <c r="E14208" s="74">
        <v>42705</v>
      </c>
      <c r="F14208">
        <v>0.27300000000000002</v>
      </c>
      <c r="G14208" t="s">
        <v>17</v>
      </c>
      <c r="H14208" t="s">
        <v>17315</v>
      </c>
      <c r="I14208" s="74">
        <v>44789</v>
      </c>
      <c r="J14208" t="s">
        <v>19</v>
      </c>
      <c r="K14208" t="s">
        <v>19</v>
      </c>
    </row>
    <row r="14209" spans="1:11" hidden="1" x14ac:dyDescent="0.3">
      <c r="A14209" t="s">
        <v>14574</v>
      </c>
      <c r="B14209" t="s">
        <v>14573</v>
      </c>
      <c r="C14209" t="s">
        <v>17538</v>
      </c>
      <c r="D14209" t="s">
        <v>17539</v>
      </c>
      <c r="E14209" s="74">
        <v>42766</v>
      </c>
      <c r="F14209">
        <v>0.158</v>
      </c>
      <c r="G14209" t="s">
        <v>17</v>
      </c>
      <c r="H14209" t="s">
        <v>17315</v>
      </c>
      <c r="I14209" s="74">
        <v>44789</v>
      </c>
      <c r="J14209" t="s">
        <v>19</v>
      </c>
      <c r="K14209" t="s">
        <v>19</v>
      </c>
    </row>
    <row r="14210" spans="1:11" hidden="1" x14ac:dyDescent="0.3">
      <c r="A14210" t="s">
        <v>14970</v>
      </c>
      <c r="B14210" t="s">
        <v>14969</v>
      </c>
      <c r="C14210" t="s">
        <v>17534</v>
      </c>
      <c r="D14210" t="s">
        <v>17535</v>
      </c>
      <c r="E14210" s="74">
        <v>44560</v>
      </c>
      <c r="F14210">
        <v>0.115</v>
      </c>
      <c r="G14210" t="s">
        <v>17</v>
      </c>
      <c r="H14210" t="s">
        <v>17315</v>
      </c>
      <c r="I14210" s="74">
        <v>44841</v>
      </c>
      <c r="J14210" t="s">
        <v>19</v>
      </c>
      <c r="K14210" t="s">
        <v>19</v>
      </c>
    </row>
    <row r="14211" spans="1:11" hidden="1" x14ac:dyDescent="0.3">
      <c r="A14211" t="s">
        <v>824</v>
      </c>
      <c r="B14211" t="s">
        <v>825</v>
      </c>
      <c r="C14211" t="s">
        <v>17372</v>
      </c>
      <c r="D14211" t="s">
        <v>17373</v>
      </c>
      <c r="E14211" s="74">
        <v>42158</v>
      </c>
      <c r="F14211">
        <v>5</v>
      </c>
      <c r="G14211" t="s">
        <v>17</v>
      </c>
      <c r="H14211" t="s">
        <v>17315</v>
      </c>
      <c r="I14211" s="74">
        <v>42199</v>
      </c>
      <c r="J14211" t="s">
        <v>19</v>
      </c>
      <c r="K14211" t="s">
        <v>19</v>
      </c>
    </row>
    <row r="14212" spans="1:11" hidden="1" x14ac:dyDescent="0.3">
      <c r="A14212" t="s">
        <v>822</v>
      </c>
      <c r="B14212" t="s">
        <v>823</v>
      </c>
      <c r="C14212" t="s">
        <v>17372</v>
      </c>
      <c r="D14212" t="s">
        <v>17373</v>
      </c>
      <c r="E14212" s="74">
        <v>42158</v>
      </c>
      <c r="F14212">
        <v>5</v>
      </c>
      <c r="G14212" t="s">
        <v>17</v>
      </c>
      <c r="H14212" t="s">
        <v>17315</v>
      </c>
      <c r="I14212" s="74">
        <v>42199</v>
      </c>
      <c r="J14212" t="s">
        <v>19</v>
      </c>
      <c r="K14212" t="s">
        <v>19</v>
      </c>
    </row>
    <row r="14213" spans="1:11" hidden="1" x14ac:dyDescent="0.3">
      <c r="A14213" t="s">
        <v>960</v>
      </c>
      <c r="B14213" t="s">
        <v>961</v>
      </c>
      <c r="C14213" t="s">
        <v>17372</v>
      </c>
      <c r="D14213" t="s">
        <v>17373</v>
      </c>
      <c r="E14213" s="74">
        <v>41958</v>
      </c>
      <c r="F14213">
        <v>1.5</v>
      </c>
      <c r="G14213" t="s">
        <v>17</v>
      </c>
      <c r="H14213" t="s">
        <v>17315</v>
      </c>
      <c r="I14213" s="74">
        <v>42058</v>
      </c>
      <c r="J14213" t="s">
        <v>19</v>
      </c>
      <c r="K14213" t="s">
        <v>19</v>
      </c>
    </row>
    <row r="14214" spans="1:11" hidden="1" x14ac:dyDescent="0.3">
      <c r="A14214" t="s">
        <v>958</v>
      </c>
      <c r="B14214" t="s">
        <v>959</v>
      </c>
      <c r="C14214" t="s">
        <v>17372</v>
      </c>
      <c r="D14214" t="s">
        <v>17373</v>
      </c>
      <c r="E14214" s="74">
        <v>41958</v>
      </c>
      <c r="F14214">
        <v>1.5</v>
      </c>
      <c r="G14214" t="s">
        <v>17</v>
      </c>
      <c r="H14214" t="s">
        <v>17315</v>
      </c>
      <c r="I14214" s="74">
        <v>42058</v>
      </c>
      <c r="J14214" t="s">
        <v>19</v>
      </c>
      <c r="K14214" t="s">
        <v>19</v>
      </c>
    </row>
    <row r="14215" spans="1:11" hidden="1" x14ac:dyDescent="0.3">
      <c r="A14215" t="s">
        <v>956</v>
      </c>
      <c r="B14215" t="s">
        <v>957</v>
      </c>
      <c r="C14215" t="s">
        <v>17372</v>
      </c>
      <c r="D14215" t="s">
        <v>17373</v>
      </c>
      <c r="E14215" s="74">
        <v>41958</v>
      </c>
      <c r="F14215">
        <v>1.5</v>
      </c>
      <c r="G14215" t="s">
        <v>17</v>
      </c>
      <c r="H14215" t="s">
        <v>17315</v>
      </c>
      <c r="I14215" s="74">
        <v>42058</v>
      </c>
      <c r="J14215" t="s">
        <v>19</v>
      </c>
      <c r="K14215" t="s">
        <v>19</v>
      </c>
    </row>
    <row r="14216" spans="1:11" hidden="1" x14ac:dyDescent="0.3">
      <c r="A14216" t="s">
        <v>954</v>
      </c>
      <c r="B14216" t="s">
        <v>955</v>
      </c>
      <c r="C14216" t="s">
        <v>17372</v>
      </c>
      <c r="D14216" t="s">
        <v>17373</v>
      </c>
      <c r="E14216" s="74">
        <v>41958</v>
      </c>
      <c r="F14216">
        <v>1.5</v>
      </c>
      <c r="G14216" t="s">
        <v>17</v>
      </c>
      <c r="H14216" t="s">
        <v>17315</v>
      </c>
      <c r="I14216" s="74">
        <v>42058</v>
      </c>
      <c r="J14216" t="s">
        <v>19</v>
      </c>
      <c r="K14216" t="s">
        <v>19</v>
      </c>
    </row>
    <row r="14217" spans="1:11" hidden="1" x14ac:dyDescent="0.3">
      <c r="A14217" t="s">
        <v>2846</v>
      </c>
      <c r="B14217" t="s">
        <v>13741</v>
      </c>
      <c r="C14217" t="s">
        <v>17393</v>
      </c>
      <c r="D14217" t="s">
        <v>17394</v>
      </c>
      <c r="E14217" s="74">
        <v>40142</v>
      </c>
      <c r="F14217">
        <v>0.5</v>
      </c>
      <c r="G14217" t="s">
        <v>17</v>
      </c>
      <c r="H14217" t="s">
        <v>17315</v>
      </c>
      <c r="I14217" s="74">
        <v>40283</v>
      </c>
      <c r="J14217" t="s">
        <v>19</v>
      </c>
      <c r="K14217" t="s">
        <v>19</v>
      </c>
    </row>
    <row r="14218" spans="1:11" hidden="1" x14ac:dyDescent="0.3">
      <c r="A14218" t="s">
        <v>3493</v>
      </c>
      <c r="B14218" t="s">
        <v>11889</v>
      </c>
      <c r="C14218" t="s">
        <v>22126</v>
      </c>
      <c r="D14218" t="s">
        <v>22127</v>
      </c>
      <c r="E14218" s="74">
        <v>30713</v>
      </c>
      <c r="F14218">
        <v>6.335</v>
      </c>
      <c r="G14218" t="s">
        <v>6</v>
      </c>
      <c r="H14218" t="s">
        <v>17315</v>
      </c>
      <c r="I14218" s="74">
        <v>41862</v>
      </c>
      <c r="J14218" t="s">
        <v>19</v>
      </c>
      <c r="K14218" t="s">
        <v>19</v>
      </c>
    </row>
    <row r="14219" spans="1:11" hidden="1" x14ac:dyDescent="0.3">
      <c r="A14219" t="s">
        <v>3492</v>
      </c>
      <c r="B14219" t="s">
        <v>11884</v>
      </c>
      <c r="C14219" t="s">
        <v>22126</v>
      </c>
      <c r="D14219" t="s">
        <v>22127</v>
      </c>
      <c r="E14219" s="74">
        <v>30926</v>
      </c>
      <c r="F14219">
        <v>6.66</v>
      </c>
      <c r="G14219" t="s">
        <v>6</v>
      </c>
      <c r="H14219" t="s">
        <v>17315</v>
      </c>
      <c r="I14219" s="74">
        <v>41977</v>
      </c>
      <c r="J14219" t="s">
        <v>19</v>
      </c>
      <c r="K14219" t="s">
        <v>19</v>
      </c>
    </row>
    <row r="14220" spans="1:11" hidden="1" x14ac:dyDescent="0.3">
      <c r="A14220" t="s">
        <v>3491</v>
      </c>
      <c r="B14220" t="s">
        <v>11877</v>
      </c>
      <c r="C14220" t="s">
        <v>22126</v>
      </c>
      <c r="D14220" t="s">
        <v>22127</v>
      </c>
      <c r="E14220" s="74">
        <v>31017</v>
      </c>
      <c r="F14220">
        <v>4.5</v>
      </c>
      <c r="G14220" t="s">
        <v>6</v>
      </c>
      <c r="H14220" t="s">
        <v>17315</v>
      </c>
      <c r="I14220" s="74">
        <v>39657</v>
      </c>
      <c r="J14220" t="s">
        <v>19</v>
      </c>
      <c r="K14220" t="s">
        <v>19</v>
      </c>
    </row>
    <row r="14221" spans="1:11" hidden="1" x14ac:dyDescent="0.3">
      <c r="A14221" t="s">
        <v>3490</v>
      </c>
      <c r="B14221" t="s">
        <v>11871</v>
      </c>
      <c r="C14221" t="s">
        <v>22126</v>
      </c>
      <c r="D14221" t="s">
        <v>22127</v>
      </c>
      <c r="E14221" s="74">
        <v>31337</v>
      </c>
      <c r="F14221">
        <v>6.34</v>
      </c>
      <c r="G14221" t="s">
        <v>6</v>
      </c>
      <c r="H14221" t="s">
        <v>17315</v>
      </c>
      <c r="I14221" s="74">
        <v>39657</v>
      </c>
      <c r="J14221" t="s">
        <v>19</v>
      </c>
      <c r="K14221" t="s">
        <v>19</v>
      </c>
    </row>
    <row r="14222" spans="1:11" hidden="1" x14ac:dyDescent="0.3">
      <c r="A14222" t="s">
        <v>24860</v>
      </c>
      <c r="B14222" t="s">
        <v>24861</v>
      </c>
      <c r="C14222" t="s">
        <v>17486</v>
      </c>
      <c r="D14222" t="s">
        <v>17487</v>
      </c>
      <c r="E14222" s="74">
        <v>45377</v>
      </c>
      <c r="F14222">
        <v>200</v>
      </c>
      <c r="G14222" t="s">
        <v>17</v>
      </c>
      <c r="H14222" t="s">
        <v>17315</v>
      </c>
      <c r="I14222" s="74">
        <v>45397</v>
      </c>
      <c r="J14222" t="s">
        <v>19</v>
      </c>
      <c r="K14222" t="s">
        <v>19</v>
      </c>
    </row>
    <row r="14223" spans="1:11" hidden="1" x14ac:dyDescent="0.3">
      <c r="A14223" t="s">
        <v>157</v>
      </c>
      <c r="B14223" t="s">
        <v>11710</v>
      </c>
      <c r="C14223" t="s">
        <v>17826</v>
      </c>
      <c r="D14223" t="s">
        <v>17827</v>
      </c>
      <c r="E14223" s="74">
        <v>42705</v>
      </c>
      <c r="F14223">
        <v>13.2</v>
      </c>
      <c r="G14223" t="s">
        <v>17</v>
      </c>
      <c r="H14223" t="s">
        <v>17441</v>
      </c>
      <c r="I14223" s="74">
        <v>42710</v>
      </c>
      <c r="J14223" t="s">
        <v>19</v>
      </c>
      <c r="K14223" t="s">
        <v>19</v>
      </c>
    </row>
    <row r="14224" spans="1:11" hidden="1" x14ac:dyDescent="0.3">
      <c r="A14224" t="s">
        <v>25854</v>
      </c>
      <c r="B14224" t="s">
        <v>25855</v>
      </c>
      <c r="C14224" t="s">
        <v>25856</v>
      </c>
      <c r="D14224" t="s">
        <v>25855</v>
      </c>
      <c r="E14224" s="74">
        <v>45568</v>
      </c>
      <c r="F14224">
        <v>136.80000000000001</v>
      </c>
      <c r="G14224" t="s">
        <v>17</v>
      </c>
      <c r="H14224" t="s">
        <v>17315</v>
      </c>
      <c r="I14224" s="74">
        <v>45604</v>
      </c>
      <c r="J14224" t="s">
        <v>19</v>
      </c>
      <c r="K14224" t="s">
        <v>19</v>
      </c>
    </row>
    <row r="14225" spans="1:11" hidden="1" x14ac:dyDescent="0.3">
      <c r="A14225" t="s">
        <v>4439</v>
      </c>
      <c r="B14225" t="s">
        <v>11372</v>
      </c>
      <c r="C14225" t="s">
        <v>17365</v>
      </c>
      <c r="D14225" t="s">
        <v>17366</v>
      </c>
      <c r="E14225" s="74">
        <v>43160</v>
      </c>
      <c r="F14225">
        <v>4</v>
      </c>
      <c r="G14225" t="s">
        <v>17</v>
      </c>
      <c r="H14225" t="s">
        <v>17441</v>
      </c>
      <c r="I14225" s="74">
        <v>43185</v>
      </c>
      <c r="J14225" t="s">
        <v>19</v>
      </c>
      <c r="K14225" t="s">
        <v>19</v>
      </c>
    </row>
    <row r="14226" spans="1:11" hidden="1" x14ac:dyDescent="0.3">
      <c r="A14226" t="s">
        <v>20212</v>
      </c>
      <c r="B14226" t="s">
        <v>20213</v>
      </c>
      <c r="C14226" t="s">
        <v>20214</v>
      </c>
      <c r="D14226" t="s">
        <v>20215</v>
      </c>
      <c r="E14226" s="74">
        <v>44714</v>
      </c>
      <c r="F14226">
        <v>0.50800000000000001</v>
      </c>
      <c r="G14226" t="s">
        <v>17</v>
      </c>
      <c r="H14226" t="s">
        <v>17315</v>
      </c>
      <c r="I14226" s="74">
        <v>45159</v>
      </c>
      <c r="J14226" t="s">
        <v>19</v>
      </c>
      <c r="K14226" t="s">
        <v>19</v>
      </c>
    </row>
    <row r="14227" spans="1:11" hidden="1" x14ac:dyDescent="0.3">
      <c r="A14227" t="s">
        <v>20231</v>
      </c>
      <c r="B14227" t="s">
        <v>20232</v>
      </c>
      <c r="C14227" t="s">
        <v>20214</v>
      </c>
      <c r="D14227" t="s">
        <v>20215</v>
      </c>
      <c r="E14227" s="74">
        <v>44714</v>
      </c>
      <c r="F14227">
        <v>0.05</v>
      </c>
      <c r="G14227" t="s">
        <v>17</v>
      </c>
      <c r="H14227" t="s">
        <v>17315</v>
      </c>
      <c r="I14227" s="74">
        <v>45159</v>
      </c>
      <c r="J14227" t="s">
        <v>19</v>
      </c>
      <c r="K14227" t="s">
        <v>19</v>
      </c>
    </row>
    <row r="14228" spans="1:11" hidden="1" x14ac:dyDescent="0.3">
      <c r="A14228" t="s">
        <v>16081</v>
      </c>
      <c r="B14228" t="s">
        <v>16080</v>
      </c>
      <c r="C14228" t="s">
        <v>17387</v>
      </c>
      <c r="D14228" t="s">
        <v>17388</v>
      </c>
      <c r="E14228" s="74">
        <v>44264</v>
      </c>
      <c r="F14228">
        <v>0.18099999999999999</v>
      </c>
      <c r="G14228" t="s">
        <v>17</v>
      </c>
      <c r="H14228" t="s">
        <v>17315</v>
      </c>
      <c r="I14228" s="74">
        <v>44340</v>
      </c>
      <c r="J14228" t="s">
        <v>19</v>
      </c>
      <c r="K14228" t="s">
        <v>19</v>
      </c>
    </row>
    <row r="14229" spans="1:11" hidden="1" x14ac:dyDescent="0.3">
      <c r="A14229" t="s">
        <v>20239</v>
      </c>
      <c r="B14229" t="s">
        <v>20240</v>
      </c>
      <c r="C14229" t="s">
        <v>20214</v>
      </c>
      <c r="D14229" t="s">
        <v>20215</v>
      </c>
      <c r="E14229" s="74">
        <v>44910</v>
      </c>
      <c r="F14229">
        <v>8.1000000000000003E-2</v>
      </c>
      <c r="G14229" t="s">
        <v>17</v>
      </c>
      <c r="H14229" t="s">
        <v>17315</v>
      </c>
      <c r="I14229" s="74">
        <v>45159</v>
      </c>
      <c r="J14229" t="s">
        <v>19</v>
      </c>
      <c r="K14229" t="s">
        <v>19</v>
      </c>
    </row>
    <row r="14230" spans="1:11" hidden="1" x14ac:dyDescent="0.3">
      <c r="A14230" t="s">
        <v>20237</v>
      </c>
      <c r="B14230" t="s">
        <v>20238</v>
      </c>
      <c r="C14230" t="s">
        <v>20214</v>
      </c>
      <c r="D14230" t="s">
        <v>20215</v>
      </c>
      <c r="E14230" s="74">
        <v>44910</v>
      </c>
      <c r="F14230">
        <v>5.3999999999999999E-2</v>
      </c>
      <c r="G14230" t="s">
        <v>17</v>
      </c>
      <c r="H14230" t="s">
        <v>17315</v>
      </c>
      <c r="I14230" s="74">
        <v>45159</v>
      </c>
      <c r="J14230" t="s">
        <v>19</v>
      </c>
      <c r="K14230" t="s">
        <v>19</v>
      </c>
    </row>
    <row r="14231" spans="1:11" hidden="1" x14ac:dyDescent="0.3">
      <c r="A14231" t="s">
        <v>20235</v>
      </c>
      <c r="B14231" t="s">
        <v>20236</v>
      </c>
      <c r="C14231" t="s">
        <v>20214</v>
      </c>
      <c r="D14231" t="s">
        <v>20215</v>
      </c>
      <c r="E14231" s="74">
        <v>44910</v>
      </c>
      <c r="F14231">
        <v>0.107</v>
      </c>
      <c r="G14231" t="s">
        <v>17</v>
      </c>
      <c r="H14231" t="s">
        <v>17315</v>
      </c>
      <c r="I14231" s="74">
        <v>45159</v>
      </c>
      <c r="J14231" t="s">
        <v>19</v>
      </c>
      <c r="K14231" t="s">
        <v>19</v>
      </c>
    </row>
    <row r="14232" spans="1:11" hidden="1" x14ac:dyDescent="0.3">
      <c r="A14232" t="s">
        <v>1523</v>
      </c>
      <c r="B14232" t="s">
        <v>12490</v>
      </c>
      <c r="C14232" t="s">
        <v>17372</v>
      </c>
      <c r="D14232" t="s">
        <v>17373</v>
      </c>
      <c r="E14232" s="74">
        <v>41485</v>
      </c>
      <c r="F14232">
        <v>1.5</v>
      </c>
      <c r="G14232" t="s">
        <v>17</v>
      </c>
      <c r="H14232" t="s">
        <v>17315</v>
      </c>
      <c r="I14232" s="74">
        <v>41585</v>
      </c>
      <c r="J14232" t="s">
        <v>19</v>
      </c>
      <c r="K14232" t="s">
        <v>19</v>
      </c>
    </row>
    <row r="14233" spans="1:11" hidden="1" x14ac:dyDescent="0.3">
      <c r="A14233" t="s">
        <v>15563</v>
      </c>
      <c r="B14233" t="s">
        <v>15562</v>
      </c>
      <c r="C14233" t="s">
        <v>17534</v>
      </c>
      <c r="D14233" t="s">
        <v>17535</v>
      </c>
      <c r="E14233" s="74">
        <v>44280</v>
      </c>
      <c r="F14233">
        <v>0.3</v>
      </c>
      <c r="G14233" t="s">
        <v>17</v>
      </c>
      <c r="H14233" t="s">
        <v>17315</v>
      </c>
      <c r="I14233" s="74">
        <v>44505</v>
      </c>
      <c r="J14233" t="s">
        <v>19</v>
      </c>
      <c r="K14233" t="s">
        <v>19</v>
      </c>
    </row>
    <row r="14234" spans="1:11" hidden="1" x14ac:dyDescent="0.3">
      <c r="A14234" t="s">
        <v>1839</v>
      </c>
      <c r="B14234" t="s">
        <v>12772</v>
      </c>
      <c r="C14234" t="s">
        <v>17410</v>
      </c>
      <c r="D14234" t="s">
        <v>17411</v>
      </c>
      <c r="E14234" s="74">
        <v>41190</v>
      </c>
      <c r="F14234">
        <v>6.2E-2</v>
      </c>
      <c r="G14234" t="s">
        <v>17</v>
      </c>
      <c r="H14234" t="s">
        <v>17315</v>
      </c>
      <c r="I14234" s="74">
        <v>41351</v>
      </c>
      <c r="J14234" t="s">
        <v>19</v>
      </c>
      <c r="K14234" t="s">
        <v>19</v>
      </c>
    </row>
    <row r="14235" spans="1:11" hidden="1" x14ac:dyDescent="0.3">
      <c r="A14235" t="s">
        <v>15569</v>
      </c>
      <c r="B14235" t="s">
        <v>15568</v>
      </c>
      <c r="C14235" t="s">
        <v>17468</v>
      </c>
      <c r="D14235" t="s">
        <v>17469</v>
      </c>
      <c r="E14235" s="74">
        <v>44482</v>
      </c>
      <c r="F14235">
        <v>9.9000000000000005E-2</v>
      </c>
      <c r="G14235" t="s">
        <v>17</v>
      </c>
      <c r="H14235" t="s">
        <v>17465</v>
      </c>
      <c r="I14235" s="74">
        <v>44504</v>
      </c>
      <c r="J14235" t="s">
        <v>19</v>
      </c>
      <c r="K14235" t="s">
        <v>19</v>
      </c>
    </row>
    <row r="14236" spans="1:11" hidden="1" x14ac:dyDescent="0.3">
      <c r="A14236" t="s">
        <v>1567</v>
      </c>
      <c r="B14236" t="s">
        <v>12534</v>
      </c>
      <c r="C14236" t="s">
        <v>21959</v>
      </c>
      <c r="D14236" t="s">
        <v>21960</v>
      </c>
      <c r="E14236" s="74">
        <v>41704</v>
      </c>
      <c r="F14236">
        <v>1.5</v>
      </c>
      <c r="G14236" t="s">
        <v>17</v>
      </c>
      <c r="H14236" t="s">
        <v>17315</v>
      </c>
      <c r="I14236" s="74">
        <v>41715</v>
      </c>
      <c r="J14236" t="s">
        <v>19</v>
      </c>
      <c r="K14236" t="s">
        <v>19</v>
      </c>
    </row>
    <row r="14237" spans="1:11" hidden="1" x14ac:dyDescent="0.3">
      <c r="A14237" t="s">
        <v>14384</v>
      </c>
      <c r="B14237" t="s">
        <v>14383</v>
      </c>
      <c r="C14237" t="s">
        <v>18696</v>
      </c>
      <c r="D14237" t="s">
        <v>18697</v>
      </c>
      <c r="E14237" s="74">
        <v>44623</v>
      </c>
      <c r="F14237">
        <v>0.20399999999999999</v>
      </c>
      <c r="G14237" t="s">
        <v>17</v>
      </c>
      <c r="H14237" t="s">
        <v>17315</v>
      </c>
      <c r="I14237" s="74">
        <v>44848</v>
      </c>
      <c r="J14237" t="s">
        <v>19</v>
      </c>
      <c r="K14237" t="s">
        <v>19</v>
      </c>
    </row>
    <row r="14238" spans="1:11" hidden="1" x14ac:dyDescent="0.3">
      <c r="A14238" t="s">
        <v>1541</v>
      </c>
      <c r="B14238" t="s">
        <v>12508</v>
      </c>
      <c r="C14238" t="s">
        <v>17393</v>
      </c>
      <c r="D14238" t="s">
        <v>17394</v>
      </c>
      <c r="E14238" s="74">
        <v>40330</v>
      </c>
      <c r="F14238">
        <v>0.50800000000000001</v>
      </c>
      <c r="G14238" t="s">
        <v>17</v>
      </c>
      <c r="H14238" t="s">
        <v>17315</v>
      </c>
      <c r="I14238" s="74">
        <v>41607</v>
      </c>
      <c r="J14238" t="s">
        <v>19</v>
      </c>
      <c r="K14238" t="s">
        <v>19</v>
      </c>
    </row>
    <row r="14239" spans="1:11" hidden="1" x14ac:dyDescent="0.3">
      <c r="A14239" t="s">
        <v>15524</v>
      </c>
      <c r="B14239" t="s">
        <v>15523</v>
      </c>
      <c r="C14239" t="s">
        <v>17361</v>
      </c>
      <c r="D14239" t="s">
        <v>17362</v>
      </c>
      <c r="E14239" s="74">
        <v>41667</v>
      </c>
      <c r="F14239">
        <v>0.71</v>
      </c>
      <c r="G14239" t="s">
        <v>17</v>
      </c>
      <c r="H14239" t="s">
        <v>17315</v>
      </c>
      <c r="I14239" s="74">
        <v>44504</v>
      </c>
      <c r="J14239" t="s">
        <v>19</v>
      </c>
      <c r="K14239" t="s">
        <v>19</v>
      </c>
    </row>
    <row r="14240" spans="1:11" hidden="1" x14ac:dyDescent="0.3">
      <c r="A14240" t="s">
        <v>15498</v>
      </c>
      <c r="B14240" t="s">
        <v>15497</v>
      </c>
      <c r="C14240" t="s">
        <v>17361</v>
      </c>
      <c r="D14240" t="s">
        <v>17362</v>
      </c>
      <c r="E14240" s="74">
        <v>41621</v>
      </c>
      <c r="F14240">
        <v>0.93</v>
      </c>
      <c r="G14240" t="s">
        <v>17</v>
      </c>
      <c r="H14240" t="s">
        <v>17315</v>
      </c>
      <c r="I14240" s="74">
        <v>44579</v>
      </c>
      <c r="J14240" t="s">
        <v>19</v>
      </c>
      <c r="K14240" t="s">
        <v>19</v>
      </c>
    </row>
    <row r="14241" spans="1:11" hidden="1" x14ac:dyDescent="0.3">
      <c r="A14241" t="s">
        <v>25456</v>
      </c>
      <c r="B14241" t="s">
        <v>25457</v>
      </c>
      <c r="C14241" t="s">
        <v>17372</v>
      </c>
      <c r="D14241" t="s">
        <v>17373</v>
      </c>
      <c r="E14241" s="74">
        <v>45385</v>
      </c>
      <c r="F14241">
        <v>3</v>
      </c>
      <c r="G14241" t="s">
        <v>17</v>
      </c>
      <c r="H14241" t="s">
        <v>17315</v>
      </c>
      <c r="I14241" s="74">
        <v>45419</v>
      </c>
      <c r="J14241" t="s">
        <v>19</v>
      </c>
      <c r="K14241" t="s">
        <v>19</v>
      </c>
    </row>
    <row r="14242" spans="1:11" hidden="1" x14ac:dyDescent="0.3">
      <c r="A14242" t="s">
        <v>27110</v>
      </c>
      <c r="B14242" t="s">
        <v>27111</v>
      </c>
      <c r="C14242" t="s">
        <v>27084</v>
      </c>
      <c r="D14242" t="s">
        <v>27085</v>
      </c>
      <c r="E14242" s="74">
        <v>45040</v>
      </c>
      <c r="F14242">
        <v>0.150315</v>
      </c>
      <c r="G14242" t="s">
        <v>17</v>
      </c>
      <c r="H14242" t="s">
        <v>17315</v>
      </c>
      <c r="I14242" s="74">
        <v>45618</v>
      </c>
      <c r="J14242" t="s">
        <v>19</v>
      </c>
      <c r="K14242" t="s">
        <v>19</v>
      </c>
    </row>
    <row r="14243" spans="1:11" hidden="1" x14ac:dyDescent="0.3">
      <c r="A14243" t="s">
        <v>21722</v>
      </c>
      <c r="B14243" t="s">
        <v>21723</v>
      </c>
      <c r="C14243" t="s">
        <v>17680</v>
      </c>
      <c r="D14243" t="s">
        <v>17681</v>
      </c>
      <c r="E14243" s="74">
        <v>45307</v>
      </c>
      <c r="F14243">
        <v>0.17100000000000001</v>
      </c>
      <c r="G14243" t="s">
        <v>17</v>
      </c>
      <c r="H14243" t="s">
        <v>17315</v>
      </c>
      <c r="I14243" s="74">
        <v>45343</v>
      </c>
      <c r="J14243" t="s">
        <v>19</v>
      </c>
      <c r="K14243" t="s">
        <v>19</v>
      </c>
    </row>
    <row r="14244" spans="1:11" hidden="1" x14ac:dyDescent="0.3">
      <c r="A14244" t="s">
        <v>9963</v>
      </c>
      <c r="B14244" t="s">
        <v>16947</v>
      </c>
      <c r="C14244" t="s">
        <v>17346</v>
      </c>
      <c r="D14244" t="s">
        <v>17347</v>
      </c>
      <c r="E14244" s="74">
        <v>42312</v>
      </c>
      <c r="F14244">
        <v>6.3E-2</v>
      </c>
      <c r="G14244" t="s">
        <v>17</v>
      </c>
      <c r="H14244" t="s">
        <v>17315</v>
      </c>
      <c r="I14244" s="74">
        <v>44167</v>
      </c>
      <c r="J14244" t="s">
        <v>19</v>
      </c>
      <c r="K14244" t="s">
        <v>19</v>
      </c>
    </row>
    <row r="14245" spans="1:11" hidden="1" x14ac:dyDescent="0.3">
      <c r="A14245" t="s">
        <v>27112</v>
      </c>
      <c r="B14245" t="s">
        <v>27113</v>
      </c>
      <c r="C14245" t="s">
        <v>27084</v>
      </c>
      <c r="D14245" t="s">
        <v>27085</v>
      </c>
      <c r="E14245" s="74">
        <v>45009</v>
      </c>
      <c r="F14245">
        <v>9.7552E-2</v>
      </c>
      <c r="G14245" t="s">
        <v>17</v>
      </c>
      <c r="H14245" t="s">
        <v>17315</v>
      </c>
      <c r="I14245" s="74">
        <v>45618</v>
      </c>
      <c r="J14245" t="s">
        <v>19</v>
      </c>
      <c r="K14245" t="s">
        <v>19</v>
      </c>
    </row>
    <row r="14246" spans="1:11" hidden="1" x14ac:dyDescent="0.3">
      <c r="A14246" t="s">
        <v>4116</v>
      </c>
      <c r="B14246" t="s">
        <v>4115</v>
      </c>
      <c r="C14246" t="s">
        <v>17410</v>
      </c>
      <c r="D14246" t="s">
        <v>17411</v>
      </c>
      <c r="E14246" s="74">
        <v>42899</v>
      </c>
      <c r="F14246">
        <v>0.99099999999999999</v>
      </c>
      <c r="G14246" t="s">
        <v>17</v>
      </c>
      <c r="H14246" t="s">
        <v>17315</v>
      </c>
      <c r="I14246" s="74">
        <v>42949</v>
      </c>
      <c r="J14246" t="s">
        <v>19</v>
      </c>
      <c r="K14246" t="s">
        <v>19</v>
      </c>
    </row>
    <row r="14247" spans="1:11" hidden="1" x14ac:dyDescent="0.3">
      <c r="A14247" t="s">
        <v>4500</v>
      </c>
      <c r="B14247" t="s">
        <v>4115</v>
      </c>
      <c r="C14247" t="s">
        <v>17410</v>
      </c>
      <c r="D14247" t="s">
        <v>17411</v>
      </c>
      <c r="E14247" s="74">
        <v>42853</v>
      </c>
      <c r="F14247">
        <v>0.157</v>
      </c>
      <c r="G14247" t="s">
        <v>17</v>
      </c>
      <c r="H14247" t="s">
        <v>17315</v>
      </c>
      <c r="I14247" s="74">
        <v>43242</v>
      </c>
      <c r="J14247" t="s">
        <v>19</v>
      </c>
      <c r="K14247" t="s">
        <v>19</v>
      </c>
    </row>
    <row r="14248" spans="1:11" hidden="1" x14ac:dyDescent="0.3">
      <c r="A14248" t="s">
        <v>4914</v>
      </c>
      <c r="B14248" t="s">
        <v>4115</v>
      </c>
      <c r="C14248" t="s">
        <v>17410</v>
      </c>
      <c r="D14248" t="s">
        <v>17411</v>
      </c>
      <c r="E14248" s="74">
        <v>42880</v>
      </c>
      <c r="F14248">
        <v>0.372</v>
      </c>
      <c r="G14248" t="s">
        <v>17</v>
      </c>
      <c r="H14248" t="s">
        <v>17315</v>
      </c>
      <c r="I14248" s="74">
        <v>43621</v>
      </c>
      <c r="J14248" t="s">
        <v>19</v>
      </c>
      <c r="K14248" t="s">
        <v>19</v>
      </c>
    </row>
    <row r="14249" spans="1:11" hidden="1" x14ac:dyDescent="0.3">
      <c r="A14249" t="s">
        <v>4798</v>
      </c>
      <c r="B14249" t="s">
        <v>4115</v>
      </c>
      <c r="C14249" t="s">
        <v>17410</v>
      </c>
      <c r="D14249" t="s">
        <v>17411</v>
      </c>
      <c r="E14249" s="74">
        <v>42853</v>
      </c>
      <c r="F14249">
        <v>0.17799999999999999</v>
      </c>
      <c r="G14249" t="s">
        <v>17</v>
      </c>
      <c r="H14249" t="s">
        <v>17315</v>
      </c>
      <c r="I14249" s="74">
        <v>43508</v>
      </c>
      <c r="J14249" t="s">
        <v>19</v>
      </c>
      <c r="K14249" t="s">
        <v>19</v>
      </c>
    </row>
    <row r="14250" spans="1:11" hidden="1" x14ac:dyDescent="0.3">
      <c r="A14250" t="s">
        <v>4799</v>
      </c>
      <c r="B14250" t="s">
        <v>4115</v>
      </c>
      <c r="C14250" t="s">
        <v>17410</v>
      </c>
      <c r="D14250" t="s">
        <v>17411</v>
      </c>
      <c r="E14250" s="74">
        <v>42849</v>
      </c>
      <c r="F14250">
        <v>0.157</v>
      </c>
      <c r="G14250" t="s">
        <v>17</v>
      </c>
      <c r="H14250" t="s">
        <v>17315</v>
      </c>
      <c r="I14250" s="74">
        <v>43508</v>
      </c>
      <c r="J14250" t="s">
        <v>19</v>
      </c>
      <c r="K14250" t="s">
        <v>19</v>
      </c>
    </row>
    <row r="14251" spans="1:11" hidden="1" x14ac:dyDescent="0.3">
      <c r="A14251" t="s">
        <v>4800</v>
      </c>
      <c r="B14251" t="s">
        <v>4115</v>
      </c>
      <c r="C14251" t="s">
        <v>17410</v>
      </c>
      <c r="D14251" t="s">
        <v>17411</v>
      </c>
      <c r="E14251" s="74">
        <v>42849</v>
      </c>
      <c r="F14251">
        <v>0.154</v>
      </c>
      <c r="G14251" t="s">
        <v>17</v>
      </c>
      <c r="H14251" t="s">
        <v>17315</v>
      </c>
      <c r="I14251" s="74">
        <v>43508</v>
      </c>
      <c r="J14251" t="s">
        <v>19</v>
      </c>
      <c r="K14251" t="s">
        <v>19</v>
      </c>
    </row>
    <row r="14252" spans="1:11" hidden="1" x14ac:dyDescent="0.3">
      <c r="A14252" t="s">
        <v>7723</v>
      </c>
      <c r="B14252" t="s">
        <v>11155</v>
      </c>
      <c r="C14252" t="s">
        <v>17410</v>
      </c>
      <c r="D14252" t="s">
        <v>17411</v>
      </c>
      <c r="E14252" s="74">
        <v>42880</v>
      </c>
      <c r="F14252">
        <v>0.92800000000000005</v>
      </c>
      <c r="G14252" t="s">
        <v>17</v>
      </c>
      <c r="H14252" t="s">
        <v>17315</v>
      </c>
      <c r="I14252" s="74">
        <v>43991</v>
      </c>
      <c r="J14252" t="s">
        <v>19</v>
      </c>
      <c r="K14252" t="s">
        <v>19</v>
      </c>
    </row>
    <row r="14253" spans="1:11" hidden="1" x14ac:dyDescent="0.3">
      <c r="A14253" t="s">
        <v>7722</v>
      </c>
      <c r="B14253" t="s">
        <v>11156</v>
      </c>
      <c r="C14253" t="s">
        <v>17410</v>
      </c>
      <c r="D14253" t="s">
        <v>17411</v>
      </c>
      <c r="E14253" s="74">
        <v>42870</v>
      </c>
      <c r="F14253">
        <v>0.17499999999999999</v>
      </c>
      <c r="G14253" t="s">
        <v>17</v>
      </c>
      <c r="H14253" t="s">
        <v>17315</v>
      </c>
      <c r="I14253" s="74">
        <v>43991</v>
      </c>
      <c r="J14253" t="s">
        <v>19</v>
      </c>
      <c r="K14253" t="s">
        <v>19</v>
      </c>
    </row>
    <row r="14254" spans="1:11" hidden="1" x14ac:dyDescent="0.3">
      <c r="A14254" t="s">
        <v>365</v>
      </c>
      <c r="B14254" t="s">
        <v>11845</v>
      </c>
      <c r="C14254" t="s">
        <v>17410</v>
      </c>
      <c r="D14254" t="s">
        <v>17411</v>
      </c>
      <c r="E14254" s="74">
        <v>42489</v>
      </c>
      <c r="F14254">
        <v>0.97799999999999998</v>
      </c>
      <c r="G14254" t="s">
        <v>17</v>
      </c>
      <c r="H14254" t="s">
        <v>17315</v>
      </c>
      <c r="I14254" s="74">
        <v>42607</v>
      </c>
      <c r="J14254" t="s">
        <v>19</v>
      </c>
      <c r="K14254" t="s">
        <v>19</v>
      </c>
    </row>
    <row r="14255" spans="1:11" hidden="1" x14ac:dyDescent="0.3">
      <c r="A14255" t="s">
        <v>15331</v>
      </c>
      <c r="B14255" t="s">
        <v>15330</v>
      </c>
      <c r="C14255" t="s">
        <v>17557</v>
      </c>
      <c r="D14255" t="s">
        <v>17558</v>
      </c>
      <c r="E14255" s="74">
        <v>44435</v>
      </c>
      <c r="F14255">
        <v>8.8999999999999996E-2</v>
      </c>
      <c r="G14255" t="s">
        <v>17</v>
      </c>
      <c r="H14255" t="s">
        <v>17315</v>
      </c>
      <c r="I14255" s="74">
        <v>44698</v>
      </c>
      <c r="J14255" t="s">
        <v>19</v>
      </c>
      <c r="K14255" t="s">
        <v>19</v>
      </c>
    </row>
    <row r="14256" spans="1:11" hidden="1" x14ac:dyDescent="0.3">
      <c r="A14256" t="s">
        <v>6878</v>
      </c>
      <c r="B14256" t="s">
        <v>10590</v>
      </c>
      <c r="C14256" t="s">
        <v>17408</v>
      </c>
      <c r="D14256" t="s">
        <v>17409</v>
      </c>
      <c r="E14256" s="74">
        <v>42479</v>
      </c>
      <c r="F14256">
        <v>0.73299999999999998</v>
      </c>
      <c r="G14256" t="s">
        <v>17</v>
      </c>
      <c r="H14256" t="s">
        <v>17315</v>
      </c>
      <c r="I14256" s="74">
        <v>43818</v>
      </c>
      <c r="J14256" t="s">
        <v>19</v>
      </c>
      <c r="K14256" t="s">
        <v>19</v>
      </c>
    </row>
    <row r="14257" spans="1:11" hidden="1" x14ac:dyDescent="0.3">
      <c r="A14257" t="s">
        <v>15989</v>
      </c>
      <c r="B14257" t="s">
        <v>15988</v>
      </c>
      <c r="C14257" t="s">
        <v>17346</v>
      </c>
      <c r="D14257" t="s">
        <v>17347</v>
      </c>
      <c r="E14257" s="74">
        <v>43181</v>
      </c>
      <c r="F14257">
        <v>0.114</v>
      </c>
      <c r="G14257" t="s">
        <v>17</v>
      </c>
      <c r="H14257" t="s">
        <v>17315</v>
      </c>
      <c r="I14257" s="74">
        <v>44356</v>
      </c>
      <c r="J14257" t="s">
        <v>19</v>
      </c>
      <c r="K14257" t="s">
        <v>19</v>
      </c>
    </row>
    <row r="14258" spans="1:11" hidden="1" x14ac:dyDescent="0.3">
      <c r="A14258" t="s">
        <v>6091</v>
      </c>
      <c r="B14258" t="s">
        <v>10944</v>
      </c>
      <c r="C14258" t="s">
        <v>21823</v>
      </c>
      <c r="D14258" t="s">
        <v>21824</v>
      </c>
      <c r="E14258" s="74">
        <v>40597</v>
      </c>
      <c r="F14258">
        <v>0.26600000000000001</v>
      </c>
      <c r="G14258" t="s">
        <v>17</v>
      </c>
      <c r="H14258" t="s">
        <v>17315</v>
      </c>
      <c r="I14258" s="74">
        <v>43789</v>
      </c>
      <c r="J14258" t="s">
        <v>19</v>
      </c>
      <c r="K14258" t="s">
        <v>19</v>
      </c>
    </row>
    <row r="14259" spans="1:11" hidden="1" x14ac:dyDescent="0.3">
      <c r="A14259" t="s">
        <v>4955</v>
      </c>
      <c r="B14259" t="s">
        <v>11117</v>
      </c>
      <c r="C14259" t="s">
        <v>17335</v>
      </c>
      <c r="D14259" t="s">
        <v>17336</v>
      </c>
      <c r="E14259" s="74">
        <v>43529</v>
      </c>
      <c r="F14259">
        <v>10</v>
      </c>
      <c r="G14259" t="s">
        <v>17</v>
      </c>
      <c r="H14259" t="s">
        <v>17324</v>
      </c>
      <c r="I14259" s="74">
        <v>43626</v>
      </c>
      <c r="J14259" t="s">
        <v>19</v>
      </c>
      <c r="K14259" t="s">
        <v>19</v>
      </c>
    </row>
    <row r="14260" spans="1:11" hidden="1" x14ac:dyDescent="0.3">
      <c r="A14260" t="s">
        <v>9327</v>
      </c>
      <c r="B14260" t="s">
        <v>17039</v>
      </c>
      <c r="C14260" t="s">
        <v>17332</v>
      </c>
      <c r="D14260" t="s">
        <v>17333</v>
      </c>
      <c r="E14260" s="74">
        <v>43699</v>
      </c>
      <c r="F14260">
        <v>0.9</v>
      </c>
      <c r="G14260" t="s">
        <v>17</v>
      </c>
      <c r="H14260" t="s">
        <v>17315</v>
      </c>
      <c r="I14260" s="74">
        <v>44109</v>
      </c>
      <c r="J14260" t="s">
        <v>19</v>
      </c>
      <c r="K14260" t="s">
        <v>19</v>
      </c>
    </row>
    <row r="14261" spans="1:11" hidden="1" x14ac:dyDescent="0.3">
      <c r="A14261" t="s">
        <v>9328</v>
      </c>
      <c r="B14261" t="s">
        <v>17039</v>
      </c>
      <c r="C14261" t="s">
        <v>17332</v>
      </c>
      <c r="D14261" t="s">
        <v>17333</v>
      </c>
      <c r="E14261" s="74">
        <v>43552</v>
      </c>
      <c r="F14261">
        <v>0.9</v>
      </c>
      <c r="G14261" t="s">
        <v>17</v>
      </c>
      <c r="H14261" t="s">
        <v>17315</v>
      </c>
      <c r="I14261" s="74">
        <v>44082</v>
      </c>
      <c r="J14261" t="s">
        <v>19</v>
      </c>
      <c r="K14261" t="s">
        <v>19</v>
      </c>
    </row>
    <row r="14262" spans="1:11" hidden="1" x14ac:dyDescent="0.3">
      <c r="A14262" t="s">
        <v>9220</v>
      </c>
      <c r="B14262" t="s">
        <v>17077</v>
      </c>
      <c r="C14262" t="s">
        <v>17335</v>
      </c>
      <c r="D14262" t="s">
        <v>17336</v>
      </c>
      <c r="E14262" s="74">
        <v>43642</v>
      </c>
      <c r="F14262">
        <v>0.12</v>
      </c>
      <c r="G14262" t="s">
        <v>17</v>
      </c>
      <c r="H14262" t="s">
        <v>17324</v>
      </c>
      <c r="I14262" s="74">
        <v>44035</v>
      </c>
      <c r="J14262" t="s">
        <v>19</v>
      </c>
      <c r="K14262" t="s">
        <v>19</v>
      </c>
    </row>
    <row r="14263" spans="1:11" hidden="1" x14ac:dyDescent="0.3">
      <c r="A14263" t="s">
        <v>3689</v>
      </c>
      <c r="B14263" t="s">
        <v>13464</v>
      </c>
      <c r="C14263" t="s">
        <v>17352</v>
      </c>
      <c r="D14263" t="s">
        <v>17293</v>
      </c>
      <c r="E14263" s="74">
        <v>31747</v>
      </c>
      <c r="F14263">
        <v>0.74</v>
      </c>
      <c r="G14263" t="s">
        <v>17369</v>
      </c>
      <c r="H14263" t="s">
        <v>17376</v>
      </c>
      <c r="I14263" s="74">
        <v>39451</v>
      </c>
      <c r="J14263" t="s">
        <v>19</v>
      </c>
      <c r="K14263" t="s">
        <v>19</v>
      </c>
    </row>
    <row r="14264" spans="1:11" hidden="1" x14ac:dyDescent="0.3">
      <c r="A14264" t="s">
        <v>20543</v>
      </c>
      <c r="B14264" t="s">
        <v>20544</v>
      </c>
      <c r="C14264" t="s">
        <v>17361</v>
      </c>
      <c r="D14264" t="s">
        <v>17362</v>
      </c>
      <c r="E14264" s="74">
        <v>44221</v>
      </c>
      <c r="F14264">
        <v>0.99169799999999997</v>
      </c>
      <c r="G14264" t="s">
        <v>17</v>
      </c>
      <c r="H14264" t="s">
        <v>17315</v>
      </c>
      <c r="I14264" s="74">
        <v>45246</v>
      </c>
      <c r="J14264" t="s">
        <v>19</v>
      </c>
      <c r="K14264" t="s">
        <v>19</v>
      </c>
    </row>
    <row r="14265" spans="1:11" hidden="1" x14ac:dyDescent="0.3">
      <c r="A14265" t="s">
        <v>7685</v>
      </c>
      <c r="B14265" t="s">
        <v>10412</v>
      </c>
      <c r="C14265" t="s">
        <v>17337</v>
      </c>
      <c r="D14265" t="s">
        <v>17338</v>
      </c>
      <c r="E14265" s="74">
        <v>43607</v>
      </c>
      <c r="F14265">
        <v>0.75</v>
      </c>
      <c r="G14265" t="s">
        <v>17</v>
      </c>
      <c r="H14265" t="s">
        <v>17339</v>
      </c>
      <c r="I14265" s="74">
        <v>43875</v>
      </c>
      <c r="J14265" t="s">
        <v>19</v>
      </c>
      <c r="K14265" t="s">
        <v>19</v>
      </c>
    </row>
    <row r="14266" spans="1:11" hidden="1" x14ac:dyDescent="0.3">
      <c r="A14266" t="s">
        <v>3570</v>
      </c>
      <c r="B14266" t="s">
        <v>12505</v>
      </c>
      <c r="C14266" t="s">
        <v>17418</v>
      </c>
      <c r="D14266" t="s">
        <v>17419</v>
      </c>
      <c r="E14266" s="74">
        <v>29315</v>
      </c>
      <c r="F14266">
        <v>8.5</v>
      </c>
      <c r="G14266" t="s">
        <v>17369</v>
      </c>
      <c r="H14266" t="s">
        <v>17315</v>
      </c>
      <c r="I14266" s="74">
        <v>39609</v>
      </c>
      <c r="J14266" t="s">
        <v>19</v>
      </c>
      <c r="K14266" t="s">
        <v>19</v>
      </c>
    </row>
    <row r="14267" spans="1:11" hidden="1" x14ac:dyDescent="0.3">
      <c r="A14267" t="s">
        <v>3569</v>
      </c>
      <c r="B14267" t="s">
        <v>12494</v>
      </c>
      <c r="C14267" t="s">
        <v>17418</v>
      </c>
      <c r="D14267" t="s">
        <v>17419</v>
      </c>
      <c r="E14267" s="74">
        <v>29889</v>
      </c>
      <c r="F14267">
        <v>1</v>
      </c>
      <c r="G14267" t="s">
        <v>17369</v>
      </c>
      <c r="H14267" t="s">
        <v>17315</v>
      </c>
      <c r="I14267" s="74">
        <v>39609</v>
      </c>
      <c r="J14267" t="s">
        <v>19</v>
      </c>
      <c r="K14267" t="s">
        <v>19</v>
      </c>
    </row>
    <row r="14268" spans="1:11" hidden="1" x14ac:dyDescent="0.3">
      <c r="A14268" t="s">
        <v>1267</v>
      </c>
      <c r="B14268" t="s">
        <v>1268</v>
      </c>
      <c r="C14268" t="s">
        <v>17372</v>
      </c>
      <c r="D14268" t="s">
        <v>17373</v>
      </c>
      <c r="E14268" s="74">
        <v>41668</v>
      </c>
      <c r="F14268">
        <v>1.5</v>
      </c>
      <c r="G14268" t="s">
        <v>17</v>
      </c>
      <c r="H14268" t="s">
        <v>17315</v>
      </c>
      <c r="I14268" s="74">
        <v>41752</v>
      </c>
      <c r="J14268" t="s">
        <v>19</v>
      </c>
      <c r="K14268" t="s">
        <v>19</v>
      </c>
    </row>
    <row r="14269" spans="1:11" hidden="1" x14ac:dyDescent="0.3">
      <c r="A14269" t="s">
        <v>1265</v>
      </c>
      <c r="B14269" t="s">
        <v>1266</v>
      </c>
      <c r="C14269" t="s">
        <v>17372</v>
      </c>
      <c r="D14269" t="s">
        <v>17373</v>
      </c>
      <c r="E14269" s="74">
        <v>41668</v>
      </c>
      <c r="F14269">
        <v>1.5</v>
      </c>
      <c r="G14269" t="s">
        <v>17</v>
      </c>
      <c r="H14269" t="s">
        <v>17315</v>
      </c>
      <c r="I14269" s="74">
        <v>41752</v>
      </c>
      <c r="J14269" t="s">
        <v>19</v>
      </c>
      <c r="K14269" t="s">
        <v>19</v>
      </c>
    </row>
    <row r="14270" spans="1:11" hidden="1" x14ac:dyDescent="0.3">
      <c r="A14270" t="s">
        <v>1263</v>
      </c>
      <c r="B14270" t="s">
        <v>1264</v>
      </c>
      <c r="C14270" t="s">
        <v>17372</v>
      </c>
      <c r="D14270" t="s">
        <v>17373</v>
      </c>
      <c r="E14270" s="74">
        <v>41668</v>
      </c>
      <c r="F14270">
        <v>1</v>
      </c>
      <c r="G14270" t="s">
        <v>17</v>
      </c>
      <c r="H14270" t="s">
        <v>17315</v>
      </c>
      <c r="I14270" s="74">
        <v>41752</v>
      </c>
      <c r="J14270" t="s">
        <v>19</v>
      </c>
      <c r="K14270" t="s">
        <v>19</v>
      </c>
    </row>
    <row r="14271" spans="1:11" hidden="1" x14ac:dyDescent="0.3">
      <c r="A14271" t="s">
        <v>4701</v>
      </c>
      <c r="B14271" t="s">
        <v>11221</v>
      </c>
      <c r="C14271" t="s">
        <v>22298</v>
      </c>
      <c r="D14271" t="s">
        <v>22299</v>
      </c>
      <c r="E14271" s="74">
        <v>43444</v>
      </c>
      <c r="F14271">
        <v>128.69999999999999</v>
      </c>
      <c r="G14271" t="s">
        <v>6</v>
      </c>
      <c r="H14271" t="s">
        <v>17315</v>
      </c>
      <c r="I14271" s="74">
        <v>43444</v>
      </c>
      <c r="J14271" t="s">
        <v>19</v>
      </c>
      <c r="K14271" t="s">
        <v>19</v>
      </c>
    </row>
    <row r="14272" spans="1:11" hidden="1" x14ac:dyDescent="0.3">
      <c r="A14272" t="s">
        <v>4702</v>
      </c>
      <c r="B14272" t="s">
        <v>11220</v>
      </c>
      <c r="C14272" t="s">
        <v>22298</v>
      </c>
      <c r="D14272" t="s">
        <v>22299</v>
      </c>
      <c r="E14272" s="74">
        <v>43462</v>
      </c>
      <c r="F14272">
        <v>43.2</v>
      </c>
      <c r="G14272" t="s">
        <v>6</v>
      </c>
      <c r="H14272" t="s">
        <v>17315</v>
      </c>
      <c r="I14272" s="74">
        <v>43467</v>
      </c>
      <c r="J14272" t="s">
        <v>19</v>
      </c>
      <c r="K14272" t="s">
        <v>19</v>
      </c>
    </row>
    <row r="14273" spans="1:11" hidden="1" x14ac:dyDescent="0.3">
      <c r="A14273" t="s">
        <v>4703</v>
      </c>
      <c r="B14273" t="s">
        <v>11219</v>
      </c>
      <c r="C14273" t="s">
        <v>22298</v>
      </c>
      <c r="D14273" t="s">
        <v>22299</v>
      </c>
      <c r="E14273" s="74">
        <v>43462</v>
      </c>
      <c r="F14273">
        <v>21.6</v>
      </c>
      <c r="G14273" t="s">
        <v>6</v>
      </c>
      <c r="H14273" t="s">
        <v>17315</v>
      </c>
      <c r="I14273" s="74">
        <v>43467</v>
      </c>
      <c r="J14273" t="s">
        <v>19</v>
      </c>
      <c r="K14273" t="s">
        <v>19</v>
      </c>
    </row>
    <row r="14274" spans="1:11" hidden="1" x14ac:dyDescent="0.3">
      <c r="A14274" t="s">
        <v>6890</v>
      </c>
      <c r="B14274" t="s">
        <v>10585</v>
      </c>
      <c r="C14274" t="s">
        <v>17372</v>
      </c>
      <c r="D14274" t="s">
        <v>17373</v>
      </c>
      <c r="E14274" s="74">
        <v>43829</v>
      </c>
      <c r="F14274">
        <v>131.1</v>
      </c>
      <c r="G14274" t="s">
        <v>6</v>
      </c>
      <c r="H14274" t="s">
        <v>17315</v>
      </c>
      <c r="I14274" s="74">
        <v>43838</v>
      </c>
      <c r="J14274" t="s">
        <v>19</v>
      </c>
      <c r="K14274" t="s">
        <v>19</v>
      </c>
    </row>
    <row r="14275" spans="1:11" hidden="1" x14ac:dyDescent="0.3">
      <c r="A14275" t="s">
        <v>25478</v>
      </c>
      <c r="B14275" t="s">
        <v>25479</v>
      </c>
      <c r="C14275" t="s">
        <v>18566</v>
      </c>
      <c r="D14275" t="s">
        <v>18567</v>
      </c>
      <c r="E14275" s="74">
        <v>45170</v>
      </c>
      <c r="F14275">
        <v>0.38</v>
      </c>
      <c r="G14275" t="s">
        <v>17</v>
      </c>
      <c r="H14275" t="s">
        <v>17315</v>
      </c>
      <c r="I14275" s="74">
        <v>45471</v>
      </c>
      <c r="J14275" t="s">
        <v>19</v>
      </c>
      <c r="K14275" t="s">
        <v>19</v>
      </c>
    </row>
    <row r="14276" spans="1:11" hidden="1" x14ac:dyDescent="0.3">
      <c r="A14276" t="s">
        <v>25476</v>
      </c>
      <c r="B14276" t="s">
        <v>25477</v>
      </c>
      <c r="C14276" t="s">
        <v>18566</v>
      </c>
      <c r="D14276" t="s">
        <v>18567</v>
      </c>
      <c r="E14276" s="74">
        <v>40961</v>
      </c>
      <c r="F14276">
        <v>0.38205099999999997</v>
      </c>
      <c r="G14276" t="s">
        <v>17</v>
      </c>
      <c r="H14276" t="s">
        <v>17315</v>
      </c>
      <c r="I14276" s="74">
        <v>45471</v>
      </c>
      <c r="J14276" t="s">
        <v>19</v>
      </c>
      <c r="K14276" t="s">
        <v>19</v>
      </c>
    </row>
    <row r="14277" spans="1:11" hidden="1" x14ac:dyDescent="0.3">
      <c r="A14277" t="s">
        <v>15318</v>
      </c>
      <c r="B14277" t="s">
        <v>15317</v>
      </c>
      <c r="C14277" t="s">
        <v>17361</v>
      </c>
      <c r="D14277" t="s">
        <v>17362</v>
      </c>
      <c r="E14277" s="74">
        <v>44427</v>
      </c>
      <c r="F14277">
        <v>0.92600000000000005</v>
      </c>
      <c r="G14277" t="s">
        <v>17</v>
      </c>
      <c r="H14277" t="s">
        <v>17315</v>
      </c>
      <c r="I14277" s="74">
        <v>44628</v>
      </c>
      <c r="J14277" t="s">
        <v>19</v>
      </c>
      <c r="K14277" t="s">
        <v>19</v>
      </c>
    </row>
    <row r="14278" spans="1:11" hidden="1" x14ac:dyDescent="0.3">
      <c r="A14278" t="s">
        <v>19991</v>
      </c>
      <c r="B14278" t="s">
        <v>19992</v>
      </c>
      <c r="C14278" t="s">
        <v>17370</v>
      </c>
      <c r="D14278" t="s">
        <v>17371</v>
      </c>
      <c r="E14278" s="74">
        <v>45289</v>
      </c>
      <c r="F14278">
        <v>0.72</v>
      </c>
      <c r="G14278" t="s">
        <v>17</v>
      </c>
      <c r="H14278" t="s">
        <v>17315</v>
      </c>
      <c r="I14278" s="74">
        <v>45321</v>
      </c>
      <c r="J14278" t="s">
        <v>19</v>
      </c>
      <c r="K14278" t="s">
        <v>19</v>
      </c>
    </row>
    <row r="14279" spans="1:11" hidden="1" x14ac:dyDescent="0.3">
      <c r="A14279" t="s">
        <v>19993</v>
      </c>
      <c r="B14279" t="s">
        <v>19994</v>
      </c>
      <c r="C14279" t="s">
        <v>17370</v>
      </c>
      <c r="D14279" t="s">
        <v>17371</v>
      </c>
      <c r="E14279" s="74">
        <v>45289</v>
      </c>
      <c r="F14279">
        <v>0.58499999999999996</v>
      </c>
      <c r="G14279" t="s">
        <v>17</v>
      </c>
      <c r="H14279" t="s">
        <v>17315</v>
      </c>
      <c r="I14279" s="74">
        <v>45345</v>
      </c>
      <c r="J14279" t="s">
        <v>19</v>
      </c>
      <c r="K14279" t="s">
        <v>19</v>
      </c>
    </row>
    <row r="14280" spans="1:11" hidden="1" x14ac:dyDescent="0.3">
      <c r="A14280" t="s">
        <v>21680</v>
      </c>
      <c r="B14280" t="s">
        <v>21681</v>
      </c>
      <c r="C14280" t="s">
        <v>17370</v>
      </c>
      <c r="D14280" t="s">
        <v>17371</v>
      </c>
      <c r="E14280" s="74">
        <v>45289</v>
      </c>
      <c r="F14280">
        <v>0.22800000000000001</v>
      </c>
      <c r="G14280" t="s">
        <v>17</v>
      </c>
      <c r="H14280" t="s">
        <v>17315</v>
      </c>
      <c r="I14280" s="74">
        <v>45324</v>
      </c>
      <c r="J14280" t="s">
        <v>19</v>
      </c>
      <c r="K14280" t="s">
        <v>19</v>
      </c>
    </row>
    <row r="14281" spans="1:11" hidden="1" x14ac:dyDescent="0.3">
      <c r="A14281" t="s">
        <v>14972</v>
      </c>
      <c r="B14281" t="s">
        <v>14971</v>
      </c>
      <c r="C14281" t="s">
        <v>17370</v>
      </c>
      <c r="D14281" t="s">
        <v>17371</v>
      </c>
      <c r="E14281" s="74">
        <v>44659</v>
      </c>
      <c r="F14281">
        <v>1.2450000000000001</v>
      </c>
      <c r="G14281" t="s">
        <v>17</v>
      </c>
      <c r="H14281" t="s">
        <v>17315</v>
      </c>
      <c r="I14281" s="74">
        <v>44810</v>
      </c>
      <c r="J14281" t="s">
        <v>19</v>
      </c>
      <c r="K14281" t="s">
        <v>19</v>
      </c>
    </row>
    <row r="14282" spans="1:11" hidden="1" x14ac:dyDescent="0.3">
      <c r="A14282" t="s">
        <v>24843</v>
      </c>
      <c r="B14282" t="s">
        <v>24844</v>
      </c>
      <c r="C14282" t="s">
        <v>17370</v>
      </c>
      <c r="D14282" t="s">
        <v>17371</v>
      </c>
      <c r="E14282" s="74">
        <v>45289</v>
      </c>
      <c r="F14282">
        <v>0.38200000000000001</v>
      </c>
      <c r="G14282" t="s">
        <v>17</v>
      </c>
      <c r="H14282" t="s">
        <v>17315</v>
      </c>
      <c r="I14282" s="74">
        <v>45378</v>
      </c>
      <c r="J14282" t="s">
        <v>19</v>
      </c>
      <c r="K14282" t="s">
        <v>19</v>
      </c>
    </row>
    <row r="14283" spans="1:11" hidden="1" x14ac:dyDescent="0.3">
      <c r="A14283" t="s">
        <v>24845</v>
      </c>
      <c r="B14283" t="s">
        <v>24846</v>
      </c>
      <c r="C14283" t="s">
        <v>17370</v>
      </c>
      <c r="D14283" t="s">
        <v>17371</v>
      </c>
      <c r="E14283" s="74">
        <v>45289</v>
      </c>
      <c r="F14283">
        <v>6.5000000000000002E-2</v>
      </c>
      <c r="G14283" t="s">
        <v>17</v>
      </c>
      <c r="H14283" t="s">
        <v>17315</v>
      </c>
      <c r="I14283" s="74">
        <v>45378</v>
      </c>
      <c r="J14283" t="s">
        <v>19</v>
      </c>
      <c r="K14283" t="s">
        <v>19</v>
      </c>
    </row>
    <row r="14284" spans="1:11" hidden="1" x14ac:dyDescent="0.3">
      <c r="A14284" t="s">
        <v>24847</v>
      </c>
      <c r="B14284" t="s">
        <v>24848</v>
      </c>
      <c r="C14284" t="s">
        <v>17370</v>
      </c>
      <c r="D14284" t="s">
        <v>17371</v>
      </c>
      <c r="E14284" s="74">
        <v>45289</v>
      </c>
      <c r="F14284">
        <v>0.19700000000000001</v>
      </c>
      <c r="G14284" t="s">
        <v>17</v>
      </c>
      <c r="H14284" t="s">
        <v>17315</v>
      </c>
      <c r="I14284" s="74">
        <v>45378</v>
      </c>
      <c r="J14284" t="s">
        <v>19</v>
      </c>
      <c r="K14284" t="s">
        <v>19</v>
      </c>
    </row>
    <row r="14285" spans="1:11" hidden="1" x14ac:dyDescent="0.3">
      <c r="A14285" t="s">
        <v>19983</v>
      </c>
      <c r="B14285" t="s">
        <v>19984</v>
      </c>
      <c r="C14285" t="s">
        <v>17370</v>
      </c>
      <c r="D14285" t="s">
        <v>17371</v>
      </c>
      <c r="E14285" s="74">
        <v>45289</v>
      </c>
      <c r="F14285">
        <v>0.29899999999999999</v>
      </c>
      <c r="G14285" t="s">
        <v>17</v>
      </c>
      <c r="H14285" t="s">
        <v>17315</v>
      </c>
      <c r="I14285" s="74">
        <v>45317</v>
      </c>
      <c r="J14285" t="s">
        <v>19</v>
      </c>
      <c r="K14285" t="s">
        <v>19</v>
      </c>
    </row>
    <row r="14286" spans="1:11" hidden="1" x14ac:dyDescent="0.3">
      <c r="A14286" t="s">
        <v>14933</v>
      </c>
      <c r="B14286" t="s">
        <v>14932</v>
      </c>
      <c r="C14286" t="s">
        <v>17370</v>
      </c>
      <c r="D14286" t="s">
        <v>17371</v>
      </c>
      <c r="E14286" s="74">
        <v>44559</v>
      </c>
      <c r="F14286">
        <v>0.64600000000000002</v>
      </c>
      <c r="G14286" t="s">
        <v>17</v>
      </c>
      <c r="H14286" t="s">
        <v>17315</v>
      </c>
      <c r="I14286" s="74">
        <v>44799</v>
      </c>
      <c r="J14286" t="s">
        <v>19</v>
      </c>
      <c r="K14286" t="s">
        <v>19</v>
      </c>
    </row>
    <row r="14287" spans="1:11" hidden="1" x14ac:dyDescent="0.3">
      <c r="A14287" t="s">
        <v>28227</v>
      </c>
      <c r="B14287" t="s">
        <v>28228</v>
      </c>
      <c r="C14287" t="s">
        <v>17370</v>
      </c>
      <c r="D14287" t="s">
        <v>17371</v>
      </c>
      <c r="E14287" s="74">
        <v>45603</v>
      </c>
      <c r="F14287">
        <v>2.1015999999999999</v>
      </c>
      <c r="G14287" t="s">
        <v>17</v>
      </c>
      <c r="H14287" t="s">
        <v>17315</v>
      </c>
      <c r="I14287" s="74">
        <v>45693</v>
      </c>
      <c r="J14287" t="s">
        <v>19</v>
      </c>
      <c r="K14287" t="s">
        <v>19</v>
      </c>
    </row>
    <row r="14288" spans="1:11" hidden="1" x14ac:dyDescent="0.3">
      <c r="A14288" t="s">
        <v>10121</v>
      </c>
      <c r="B14288" t="s">
        <v>16755</v>
      </c>
      <c r="C14288" t="s">
        <v>17370</v>
      </c>
      <c r="D14288" t="s">
        <v>17371</v>
      </c>
      <c r="E14288" s="74">
        <v>44196</v>
      </c>
      <c r="F14288">
        <v>0.72899999999999998</v>
      </c>
      <c r="G14288" t="s">
        <v>17</v>
      </c>
      <c r="H14288" t="s">
        <v>17315</v>
      </c>
      <c r="I14288" s="74">
        <v>44223</v>
      </c>
      <c r="J14288" t="s">
        <v>19</v>
      </c>
      <c r="K14288" t="s">
        <v>19</v>
      </c>
    </row>
    <row r="14289" spans="1:11" hidden="1" x14ac:dyDescent="0.3">
      <c r="A14289" t="s">
        <v>14815</v>
      </c>
      <c r="B14289" t="s">
        <v>14814</v>
      </c>
      <c r="C14289" t="s">
        <v>17370</v>
      </c>
      <c r="D14289" t="s">
        <v>17371</v>
      </c>
      <c r="E14289" s="74">
        <v>44707</v>
      </c>
      <c r="F14289">
        <v>1.395</v>
      </c>
      <c r="G14289" t="s">
        <v>17</v>
      </c>
      <c r="H14289" t="s">
        <v>17315</v>
      </c>
      <c r="I14289" s="74">
        <v>44806</v>
      </c>
      <c r="J14289" t="s">
        <v>19</v>
      </c>
      <c r="K14289" t="s">
        <v>19</v>
      </c>
    </row>
    <row r="14290" spans="1:11" hidden="1" x14ac:dyDescent="0.3">
      <c r="A14290" t="s">
        <v>14744</v>
      </c>
      <c r="B14290" t="s">
        <v>14743</v>
      </c>
      <c r="C14290" t="s">
        <v>17370</v>
      </c>
      <c r="D14290" t="s">
        <v>17371</v>
      </c>
      <c r="E14290" s="74">
        <v>44603</v>
      </c>
      <c r="F14290">
        <v>0.51</v>
      </c>
      <c r="G14290" t="s">
        <v>17</v>
      </c>
      <c r="H14290" t="s">
        <v>17315</v>
      </c>
      <c r="I14290" s="74">
        <v>44799</v>
      </c>
      <c r="J14290" t="s">
        <v>19</v>
      </c>
      <c r="K14290" t="s">
        <v>19</v>
      </c>
    </row>
    <row r="14291" spans="1:11" hidden="1" x14ac:dyDescent="0.3">
      <c r="A14291" t="s">
        <v>14939</v>
      </c>
      <c r="B14291" t="s">
        <v>14938</v>
      </c>
      <c r="C14291" t="s">
        <v>17370</v>
      </c>
      <c r="D14291" t="s">
        <v>17371</v>
      </c>
      <c r="E14291" s="74">
        <v>44559</v>
      </c>
      <c r="F14291">
        <v>0.11799999999999999</v>
      </c>
      <c r="G14291" t="s">
        <v>17</v>
      </c>
      <c r="H14291" t="s">
        <v>17315</v>
      </c>
      <c r="I14291" s="74">
        <v>44799</v>
      </c>
      <c r="J14291" t="s">
        <v>19</v>
      </c>
      <c r="K14291" t="s">
        <v>19</v>
      </c>
    </row>
    <row r="14292" spans="1:11" hidden="1" x14ac:dyDescent="0.3">
      <c r="A14292" t="s">
        <v>14937</v>
      </c>
      <c r="B14292" t="s">
        <v>14936</v>
      </c>
      <c r="C14292" t="s">
        <v>17370</v>
      </c>
      <c r="D14292" t="s">
        <v>17371</v>
      </c>
      <c r="E14292" s="74">
        <v>44559</v>
      </c>
      <c r="F14292">
        <v>0.71899999999999997</v>
      </c>
      <c r="G14292" t="s">
        <v>17</v>
      </c>
      <c r="H14292" t="s">
        <v>17315</v>
      </c>
      <c r="I14292" s="74">
        <v>44799</v>
      </c>
      <c r="J14292" t="s">
        <v>19</v>
      </c>
      <c r="K14292" t="s">
        <v>19</v>
      </c>
    </row>
    <row r="14293" spans="1:11" hidden="1" x14ac:dyDescent="0.3">
      <c r="A14293" t="s">
        <v>14638</v>
      </c>
      <c r="B14293" t="s">
        <v>14637</v>
      </c>
      <c r="C14293" t="s">
        <v>17370</v>
      </c>
      <c r="D14293" t="s">
        <v>17371</v>
      </c>
      <c r="E14293" s="74">
        <v>44747</v>
      </c>
      <c r="F14293">
        <v>0.99199999999999999</v>
      </c>
      <c r="G14293" t="s">
        <v>17</v>
      </c>
      <c r="H14293" t="s">
        <v>17315</v>
      </c>
      <c r="I14293" s="74">
        <v>44806</v>
      </c>
      <c r="J14293" t="s">
        <v>19</v>
      </c>
      <c r="K14293" t="s">
        <v>19</v>
      </c>
    </row>
    <row r="14294" spans="1:11" hidden="1" x14ac:dyDescent="0.3">
      <c r="A14294" t="s">
        <v>19840</v>
      </c>
      <c r="B14294" t="s">
        <v>19841</v>
      </c>
      <c r="C14294" t="s">
        <v>17555</v>
      </c>
      <c r="D14294" t="s">
        <v>17556</v>
      </c>
      <c r="E14294" s="74">
        <v>44994</v>
      </c>
      <c r="F14294">
        <v>1.375</v>
      </c>
      <c r="G14294" t="s">
        <v>17</v>
      </c>
      <c r="H14294" t="s">
        <v>17315</v>
      </c>
      <c r="I14294" s="74">
        <v>45198</v>
      </c>
      <c r="J14294" t="s">
        <v>19</v>
      </c>
      <c r="K14294" t="s">
        <v>19</v>
      </c>
    </row>
    <row r="14295" spans="1:11" hidden="1" x14ac:dyDescent="0.3">
      <c r="A14295" t="s">
        <v>3530</v>
      </c>
      <c r="B14295" t="s">
        <v>12134</v>
      </c>
      <c r="C14295" t="s">
        <v>18579</v>
      </c>
      <c r="D14295" t="s">
        <v>18580</v>
      </c>
      <c r="E14295" s="74">
        <v>31387</v>
      </c>
      <c r="F14295">
        <v>39.6</v>
      </c>
      <c r="G14295" t="s">
        <v>17623</v>
      </c>
      <c r="H14295" t="s">
        <v>17315</v>
      </c>
      <c r="I14295" s="74">
        <v>39664</v>
      </c>
      <c r="J14295" t="s">
        <v>19</v>
      </c>
      <c r="K14295" t="s">
        <v>19</v>
      </c>
    </row>
    <row r="14296" spans="1:11" hidden="1" x14ac:dyDescent="0.3">
      <c r="A14296" t="s">
        <v>7664</v>
      </c>
      <c r="B14296" t="s">
        <v>7663</v>
      </c>
      <c r="C14296" t="s">
        <v>17428</v>
      </c>
      <c r="D14296" t="s">
        <v>17429</v>
      </c>
      <c r="E14296" s="74">
        <v>42615</v>
      </c>
      <c r="F14296">
        <v>0.14299999999999999</v>
      </c>
      <c r="G14296" t="s">
        <v>17</v>
      </c>
      <c r="H14296" t="s">
        <v>17315</v>
      </c>
      <c r="I14296" s="74">
        <v>43886</v>
      </c>
      <c r="J14296" t="s">
        <v>19</v>
      </c>
      <c r="K14296" t="s">
        <v>19</v>
      </c>
    </row>
    <row r="14297" spans="1:11" hidden="1" x14ac:dyDescent="0.3">
      <c r="A14297" t="s">
        <v>7662</v>
      </c>
      <c r="B14297" t="s">
        <v>7661</v>
      </c>
      <c r="C14297" t="s">
        <v>17428</v>
      </c>
      <c r="D14297" t="s">
        <v>17429</v>
      </c>
      <c r="E14297" s="74">
        <v>42622</v>
      </c>
      <c r="F14297">
        <v>0.182</v>
      </c>
      <c r="G14297" t="s">
        <v>17</v>
      </c>
      <c r="H14297" t="s">
        <v>17315</v>
      </c>
      <c r="I14297" s="74">
        <v>43886</v>
      </c>
      <c r="J14297" t="s">
        <v>19</v>
      </c>
      <c r="K14297" t="s">
        <v>19</v>
      </c>
    </row>
    <row r="14298" spans="1:11" hidden="1" x14ac:dyDescent="0.3">
      <c r="A14298" t="s">
        <v>7668</v>
      </c>
      <c r="B14298" t="s">
        <v>7667</v>
      </c>
      <c r="C14298" t="s">
        <v>17428</v>
      </c>
      <c r="D14298" t="s">
        <v>17429</v>
      </c>
      <c r="E14298" s="74">
        <v>42622</v>
      </c>
      <c r="F14298">
        <v>0.23599999999999999</v>
      </c>
      <c r="G14298" t="s">
        <v>17</v>
      </c>
      <c r="H14298" t="s">
        <v>17315</v>
      </c>
      <c r="I14298" s="74">
        <v>43886</v>
      </c>
      <c r="J14298" t="s">
        <v>19</v>
      </c>
      <c r="K14298" t="s">
        <v>19</v>
      </c>
    </row>
    <row r="14299" spans="1:11" hidden="1" x14ac:dyDescent="0.3">
      <c r="A14299" t="s">
        <v>3337</v>
      </c>
      <c r="B14299" t="s">
        <v>11379</v>
      </c>
      <c r="C14299" t="s">
        <v>22275</v>
      </c>
      <c r="D14299" t="s">
        <v>22276</v>
      </c>
      <c r="E14299" s="74">
        <v>32591</v>
      </c>
      <c r="F14299">
        <v>28.6</v>
      </c>
      <c r="G14299" t="s">
        <v>17479</v>
      </c>
      <c r="H14299" t="s">
        <v>17315</v>
      </c>
      <c r="I14299" s="74">
        <v>40148</v>
      </c>
      <c r="J14299" t="s">
        <v>17325</v>
      </c>
      <c r="K14299" t="s">
        <v>19</v>
      </c>
    </row>
    <row r="14300" spans="1:11" hidden="1" x14ac:dyDescent="0.3">
      <c r="A14300" t="s">
        <v>3337</v>
      </c>
      <c r="B14300" t="s">
        <v>11379</v>
      </c>
      <c r="C14300" t="s">
        <v>22275</v>
      </c>
      <c r="D14300" t="s">
        <v>22276</v>
      </c>
      <c r="E14300" s="74">
        <v>32591</v>
      </c>
      <c r="F14300">
        <v>28.6</v>
      </c>
      <c r="G14300" t="s">
        <v>17711</v>
      </c>
      <c r="H14300" t="s">
        <v>17315</v>
      </c>
      <c r="I14300" s="74">
        <v>40148</v>
      </c>
      <c r="J14300" t="s">
        <v>17325</v>
      </c>
      <c r="K14300" t="s">
        <v>19</v>
      </c>
    </row>
    <row r="14301" spans="1:11" hidden="1" x14ac:dyDescent="0.3">
      <c r="A14301" t="s">
        <v>1932</v>
      </c>
      <c r="B14301" t="s">
        <v>12818</v>
      </c>
      <c r="C14301" t="s">
        <v>21922</v>
      </c>
      <c r="D14301" t="s">
        <v>21923</v>
      </c>
      <c r="E14301" s="74">
        <v>41254</v>
      </c>
      <c r="F14301">
        <v>6</v>
      </c>
      <c r="G14301" t="s">
        <v>6</v>
      </c>
      <c r="H14301" t="s">
        <v>17315</v>
      </c>
      <c r="I14301" s="74">
        <v>41318</v>
      </c>
      <c r="J14301" t="s">
        <v>19</v>
      </c>
      <c r="K14301" t="s">
        <v>19</v>
      </c>
    </row>
    <row r="14302" spans="1:11" hidden="1" x14ac:dyDescent="0.3">
      <c r="A14302" t="s">
        <v>23112</v>
      </c>
      <c r="B14302" t="s">
        <v>23113</v>
      </c>
      <c r="C14302" t="s">
        <v>23106</v>
      </c>
      <c r="D14302" t="s">
        <v>23107</v>
      </c>
      <c r="E14302" s="74">
        <v>40017</v>
      </c>
      <c r="F14302">
        <v>3.3</v>
      </c>
      <c r="G14302" t="s">
        <v>6</v>
      </c>
      <c r="H14302" t="s">
        <v>17339</v>
      </c>
      <c r="I14302" s="74">
        <v>40030</v>
      </c>
      <c r="J14302" t="s">
        <v>19</v>
      </c>
      <c r="K14302" t="s">
        <v>19</v>
      </c>
    </row>
    <row r="14303" spans="1:11" hidden="1" x14ac:dyDescent="0.3">
      <c r="A14303" t="s">
        <v>4519</v>
      </c>
      <c r="B14303" t="s">
        <v>11343</v>
      </c>
      <c r="C14303" t="s">
        <v>17410</v>
      </c>
      <c r="D14303" t="s">
        <v>17411</v>
      </c>
      <c r="E14303" s="74">
        <v>39805</v>
      </c>
      <c r="F14303">
        <v>0.02</v>
      </c>
      <c r="G14303" t="s">
        <v>17</v>
      </c>
      <c r="H14303" t="s">
        <v>17315</v>
      </c>
      <c r="I14303" s="74">
        <v>43264</v>
      </c>
      <c r="J14303" t="s">
        <v>19</v>
      </c>
      <c r="K14303" t="s">
        <v>19</v>
      </c>
    </row>
    <row r="14304" spans="1:11" hidden="1" x14ac:dyDescent="0.3">
      <c r="A14304" t="s">
        <v>3097</v>
      </c>
      <c r="B14304" t="s">
        <v>17062</v>
      </c>
      <c r="C14304" t="s">
        <v>17313</v>
      </c>
      <c r="D14304" t="s">
        <v>17314</v>
      </c>
      <c r="E14304" s="74">
        <v>39853</v>
      </c>
      <c r="F14304">
        <v>0.03</v>
      </c>
      <c r="G14304" t="s">
        <v>17</v>
      </c>
      <c r="H14304" t="s">
        <v>17339</v>
      </c>
      <c r="I14304" s="74">
        <v>39892</v>
      </c>
      <c r="J14304" t="s">
        <v>19</v>
      </c>
      <c r="K14304" t="s">
        <v>19</v>
      </c>
    </row>
    <row r="14305" spans="1:11" hidden="1" x14ac:dyDescent="0.3">
      <c r="A14305" t="s">
        <v>3206</v>
      </c>
      <c r="B14305" t="s">
        <v>10514</v>
      </c>
      <c r="C14305" t="s">
        <v>17313</v>
      </c>
      <c r="D14305" t="s">
        <v>17314</v>
      </c>
      <c r="E14305" s="74">
        <v>39767</v>
      </c>
      <c r="F14305">
        <v>4.3999999999999997E-2</v>
      </c>
      <c r="G14305" t="s">
        <v>17</v>
      </c>
      <c r="H14305" t="s">
        <v>17339</v>
      </c>
      <c r="I14305" s="74">
        <v>39835</v>
      </c>
      <c r="J14305" t="s">
        <v>19</v>
      </c>
      <c r="K14305" t="s">
        <v>19</v>
      </c>
    </row>
    <row r="14306" spans="1:11" hidden="1" x14ac:dyDescent="0.3">
      <c r="A14306" t="s">
        <v>3108</v>
      </c>
      <c r="B14306" t="s">
        <v>17109</v>
      </c>
      <c r="C14306" t="s">
        <v>17313</v>
      </c>
      <c r="D14306" t="s">
        <v>17314</v>
      </c>
      <c r="E14306" s="74">
        <v>39856</v>
      </c>
      <c r="F14306">
        <v>0.03</v>
      </c>
      <c r="G14306" t="s">
        <v>17</v>
      </c>
      <c r="H14306" t="s">
        <v>17339</v>
      </c>
      <c r="I14306" s="74">
        <v>39892</v>
      </c>
      <c r="J14306" t="s">
        <v>19</v>
      </c>
      <c r="K14306" t="s">
        <v>19</v>
      </c>
    </row>
    <row r="14307" spans="1:11" hidden="1" x14ac:dyDescent="0.3">
      <c r="A14307" t="s">
        <v>3094</v>
      </c>
      <c r="B14307" t="s">
        <v>17045</v>
      </c>
      <c r="C14307" t="s">
        <v>17414</v>
      </c>
      <c r="D14307" t="s">
        <v>17415</v>
      </c>
      <c r="E14307" s="74">
        <v>39876</v>
      </c>
      <c r="F14307">
        <v>2.5000000000000001E-2</v>
      </c>
      <c r="G14307" t="s">
        <v>17</v>
      </c>
      <c r="H14307" t="s">
        <v>17339</v>
      </c>
      <c r="I14307" s="74">
        <v>39896</v>
      </c>
      <c r="J14307" t="s">
        <v>19</v>
      </c>
      <c r="K14307" t="s">
        <v>19</v>
      </c>
    </row>
    <row r="14308" spans="1:11" hidden="1" x14ac:dyDescent="0.3">
      <c r="A14308" t="s">
        <v>3111</v>
      </c>
      <c r="B14308" t="s">
        <v>17130</v>
      </c>
      <c r="C14308" t="s">
        <v>17313</v>
      </c>
      <c r="D14308" t="s">
        <v>17314</v>
      </c>
      <c r="E14308" s="74">
        <v>39848</v>
      </c>
      <c r="F14308">
        <v>2.5000000000000001E-2</v>
      </c>
      <c r="G14308" t="s">
        <v>17</v>
      </c>
      <c r="H14308" t="s">
        <v>17339</v>
      </c>
      <c r="I14308" s="74">
        <v>39892</v>
      </c>
      <c r="J14308" t="s">
        <v>19</v>
      </c>
      <c r="K14308" t="s">
        <v>19</v>
      </c>
    </row>
    <row r="14309" spans="1:11" hidden="1" x14ac:dyDescent="0.3">
      <c r="A14309" t="s">
        <v>3207</v>
      </c>
      <c r="B14309" t="s">
        <v>10525</v>
      </c>
      <c r="C14309" t="s">
        <v>17313</v>
      </c>
      <c r="D14309" t="s">
        <v>17314</v>
      </c>
      <c r="E14309" s="74">
        <v>39767</v>
      </c>
      <c r="F14309">
        <v>4.2999999999999997E-2</v>
      </c>
      <c r="G14309" t="s">
        <v>17</v>
      </c>
      <c r="H14309" t="s">
        <v>17339</v>
      </c>
      <c r="I14309" s="74">
        <v>39835</v>
      </c>
      <c r="J14309" t="s">
        <v>19</v>
      </c>
      <c r="K14309" t="s">
        <v>19</v>
      </c>
    </row>
    <row r="14310" spans="1:11" hidden="1" x14ac:dyDescent="0.3">
      <c r="A14310" t="s">
        <v>3023</v>
      </c>
      <c r="B14310" t="s">
        <v>15746</v>
      </c>
      <c r="C14310" t="s">
        <v>17313</v>
      </c>
      <c r="D14310" t="s">
        <v>17314</v>
      </c>
      <c r="E14310" s="74">
        <v>39918</v>
      </c>
      <c r="F14310">
        <v>4.1000000000000002E-2</v>
      </c>
      <c r="G14310" t="s">
        <v>17</v>
      </c>
      <c r="H14310" t="s">
        <v>17339</v>
      </c>
      <c r="I14310" s="74">
        <v>39946</v>
      </c>
      <c r="J14310" t="s">
        <v>19</v>
      </c>
      <c r="K14310" t="s">
        <v>19</v>
      </c>
    </row>
    <row r="14311" spans="1:11" hidden="1" x14ac:dyDescent="0.3">
      <c r="A14311" t="s">
        <v>3095</v>
      </c>
      <c r="B14311" t="s">
        <v>17049</v>
      </c>
      <c r="C14311" t="s">
        <v>17313</v>
      </c>
      <c r="D14311" t="s">
        <v>17314</v>
      </c>
      <c r="E14311" s="74">
        <v>39875</v>
      </c>
      <c r="F14311">
        <v>1.9E-2</v>
      </c>
      <c r="G14311" t="s">
        <v>17</v>
      </c>
      <c r="H14311" t="s">
        <v>17339</v>
      </c>
      <c r="I14311" s="74">
        <v>39896</v>
      </c>
      <c r="J14311" t="s">
        <v>19</v>
      </c>
      <c r="K14311" t="s">
        <v>19</v>
      </c>
    </row>
    <row r="14312" spans="1:11" hidden="1" x14ac:dyDescent="0.3">
      <c r="A14312" t="s">
        <v>3098</v>
      </c>
      <c r="B14312" t="s">
        <v>17069</v>
      </c>
      <c r="C14312" t="s">
        <v>17313</v>
      </c>
      <c r="D14312" t="s">
        <v>17314</v>
      </c>
      <c r="E14312" s="74">
        <v>39853</v>
      </c>
      <c r="F14312">
        <v>2.5000000000000001E-2</v>
      </c>
      <c r="G14312" t="s">
        <v>17</v>
      </c>
      <c r="H14312" t="s">
        <v>17339</v>
      </c>
      <c r="I14312" s="74">
        <v>39892</v>
      </c>
      <c r="J14312" t="s">
        <v>19</v>
      </c>
      <c r="K14312" t="s">
        <v>19</v>
      </c>
    </row>
    <row r="14313" spans="1:11" hidden="1" x14ac:dyDescent="0.3">
      <c r="A14313" t="s">
        <v>3209</v>
      </c>
      <c r="B14313" t="s">
        <v>10533</v>
      </c>
      <c r="C14313" t="s">
        <v>17313</v>
      </c>
      <c r="D14313" t="s">
        <v>17314</v>
      </c>
      <c r="E14313" s="74">
        <v>39736</v>
      </c>
      <c r="F14313">
        <v>0.03</v>
      </c>
      <c r="G14313" t="s">
        <v>17</v>
      </c>
      <c r="H14313" t="s">
        <v>17339</v>
      </c>
      <c r="I14313" s="74">
        <v>39835</v>
      </c>
      <c r="J14313" t="s">
        <v>19</v>
      </c>
      <c r="K14313" t="s">
        <v>19</v>
      </c>
    </row>
    <row r="14314" spans="1:11" hidden="1" x14ac:dyDescent="0.3">
      <c r="A14314" t="s">
        <v>3112</v>
      </c>
      <c r="B14314" t="s">
        <v>17135</v>
      </c>
      <c r="C14314" t="s">
        <v>17313</v>
      </c>
      <c r="D14314" t="s">
        <v>17314</v>
      </c>
      <c r="E14314" s="74">
        <v>39848</v>
      </c>
      <c r="F14314">
        <v>0.03</v>
      </c>
      <c r="G14314" t="s">
        <v>17</v>
      </c>
      <c r="H14314" t="s">
        <v>17339</v>
      </c>
      <c r="I14314" s="74">
        <v>39892</v>
      </c>
      <c r="J14314" t="s">
        <v>19</v>
      </c>
      <c r="K14314" t="s">
        <v>19</v>
      </c>
    </row>
    <row r="14315" spans="1:11" hidden="1" x14ac:dyDescent="0.3">
      <c r="A14315" t="s">
        <v>3109</v>
      </c>
      <c r="B14315" t="s">
        <v>17116</v>
      </c>
      <c r="C14315" t="s">
        <v>17313</v>
      </c>
      <c r="D14315" t="s">
        <v>17314</v>
      </c>
      <c r="E14315" s="74">
        <v>39854</v>
      </c>
      <c r="F14315">
        <v>0.03</v>
      </c>
      <c r="G14315" t="s">
        <v>17</v>
      </c>
      <c r="H14315" t="s">
        <v>17339</v>
      </c>
      <c r="I14315" s="74">
        <v>39892</v>
      </c>
      <c r="J14315" t="s">
        <v>19</v>
      </c>
      <c r="K14315" t="s">
        <v>19</v>
      </c>
    </row>
    <row r="14316" spans="1:11" hidden="1" x14ac:dyDescent="0.3">
      <c r="A14316" t="s">
        <v>3208</v>
      </c>
      <c r="B14316" t="s">
        <v>10531</v>
      </c>
      <c r="C14316" t="s">
        <v>17313</v>
      </c>
      <c r="D14316" t="s">
        <v>17314</v>
      </c>
      <c r="E14316" s="74">
        <v>39766</v>
      </c>
      <c r="F14316">
        <v>0.03</v>
      </c>
      <c r="G14316" t="s">
        <v>17</v>
      </c>
      <c r="H14316" t="s">
        <v>17339</v>
      </c>
      <c r="I14316" s="74">
        <v>39835</v>
      </c>
      <c r="J14316" t="s">
        <v>19</v>
      </c>
      <c r="K14316" t="s">
        <v>19</v>
      </c>
    </row>
    <row r="14317" spans="1:11" hidden="1" x14ac:dyDescent="0.3">
      <c r="A14317" t="s">
        <v>3107</v>
      </c>
      <c r="B14317" t="s">
        <v>17102</v>
      </c>
      <c r="C14317" t="s">
        <v>17313</v>
      </c>
      <c r="D14317" t="s">
        <v>17314</v>
      </c>
      <c r="E14317" s="74">
        <v>39831</v>
      </c>
      <c r="F14317">
        <v>0.03</v>
      </c>
      <c r="G14317" t="s">
        <v>17</v>
      </c>
      <c r="H14317" t="s">
        <v>17339</v>
      </c>
      <c r="I14317" s="74">
        <v>39892</v>
      </c>
      <c r="J14317" t="s">
        <v>19</v>
      </c>
      <c r="K14317" t="s">
        <v>19</v>
      </c>
    </row>
    <row r="14318" spans="1:11" hidden="1" x14ac:dyDescent="0.3">
      <c r="A14318" t="s">
        <v>3186</v>
      </c>
      <c r="B14318" t="s">
        <v>10469</v>
      </c>
      <c r="C14318" t="s">
        <v>17414</v>
      </c>
      <c r="D14318" t="s">
        <v>17415</v>
      </c>
      <c r="E14318" s="74">
        <v>39789</v>
      </c>
      <c r="F14318">
        <v>2.5999999999999999E-2</v>
      </c>
      <c r="G14318" t="s">
        <v>17</v>
      </c>
      <c r="H14318" t="s">
        <v>17339</v>
      </c>
      <c r="I14318" s="74">
        <v>39884</v>
      </c>
      <c r="J14318" t="s">
        <v>19</v>
      </c>
      <c r="K14318" t="s">
        <v>19</v>
      </c>
    </row>
    <row r="14319" spans="1:11" hidden="1" x14ac:dyDescent="0.3">
      <c r="A14319" t="s">
        <v>3745</v>
      </c>
      <c r="B14319" t="s">
        <v>16775</v>
      </c>
      <c r="C14319" t="s">
        <v>17313</v>
      </c>
      <c r="D14319" t="s">
        <v>17314</v>
      </c>
      <c r="E14319" s="74">
        <v>39652</v>
      </c>
      <c r="F14319">
        <v>4.2000000000000003E-2</v>
      </c>
      <c r="G14319" t="s">
        <v>17</v>
      </c>
      <c r="H14319" t="s">
        <v>17315</v>
      </c>
      <c r="I14319" s="74">
        <v>39741</v>
      </c>
      <c r="J14319" t="s">
        <v>19</v>
      </c>
      <c r="K14319" t="s">
        <v>19</v>
      </c>
    </row>
    <row r="14320" spans="1:11" hidden="1" x14ac:dyDescent="0.3">
      <c r="A14320" t="s">
        <v>3096</v>
      </c>
      <c r="B14320" t="s">
        <v>17056</v>
      </c>
      <c r="C14320" t="s">
        <v>17313</v>
      </c>
      <c r="D14320" t="s">
        <v>17314</v>
      </c>
      <c r="E14320" s="74">
        <v>39853</v>
      </c>
      <c r="F14320">
        <v>0.03</v>
      </c>
      <c r="G14320" t="s">
        <v>17</v>
      </c>
      <c r="H14320" t="s">
        <v>17339</v>
      </c>
      <c r="I14320" s="74">
        <v>39896</v>
      </c>
      <c r="J14320" t="s">
        <v>19</v>
      </c>
      <c r="K14320" t="s">
        <v>19</v>
      </c>
    </row>
    <row r="14321" spans="1:11" hidden="1" x14ac:dyDescent="0.3">
      <c r="A14321" t="s">
        <v>3113</v>
      </c>
      <c r="B14321" t="s">
        <v>17139</v>
      </c>
      <c r="C14321" t="s">
        <v>17313</v>
      </c>
      <c r="D14321" t="s">
        <v>17314</v>
      </c>
      <c r="E14321" s="74">
        <v>39827</v>
      </c>
      <c r="F14321">
        <v>2.5000000000000001E-2</v>
      </c>
      <c r="G14321" t="s">
        <v>17</v>
      </c>
      <c r="H14321" t="s">
        <v>17339</v>
      </c>
      <c r="I14321" s="74">
        <v>39892</v>
      </c>
      <c r="J14321" t="s">
        <v>19</v>
      </c>
      <c r="K14321" t="s">
        <v>19</v>
      </c>
    </row>
    <row r="14322" spans="1:11" hidden="1" x14ac:dyDescent="0.3">
      <c r="A14322" t="s">
        <v>3204</v>
      </c>
      <c r="B14322" t="s">
        <v>10508</v>
      </c>
      <c r="C14322" t="s">
        <v>17313</v>
      </c>
      <c r="D14322" t="s">
        <v>17314</v>
      </c>
      <c r="E14322" s="74">
        <v>39766</v>
      </c>
      <c r="F14322">
        <v>0.03</v>
      </c>
      <c r="G14322" t="s">
        <v>17</v>
      </c>
      <c r="H14322" t="s">
        <v>17339</v>
      </c>
      <c r="I14322" s="74">
        <v>39834</v>
      </c>
      <c r="J14322" t="s">
        <v>19</v>
      </c>
      <c r="K14322" t="s">
        <v>19</v>
      </c>
    </row>
    <row r="14323" spans="1:11" hidden="1" x14ac:dyDescent="0.3">
      <c r="A14323" t="s">
        <v>3110</v>
      </c>
      <c r="B14323" t="s">
        <v>17124</v>
      </c>
      <c r="C14323" t="s">
        <v>17313</v>
      </c>
      <c r="D14323" t="s">
        <v>17314</v>
      </c>
      <c r="E14323" s="74">
        <v>39853</v>
      </c>
      <c r="F14323">
        <v>0.03</v>
      </c>
      <c r="G14323" t="s">
        <v>17</v>
      </c>
      <c r="H14323" t="s">
        <v>17339</v>
      </c>
      <c r="I14323" s="74">
        <v>39892</v>
      </c>
      <c r="J14323" t="s">
        <v>19</v>
      </c>
      <c r="K14323" t="s">
        <v>19</v>
      </c>
    </row>
    <row r="14324" spans="1:11" hidden="1" x14ac:dyDescent="0.3">
      <c r="A14324" t="s">
        <v>3765</v>
      </c>
      <c r="B14324" t="s">
        <v>10936</v>
      </c>
      <c r="C14324" t="s">
        <v>17313</v>
      </c>
      <c r="D14324" t="s">
        <v>17314</v>
      </c>
      <c r="E14324" s="74">
        <v>39321</v>
      </c>
      <c r="F14324">
        <v>0.996</v>
      </c>
      <c r="G14324" t="s">
        <v>17</v>
      </c>
      <c r="H14324" t="s">
        <v>17315</v>
      </c>
      <c r="I14324" s="74">
        <v>39646</v>
      </c>
      <c r="J14324" t="s">
        <v>19</v>
      </c>
      <c r="K14324" t="s">
        <v>19</v>
      </c>
    </row>
    <row r="14325" spans="1:11" hidden="1" x14ac:dyDescent="0.3">
      <c r="A14325" t="s">
        <v>3740</v>
      </c>
      <c r="B14325" t="s">
        <v>15849</v>
      </c>
      <c r="C14325" t="s">
        <v>17313</v>
      </c>
      <c r="D14325" t="s">
        <v>17314</v>
      </c>
      <c r="E14325" s="74">
        <v>39355</v>
      </c>
      <c r="F14325">
        <v>0.998</v>
      </c>
      <c r="G14325" t="s">
        <v>17</v>
      </c>
      <c r="H14325" t="s">
        <v>17315</v>
      </c>
      <c r="I14325" s="74">
        <v>39406</v>
      </c>
      <c r="J14325" t="s">
        <v>19</v>
      </c>
      <c r="K14325" t="s">
        <v>19</v>
      </c>
    </row>
    <row r="14326" spans="1:11" hidden="1" x14ac:dyDescent="0.3">
      <c r="A14326" t="s">
        <v>3688</v>
      </c>
      <c r="B14326" t="s">
        <v>13462</v>
      </c>
      <c r="C14326" t="s">
        <v>17352</v>
      </c>
      <c r="D14326" t="s">
        <v>17293</v>
      </c>
      <c r="E14326" s="74">
        <v>7672</v>
      </c>
      <c r="F14326">
        <v>1.1000000000000001</v>
      </c>
      <c r="G14326" t="s">
        <v>17369</v>
      </c>
      <c r="H14326" t="s">
        <v>17339</v>
      </c>
      <c r="I14326" s="74">
        <v>39451</v>
      </c>
      <c r="J14326" t="s">
        <v>19</v>
      </c>
      <c r="K14326" t="s">
        <v>19</v>
      </c>
    </row>
    <row r="14327" spans="1:11" hidden="1" x14ac:dyDescent="0.3">
      <c r="A14327" t="s">
        <v>1775</v>
      </c>
      <c r="B14327" t="s">
        <v>12706</v>
      </c>
      <c r="C14327" t="s">
        <v>17410</v>
      </c>
      <c r="D14327" t="s">
        <v>17411</v>
      </c>
      <c r="E14327" s="74">
        <v>40430</v>
      </c>
      <c r="F14327">
        <v>0.375</v>
      </c>
      <c r="G14327" t="s">
        <v>17</v>
      </c>
      <c r="H14327" t="s">
        <v>17315</v>
      </c>
      <c r="I14327" s="74">
        <v>41486</v>
      </c>
      <c r="J14327" t="s">
        <v>19</v>
      </c>
      <c r="K14327" t="s">
        <v>19</v>
      </c>
    </row>
    <row r="14328" spans="1:11" hidden="1" x14ac:dyDescent="0.3">
      <c r="A14328" t="s">
        <v>1792</v>
      </c>
      <c r="B14328" t="s">
        <v>12725</v>
      </c>
      <c r="C14328" t="s">
        <v>17410</v>
      </c>
      <c r="D14328" t="s">
        <v>17411</v>
      </c>
      <c r="E14328" s="74">
        <v>41089</v>
      </c>
      <c r="F14328">
        <v>0.39500000000000002</v>
      </c>
      <c r="G14328" t="s">
        <v>17</v>
      </c>
      <c r="H14328" t="s">
        <v>17315</v>
      </c>
      <c r="I14328" s="74">
        <v>41375</v>
      </c>
      <c r="J14328" t="s">
        <v>19</v>
      </c>
      <c r="K14328" t="s">
        <v>19</v>
      </c>
    </row>
    <row r="14329" spans="1:11" hidden="1" x14ac:dyDescent="0.3">
      <c r="A14329" t="s">
        <v>1788</v>
      </c>
      <c r="B14329" t="s">
        <v>12721</v>
      </c>
      <c r="C14329" t="s">
        <v>17410</v>
      </c>
      <c r="D14329" t="s">
        <v>17411</v>
      </c>
      <c r="E14329" s="74">
        <v>41199</v>
      </c>
      <c r="F14329">
        <v>0.3</v>
      </c>
      <c r="G14329" t="s">
        <v>17</v>
      </c>
      <c r="H14329" t="s">
        <v>17315</v>
      </c>
      <c r="I14329" s="74">
        <v>41479</v>
      </c>
      <c r="J14329" t="s">
        <v>19</v>
      </c>
      <c r="K14329" t="s">
        <v>19</v>
      </c>
    </row>
    <row r="14330" spans="1:11" hidden="1" x14ac:dyDescent="0.3">
      <c r="A14330" t="s">
        <v>1781</v>
      </c>
      <c r="B14330" t="s">
        <v>12713</v>
      </c>
      <c r="C14330" t="s">
        <v>17410</v>
      </c>
      <c r="D14330" t="s">
        <v>17411</v>
      </c>
      <c r="E14330" s="74">
        <v>40989</v>
      </c>
      <c r="F14330">
        <v>0.25</v>
      </c>
      <c r="G14330" t="s">
        <v>17</v>
      </c>
      <c r="H14330" t="s">
        <v>17315</v>
      </c>
      <c r="I14330" s="74">
        <v>41485</v>
      </c>
      <c r="J14330" t="s">
        <v>19</v>
      </c>
      <c r="K14330" t="s">
        <v>19</v>
      </c>
    </row>
    <row r="14331" spans="1:11" hidden="1" x14ac:dyDescent="0.3">
      <c r="A14331" t="s">
        <v>1776</v>
      </c>
      <c r="B14331" t="s">
        <v>12707</v>
      </c>
      <c r="C14331" t="s">
        <v>17410</v>
      </c>
      <c r="D14331" t="s">
        <v>17411</v>
      </c>
      <c r="E14331" s="74">
        <v>40470</v>
      </c>
      <c r="F14331">
        <v>0.5</v>
      </c>
      <c r="G14331" t="s">
        <v>17</v>
      </c>
      <c r="H14331" t="s">
        <v>17315</v>
      </c>
      <c r="I14331" s="74">
        <v>41486</v>
      </c>
      <c r="J14331" t="s">
        <v>19</v>
      </c>
      <c r="K14331" t="s">
        <v>19</v>
      </c>
    </row>
    <row r="14332" spans="1:11" hidden="1" x14ac:dyDescent="0.3">
      <c r="A14332" t="s">
        <v>1789</v>
      </c>
      <c r="B14332" t="s">
        <v>12722</v>
      </c>
      <c r="C14332" t="s">
        <v>17410</v>
      </c>
      <c r="D14332" t="s">
        <v>17411</v>
      </c>
      <c r="E14332" s="74">
        <v>41156</v>
      </c>
      <c r="F14332">
        <v>0.33700000000000002</v>
      </c>
      <c r="G14332" t="s">
        <v>17</v>
      </c>
      <c r="H14332" t="s">
        <v>17315</v>
      </c>
      <c r="I14332" s="74">
        <v>41479</v>
      </c>
      <c r="J14332" t="s">
        <v>19</v>
      </c>
      <c r="K14332" t="s">
        <v>19</v>
      </c>
    </row>
    <row r="14333" spans="1:11" hidden="1" x14ac:dyDescent="0.3">
      <c r="A14333" t="s">
        <v>1559</v>
      </c>
      <c r="B14333" t="s">
        <v>12527</v>
      </c>
      <c r="C14333" t="s">
        <v>17410</v>
      </c>
      <c r="D14333" t="s">
        <v>17411</v>
      </c>
      <c r="E14333" s="74">
        <v>41179</v>
      </c>
      <c r="F14333">
        <v>0.29699999999999999</v>
      </c>
      <c r="G14333" t="s">
        <v>17</v>
      </c>
      <c r="H14333" t="s">
        <v>17315</v>
      </c>
      <c r="I14333" s="74">
        <v>41557</v>
      </c>
      <c r="J14333" t="s">
        <v>19</v>
      </c>
      <c r="K14333" t="s">
        <v>19</v>
      </c>
    </row>
    <row r="14334" spans="1:11" hidden="1" x14ac:dyDescent="0.3">
      <c r="A14334" t="s">
        <v>1777</v>
      </c>
      <c r="B14334" t="s">
        <v>12708</v>
      </c>
      <c r="C14334" t="s">
        <v>17410</v>
      </c>
      <c r="D14334" t="s">
        <v>17411</v>
      </c>
      <c r="E14334" s="74">
        <v>40543</v>
      </c>
      <c r="F14334">
        <v>0.5</v>
      </c>
      <c r="G14334" t="s">
        <v>17</v>
      </c>
      <c r="H14334" t="s">
        <v>17315</v>
      </c>
      <c r="I14334" s="74">
        <v>41486</v>
      </c>
      <c r="J14334" t="s">
        <v>19</v>
      </c>
      <c r="K14334" t="s">
        <v>19</v>
      </c>
    </row>
    <row r="14335" spans="1:11" hidden="1" x14ac:dyDescent="0.3">
      <c r="A14335" t="s">
        <v>1786</v>
      </c>
      <c r="B14335" t="s">
        <v>12718</v>
      </c>
      <c r="C14335" t="s">
        <v>17410</v>
      </c>
      <c r="D14335" t="s">
        <v>17411</v>
      </c>
      <c r="E14335" s="74">
        <v>40988</v>
      </c>
      <c r="F14335">
        <v>0.3</v>
      </c>
      <c r="G14335" t="s">
        <v>17</v>
      </c>
      <c r="H14335" t="s">
        <v>17315</v>
      </c>
      <c r="I14335" s="74">
        <v>41485</v>
      </c>
      <c r="J14335" t="s">
        <v>19</v>
      </c>
      <c r="K14335" t="s">
        <v>19</v>
      </c>
    </row>
    <row r="14336" spans="1:11" hidden="1" x14ac:dyDescent="0.3">
      <c r="A14336" t="s">
        <v>1790</v>
      </c>
      <c r="B14336" t="s">
        <v>12723</v>
      </c>
      <c r="C14336" t="s">
        <v>17410</v>
      </c>
      <c r="D14336" t="s">
        <v>17411</v>
      </c>
      <c r="E14336" s="74">
        <v>41059</v>
      </c>
      <c r="F14336">
        <v>0.32800000000000001</v>
      </c>
      <c r="G14336" t="s">
        <v>17</v>
      </c>
      <c r="H14336" t="s">
        <v>17315</v>
      </c>
      <c r="I14336" s="74">
        <v>41485</v>
      </c>
      <c r="J14336" t="s">
        <v>19</v>
      </c>
      <c r="K14336" t="s">
        <v>19</v>
      </c>
    </row>
    <row r="14337" spans="1:11" hidden="1" x14ac:dyDescent="0.3">
      <c r="A14337" t="s">
        <v>1783</v>
      </c>
      <c r="B14337" t="s">
        <v>12715</v>
      </c>
      <c r="C14337" t="s">
        <v>17410</v>
      </c>
      <c r="D14337" t="s">
        <v>17411</v>
      </c>
      <c r="E14337" s="74">
        <v>41096</v>
      </c>
      <c r="F14337">
        <v>0.25</v>
      </c>
      <c r="G14337" t="s">
        <v>17</v>
      </c>
      <c r="H14337" t="s">
        <v>17315</v>
      </c>
      <c r="I14337" s="74">
        <v>41485</v>
      </c>
      <c r="J14337" t="s">
        <v>19</v>
      </c>
      <c r="K14337" t="s">
        <v>19</v>
      </c>
    </row>
    <row r="14338" spans="1:11" hidden="1" x14ac:dyDescent="0.3">
      <c r="A14338" t="s">
        <v>1784</v>
      </c>
      <c r="B14338" t="s">
        <v>12716</v>
      </c>
      <c r="C14338" t="s">
        <v>17410</v>
      </c>
      <c r="D14338" t="s">
        <v>17411</v>
      </c>
      <c r="E14338" s="74">
        <v>41101</v>
      </c>
      <c r="F14338">
        <v>0.26600000000000001</v>
      </c>
      <c r="G14338" t="s">
        <v>17</v>
      </c>
      <c r="H14338" t="s">
        <v>17315</v>
      </c>
      <c r="I14338" s="74">
        <v>41485</v>
      </c>
      <c r="J14338" t="s">
        <v>19</v>
      </c>
      <c r="K14338" t="s">
        <v>19</v>
      </c>
    </row>
    <row r="14339" spans="1:11" hidden="1" x14ac:dyDescent="0.3">
      <c r="A14339" t="s">
        <v>1774</v>
      </c>
      <c r="B14339" t="s">
        <v>12705</v>
      </c>
      <c r="C14339" t="s">
        <v>17410</v>
      </c>
      <c r="D14339" t="s">
        <v>17411</v>
      </c>
      <c r="E14339" s="74">
        <v>40540</v>
      </c>
      <c r="F14339">
        <v>0.38300000000000001</v>
      </c>
      <c r="G14339" t="s">
        <v>17</v>
      </c>
      <c r="H14339" t="s">
        <v>17315</v>
      </c>
      <c r="I14339" s="74">
        <v>41486</v>
      </c>
      <c r="J14339" t="s">
        <v>19</v>
      </c>
      <c r="K14339" t="s">
        <v>19</v>
      </c>
    </row>
    <row r="14340" spans="1:11" hidden="1" x14ac:dyDescent="0.3">
      <c r="A14340" t="s">
        <v>1780</v>
      </c>
      <c r="B14340" t="s">
        <v>12712</v>
      </c>
      <c r="C14340" t="s">
        <v>17410</v>
      </c>
      <c r="D14340" t="s">
        <v>17411</v>
      </c>
      <c r="E14340" s="74">
        <v>41115</v>
      </c>
      <c r="F14340">
        <v>0.19500000000000001</v>
      </c>
      <c r="G14340" t="s">
        <v>17</v>
      </c>
      <c r="H14340" t="s">
        <v>17315</v>
      </c>
      <c r="I14340" s="74">
        <v>41485</v>
      </c>
      <c r="J14340" t="s">
        <v>19</v>
      </c>
      <c r="K14340" t="s">
        <v>19</v>
      </c>
    </row>
    <row r="14341" spans="1:11" hidden="1" x14ac:dyDescent="0.3">
      <c r="A14341" t="s">
        <v>1787</v>
      </c>
      <c r="B14341" t="s">
        <v>12719</v>
      </c>
      <c r="C14341" t="s">
        <v>17410</v>
      </c>
      <c r="D14341" t="s">
        <v>17411</v>
      </c>
      <c r="E14341" s="74">
        <v>40990</v>
      </c>
      <c r="F14341">
        <v>0.3</v>
      </c>
      <c r="G14341" t="s">
        <v>17</v>
      </c>
      <c r="H14341" t="s">
        <v>17315</v>
      </c>
      <c r="I14341" s="74">
        <v>41485</v>
      </c>
      <c r="J14341" t="s">
        <v>19</v>
      </c>
      <c r="K14341" t="s">
        <v>19</v>
      </c>
    </row>
    <row r="14342" spans="1:11" hidden="1" x14ac:dyDescent="0.3">
      <c r="A14342" t="s">
        <v>1782</v>
      </c>
      <c r="B14342" t="s">
        <v>12714</v>
      </c>
      <c r="C14342" t="s">
        <v>17410</v>
      </c>
      <c r="D14342" t="s">
        <v>17411</v>
      </c>
      <c r="E14342" s="74">
        <v>41095</v>
      </c>
      <c r="F14342">
        <v>0.25</v>
      </c>
      <c r="G14342" t="s">
        <v>17</v>
      </c>
      <c r="H14342" t="s">
        <v>17315</v>
      </c>
      <c r="I14342" s="74">
        <v>41485</v>
      </c>
      <c r="J14342" t="s">
        <v>19</v>
      </c>
      <c r="K14342" t="s">
        <v>19</v>
      </c>
    </row>
    <row r="14343" spans="1:11" hidden="1" x14ac:dyDescent="0.3">
      <c r="A14343" t="s">
        <v>1785</v>
      </c>
      <c r="B14343" t="s">
        <v>12717</v>
      </c>
      <c r="C14343" t="s">
        <v>17410</v>
      </c>
      <c r="D14343" t="s">
        <v>17411</v>
      </c>
      <c r="E14343" s="74">
        <v>41101</v>
      </c>
      <c r="F14343">
        <v>0.3</v>
      </c>
      <c r="G14343" t="s">
        <v>17</v>
      </c>
      <c r="H14343" t="s">
        <v>17315</v>
      </c>
      <c r="I14343" s="74">
        <v>41485</v>
      </c>
      <c r="J14343" t="s">
        <v>19</v>
      </c>
      <c r="K14343" t="s">
        <v>19</v>
      </c>
    </row>
    <row r="14344" spans="1:11" hidden="1" x14ac:dyDescent="0.3">
      <c r="A14344" t="s">
        <v>1805</v>
      </c>
      <c r="B14344" t="s">
        <v>12739</v>
      </c>
      <c r="C14344" t="s">
        <v>17410</v>
      </c>
      <c r="D14344" t="s">
        <v>17411</v>
      </c>
      <c r="E14344" s="74">
        <v>40919</v>
      </c>
      <c r="F14344">
        <v>0.3</v>
      </c>
      <c r="G14344" t="s">
        <v>17</v>
      </c>
      <c r="H14344" t="s">
        <v>17315</v>
      </c>
      <c r="I14344" s="74">
        <v>41485</v>
      </c>
      <c r="J14344" t="s">
        <v>19</v>
      </c>
      <c r="K14344" t="s">
        <v>19</v>
      </c>
    </row>
    <row r="14345" spans="1:11" hidden="1" x14ac:dyDescent="0.3">
      <c r="A14345" t="s">
        <v>1704</v>
      </c>
      <c r="B14345" t="s">
        <v>12656</v>
      </c>
      <c r="C14345" t="s">
        <v>17410</v>
      </c>
      <c r="D14345" t="s">
        <v>17411</v>
      </c>
      <c r="E14345" s="74">
        <v>40926</v>
      </c>
      <c r="F14345">
        <v>0.248</v>
      </c>
      <c r="G14345" t="s">
        <v>17</v>
      </c>
      <c r="H14345" t="s">
        <v>17315</v>
      </c>
      <c r="I14345" s="74">
        <v>41479</v>
      </c>
      <c r="J14345" t="s">
        <v>19</v>
      </c>
      <c r="K14345" t="s">
        <v>19</v>
      </c>
    </row>
    <row r="14346" spans="1:11" hidden="1" x14ac:dyDescent="0.3">
      <c r="A14346" t="s">
        <v>1573</v>
      </c>
      <c r="B14346" t="s">
        <v>12541</v>
      </c>
      <c r="C14346" t="s">
        <v>17410</v>
      </c>
      <c r="D14346" t="s">
        <v>17411</v>
      </c>
      <c r="E14346" s="74">
        <v>41444</v>
      </c>
      <c r="F14346">
        <v>0.34100000000000003</v>
      </c>
      <c r="G14346" t="s">
        <v>17</v>
      </c>
      <c r="H14346" t="s">
        <v>17315</v>
      </c>
      <c r="I14346" s="74">
        <v>41522</v>
      </c>
      <c r="J14346" t="s">
        <v>19</v>
      </c>
      <c r="K14346" t="s">
        <v>19</v>
      </c>
    </row>
    <row r="14347" spans="1:11" hidden="1" x14ac:dyDescent="0.3">
      <c r="A14347" t="s">
        <v>1778</v>
      </c>
      <c r="B14347" t="s">
        <v>12709</v>
      </c>
      <c r="C14347" t="s">
        <v>17410</v>
      </c>
      <c r="D14347" t="s">
        <v>17411</v>
      </c>
      <c r="E14347" s="74">
        <v>40534</v>
      </c>
      <c r="F14347">
        <v>0.52600000000000002</v>
      </c>
      <c r="G14347" t="s">
        <v>17</v>
      </c>
      <c r="H14347" t="s">
        <v>17315</v>
      </c>
      <c r="I14347" s="74">
        <v>41487</v>
      </c>
      <c r="J14347" t="s">
        <v>19</v>
      </c>
      <c r="K14347" t="s">
        <v>19</v>
      </c>
    </row>
    <row r="14348" spans="1:11" hidden="1" x14ac:dyDescent="0.3">
      <c r="A14348" t="s">
        <v>1698</v>
      </c>
      <c r="B14348" t="s">
        <v>12650</v>
      </c>
      <c r="C14348" t="s">
        <v>17410</v>
      </c>
      <c r="D14348" t="s">
        <v>17411</v>
      </c>
      <c r="E14348" s="74">
        <v>40926</v>
      </c>
      <c r="F14348">
        <v>0.30099999999999999</v>
      </c>
      <c r="G14348" t="s">
        <v>17</v>
      </c>
      <c r="H14348" t="s">
        <v>17315</v>
      </c>
      <c r="I14348" s="74">
        <v>41479</v>
      </c>
      <c r="J14348" t="s">
        <v>19</v>
      </c>
      <c r="K14348" t="s">
        <v>19</v>
      </c>
    </row>
    <row r="14349" spans="1:11" hidden="1" x14ac:dyDescent="0.3">
      <c r="A14349" t="s">
        <v>1696</v>
      </c>
      <c r="B14349" t="s">
        <v>12646</v>
      </c>
      <c r="C14349" t="s">
        <v>17410</v>
      </c>
      <c r="D14349" t="s">
        <v>17411</v>
      </c>
      <c r="E14349" s="74">
        <v>40749</v>
      </c>
      <c r="F14349">
        <v>0.29599999999999999</v>
      </c>
      <c r="G14349" t="s">
        <v>17</v>
      </c>
      <c r="H14349" t="s">
        <v>17315</v>
      </c>
      <c r="I14349" s="74">
        <v>41479</v>
      </c>
      <c r="J14349" t="s">
        <v>19</v>
      </c>
      <c r="K14349" t="s">
        <v>19</v>
      </c>
    </row>
    <row r="14350" spans="1:11" hidden="1" x14ac:dyDescent="0.3">
      <c r="A14350" t="s">
        <v>1810</v>
      </c>
      <c r="B14350" t="s">
        <v>12745</v>
      </c>
      <c r="C14350" t="s">
        <v>17410</v>
      </c>
      <c r="D14350" t="s">
        <v>17411</v>
      </c>
      <c r="E14350" s="74">
        <v>40913</v>
      </c>
      <c r="F14350">
        <v>0.33900000000000002</v>
      </c>
      <c r="G14350" t="s">
        <v>17</v>
      </c>
      <c r="H14350" t="s">
        <v>17315</v>
      </c>
      <c r="I14350" s="74">
        <v>41485</v>
      </c>
      <c r="J14350" t="s">
        <v>19</v>
      </c>
      <c r="K14350" t="s">
        <v>19</v>
      </c>
    </row>
    <row r="14351" spans="1:11" hidden="1" x14ac:dyDescent="0.3">
      <c r="A14351" t="s">
        <v>1812</v>
      </c>
      <c r="B14351" t="s">
        <v>12747</v>
      </c>
      <c r="C14351" t="s">
        <v>17410</v>
      </c>
      <c r="D14351" t="s">
        <v>17411</v>
      </c>
      <c r="E14351" s="74">
        <v>40892</v>
      </c>
      <c r="F14351">
        <v>0.375</v>
      </c>
      <c r="G14351" t="s">
        <v>17</v>
      </c>
      <c r="H14351" t="s">
        <v>17315</v>
      </c>
      <c r="I14351" s="74">
        <v>41485</v>
      </c>
      <c r="J14351" t="s">
        <v>19</v>
      </c>
      <c r="K14351" t="s">
        <v>19</v>
      </c>
    </row>
    <row r="14352" spans="1:11" hidden="1" x14ac:dyDescent="0.3">
      <c r="A14352" t="s">
        <v>1779</v>
      </c>
      <c r="B14352" t="s">
        <v>12711</v>
      </c>
      <c r="C14352" t="s">
        <v>17410</v>
      </c>
      <c r="D14352" t="s">
        <v>17411</v>
      </c>
      <c r="E14352" s="74">
        <v>40990</v>
      </c>
      <c r="F14352">
        <v>0.25</v>
      </c>
      <c r="G14352" t="s">
        <v>17</v>
      </c>
      <c r="H14352" t="s">
        <v>17315</v>
      </c>
      <c r="I14352" s="74">
        <v>41485</v>
      </c>
      <c r="J14352" t="s">
        <v>19</v>
      </c>
      <c r="K14352" t="s">
        <v>19</v>
      </c>
    </row>
    <row r="14353" spans="1:11" hidden="1" x14ac:dyDescent="0.3">
      <c r="A14353" t="s">
        <v>1811</v>
      </c>
      <c r="B14353" t="s">
        <v>12746</v>
      </c>
      <c r="C14353" t="s">
        <v>17410</v>
      </c>
      <c r="D14353" t="s">
        <v>17411</v>
      </c>
      <c r="E14353" s="74">
        <v>40869</v>
      </c>
      <c r="F14353">
        <v>0.34300000000000003</v>
      </c>
      <c r="G14353" t="s">
        <v>17</v>
      </c>
      <c r="H14353" t="s">
        <v>17315</v>
      </c>
      <c r="I14353" s="74">
        <v>41485</v>
      </c>
      <c r="J14353" t="s">
        <v>19</v>
      </c>
      <c r="K14353" t="s">
        <v>19</v>
      </c>
    </row>
    <row r="14354" spans="1:11" hidden="1" x14ac:dyDescent="0.3">
      <c r="A14354" t="s">
        <v>1614</v>
      </c>
      <c r="B14354" t="s">
        <v>12568</v>
      </c>
      <c r="C14354" t="s">
        <v>17410</v>
      </c>
      <c r="D14354" t="s">
        <v>17411</v>
      </c>
      <c r="E14354" s="74">
        <v>40753</v>
      </c>
      <c r="F14354">
        <v>0.499</v>
      </c>
      <c r="G14354" t="s">
        <v>17</v>
      </c>
      <c r="H14354" t="s">
        <v>17315</v>
      </c>
      <c r="I14354" s="74">
        <v>41513</v>
      </c>
      <c r="J14354" t="s">
        <v>19</v>
      </c>
      <c r="K14354" t="s">
        <v>19</v>
      </c>
    </row>
    <row r="14355" spans="1:11" hidden="1" x14ac:dyDescent="0.3">
      <c r="A14355" t="s">
        <v>1808</v>
      </c>
      <c r="B14355" t="s">
        <v>12743</v>
      </c>
      <c r="C14355" t="s">
        <v>17410</v>
      </c>
      <c r="D14355" t="s">
        <v>17411</v>
      </c>
      <c r="E14355" s="74">
        <v>40906</v>
      </c>
      <c r="F14355">
        <v>0.26400000000000001</v>
      </c>
      <c r="G14355" t="s">
        <v>17</v>
      </c>
      <c r="H14355" t="s">
        <v>17315</v>
      </c>
      <c r="I14355" s="74">
        <v>41485</v>
      </c>
      <c r="J14355" t="s">
        <v>19</v>
      </c>
      <c r="K14355" t="s">
        <v>19</v>
      </c>
    </row>
    <row r="14356" spans="1:11" hidden="1" x14ac:dyDescent="0.3">
      <c r="A14356" t="s">
        <v>1699</v>
      </c>
      <c r="B14356" t="s">
        <v>12651</v>
      </c>
      <c r="C14356" t="s">
        <v>17410</v>
      </c>
      <c r="D14356" t="s">
        <v>17411</v>
      </c>
      <c r="E14356" s="74">
        <v>40745</v>
      </c>
      <c r="F14356">
        <v>0.26500000000000001</v>
      </c>
      <c r="G14356" t="s">
        <v>17</v>
      </c>
      <c r="H14356" t="s">
        <v>17315</v>
      </c>
      <c r="I14356" s="74">
        <v>41674</v>
      </c>
      <c r="J14356" t="s">
        <v>19</v>
      </c>
      <c r="K14356" t="s">
        <v>19</v>
      </c>
    </row>
    <row r="14357" spans="1:11" hidden="1" x14ac:dyDescent="0.3">
      <c r="A14357" t="s">
        <v>1612</v>
      </c>
      <c r="B14357" t="s">
        <v>12566</v>
      </c>
      <c r="C14357" t="s">
        <v>17410</v>
      </c>
      <c r="D14357" t="s">
        <v>17411</v>
      </c>
      <c r="E14357" s="74">
        <v>40774</v>
      </c>
      <c r="F14357">
        <v>0.4</v>
      </c>
      <c r="G14357" t="s">
        <v>17</v>
      </c>
      <c r="H14357" t="s">
        <v>17315</v>
      </c>
      <c r="I14357" s="74">
        <v>41513</v>
      </c>
      <c r="J14357" t="s">
        <v>19</v>
      </c>
      <c r="K14357" t="s">
        <v>19</v>
      </c>
    </row>
    <row r="14358" spans="1:11" hidden="1" x14ac:dyDescent="0.3">
      <c r="A14358" t="s">
        <v>1613</v>
      </c>
      <c r="B14358" t="s">
        <v>12567</v>
      </c>
      <c r="C14358" t="s">
        <v>17410</v>
      </c>
      <c r="D14358" t="s">
        <v>17411</v>
      </c>
      <c r="E14358" s="74">
        <v>40738</v>
      </c>
      <c r="F14358">
        <v>0.502</v>
      </c>
      <c r="G14358" t="s">
        <v>17</v>
      </c>
      <c r="H14358" t="s">
        <v>17315</v>
      </c>
      <c r="I14358" s="74">
        <v>41513</v>
      </c>
      <c r="J14358" t="s">
        <v>19</v>
      </c>
      <c r="K14358" t="s">
        <v>19</v>
      </c>
    </row>
    <row r="14359" spans="1:11" hidden="1" x14ac:dyDescent="0.3">
      <c r="A14359" t="s">
        <v>1570</v>
      </c>
      <c r="B14359" t="s">
        <v>12538</v>
      </c>
      <c r="C14359" t="s">
        <v>17410</v>
      </c>
      <c r="D14359" t="s">
        <v>17411</v>
      </c>
      <c r="E14359" s="74">
        <v>40574</v>
      </c>
      <c r="F14359">
        <v>0.34200000000000003</v>
      </c>
      <c r="G14359" t="s">
        <v>17</v>
      </c>
      <c r="H14359" t="s">
        <v>17315</v>
      </c>
      <c r="I14359" s="74">
        <v>41522</v>
      </c>
      <c r="J14359" t="s">
        <v>19</v>
      </c>
      <c r="K14359" t="s">
        <v>19</v>
      </c>
    </row>
    <row r="14360" spans="1:11" hidden="1" x14ac:dyDescent="0.3">
      <c r="A14360" t="s">
        <v>4882</v>
      </c>
      <c r="B14360" t="s">
        <v>11233</v>
      </c>
      <c r="C14360" t="s">
        <v>17410</v>
      </c>
      <c r="D14360" t="s">
        <v>17411</v>
      </c>
      <c r="E14360" s="74">
        <v>42907</v>
      </c>
      <c r="F14360">
        <v>0.85499999999999998</v>
      </c>
      <c r="G14360" t="s">
        <v>17</v>
      </c>
      <c r="H14360" t="s">
        <v>17315</v>
      </c>
      <c r="I14360" s="74">
        <v>43711</v>
      </c>
      <c r="J14360" t="s">
        <v>19</v>
      </c>
      <c r="K14360" t="s">
        <v>19</v>
      </c>
    </row>
    <row r="14361" spans="1:11" hidden="1" x14ac:dyDescent="0.3">
      <c r="A14361" t="s">
        <v>339</v>
      </c>
      <c r="B14361" t="s">
        <v>11831</v>
      </c>
      <c r="C14361" t="s">
        <v>17322</v>
      </c>
      <c r="D14361" t="s">
        <v>17323</v>
      </c>
      <c r="E14361" s="74">
        <v>42545</v>
      </c>
      <c r="F14361">
        <v>0.28799999999999998</v>
      </c>
      <c r="G14361" t="s">
        <v>17</v>
      </c>
      <c r="H14361" t="s">
        <v>17324</v>
      </c>
      <c r="I14361" s="74">
        <v>42692</v>
      </c>
      <c r="J14361" t="s">
        <v>19</v>
      </c>
      <c r="K14361" t="s">
        <v>19</v>
      </c>
    </row>
    <row r="14362" spans="1:11" hidden="1" x14ac:dyDescent="0.3">
      <c r="A14362" t="s">
        <v>1798</v>
      </c>
      <c r="B14362" t="s">
        <v>12732</v>
      </c>
      <c r="C14362" t="s">
        <v>17410</v>
      </c>
      <c r="D14362" t="s">
        <v>17411</v>
      </c>
      <c r="E14362" s="74">
        <v>40912</v>
      </c>
      <c r="F14362">
        <v>0.25</v>
      </c>
      <c r="G14362" t="s">
        <v>17</v>
      </c>
      <c r="H14362" t="s">
        <v>17315</v>
      </c>
      <c r="I14362" s="74">
        <v>41485</v>
      </c>
      <c r="J14362" t="s">
        <v>19</v>
      </c>
      <c r="K14362" t="s">
        <v>19</v>
      </c>
    </row>
    <row r="14363" spans="1:11" hidden="1" x14ac:dyDescent="0.3">
      <c r="A14363" t="s">
        <v>1763</v>
      </c>
      <c r="B14363" t="s">
        <v>12699</v>
      </c>
      <c r="C14363" t="s">
        <v>17410</v>
      </c>
      <c r="D14363" t="s">
        <v>17411</v>
      </c>
      <c r="E14363" s="74">
        <v>41270</v>
      </c>
      <c r="F14363">
        <v>0.44800000000000001</v>
      </c>
      <c r="G14363" t="s">
        <v>17</v>
      </c>
      <c r="H14363" t="s">
        <v>17315</v>
      </c>
      <c r="I14363" s="74">
        <v>41487</v>
      </c>
      <c r="J14363" t="s">
        <v>19</v>
      </c>
      <c r="K14363" t="s">
        <v>19</v>
      </c>
    </row>
    <row r="14364" spans="1:11" hidden="1" x14ac:dyDescent="0.3">
      <c r="A14364" t="s">
        <v>1804</v>
      </c>
      <c r="B14364" t="s">
        <v>12738</v>
      </c>
      <c r="C14364" t="s">
        <v>17410</v>
      </c>
      <c r="D14364" t="s">
        <v>17411</v>
      </c>
      <c r="E14364" s="74">
        <v>40920</v>
      </c>
      <c r="F14364">
        <v>0.3</v>
      </c>
      <c r="G14364" t="s">
        <v>17</v>
      </c>
      <c r="H14364" t="s">
        <v>17315</v>
      </c>
      <c r="I14364" s="74">
        <v>41485</v>
      </c>
      <c r="J14364" t="s">
        <v>19</v>
      </c>
      <c r="K14364" t="s">
        <v>19</v>
      </c>
    </row>
    <row r="14365" spans="1:11" hidden="1" x14ac:dyDescent="0.3">
      <c r="A14365" t="s">
        <v>1791</v>
      </c>
      <c r="B14365" t="s">
        <v>12724</v>
      </c>
      <c r="C14365" t="s">
        <v>17410</v>
      </c>
      <c r="D14365" t="s">
        <v>17411</v>
      </c>
      <c r="E14365" s="74">
        <v>40982</v>
      </c>
      <c r="F14365">
        <v>0.375</v>
      </c>
      <c r="G14365" t="s">
        <v>17</v>
      </c>
      <c r="H14365" t="s">
        <v>17315</v>
      </c>
      <c r="I14365" s="74">
        <v>41485</v>
      </c>
      <c r="J14365" t="s">
        <v>19</v>
      </c>
      <c r="K14365" t="s">
        <v>19</v>
      </c>
    </row>
    <row r="14366" spans="1:11" hidden="1" x14ac:dyDescent="0.3">
      <c r="A14366" t="s">
        <v>1796</v>
      </c>
      <c r="B14366" t="s">
        <v>12729</v>
      </c>
      <c r="C14366" t="s">
        <v>17410</v>
      </c>
      <c r="D14366" t="s">
        <v>17411</v>
      </c>
      <c r="E14366" s="74">
        <v>40934</v>
      </c>
      <c r="F14366">
        <v>0.25</v>
      </c>
      <c r="G14366" t="s">
        <v>17</v>
      </c>
      <c r="H14366" t="s">
        <v>17315</v>
      </c>
      <c r="I14366" s="74">
        <v>41485</v>
      </c>
      <c r="J14366" t="s">
        <v>19</v>
      </c>
      <c r="K14366" t="s">
        <v>19</v>
      </c>
    </row>
    <row r="14367" spans="1:11" hidden="1" x14ac:dyDescent="0.3">
      <c r="A14367" t="s">
        <v>1611</v>
      </c>
      <c r="B14367" t="s">
        <v>12565</v>
      </c>
      <c r="C14367" t="s">
        <v>17410</v>
      </c>
      <c r="D14367" t="s">
        <v>17411</v>
      </c>
      <c r="E14367" s="74">
        <v>41442</v>
      </c>
      <c r="F14367">
        <v>0.29599999999999999</v>
      </c>
      <c r="G14367" t="s">
        <v>17</v>
      </c>
      <c r="H14367" t="s">
        <v>17315</v>
      </c>
      <c r="I14367" s="74">
        <v>41513</v>
      </c>
      <c r="J14367" t="s">
        <v>19</v>
      </c>
      <c r="K14367" t="s">
        <v>19</v>
      </c>
    </row>
    <row r="14368" spans="1:11" hidden="1" x14ac:dyDescent="0.3">
      <c r="A14368" t="s">
        <v>1610</v>
      </c>
      <c r="B14368" t="s">
        <v>12563</v>
      </c>
      <c r="C14368" t="s">
        <v>17410</v>
      </c>
      <c r="D14368" t="s">
        <v>17411</v>
      </c>
      <c r="E14368" s="74">
        <v>40564</v>
      </c>
      <c r="F14368">
        <v>0.3</v>
      </c>
      <c r="G14368" t="s">
        <v>17</v>
      </c>
      <c r="H14368" t="s">
        <v>17315</v>
      </c>
      <c r="I14368" s="74">
        <v>41513</v>
      </c>
      <c r="J14368" t="s">
        <v>19</v>
      </c>
      <c r="K14368" t="s">
        <v>19</v>
      </c>
    </row>
    <row r="14369" spans="1:11" hidden="1" x14ac:dyDescent="0.3">
      <c r="A14369" t="s">
        <v>1816</v>
      </c>
      <c r="B14369" t="s">
        <v>12750</v>
      </c>
      <c r="C14369" t="s">
        <v>17410</v>
      </c>
      <c r="D14369" t="s">
        <v>17411</v>
      </c>
      <c r="E14369" s="74">
        <v>40555</v>
      </c>
      <c r="F14369">
        <v>0.31</v>
      </c>
      <c r="G14369" t="s">
        <v>17</v>
      </c>
      <c r="H14369" t="s">
        <v>17315</v>
      </c>
      <c r="I14369" s="74">
        <v>41368</v>
      </c>
      <c r="J14369" t="s">
        <v>19</v>
      </c>
      <c r="K14369" t="s">
        <v>19</v>
      </c>
    </row>
    <row r="14370" spans="1:11" hidden="1" x14ac:dyDescent="0.3">
      <c r="A14370" t="s">
        <v>1227</v>
      </c>
      <c r="B14370" t="s">
        <v>12323</v>
      </c>
      <c r="C14370" t="s">
        <v>17410</v>
      </c>
      <c r="D14370" t="s">
        <v>17411</v>
      </c>
      <c r="E14370" s="74">
        <v>41578</v>
      </c>
      <c r="F14370">
        <v>0.36099999999999999</v>
      </c>
      <c r="G14370" t="s">
        <v>17</v>
      </c>
      <c r="H14370" t="s">
        <v>17315</v>
      </c>
      <c r="I14370" s="74">
        <v>41786</v>
      </c>
      <c r="J14370" t="s">
        <v>19</v>
      </c>
      <c r="K14370" t="s">
        <v>19</v>
      </c>
    </row>
    <row r="14371" spans="1:11" hidden="1" x14ac:dyDescent="0.3">
      <c r="A14371" t="s">
        <v>1807</v>
      </c>
      <c r="B14371" t="s">
        <v>12741</v>
      </c>
      <c r="C14371" t="s">
        <v>17410</v>
      </c>
      <c r="D14371" t="s">
        <v>17411</v>
      </c>
      <c r="E14371" s="74">
        <v>40563</v>
      </c>
      <c r="F14371">
        <v>0.317</v>
      </c>
      <c r="G14371" t="s">
        <v>17</v>
      </c>
      <c r="H14371" t="s">
        <v>17315</v>
      </c>
      <c r="I14371" s="74">
        <v>41376</v>
      </c>
      <c r="J14371" t="s">
        <v>19</v>
      </c>
      <c r="K14371" t="s">
        <v>19</v>
      </c>
    </row>
    <row r="14372" spans="1:11" hidden="1" x14ac:dyDescent="0.3">
      <c r="A14372" t="s">
        <v>1806</v>
      </c>
      <c r="B14372" t="s">
        <v>12740</v>
      </c>
      <c r="C14372" t="s">
        <v>17410</v>
      </c>
      <c r="D14372" t="s">
        <v>17411</v>
      </c>
      <c r="E14372" s="74">
        <v>40675</v>
      </c>
      <c r="F14372">
        <v>0.33700000000000002</v>
      </c>
      <c r="G14372" t="s">
        <v>17</v>
      </c>
      <c r="H14372" t="s">
        <v>17315</v>
      </c>
      <c r="I14372" s="74">
        <v>41376</v>
      </c>
      <c r="J14372" t="s">
        <v>19</v>
      </c>
      <c r="K14372" t="s">
        <v>19</v>
      </c>
    </row>
    <row r="14373" spans="1:11" hidden="1" x14ac:dyDescent="0.3">
      <c r="A14373" t="s">
        <v>4324</v>
      </c>
      <c r="B14373" t="s">
        <v>11435</v>
      </c>
      <c r="C14373" t="s">
        <v>17410</v>
      </c>
      <c r="D14373" t="s">
        <v>17411</v>
      </c>
      <c r="E14373" s="74">
        <v>42174</v>
      </c>
      <c r="F14373">
        <v>0.223</v>
      </c>
      <c r="G14373" t="s">
        <v>17</v>
      </c>
      <c r="H14373" t="s">
        <v>17339</v>
      </c>
      <c r="I14373" s="74">
        <v>43140</v>
      </c>
      <c r="J14373" t="s">
        <v>19</v>
      </c>
      <c r="K14373" t="s">
        <v>19</v>
      </c>
    </row>
    <row r="14374" spans="1:11" hidden="1" x14ac:dyDescent="0.3">
      <c r="A14374" t="s">
        <v>1590</v>
      </c>
      <c r="B14374" t="s">
        <v>12548</v>
      </c>
      <c r="C14374" t="s">
        <v>17410</v>
      </c>
      <c r="D14374" t="s">
        <v>17411</v>
      </c>
      <c r="E14374" s="74">
        <v>40638</v>
      </c>
      <c r="F14374">
        <v>0.26</v>
      </c>
      <c r="G14374" t="s">
        <v>17</v>
      </c>
      <c r="H14374" t="s">
        <v>17315</v>
      </c>
      <c r="I14374" s="74">
        <v>41513</v>
      </c>
      <c r="J14374" t="s">
        <v>19</v>
      </c>
      <c r="K14374" t="s">
        <v>19</v>
      </c>
    </row>
    <row r="14375" spans="1:11" hidden="1" x14ac:dyDescent="0.3">
      <c r="A14375" t="s">
        <v>1797</v>
      </c>
      <c r="B14375" t="s">
        <v>12730</v>
      </c>
      <c r="C14375" t="s">
        <v>17410</v>
      </c>
      <c r="D14375" t="s">
        <v>17411</v>
      </c>
      <c r="E14375" s="74">
        <v>40645</v>
      </c>
      <c r="F14375">
        <v>0.25900000000000001</v>
      </c>
      <c r="G14375" t="s">
        <v>17</v>
      </c>
      <c r="H14375" t="s">
        <v>17315</v>
      </c>
      <c r="I14375" s="74">
        <v>41376</v>
      </c>
      <c r="J14375" t="s">
        <v>19</v>
      </c>
      <c r="K14375" t="s">
        <v>19</v>
      </c>
    </row>
    <row r="14376" spans="1:11" hidden="1" x14ac:dyDescent="0.3">
      <c r="A14376" t="s">
        <v>1814</v>
      </c>
      <c r="B14376" t="s">
        <v>12749</v>
      </c>
      <c r="C14376" t="s">
        <v>17410</v>
      </c>
      <c r="D14376" t="s">
        <v>17411</v>
      </c>
      <c r="E14376" s="74">
        <v>40540</v>
      </c>
      <c r="F14376">
        <v>0.27800000000000002</v>
      </c>
      <c r="G14376" t="s">
        <v>17</v>
      </c>
      <c r="H14376" t="s">
        <v>17315</v>
      </c>
      <c r="I14376" s="74">
        <v>41376</v>
      </c>
      <c r="J14376" t="s">
        <v>19</v>
      </c>
      <c r="K14376" t="s">
        <v>19</v>
      </c>
    </row>
    <row r="14377" spans="1:11" hidden="1" x14ac:dyDescent="0.3">
      <c r="A14377" t="s">
        <v>1572</v>
      </c>
      <c r="B14377" t="s">
        <v>12540</v>
      </c>
      <c r="C14377" t="s">
        <v>17410</v>
      </c>
      <c r="D14377" t="s">
        <v>17411</v>
      </c>
      <c r="E14377" s="74">
        <v>40681</v>
      </c>
      <c r="F14377">
        <v>0.35499999999999998</v>
      </c>
      <c r="G14377" t="s">
        <v>17</v>
      </c>
      <c r="H14377" t="s">
        <v>17315</v>
      </c>
      <c r="I14377" s="74">
        <v>41522</v>
      </c>
      <c r="J14377" t="s">
        <v>19</v>
      </c>
      <c r="K14377" t="s">
        <v>19</v>
      </c>
    </row>
    <row r="14378" spans="1:11" hidden="1" x14ac:dyDescent="0.3">
      <c r="A14378" t="s">
        <v>1558</v>
      </c>
      <c r="B14378" t="s">
        <v>12526</v>
      </c>
      <c r="C14378" t="s">
        <v>17410</v>
      </c>
      <c r="D14378" t="s">
        <v>17411</v>
      </c>
      <c r="E14378" s="74">
        <v>40997</v>
      </c>
      <c r="F14378">
        <v>0.26200000000000001</v>
      </c>
      <c r="G14378" t="s">
        <v>17</v>
      </c>
      <c r="H14378" t="s">
        <v>17315</v>
      </c>
      <c r="I14378" s="74">
        <v>41557</v>
      </c>
      <c r="J14378" t="s">
        <v>19</v>
      </c>
      <c r="K14378" t="s">
        <v>19</v>
      </c>
    </row>
    <row r="14379" spans="1:11" hidden="1" x14ac:dyDescent="0.3">
      <c r="A14379" t="s">
        <v>1591</v>
      </c>
      <c r="B14379" t="s">
        <v>12549</v>
      </c>
      <c r="C14379" t="s">
        <v>17410</v>
      </c>
      <c r="D14379" t="s">
        <v>17411</v>
      </c>
      <c r="E14379" s="74">
        <v>40644</v>
      </c>
      <c r="F14379">
        <v>0.25</v>
      </c>
      <c r="G14379" t="s">
        <v>17</v>
      </c>
      <c r="H14379" t="s">
        <v>17315</v>
      </c>
      <c r="I14379" s="74">
        <v>41513</v>
      </c>
      <c r="J14379" t="s">
        <v>19</v>
      </c>
      <c r="K14379" t="s">
        <v>19</v>
      </c>
    </row>
    <row r="14380" spans="1:11" hidden="1" x14ac:dyDescent="0.3">
      <c r="A14380" t="s">
        <v>1224</v>
      </c>
      <c r="B14380" t="s">
        <v>12322</v>
      </c>
      <c r="C14380" t="s">
        <v>17410</v>
      </c>
      <c r="D14380" t="s">
        <v>17411</v>
      </c>
      <c r="E14380" s="74">
        <v>40513</v>
      </c>
      <c r="F14380">
        <v>0.32</v>
      </c>
      <c r="G14380" t="s">
        <v>17</v>
      </c>
      <c r="H14380" t="s">
        <v>17315</v>
      </c>
      <c r="I14380" s="74">
        <v>41786</v>
      </c>
      <c r="J14380" t="s">
        <v>19</v>
      </c>
      <c r="K14380" t="s">
        <v>19</v>
      </c>
    </row>
    <row r="14381" spans="1:11" hidden="1" x14ac:dyDescent="0.3">
      <c r="A14381" t="s">
        <v>1707</v>
      </c>
      <c r="B14381" t="s">
        <v>12659</v>
      </c>
      <c r="C14381" t="s">
        <v>17410</v>
      </c>
      <c r="D14381" t="s">
        <v>17411</v>
      </c>
      <c r="E14381" s="74">
        <v>40746</v>
      </c>
      <c r="F14381">
        <v>0.13700000000000001</v>
      </c>
      <c r="G14381" t="s">
        <v>17</v>
      </c>
      <c r="H14381" t="s">
        <v>17315</v>
      </c>
      <c r="I14381" s="74">
        <v>41479</v>
      </c>
      <c r="J14381" t="s">
        <v>19</v>
      </c>
      <c r="K14381" t="s">
        <v>19</v>
      </c>
    </row>
    <row r="14382" spans="1:11" hidden="1" x14ac:dyDescent="0.3">
      <c r="A14382" t="s">
        <v>1802</v>
      </c>
      <c r="B14382" t="s">
        <v>12736</v>
      </c>
      <c r="C14382" t="s">
        <v>17410</v>
      </c>
      <c r="D14382" t="s">
        <v>17411</v>
      </c>
      <c r="E14382" s="74">
        <v>40574</v>
      </c>
      <c r="F14382">
        <v>0.27</v>
      </c>
      <c r="G14382" t="s">
        <v>17</v>
      </c>
      <c r="H14382" t="s">
        <v>17315</v>
      </c>
      <c r="I14382" s="74">
        <v>41376</v>
      </c>
      <c r="J14382" t="s">
        <v>19</v>
      </c>
      <c r="K14382" t="s">
        <v>19</v>
      </c>
    </row>
    <row r="14383" spans="1:11" hidden="1" x14ac:dyDescent="0.3">
      <c r="A14383" t="s">
        <v>4418</v>
      </c>
      <c r="B14383" t="s">
        <v>11434</v>
      </c>
      <c r="C14383" t="s">
        <v>17410</v>
      </c>
      <c r="D14383" t="s">
        <v>17411</v>
      </c>
      <c r="E14383" s="74">
        <v>42458</v>
      </c>
      <c r="F14383">
        <v>0.26800000000000002</v>
      </c>
      <c r="G14383" t="s">
        <v>17</v>
      </c>
      <c r="H14383" t="s">
        <v>17339</v>
      </c>
      <c r="I14383" s="74">
        <v>43509</v>
      </c>
      <c r="J14383" t="s">
        <v>19</v>
      </c>
      <c r="K14383" t="s">
        <v>19</v>
      </c>
    </row>
    <row r="14384" spans="1:11" hidden="1" x14ac:dyDescent="0.3">
      <c r="A14384" t="s">
        <v>1794</v>
      </c>
      <c r="B14384" t="s">
        <v>12727</v>
      </c>
      <c r="C14384" t="s">
        <v>17410</v>
      </c>
      <c r="D14384" t="s">
        <v>17411</v>
      </c>
      <c r="E14384" s="74">
        <v>40709</v>
      </c>
      <c r="F14384">
        <v>0.187</v>
      </c>
      <c r="G14384" t="s">
        <v>17</v>
      </c>
      <c r="H14384" t="s">
        <v>17315</v>
      </c>
      <c r="I14384" s="74">
        <v>41375</v>
      </c>
      <c r="J14384" t="s">
        <v>19</v>
      </c>
      <c r="K14384" t="s">
        <v>19</v>
      </c>
    </row>
    <row r="14385" spans="1:11" hidden="1" x14ac:dyDescent="0.3">
      <c r="A14385" t="s">
        <v>1800</v>
      </c>
      <c r="B14385" t="s">
        <v>12734</v>
      </c>
      <c r="C14385" t="s">
        <v>17410</v>
      </c>
      <c r="D14385" t="s">
        <v>17411</v>
      </c>
      <c r="E14385" s="74">
        <v>40884</v>
      </c>
      <c r="F14385">
        <v>0.315</v>
      </c>
      <c r="G14385" t="s">
        <v>17</v>
      </c>
      <c r="H14385" t="s">
        <v>17315</v>
      </c>
      <c r="I14385" s="74">
        <v>41485</v>
      </c>
      <c r="J14385" t="s">
        <v>19</v>
      </c>
      <c r="K14385" t="s">
        <v>19</v>
      </c>
    </row>
    <row r="14386" spans="1:11" hidden="1" x14ac:dyDescent="0.3">
      <c r="A14386" t="s">
        <v>1801</v>
      </c>
      <c r="B14386" t="s">
        <v>12735</v>
      </c>
      <c r="C14386" t="s">
        <v>17410</v>
      </c>
      <c r="D14386" t="s">
        <v>17411</v>
      </c>
      <c r="E14386" s="74">
        <v>40961</v>
      </c>
      <c r="F14386">
        <v>0.26700000000000002</v>
      </c>
      <c r="G14386" t="s">
        <v>17</v>
      </c>
      <c r="H14386" t="s">
        <v>17315</v>
      </c>
      <c r="I14386" s="74">
        <v>41376</v>
      </c>
      <c r="J14386" t="s">
        <v>19</v>
      </c>
      <c r="K14386" t="s">
        <v>19</v>
      </c>
    </row>
    <row r="14387" spans="1:11" hidden="1" x14ac:dyDescent="0.3">
      <c r="A14387" t="s">
        <v>1799</v>
      </c>
      <c r="B14387" t="s">
        <v>12733</v>
      </c>
      <c r="C14387" t="s">
        <v>17410</v>
      </c>
      <c r="D14387" t="s">
        <v>17411</v>
      </c>
      <c r="E14387" s="74">
        <v>40598</v>
      </c>
      <c r="F14387">
        <v>0.28299999999999997</v>
      </c>
      <c r="G14387" t="s">
        <v>17</v>
      </c>
      <c r="H14387" t="s">
        <v>17315</v>
      </c>
      <c r="I14387" s="74">
        <v>41376</v>
      </c>
      <c r="J14387" t="s">
        <v>19</v>
      </c>
      <c r="K14387" t="s">
        <v>19</v>
      </c>
    </row>
    <row r="14388" spans="1:11" hidden="1" x14ac:dyDescent="0.3">
      <c r="A14388" t="s">
        <v>1803</v>
      </c>
      <c r="B14388" t="s">
        <v>12737</v>
      </c>
      <c r="C14388" t="s">
        <v>17410</v>
      </c>
      <c r="D14388" t="s">
        <v>17411</v>
      </c>
      <c r="E14388" s="74">
        <v>40711</v>
      </c>
      <c r="F14388">
        <v>0.30099999999999999</v>
      </c>
      <c r="G14388" t="s">
        <v>17</v>
      </c>
      <c r="H14388" t="s">
        <v>17315</v>
      </c>
      <c r="I14388" s="74">
        <v>41376</v>
      </c>
      <c r="J14388" t="s">
        <v>19</v>
      </c>
      <c r="K14388" t="s">
        <v>19</v>
      </c>
    </row>
    <row r="14389" spans="1:11" hidden="1" x14ac:dyDescent="0.3">
      <c r="A14389" t="s">
        <v>1571</v>
      </c>
      <c r="B14389" t="s">
        <v>12539</v>
      </c>
      <c r="C14389" t="s">
        <v>17410</v>
      </c>
      <c r="D14389" t="s">
        <v>17411</v>
      </c>
      <c r="E14389" s="74">
        <v>40574</v>
      </c>
      <c r="F14389">
        <v>0.35099999999999998</v>
      </c>
      <c r="G14389" t="s">
        <v>17</v>
      </c>
      <c r="H14389" t="s">
        <v>17315</v>
      </c>
      <c r="I14389" s="74">
        <v>41522</v>
      </c>
      <c r="J14389" t="s">
        <v>19</v>
      </c>
      <c r="K14389" t="s">
        <v>19</v>
      </c>
    </row>
    <row r="14390" spans="1:11" hidden="1" x14ac:dyDescent="0.3">
      <c r="A14390" t="s">
        <v>1770</v>
      </c>
      <c r="B14390" t="s">
        <v>12701</v>
      </c>
      <c r="C14390" t="s">
        <v>17410</v>
      </c>
      <c r="D14390" t="s">
        <v>17411</v>
      </c>
      <c r="E14390" s="74">
        <v>40513</v>
      </c>
      <c r="F14390">
        <v>0.25</v>
      </c>
      <c r="G14390" t="s">
        <v>17</v>
      </c>
      <c r="H14390" t="s">
        <v>17315</v>
      </c>
      <c r="I14390" s="74">
        <v>41486</v>
      </c>
      <c r="J14390" t="s">
        <v>19</v>
      </c>
      <c r="K14390" t="s">
        <v>19</v>
      </c>
    </row>
    <row r="14391" spans="1:11" hidden="1" x14ac:dyDescent="0.3">
      <c r="A14391" t="s">
        <v>1557</v>
      </c>
      <c r="B14391" t="s">
        <v>12525</v>
      </c>
      <c r="C14391" t="s">
        <v>17410</v>
      </c>
      <c r="D14391" t="s">
        <v>17411</v>
      </c>
      <c r="E14391" s="74">
        <v>41015</v>
      </c>
      <c r="F14391">
        <v>0.26800000000000002</v>
      </c>
      <c r="G14391" t="s">
        <v>17</v>
      </c>
      <c r="H14391" t="s">
        <v>17315</v>
      </c>
      <c r="I14391" s="74">
        <v>41557</v>
      </c>
      <c r="J14391" t="s">
        <v>19</v>
      </c>
      <c r="K14391" t="s">
        <v>19</v>
      </c>
    </row>
    <row r="14392" spans="1:11" hidden="1" x14ac:dyDescent="0.3">
      <c r="A14392" t="s">
        <v>1589</v>
      </c>
      <c r="B14392" t="s">
        <v>12547</v>
      </c>
      <c r="C14392" t="s">
        <v>17410</v>
      </c>
      <c r="D14392" t="s">
        <v>17411</v>
      </c>
      <c r="E14392" s="74">
        <v>40599</v>
      </c>
      <c r="F14392">
        <v>0.28100000000000003</v>
      </c>
      <c r="G14392" t="s">
        <v>17</v>
      </c>
      <c r="H14392" t="s">
        <v>17315</v>
      </c>
      <c r="I14392" s="74">
        <v>41513</v>
      </c>
      <c r="J14392" t="s">
        <v>19</v>
      </c>
      <c r="K14392" t="s">
        <v>19</v>
      </c>
    </row>
    <row r="14393" spans="1:11" hidden="1" x14ac:dyDescent="0.3">
      <c r="A14393" t="s">
        <v>1553</v>
      </c>
      <c r="B14393" t="s">
        <v>12520</v>
      </c>
      <c r="C14393" t="s">
        <v>17410</v>
      </c>
      <c r="D14393" t="s">
        <v>17411</v>
      </c>
      <c r="E14393" s="74">
        <v>41117</v>
      </c>
      <c r="F14393">
        <v>0.22500000000000001</v>
      </c>
      <c r="G14393" t="s">
        <v>17</v>
      </c>
      <c r="H14393" t="s">
        <v>17315</v>
      </c>
      <c r="I14393" s="74">
        <v>41557</v>
      </c>
      <c r="J14393" t="s">
        <v>19</v>
      </c>
      <c r="K14393" t="s">
        <v>19</v>
      </c>
    </row>
    <row r="14394" spans="1:11" hidden="1" x14ac:dyDescent="0.3">
      <c r="A14394" t="s">
        <v>1706</v>
      </c>
      <c r="B14394" t="s">
        <v>12658</v>
      </c>
      <c r="C14394" t="s">
        <v>17410</v>
      </c>
      <c r="D14394" t="s">
        <v>17411</v>
      </c>
      <c r="E14394" s="74">
        <v>40708</v>
      </c>
      <c r="F14394">
        <v>0.19400000000000001</v>
      </c>
      <c r="G14394" t="s">
        <v>17</v>
      </c>
      <c r="H14394" t="s">
        <v>17315</v>
      </c>
      <c r="I14394" s="74">
        <v>41479</v>
      </c>
      <c r="J14394" t="s">
        <v>19</v>
      </c>
      <c r="K14394" t="s">
        <v>19</v>
      </c>
    </row>
    <row r="14395" spans="1:11" hidden="1" x14ac:dyDescent="0.3">
      <c r="A14395" t="s">
        <v>1560</v>
      </c>
      <c r="B14395" t="s">
        <v>12528</v>
      </c>
      <c r="C14395" t="s">
        <v>17410</v>
      </c>
      <c r="D14395" t="s">
        <v>17411</v>
      </c>
      <c r="E14395" s="74">
        <v>41040</v>
      </c>
      <c r="F14395">
        <v>0.314</v>
      </c>
      <c r="G14395" t="s">
        <v>17</v>
      </c>
      <c r="H14395" t="s">
        <v>17315</v>
      </c>
      <c r="I14395" s="74">
        <v>41557</v>
      </c>
      <c r="J14395" t="s">
        <v>19</v>
      </c>
      <c r="K14395" t="s">
        <v>19</v>
      </c>
    </row>
    <row r="14396" spans="1:11" hidden="1" x14ac:dyDescent="0.3">
      <c r="A14396" t="s">
        <v>1793</v>
      </c>
      <c r="B14396" t="s">
        <v>12726</v>
      </c>
      <c r="C14396" t="s">
        <v>17410</v>
      </c>
      <c r="D14396" t="s">
        <v>17411</v>
      </c>
      <c r="E14396" s="74">
        <v>40981</v>
      </c>
      <c r="F14396">
        <v>0.437</v>
      </c>
      <c r="G14396" t="s">
        <v>17</v>
      </c>
      <c r="H14396" t="s">
        <v>17315</v>
      </c>
      <c r="I14396" s="74">
        <v>41375</v>
      </c>
      <c r="J14396" t="s">
        <v>19</v>
      </c>
      <c r="K14396" t="s">
        <v>19</v>
      </c>
    </row>
    <row r="14397" spans="1:11" hidden="1" x14ac:dyDescent="0.3">
      <c r="A14397" t="s">
        <v>1771</v>
      </c>
      <c r="B14397" t="s">
        <v>12702</v>
      </c>
      <c r="C14397" t="s">
        <v>17410</v>
      </c>
      <c r="D14397" t="s">
        <v>17411</v>
      </c>
      <c r="E14397" s="74">
        <v>40497</v>
      </c>
      <c r="F14397">
        <v>0.317</v>
      </c>
      <c r="G14397" t="s">
        <v>17</v>
      </c>
      <c r="H14397" t="s">
        <v>17315</v>
      </c>
      <c r="I14397" s="74">
        <v>41486</v>
      </c>
      <c r="J14397" t="s">
        <v>19</v>
      </c>
      <c r="K14397" t="s">
        <v>19</v>
      </c>
    </row>
    <row r="14398" spans="1:11" hidden="1" x14ac:dyDescent="0.3">
      <c r="A14398" t="s">
        <v>195</v>
      </c>
      <c r="B14398" t="s">
        <v>11748</v>
      </c>
      <c r="C14398" t="s">
        <v>17410</v>
      </c>
      <c r="D14398" t="s">
        <v>17411</v>
      </c>
      <c r="E14398" s="74">
        <v>41904</v>
      </c>
      <c r="F14398">
        <v>0.52100000000000002</v>
      </c>
      <c r="G14398" t="s">
        <v>17</v>
      </c>
      <c r="H14398" t="s">
        <v>17315</v>
      </c>
      <c r="I14398" s="74">
        <v>42676</v>
      </c>
      <c r="J14398" t="s">
        <v>19</v>
      </c>
      <c r="K14398" t="s">
        <v>19</v>
      </c>
    </row>
    <row r="14399" spans="1:11" hidden="1" x14ac:dyDescent="0.3">
      <c r="A14399" t="s">
        <v>1813</v>
      </c>
      <c r="B14399" t="s">
        <v>12748</v>
      </c>
      <c r="C14399" t="s">
        <v>17410</v>
      </c>
      <c r="D14399" t="s">
        <v>17411</v>
      </c>
      <c r="E14399" s="74">
        <v>40886</v>
      </c>
      <c r="F14399">
        <v>0.372</v>
      </c>
      <c r="G14399" t="s">
        <v>17</v>
      </c>
      <c r="H14399" t="s">
        <v>17315</v>
      </c>
      <c r="I14399" s="74">
        <v>41376</v>
      </c>
      <c r="J14399" t="s">
        <v>19</v>
      </c>
      <c r="K14399" t="s">
        <v>19</v>
      </c>
    </row>
    <row r="14400" spans="1:11" hidden="1" x14ac:dyDescent="0.3">
      <c r="A14400" t="s">
        <v>2119</v>
      </c>
      <c r="B14400" t="s">
        <v>12974</v>
      </c>
      <c r="C14400" t="s">
        <v>17428</v>
      </c>
      <c r="D14400" t="s">
        <v>17429</v>
      </c>
      <c r="E14400" s="74">
        <v>41004</v>
      </c>
      <c r="F14400">
        <v>0.44</v>
      </c>
      <c r="G14400" t="s">
        <v>17</v>
      </c>
      <c r="H14400" t="s">
        <v>17315</v>
      </c>
      <c r="I14400" s="74">
        <v>41177</v>
      </c>
      <c r="J14400" t="s">
        <v>19</v>
      </c>
      <c r="K14400" t="s">
        <v>19</v>
      </c>
    </row>
    <row r="14401" spans="1:11" hidden="1" x14ac:dyDescent="0.3">
      <c r="A14401" t="s">
        <v>1772</v>
      </c>
      <c r="B14401" t="s">
        <v>12703</v>
      </c>
      <c r="C14401" t="s">
        <v>17410</v>
      </c>
      <c r="D14401" t="s">
        <v>17411</v>
      </c>
      <c r="E14401" s="74">
        <v>40590</v>
      </c>
      <c r="F14401">
        <v>0.5</v>
      </c>
      <c r="G14401" t="s">
        <v>17</v>
      </c>
      <c r="H14401" t="s">
        <v>17315</v>
      </c>
      <c r="I14401" s="74">
        <v>41486</v>
      </c>
      <c r="J14401" t="s">
        <v>19</v>
      </c>
      <c r="K14401" t="s">
        <v>19</v>
      </c>
    </row>
    <row r="14402" spans="1:11" hidden="1" x14ac:dyDescent="0.3">
      <c r="A14402" t="s">
        <v>1795</v>
      </c>
      <c r="B14402" t="s">
        <v>12728</v>
      </c>
      <c r="C14402" t="s">
        <v>17410</v>
      </c>
      <c r="D14402" t="s">
        <v>17411</v>
      </c>
      <c r="E14402" s="74">
        <v>40925</v>
      </c>
      <c r="F14402">
        <v>0.25</v>
      </c>
      <c r="G14402" t="s">
        <v>17</v>
      </c>
      <c r="H14402" t="s">
        <v>17315</v>
      </c>
      <c r="I14402" s="74">
        <v>41485</v>
      </c>
      <c r="J14402" t="s">
        <v>19</v>
      </c>
      <c r="K14402" t="s">
        <v>19</v>
      </c>
    </row>
    <row r="14403" spans="1:11" hidden="1" x14ac:dyDescent="0.3">
      <c r="A14403" t="s">
        <v>262</v>
      </c>
      <c r="B14403" t="s">
        <v>11782</v>
      </c>
      <c r="C14403" t="s">
        <v>17468</v>
      </c>
      <c r="D14403" t="s">
        <v>17469</v>
      </c>
      <c r="E14403" s="74">
        <v>42145</v>
      </c>
      <c r="F14403">
        <v>0.39600000000000002</v>
      </c>
      <c r="G14403" t="s">
        <v>17</v>
      </c>
      <c r="H14403" t="s">
        <v>17465</v>
      </c>
      <c r="I14403" s="74">
        <v>42682</v>
      </c>
      <c r="J14403" t="s">
        <v>19</v>
      </c>
      <c r="K14403" t="s">
        <v>19</v>
      </c>
    </row>
    <row r="14404" spans="1:11" hidden="1" x14ac:dyDescent="0.3">
      <c r="A14404" t="s">
        <v>4257</v>
      </c>
      <c r="B14404" t="s">
        <v>11485</v>
      </c>
      <c r="C14404" t="s">
        <v>17410</v>
      </c>
      <c r="D14404" t="s">
        <v>17411</v>
      </c>
      <c r="E14404" s="74">
        <v>42346</v>
      </c>
      <c r="F14404">
        <v>0.17299999999999999</v>
      </c>
      <c r="G14404" t="s">
        <v>17</v>
      </c>
      <c r="H14404" t="s">
        <v>17315</v>
      </c>
      <c r="I14404" s="74">
        <v>43081</v>
      </c>
      <c r="J14404" t="s">
        <v>19</v>
      </c>
      <c r="K14404" t="s">
        <v>19</v>
      </c>
    </row>
    <row r="14405" spans="1:11" hidden="1" x14ac:dyDescent="0.3">
      <c r="A14405" t="s">
        <v>4256</v>
      </c>
      <c r="B14405" t="s">
        <v>11486</v>
      </c>
      <c r="C14405" t="s">
        <v>17410</v>
      </c>
      <c r="D14405" t="s">
        <v>17411</v>
      </c>
      <c r="E14405" s="74">
        <v>42514</v>
      </c>
      <c r="F14405">
        <v>0.35899999999999999</v>
      </c>
      <c r="G14405" t="s">
        <v>17</v>
      </c>
      <c r="H14405" t="s">
        <v>17315</v>
      </c>
      <c r="I14405" s="74">
        <v>43081</v>
      </c>
      <c r="J14405" t="s">
        <v>19</v>
      </c>
      <c r="K14405" t="s">
        <v>19</v>
      </c>
    </row>
    <row r="14406" spans="1:11" hidden="1" x14ac:dyDescent="0.3">
      <c r="A14406" t="s">
        <v>4255</v>
      </c>
      <c r="B14406" t="s">
        <v>11487</v>
      </c>
      <c r="C14406" t="s">
        <v>17410</v>
      </c>
      <c r="D14406" t="s">
        <v>17411</v>
      </c>
      <c r="E14406" s="74">
        <v>42541</v>
      </c>
      <c r="F14406">
        <v>8.7999999999999995E-2</v>
      </c>
      <c r="G14406" t="s">
        <v>17</v>
      </c>
      <c r="H14406" t="s">
        <v>17315</v>
      </c>
      <c r="I14406" s="74">
        <v>43080</v>
      </c>
      <c r="J14406" t="s">
        <v>19</v>
      </c>
      <c r="K14406" t="s">
        <v>19</v>
      </c>
    </row>
    <row r="14407" spans="1:11" hidden="1" x14ac:dyDescent="0.3">
      <c r="A14407" t="s">
        <v>4258</v>
      </c>
      <c r="B14407" t="s">
        <v>11484</v>
      </c>
      <c r="C14407" t="s">
        <v>17410</v>
      </c>
      <c r="D14407" t="s">
        <v>17411</v>
      </c>
      <c r="E14407" s="74">
        <v>42208</v>
      </c>
      <c r="F14407">
        <v>0.97399999999999998</v>
      </c>
      <c r="G14407" t="s">
        <v>17</v>
      </c>
      <c r="H14407" t="s">
        <v>17315</v>
      </c>
      <c r="I14407" s="74">
        <v>43081</v>
      </c>
      <c r="J14407" t="s">
        <v>19</v>
      </c>
      <c r="K14407" t="s">
        <v>19</v>
      </c>
    </row>
    <row r="14408" spans="1:11" hidden="1" x14ac:dyDescent="0.3">
      <c r="A14408" t="s">
        <v>4254</v>
      </c>
      <c r="B14408" t="s">
        <v>11488</v>
      </c>
      <c r="C14408" t="s">
        <v>17410</v>
      </c>
      <c r="D14408" t="s">
        <v>17411</v>
      </c>
      <c r="E14408" s="74">
        <v>42622</v>
      </c>
      <c r="F14408">
        <v>0.84399999999999997</v>
      </c>
      <c r="G14408" t="s">
        <v>17</v>
      </c>
      <c r="H14408" t="s">
        <v>17315</v>
      </c>
      <c r="I14408" s="74">
        <v>43080</v>
      </c>
      <c r="J14408" t="s">
        <v>19</v>
      </c>
      <c r="K14408" t="s">
        <v>19</v>
      </c>
    </row>
    <row r="14409" spans="1:11" hidden="1" x14ac:dyDescent="0.3">
      <c r="A14409" t="s">
        <v>4287</v>
      </c>
      <c r="B14409" t="s">
        <v>11469</v>
      </c>
      <c r="C14409" t="s">
        <v>17410</v>
      </c>
      <c r="D14409" t="s">
        <v>17411</v>
      </c>
      <c r="E14409" s="74">
        <v>42137</v>
      </c>
      <c r="F14409">
        <v>1</v>
      </c>
      <c r="G14409" t="s">
        <v>17</v>
      </c>
      <c r="H14409" t="s">
        <v>17315</v>
      </c>
      <c r="I14409" s="74">
        <v>43103</v>
      </c>
      <c r="J14409" t="s">
        <v>19</v>
      </c>
      <c r="K14409" t="s">
        <v>19</v>
      </c>
    </row>
    <row r="14410" spans="1:11" hidden="1" x14ac:dyDescent="0.3">
      <c r="A14410" t="s">
        <v>4488</v>
      </c>
      <c r="B14410" t="s">
        <v>11353</v>
      </c>
      <c r="C14410" t="s">
        <v>17410</v>
      </c>
      <c r="D14410" t="s">
        <v>17411</v>
      </c>
      <c r="E14410" s="74">
        <v>42023</v>
      </c>
      <c r="F14410">
        <v>9.5000000000000001E-2</v>
      </c>
      <c r="G14410" t="s">
        <v>17</v>
      </c>
      <c r="H14410" t="s">
        <v>17315</v>
      </c>
      <c r="I14410" s="74">
        <v>43209</v>
      </c>
      <c r="J14410" t="s">
        <v>19</v>
      </c>
      <c r="K14410" t="s">
        <v>19</v>
      </c>
    </row>
    <row r="14411" spans="1:11" hidden="1" x14ac:dyDescent="0.3">
      <c r="A14411" t="s">
        <v>4487</v>
      </c>
      <c r="B14411" t="s">
        <v>11354</v>
      </c>
      <c r="C14411" t="s">
        <v>17410</v>
      </c>
      <c r="D14411" t="s">
        <v>17411</v>
      </c>
      <c r="E14411" s="74">
        <v>42122</v>
      </c>
      <c r="F14411">
        <v>0.48599999999999999</v>
      </c>
      <c r="G14411" t="s">
        <v>17</v>
      </c>
      <c r="H14411" t="s">
        <v>17315</v>
      </c>
      <c r="I14411" s="74">
        <v>43209</v>
      </c>
      <c r="J14411" t="s">
        <v>19</v>
      </c>
      <c r="K14411" t="s">
        <v>19</v>
      </c>
    </row>
    <row r="14412" spans="1:11" hidden="1" x14ac:dyDescent="0.3">
      <c r="A14412" t="s">
        <v>4260</v>
      </c>
      <c r="B14412" t="s">
        <v>11482</v>
      </c>
      <c r="C14412" t="s">
        <v>17410</v>
      </c>
      <c r="D14412" t="s">
        <v>17411</v>
      </c>
      <c r="E14412" s="74">
        <v>42142</v>
      </c>
      <c r="F14412">
        <v>0.48499999999999999</v>
      </c>
      <c r="G14412" t="s">
        <v>17</v>
      </c>
      <c r="H14412" t="s">
        <v>17315</v>
      </c>
      <c r="I14412" s="74">
        <v>43083</v>
      </c>
      <c r="J14412" t="s">
        <v>19</v>
      </c>
      <c r="K14412" t="s">
        <v>19</v>
      </c>
    </row>
    <row r="14413" spans="1:11" hidden="1" x14ac:dyDescent="0.3">
      <c r="A14413" t="s">
        <v>1918</v>
      </c>
      <c r="B14413" t="s">
        <v>12803</v>
      </c>
      <c r="C14413" t="s">
        <v>17428</v>
      </c>
      <c r="D14413" t="s">
        <v>17429</v>
      </c>
      <c r="E14413" s="74">
        <v>41180</v>
      </c>
      <c r="F14413">
        <v>0.315</v>
      </c>
      <c r="G14413" t="s">
        <v>17</v>
      </c>
      <c r="H14413" t="s">
        <v>17315</v>
      </c>
      <c r="I14413" s="74">
        <v>41331</v>
      </c>
      <c r="J14413" t="s">
        <v>19</v>
      </c>
      <c r="K14413" t="s">
        <v>19</v>
      </c>
    </row>
    <row r="14414" spans="1:11" hidden="1" x14ac:dyDescent="0.3">
      <c r="A14414" t="s">
        <v>124</v>
      </c>
      <c r="B14414" t="s">
        <v>11685</v>
      </c>
      <c r="C14414" t="s">
        <v>17410</v>
      </c>
      <c r="D14414" t="s">
        <v>17411</v>
      </c>
      <c r="E14414" s="74">
        <v>42458</v>
      </c>
      <c r="F14414">
        <v>0.36299999999999999</v>
      </c>
      <c r="G14414" t="s">
        <v>17</v>
      </c>
      <c r="H14414" t="s">
        <v>17339</v>
      </c>
      <c r="I14414" s="74">
        <v>42741</v>
      </c>
      <c r="J14414" t="s">
        <v>19</v>
      </c>
      <c r="K14414" t="s">
        <v>19</v>
      </c>
    </row>
    <row r="14415" spans="1:11" hidden="1" x14ac:dyDescent="0.3">
      <c r="A14415" t="s">
        <v>370</v>
      </c>
      <c r="B14415" t="s">
        <v>11846</v>
      </c>
      <c r="C14415" t="s">
        <v>17410</v>
      </c>
      <c r="D14415" t="s">
        <v>17411</v>
      </c>
      <c r="E14415" s="74">
        <v>42559</v>
      </c>
      <c r="F14415">
        <v>0.55300000000000005</v>
      </c>
      <c r="G14415" t="s">
        <v>17</v>
      </c>
      <c r="H14415" t="s">
        <v>17315</v>
      </c>
      <c r="I14415" s="74">
        <v>42599</v>
      </c>
      <c r="J14415" t="s">
        <v>19</v>
      </c>
      <c r="K14415" t="s">
        <v>19</v>
      </c>
    </row>
    <row r="14416" spans="1:11" hidden="1" x14ac:dyDescent="0.3">
      <c r="A14416" t="s">
        <v>376</v>
      </c>
      <c r="B14416" t="s">
        <v>11848</v>
      </c>
      <c r="C14416" t="s">
        <v>17410</v>
      </c>
      <c r="D14416" t="s">
        <v>17411</v>
      </c>
      <c r="E14416" s="74">
        <v>42403</v>
      </c>
      <c r="F14416">
        <v>0.14799999999999999</v>
      </c>
      <c r="G14416" t="s">
        <v>17</v>
      </c>
      <c r="H14416" t="s">
        <v>17315</v>
      </c>
      <c r="I14416" s="74">
        <v>42614</v>
      </c>
      <c r="J14416" t="s">
        <v>19</v>
      </c>
      <c r="K14416" t="s">
        <v>19</v>
      </c>
    </row>
    <row r="14417" spans="1:11" hidden="1" x14ac:dyDescent="0.3">
      <c r="A14417" t="s">
        <v>769</v>
      </c>
      <c r="B14417" t="s">
        <v>12063</v>
      </c>
      <c r="C14417" t="s">
        <v>17428</v>
      </c>
      <c r="D14417" t="s">
        <v>17429</v>
      </c>
      <c r="E14417" s="74">
        <v>41983</v>
      </c>
      <c r="F14417">
        <v>0.52800000000000002</v>
      </c>
      <c r="G14417" t="s">
        <v>17</v>
      </c>
      <c r="H14417" t="s">
        <v>17315</v>
      </c>
      <c r="I14417" s="74">
        <v>42145</v>
      </c>
      <c r="J14417" t="s">
        <v>19</v>
      </c>
      <c r="K14417" t="s">
        <v>19</v>
      </c>
    </row>
    <row r="14418" spans="1:11" hidden="1" x14ac:dyDescent="0.3">
      <c r="A14418" t="s">
        <v>4264</v>
      </c>
      <c r="B14418" t="s">
        <v>11478</v>
      </c>
      <c r="C14418" t="s">
        <v>17410</v>
      </c>
      <c r="D14418" t="s">
        <v>17411</v>
      </c>
      <c r="E14418" s="74">
        <v>42236</v>
      </c>
      <c r="F14418">
        <v>0.09</v>
      </c>
      <c r="G14418" t="s">
        <v>17</v>
      </c>
      <c r="H14418" t="s">
        <v>17315</v>
      </c>
      <c r="I14418" s="74">
        <v>43084</v>
      </c>
      <c r="J14418" t="s">
        <v>19</v>
      </c>
      <c r="K14418" t="s">
        <v>19</v>
      </c>
    </row>
    <row r="14419" spans="1:11" hidden="1" x14ac:dyDescent="0.3">
      <c r="A14419" t="s">
        <v>4261</v>
      </c>
      <c r="B14419" t="s">
        <v>11481</v>
      </c>
      <c r="C14419" t="s">
        <v>17410</v>
      </c>
      <c r="D14419" t="s">
        <v>17411</v>
      </c>
      <c r="E14419" s="74">
        <v>42620</v>
      </c>
      <c r="F14419">
        <v>0.38900000000000001</v>
      </c>
      <c r="G14419" t="s">
        <v>17</v>
      </c>
      <c r="H14419" t="s">
        <v>17315</v>
      </c>
      <c r="I14419" s="74">
        <v>43084</v>
      </c>
      <c r="J14419" t="s">
        <v>19</v>
      </c>
      <c r="K14419" t="s">
        <v>19</v>
      </c>
    </row>
    <row r="14420" spans="1:11" hidden="1" x14ac:dyDescent="0.3">
      <c r="A14420" t="s">
        <v>4262</v>
      </c>
      <c r="B14420" t="s">
        <v>11480</v>
      </c>
      <c r="C14420" t="s">
        <v>17410</v>
      </c>
      <c r="D14420" t="s">
        <v>17411</v>
      </c>
      <c r="E14420" s="74">
        <v>42377</v>
      </c>
      <c r="F14420">
        <v>0.108</v>
      </c>
      <c r="G14420" t="s">
        <v>17</v>
      </c>
      <c r="H14420" t="s">
        <v>17315</v>
      </c>
      <c r="I14420" s="74">
        <v>43084</v>
      </c>
      <c r="J14420" t="s">
        <v>19</v>
      </c>
      <c r="K14420" t="s">
        <v>19</v>
      </c>
    </row>
    <row r="14421" spans="1:11" hidden="1" x14ac:dyDescent="0.3">
      <c r="A14421" t="s">
        <v>381</v>
      </c>
      <c r="B14421" t="s">
        <v>11852</v>
      </c>
      <c r="C14421" t="s">
        <v>17410</v>
      </c>
      <c r="D14421" t="s">
        <v>17411</v>
      </c>
      <c r="E14421" s="74">
        <v>42276</v>
      </c>
      <c r="F14421">
        <v>0.129</v>
      </c>
      <c r="G14421" t="s">
        <v>17</v>
      </c>
      <c r="H14421" t="s">
        <v>17315</v>
      </c>
      <c r="I14421" s="74">
        <v>42598</v>
      </c>
      <c r="J14421" t="s">
        <v>19</v>
      </c>
      <c r="K14421" t="s">
        <v>19</v>
      </c>
    </row>
    <row r="14422" spans="1:11" hidden="1" x14ac:dyDescent="0.3">
      <c r="A14422" t="s">
        <v>1996</v>
      </c>
      <c r="B14422" t="s">
        <v>12867</v>
      </c>
      <c r="C14422" t="s">
        <v>18660</v>
      </c>
      <c r="D14422" t="s">
        <v>18661</v>
      </c>
      <c r="E14422" s="74">
        <v>41178</v>
      </c>
      <c r="F14422">
        <v>1</v>
      </c>
      <c r="G14422" t="s">
        <v>6</v>
      </c>
      <c r="H14422" t="s">
        <v>17315</v>
      </c>
      <c r="I14422" s="74">
        <v>41272</v>
      </c>
      <c r="J14422" t="s">
        <v>19</v>
      </c>
      <c r="K14422" t="s">
        <v>19</v>
      </c>
    </row>
    <row r="14423" spans="1:11" hidden="1" x14ac:dyDescent="0.3">
      <c r="A14423" t="s">
        <v>378</v>
      </c>
      <c r="B14423" t="s">
        <v>11850</v>
      </c>
      <c r="C14423" t="s">
        <v>17410</v>
      </c>
      <c r="D14423" t="s">
        <v>17411</v>
      </c>
      <c r="E14423" s="74">
        <v>42328</v>
      </c>
      <c r="F14423">
        <v>0.38400000000000001</v>
      </c>
      <c r="G14423" t="s">
        <v>17</v>
      </c>
      <c r="H14423" t="s">
        <v>17315</v>
      </c>
      <c r="I14423" s="74">
        <v>42614</v>
      </c>
      <c r="J14423" t="s">
        <v>19</v>
      </c>
      <c r="K14423" t="s">
        <v>19</v>
      </c>
    </row>
    <row r="14424" spans="1:11" hidden="1" x14ac:dyDescent="0.3">
      <c r="A14424" t="s">
        <v>377</v>
      </c>
      <c r="B14424" t="s">
        <v>11849</v>
      </c>
      <c r="C14424" t="s">
        <v>17410</v>
      </c>
      <c r="D14424" t="s">
        <v>17411</v>
      </c>
      <c r="E14424" s="74">
        <v>42437</v>
      </c>
      <c r="F14424">
        <v>0.38300000000000001</v>
      </c>
      <c r="G14424" t="s">
        <v>17</v>
      </c>
      <c r="H14424" t="s">
        <v>17315</v>
      </c>
      <c r="I14424" s="74">
        <v>42599</v>
      </c>
      <c r="J14424" t="s">
        <v>19</v>
      </c>
      <c r="K14424" t="s">
        <v>19</v>
      </c>
    </row>
    <row r="14425" spans="1:11" hidden="1" x14ac:dyDescent="0.3">
      <c r="A14425" t="s">
        <v>294</v>
      </c>
      <c r="B14425" t="s">
        <v>11801</v>
      </c>
      <c r="C14425" t="s">
        <v>17410</v>
      </c>
      <c r="D14425" t="s">
        <v>17411</v>
      </c>
      <c r="E14425" s="74">
        <v>42390</v>
      </c>
      <c r="F14425">
        <v>0.52200000000000002</v>
      </c>
      <c r="G14425" t="s">
        <v>17</v>
      </c>
      <c r="H14425" t="s">
        <v>17315</v>
      </c>
      <c r="I14425" s="74">
        <v>42650</v>
      </c>
      <c r="J14425" t="s">
        <v>19</v>
      </c>
      <c r="K14425" t="s">
        <v>19</v>
      </c>
    </row>
    <row r="14426" spans="1:11" hidden="1" x14ac:dyDescent="0.3">
      <c r="A14426" t="s">
        <v>4382</v>
      </c>
      <c r="B14426" t="s">
        <v>11594</v>
      </c>
      <c r="C14426" t="s">
        <v>17410</v>
      </c>
      <c r="D14426" t="s">
        <v>17411</v>
      </c>
      <c r="E14426" s="74">
        <v>42510</v>
      </c>
      <c r="F14426">
        <v>0.91500000000000004</v>
      </c>
      <c r="G14426" t="s">
        <v>17</v>
      </c>
      <c r="H14426" t="s">
        <v>17315</v>
      </c>
      <c r="I14426" s="74">
        <v>43242</v>
      </c>
      <c r="J14426" t="s">
        <v>19</v>
      </c>
      <c r="K14426" t="s">
        <v>19</v>
      </c>
    </row>
    <row r="14427" spans="1:11" hidden="1" x14ac:dyDescent="0.3">
      <c r="A14427" t="s">
        <v>196</v>
      </c>
      <c r="B14427" t="s">
        <v>11749</v>
      </c>
      <c r="C14427" t="s">
        <v>17410</v>
      </c>
      <c r="D14427" t="s">
        <v>17411</v>
      </c>
      <c r="E14427" s="74">
        <v>41876</v>
      </c>
      <c r="F14427">
        <v>0.52300000000000002</v>
      </c>
      <c r="G14427" t="s">
        <v>17</v>
      </c>
      <c r="H14427" t="s">
        <v>17315</v>
      </c>
      <c r="I14427" s="74">
        <v>42667</v>
      </c>
      <c r="J14427" t="s">
        <v>19</v>
      </c>
      <c r="K14427" t="s">
        <v>19</v>
      </c>
    </row>
    <row r="14428" spans="1:11" hidden="1" x14ac:dyDescent="0.3">
      <c r="A14428" t="s">
        <v>844</v>
      </c>
      <c r="B14428" t="s">
        <v>12120</v>
      </c>
      <c r="C14428" t="s">
        <v>17410</v>
      </c>
      <c r="D14428" t="s">
        <v>17411</v>
      </c>
      <c r="E14428" s="74">
        <v>42018</v>
      </c>
      <c r="F14428">
        <v>9.6000000000000002E-2</v>
      </c>
      <c r="G14428" t="s">
        <v>17</v>
      </c>
      <c r="H14428" t="s">
        <v>17315</v>
      </c>
      <c r="I14428" s="74">
        <v>42178</v>
      </c>
      <c r="J14428" t="s">
        <v>19</v>
      </c>
      <c r="K14428" t="s">
        <v>19</v>
      </c>
    </row>
    <row r="14429" spans="1:11" hidden="1" x14ac:dyDescent="0.3">
      <c r="A14429" t="s">
        <v>827</v>
      </c>
      <c r="B14429" t="s">
        <v>12104</v>
      </c>
      <c r="C14429" t="s">
        <v>17410</v>
      </c>
      <c r="D14429" t="s">
        <v>17411</v>
      </c>
      <c r="E14429" s="74">
        <v>41926</v>
      </c>
      <c r="F14429">
        <v>0.36899999999999999</v>
      </c>
      <c r="G14429" t="s">
        <v>17</v>
      </c>
      <c r="H14429" t="s">
        <v>17315</v>
      </c>
      <c r="I14429" s="74">
        <v>42107</v>
      </c>
      <c r="J14429" t="s">
        <v>19</v>
      </c>
      <c r="K14429" t="s">
        <v>19</v>
      </c>
    </row>
    <row r="14430" spans="1:11" hidden="1" x14ac:dyDescent="0.3">
      <c r="A14430" t="s">
        <v>828</v>
      </c>
      <c r="B14430" t="s">
        <v>12105</v>
      </c>
      <c r="C14430" t="s">
        <v>17410</v>
      </c>
      <c r="D14430" t="s">
        <v>17411</v>
      </c>
      <c r="E14430" s="74">
        <v>42017</v>
      </c>
      <c r="F14430">
        <v>0.114</v>
      </c>
      <c r="G14430" t="s">
        <v>17</v>
      </c>
      <c r="H14430" t="s">
        <v>17315</v>
      </c>
      <c r="I14430" s="74">
        <v>42107</v>
      </c>
      <c r="J14430" t="s">
        <v>19</v>
      </c>
      <c r="K14430" t="s">
        <v>19</v>
      </c>
    </row>
    <row r="14431" spans="1:11" hidden="1" x14ac:dyDescent="0.3">
      <c r="A14431" t="s">
        <v>829</v>
      </c>
      <c r="B14431" t="s">
        <v>12107</v>
      </c>
      <c r="C14431" t="s">
        <v>17410</v>
      </c>
      <c r="D14431" t="s">
        <v>17411</v>
      </c>
      <c r="E14431" s="74">
        <v>42019</v>
      </c>
      <c r="F14431">
        <v>0.19</v>
      </c>
      <c r="G14431" t="s">
        <v>17</v>
      </c>
      <c r="H14431" t="s">
        <v>17315</v>
      </c>
      <c r="I14431" s="74">
        <v>42107</v>
      </c>
      <c r="J14431" t="s">
        <v>19</v>
      </c>
      <c r="K14431" t="s">
        <v>19</v>
      </c>
    </row>
    <row r="14432" spans="1:11" hidden="1" x14ac:dyDescent="0.3">
      <c r="A14432" t="s">
        <v>830</v>
      </c>
      <c r="B14432" t="s">
        <v>12108</v>
      </c>
      <c r="C14432" t="s">
        <v>17410</v>
      </c>
      <c r="D14432" t="s">
        <v>17411</v>
      </c>
      <c r="E14432" s="74">
        <v>42044</v>
      </c>
      <c r="F14432">
        <v>0.16700000000000001</v>
      </c>
      <c r="G14432" t="s">
        <v>17</v>
      </c>
      <c r="H14432" t="s">
        <v>17315</v>
      </c>
      <c r="I14432" s="74">
        <v>42107</v>
      </c>
      <c r="J14432" t="s">
        <v>19</v>
      </c>
      <c r="K14432" t="s">
        <v>19</v>
      </c>
    </row>
    <row r="14433" spans="1:11" hidden="1" x14ac:dyDescent="0.3">
      <c r="A14433" t="s">
        <v>1083</v>
      </c>
      <c r="B14433" t="s">
        <v>12225</v>
      </c>
      <c r="C14433" t="s">
        <v>17410</v>
      </c>
      <c r="D14433" t="s">
        <v>17411</v>
      </c>
      <c r="E14433" s="74">
        <v>41200</v>
      </c>
      <c r="F14433">
        <v>0.14499999999999999</v>
      </c>
      <c r="G14433" t="s">
        <v>17</v>
      </c>
      <c r="H14433" t="s">
        <v>17315</v>
      </c>
      <c r="I14433" s="74">
        <v>41907</v>
      </c>
      <c r="J14433" t="s">
        <v>19</v>
      </c>
      <c r="K14433" t="s">
        <v>19</v>
      </c>
    </row>
    <row r="14434" spans="1:11" hidden="1" x14ac:dyDescent="0.3">
      <c r="A14434" t="s">
        <v>715</v>
      </c>
      <c r="B14434" t="s">
        <v>12040</v>
      </c>
      <c r="C14434" t="s">
        <v>17410</v>
      </c>
      <c r="D14434" t="s">
        <v>17411</v>
      </c>
      <c r="E14434" s="74">
        <v>42089</v>
      </c>
      <c r="F14434">
        <v>0.95699999999999996</v>
      </c>
      <c r="G14434" t="s">
        <v>17</v>
      </c>
      <c r="H14434" t="s">
        <v>17315</v>
      </c>
      <c r="I14434" s="74">
        <v>42208</v>
      </c>
      <c r="J14434" t="s">
        <v>19</v>
      </c>
      <c r="K14434" t="s">
        <v>19</v>
      </c>
    </row>
    <row r="14435" spans="1:11" hidden="1" x14ac:dyDescent="0.3">
      <c r="A14435" t="s">
        <v>821</v>
      </c>
      <c r="B14435" t="s">
        <v>12102</v>
      </c>
      <c r="C14435" t="s">
        <v>17410</v>
      </c>
      <c r="D14435" t="s">
        <v>17411</v>
      </c>
      <c r="E14435" s="74">
        <v>41907</v>
      </c>
      <c r="F14435">
        <v>0.50700000000000001</v>
      </c>
      <c r="G14435" t="s">
        <v>17</v>
      </c>
      <c r="H14435" t="s">
        <v>17315</v>
      </c>
      <c r="I14435" s="74">
        <v>42107</v>
      </c>
      <c r="J14435" t="s">
        <v>19</v>
      </c>
      <c r="K14435" t="s">
        <v>19</v>
      </c>
    </row>
    <row r="14436" spans="1:11" hidden="1" x14ac:dyDescent="0.3">
      <c r="A14436" t="s">
        <v>719</v>
      </c>
      <c r="B14436" t="s">
        <v>12042</v>
      </c>
      <c r="C14436" t="s">
        <v>17410</v>
      </c>
      <c r="D14436" t="s">
        <v>17411</v>
      </c>
      <c r="E14436" s="74">
        <v>42046</v>
      </c>
      <c r="F14436">
        <v>0.19700000000000001</v>
      </c>
      <c r="G14436" t="s">
        <v>17</v>
      </c>
      <c r="H14436" t="s">
        <v>17315</v>
      </c>
      <c r="I14436" s="74">
        <v>42208</v>
      </c>
      <c r="J14436" t="s">
        <v>19</v>
      </c>
      <c r="K14436" t="s">
        <v>19</v>
      </c>
    </row>
    <row r="14437" spans="1:11" hidden="1" x14ac:dyDescent="0.3">
      <c r="A14437" t="s">
        <v>863</v>
      </c>
      <c r="B14437" t="s">
        <v>12133</v>
      </c>
      <c r="C14437" t="s">
        <v>17410</v>
      </c>
      <c r="D14437" t="s">
        <v>17411</v>
      </c>
      <c r="E14437" s="74">
        <v>41656</v>
      </c>
      <c r="F14437">
        <v>0.46600000000000003</v>
      </c>
      <c r="G14437" t="s">
        <v>17</v>
      </c>
      <c r="H14437" t="s">
        <v>17315</v>
      </c>
      <c r="I14437" s="74">
        <v>42079</v>
      </c>
      <c r="J14437" t="s">
        <v>19</v>
      </c>
      <c r="K14437" t="s">
        <v>19</v>
      </c>
    </row>
    <row r="14438" spans="1:11" hidden="1" x14ac:dyDescent="0.3">
      <c r="A14438" t="s">
        <v>861</v>
      </c>
      <c r="B14438" t="s">
        <v>12131</v>
      </c>
      <c r="C14438" t="s">
        <v>17410</v>
      </c>
      <c r="D14438" t="s">
        <v>17411</v>
      </c>
      <c r="E14438" s="74">
        <v>42020</v>
      </c>
      <c r="F14438">
        <v>0.11700000000000001</v>
      </c>
      <c r="G14438" t="s">
        <v>17</v>
      </c>
      <c r="H14438" t="s">
        <v>17315</v>
      </c>
      <c r="I14438" s="74">
        <v>42079</v>
      </c>
      <c r="J14438" t="s">
        <v>19</v>
      </c>
      <c r="K14438" t="s">
        <v>19</v>
      </c>
    </row>
    <row r="14439" spans="1:11" hidden="1" x14ac:dyDescent="0.3">
      <c r="A14439" t="s">
        <v>3930</v>
      </c>
      <c r="B14439" t="s">
        <v>263</v>
      </c>
      <c r="C14439" t="s">
        <v>17410</v>
      </c>
      <c r="D14439" t="s">
        <v>17411</v>
      </c>
      <c r="E14439" s="74">
        <v>42467</v>
      </c>
      <c r="F14439">
        <v>0.68300000000000005</v>
      </c>
      <c r="G14439" t="s">
        <v>17</v>
      </c>
      <c r="H14439" t="s">
        <v>17315</v>
      </c>
      <c r="I14439" s="74">
        <v>42933</v>
      </c>
      <c r="J14439" t="s">
        <v>19</v>
      </c>
      <c r="K14439" t="s">
        <v>19</v>
      </c>
    </row>
    <row r="14440" spans="1:11" hidden="1" x14ac:dyDescent="0.3">
      <c r="A14440" t="s">
        <v>3963</v>
      </c>
      <c r="B14440" t="s">
        <v>263</v>
      </c>
      <c r="C14440" t="s">
        <v>17410</v>
      </c>
      <c r="D14440" t="s">
        <v>17411</v>
      </c>
      <c r="E14440" s="74">
        <v>41918</v>
      </c>
      <c r="F14440">
        <v>0.72599999999999998</v>
      </c>
      <c r="G14440" t="s">
        <v>17</v>
      </c>
      <c r="H14440" t="s">
        <v>17315</v>
      </c>
      <c r="I14440" s="74">
        <v>42929</v>
      </c>
      <c r="J14440" t="s">
        <v>19</v>
      </c>
      <c r="K14440" t="s">
        <v>19</v>
      </c>
    </row>
    <row r="14441" spans="1:11" hidden="1" x14ac:dyDescent="0.3">
      <c r="A14441" t="s">
        <v>3996</v>
      </c>
      <c r="B14441" t="s">
        <v>263</v>
      </c>
      <c r="C14441" t="s">
        <v>17410</v>
      </c>
      <c r="D14441" t="s">
        <v>17411</v>
      </c>
      <c r="E14441" s="74">
        <v>42605</v>
      </c>
      <c r="F14441">
        <v>0.97699999999999998</v>
      </c>
      <c r="G14441" t="s">
        <v>17</v>
      </c>
      <c r="H14441" t="s">
        <v>17315</v>
      </c>
      <c r="I14441" s="74">
        <v>42933</v>
      </c>
      <c r="J14441" t="s">
        <v>19</v>
      </c>
      <c r="K14441" t="s">
        <v>19</v>
      </c>
    </row>
    <row r="14442" spans="1:11" hidden="1" x14ac:dyDescent="0.3">
      <c r="A14442" t="s">
        <v>3997</v>
      </c>
      <c r="B14442" t="s">
        <v>263</v>
      </c>
      <c r="C14442" t="s">
        <v>17410</v>
      </c>
      <c r="D14442" t="s">
        <v>17411</v>
      </c>
      <c r="E14442" s="74">
        <v>42643</v>
      </c>
      <c r="F14442">
        <v>0.95</v>
      </c>
      <c r="G14442" t="s">
        <v>17</v>
      </c>
      <c r="H14442" t="s">
        <v>17315</v>
      </c>
      <c r="I14442" s="74">
        <v>42933</v>
      </c>
      <c r="J14442" t="s">
        <v>19</v>
      </c>
      <c r="K14442" t="s">
        <v>19</v>
      </c>
    </row>
    <row r="14443" spans="1:11" hidden="1" x14ac:dyDescent="0.3">
      <c r="A14443" t="s">
        <v>4009</v>
      </c>
      <c r="B14443" t="s">
        <v>263</v>
      </c>
      <c r="C14443" t="s">
        <v>17410</v>
      </c>
      <c r="D14443" t="s">
        <v>17411</v>
      </c>
      <c r="E14443" s="74">
        <v>42461</v>
      </c>
      <c r="F14443">
        <v>0.46</v>
      </c>
      <c r="G14443" t="s">
        <v>17</v>
      </c>
      <c r="H14443" t="s">
        <v>17315</v>
      </c>
      <c r="I14443" s="74">
        <v>42933</v>
      </c>
      <c r="J14443" t="s">
        <v>19</v>
      </c>
      <c r="K14443" t="s">
        <v>19</v>
      </c>
    </row>
    <row r="14444" spans="1:11" hidden="1" x14ac:dyDescent="0.3">
      <c r="A14444" t="s">
        <v>4171</v>
      </c>
      <c r="B14444" t="s">
        <v>263</v>
      </c>
      <c r="C14444" t="s">
        <v>17410</v>
      </c>
      <c r="D14444" t="s">
        <v>17411</v>
      </c>
      <c r="E14444" s="74">
        <v>42412</v>
      </c>
      <c r="F14444">
        <v>0.115</v>
      </c>
      <c r="G14444" t="s">
        <v>17</v>
      </c>
      <c r="H14444" t="s">
        <v>17315</v>
      </c>
      <c r="I14444" s="74">
        <v>42979</v>
      </c>
      <c r="J14444" t="s">
        <v>19</v>
      </c>
      <c r="K14444" t="s">
        <v>19</v>
      </c>
    </row>
    <row r="14445" spans="1:11" hidden="1" x14ac:dyDescent="0.3">
      <c r="A14445" t="s">
        <v>4172</v>
      </c>
      <c r="B14445" t="s">
        <v>263</v>
      </c>
      <c r="C14445" t="s">
        <v>17410</v>
      </c>
      <c r="D14445" t="s">
        <v>17411</v>
      </c>
      <c r="E14445" s="74">
        <v>42389</v>
      </c>
      <c r="F14445">
        <v>0.99</v>
      </c>
      <c r="G14445" t="s">
        <v>17</v>
      </c>
      <c r="H14445" t="s">
        <v>17315</v>
      </c>
      <c r="I14445" s="74">
        <v>42979</v>
      </c>
      <c r="J14445" t="s">
        <v>19</v>
      </c>
      <c r="K14445" t="s">
        <v>19</v>
      </c>
    </row>
    <row r="14446" spans="1:11" hidden="1" x14ac:dyDescent="0.3">
      <c r="A14446" t="s">
        <v>4173</v>
      </c>
      <c r="B14446" t="s">
        <v>263</v>
      </c>
      <c r="C14446" t="s">
        <v>17410</v>
      </c>
      <c r="D14446" t="s">
        <v>17411</v>
      </c>
      <c r="E14446" s="74">
        <v>42402</v>
      </c>
      <c r="F14446">
        <v>0.32500000000000001</v>
      </c>
      <c r="G14446" t="s">
        <v>17</v>
      </c>
      <c r="H14446" t="s">
        <v>17315</v>
      </c>
      <c r="I14446" s="74">
        <v>42979</v>
      </c>
      <c r="J14446" t="s">
        <v>19</v>
      </c>
      <c r="K14446" t="s">
        <v>19</v>
      </c>
    </row>
    <row r="14447" spans="1:11" hidden="1" x14ac:dyDescent="0.3">
      <c r="A14447" t="s">
        <v>1216</v>
      </c>
      <c r="B14447" t="s">
        <v>12314</v>
      </c>
      <c r="C14447" t="s">
        <v>17428</v>
      </c>
      <c r="D14447" t="s">
        <v>17429</v>
      </c>
      <c r="E14447" s="74">
        <v>41382</v>
      </c>
      <c r="F14447">
        <v>0.34499999999999997</v>
      </c>
      <c r="G14447" t="s">
        <v>17</v>
      </c>
      <c r="H14447" t="s">
        <v>17315</v>
      </c>
      <c r="I14447" s="74">
        <v>41815</v>
      </c>
      <c r="J14447" t="s">
        <v>19</v>
      </c>
      <c r="K14447" t="s">
        <v>19</v>
      </c>
    </row>
    <row r="14448" spans="1:11" hidden="1" x14ac:dyDescent="0.3">
      <c r="A14448" t="s">
        <v>2120</v>
      </c>
      <c r="B14448" t="s">
        <v>12975</v>
      </c>
      <c r="C14448" t="s">
        <v>17428</v>
      </c>
      <c r="D14448" t="s">
        <v>17429</v>
      </c>
      <c r="E14448" s="74">
        <v>41001</v>
      </c>
      <c r="F14448">
        <v>0.44800000000000001</v>
      </c>
      <c r="G14448" t="s">
        <v>17</v>
      </c>
      <c r="H14448" t="s">
        <v>17315</v>
      </c>
      <c r="I14448" s="74">
        <v>41177</v>
      </c>
      <c r="J14448" t="s">
        <v>19</v>
      </c>
      <c r="K14448" t="s">
        <v>19</v>
      </c>
    </row>
    <row r="14449" spans="1:11" hidden="1" x14ac:dyDescent="0.3">
      <c r="A14449" t="s">
        <v>2115</v>
      </c>
      <c r="B14449" t="s">
        <v>12970</v>
      </c>
      <c r="C14449" t="s">
        <v>17428</v>
      </c>
      <c r="D14449" t="s">
        <v>17429</v>
      </c>
      <c r="E14449" s="74">
        <v>40914</v>
      </c>
      <c r="F14449">
        <v>0.28599999999999998</v>
      </c>
      <c r="G14449" t="s">
        <v>17</v>
      </c>
      <c r="H14449" t="s">
        <v>17315</v>
      </c>
      <c r="I14449" s="74">
        <v>41177</v>
      </c>
      <c r="J14449" t="s">
        <v>19</v>
      </c>
      <c r="K14449" t="s">
        <v>19</v>
      </c>
    </row>
    <row r="14450" spans="1:11" hidden="1" x14ac:dyDescent="0.3">
      <c r="A14450" t="s">
        <v>1072</v>
      </c>
      <c r="B14450" t="s">
        <v>12222</v>
      </c>
      <c r="C14450" t="s">
        <v>17410</v>
      </c>
      <c r="D14450" t="s">
        <v>17411</v>
      </c>
      <c r="E14450" s="74">
        <v>41176</v>
      </c>
      <c r="F14450">
        <v>0.29399999999999998</v>
      </c>
      <c r="G14450" t="s">
        <v>17</v>
      </c>
      <c r="H14450" t="s">
        <v>17315</v>
      </c>
      <c r="I14450" s="74">
        <v>42079</v>
      </c>
      <c r="J14450" t="s">
        <v>19</v>
      </c>
      <c r="K14450" t="s">
        <v>19</v>
      </c>
    </row>
    <row r="14451" spans="1:11" hidden="1" x14ac:dyDescent="0.3">
      <c r="A14451" t="s">
        <v>694</v>
      </c>
      <c r="B14451" t="s">
        <v>12017</v>
      </c>
      <c r="C14451" t="s">
        <v>17410</v>
      </c>
      <c r="D14451" t="s">
        <v>17411</v>
      </c>
      <c r="E14451" s="74">
        <v>42165</v>
      </c>
      <c r="F14451">
        <v>0.54100000000000004</v>
      </c>
      <c r="G14451" t="s">
        <v>17</v>
      </c>
      <c r="H14451" t="s">
        <v>17315</v>
      </c>
      <c r="I14451" s="74">
        <v>42251</v>
      </c>
      <c r="J14451" t="s">
        <v>19</v>
      </c>
      <c r="K14451" t="s">
        <v>19</v>
      </c>
    </row>
    <row r="14452" spans="1:11" hidden="1" x14ac:dyDescent="0.3">
      <c r="A14452" t="s">
        <v>4952</v>
      </c>
      <c r="B14452" t="s">
        <v>11121</v>
      </c>
      <c r="C14452" t="s">
        <v>17410</v>
      </c>
      <c r="D14452" t="s">
        <v>17411</v>
      </c>
      <c r="E14452" s="74">
        <v>42304</v>
      </c>
      <c r="F14452">
        <v>0.121</v>
      </c>
      <c r="G14452" t="s">
        <v>17</v>
      </c>
      <c r="H14452" t="s">
        <v>17315</v>
      </c>
      <c r="I14452" s="74">
        <v>43711</v>
      </c>
      <c r="J14452" t="s">
        <v>19</v>
      </c>
      <c r="K14452" t="s">
        <v>19</v>
      </c>
    </row>
    <row r="14453" spans="1:11" hidden="1" x14ac:dyDescent="0.3">
      <c r="A14453" t="s">
        <v>2039</v>
      </c>
      <c r="B14453" t="s">
        <v>12891</v>
      </c>
      <c r="C14453" t="s">
        <v>17428</v>
      </c>
      <c r="D14453" t="s">
        <v>17429</v>
      </c>
      <c r="E14453" s="74">
        <v>41138</v>
      </c>
      <c r="F14453">
        <v>0.33200000000000002</v>
      </c>
      <c r="G14453" t="s">
        <v>17</v>
      </c>
      <c r="H14453" t="s">
        <v>17315</v>
      </c>
      <c r="I14453" s="74">
        <v>41227</v>
      </c>
      <c r="J14453" t="s">
        <v>19</v>
      </c>
      <c r="K14453" t="s">
        <v>19</v>
      </c>
    </row>
    <row r="14454" spans="1:11" hidden="1" x14ac:dyDescent="0.3">
      <c r="A14454" t="s">
        <v>2038</v>
      </c>
      <c r="B14454" t="s">
        <v>12889</v>
      </c>
      <c r="C14454" t="s">
        <v>17428</v>
      </c>
      <c r="D14454" t="s">
        <v>17429</v>
      </c>
      <c r="E14454" s="74">
        <v>41128</v>
      </c>
      <c r="F14454">
        <v>0.30599999999999999</v>
      </c>
      <c r="G14454" t="s">
        <v>17</v>
      </c>
      <c r="H14454" t="s">
        <v>17315</v>
      </c>
      <c r="I14454" s="74">
        <v>41227</v>
      </c>
      <c r="J14454" t="s">
        <v>19</v>
      </c>
      <c r="K14454" t="s">
        <v>19</v>
      </c>
    </row>
    <row r="14455" spans="1:11" hidden="1" x14ac:dyDescent="0.3">
      <c r="A14455" t="s">
        <v>3163</v>
      </c>
      <c r="B14455" t="s">
        <v>10341</v>
      </c>
      <c r="C14455" t="s">
        <v>17357</v>
      </c>
      <c r="D14455" t="s">
        <v>17358</v>
      </c>
      <c r="E14455" s="74">
        <v>39471</v>
      </c>
      <c r="F14455">
        <v>1.4E-2</v>
      </c>
      <c r="G14455" t="s">
        <v>17</v>
      </c>
      <c r="H14455" t="s">
        <v>17315</v>
      </c>
      <c r="I14455" s="74">
        <v>39926</v>
      </c>
      <c r="J14455" t="s">
        <v>19</v>
      </c>
      <c r="K14455" t="s">
        <v>19</v>
      </c>
    </row>
    <row r="14456" spans="1:11" hidden="1" x14ac:dyDescent="0.3">
      <c r="A14456" t="s">
        <v>4779</v>
      </c>
      <c r="B14456" t="s">
        <v>4778</v>
      </c>
      <c r="C14456" t="s">
        <v>17410</v>
      </c>
      <c r="D14456" t="s">
        <v>17411</v>
      </c>
      <c r="E14456" s="74">
        <v>43462</v>
      </c>
      <c r="F14456">
        <v>0.66700000000000004</v>
      </c>
      <c r="G14456" t="s">
        <v>17</v>
      </c>
      <c r="H14456" t="s">
        <v>17315</v>
      </c>
      <c r="I14456" s="74">
        <v>43508</v>
      </c>
      <c r="J14456" t="s">
        <v>19</v>
      </c>
      <c r="K14456" t="s">
        <v>19</v>
      </c>
    </row>
    <row r="14457" spans="1:11" hidden="1" x14ac:dyDescent="0.3">
      <c r="A14457" t="s">
        <v>5226</v>
      </c>
      <c r="B14457" t="s">
        <v>4778</v>
      </c>
      <c r="C14457" t="s">
        <v>17410</v>
      </c>
      <c r="D14457" t="s">
        <v>17411</v>
      </c>
      <c r="E14457" s="74">
        <v>43475</v>
      </c>
      <c r="F14457">
        <v>0.38200000000000001</v>
      </c>
      <c r="G14457" t="s">
        <v>17</v>
      </c>
      <c r="H14457" t="s">
        <v>17315</v>
      </c>
      <c r="I14457" s="74">
        <v>43678</v>
      </c>
      <c r="J14457" t="s">
        <v>19</v>
      </c>
      <c r="K14457" t="s">
        <v>19</v>
      </c>
    </row>
    <row r="14458" spans="1:11" hidden="1" x14ac:dyDescent="0.3">
      <c r="A14458" t="s">
        <v>6055</v>
      </c>
      <c r="B14458" t="s">
        <v>4778</v>
      </c>
      <c r="C14458" t="s">
        <v>17410</v>
      </c>
      <c r="D14458" t="s">
        <v>17411</v>
      </c>
      <c r="E14458" s="74">
        <v>43738</v>
      </c>
      <c r="F14458">
        <v>0.46800000000000003</v>
      </c>
      <c r="G14458" t="s">
        <v>17</v>
      </c>
      <c r="H14458" t="s">
        <v>17315</v>
      </c>
      <c r="I14458" s="74">
        <v>43755</v>
      </c>
      <c r="J14458" t="s">
        <v>19</v>
      </c>
      <c r="K14458" t="s">
        <v>19</v>
      </c>
    </row>
    <row r="14459" spans="1:11" hidden="1" x14ac:dyDescent="0.3">
      <c r="A14459" t="s">
        <v>6110</v>
      </c>
      <c r="B14459" t="s">
        <v>4778</v>
      </c>
      <c r="C14459" t="s">
        <v>17410</v>
      </c>
      <c r="D14459" t="s">
        <v>17411</v>
      </c>
      <c r="E14459" s="74">
        <v>43738</v>
      </c>
      <c r="F14459">
        <v>0.48</v>
      </c>
      <c r="G14459" t="s">
        <v>17</v>
      </c>
      <c r="H14459" t="s">
        <v>17315</v>
      </c>
      <c r="I14459" s="74">
        <v>43838</v>
      </c>
      <c r="J14459" t="s">
        <v>19</v>
      </c>
      <c r="K14459" t="s">
        <v>19</v>
      </c>
    </row>
    <row r="14460" spans="1:11" hidden="1" x14ac:dyDescent="0.3">
      <c r="A14460" t="s">
        <v>6152</v>
      </c>
      <c r="B14460" t="s">
        <v>4778</v>
      </c>
      <c r="C14460" t="s">
        <v>17410</v>
      </c>
      <c r="D14460" t="s">
        <v>17411</v>
      </c>
      <c r="E14460" s="74">
        <v>43689</v>
      </c>
      <c r="F14460">
        <v>0.19</v>
      </c>
      <c r="G14460" t="s">
        <v>17</v>
      </c>
      <c r="H14460" t="s">
        <v>17315</v>
      </c>
      <c r="I14460" s="74">
        <v>43773</v>
      </c>
      <c r="J14460" t="s">
        <v>19</v>
      </c>
      <c r="K14460" t="s">
        <v>19</v>
      </c>
    </row>
    <row r="14461" spans="1:11" hidden="1" x14ac:dyDescent="0.3">
      <c r="A14461" t="s">
        <v>3622</v>
      </c>
      <c r="B14461" t="s">
        <v>3623</v>
      </c>
      <c r="C14461" t="s">
        <v>17372</v>
      </c>
      <c r="D14461" t="s">
        <v>17373</v>
      </c>
      <c r="E14461" s="74">
        <v>30972</v>
      </c>
      <c r="F14461">
        <v>0.125</v>
      </c>
      <c r="G14461" t="s">
        <v>17369</v>
      </c>
      <c r="H14461" t="s">
        <v>17315</v>
      </c>
      <c r="I14461" s="74">
        <v>39651</v>
      </c>
      <c r="J14461" t="s">
        <v>19</v>
      </c>
      <c r="K14461" t="s">
        <v>19</v>
      </c>
    </row>
    <row r="14462" spans="1:11" hidden="1" x14ac:dyDescent="0.3">
      <c r="A14462" t="s">
        <v>4956</v>
      </c>
      <c r="B14462" t="s">
        <v>11102</v>
      </c>
      <c r="C14462" t="s">
        <v>22314</v>
      </c>
      <c r="D14462" t="s">
        <v>22315</v>
      </c>
      <c r="E14462" s="74">
        <v>23163</v>
      </c>
      <c r="F14462">
        <v>122</v>
      </c>
      <c r="G14462" t="s">
        <v>17369</v>
      </c>
      <c r="H14462" t="s">
        <v>17391</v>
      </c>
      <c r="I14462" s="74">
        <v>43580</v>
      </c>
      <c r="J14462" t="s">
        <v>17325</v>
      </c>
      <c r="K14462" t="s">
        <v>19</v>
      </c>
    </row>
    <row r="14463" spans="1:11" hidden="1" x14ac:dyDescent="0.3">
      <c r="A14463" t="s">
        <v>4956</v>
      </c>
      <c r="B14463" t="s">
        <v>11102</v>
      </c>
      <c r="C14463" t="s">
        <v>22314</v>
      </c>
      <c r="D14463" t="s">
        <v>22315</v>
      </c>
      <c r="E14463" s="74">
        <v>23163</v>
      </c>
      <c r="F14463">
        <v>122</v>
      </c>
      <c r="G14463" t="s">
        <v>17390</v>
      </c>
      <c r="H14463" t="s">
        <v>17391</v>
      </c>
      <c r="I14463" s="74">
        <v>43580</v>
      </c>
      <c r="J14463" t="s">
        <v>17325</v>
      </c>
      <c r="K14463" t="s">
        <v>19</v>
      </c>
    </row>
    <row r="14464" spans="1:11" hidden="1" x14ac:dyDescent="0.3">
      <c r="A14464" t="s">
        <v>4956</v>
      </c>
      <c r="B14464" t="s">
        <v>11102</v>
      </c>
      <c r="C14464" t="s">
        <v>22314</v>
      </c>
      <c r="D14464" t="s">
        <v>22315</v>
      </c>
      <c r="E14464" s="74">
        <v>23163</v>
      </c>
      <c r="F14464">
        <v>122</v>
      </c>
      <c r="G14464" t="s">
        <v>17392</v>
      </c>
      <c r="H14464" t="s">
        <v>17391</v>
      </c>
      <c r="I14464" s="74">
        <v>43580</v>
      </c>
      <c r="J14464" t="s">
        <v>17325</v>
      </c>
      <c r="K14464" t="s">
        <v>19</v>
      </c>
    </row>
    <row r="14465" spans="1:11" hidden="1" x14ac:dyDescent="0.3">
      <c r="A14465" t="s">
        <v>5003</v>
      </c>
      <c r="B14465" t="s">
        <v>11102</v>
      </c>
      <c r="C14465" t="s">
        <v>22314</v>
      </c>
      <c r="D14465" t="s">
        <v>22315</v>
      </c>
      <c r="E14465" s="74">
        <v>23255</v>
      </c>
      <c r="F14465">
        <v>122</v>
      </c>
      <c r="G14465" t="s">
        <v>17369</v>
      </c>
      <c r="H14465" t="s">
        <v>17391</v>
      </c>
      <c r="I14465" s="74">
        <v>43580</v>
      </c>
      <c r="J14465" t="s">
        <v>17325</v>
      </c>
      <c r="K14465" t="s">
        <v>19</v>
      </c>
    </row>
    <row r="14466" spans="1:11" hidden="1" x14ac:dyDescent="0.3">
      <c r="A14466" t="s">
        <v>5003</v>
      </c>
      <c r="B14466" t="s">
        <v>11102</v>
      </c>
      <c r="C14466" t="s">
        <v>22314</v>
      </c>
      <c r="D14466" t="s">
        <v>22315</v>
      </c>
      <c r="E14466" s="74">
        <v>23255</v>
      </c>
      <c r="F14466">
        <v>122</v>
      </c>
      <c r="G14466" t="s">
        <v>17390</v>
      </c>
      <c r="H14466" t="s">
        <v>17391</v>
      </c>
      <c r="I14466" s="74">
        <v>43580</v>
      </c>
      <c r="J14466" t="s">
        <v>17325</v>
      </c>
      <c r="K14466" t="s">
        <v>19</v>
      </c>
    </row>
    <row r="14467" spans="1:11" hidden="1" x14ac:dyDescent="0.3">
      <c r="A14467" t="s">
        <v>5003</v>
      </c>
      <c r="B14467" t="s">
        <v>11102</v>
      </c>
      <c r="C14467" t="s">
        <v>22314</v>
      </c>
      <c r="D14467" t="s">
        <v>22315</v>
      </c>
      <c r="E14467" s="74">
        <v>23255</v>
      </c>
      <c r="F14467">
        <v>122</v>
      </c>
      <c r="G14467" t="s">
        <v>17392</v>
      </c>
      <c r="H14467" t="s">
        <v>17391</v>
      </c>
      <c r="I14467" s="74">
        <v>43580</v>
      </c>
      <c r="J14467" t="s">
        <v>17325</v>
      </c>
      <c r="K14467" t="s">
        <v>19</v>
      </c>
    </row>
    <row r="14468" spans="1:11" hidden="1" x14ac:dyDescent="0.3">
      <c r="A14468" t="s">
        <v>5004</v>
      </c>
      <c r="B14468" t="s">
        <v>11102</v>
      </c>
      <c r="C14468" t="s">
        <v>22314</v>
      </c>
      <c r="D14468" t="s">
        <v>22315</v>
      </c>
      <c r="E14468" s="74">
        <v>23255</v>
      </c>
      <c r="F14468">
        <v>122</v>
      </c>
      <c r="G14468" t="s">
        <v>17369</v>
      </c>
      <c r="H14468" t="s">
        <v>17391</v>
      </c>
      <c r="I14468" s="74">
        <v>43580</v>
      </c>
      <c r="J14468" t="s">
        <v>17325</v>
      </c>
      <c r="K14468" t="s">
        <v>19</v>
      </c>
    </row>
    <row r="14469" spans="1:11" hidden="1" x14ac:dyDescent="0.3">
      <c r="A14469" t="s">
        <v>5004</v>
      </c>
      <c r="B14469" t="s">
        <v>11102</v>
      </c>
      <c r="C14469" t="s">
        <v>22314</v>
      </c>
      <c r="D14469" t="s">
        <v>22315</v>
      </c>
      <c r="E14469" s="74">
        <v>23255</v>
      </c>
      <c r="F14469">
        <v>122</v>
      </c>
      <c r="G14469" t="s">
        <v>17390</v>
      </c>
      <c r="H14469" t="s">
        <v>17391</v>
      </c>
      <c r="I14469" s="74">
        <v>43580</v>
      </c>
      <c r="J14469" t="s">
        <v>17325</v>
      </c>
      <c r="K14469" t="s">
        <v>19</v>
      </c>
    </row>
    <row r="14470" spans="1:11" hidden="1" x14ac:dyDescent="0.3">
      <c r="A14470" t="s">
        <v>5004</v>
      </c>
      <c r="B14470" t="s">
        <v>11102</v>
      </c>
      <c r="C14470" t="s">
        <v>22314</v>
      </c>
      <c r="D14470" t="s">
        <v>22315</v>
      </c>
      <c r="E14470" s="74">
        <v>23255</v>
      </c>
      <c r="F14470">
        <v>122</v>
      </c>
      <c r="G14470" t="s">
        <v>17392</v>
      </c>
      <c r="H14470" t="s">
        <v>17391</v>
      </c>
      <c r="I14470" s="74">
        <v>43580</v>
      </c>
      <c r="J14470" t="s">
        <v>17325</v>
      </c>
      <c r="K14470" t="s">
        <v>19</v>
      </c>
    </row>
    <row r="14471" spans="1:11" hidden="1" x14ac:dyDescent="0.3">
      <c r="A14471" t="s">
        <v>5005</v>
      </c>
      <c r="B14471" t="s">
        <v>11102</v>
      </c>
      <c r="C14471" t="s">
        <v>22314</v>
      </c>
      <c r="D14471" t="s">
        <v>22315</v>
      </c>
      <c r="E14471" s="74">
        <v>23255</v>
      </c>
      <c r="F14471">
        <v>122</v>
      </c>
      <c r="G14471" t="s">
        <v>17369</v>
      </c>
      <c r="H14471" t="s">
        <v>17391</v>
      </c>
      <c r="I14471" s="74">
        <v>43580</v>
      </c>
      <c r="J14471" t="s">
        <v>17325</v>
      </c>
      <c r="K14471" t="s">
        <v>19</v>
      </c>
    </row>
    <row r="14472" spans="1:11" hidden="1" x14ac:dyDescent="0.3">
      <c r="A14472" t="s">
        <v>5005</v>
      </c>
      <c r="B14472" t="s">
        <v>11102</v>
      </c>
      <c r="C14472" t="s">
        <v>22314</v>
      </c>
      <c r="D14472" t="s">
        <v>22315</v>
      </c>
      <c r="E14472" s="74">
        <v>23255</v>
      </c>
      <c r="F14472">
        <v>122</v>
      </c>
      <c r="G14472" t="s">
        <v>17390</v>
      </c>
      <c r="H14472" t="s">
        <v>17391</v>
      </c>
      <c r="I14472" s="74">
        <v>43580</v>
      </c>
      <c r="J14472" t="s">
        <v>17325</v>
      </c>
      <c r="K14472" t="s">
        <v>19</v>
      </c>
    </row>
    <row r="14473" spans="1:11" hidden="1" x14ac:dyDescent="0.3">
      <c r="A14473" t="s">
        <v>5005</v>
      </c>
      <c r="B14473" t="s">
        <v>11102</v>
      </c>
      <c r="C14473" t="s">
        <v>22314</v>
      </c>
      <c r="D14473" t="s">
        <v>22315</v>
      </c>
      <c r="E14473" s="74">
        <v>23255</v>
      </c>
      <c r="F14473">
        <v>122</v>
      </c>
      <c r="G14473" t="s">
        <v>17392</v>
      </c>
      <c r="H14473" t="s">
        <v>17391</v>
      </c>
      <c r="I14473" s="74">
        <v>43580</v>
      </c>
      <c r="J14473" t="s">
        <v>17325</v>
      </c>
      <c r="K14473" t="s">
        <v>19</v>
      </c>
    </row>
    <row r="14474" spans="1:11" hidden="1" x14ac:dyDescent="0.3">
      <c r="A14474" t="s">
        <v>5006</v>
      </c>
      <c r="B14474" t="s">
        <v>11102</v>
      </c>
      <c r="C14474" t="s">
        <v>22314</v>
      </c>
      <c r="D14474" t="s">
        <v>22315</v>
      </c>
      <c r="E14474" s="74">
        <v>23255</v>
      </c>
      <c r="F14474">
        <v>122</v>
      </c>
      <c r="G14474" t="s">
        <v>17369</v>
      </c>
      <c r="H14474" t="s">
        <v>17391</v>
      </c>
      <c r="I14474" s="74">
        <v>43580</v>
      </c>
      <c r="J14474" t="s">
        <v>17325</v>
      </c>
      <c r="K14474" t="s">
        <v>19</v>
      </c>
    </row>
    <row r="14475" spans="1:11" hidden="1" x14ac:dyDescent="0.3">
      <c r="A14475" t="s">
        <v>5006</v>
      </c>
      <c r="B14475" t="s">
        <v>11102</v>
      </c>
      <c r="C14475" t="s">
        <v>22314</v>
      </c>
      <c r="D14475" t="s">
        <v>22315</v>
      </c>
      <c r="E14475" s="74">
        <v>23255</v>
      </c>
      <c r="F14475">
        <v>122</v>
      </c>
      <c r="G14475" t="s">
        <v>17390</v>
      </c>
      <c r="H14475" t="s">
        <v>17391</v>
      </c>
      <c r="I14475" s="74">
        <v>43580</v>
      </c>
      <c r="J14475" t="s">
        <v>17325</v>
      </c>
      <c r="K14475" t="s">
        <v>19</v>
      </c>
    </row>
    <row r="14476" spans="1:11" hidden="1" x14ac:dyDescent="0.3">
      <c r="A14476" t="s">
        <v>5006</v>
      </c>
      <c r="B14476" t="s">
        <v>11102</v>
      </c>
      <c r="C14476" t="s">
        <v>22314</v>
      </c>
      <c r="D14476" t="s">
        <v>22315</v>
      </c>
      <c r="E14476" s="74">
        <v>23255</v>
      </c>
      <c r="F14476">
        <v>122</v>
      </c>
      <c r="G14476" t="s">
        <v>17392</v>
      </c>
      <c r="H14476" t="s">
        <v>17391</v>
      </c>
      <c r="I14476" s="74">
        <v>43580</v>
      </c>
      <c r="J14476" t="s">
        <v>17325</v>
      </c>
      <c r="K14476" t="s">
        <v>19</v>
      </c>
    </row>
    <row r="14477" spans="1:11" hidden="1" x14ac:dyDescent="0.3">
      <c r="A14477" t="s">
        <v>5007</v>
      </c>
      <c r="B14477" t="s">
        <v>11102</v>
      </c>
      <c r="C14477" t="s">
        <v>22314</v>
      </c>
      <c r="D14477" t="s">
        <v>22315</v>
      </c>
      <c r="E14477" s="74">
        <v>23255</v>
      </c>
      <c r="F14477">
        <v>122</v>
      </c>
      <c r="G14477" t="s">
        <v>17369</v>
      </c>
      <c r="H14477" t="s">
        <v>17391</v>
      </c>
      <c r="I14477" s="74">
        <v>43580</v>
      </c>
      <c r="J14477" t="s">
        <v>17325</v>
      </c>
      <c r="K14477" t="s">
        <v>19</v>
      </c>
    </row>
    <row r="14478" spans="1:11" hidden="1" x14ac:dyDescent="0.3">
      <c r="A14478" t="s">
        <v>5007</v>
      </c>
      <c r="B14478" t="s">
        <v>11102</v>
      </c>
      <c r="C14478" t="s">
        <v>22314</v>
      </c>
      <c r="D14478" t="s">
        <v>22315</v>
      </c>
      <c r="E14478" s="74">
        <v>23255</v>
      </c>
      <c r="F14478">
        <v>122</v>
      </c>
      <c r="G14478" t="s">
        <v>17390</v>
      </c>
      <c r="H14478" t="s">
        <v>17391</v>
      </c>
      <c r="I14478" s="74">
        <v>43580</v>
      </c>
      <c r="J14478" t="s">
        <v>17325</v>
      </c>
      <c r="K14478" t="s">
        <v>19</v>
      </c>
    </row>
    <row r="14479" spans="1:11" hidden="1" x14ac:dyDescent="0.3">
      <c r="A14479" t="s">
        <v>5007</v>
      </c>
      <c r="B14479" t="s">
        <v>11102</v>
      </c>
      <c r="C14479" t="s">
        <v>22314</v>
      </c>
      <c r="D14479" t="s">
        <v>22315</v>
      </c>
      <c r="E14479" s="74">
        <v>23255</v>
      </c>
      <c r="F14479">
        <v>122</v>
      </c>
      <c r="G14479" t="s">
        <v>17392</v>
      </c>
      <c r="H14479" t="s">
        <v>17391</v>
      </c>
      <c r="I14479" s="74">
        <v>43580</v>
      </c>
      <c r="J14479" t="s">
        <v>17325</v>
      </c>
      <c r="K14479" t="s">
        <v>19</v>
      </c>
    </row>
    <row r="14480" spans="1:11" hidden="1" x14ac:dyDescent="0.3">
      <c r="A14480" t="s">
        <v>5008</v>
      </c>
      <c r="B14480" t="s">
        <v>11102</v>
      </c>
      <c r="C14480" t="s">
        <v>22314</v>
      </c>
      <c r="D14480" t="s">
        <v>22315</v>
      </c>
      <c r="E14480" s="74">
        <v>23316</v>
      </c>
      <c r="F14480">
        <v>122</v>
      </c>
      <c r="G14480" t="s">
        <v>17369</v>
      </c>
      <c r="H14480" t="s">
        <v>17391</v>
      </c>
      <c r="I14480" s="74">
        <v>43580</v>
      </c>
      <c r="J14480" t="s">
        <v>17325</v>
      </c>
      <c r="K14480" t="s">
        <v>19</v>
      </c>
    </row>
    <row r="14481" spans="1:11" hidden="1" x14ac:dyDescent="0.3">
      <c r="A14481" t="s">
        <v>5008</v>
      </c>
      <c r="B14481" t="s">
        <v>11102</v>
      </c>
      <c r="C14481" t="s">
        <v>22314</v>
      </c>
      <c r="D14481" t="s">
        <v>22315</v>
      </c>
      <c r="E14481" s="74">
        <v>23316</v>
      </c>
      <c r="F14481">
        <v>122</v>
      </c>
      <c r="G14481" t="s">
        <v>17390</v>
      </c>
      <c r="H14481" t="s">
        <v>17391</v>
      </c>
      <c r="I14481" s="74">
        <v>43580</v>
      </c>
      <c r="J14481" t="s">
        <v>17325</v>
      </c>
      <c r="K14481" t="s">
        <v>19</v>
      </c>
    </row>
    <row r="14482" spans="1:11" hidden="1" x14ac:dyDescent="0.3">
      <c r="A14482" t="s">
        <v>5008</v>
      </c>
      <c r="B14482" t="s">
        <v>11102</v>
      </c>
      <c r="C14482" t="s">
        <v>22314</v>
      </c>
      <c r="D14482" t="s">
        <v>22315</v>
      </c>
      <c r="E14482" s="74">
        <v>23316</v>
      </c>
      <c r="F14482">
        <v>122</v>
      </c>
      <c r="G14482" t="s">
        <v>17392</v>
      </c>
      <c r="H14482" t="s">
        <v>17391</v>
      </c>
      <c r="I14482" s="74">
        <v>43580</v>
      </c>
      <c r="J14482" t="s">
        <v>17325</v>
      </c>
      <c r="K14482" t="s">
        <v>19</v>
      </c>
    </row>
    <row r="14483" spans="1:11" hidden="1" x14ac:dyDescent="0.3">
      <c r="A14483" t="s">
        <v>5009</v>
      </c>
      <c r="B14483" t="s">
        <v>11102</v>
      </c>
      <c r="C14483" t="s">
        <v>22314</v>
      </c>
      <c r="D14483" t="s">
        <v>22315</v>
      </c>
      <c r="E14483" s="74">
        <v>23316</v>
      </c>
      <c r="F14483">
        <v>122</v>
      </c>
      <c r="G14483" t="s">
        <v>17369</v>
      </c>
      <c r="H14483" t="s">
        <v>17391</v>
      </c>
      <c r="I14483" s="74">
        <v>43580</v>
      </c>
      <c r="J14483" t="s">
        <v>17325</v>
      </c>
      <c r="K14483" t="s">
        <v>19</v>
      </c>
    </row>
    <row r="14484" spans="1:11" hidden="1" x14ac:dyDescent="0.3">
      <c r="A14484" t="s">
        <v>5009</v>
      </c>
      <c r="B14484" t="s">
        <v>11102</v>
      </c>
      <c r="C14484" t="s">
        <v>22314</v>
      </c>
      <c r="D14484" t="s">
        <v>22315</v>
      </c>
      <c r="E14484" s="74">
        <v>23316</v>
      </c>
      <c r="F14484">
        <v>122</v>
      </c>
      <c r="G14484" t="s">
        <v>17390</v>
      </c>
      <c r="H14484" t="s">
        <v>17391</v>
      </c>
      <c r="I14484" s="74">
        <v>43580</v>
      </c>
      <c r="J14484" t="s">
        <v>17325</v>
      </c>
      <c r="K14484" t="s">
        <v>19</v>
      </c>
    </row>
    <row r="14485" spans="1:11" hidden="1" x14ac:dyDescent="0.3">
      <c r="A14485" t="s">
        <v>5009</v>
      </c>
      <c r="B14485" t="s">
        <v>11102</v>
      </c>
      <c r="C14485" t="s">
        <v>22314</v>
      </c>
      <c r="D14485" t="s">
        <v>22315</v>
      </c>
      <c r="E14485" s="74">
        <v>23316</v>
      </c>
      <c r="F14485">
        <v>122</v>
      </c>
      <c r="G14485" t="s">
        <v>17392</v>
      </c>
      <c r="H14485" t="s">
        <v>17391</v>
      </c>
      <c r="I14485" s="74">
        <v>43580</v>
      </c>
      <c r="J14485" t="s">
        <v>17325</v>
      </c>
      <c r="K14485" t="s">
        <v>19</v>
      </c>
    </row>
    <row r="14486" spans="1:11" hidden="1" x14ac:dyDescent="0.3">
      <c r="A14486" t="s">
        <v>5010</v>
      </c>
      <c r="B14486" t="s">
        <v>11102</v>
      </c>
      <c r="C14486" t="s">
        <v>22314</v>
      </c>
      <c r="D14486" t="s">
        <v>22315</v>
      </c>
      <c r="E14486" s="74">
        <v>23346</v>
      </c>
      <c r="F14486">
        <v>122</v>
      </c>
      <c r="G14486" t="s">
        <v>17369</v>
      </c>
      <c r="H14486" t="s">
        <v>17391</v>
      </c>
      <c r="I14486" s="74">
        <v>43580</v>
      </c>
      <c r="J14486" t="s">
        <v>17325</v>
      </c>
      <c r="K14486" t="s">
        <v>19</v>
      </c>
    </row>
    <row r="14487" spans="1:11" hidden="1" x14ac:dyDescent="0.3">
      <c r="A14487" t="s">
        <v>5010</v>
      </c>
      <c r="B14487" t="s">
        <v>11102</v>
      </c>
      <c r="C14487" t="s">
        <v>22314</v>
      </c>
      <c r="D14487" t="s">
        <v>22315</v>
      </c>
      <c r="E14487" s="74">
        <v>23346</v>
      </c>
      <c r="F14487">
        <v>122</v>
      </c>
      <c r="G14487" t="s">
        <v>17390</v>
      </c>
      <c r="H14487" t="s">
        <v>17391</v>
      </c>
      <c r="I14487" s="74">
        <v>43580</v>
      </c>
      <c r="J14487" t="s">
        <v>17325</v>
      </c>
      <c r="K14487" t="s">
        <v>19</v>
      </c>
    </row>
    <row r="14488" spans="1:11" hidden="1" x14ac:dyDescent="0.3">
      <c r="A14488" t="s">
        <v>5010</v>
      </c>
      <c r="B14488" t="s">
        <v>11102</v>
      </c>
      <c r="C14488" t="s">
        <v>22314</v>
      </c>
      <c r="D14488" t="s">
        <v>22315</v>
      </c>
      <c r="E14488" s="74">
        <v>23346</v>
      </c>
      <c r="F14488">
        <v>122</v>
      </c>
      <c r="G14488" t="s">
        <v>17392</v>
      </c>
      <c r="H14488" t="s">
        <v>17391</v>
      </c>
      <c r="I14488" s="74">
        <v>43580</v>
      </c>
      <c r="J14488" t="s">
        <v>17325</v>
      </c>
      <c r="K14488" t="s">
        <v>19</v>
      </c>
    </row>
    <row r="14489" spans="1:11" hidden="1" x14ac:dyDescent="0.3">
      <c r="A14489" t="s">
        <v>5011</v>
      </c>
      <c r="B14489" t="s">
        <v>11102</v>
      </c>
      <c r="C14489" t="s">
        <v>22314</v>
      </c>
      <c r="D14489" t="s">
        <v>22315</v>
      </c>
      <c r="E14489" s="74">
        <v>23377</v>
      </c>
      <c r="F14489">
        <v>122</v>
      </c>
      <c r="G14489" t="s">
        <v>17369</v>
      </c>
      <c r="H14489" t="s">
        <v>17391</v>
      </c>
      <c r="I14489" s="74">
        <v>43580</v>
      </c>
      <c r="J14489" t="s">
        <v>17325</v>
      </c>
      <c r="K14489" t="s">
        <v>19</v>
      </c>
    </row>
    <row r="14490" spans="1:11" hidden="1" x14ac:dyDescent="0.3">
      <c r="A14490" t="s">
        <v>5011</v>
      </c>
      <c r="B14490" t="s">
        <v>11102</v>
      </c>
      <c r="C14490" t="s">
        <v>22314</v>
      </c>
      <c r="D14490" t="s">
        <v>22315</v>
      </c>
      <c r="E14490" s="74">
        <v>23377</v>
      </c>
      <c r="F14490">
        <v>122</v>
      </c>
      <c r="G14490" t="s">
        <v>17390</v>
      </c>
      <c r="H14490" t="s">
        <v>17391</v>
      </c>
      <c r="I14490" s="74">
        <v>43580</v>
      </c>
      <c r="J14490" t="s">
        <v>17325</v>
      </c>
      <c r="K14490" t="s">
        <v>19</v>
      </c>
    </row>
    <row r="14491" spans="1:11" hidden="1" x14ac:dyDescent="0.3">
      <c r="A14491" t="s">
        <v>5011</v>
      </c>
      <c r="B14491" t="s">
        <v>11102</v>
      </c>
      <c r="C14491" t="s">
        <v>22314</v>
      </c>
      <c r="D14491" t="s">
        <v>22315</v>
      </c>
      <c r="E14491" s="74">
        <v>23377</v>
      </c>
      <c r="F14491">
        <v>122</v>
      </c>
      <c r="G14491" t="s">
        <v>17392</v>
      </c>
      <c r="H14491" t="s">
        <v>17391</v>
      </c>
      <c r="I14491" s="74">
        <v>43580</v>
      </c>
      <c r="J14491" t="s">
        <v>17325</v>
      </c>
      <c r="K14491" t="s">
        <v>19</v>
      </c>
    </row>
    <row r="14492" spans="1:11" hidden="1" x14ac:dyDescent="0.3">
      <c r="A14492" t="s">
        <v>3017</v>
      </c>
      <c r="B14492" t="s">
        <v>15631</v>
      </c>
      <c r="C14492" t="s">
        <v>17668</v>
      </c>
      <c r="D14492" t="s">
        <v>17669</v>
      </c>
      <c r="E14492" s="74">
        <v>40017</v>
      </c>
      <c r="F14492">
        <v>6.6</v>
      </c>
      <c r="G14492" t="s">
        <v>6</v>
      </c>
      <c r="H14492" t="s">
        <v>17339</v>
      </c>
      <c r="I14492" s="74">
        <v>40030</v>
      </c>
      <c r="J14492" t="s">
        <v>19</v>
      </c>
      <c r="K14492" t="s">
        <v>19</v>
      </c>
    </row>
    <row r="14493" spans="1:11" hidden="1" x14ac:dyDescent="0.3">
      <c r="A14493" t="s">
        <v>3356</v>
      </c>
      <c r="B14493" t="s">
        <v>11383</v>
      </c>
      <c r="C14493" t="s">
        <v>22174</v>
      </c>
      <c r="D14493" t="s">
        <v>22175</v>
      </c>
      <c r="E14493" s="74">
        <v>32499</v>
      </c>
      <c r="F14493">
        <v>2.7</v>
      </c>
      <c r="G14493" t="s">
        <v>17369</v>
      </c>
      <c r="H14493" t="s">
        <v>17315</v>
      </c>
      <c r="I14493" s="74">
        <v>41312</v>
      </c>
      <c r="J14493" t="s">
        <v>19</v>
      </c>
      <c r="K14493" t="s">
        <v>19</v>
      </c>
    </row>
    <row r="14494" spans="1:11" hidden="1" x14ac:dyDescent="0.3">
      <c r="A14494" t="s">
        <v>15898</v>
      </c>
      <c r="B14494" t="s">
        <v>15896</v>
      </c>
      <c r="C14494" t="s">
        <v>17610</v>
      </c>
      <c r="D14494" t="s">
        <v>17611</v>
      </c>
      <c r="E14494" s="74">
        <v>41065</v>
      </c>
      <c r="F14494">
        <v>0.68300000000000005</v>
      </c>
      <c r="G14494" t="s">
        <v>17</v>
      </c>
      <c r="H14494" t="s">
        <v>17315</v>
      </c>
      <c r="I14494" s="74">
        <v>44579</v>
      </c>
      <c r="J14494" t="s">
        <v>19</v>
      </c>
      <c r="K14494" t="s">
        <v>19</v>
      </c>
    </row>
    <row r="14495" spans="1:11" hidden="1" x14ac:dyDescent="0.3">
      <c r="A14495" t="s">
        <v>15897</v>
      </c>
      <c r="B14495" t="s">
        <v>15896</v>
      </c>
      <c r="C14495" t="s">
        <v>17610</v>
      </c>
      <c r="D14495" t="s">
        <v>17611</v>
      </c>
      <c r="E14495" s="74">
        <v>41066</v>
      </c>
      <c r="F14495">
        <v>0.22800000000000001</v>
      </c>
      <c r="G14495" t="s">
        <v>17</v>
      </c>
      <c r="H14495" t="s">
        <v>17315</v>
      </c>
      <c r="I14495" s="74">
        <v>44579</v>
      </c>
      <c r="J14495" t="s">
        <v>19</v>
      </c>
      <c r="K14495" t="s">
        <v>19</v>
      </c>
    </row>
    <row r="14496" spans="1:11" hidden="1" x14ac:dyDescent="0.3">
      <c r="A14496" t="s">
        <v>6922</v>
      </c>
      <c r="B14496" t="s">
        <v>10438</v>
      </c>
      <c r="C14496" t="s">
        <v>17408</v>
      </c>
      <c r="D14496" t="s">
        <v>17409</v>
      </c>
      <c r="E14496" s="74">
        <v>42843</v>
      </c>
      <c r="F14496">
        <v>0.95899999999999996</v>
      </c>
      <c r="G14496" t="s">
        <v>17</v>
      </c>
      <c r="H14496" t="s">
        <v>17315</v>
      </c>
      <c r="I14496" s="74">
        <v>43857</v>
      </c>
      <c r="J14496" t="s">
        <v>19</v>
      </c>
      <c r="K14496" t="s">
        <v>19</v>
      </c>
    </row>
    <row r="14497" spans="1:11" hidden="1" x14ac:dyDescent="0.3">
      <c r="A14497" t="s">
        <v>6923</v>
      </c>
      <c r="B14497" t="s">
        <v>10438</v>
      </c>
      <c r="C14497" t="s">
        <v>17408</v>
      </c>
      <c r="D14497" t="s">
        <v>17409</v>
      </c>
      <c r="E14497" s="74">
        <v>42768</v>
      </c>
      <c r="F14497">
        <v>0.95899999999999996</v>
      </c>
      <c r="G14497" t="s">
        <v>17</v>
      </c>
      <c r="H14497" t="s">
        <v>17315</v>
      </c>
      <c r="I14497" s="74">
        <v>43857</v>
      </c>
      <c r="J14497" t="s">
        <v>19</v>
      </c>
      <c r="K14497" t="s">
        <v>19</v>
      </c>
    </row>
    <row r="14498" spans="1:11" hidden="1" x14ac:dyDescent="0.3">
      <c r="A14498" t="s">
        <v>7604</v>
      </c>
      <c r="B14498" t="s">
        <v>10438</v>
      </c>
      <c r="C14498" t="s">
        <v>17408</v>
      </c>
      <c r="D14498" t="s">
        <v>17409</v>
      </c>
      <c r="E14498" s="74">
        <v>40885</v>
      </c>
      <c r="F14498">
        <v>0.25</v>
      </c>
      <c r="G14498" t="s">
        <v>17</v>
      </c>
      <c r="H14498" t="s">
        <v>17315</v>
      </c>
      <c r="I14498" s="74">
        <v>43857</v>
      </c>
      <c r="J14498" t="s">
        <v>19</v>
      </c>
      <c r="K14498" t="s">
        <v>19</v>
      </c>
    </row>
    <row r="14499" spans="1:11" hidden="1" x14ac:dyDescent="0.3">
      <c r="A14499" t="s">
        <v>7659</v>
      </c>
      <c r="B14499" t="s">
        <v>10438</v>
      </c>
      <c r="C14499" t="s">
        <v>17408</v>
      </c>
      <c r="D14499" t="s">
        <v>17409</v>
      </c>
      <c r="E14499" s="74">
        <v>40885</v>
      </c>
      <c r="F14499">
        <v>4.8000000000000001E-2</v>
      </c>
      <c r="G14499" t="s">
        <v>17</v>
      </c>
      <c r="H14499" t="s">
        <v>17315</v>
      </c>
      <c r="I14499" s="74">
        <v>43866</v>
      </c>
      <c r="J14499" t="s">
        <v>19</v>
      </c>
      <c r="K14499" t="s">
        <v>19</v>
      </c>
    </row>
    <row r="14500" spans="1:11" hidden="1" x14ac:dyDescent="0.3">
      <c r="A14500" t="s">
        <v>6106</v>
      </c>
      <c r="B14500" t="s">
        <v>22361</v>
      </c>
      <c r="C14500" t="s">
        <v>22353</v>
      </c>
      <c r="D14500" t="s">
        <v>22354</v>
      </c>
      <c r="E14500" s="74">
        <v>43419</v>
      </c>
      <c r="F14500">
        <v>3.5999999999999997E-2</v>
      </c>
      <c r="G14500" t="s">
        <v>17</v>
      </c>
      <c r="H14500" t="s">
        <v>17315</v>
      </c>
      <c r="I14500" s="74">
        <v>43902</v>
      </c>
      <c r="J14500" t="s">
        <v>19</v>
      </c>
      <c r="K14500" t="s">
        <v>19</v>
      </c>
    </row>
    <row r="14501" spans="1:11" hidden="1" x14ac:dyDescent="0.3">
      <c r="A14501" t="s">
        <v>9964</v>
      </c>
      <c r="B14501" t="s">
        <v>16946</v>
      </c>
      <c r="C14501" t="s">
        <v>17346</v>
      </c>
      <c r="D14501" t="s">
        <v>17347</v>
      </c>
      <c r="E14501" s="74">
        <v>42275</v>
      </c>
      <c r="F14501">
        <v>6.9000000000000006E-2</v>
      </c>
      <c r="G14501" t="s">
        <v>17</v>
      </c>
      <c r="H14501" t="s">
        <v>17315</v>
      </c>
      <c r="I14501" s="74">
        <v>44167</v>
      </c>
      <c r="J14501" t="s">
        <v>19</v>
      </c>
      <c r="K14501" t="s">
        <v>19</v>
      </c>
    </row>
    <row r="14502" spans="1:11" hidden="1" x14ac:dyDescent="0.3">
      <c r="A14502" t="s">
        <v>10024</v>
      </c>
      <c r="B14502" t="s">
        <v>16885</v>
      </c>
      <c r="C14502" t="s">
        <v>17488</v>
      </c>
      <c r="D14502" t="s">
        <v>17489</v>
      </c>
      <c r="E14502" s="74">
        <v>44096</v>
      </c>
      <c r="F14502">
        <v>0.128</v>
      </c>
      <c r="G14502" t="s">
        <v>17</v>
      </c>
      <c r="H14502" t="s">
        <v>17391</v>
      </c>
      <c r="I14502" s="74">
        <v>44200</v>
      </c>
      <c r="J14502" t="s">
        <v>19</v>
      </c>
      <c r="K14502" t="s">
        <v>19</v>
      </c>
    </row>
    <row r="14503" spans="1:11" hidden="1" x14ac:dyDescent="0.3">
      <c r="A14503" t="s">
        <v>22</v>
      </c>
      <c r="B14503" t="s">
        <v>23</v>
      </c>
      <c r="C14503" t="s">
        <v>17410</v>
      </c>
      <c r="D14503" t="s">
        <v>17411</v>
      </c>
      <c r="E14503" s="74">
        <v>42726</v>
      </c>
      <c r="F14503">
        <v>0.42499999999999999</v>
      </c>
      <c r="G14503" t="s">
        <v>17</v>
      </c>
      <c r="H14503" t="s">
        <v>17315</v>
      </c>
      <c r="I14503" s="74">
        <v>42814</v>
      </c>
      <c r="J14503" t="s">
        <v>19</v>
      </c>
      <c r="K14503" t="s">
        <v>19</v>
      </c>
    </row>
    <row r="14504" spans="1:11" hidden="1" x14ac:dyDescent="0.3">
      <c r="A14504" t="s">
        <v>4181</v>
      </c>
      <c r="B14504" t="s">
        <v>23</v>
      </c>
      <c r="C14504" t="s">
        <v>17410</v>
      </c>
      <c r="D14504" t="s">
        <v>17411</v>
      </c>
      <c r="E14504" s="74">
        <v>42949</v>
      </c>
      <c r="F14504">
        <v>0.60699999999999998</v>
      </c>
      <c r="G14504" t="s">
        <v>17</v>
      </c>
      <c r="H14504" t="s">
        <v>17315</v>
      </c>
      <c r="I14504" s="74">
        <v>42992</v>
      </c>
      <c r="J14504" t="s">
        <v>19</v>
      </c>
      <c r="K14504" t="s">
        <v>19</v>
      </c>
    </row>
    <row r="14505" spans="1:11" hidden="1" x14ac:dyDescent="0.3">
      <c r="A14505" t="s">
        <v>1248</v>
      </c>
      <c r="B14505" t="s">
        <v>12337</v>
      </c>
      <c r="C14505" t="s">
        <v>17468</v>
      </c>
      <c r="D14505" t="s">
        <v>17469</v>
      </c>
      <c r="E14505" s="74">
        <v>1462</v>
      </c>
      <c r="F14505">
        <v>2.15</v>
      </c>
      <c r="G14505" t="s">
        <v>17369</v>
      </c>
      <c r="H14505" t="s">
        <v>17465</v>
      </c>
      <c r="I14505" s="74">
        <v>41752</v>
      </c>
      <c r="J14505" t="s">
        <v>19</v>
      </c>
      <c r="K14505" t="s">
        <v>19</v>
      </c>
    </row>
    <row r="14506" spans="1:11" hidden="1" x14ac:dyDescent="0.3">
      <c r="A14506" t="s">
        <v>2345</v>
      </c>
      <c r="B14506" t="s">
        <v>13134</v>
      </c>
      <c r="C14506" t="s">
        <v>21855</v>
      </c>
      <c r="D14506" t="s">
        <v>21856</v>
      </c>
      <c r="E14506" s="74">
        <v>40708</v>
      </c>
      <c r="F14506">
        <v>0.998</v>
      </c>
      <c r="G14506" t="s">
        <v>17</v>
      </c>
      <c r="H14506" t="s">
        <v>17315</v>
      </c>
      <c r="I14506" s="74">
        <v>40932</v>
      </c>
      <c r="J14506" t="s">
        <v>19</v>
      </c>
      <c r="K14506" t="s">
        <v>19</v>
      </c>
    </row>
    <row r="14507" spans="1:11" hidden="1" x14ac:dyDescent="0.3">
      <c r="A14507" t="s">
        <v>48</v>
      </c>
      <c r="B14507" t="s">
        <v>11641</v>
      </c>
      <c r="C14507" t="s">
        <v>17352</v>
      </c>
      <c r="D14507" t="s">
        <v>17293</v>
      </c>
      <c r="E14507" s="74">
        <v>41873</v>
      </c>
      <c r="F14507">
        <v>0.7</v>
      </c>
      <c r="G14507" t="s">
        <v>17369</v>
      </c>
      <c r="H14507" t="s">
        <v>17339</v>
      </c>
      <c r="I14507" s="74">
        <v>42807</v>
      </c>
      <c r="J14507" t="s">
        <v>19</v>
      </c>
      <c r="K14507" t="s">
        <v>19</v>
      </c>
    </row>
    <row r="14508" spans="1:11" hidden="1" x14ac:dyDescent="0.3">
      <c r="A14508" t="s">
        <v>1474</v>
      </c>
      <c r="B14508" t="s">
        <v>12469</v>
      </c>
      <c r="C14508" t="s">
        <v>17372</v>
      </c>
      <c r="D14508" t="s">
        <v>17373</v>
      </c>
      <c r="E14508" s="74">
        <v>41507</v>
      </c>
      <c r="F14508">
        <v>1.5</v>
      </c>
      <c r="G14508" t="s">
        <v>17</v>
      </c>
      <c r="H14508" t="s">
        <v>17315</v>
      </c>
      <c r="I14508" s="74">
        <v>41604</v>
      </c>
      <c r="J14508" t="s">
        <v>19</v>
      </c>
      <c r="K14508" t="s">
        <v>19</v>
      </c>
    </row>
    <row r="14509" spans="1:11" hidden="1" x14ac:dyDescent="0.3">
      <c r="A14509" t="s">
        <v>3082</v>
      </c>
      <c r="B14509" t="s">
        <v>16895</v>
      </c>
      <c r="C14509" t="s">
        <v>17476</v>
      </c>
      <c r="D14509" t="s">
        <v>17477</v>
      </c>
      <c r="E14509" s="74">
        <v>35101</v>
      </c>
      <c r="F14509">
        <v>36</v>
      </c>
      <c r="G14509" t="s">
        <v>17479</v>
      </c>
      <c r="H14509" t="s">
        <v>17339</v>
      </c>
      <c r="I14509" s="74">
        <v>40183</v>
      </c>
      <c r="J14509" t="s">
        <v>17325</v>
      </c>
      <c r="K14509" t="s">
        <v>19</v>
      </c>
    </row>
    <row r="14510" spans="1:11" hidden="1" x14ac:dyDescent="0.3">
      <c r="A14510" t="s">
        <v>3082</v>
      </c>
      <c r="B14510" t="s">
        <v>16895</v>
      </c>
      <c r="C14510" t="s">
        <v>17476</v>
      </c>
      <c r="D14510" t="s">
        <v>17477</v>
      </c>
      <c r="E14510" s="74">
        <v>35101</v>
      </c>
      <c r="F14510">
        <v>36</v>
      </c>
      <c r="G14510" t="s">
        <v>17478</v>
      </c>
      <c r="H14510" t="s">
        <v>17339</v>
      </c>
      <c r="I14510" s="74">
        <v>40183</v>
      </c>
      <c r="J14510" t="s">
        <v>17325</v>
      </c>
      <c r="K14510" t="s">
        <v>19</v>
      </c>
    </row>
    <row r="14511" spans="1:11" hidden="1" x14ac:dyDescent="0.3">
      <c r="A14511" t="s">
        <v>3082</v>
      </c>
      <c r="B14511" t="s">
        <v>16895</v>
      </c>
      <c r="C14511" t="s">
        <v>17476</v>
      </c>
      <c r="D14511" t="s">
        <v>17477</v>
      </c>
      <c r="E14511" s="74">
        <v>35101</v>
      </c>
      <c r="F14511">
        <v>36</v>
      </c>
      <c r="G14511" t="s">
        <v>17430</v>
      </c>
      <c r="H14511" t="s">
        <v>17339</v>
      </c>
      <c r="I14511" s="74">
        <v>40183</v>
      </c>
      <c r="J14511" t="s">
        <v>17325</v>
      </c>
      <c r="K14511" t="s">
        <v>19</v>
      </c>
    </row>
    <row r="14512" spans="1:11" hidden="1" x14ac:dyDescent="0.3">
      <c r="A14512" t="s">
        <v>264</v>
      </c>
      <c r="B14512" t="s">
        <v>11783</v>
      </c>
      <c r="C14512" t="s">
        <v>17468</v>
      </c>
      <c r="D14512" t="s">
        <v>17469</v>
      </c>
      <c r="E14512" s="74">
        <v>41835</v>
      </c>
      <c r="F14512">
        <v>0.501</v>
      </c>
      <c r="G14512" t="s">
        <v>17</v>
      </c>
      <c r="H14512" t="s">
        <v>17465</v>
      </c>
      <c r="I14512" s="74">
        <v>42682</v>
      </c>
      <c r="J14512" t="s">
        <v>19</v>
      </c>
      <c r="K14512" t="s">
        <v>19</v>
      </c>
    </row>
    <row r="14513" spans="1:11" hidden="1" x14ac:dyDescent="0.3">
      <c r="A14513" t="s">
        <v>290</v>
      </c>
      <c r="B14513" t="s">
        <v>11797</v>
      </c>
      <c r="C14513" t="s">
        <v>17468</v>
      </c>
      <c r="D14513" t="s">
        <v>17469</v>
      </c>
      <c r="E14513" s="74">
        <v>40935</v>
      </c>
      <c r="F14513">
        <v>0.50700000000000001</v>
      </c>
      <c r="G14513" t="s">
        <v>17</v>
      </c>
      <c r="H14513" t="s">
        <v>17465</v>
      </c>
      <c r="I14513" s="74">
        <v>42682</v>
      </c>
      <c r="J14513" t="s">
        <v>19</v>
      </c>
      <c r="K14513" t="s">
        <v>19</v>
      </c>
    </row>
    <row r="14514" spans="1:11" hidden="1" x14ac:dyDescent="0.3">
      <c r="A14514" t="s">
        <v>289</v>
      </c>
      <c r="B14514" t="s">
        <v>11796</v>
      </c>
      <c r="C14514" t="s">
        <v>17468</v>
      </c>
      <c r="D14514" t="s">
        <v>17469</v>
      </c>
      <c r="E14514" s="74">
        <v>40896</v>
      </c>
      <c r="F14514">
        <v>1.0149999999999999</v>
      </c>
      <c r="G14514" t="s">
        <v>17</v>
      </c>
      <c r="H14514" t="s">
        <v>17465</v>
      </c>
      <c r="I14514" s="74">
        <v>42710</v>
      </c>
      <c r="J14514" t="s">
        <v>19</v>
      </c>
      <c r="K14514" t="s">
        <v>19</v>
      </c>
    </row>
    <row r="14515" spans="1:11" hidden="1" x14ac:dyDescent="0.3">
      <c r="A14515" t="s">
        <v>282</v>
      </c>
      <c r="B14515" t="s">
        <v>11795</v>
      </c>
      <c r="C14515" t="s">
        <v>17468</v>
      </c>
      <c r="D14515" t="s">
        <v>17469</v>
      </c>
      <c r="E14515" s="74">
        <v>41827</v>
      </c>
      <c r="F14515">
        <v>0.30199999999999999</v>
      </c>
      <c r="G14515" t="s">
        <v>17</v>
      </c>
      <c r="H14515" t="s">
        <v>17465</v>
      </c>
      <c r="I14515" s="74">
        <v>42683</v>
      </c>
      <c r="J14515" t="s">
        <v>19</v>
      </c>
      <c r="K14515" t="s">
        <v>19</v>
      </c>
    </row>
    <row r="14516" spans="1:11" hidden="1" x14ac:dyDescent="0.3">
      <c r="A14516" t="s">
        <v>4719</v>
      </c>
      <c r="B14516" t="s">
        <v>11203</v>
      </c>
      <c r="C14516" t="s">
        <v>17370</v>
      </c>
      <c r="D14516" t="s">
        <v>17371</v>
      </c>
      <c r="E14516" s="74">
        <v>43455</v>
      </c>
      <c r="F14516">
        <v>0.98599999999999999</v>
      </c>
      <c r="G14516" t="s">
        <v>17</v>
      </c>
      <c r="H14516" t="s">
        <v>17315</v>
      </c>
      <c r="I14516" s="74">
        <v>43469</v>
      </c>
      <c r="J14516" t="s">
        <v>19</v>
      </c>
      <c r="K14516" t="s">
        <v>19</v>
      </c>
    </row>
    <row r="14517" spans="1:11" hidden="1" x14ac:dyDescent="0.3">
      <c r="A14517" t="s">
        <v>3687</v>
      </c>
      <c r="B14517" t="s">
        <v>13460</v>
      </c>
      <c r="C14517" t="s">
        <v>17352</v>
      </c>
      <c r="D14517" t="s">
        <v>17293</v>
      </c>
      <c r="E14517" s="74">
        <v>4019</v>
      </c>
      <c r="F14517">
        <v>3.8</v>
      </c>
      <c r="G14517" t="s">
        <v>17369</v>
      </c>
      <c r="H14517" t="s">
        <v>17397</v>
      </c>
      <c r="I14517" s="74">
        <v>39451</v>
      </c>
      <c r="J14517" t="s">
        <v>19</v>
      </c>
      <c r="K14517" t="s">
        <v>19</v>
      </c>
    </row>
    <row r="14518" spans="1:11" hidden="1" x14ac:dyDescent="0.3">
      <c r="A14518" t="s">
        <v>2648</v>
      </c>
      <c r="B14518" t="s">
        <v>12402</v>
      </c>
      <c r="C14518" t="s">
        <v>17507</v>
      </c>
      <c r="D14518" t="s">
        <v>17508</v>
      </c>
      <c r="E14518" s="74">
        <v>40514</v>
      </c>
      <c r="F14518">
        <v>9.5</v>
      </c>
      <c r="G14518" t="s">
        <v>17479</v>
      </c>
      <c r="H14518" t="s">
        <v>17315</v>
      </c>
      <c r="I14518" s="74">
        <v>40620</v>
      </c>
      <c r="J14518" t="s">
        <v>19</v>
      </c>
      <c r="K14518" t="s">
        <v>19</v>
      </c>
    </row>
    <row r="14519" spans="1:11" hidden="1" x14ac:dyDescent="0.3">
      <c r="A14519" t="s">
        <v>1385</v>
      </c>
      <c r="B14519" t="s">
        <v>12402</v>
      </c>
      <c r="C14519" t="s">
        <v>17507</v>
      </c>
      <c r="D14519" t="s">
        <v>17508</v>
      </c>
      <c r="E14519" s="74">
        <v>40514</v>
      </c>
      <c r="F14519">
        <v>3.9</v>
      </c>
      <c r="G14519" t="s">
        <v>17479</v>
      </c>
      <c r="H14519" t="s">
        <v>17315</v>
      </c>
      <c r="I14519" s="74">
        <v>41676</v>
      </c>
      <c r="J14519" t="s">
        <v>19</v>
      </c>
      <c r="K14519" t="s">
        <v>19</v>
      </c>
    </row>
    <row r="14520" spans="1:11" hidden="1" x14ac:dyDescent="0.3">
      <c r="A14520" t="s">
        <v>21626</v>
      </c>
      <c r="B14520" t="s">
        <v>21627</v>
      </c>
      <c r="C14520" t="s">
        <v>21628</v>
      </c>
      <c r="D14520" t="s">
        <v>21629</v>
      </c>
      <c r="E14520" s="74">
        <v>32112</v>
      </c>
      <c r="F14520">
        <v>4.3</v>
      </c>
      <c r="G14520" t="s">
        <v>17369</v>
      </c>
      <c r="H14520" t="s">
        <v>17391</v>
      </c>
      <c r="I14520" s="74">
        <v>45345</v>
      </c>
      <c r="J14520" t="s">
        <v>19</v>
      </c>
      <c r="K14520" t="s">
        <v>19</v>
      </c>
    </row>
    <row r="14521" spans="1:11" hidden="1" x14ac:dyDescent="0.3">
      <c r="A14521" t="s">
        <v>14360</v>
      </c>
      <c r="B14521" t="s">
        <v>14350</v>
      </c>
      <c r="C14521" t="s">
        <v>18702</v>
      </c>
      <c r="D14521" t="s">
        <v>18703</v>
      </c>
      <c r="E14521" s="74">
        <v>24716</v>
      </c>
      <c r="F14521">
        <v>77.400000000000006</v>
      </c>
      <c r="G14521" t="s">
        <v>17369</v>
      </c>
      <c r="H14521" t="s">
        <v>17391</v>
      </c>
      <c r="I14521" s="74">
        <v>45005</v>
      </c>
      <c r="J14521" t="s">
        <v>19</v>
      </c>
      <c r="K14521" t="s">
        <v>19</v>
      </c>
    </row>
    <row r="14522" spans="1:11" hidden="1" x14ac:dyDescent="0.3">
      <c r="A14522" t="s">
        <v>14359</v>
      </c>
      <c r="B14522" t="s">
        <v>14350</v>
      </c>
      <c r="C14522" t="s">
        <v>18702</v>
      </c>
      <c r="D14522" t="s">
        <v>18703</v>
      </c>
      <c r="E14522" s="74">
        <v>24763</v>
      </c>
      <c r="F14522">
        <v>89</v>
      </c>
      <c r="G14522" t="s">
        <v>17369</v>
      </c>
      <c r="H14522" t="s">
        <v>17391</v>
      </c>
      <c r="I14522" s="74">
        <v>45005</v>
      </c>
      <c r="J14522" t="s">
        <v>19</v>
      </c>
      <c r="K14522" t="s">
        <v>19</v>
      </c>
    </row>
    <row r="14523" spans="1:11" hidden="1" x14ac:dyDescent="0.3">
      <c r="A14523" t="s">
        <v>14358</v>
      </c>
      <c r="B14523" t="s">
        <v>14350</v>
      </c>
      <c r="C14523" t="s">
        <v>18702</v>
      </c>
      <c r="D14523" t="s">
        <v>18703</v>
      </c>
      <c r="E14523" s="74">
        <v>24716</v>
      </c>
      <c r="F14523">
        <v>89</v>
      </c>
      <c r="G14523" t="s">
        <v>17369</v>
      </c>
      <c r="H14523" t="s">
        <v>17391</v>
      </c>
      <c r="I14523" s="74">
        <v>45005</v>
      </c>
      <c r="J14523" t="s">
        <v>19</v>
      </c>
      <c r="K14523" t="s">
        <v>19</v>
      </c>
    </row>
    <row r="14524" spans="1:11" hidden="1" x14ac:dyDescent="0.3">
      <c r="A14524" t="s">
        <v>14357</v>
      </c>
      <c r="B14524" t="s">
        <v>14350</v>
      </c>
      <c r="C14524" t="s">
        <v>18702</v>
      </c>
      <c r="D14524" t="s">
        <v>18703</v>
      </c>
      <c r="E14524" s="74">
        <v>24716</v>
      </c>
      <c r="F14524">
        <v>89</v>
      </c>
      <c r="G14524" t="s">
        <v>17369</v>
      </c>
      <c r="H14524" t="s">
        <v>17391</v>
      </c>
      <c r="I14524" s="74">
        <v>45005</v>
      </c>
      <c r="J14524" t="s">
        <v>19</v>
      </c>
      <c r="K14524" t="s">
        <v>19</v>
      </c>
    </row>
    <row r="14525" spans="1:11" hidden="1" x14ac:dyDescent="0.3">
      <c r="A14525" t="s">
        <v>14356</v>
      </c>
      <c r="B14525" t="s">
        <v>14350</v>
      </c>
      <c r="C14525" t="s">
        <v>18702</v>
      </c>
      <c r="D14525" t="s">
        <v>18703</v>
      </c>
      <c r="E14525" s="74">
        <v>24716</v>
      </c>
      <c r="F14525">
        <v>89</v>
      </c>
      <c r="G14525" t="s">
        <v>17369</v>
      </c>
      <c r="H14525" t="s">
        <v>17391</v>
      </c>
      <c r="I14525" s="74">
        <v>45005</v>
      </c>
      <c r="J14525" t="s">
        <v>19</v>
      </c>
      <c r="K14525" t="s">
        <v>19</v>
      </c>
    </row>
    <row r="14526" spans="1:11" hidden="1" x14ac:dyDescent="0.3">
      <c r="A14526" t="s">
        <v>14355</v>
      </c>
      <c r="B14526" t="s">
        <v>14350</v>
      </c>
      <c r="C14526" t="s">
        <v>18702</v>
      </c>
      <c r="D14526" t="s">
        <v>18703</v>
      </c>
      <c r="E14526" s="74">
        <v>24716</v>
      </c>
      <c r="F14526">
        <v>77.400000000000006</v>
      </c>
      <c r="G14526" t="s">
        <v>17369</v>
      </c>
      <c r="H14526" t="s">
        <v>17391</v>
      </c>
      <c r="I14526" s="74">
        <v>45005</v>
      </c>
      <c r="J14526" t="s">
        <v>19</v>
      </c>
      <c r="K14526" t="s">
        <v>19</v>
      </c>
    </row>
    <row r="14527" spans="1:11" hidden="1" x14ac:dyDescent="0.3">
      <c r="A14527" t="s">
        <v>14354</v>
      </c>
      <c r="B14527" t="s">
        <v>14350</v>
      </c>
      <c r="C14527" t="s">
        <v>18702</v>
      </c>
      <c r="D14527" t="s">
        <v>18703</v>
      </c>
      <c r="E14527" s="74">
        <v>24731</v>
      </c>
      <c r="F14527">
        <v>89</v>
      </c>
      <c r="G14527" t="s">
        <v>17369</v>
      </c>
      <c r="H14527" t="s">
        <v>17391</v>
      </c>
      <c r="I14527" s="74">
        <v>45005</v>
      </c>
      <c r="J14527" t="s">
        <v>19</v>
      </c>
      <c r="K14527" t="s">
        <v>19</v>
      </c>
    </row>
    <row r="14528" spans="1:11" hidden="1" x14ac:dyDescent="0.3">
      <c r="A14528" t="s">
        <v>14353</v>
      </c>
      <c r="B14528" t="s">
        <v>14350</v>
      </c>
      <c r="C14528" t="s">
        <v>18702</v>
      </c>
      <c r="D14528" t="s">
        <v>18703</v>
      </c>
      <c r="E14528" s="74">
        <v>25114</v>
      </c>
      <c r="F14528">
        <v>77.400000000000006</v>
      </c>
      <c r="G14528" t="s">
        <v>17369</v>
      </c>
      <c r="H14528" t="s">
        <v>17391</v>
      </c>
      <c r="I14528" s="74">
        <v>45005</v>
      </c>
      <c r="J14528" t="s">
        <v>19</v>
      </c>
      <c r="K14528" t="s">
        <v>19</v>
      </c>
    </row>
    <row r="14529" spans="1:11" hidden="1" x14ac:dyDescent="0.3">
      <c r="A14529" t="s">
        <v>14352</v>
      </c>
      <c r="B14529" t="s">
        <v>14350</v>
      </c>
      <c r="C14529" t="s">
        <v>18702</v>
      </c>
      <c r="D14529" t="s">
        <v>18703</v>
      </c>
      <c r="E14529" s="74">
        <v>25227</v>
      </c>
      <c r="F14529">
        <v>77.400000000000006</v>
      </c>
      <c r="G14529" t="s">
        <v>17369</v>
      </c>
      <c r="H14529" t="s">
        <v>17391</v>
      </c>
      <c r="I14529" s="74">
        <v>45005</v>
      </c>
      <c r="J14529" t="s">
        <v>19</v>
      </c>
      <c r="K14529" t="s">
        <v>19</v>
      </c>
    </row>
    <row r="14530" spans="1:11" hidden="1" x14ac:dyDescent="0.3">
      <c r="A14530" t="s">
        <v>14351</v>
      </c>
      <c r="B14530" t="s">
        <v>14350</v>
      </c>
      <c r="C14530" t="s">
        <v>18702</v>
      </c>
      <c r="D14530" t="s">
        <v>18703</v>
      </c>
      <c r="E14530" s="74">
        <v>25206</v>
      </c>
      <c r="F14530">
        <v>89</v>
      </c>
      <c r="G14530" t="s">
        <v>17369</v>
      </c>
      <c r="H14530" t="s">
        <v>17391</v>
      </c>
      <c r="I14530" s="74">
        <v>45005</v>
      </c>
      <c r="J14530" t="s">
        <v>19</v>
      </c>
      <c r="K14530" t="s">
        <v>19</v>
      </c>
    </row>
    <row r="14531" spans="1:11" hidden="1" x14ac:dyDescent="0.3">
      <c r="A14531" t="s">
        <v>3150</v>
      </c>
      <c r="B14531" t="s">
        <v>10291</v>
      </c>
      <c r="C14531" t="s">
        <v>17486</v>
      </c>
      <c r="D14531" t="s">
        <v>17487</v>
      </c>
      <c r="E14531" s="74">
        <v>39813</v>
      </c>
      <c r="F14531">
        <v>6.2E-2</v>
      </c>
      <c r="G14531" t="s">
        <v>17</v>
      </c>
      <c r="H14531" t="s">
        <v>17315</v>
      </c>
      <c r="I14531" s="74">
        <v>39945</v>
      </c>
      <c r="J14531" t="s">
        <v>19</v>
      </c>
      <c r="K14531" t="s">
        <v>19</v>
      </c>
    </row>
    <row r="14532" spans="1:11" hidden="1" x14ac:dyDescent="0.3">
      <c r="A14532" t="s">
        <v>3149</v>
      </c>
      <c r="B14532" t="s">
        <v>10291</v>
      </c>
      <c r="C14532" t="s">
        <v>17486</v>
      </c>
      <c r="D14532" t="s">
        <v>17487</v>
      </c>
      <c r="E14532" s="74">
        <v>39813</v>
      </c>
      <c r="F14532">
        <v>0.09</v>
      </c>
      <c r="G14532" t="s">
        <v>17</v>
      </c>
      <c r="H14532" t="s">
        <v>17315</v>
      </c>
      <c r="I14532" s="74">
        <v>39945</v>
      </c>
      <c r="J14532" t="s">
        <v>19</v>
      </c>
      <c r="K14532" t="s">
        <v>19</v>
      </c>
    </row>
    <row r="14533" spans="1:11" hidden="1" x14ac:dyDescent="0.3">
      <c r="A14533" t="s">
        <v>3148</v>
      </c>
      <c r="B14533" t="s">
        <v>10291</v>
      </c>
      <c r="C14533" t="s">
        <v>17486</v>
      </c>
      <c r="D14533" t="s">
        <v>17487</v>
      </c>
      <c r="E14533" s="74">
        <v>39813</v>
      </c>
      <c r="F14533">
        <v>0.44900000000000001</v>
      </c>
      <c r="G14533" t="s">
        <v>17</v>
      </c>
      <c r="H14533" t="s">
        <v>17315</v>
      </c>
      <c r="I14533" s="74">
        <v>39945</v>
      </c>
      <c r="J14533" t="s">
        <v>19</v>
      </c>
      <c r="K14533" t="s">
        <v>19</v>
      </c>
    </row>
    <row r="14534" spans="1:11" hidden="1" x14ac:dyDescent="0.3">
      <c r="A14534" t="s">
        <v>3147</v>
      </c>
      <c r="B14534" t="s">
        <v>10291</v>
      </c>
      <c r="C14534" t="s">
        <v>17486</v>
      </c>
      <c r="D14534" t="s">
        <v>17487</v>
      </c>
      <c r="E14534" s="74">
        <v>39813</v>
      </c>
      <c r="F14534">
        <v>0.22</v>
      </c>
      <c r="G14534" t="s">
        <v>17</v>
      </c>
      <c r="H14534" t="s">
        <v>17315</v>
      </c>
      <c r="I14534" s="74">
        <v>39945</v>
      </c>
      <c r="J14534" t="s">
        <v>19</v>
      </c>
      <c r="K14534" t="s">
        <v>19</v>
      </c>
    </row>
    <row r="14535" spans="1:11" hidden="1" x14ac:dyDescent="0.3">
      <c r="A14535" t="s">
        <v>1756</v>
      </c>
      <c r="B14535" t="s">
        <v>12693</v>
      </c>
      <c r="C14535" t="s">
        <v>17418</v>
      </c>
      <c r="D14535" t="s">
        <v>17419</v>
      </c>
      <c r="E14535" s="74">
        <v>41425</v>
      </c>
      <c r="F14535">
        <v>10</v>
      </c>
      <c r="G14535" t="s">
        <v>17</v>
      </c>
      <c r="H14535" t="s">
        <v>17315</v>
      </c>
      <c r="I14535" s="74">
        <v>41484</v>
      </c>
      <c r="J14535" t="s">
        <v>19</v>
      </c>
      <c r="K14535" t="s">
        <v>19</v>
      </c>
    </row>
    <row r="14536" spans="1:11" hidden="1" x14ac:dyDescent="0.3">
      <c r="A14536" t="s">
        <v>16932</v>
      </c>
      <c r="B14536" t="s">
        <v>16931</v>
      </c>
      <c r="C14536" t="s">
        <v>17455</v>
      </c>
      <c r="D14536" t="s">
        <v>22470</v>
      </c>
      <c r="E14536" s="74">
        <v>43987</v>
      </c>
      <c r="F14536">
        <v>10</v>
      </c>
      <c r="G14536" t="s">
        <v>17</v>
      </c>
      <c r="H14536" t="s">
        <v>17339</v>
      </c>
      <c r="I14536" s="74">
        <v>44690</v>
      </c>
      <c r="J14536" t="s">
        <v>19</v>
      </c>
      <c r="K14536" t="s">
        <v>19</v>
      </c>
    </row>
    <row r="14537" spans="1:11" hidden="1" x14ac:dyDescent="0.3">
      <c r="A14537" t="s">
        <v>15958</v>
      </c>
      <c r="B14537" t="s">
        <v>15957</v>
      </c>
      <c r="C14537" t="s">
        <v>17342</v>
      </c>
      <c r="D14537" t="s">
        <v>17343</v>
      </c>
      <c r="E14537" s="74">
        <v>43845</v>
      </c>
      <c r="F14537">
        <v>0.48799999999999999</v>
      </c>
      <c r="G14537" t="s">
        <v>17</v>
      </c>
      <c r="H14537" t="s">
        <v>17315</v>
      </c>
      <c r="I14537" s="74">
        <v>44403</v>
      </c>
      <c r="J14537" t="s">
        <v>19</v>
      </c>
      <c r="K14537" t="s">
        <v>19</v>
      </c>
    </row>
    <row r="14538" spans="1:11" hidden="1" x14ac:dyDescent="0.3">
      <c r="A14538" t="s">
        <v>13750</v>
      </c>
      <c r="B14538" t="s">
        <v>13749</v>
      </c>
      <c r="C14538" t="s">
        <v>17514</v>
      </c>
      <c r="D14538" t="s">
        <v>17515</v>
      </c>
      <c r="E14538" s="74">
        <v>44915</v>
      </c>
      <c r="F14538">
        <v>100</v>
      </c>
      <c r="G14538" t="s">
        <v>17</v>
      </c>
      <c r="H14538" t="s">
        <v>17379</v>
      </c>
      <c r="I14538" s="74">
        <v>44963</v>
      </c>
      <c r="J14538" t="s">
        <v>19</v>
      </c>
      <c r="K14538" t="s">
        <v>19</v>
      </c>
    </row>
    <row r="14539" spans="1:11" hidden="1" x14ac:dyDescent="0.3">
      <c r="A14539" t="s">
        <v>425</v>
      </c>
      <c r="B14539" t="s">
        <v>426</v>
      </c>
      <c r="C14539" t="s">
        <v>17410</v>
      </c>
      <c r="D14539" t="s">
        <v>17411</v>
      </c>
      <c r="E14539" s="74">
        <v>42521</v>
      </c>
      <c r="F14539">
        <v>0.123</v>
      </c>
      <c r="G14539" t="s">
        <v>17</v>
      </c>
      <c r="H14539" t="s">
        <v>17315</v>
      </c>
      <c r="I14539" s="74">
        <v>42530</v>
      </c>
      <c r="J14539" t="s">
        <v>19</v>
      </c>
      <c r="K14539" t="s">
        <v>19</v>
      </c>
    </row>
    <row r="14540" spans="1:11" hidden="1" x14ac:dyDescent="0.3">
      <c r="A14540" t="s">
        <v>25480</v>
      </c>
      <c r="B14540" t="s">
        <v>25481</v>
      </c>
      <c r="C14540" t="s">
        <v>25482</v>
      </c>
      <c r="D14540" t="s">
        <v>25483</v>
      </c>
      <c r="E14540" s="74">
        <v>45520</v>
      </c>
      <c r="F14540">
        <v>3.2</v>
      </c>
      <c r="G14540" t="s">
        <v>17334</v>
      </c>
      <c r="H14540" t="s">
        <v>17458</v>
      </c>
      <c r="I14540" s="74">
        <v>45545</v>
      </c>
      <c r="J14540" t="s">
        <v>19</v>
      </c>
      <c r="K14540" t="s">
        <v>19</v>
      </c>
    </row>
    <row r="14541" spans="1:11" hidden="1" x14ac:dyDescent="0.3">
      <c r="A14541" t="s">
        <v>2243</v>
      </c>
      <c r="B14541" t="s">
        <v>13056</v>
      </c>
      <c r="C14541" t="s">
        <v>18533</v>
      </c>
      <c r="D14541" t="s">
        <v>1157</v>
      </c>
      <c r="E14541" s="74">
        <v>41640</v>
      </c>
      <c r="F14541">
        <v>4.5999999999999996</v>
      </c>
      <c r="G14541" t="s">
        <v>17334</v>
      </c>
      <c r="H14541" t="s">
        <v>17391</v>
      </c>
      <c r="I14541" s="74">
        <v>41666</v>
      </c>
      <c r="J14541" t="s">
        <v>19</v>
      </c>
      <c r="K14541" t="s">
        <v>19</v>
      </c>
    </row>
    <row r="14542" spans="1:11" hidden="1" x14ac:dyDescent="0.3">
      <c r="A14542" t="s">
        <v>2721</v>
      </c>
      <c r="B14542" t="s">
        <v>2722</v>
      </c>
      <c r="C14542" t="s">
        <v>20350</v>
      </c>
      <c r="D14542" t="s">
        <v>20351</v>
      </c>
      <c r="E14542" s="74">
        <v>40235</v>
      </c>
      <c r="F14542">
        <v>0.63700000000000001</v>
      </c>
      <c r="G14542" t="s">
        <v>17</v>
      </c>
      <c r="H14542" t="s">
        <v>17315</v>
      </c>
      <c r="I14542" s="74">
        <v>40504</v>
      </c>
      <c r="J14542" t="s">
        <v>19</v>
      </c>
      <c r="K14542" t="s">
        <v>19</v>
      </c>
    </row>
    <row r="14543" spans="1:11" hidden="1" x14ac:dyDescent="0.3">
      <c r="A14543" t="s">
        <v>7840</v>
      </c>
      <c r="B14543" t="s">
        <v>10362</v>
      </c>
      <c r="C14543" t="s">
        <v>17591</v>
      </c>
      <c r="D14543" t="s">
        <v>17592</v>
      </c>
      <c r="E14543" s="74">
        <v>43405</v>
      </c>
      <c r="F14543">
        <v>0.38</v>
      </c>
      <c r="G14543" t="s">
        <v>17</v>
      </c>
      <c r="H14543" t="s">
        <v>17315</v>
      </c>
      <c r="I14543" s="74">
        <v>44109</v>
      </c>
      <c r="J14543" t="s">
        <v>19</v>
      </c>
      <c r="K14543" t="s">
        <v>19</v>
      </c>
    </row>
    <row r="14544" spans="1:11" hidden="1" x14ac:dyDescent="0.3">
      <c r="A14544" t="s">
        <v>9674</v>
      </c>
      <c r="B14544" t="s">
        <v>17006</v>
      </c>
      <c r="C14544" t="s">
        <v>17318</v>
      </c>
      <c r="D14544" t="s">
        <v>17319</v>
      </c>
      <c r="E14544" s="74">
        <v>42608</v>
      </c>
      <c r="F14544">
        <v>0.997</v>
      </c>
      <c r="G14544" t="s">
        <v>17</v>
      </c>
      <c r="H14544" t="s">
        <v>17315</v>
      </c>
      <c r="I14544" s="74">
        <v>44062</v>
      </c>
      <c r="J14544" t="s">
        <v>19</v>
      </c>
      <c r="K14544" t="s">
        <v>19</v>
      </c>
    </row>
    <row r="14545" spans="1:11" hidden="1" x14ac:dyDescent="0.3">
      <c r="A14545" t="s">
        <v>9675</v>
      </c>
      <c r="B14545" t="s">
        <v>17006</v>
      </c>
      <c r="C14545" t="s">
        <v>17318</v>
      </c>
      <c r="D14545" t="s">
        <v>17319</v>
      </c>
      <c r="E14545" s="74">
        <v>42695</v>
      </c>
      <c r="F14545">
        <v>0.74</v>
      </c>
      <c r="G14545" t="s">
        <v>17</v>
      </c>
      <c r="H14545" t="s">
        <v>17315</v>
      </c>
      <c r="I14545" s="74">
        <v>44062</v>
      </c>
      <c r="J14545" t="s">
        <v>19</v>
      </c>
      <c r="K14545" t="s">
        <v>19</v>
      </c>
    </row>
    <row r="14546" spans="1:11" hidden="1" x14ac:dyDescent="0.3">
      <c r="A14546" t="s">
        <v>26311</v>
      </c>
      <c r="B14546" t="s">
        <v>26312</v>
      </c>
      <c r="C14546" t="s">
        <v>26313</v>
      </c>
      <c r="D14546" t="s">
        <v>26314</v>
      </c>
      <c r="E14546" s="74">
        <v>45604</v>
      </c>
      <c r="F14546">
        <v>2</v>
      </c>
      <c r="G14546" t="s">
        <v>17</v>
      </c>
      <c r="H14546" t="s">
        <v>17315</v>
      </c>
      <c r="I14546" s="74">
        <v>45636</v>
      </c>
      <c r="J14546" t="s">
        <v>19</v>
      </c>
      <c r="K14546" t="s">
        <v>19</v>
      </c>
    </row>
    <row r="14547" spans="1:11" hidden="1" x14ac:dyDescent="0.3">
      <c r="A14547" t="s">
        <v>8844</v>
      </c>
      <c r="B14547" t="s">
        <v>17218</v>
      </c>
      <c r="C14547" t="s">
        <v>17318</v>
      </c>
      <c r="D14547" t="s">
        <v>17319</v>
      </c>
      <c r="E14547" s="74">
        <v>42649</v>
      </c>
      <c r="F14547">
        <v>0.55400000000000005</v>
      </c>
      <c r="G14547" t="s">
        <v>17</v>
      </c>
      <c r="H14547" t="s">
        <v>17315</v>
      </c>
      <c r="I14547" s="74">
        <v>43963</v>
      </c>
      <c r="J14547" t="s">
        <v>19</v>
      </c>
      <c r="K14547" t="s">
        <v>19</v>
      </c>
    </row>
    <row r="14548" spans="1:11" hidden="1" x14ac:dyDescent="0.3">
      <c r="A14548" t="s">
        <v>26616</v>
      </c>
      <c r="B14548" t="s">
        <v>26617</v>
      </c>
      <c r="C14548" t="s">
        <v>26606</v>
      </c>
      <c r="D14548" t="s">
        <v>26607</v>
      </c>
      <c r="E14548" s="74">
        <v>45453</v>
      </c>
      <c r="F14548">
        <v>0.24</v>
      </c>
      <c r="G14548" t="s">
        <v>17</v>
      </c>
      <c r="H14548" t="s">
        <v>17397</v>
      </c>
      <c r="I14548" s="74">
        <v>45582</v>
      </c>
      <c r="J14548" t="s">
        <v>19</v>
      </c>
      <c r="K14548" t="s">
        <v>19</v>
      </c>
    </row>
    <row r="14549" spans="1:11" hidden="1" x14ac:dyDescent="0.3">
      <c r="A14549" t="s">
        <v>1088</v>
      </c>
      <c r="B14549" t="s">
        <v>12229</v>
      </c>
      <c r="C14549" t="s">
        <v>17514</v>
      </c>
      <c r="D14549" t="s">
        <v>17515</v>
      </c>
      <c r="E14549" s="74">
        <v>41957</v>
      </c>
      <c r="F14549">
        <v>20</v>
      </c>
      <c r="G14549" t="s">
        <v>17</v>
      </c>
      <c r="H14549" t="s">
        <v>17315</v>
      </c>
      <c r="I14549" s="74">
        <v>42011</v>
      </c>
      <c r="J14549" t="s">
        <v>19</v>
      </c>
      <c r="K14549" t="s">
        <v>19</v>
      </c>
    </row>
    <row r="14550" spans="1:11" hidden="1" x14ac:dyDescent="0.3">
      <c r="A14550" t="s">
        <v>125</v>
      </c>
      <c r="B14550" t="s">
        <v>11686</v>
      </c>
      <c r="C14550" t="s">
        <v>17514</v>
      </c>
      <c r="D14550" t="s">
        <v>17515</v>
      </c>
      <c r="E14550" s="74">
        <v>42706</v>
      </c>
      <c r="F14550">
        <v>20</v>
      </c>
      <c r="G14550" t="s">
        <v>17</v>
      </c>
      <c r="H14550" t="s">
        <v>17315</v>
      </c>
      <c r="I14550" s="74">
        <v>42747</v>
      </c>
      <c r="J14550" t="s">
        <v>19</v>
      </c>
      <c r="K14550" t="s">
        <v>19</v>
      </c>
    </row>
    <row r="14551" spans="1:11" hidden="1" x14ac:dyDescent="0.3">
      <c r="A14551" t="s">
        <v>155</v>
      </c>
      <c r="B14551" t="s">
        <v>11705</v>
      </c>
      <c r="C14551" t="s">
        <v>17514</v>
      </c>
      <c r="D14551" t="s">
        <v>17515</v>
      </c>
      <c r="E14551" s="74">
        <v>42704</v>
      </c>
      <c r="F14551">
        <v>10</v>
      </c>
      <c r="G14551" t="s">
        <v>17</v>
      </c>
      <c r="H14551" t="s">
        <v>17315</v>
      </c>
      <c r="I14551" s="74">
        <v>42739</v>
      </c>
      <c r="J14551" t="s">
        <v>19</v>
      </c>
      <c r="K14551" t="s">
        <v>19</v>
      </c>
    </row>
    <row r="14552" spans="1:11" hidden="1" x14ac:dyDescent="0.3">
      <c r="A14552" t="s">
        <v>9475</v>
      </c>
      <c r="B14552" t="s">
        <v>17028</v>
      </c>
      <c r="C14552" t="s">
        <v>17370</v>
      </c>
      <c r="D14552" t="s">
        <v>17371</v>
      </c>
      <c r="E14552" s="74">
        <v>44041</v>
      </c>
      <c r="F14552">
        <v>0.99299999999999999</v>
      </c>
      <c r="G14552" t="s">
        <v>17</v>
      </c>
      <c r="H14552" t="s">
        <v>17315</v>
      </c>
      <c r="I14552" s="74">
        <v>44064</v>
      </c>
      <c r="J14552" t="s">
        <v>19</v>
      </c>
      <c r="K14552" t="s">
        <v>19</v>
      </c>
    </row>
    <row r="14553" spans="1:11" hidden="1" x14ac:dyDescent="0.3">
      <c r="A14553" t="s">
        <v>2543</v>
      </c>
      <c r="B14553" t="s">
        <v>13293</v>
      </c>
      <c r="C14553" t="s">
        <v>17664</v>
      </c>
      <c r="D14553" t="s">
        <v>17665</v>
      </c>
      <c r="E14553" s="74">
        <v>40157</v>
      </c>
      <c r="F14553">
        <v>0.999</v>
      </c>
      <c r="G14553" t="s">
        <v>17</v>
      </c>
      <c r="H14553" t="s">
        <v>17315</v>
      </c>
      <c r="I14553" s="74">
        <v>40732</v>
      </c>
      <c r="J14553" t="s">
        <v>19</v>
      </c>
      <c r="K14553" t="s">
        <v>19</v>
      </c>
    </row>
    <row r="14554" spans="1:11" hidden="1" x14ac:dyDescent="0.3">
      <c r="A14554" t="s">
        <v>10046</v>
      </c>
      <c r="B14554" t="s">
        <v>16861</v>
      </c>
      <c r="C14554" t="s">
        <v>17318</v>
      </c>
      <c r="D14554" t="s">
        <v>17319</v>
      </c>
      <c r="E14554" s="74">
        <v>43068</v>
      </c>
      <c r="F14554">
        <v>0.96</v>
      </c>
      <c r="G14554" t="s">
        <v>17</v>
      </c>
      <c r="H14554" t="s">
        <v>17315</v>
      </c>
      <c r="I14554" s="74">
        <v>44193</v>
      </c>
      <c r="J14554" t="s">
        <v>19</v>
      </c>
      <c r="K14554" t="s">
        <v>19</v>
      </c>
    </row>
    <row r="14555" spans="1:11" hidden="1" x14ac:dyDescent="0.3">
      <c r="A14555" t="s">
        <v>21579</v>
      </c>
      <c r="B14555" t="s">
        <v>21580</v>
      </c>
      <c r="C14555" t="s">
        <v>17673</v>
      </c>
      <c r="D14555" t="s">
        <v>17674</v>
      </c>
      <c r="E14555" s="74">
        <v>45260</v>
      </c>
      <c r="F14555">
        <v>0.16400000000000001</v>
      </c>
      <c r="G14555" t="s">
        <v>17</v>
      </c>
      <c r="H14555" t="s">
        <v>17315</v>
      </c>
      <c r="I14555" s="74">
        <v>45295</v>
      </c>
      <c r="J14555" t="s">
        <v>19</v>
      </c>
      <c r="K14555" t="s">
        <v>19</v>
      </c>
    </row>
    <row r="14556" spans="1:11" hidden="1" x14ac:dyDescent="0.3">
      <c r="A14556" t="s">
        <v>2864</v>
      </c>
      <c r="B14556" t="s">
        <v>13770</v>
      </c>
      <c r="C14556" t="s">
        <v>17393</v>
      </c>
      <c r="D14556" t="s">
        <v>17394</v>
      </c>
      <c r="E14556" s="74">
        <v>39419</v>
      </c>
      <c r="F14556">
        <v>0.495</v>
      </c>
      <c r="G14556" t="s">
        <v>17</v>
      </c>
      <c r="H14556" t="s">
        <v>17315</v>
      </c>
      <c r="I14556" s="74">
        <v>40205</v>
      </c>
      <c r="J14556" t="s">
        <v>19</v>
      </c>
      <c r="K14556" t="s">
        <v>19</v>
      </c>
    </row>
    <row r="14557" spans="1:11" hidden="1" x14ac:dyDescent="0.3">
      <c r="A14557" t="s">
        <v>20983</v>
      </c>
      <c r="B14557" t="s">
        <v>20984</v>
      </c>
      <c r="C14557" t="s">
        <v>20985</v>
      </c>
      <c r="D14557" t="s">
        <v>20984</v>
      </c>
      <c r="E14557" s="74">
        <v>45195</v>
      </c>
      <c r="F14557">
        <v>19.88</v>
      </c>
      <c r="G14557" t="s">
        <v>17</v>
      </c>
      <c r="H14557" t="s">
        <v>17315</v>
      </c>
      <c r="I14557" s="74">
        <v>45224</v>
      </c>
      <c r="J14557" t="s">
        <v>19</v>
      </c>
      <c r="K14557" t="s">
        <v>19</v>
      </c>
    </row>
    <row r="14558" spans="1:11" hidden="1" x14ac:dyDescent="0.3">
      <c r="A14558" t="s">
        <v>21616</v>
      </c>
      <c r="B14558" t="s">
        <v>21617</v>
      </c>
      <c r="C14558" t="s">
        <v>17686</v>
      </c>
      <c r="D14558" t="s">
        <v>17687</v>
      </c>
      <c r="E14558" s="74">
        <v>45273</v>
      </c>
      <c r="F14558">
        <v>250</v>
      </c>
      <c r="G14558" t="s">
        <v>17</v>
      </c>
      <c r="H14558" t="s">
        <v>17315</v>
      </c>
      <c r="I14558" s="74">
        <v>45345</v>
      </c>
      <c r="J14558" t="s">
        <v>19</v>
      </c>
      <c r="K14558" t="s">
        <v>19</v>
      </c>
    </row>
    <row r="14559" spans="1:11" hidden="1" x14ac:dyDescent="0.3">
      <c r="A14559" t="s">
        <v>3983</v>
      </c>
      <c r="B14559" t="s">
        <v>11600</v>
      </c>
      <c r="C14559" t="s">
        <v>17370</v>
      </c>
      <c r="D14559" t="s">
        <v>17371</v>
      </c>
      <c r="E14559" s="74">
        <v>42824</v>
      </c>
      <c r="F14559">
        <v>2.9980000000000002</v>
      </c>
      <c r="G14559" t="s">
        <v>17</v>
      </c>
      <c r="H14559" t="s">
        <v>17315</v>
      </c>
      <c r="I14559" s="74">
        <v>42937</v>
      </c>
      <c r="J14559" t="s">
        <v>19</v>
      </c>
      <c r="K14559" t="s">
        <v>19</v>
      </c>
    </row>
    <row r="14560" spans="1:11" hidden="1" x14ac:dyDescent="0.3">
      <c r="A14560" t="s">
        <v>4400</v>
      </c>
      <c r="B14560" t="s">
        <v>11498</v>
      </c>
      <c r="C14560" t="s">
        <v>17370</v>
      </c>
      <c r="D14560" t="s">
        <v>17371</v>
      </c>
      <c r="E14560" s="74">
        <v>43084</v>
      </c>
      <c r="F14560">
        <v>1.796</v>
      </c>
      <c r="G14560" t="s">
        <v>17</v>
      </c>
      <c r="H14560" t="s">
        <v>17315</v>
      </c>
      <c r="I14560" s="74">
        <v>43207</v>
      </c>
      <c r="J14560" t="s">
        <v>19</v>
      </c>
      <c r="K14560" t="s">
        <v>19</v>
      </c>
    </row>
    <row r="14561" spans="1:11" hidden="1" x14ac:dyDescent="0.3">
      <c r="A14561" t="s">
        <v>4240</v>
      </c>
      <c r="B14561" t="s">
        <v>11497</v>
      </c>
      <c r="C14561" t="s">
        <v>17370</v>
      </c>
      <c r="D14561" t="s">
        <v>17371</v>
      </c>
      <c r="E14561" s="74">
        <v>43059</v>
      </c>
      <c r="F14561">
        <v>2.8540000000000001</v>
      </c>
      <c r="G14561" t="s">
        <v>17</v>
      </c>
      <c r="H14561" t="s">
        <v>17315</v>
      </c>
      <c r="I14561" s="74">
        <v>43140</v>
      </c>
      <c r="J14561" t="s">
        <v>19</v>
      </c>
      <c r="K14561" t="s">
        <v>19</v>
      </c>
    </row>
    <row r="14562" spans="1:11" hidden="1" x14ac:dyDescent="0.3">
      <c r="A14562" t="s">
        <v>3006</v>
      </c>
      <c r="B14562" t="s">
        <v>3007</v>
      </c>
      <c r="C14562" t="s">
        <v>17710</v>
      </c>
      <c r="D14562" t="s">
        <v>3007</v>
      </c>
      <c r="E14562" s="74">
        <v>39995</v>
      </c>
      <c r="F14562">
        <v>55</v>
      </c>
      <c r="G14562" t="s">
        <v>17479</v>
      </c>
      <c r="H14562" t="s">
        <v>17391</v>
      </c>
      <c r="I14562" s="74">
        <v>39993</v>
      </c>
      <c r="J14562" t="s">
        <v>17325</v>
      </c>
      <c r="K14562" t="s">
        <v>19</v>
      </c>
    </row>
    <row r="14563" spans="1:11" hidden="1" x14ac:dyDescent="0.3">
      <c r="A14563" t="s">
        <v>3006</v>
      </c>
      <c r="B14563" t="s">
        <v>3007</v>
      </c>
      <c r="C14563" t="s">
        <v>17710</v>
      </c>
      <c r="D14563" t="s">
        <v>3007</v>
      </c>
      <c r="E14563" s="74">
        <v>39995</v>
      </c>
      <c r="F14563">
        <v>55</v>
      </c>
      <c r="G14563" t="s">
        <v>17711</v>
      </c>
      <c r="H14563" t="s">
        <v>17391</v>
      </c>
      <c r="I14563" s="74">
        <v>39993</v>
      </c>
      <c r="J14563" t="s">
        <v>17325</v>
      </c>
      <c r="K14563" t="s">
        <v>19</v>
      </c>
    </row>
    <row r="14564" spans="1:11" hidden="1" x14ac:dyDescent="0.3">
      <c r="A14564" t="s">
        <v>27215</v>
      </c>
      <c r="B14564" t="s">
        <v>27216</v>
      </c>
      <c r="C14564" t="s">
        <v>18715</v>
      </c>
      <c r="D14564" t="s">
        <v>18716</v>
      </c>
      <c r="E14564" s="74">
        <v>45513</v>
      </c>
      <c r="F14564">
        <v>2.2225999999999999E-2</v>
      </c>
      <c r="G14564" t="s">
        <v>17</v>
      </c>
      <c r="H14564" t="s">
        <v>17315</v>
      </c>
      <c r="I14564" s="74">
        <v>45583</v>
      </c>
      <c r="J14564" t="s">
        <v>19</v>
      </c>
      <c r="K14564" t="s">
        <v>19</v>
      </c>
    </row>
    <row r="14565" spans="1:11" hidden="1" x14ac:dyDescent="0.3">
      <c r="A14565" t="s">
        <v>7848</v>
      </c>
      <c r="B14565" t="s">
        <v>10352</v>
      </c>
      <c r="C14565" t="s">
        <v>17591</v>
      </c>
      <c r="D14565" t="s">
        <v>17592</v>
      </c>
      <c r="E14565" s="74">
        <v>43435</v>
      </c>
      <c r="F14565">
        <v>0.246</v>
      </c>
      <c r="G14565" t="s">
        <v>17</v>
      </c>
      <c r="H14565" t="s">
        <v>17315</v>
      </c>
      <c r="I14565" s="74">
        <v>44109</v>
      </c>
      <c r="J14565" t="s">
        <v>19</v>
      </c>
      <c r="K14565" t="s">
        <v>19</v>
      </c>
    </row>
    <row r="14566" spans="1:11" hidden="1" x14ac:dyDescent="0.3">
      <c r="A14566" t="s">
        <v>325</v>
      </c>
      <c r="B14566" t="s">
        <v>326</v>
      </c>
      <c r="C14566" t="s">
        <v>17410</v>
      </c>
      <c r="D14566" t="s">
        <v>17411</v>
      </c>
      <c r="E14566" s="74">
        <v>42634</v>
      </c>
      <c r="F14566">
        <v>0.123</v>
      </c>
      <c r="G14566" t="s">
        <v>17</v>
      </c>
      <c r="H14566" t="s">
        <v>17315</v>
      </c>
      <c r="I14566" s="74">
        <v>42650</v>
      </c>
      <c r="J14566" t="s">
        <v>19</v>
      </c>
      <c r="K14566" t="s">
        <v>19</v>
      </c>
    </row>
    <row r="14567" spans="1:11" hidden="1" x14ac:dyDescent="0.3">
      <c r="A14567" t="s">
        <v>3892</v>
      </c>
      <c r="B14567" t="s">
        <v>11626</v>
      </c>
      <c r="C14567" t="s">
        <v>22184</v>
      </c>
      <c r="D14567" t="s">
        <v>22185</v>
      </c>
      <c r="E14567" s="74">
        <v>42802</v>
      </c>
      <c r="F14567">
        <v>20</v>
      </c>
      <c r="G14567" t="s">
        <v>17</v>
      </c>
      <c r="H14567" t="s">
        <v>17315</v>
      </c>
      <c r="I14567" s="74">
        <v>42815</v>
      </c>
      <c r="J14567" t="s">
        <v>19</v>
      </c>
      <c r="K14567" t="s">
        <v>19</v>
      </c>
    </row>
    <row r="14568" spans="1:11" hidden="1" x14ac:dyDescent="0.3">
      <c r="A14568" t="s">
        <v>2528</v>
      </c>
      <c r="B14568" t="s">
        <v>13275</v>
      </c>
      <c r="C14568" t="s">
        <v>17418</v>
      </c>
      <c r="D14568" t="s">
        <v>17419</v>
      </c>
      <c r="E14568" s="74">
        <v>40786</v>
      </c>
      <c r="F14568">
        <v>15</v>
      </c>
      <c r="G14568" t="s">
        <v>17</v>
      </c>
      <c r="H14568" t="s">
        <v>17315</v>
      </c>
      <c r="I14568" s="74">
        <v>40826</v>
      </c>
      <c r="J14568" t="s">
        <v>19</v>
      </c>
      <c r="K14568" t="s">
        <v>19</v>
      </c>
    </row>
    <row r="14569" spans="1:11" hidden="1" x14ac:dyDescent="0.3">
      <c r="A14569" t="s">
        <v>28414</v>
      </c>
      <c r="B14569" t="s">
        <v>28415</v>
      </c>
      <c r="C14569" t="s">
        <v>17686</v>
      </c>
      <c r="D14569" t="s">
        <v>17687</v>
      </c>
      <c r="E14569" s="74">
        <v>42496</v>
      </c>
      <c r="F14569">
        <v>2</v>
      </c>
      <c r="G14569" t="s">
        <v>17</v>
      </c>
      <c r="H14569" t="s">
        <v>17315</v>
      </c>
      <c r="I14569" s="74">
        <v>42486</v>
      </c>
      <c r="J14569" t="s">
        <v>19</v>
      </c>
      <c r="K14569" t="s">
        <v>19</v>
      </c>
    </row>
    <row r="14570" spans="1:11" hidden="1" x14ac:dyDescent="0.3">
      <c r="A14570" t="s">
        <v>14875</v>
      </c>
      <c r="B14570" t="s">
        <v>14869</v>
      </c>
      <c r="C14570" t="s">
        <v>17328</v>
      </c>
      <c r="D14570" t="s">
        <v>17329</v>
      </c>
      <c r="E14570" s="74">
        <v>44893</v>
      </c>
      <c r="F14570">
        <v>0.19600000000000001</v>
      </c>
      <c r="G14570" t="s">
        <v>17</v>
      </c>
      <c r="H14570" t="s">
        <v>17315</v>
      </c>
      <c r="I14570" s="74">
        <v>44988</v>
      </c>
      <c r="J14570" t="s">
        <v>19</v>
      </c>
      <c r="K14570" t="s">
        <v>19</v>
      </c>
    </row>
    <row r="14571" spans="1:11" hidden="1" x14ac:dyDescent="0.3">
      <c r="A14571" t="s">
        <v>14873</v>
      </c>
      <c r="B14571" t="s">
        <v>14869</v>
      </c>
      <c r="C14571" t="s">
        <v>17328</v>
      </c>
      <c r="D14571" t="s">
        <v>17329</v>
      </c>
      <c r="E14571" s="74">
        <v>44879</v>
      </c>
      <c r="F14571">
        <v>0.248</v>
      </c>
      <c r="G14571" t="s">
        <v>17</v>
      </c>
      <c r="H14571" t="s">
        <v>17315</v>
      </c>
      <c r="I14571" s="74">
        <v>44988</v>
      </c>
      <c r="J14571" t="s">
        <v>19</v>
      </c>
      <c r="K14571" t="s">
        <v>19</v>
      </c>
    </row>
    <row r="14572" spans="1:11" hidden="1" x14ac:dyDescent="0.3">
      <c r="A14572" t="s">
        <v>14874</v>
      </c>
      <c r="B14572" t="s">
        <v>13819</v>
      </c>
      <c r="C14572" t="s">
        <v>17328</v>
      </c>
      <c r="D14572" t="s">
        <v>17329</v>
      </c>
      <c r="E14572" s="74">
        <v>44887</v>
      </c>
      <c r="F14572">
        <v>0.23599999999999999</v>
      </c>
      <c r="G14572" t="s">
        <v>17</v>
      </c>
      <c r="H14572" t="s">
        <v>17315</v>
      </c>
      <c r="I14572" s="74">
        <v>44988</v>
      </c>
      <c r="J14572" t="s">
        <v>19</v>
      </c>
      <c r="K14572" t="s">
        <v>19</v>
      </c>
    </row>
    <row r="14573" spans="1:11" hidden="1" x14ac:dyDescent="0.3">
      <c r="A14573" t="s">
        <v>14872</v>
      </c>
      <c r="B14573" t="s">
        <v>13819</v>
      </c>
      <c r="C14573" t="s">
        <v>17328</v>
      </c>
      <c r="D14573" t="s">
        <v>17329</v>
      </c>
      <c r="E14573" s="74">
        <v>44893</v>
      </c>
      <c r="F14573">
        <v>0.114</v>
      </c>
      <c r="G14573" t="s">
        <v>17</v>
      </c>
      <c r="H14573" t="s">
        <v>17315</v>
      </c>
      <c r="I14573" s="74">
        <v>45002</v>
      </c>
      <c r="J14573" t="s">
        <v>19</v>
      </c>
      <c r="K14573" t="s">
        <v>19</v>
      </c>
    </row>
    <row r="14574" spans="1:11" hidden="1" x14ac:dyDescent="0.3">
      <c r="A14574" t="s">
        <v>14871</v>
      </c>
      <c r="B14574" t="s">
        <v>13819</v>
      </c>
      <c r="C14574" t="s">
        <v>17328</v>
      </c>
      <c r="D14574" t="s">
        <v>17329</v>
      </c>
      <c r="E14574" s="74">
        <v>44895</v>
      </c>
      <c r="F14574">
        <v>0.22600000000000001</v>
      </c>
      <c r="G14574" t="s">
        <v>17</v>
      </c>
      <c r="H14574" t="s">
        <v>17315</v>
      </c>
      <c r="I14574" s="74">
        <v>45015</v>
      </c>
      <c r="J14574" t="s">
        <v>19</v>
      </c>
      <c r="K14574" t="s">
        <v>19</v>
      </c>
    </row>
    <row r="14575" spans="1:11" hidden="1" x14ac:dyDescent="0.3">
      <c r="A14575" t="s">
        <v>14870</v>
      </c>
      <c r="B14575" t="s">
        <v>13819</v>
      </c>
      <c r="C14575" t="s">
        <v>17328</v>
      </c>
      <c r="D14575" t="s">
        <v>17329</v>
      </c>
      <c r="E14575" s="74">
        <v>44893</v>
      </c>
      <c r="F14575">
        <v>0.20599999999999999</v>
      </c>
      <c r="G14575" t="s">
        <v>17</v>
      </c>
      <c r="H14575" t="s">
        <v>17315</v>
      </c>
      <c r="I14575" s="74">
        <v>44988</v>
      </c>
      <c r="J14575" t="s">
        <v>19</v>
      </c>
      <c r="K14575" t="s">
        <v>19</v>
      </c>
    </row>
    <row r="14576" spans="1:11" hidden="1" x14ac:dyDescent="0.3">
      <c r="A14576" t="s">
        <v>14868</v>
      </c>
      <c r="B14576" t="s">
        <v>13819</v>
      </c>
      <c r="C14576" t="s">
        <v>17328</v>
      </c>
      <c r="D14576" t="s">
        <v>17329</v>
      </c>
      <c r="E14576" s="74">
        <v>44893</v>
      </c>
      <c r="F14576">
        <v>0.46400000000000002</v>
      </c>
      <c r="G14576" t="s">
        <v>17</v>
      </c>
      <c r="H14576" t="s">
        <v>17315</v>
      </c>
      <c r="I14576" s="74">
        <v>45015</v>
      </c>
      <c r="J14576" t="s">
        <v>19</v>
      </c>
      <c r="K14576" t="s">
        <v>19</v>
      </c>
    </row>
    <row r="14577" spans="1:11" hidden="1" x14ac:dyDescent="0.3">
      <c r="A14577" t="s">
        <v>13820</v>
      </c>
      <c r="B14577" t="s">
        <v>13819</v>
      </c>
      <c r="C14577" t="s">
        <v>17328</v>
      </c>
      <c r="D14577" t="s">
        <v>17329</v>
      </c>
      <c r="E14577" s="74">
        <v>44895</v>
      </c>
      <c r="F14577">
        <v>0.14799999999999999</v>
      </c>
      <c r="G14577" t="s">
        <v>17</v>
      </c>
      <c r="H14577" t="s">
        <v>17315</v>
      </c>
      <c r="I14577" s="74">
        <v>45015</v>
      </c>
      <c r="J14577" t="s">
        <v>19</v>
      </c>
      <c r="K14577" t="s">
        <v>19</v>
      </c>
    </row>
    <row r="14578" spans="1:11" hidden="1" x14ac:dyDescent="0.3">
      <c r="A14578" t="s">
        <v>3144</v>
      </c>
      <c r="B14578" t="s">
        <v>10250</v>
      </c>
      <c r="C14578" t="s">
        <v>17357</v>
      </c>
      <c r="D14578" t="s">
        <v>17358</v>
      </c>
      <c r="E14578" s="74">
        <v>39799</v>
      </c>
      <c r="F14578">
        <v>0.10199999999999999</v>
      </c>
      <c r="G14578" t="s">
        <v>17</v>
      </c>
      <c r="H14578" t="s">
        <v>17315</v>
      </c>
      <c r="I14578" s="74">
        <v>39878</v>
      </c>
      <c r="J14578" t="s">
        <v>19</v>
      </c>
      <c r="K14578" t="s">
        <v>19</v>
      </c>
    </row>
    <row r="14579" spans="1:11" hidden="1" x14ac:dyDescent="0.3">
      <c r="A14579" t="s">
        <v>3253</v>
      </c>
      <c r="B14579" t="s">
        <v>10977</v>
      </c>
      <c r="C14579" t="s">
        <v>22346</v>
      </c>
      <c r="D14579" t="s">
        <v>22347</v>
      </c>
      <c r="E14579" s="74">
        <v>39835</v>
      </c>
      <c r="F14579">
        <v>96.6</v>
      </c>
      <c r="G14579" t="s">
        <v>6</v>
      </c>
      <c r="H14579" t="s">
        <v>17339</v>
      </c>
      <c r="I14579" s="74">
        <v>39965</v>
      </c>
      <c r="J14579" t="s">
        <v>19</v>
      </c>
      <c r="K14579" t="s">
        <v>19</v>
      </c>
    </row>
    <row r="14580" spans="1:11" hidden="1" x14ac:dyDescent="0.3">
      <c r="A14580" t="s">
        <v>20535</v>
      </c>
      <c r="B14580" t="s">
        <v>20536</v>
      </c>
      <c r="C14580" t="s">
        <v>20046</v>
      </c>
      <c r="D14580" t="s">
        <v>20047</v>
      </c>
      <c r="E14580" s="74">
        <v>44174</v>
      </c>
      <c r="F14580">
        <v>0.308</v>
      </c>
      <c r="G14580" t="s">
        <v>17</v>
      </c>
      <c r="H14580" t="s">
        <v>17315</v>
      </c>
      <c r="I14580" s="74">
        <v>45174</v>
      </c>
      <c r="J14580" t="s">
        <v>19</v>
      </c>
      <c r="K14580" t="s">
        <v>19</v>
      </c>
    </row>
    <row r="14581" spans="1:11" hidden="1" x14ac:dyDescent="0.3">
      <c r="A14581" t="s">
        <v>10016</v>
      </c>
      <c r="B14581" t="s">
        <v>16889</v>
      </c>
      <c r="C14581" t="s">
        <v>17482</v>
      </c>
      <c r="D14581" t="s">
        <v>17483</v>
      </c>
      <c r="E14581" s="74">
        <v>44172</v>
      </c>
      <c r="F14581">
        <v>100</v>
      </c>
      <c r="G14581" t="s">
        <v>6</v>
      </c>
      <c r="H14581" t="s">
        <v>17339</v>
      </c>
      <c r="I14581" s="74">
        <v>44223</v>
      </c>
      <c r="J14581" t="s">
        <v>19</v>
      </c>
      <c r="K14581" t="s">
        <v>19</v>
      </c>
    </row>
    <row r="14582" spans="1:11" hidden="1" x14ac:dyDescent="0.3">
      <c r="A14582" t="s">
        <v>14962</v>
      </c>
      <c r="B14582" t="s">
        <v>14961</v>
      </c>
      <c r="C14582" t="s">
        <v>17492</v>
      </c>
      <c r="D14582" t="s">
        <v>17493</v>
      </c>
      <c r="E14582" s="74">
        <v>44713</v>
      </c>
      <c r="F14582">
        <v>50</v>
      </c>
      <c r="G14582" t="s">
        <v>17</v>
      </c>
      <c r="H14582" t="s">
        <v>17339</v>
      </c>
      <c r="I14582" s="74">
        <v>44798</v>
      </c>
      <c r="J14582" t="s">
        <v>19</v>
      </c>
      <c r="K14582" t="s">
        <v>19</v>
      </c>
    </row>
    <row r="14583" spans="1:11" hidden="1" x14ac:dyDescent="0.3">
      <c r="A14583" t="s">
        <v>10026</v>
      </c>
      <c r="B14583" t="s">
        <v>16883</v>
      </c>
      <c r="C14583" t="s">
        <v>17492</v>
      </c>
      <c r="D14583" t="s">
        <v>17493</v>
      </c>
      <c r="E14583" s="74">
        <v>44172</v>
      </c>
      <c r="F14583">
        <v>200</v>
      </c>
      <c r="G14583" t="s">
        <v>6</v>
      </c>
      <c r="H14583" t="s">
        <v>17339</v>
      </c>
      <c r="I14583" s="74">
        <v>44223</v>
      </c>
      <c r="J14583" t="s">
        <v>19</v>
      </c>
      <c r="K14583" t="s">
        <v>19</v>
      </c>
    </row>
    <row r="14584" spans="1:11" hidden="1" x14ac:dyDescent="0.3">
      <c r="A14584" t="s">
        <v>20405</v>
      </c>
      <c r="B14584" t="s">
        <v>20406</v>
      </c>
      <c r="C14584" t="s">
        <v>20376</v>
      </c>
      <c r="D14584" t="s">
        <v>20377</v>
      </c>
      <c r="E14584" s="74">
        <v>45198</v>
      </c>
      <c r="F14584">
        <v>6.4</v>
      </c>
      <c r="G14584" t="s">
        <v>17</v>
      </c>
      <c r="H14584" t="s">
        <v>17315</v>
      </c>
      <c r="I14584" s="74">
        <v>45247</v>
      </c>
      <c r="J14584" t="s">
        <v>19</v>
      </c>
      <c r="K14584" t="s">
        <v>19</v>
      </c>
    </row>
    <row r="14585" spans="1:11" hidden="1" x14ac:dyDescent="0.3">
      <c r="A14585" t="s">
        <v>3231</v>
      </c>
      <c r="B14585" t="s">
        <v>10759</v>
      </c>
      <c r="C14585" t="s">
        <v>22377</v>
      </c>
      <c r="D14585" t="s">
        <v>22378</v>
      </c>
      <c r="E14585" s="74">
        <v>31656</v>
      </c>
      <c r="F14585">
        <v>3.5</v>
      </c>
      <c r="G14585" t="s">
        <v>17369</v>
      </c>
      <c r="H14585" t="s">
        <v>17315</v>
      </c>
      <c r="I14585" s="74">
        <v>39828</v>
      </c>
      <c r="J14585" t="s">
        <v>19</v>
      </c>
      <c r="K14585" t="s">
        <v>19</v>
      </c>
    </row>
    <row r="14586" spans="1:11" hidden="1" x14ac:dyDescent="0.3">
      <c r="A14586" t="s">
        <v>20312</v>
      </c>
      <c r="B14586" t="s">
        <v>20313</v>
      </c>
      <c r="C14586" t="s">
        <v>17744</v>
      </c>
      <c r="D14586" t="s">
        <v>17745</v>
      </c>
      <c r="E14586" s="74">
        <v>45107</v>
      </c>
      <c r="F14586">
        <v>0.16500000000000001</v>
      </c>
      <c r="G14586" t="s">
        <v>17</v>
      </c>
      <c r="H14586" t="s">
        <v>17339</v>
      </c>
      <c r="I14586" s="74">
        <v>45128</v>
      </c>
      <c r="J14586" t="s">
        <v>19</v>
      </c>
      <c r="K14586" t="s">
        <v>19</v>
      </c>
    </row>
    <row r="14587" spans="1:11" hidden="1" x14ac:dyDescent="0.3">
      <c r="A14587" t="s">
        <v>15265</v>
      </c>
      <c r="B14587" t="s">
        <v>15264</v>
      </c>
      <c r="C14587" t="s">
        <v>17387</v>
      </c>
      <c r="D14587" t="s">
        <v>17388</v>
      </c>
      <c r="E14587" s="74">
        <v>44425</v>
      </c>
      <c r="F14587">
        <v>0.12</v>
      </c>
      <c r="G14587" t="s">
        <v>17</v>
      </c>
      <c r="H14587" t="s">
        <v>17315</v>
      </c>
      <c r="I14587" s="74">
        <v>44577</v>
      </c>
      <c r="J14587" t="s">
        <v>19</v>
      </c>
      <c r="K14587" t="s">
        <v>19</v>
      </c>
    </row>
    <row r="14588" spans="1:11" hidden="1" x14ac:dyDescent="0.3">
      <c r="A14588" t="s">
        <v>3580</v>
      </c>
      <c r="B14588" t="s">
        <v>12632</v>
      </c>
      <c r="C14588" t="s">
        <v>17793</v>
      </c>
      <c r="D14588" t="s">
        <v>17794</v>
      </c>
      <c r="E14588" s="74">
        <v>39407</v>
      </c>
      <c r="F14588">
        <v>204.7</v>
      </c>
      <c r="G14588" t="s">
        <v>6</v>
      </c>
      <c r="H14588" t="s">
        <v>17391</v>
      </c>
      <c r="I14588" s="74">
        <v>39582</v>
      </c>
      <c r="J14588" t="s">
        <v>19</v>
      </c>
      <c r="K14588" t="s">
        <v>19</v>
      </c>
    </row>
    <row r="14589" spans="1:11" hidden="1" x14ac:dyDescent="0.3">
      <c r="A14589" t="s">
        <v>28175</v>
      </c>
      <c r="B14589" t="s">
        <v>28176</v>
      </c>
      <c r="C14589" t="s">
        <v>17342</v>
      </c>
      <c r="D14589" t="s">
        <v>17343</v>
      </c>
      <c r="E14589" s="74">
        <v>45482</v>
      </c>
      <c r="F14589">
        <v>0.49929499999999999</v>
      </c>
      <c r="G14589" t="s">
        <v>17</v>
      </c>
      <c r="H14589" t="s">
        <v>17315</v>
      </c>
      <c r="I14589" s="74">
        <v>45639</v>
      </c>
      <c r="J14589" t="s">
        <v>19</v>
      </c>
      <c r="K14589" t="s">
        <v>19</v>
      </c>
    </row>
    <row r="14590" spans="1:11" hidden="1" x14ac:dyDescent="0.3">
      <c r="A14590" t="s">
        <v>3626</v>
      </c>
      <c r="B14590" t="s">
        <v>3627</v>
      </c>
      <c r="C14590" t="s">
        <v>17372</v>
      </c>
      <c r="D14590" t="s">
        <v>17373</v>
      </c>
      <c r="E14590" s="74">
        <v>30498</v>
      </c>
      <c r="F14590">
        <v>0.312</v>
      </c>
      <c r="G14590" t="s">
        <v>17369</v>
      </c>
      <c r="H14590" t="s">
        <v>17315</v>
      </c>
      <c r="I14590" s="74">
        <v>39651</v>
      </c>
      <c r="J14590" t="s">
        <v>19</v>
      </c>
      <c r="K14590" t="s">
        <v>19</v>
      </c>
    </row>
    <row r="14591" spans="1:11" hidden="1" x14ac:dyDescent="0.3">
      <c r="A14591" t="s">
        <v>923</v>
      </c>
      <c r="B14591" t="s">
        <v>12160</v>
      </c>
      <c r="C14591" t="s">
        <v>17372</v>
      </c>
      <c r="D14591" t="s">
        <v>17373</v>
      </c>
      <c r="E14591" s="74">
        <v>41969</v>
      </c>
      <c r="F14591">
        <v>1.5</v>
      </c>
      <c r="G14591" t="s">
        <v>17</v>
      </c>
      <c r="H14591" t="s">
        <v>17315</v>
      </c>
      <c r="I14591" s="74">
        <v>42037</v>
      </c>
      <c r="J14591" t="s">
        <v>19</v>
      </c>
      <c r="K14591" t="s">
        <v>19</v>
      </c>
    </row>
    <row r="14592" spans="1:11" hidden="1" x14ac:dyDescent="0.3">
      <c r="A14592" t="s">
        <v>919</v>
      </c>
      <c r="B14592" t="s">
        <v>12159</v>
      </c>
      <c r="C14592" t="s">
        <v>17372</v>
      </c>
      <c r="D14592" t="s">
        <v>17373</v>
      </c>
      <c r="E14592" s="74">
        <v>41969</v>
      </c>
      <c r="F14592">
        <v>1.5</v>
      </c>
      <c r="G14592" t="s">
        <v>17</v>
      </c>
      <c r="H14592" t="s">
        <v>17315</v>
      </c>
      <c r="I14592" s="74">
        <v>42037</v>
      </c>
      <c r="J14592" t="s">
        <v>19</v>
      </c>
      <c r="K14592" t="s">
        <v>19</v>
      </c>
    </row>
    <row r="14593" spans="1:11" hidden="1" x14ac:dyDescent="0.3">
      <c r="A14593" t="s">
        <v>25822</v>
      </c>
      <c r="B14593" t="s">
        <v>25823</v>
      </c>
      <c r="C14593" t="s">
        <v>18672</v>
      </c>
      <c r="D14593" t="s">
        <v>18673</v>
      </c>
      <c r="E14593" s="74">
        <v>45588</v>
      </c>
      <c r="F14593">
        <v>179</v>
      </c>
      <c r="G14593" t="s">
        <v>17</v>
      </c>
      <c r="H14593" t="s">
        <v>17379</v>
      </c>
      <c r="I14593" s="74">
        <v>45673</v>
      </c>
      <c r="J14593" t="s">
        <v>19</v>
      </c>
      <c r="K14593" t="s">
        <v>19</v>
      </c>
    </row>
    <row r="14594" spans="1:11" hidden="1" x14ac:dyDescent="0.3">
      <c r="A14594" t="s">
        <v>1340</v>
      </c>
      <c r="B14594" t="s">
        <v>12374</v>
      </c>
      <c r="C14594" t="s">
        <v>17456</v>
      </c>
      <c r="D14594" t="s">
        <v>17457</v>
      </c>
      <c r="E14594" s="74">
        <v>41159</v>
      </c>
      <c r="F14594">
        <v>0.26100000000000001</v>
      </c>
      <c r="G14594" t="s">
        <v>17369</v>
      </c>
      <c r="H14594" t="s">
        <v>17435</v>
      </c>
      <c r="I14594" s="74">
        <v>41715</v>
      </c>
      <c r="J14594" t="s">
        <v>19</v>
      </c>
      <c r="K14594" t="s">
        <v>19</v>
      </c>
    </row>
    <row r="14595" spans="1:11" hidden="1" x14ac:dyDescent="0.3">
      <c r="A14595" t="s">
        <v>6008</v>
      </c>
      <c r="B14595" t="s">
        <v>10971</v>
      </c>
      <c r="C14595" t="s">
        <v>18654</v>
      </c>
      <c r="D14595" t="s">
        <v>18655</v>
      </c>
      <c r="E14595" s="74">
        <v>43391</v>
      </c>
      <c r="F14595">
        <v>5.2</v>
      </c>
      <c r="G14595" t="s">
        <v>17623</v>
      </c>
      <c r="H14595" t="s">
        <v>17465</v>
      </c>
      <c r="I14595" s="74">
        <v>43819</v>
      </c>
      <c r="J14595" t="s">
        <v>19</v>
      </c>
      <c r="K14595" t="s">
        <v>19</v>
      </c>
    </row>
    <row r="14596" spans="1:11" hidden="1" x14ac:dyDescent="0.3">
      <c r="A14596" t="s">
        <v>8843</v>
      </c>
      <c r="B14596" t="s">
        <v>17219</v>
      </c>
      <c r="C14596" t="s">
        <v>17318</v>
      </c>
      <c r="D14596" t="s">
        <v>17319</v>
      </c>
      <c r="E14596" s="74">
        <v>42591</v>
      </c>
      <c r="F14596">
        <v>0.95899999999999996</v>
      </c>
      <c r="G14596" t="s">
        <v>17</v>
      </c>
      <c r="H14596" t="s">
        <v>17315</v>
      </c>
      <c r="I14596" s="74">
        <v>43986</v>
      </c>
      <c r="J14596" t="s">
        <v>19</v>
      </c>
      <c r="K14596" t="s">
        <v>19</v>
      </c>
    </row>
    <row r="14597" spans="1:11" hidden="1" x14ac:dyDescent="0.3">
      <c r="A14597" t="s">
        <v>3471</v>
      </c>
      <c r="B14597" t="s">
        <v>11670</v>
      </c>
      <c r="C14597" t="s">
        <v>17372</v>
      </c>
      <c r="D14597" t="s">
        <v>17373</v>
      </c>
      <c r="E14597" s="74">
        <v>31513</v>
      </c>
      <c r="F14597">
        <v>1.375</v>
      </c>
      <c r="G14597" t="s">
        <v>17369</v>
      </c>
      <c r="H14597" t="s">
        <v>17315</v>
      </c>
      <c r="I14597" s="74">
        <v>39651</v>
      </c>
      <c r="J14597" t="s">
        <v>19</v>
      </c>
      <c r="K14597" t="s">
        <v>19</v>
      </c>
    </row>
    <row r="14598" spans="1:11" hidden="1" x14ac:dyDescent="0.3">
      <c r="A14598" t="s">
        <v>3241</v>
      </c>
      <c r="B14598" t="s">
        <v>10867</v>
      </c>
      <c r="C14598" t="s">
        <v>22375</v>
      </c>
      <c r="D14598" t="s">
        <v>22376</v>
      </c>
      <c r="E14598" s="74">
        <v>37561</v>
      </c>
      <c r="F14598">
        <v>61.5</v>
      </c>
      <c r="G14598" t="s">
        <v>6</v>
      </c>
      <c r="H14598" t="s">
        <v>17315</v>
      </c>
      <c r="I14598" s="74">
        <v>39762</v>
      </c>
      <c r="J14598" t="s">
        <v>19</v>
      </c>
      <c r="K14598" t="s">
        <v>19</v>
      </c>
    </row>
    <row r="14599" spans="1:11" hidden="1" x14ac:dyDescent="0.3">
      <c r="A14599" t="s">
        <v>7652</v>
      </c>
      <c r="B14599" t="s">
        <v>10446</v>
      </c>
      <c r="C14599" t="s">
        <v>22392</v>
      </c>
      <c r="D14599" t="s">
        <v>22393</v>
      </c>
      <c r="E14599" s="74">
        <v>43791</v>
      </c>
      <c r="F14599">
        <v>201.6</v>
      </c>
      <c r="G14599" t="s">
        <v>6</v>
      </c>
      <c r="H14599" t="s">
        <v>17386</v>
      </c>
      <c r="I14599" s="74">
        <v>43867</v>
      </c>
      <c r="J14599" t="s">
        <v>19</v>
      </c>
      <c r="K14599" t="s">
        <v>19</v>
      </c>
    </row>
    <row r="14600" spans="1:11" hidden="1" x14ac:dyDescent="0.3">
      <c r="A14600" t="s">
        <v>3894</v>
      </c>
      <c r="B14600" t="s">
        <v>7717</v>
      </c>
      <c r="C14600" t="s">
        <v>22186</v>
      </c>
      <c r="D14600" t="s">
        <v>7717</v>
      </c>
      <c r="E14600" s="74">
        <v>42839</v>
      </c>
      <c r="F14600">
        <v>20</v>
      </c>
      <c r="G14600" t="s">
        <v>17</v>
      </c>
      <c r="H14600" t="s">
        <v>17315</v>
      </c>
      <c r="I14600" s="74">
        <v>42842</v>
      </c>
      <c r="J14600" t="s">
        <v>19</v>
      </c>
      <c r="K14600" t="s">
        <v>19</v>
      </c>
    </row>
    <row r="14601" spans="1:11" hidden="1" x14ac:dyDescent="0.3">
      <c r="A14601" t="s">
        <v>4114</v>
      </c>
      <c r="B14601" t="s">
        <v>4113</v>
      </c>
      <c r="C14601" t="s">
        <v>17410</v>
      </c>
      <c r="D14601" t="s">
        <v>17411</v>
      </c>
      <c r="E14601" s="74">
        <v>42899</v>
      </c>
      <c r="F14601">
        <v>6.0999999999999999E-2</v>
      </c>
      <c r="G14601" t="s">
        <v>17</v>
      </c>
      <c r="H14601" t="s">
        <v>17315</v>
      </c>
      <c r="I14601" s="74">
        <v>42949</v>
      </c>
      <c r="J14601" t="s">
        <v>19</v>
      </c>
      <c r="K14601" t="s">
        <v>19</v>
      </c>
    </row>
    <row r="14602" spans="1:11" hidden="1" x14ac:dyDescent="0.3">
      <c r="A14602" t="s">
        <v>4167</v>
      </c>
      <c r="B14602" t="s">
        <v>4113</v>
      </c>
      <c r="C14602" t="s">
        <v>17410</v>
      </c>
      <c r="D14602" t="s">
        <v>17411</v>
      </c>
      <c r="E14602" s="74">
        <v>42922</v>
      </c>
      <c r="F14602">
        <v>6.0999999999999999E-2</v>
      </c>
      <c r="G14602" t="s">
        <v>17</v>
      </c>
      <c r="H14602" t="s">
        <v>17315</v>
      </c>
      <c r="I14602" s="74">
        <v>42968</v>
      </c>
      <c r="J14602" t="s">
        <v>19</v>
      </c>
      <c r="K14602" t="s">
        <v>19</v>
      </c>
    </row>
    <row r="14603" spans="1:11" hidden="1" x14ac:dyDescent="0.3">
      <c r="A14603" t="s">
        <v>4168</v>
      </c>
      <c r="B14603" t="s">
        <v>4113</v>
      </c>
      <c r="C14603" t="s">
        <v>17410</v>
      </c>
      <c r="D14603" t="s">
        <v>17411</v>
      </c>
      <c r="E14603" s="74">
        <v>42922</v>
      </c>
      <c r="F14603">
        <v>4.2999999999999997E-2</v>
      </c>
      <c r="G14603" t="s">
        <v>17</v>
      </c>
      <c r="H14603" t="s">
        <v>17315</v>
      </c>
      <c r="I14603" s="74">
        <v>42968</v>
      </c>
      <c r="J14603" t="s">
        <v>19</v>
      </c>
      <c r="K14603" t="s">
        <v>19</v>
      </c>
    </row>
    <row r="14604" spans="1:11" hidden="1" x14ac:dyDescent="0.3">
      <c r="A14604" t="s">
        <v>4709</v>
      </c>
      <c r="B14604" t="s">
        <v>4113</v>
      </c>
      <c r="C14604" t="s">
        <v>17410</v>
      </c>
      <c r="D14604" t="s">
        <v>17411</v>
      </c>
      <c r="E14604" s="74">
        <v>42905</v>
      </c>
      <c r="F14604">
        <v>0.68</v>
      </c>
      <c r="G14604" t="s">
        <v>17</v>
      </c>
      <c r="H14604" t="s">
        <v>17315</v>
      </c>
      <c r="I14604" s="74">
        <v>43476</v>
      </c>
      <c r="J14604" t="s">
        <v>19</v>
      </c>
      <c r="K14604" t="s">
        <v>19</v>
      </c>
    </row>
    <row r="14605" spans="1:11" hidden="1" x14ac:dyDescent="0.3">
      <c r="A14605" t="s">
        <v>4729</v>
      </c>
      <c r="B14605" t="s">
        <v>4113</v>
      </c>
      <c r="C14605" t="s">
        <v>17410</v>
      </c>
      <c r="D14605" t="s">
        <v>17411</v>
      </c>
      <c r="E14605" s="74">
        <v>42927</v>
      </c>
      <c r="F14605">
        <v>0.10199999999999999</v>
      </c>
      <c r="G14605" t="s">
        <v>17</v>
      </c>
      <c r="H14605" t="s">
        <v>17315</v>
      </c>
      <c r="I14605" s="74">
        <v>43452</v>
      </c>
      <c r="J14605" t="s">
        <v>19</v>
      </c>
      <c r="K14605" t="s">
        <v>19</v>
      </c>
    </row>
    <row r="14606" spans="1:11" hidden="1" x14ac:dyDescent="0.3">
      <c r="A14606" t="s">
        <v>4767</v>
      </c>
      <c r="B14606" t="s">
        <v>4113</v>
      </c>
      <c r="C14606" t="s">
        <v>17410</v>
      </c>
      <c r="D14606" t="s">
        <v>17411</v>
      </c>
      <c r="E14606" s="74">
        <v>42907</v>
      </c>
      <c r="F14606">
        <v>0.17</v>
      </c>
      <c r="G14606" t="s">
        <v>17</v>
      </c>
      <c r="H14606" t="s">
        <v>17315</v>
      </c>
      <c r="I14606" s="74">
        <v>43508</v>
      </c>
      <c r="J14606" t="s">
        <v>19</v>
      </c>
      <c r="K14606" t="s">
        <v>19</v>
      </c>
    </row>
    <row r="14607" spans="1:11" hidden="1" x14ac:dyDescent="0.3">
      <c r="A14607" t="s">
        <v>4768</v>
      </c>
      <c r="B14607" t="s">
        <v>4113</v>
      </c>
      <c r="C14607" t="s">
        <v>17410</v>
      </c>
      <c r="D14607" t="s">
        <v>17411</v>
      </c>
      <c r="E14607" s="74">
        <v>42906</v>
      </c>
      <c r="F14607">
        <v>0.17</v>
      </c>
      <c r="G14607" t="s">
        <v>17</v>
      </c>
      <c r="H14607" t="s">
        <v>17315</v>
      </c>
      <c r="I14607" s="74">
        <v>43508</v>
      </c>
      <c r="J14607" t="s">
        <v>19</v>
      </c>
      <c r="K14607" t="s">
        <v>19</v>
      </c>
    </row>
    <row r="14608" spans="1:11" hidden="1" x14ac:dyDescent="0.3">
      <c r="A14608" t="s">
        <v>4769</v>
      </c>
      <c r="B14608" t="s">
        <v>4113</v>
      </c>
      <c r="C14608" t="s">
        <v>17410</v>
      </c>
      <c r="D14608" t="s">
        <v>17411</v>
      </c>
      <c r="E14608" s="74">
        <v>42913</v>
      </c>
      <c r="F14608">
        <v>4.3999999999999997E-2</v>
      </c>
      <c r="G14608" t="s">
        <v>17</v>
      </c>
      <c r="H14608" t="s">
        <v>17315</v>
      </c>
      <c r="I14608" s="74">
        <v>43508</v>
      </c>
      <c r="J14608" t="s">
        <v>19</v>
      </c>
      <c r="K14608" t="s">
        <v>19</v>
      </c>
    </row>
    <row r="14609" spans="1:11" hidden="1" x14ac:dyDescent="0.3">
      <c r="A14609" t="s">
        <v>4770</v>
      </c>
      <c r="B14609" t="s">
        <v>4113</v>
      </c>
      <c r="C14609" t="s">
        <v>17410</v>
      </c>
      <c r="D14609" t="s">
        <v>17411</v>
      </c>
      <c r="E14609" s="74">
        <v>42912</v>
      </c>
      <c r="F14609">
        <v>6.0999999999999999E-2</v>
      </c>
      <c r="G14609" t="s">
        <v>17</v>
      </c>
      <c r="H14609" t="s">
        <v>17315</v>
      </c>
      <c r="I14609" s="74">
        <v>43508</v>
      </c>
      <c r="J14609" t="s">
        <v>19</v>
      </c>
      <c r="K14609" t="s">
        <v>19</v>
      </c>
    </row>
    <row r="14610" spans="1:11" hidden="1" x14ac:dyDescent="0.3">
      <c r="A14610" t="s">
        <v>4771</v>
      </c>
      <c r="B14610" t="s">
        <v>4113</v>
      </c>
      <c r="C14610" t="s">
        <v>17410</v>
      </c>
      <c r="D14610" t="s">
        <v>17411</v>
      </c>
      <c r="E14610" s="74">
        <v>42916</v>
      </c>
      <c r="F14610">
        <v>6.8000000000000005E-2</v>
      </c>
      <c r="G14610" t="s">
        <v>17</v>
      </c>
      <c r="H14610" t="s">
        <v>17315</v>
      </c>
      <c r="I14610" s="74">
        <v>43508</v>
      </c>
      <c r="J14610" t="s">
        <v>19</v>
      </c>
      <c r="K14610" t="s">
        <v>19</v>
      </c>
    </row>
    <row r="14611" spans="1:11" hidden="1" x14ac:dyDescent="0.3">
      <c r="A14611" t="s">
        <v>4772</v>
      </c>
      <c r="B14611" t="s">
        <v>4113</v>
      </c>
      <c r="C14611" t="s">
        <v>17410</v>
      </c>
      <c r="D14611" t="s">
        <v>17411</v>
      </c>
      <c r="E14611" s="74">
        <v>42907</v>
      </c>
      <c r="F14611">
        <v>5.0999999999999997E-2</v>
      </c>
      <c r="G14611" t="s">
        <v>17</v>
      </c>
      <c r="H14611" t="s">
        <v>17315</v>
      </c>
      <c r="I14611" s="74">
        <v>43508</v>
      </c>
      <c r="J14611" t="s">
        <v>19</v>
      </c>
      <c r="K14611" t="s">
        <v>19</v>
      </c>
    </row>
    <row r="14612" spans="1:11" hidden="1" x14ac:dyDescent="0.3">
      <c r="A14612" t="s">
        <v>4773</v>
      </c>
      <c r="B14612" t="s">
        <v>4113</v>
      </c>
      <c r="C14612" t="s">
        <v>17410</v>
      </c>
      <c r="D14612" t="s">
        <v>17411</v>
      </c>
      <c r="E14612" s="74">
        <v>42912</v>
      </c>
      <c r="F14612">
        <v>4.3999999999999997E-2</v>
      </c>
      <c r="G14612" t="s">
        <v>17</v>
      </c>
      <c r="H14612" t="s">
        <v>17315</v>
      </c>
      <c r="I14612" s="74">
        <v>43508</v>
      </c>
      <c r="J14612" t="s">
        <v>19</v>
      </c>
      <c r="K14612" t="s">
        <v>19</v>
      </c>
    </row>
    <row r="14613" spans="1:11" hidden="1" x14ac:dyDescent="0.3">
      <c r="A14613" t="s">
        <v>4774</v>
      </c>
      <c r="B14613" t="s">
        <v>4113</v>
      </c>
      <c r="C14613" t="s">
        <v>17410</v>
      </c>
      <c r="D14613" t="s">
        <v>17411</v>
      </c>
      <c r="E14613" s="74">
        <v>42906</v>
      </c>
      <c r="F14613">
        <v>5.0999999999999997E-2</v>
      </c>
      <c r="G14613" t="s">
        <v>17</v>
      </c>
      <c r="H14613" t="s">
        <v>17315</v>
      </c>
      <c r="I14613" s="74">
        <v>43508</v>
      </c>
      <c r="J14613" t="s">
        <v>19</v>
      </c>
      <c r="K14613" t="s">
        <v>19</v>
      </c>
    </row>
    <row r="14614" spans="1:11" hidden="1" x14ac:dyDescent="0.3">
      <c r="A14614" t="s">
        <v>7669</v>
      </c>
      <c r="B14614" t="s">
        <v>10434</v>
      </c>
      <c r="C14614" t="s">
        <v>17428</v>
      </c>
      <c r="D14614" t="s">
        <v>17429</v>
      </c>
      <c r="E14614" s="74">
        <v>42978</v>
      </c>
      <c r="F14614">
        <v>9.9000000000000005E-2</v>
      </c>
      <c r="G14614" t="s">
        <v>17</v>
      </c>
      <c r="H14614" t="s">
        <v>17315</v>
      </c>
      <c r="I14614" s="74">
        <v>43886</v>
      </c>
      <c r="J14614" t="s">
        <v>19</v>
      </c>
      <c r="K14614" t="s">
        <v>19</v>
      </c>
    </row>
    <row r="14615" spans="1:11" hidden="1" x14ac:dyDescent="0.3">
      <c r="A14615" t="s">
        <v>25698</v>
      </c>
      <c r="B14615" t="s">
        <v>25699</v>
      </c>
      <c r="C14615" t="s">
        <v>17538</v>
      </c>
      <c r="D14615" t="s">
        <v>17539</v>
      </c>
      <c r="E14615" s="74">
        <v>45399</v>
      </c>
      <c r="F14615">
        <v>0.20499999999999999</v>
      </c>
      <c r="G14615" t="s">
        <v>17</v>
      </c>
      <c r="H14615" t="s">
        <v>17315</v>
      </c>
      <c r="I14615" s="74">
        <v>45471</v>
      </c>
      <c r="J14615" t="s">
        <v>19</v>
      </c>
      <c r="K14615" t="s">
        <v>19</v>
      </c>
    </row>
    <row r="14616" spans="1:11" hidden="1" x14ac:dyDescent="0.3">
      <c r="A14616" t="s">
        <v>10079</v>
      </c>
      <c r="B14616" t="s">
        <v>16821</v>
      </c>
      <c r="C14616" t="s">
        <v>17382</v>
      </c>
      <c r="D14616" t="s">
        <v>17383</v>
      </c>
      <c r="E14616" s="74">
        <v>43013</v>
      </c>
      <c r="F14616">
        <v>0.11600000000000001</v>
      </c>
      <c r="G14616" t="s">
        <v>17</v>
      </c>
      <c r="H14616" t="s">
        <v>17315</v>
      </c>
      <c r="I14616" s="74">
        <v>44200</v>
      </c>
      <c r="J14616" t="s">
        <v>19</v>
      </c>
      <c r="K14616" t="s">
        <v>19</v>
      </c>
    </row>
    <row r="14617" spans="1:11" hidden="1" x14ac:dyDescent="0.3">
      <c r="A14617" t="s">
        <v>10078</v>
      </c>
      <c r="B14617" t="s">
        <v>16822</v>
      </c>
      <c r="C14617" t="s">
        <v>17382</v>
      </c>
      <c r="D14617" t="s">
        <v>17383</v>
      </c>
      <c r="E14617" s="74">
        <v>43013</v>
      </c>
      <c r="F14617">
        <v>6.5000000000000002E-2</v>
      </c>
      <c r="G14617" t="s">
        <v>17</v>
      </c>
      <c r="H14617" t="s">
        <v>17315</v>
      </c>
      <c r="I14617" s="74">
        <v>44200</v>
      </c>
      <c r="J14617" t="s">
        <v>19</v>
      </c>
      <c r="K14617" t="s">
        <v>19</v>
      </c>
    </row>
    <row r="14618" spans="1:11" hidden="1" x14ac:dyDescent="0.3">
      <c r="A14618" t="s">
        <v>10076</v>
      </c>
      <c r="B14618" t="s">
        <v>16824</v>
      </c>
      <c r="C14618" t="s">
        <v>17382</v>
      </c>
      <c r="D14618" t="s">
        <v>17383</v>
      </c>
      <c r="E14618" s="74">
        <v>42999</v>
      </c>
      <c r="F14618">
        <v>1.0999999999999999E-2</v>
      </c>
      <c r="G14618" t="s">
        <v>17</v>
      </c>
      <c r="H14618" t="s">
        <v>17315</v>
      </c>
      <c r="I14618" s="74">
        <v>44200</v>
      </c>
      <c r="J14618" t="s">
        <v>19</v>
      </c>
      <c r="K14618" t="s">
        <v>19</v>
      </c>
    </row>
    <row r="14619" spans="1:11" hidden="1" x14ac:dyDescent="0.3">
      <c r="A14619" t="s">
        <v>10074</v>
      </c>
      <c r="B14619" t="s">
        <v>16826</v>
      </c>
      <c r="C14619" t="s">
        <v>17382</v>
      </c>
      <c r="D14619" t="s">
        <v>17383</v>
      </c>
      <c r="E14619" s="74">
        <v>42999</v>
      </c>
      <c r="F14619">
        <v>4.0000000000000001E-3</v>
      </c>
      <c r="G14619" t="s">
        <v>17</v>
      </c>
      <c r="H14619" t="s">
        <v>17315</v>
      </c>
      <c r="I14619" s="74">
        <v>44200</v>
      </c>
      <c r="J14619" t="s">
        <v>19</v>
      </c>
      <c r="K14619" t="s">
        <v>19</v>
      </c>
    </row>
    <row r="14620" spans="1:11" hidden="1" x14ac:dyDescent="0.3">
      <c r="A14620" t="s">
        <v>10075</v>
      </c>
      <c r="B14620" t="s">
        <v>16825</v>
      </c>
      <c r="C14620" t="s">
        <v>17382</v>
      </c>
      <c r="D14620" t="s">
        <v>17383</v>
      </c>
      <c r="E14620" s="74">
        <v>42976</v>
      </c>
      <c r="F14620">
        <v>5.0000000000000001E-3</v>
      </c>
      <c r="G14620" t="s">
        <v>17</v>
      </c>
      <c r="H14620" t="s">
        <v>17315</v>
      </c>
      <c r="I14620" s="74">
        <v>44200</v>
      </c>
      <c r="J14620" t="s">
        <v>19</v>
      </c>
      <c r="K14620" t="s">
        <v>19</v>
      </c>
    </row>
    <row r="14621" spans="1:11" hidden="1" x14ac:dyDescent="0.3">
      <c r="A14621" t="s">
        <v>10077</v>
      </c>
      <c r="B14621" t="s">
        <v>16823</v>
      </c>
      <c r="C14621" t="s">
        <v>17382</v>
      </c>
      <c r="D14621" t="s">
        <v>17383</v>
      </c>
      <c r="E14621" s="74">
        <v>43013</v>
      </c>
      <c r="F14621">
        <v>5.8999999999999997E-2</v>
      </c>
      <c r="G14621" t="s">
        <v>17</v>
      </c>
      <c r="H14621" t="s">
        <v>17315</v>
      </c>
      <c r="I14621" s="74">
        <v>44200</v>
      </c>
      <c r="J14621" t="s">
        <v>19</v>
      </c>
      <c r="K14621" t="s">
        <v>19</v>
      </c>
    </row>
    <row r="14622" spans="1:11" hidden="1" x14ac:dyDescent="0.3">
      <c r="A14622" t="s">
        <v>2938</v>
      </c>
      <c r="B14622" t="s">
        <v>13439</v>
      </c>
      <c r="C14622" t="s">
        <v>18548</v>
      </c>
      <c r="D14622" t="s">
        <v>18549</v>
      </c>
      <c r="E14622" s="74">
        <v>40126</v>
      </c>
      <c r="F14622">
        <v>44</v>
      </c>
      <c r="G14622" t="s">
        <v>6</v>
      </c>
      <c r="H14622" t="s">
        <v>17391</v>
      </c>
      <c r="I14622" s="74">
        <v>40133</v>
      </c>
      <c r="J14622" t="s">
        <v>19</v>
      </c>
      <c r="K14622" t="s">
        <v>19</v>
      </c>
    </row>
    <row r="14623" spans="1:11" hidden="1" x14ac:dyDescent="0.3">
      <c r="A14623" t="s">
        <v>3683</v>
      </c>
      <c r="B14623" t="s">
        <v>13439</v>
      </c>
      <c r="C14623" t="s">
        <v>18548</v>
      </c>
      <c r="D14623" t="s">
        <v>18549</v>
      </c>
      <c r="E14623" s="74">
        <v>39073</v>
      </c>
      <c r="F14623">
        <v>228.6</v>
      </c>
      <c r="G14623" t="s">
        <v>6</v>
      </c>
      <c r="H14623" t="s">
        <v>17391</v>
      </c>
      <c r="I14623" s="74">
        <v>39499</v>
      </c>
      <c r="J14623" t="s">
        <v>19</v>
      </c>
      <c r="K14623" t="s">
        <v>19</v>
      </c>
    </row>
    <row r="14624" spans="1:11" hidden="1" x14ac:dyDescent="0.3">
      <c r="A14624" t="s">
        <v>1712</v>
      </c>
      <c r="B14624" t="s">
        <v>12663</v>
      </c>
      <c r="C14624" t="s">
        <v>17621</v>
      </c>
      <c r="D14624" t="s">
        <v>17622</v>
      </c>
      <c r="E14624" s="74">
        <v>41614</v>
      </c>
      <c r="F14624">
        <v>25</v>
      </c>
      <c r="G14624" t="s">
        <v>17623</v>
      </c>
      <c r="H14624" t="s">
        <v>17465</v>
      </c>
      <c r="I14624" s="74">
        <v>41642</v>
      </c>
      <c r="J14624" t="s">
        <v>19</v>
      </c>
      <c r="K14624" t="s">
        <v>19</v>
      </c>
    </row>
    <row r="14625" spans="1:11" hidden="1" x14ac:dyDescent="0.3">
      <c r="A14625" t="s">
        <v>699</v>
      </c>
      <c r="B14625" t="s">
        <v>12023</v>
      </c>
      <c r="C14625" t="s">
        <v>17621</v>
      </c>
      <c r="D14625" t="s">
        <v>17622</v>
      </c>
      <c r="E14625" s="74">
        <v>42264</v>
      </c>
      <c r="F14625">
        <v>25</v>
      </c>
      <c r="G14625" t="s">
        <v>17623</v>
      </c>
      <c r="H14625" t="s">
        <v>17465</v>
      </c>
      <c r="I14625" s="74">
        <v>42272</v>
      </c>
      <c r="J14625" t="s">
        <v>19</v>
      </c>
      <c r="K14625" t="s">
        <v>19</v>
      </c>
    </row>
    <row r="14626" spans="1:11" hidden="1" x14ac:dyDescent="0.3">
      <c r="A14626" t="s">
        <v>2215</v>
      </c>
      <c r="B14626" t="s">
        <v>13033</v>
      </c>
      <c r="C14626" t="s">
        <v>17668</v>
      </c>
      <c r="D14626" t="s">
        <v>17669</v>
      </c>
      <c r="E14626" s="74">
        <v>41092</v>
      </c>
      <c r="F14626">
        <v>27.3</v>
      </c>
      <c r="G14626" t="s">
        <v>6</v>
      </c>
      <c r="H14626" t="s">
        <v>17324</v>
      </c>
      <c r="I14626" s="74">
        <v>41095</v>
      </c>
      <c r="J14626" t="s">
        <v>19</v>
      </c>
      <c r="K14626" t="s">
        <v>19</v>
      </c>
    </row>
    <row r="14627" spans="1:11" hidden="1" x14ac:dyDescent="0.3">
      <c r="A14627" t="s">
        <v>10133</v>
      </c>
      <c r="B14627" t="s">
        <v>16731</v>
      </c>
      <c r="C14627" t="s">
        <v>17428</v>
      </c>
      <c r="D14627" t="s">
        <v>17429</v>
      </c>
      <c r="E14627" s="74">
        <v>44179</v>
      </c>
      <c r="F14627">
        <v>13</v>
      </c>
      <c r="G14627" t="s">
        <v>17</v>
      </c>
      <c r="H14627" t="s">
        <v>17315</v>
      </c>
      <c r="I14627" s="74">
        <v>44232</v>
      </c>
      <c r="J14627" t="s">
        <v>19</v>
      </c>
      <c r="K14627" t="s">
        <v>19</v>
      </c>
    </row>
    <row r="14628" spans="1:11" hidden="1" x14ac:dyDescent="0.3">
      <c r="A14628" t="s">
        <v>979</v>
      </c>
      <c r="B14628" t="s">
        <v>12185</v>
      </c>
      <c r="C14628" t="s">
        <v>17372</v>
      </c>
      <c r="D14628" t="s">
        <v>17373</v>
      </c>
      <c r="E14628" s="74">
        <v>42053</v>
      </c>
      <c r="F14628">
        <v>20</v>
      </c>
      <c r="G14628" t="s">
        <v>17</v>
      </c>
      <c r="H14628" t="s">
        <v>17315</v>
      </c>
      <c r="I14628" s="74">
        <v>42058</v>
      </c>
      <c r="J14628" t="s">
        <v>19</v>
      </c>
      <c r="K14628" t="s">
        <v>19</v>
      </c>
    </row>
    <row r="14629" spans="1:11" hidden="1" x14ac:dyDescent="0.3">
      <c r="A14629" t="s">
        <v>60</v>
      </c>
      <c r="B14629" t="s">
        <v>11653</v>
      </c>
      <c r="C14629" t="s">
        <v>17372</v>
      </c>
      <c r="D14629" t="s">
        <v>17373</v>
      </c>
      <c r="E14629" s="74">
        <v>42745</v>
      </c>
      <c r="F14629">
        <v>15</v>
      </c>
      <c r="G14629" t="s">
        <v>17</v>
      </c>
      <c r="H14629" t="s">
        <v>17315</v>
      </c>
      <c r="I14629" s="74">
        <v>42773</v>
      </c>
      <c r="J14629" t="s">
        <v>19</v>
      </c>
      <c r="K14629" t="s">
        <v>19</v>
      </c>
    </row>
    <row r="14630" spans="1:11" hidden="1" x14ac:dyDescent="0.3">
      <c r="A14630" t="s">
        <v>16097</v>
      </c>
      <c r="B14630" t="s">
        <v>16096</v>
      </c>
      <c r="C14630" t="s">
        <v>17361</v>
      </c>
      <c r="D14630" t="s">
        <v>17362</v>
      </c>
      <c r="E14630" s="74">
        <v>43446</v>
      </c>
      <c r="F14630">
        <v>0.33700000000000002</v>
      </c>
      <c r="G14630" t="s">
        <v>17</v>
      </c>
      <c r="H14630" t="s">
        <v>17315</v>
      </c>
      <c r="I14630" s="74">
        <v>44351</v>
      </c>
      <c r="J14630" t="s">
        <v>19</v>
      </c>
      <c r="K14630" t="s">
        <v>19</v>
      </c>
    </row>
    <row r="14631" spans="1:11" hidden="1" x14ac:dyDescent="0.3">
      <c r="A14631" t="s">
        <v>16006</v>
      </c>
      <c r="B14631" t="s">
        <v>16005</v>
      </c>
      <c r="C14631" t="s">
        <v>17361</v>
      </c>
      <c r="D14631" t="s">
        <v>17362</v>
      </c>
      <c r="E14631" s="74">
        <v>43444</v>
      </c>
      <c r="F14631">
        <v>0.33700000000000002</v>
      </c>
      <c r="G14631" t="s">
        <v>17</v>
      </c>
      <c r="H14631" t="s">
        <v>17315</v>
      </c>
      <c r="I14631" s="74">
        <v>44337</v>
      </c>
      <c r="J14631" t="s">
        <v>19</v>
      </c>
      <c r="K14631" t="s">
        <v>19</v>
      </c>
    </row>
    <row r="14632" spans="1:11" hidden="1" x14ac:dyDescent="0.3">
      <c r="A14632" t="s">
        <v>2960</v>
      </c>
      <c r="B14632" t="s">
        <v>14923</v>
      </c>
      <c r="C14632" t="s">
        <v>17482</v>
      </c>
      <c r="D14632" t="s">
        <v>17483</v>
      </c>
      <c r="E14632" s="74">
        <v>19359</v>
      </c>
      <c r="F14632">
        <v>14.4</v>
      </c>
      <c r="G14632" t="s">
        <v>17369</v>
      </c>
      <c r="H14632" t="s">
        <v>17339</v>
      </c>
      <c r="I14632" s="74">
        <v>40074</v>
      </c>
      <c r="J14632" t="s">
        <v>17325</v>
      </c>
      <c r="K14632" t="s">
        <v>19</v>
      </c>
    </row>
    <row r="14633" spans="1:11" hidden="1" x14ac:dyDescent="0.3">
      <c r="A14633" t="s">
        <v>2960</v>
      </c>
      <c r="B14633" t="s">
        <v>14923</v>
      </c>
      <c r="C14633" t="s">
        <v>17482</v>
      </c>
      <c r="D14633" t="s">
        <v>17483</v>
      </c>
      <c r="E14633" s="74">
        <v>19359</v>
      </c>
      <c r="F14633">
        <v>14.4</v>
      </c>
      <c r="G14633" t="s">
        <v>17390</v>
      </c>
      <c r="H14633" t="s">
        <v>17339</v>
      </c>
      <c r="I14633" s="74">
        <v>40074</v>
      </c>
      <c r="J14633" t="s">
        <v>17325</v>
      </c>
      <c r="K14633" t="s">
        <v>19</v>
      </c>
    </row>
    <row r="14634" spans="1:11" hidden="1" x14ac:dyDescent="0.3">
      <c r="A14634" t="s">
        <v>2960</v>
      </c>
      <c r="B14634" t="s">
        <v>14923</v>
      </c>
      <c r="C14634" t="s">
        <v>17482</v>
      </c>
      <c r="D14634" t="s">
        <v>17483</v>
      </c>
      <c r="E14634" s="74">
        <v>19359</v>
      </c>
      <c r="F14634">
        <v>14.4</v>
      </c>
      <c r="G14634" t="s">
        <v>17392</v>
      </c>
      <c r="H14634" t="s">
        <v>17339</v>
      </c>
      <c r="I14634" s="74">
        <v>40074</v>
      </c>
      <c r="J14634" t="s">
        <v>17325</v>
      </c>
      <c r="K14634" t="s">
        <v>19</v>
      </c>
    </row>
    <row r="14635" spans="1:11" hidden="1" x14ac:dyDescent="0.3">
      <c r="A14635" t="s">
        <v>2956</v>
      </c>
      <c r="B14635" t="s">
        <v>14923</v>
      </c>
      <c r="C14635" t="s">
        <v>17482</v>
      </c>
      <c r="D14635" t="s">
        <v>17483</v>
      </c>
      <c r="E14635" s="74">
        <v>8888</v>
      </c>
      <c r="F14635">
        <v>1</v>
      </c>
      <c r="G14635" t="s">
        <v>17369</v>
      </c>
      <c r="H14635" t="s">
        <v>17339</v>
      </c>
      <c r="I14635" s="74">
        <v>40074</v>
      </c>
      <c r="J14635" t="s">
        <v>19</v>
      </c>
      <c r="K14635" t="s">
        <v>19</v>
      </c>
    </row>
    <row r="14636" spans="1:11" hidden="1" x14ac:dyDescent="0.3">
      <c r="A14636" t="s">
        <v>2812</v>
      </c>
      <c r="B14636" t="s">
        <v>13542</v>
      </c>
      <c r="C14636" t="s">
        <v>19730</v>
      </c>
      <c r="D14636" t="s">
        <v>19731</v>
      </c>
      <c r="E14636" s="74">
        <v>39814</v>
      </c>
      <c r="F14636">
        <v>0.16</v>
      </c>
      <c r="G14636" t="s">
        <v>17</v>
      </c>
      <c r="H14636" t="s">
        <v>17315</v>
      </c>
      <c r="I14636" s="74">
        <v>40343</v>
      </c>
      <c r="J14636" t="s">
        <v>19</v>
      </c>
      <c r="K14636" t="s">
        <v>19</v>
      </c>
    </row>
    <row r="14637" spans="1:11" hidden="1" x14ac:dyDescent="0.3">
      <c r="A14637" t="s">
        <v>14795</v>
      </c>
      <c r="B14637" t="s">
        <v>14794</v>
      </c>
      <c r="C14637" t="s">
        <v>17348</v>
      </c>
      <c r="D14637" t="s">
        <v>17349</v>
      </c>
      <c r="E14637" s="74">
        <v>42894</v>
      </c>
      <c r="F14637">
        <v>0.79700000000000004</v>
      </c>
      <c r="G14637" t="s">
        <v>17</v>
      </c>
      <c r="H14637" t="s">
        <v>17315</v>
      </c>
      <c r="I14637" s="74">
        <v>44733</v>
      </c>
      <c r="J14637" t="s">
        <v>19</v>
      </c>
      <c r="K14637" t="s">
        <v>19</v>
      </c>
    </row>
    <row r="14638" spans="1:11" hidden="1" x14ac:dyDescent="0.3">
      <c r="A14638" t="s">
        <v>17204</v>
      </c>
      <c r="B14638" t="s">
        <v>17203</v>
      </c>
      <c r="C14638" t="s">
        <v>17337</v>
      </c>
      <c r="D14638" t="s">
        <v>17338</v>
      </c>
      <c r="E14638" s="74">
        <v>44291</v>
      </c>
      <c r="F14638">
        <v>2.5</v>
      </c>
      <c r="G14638" t="s">
        <v>17</v>
      </c>
      <c r="H14638" t="s">
        <v>17339</v>
      </c>
      <c r="I14638" s="74">
        <v>44323</v>
      </c>
      <c r="J14638" t="s">
        <v>19</v>
      </c>
      <c r="K14638" t="s">
        <v>19</v>
      </c>
    </row>
    <row r="14639" spans="1:11" hidden="1" x14ac:dyDescent="0.3">
      <c r="A14639" t="s">
        <v>309</v>
      </c>
      <c r="B14639" t="s">
        <v>11810</v>
      </c>
      <c r="C14639" t="s">
        <v>17365</v>
      </c>
      <c r="D14639" t="s">
        <v>17366</v>
      </c>
      <c r="E14639" s="74">
        <v>41171</v>
      </c>
      <c r="F14639">
        <v>0.5</v>
      </c>
      <c r="G14639" t="s">
        <v>17369</v>
      </c>
      <c r="H14639" t="s">
        <v>17441</v>
      </c>
      <c r="I14639" s="74">
        <v>42727</v>
      </c>
      <c r="J14639" t="s">
        <v>19</v>
      </c>
      <c r="K14639" t="s">
        <v>19</v>
      </c>
    </row>
    <row r="14640" spans="1:11" hidden="1" x14ac:dyDescent="0.3">
      <c r="A14640" t="s">
        <v>4178</v>
      </c>
      <c r="B14640" t="s">
        <v>11546</v>
      </c>
      <c r="C14640" t="s">
        <v>17365</v>
      </c>
      <c r="D14640" t="s">
        <v>17366</v>
      </c>
      <c r="E14640" s="74">
        <v>31017</v>
      </c>
      <c r="F14640">
        <v>6.1</v>
      </c>
      <c r="G14640" t="s">
        <v>21806</v>
      </c>
      <c r="H14640" t="s">
        <v>17441</v>
      </c>
      <c r="I14640" s="74">
        <v>42992</v>
      </c>
      <c r="J14640" t="s">
        <v>19</v>
      </c>
      <c r="K14640" t="s">
        <v>19</v>
      </c>
    </row>
    <row r="14641" spans="1:11" hidden="1" x14ac:dyDescent="0.3">
      <c r="A14641" t="s">
        <v>3198</v>
      </c>
      <c r="B14641" t="s">
        <v>10498</v>
      </c>
      <c r="C14641" t="s">
        <v>22390</v>
      </c>
      <c r="D14641" t="s">
        <v>22391</v>
      </c>
      <c r="E14641" s="74">
        <v>39813</v>
      </c>
      <c r="F14641">
        <v>72</v>
      </c>
      <c r="G14641" t="s">
        <v>6</v>
      </c>
      <c r="H14641" t="s">
        <v>17339</v>
      </c>
      <c r="I14641" s="74">
        <v>39828</v>
      </c>
      <c r="J14641" t="s">
        <v>19</v>
      </c>
      <c r="K14641" t="s">
        <v>19</v>
      </c>
    </row>
    <row r="14642" spans="1:11" hidden="1" x14ac:dyDescent="0.3">
      <c r="A14642" t="s">
        <v>8886</v>
      </c>
      <c r="B14642" t="s">
        <v>17191</v>
      </c>
      <c r="C14642" t="s">
        <v>17346</v>
      </c>
      <c r="D14642" t="s">
        <v>17347</v>
      </c>
      <c r="E14642" s="74">
        <v>41551</v>
      </c>
      <c r="F14642">
        <v>0.17499999999999999</v>
      </c>
      <c r="G14642" t="s">
        <v>17</v>
      </c>
      <c r="H14642" t="s">
        <v>17315</v>
      </c>
      <c r="I14642" s="74">
        <v>44116</v>
      </c>
      <c r="J14642" t="s">
        <v>19</v>
      </c>
      <c r="K14642" t="s">
        <v>19</v>
      </c>
    </row>
    <row r="14643" spans="1:11" hidden="1" x14ac:dyDescent="0.3">
      <c r="A14643" t="s">
        <v>14928</v>
      </c>
      <c r="B14643" t="s">
        <v>14927</v>
      </c>
      <c r="C14643" t="s">
        <v>17538</v>
      </c>
      <c r="D14643" t="s">
        <v>17539</v>
      </c>
      <c r="E14643" s="74">
        <v>44652</v>
      </c>
      <c r="F14643">
        <v>0.9</v>
      </c>
      <c r="G14643" t="s">
        <v>17</v>
      </c>
      <c r="H14643" t="s">
        <v>17315</v>
      </c>
      <c r="I14643" s="74">
        <v>44699</v>
      </c>
      <c r="J14643" t="s">
        <v>19</v>
      </c>
      <c r="K14643" t="s">
        <v>19</v>
      </c>
    </row>
    <row r="14644" spans="1:11" hidden="1" x14ac:dyDescent="0.3">
      <c r="A14644" t="s">
        <v>15865</v>
      </c>
      <c r="B14644" t="s">
        <v>15864</v>
      </c>
      <c r="C14644" t="s">
        <v>17633</v>
      </c>
      <c r="D14644" t="s">
        <v>17634</v>
      </c>
      <c r="E14644" s="74">
        <v>43959</v>
      </c>
      <c r="F14644">
        <v>1.2</v>
      </c>
      <c r="G14644" t="s">
        <v>17334</v>
      </c>
      <c r="H14644" t="s">
        <v>17339</v>
      </c>
      <c r="I14644" s="74">
        <v>44412</v>
      </c>
      <c r="J14644" t="s">
        <v>19</v>
      </c>
      <c r="K14644" t="s">
        <v>19</v>
      </c>
    </row>
    <row r="14645" spans="1:11" hidden="1" x14ac:dyDescent="0.3">
      <c r="A14645" t="s">
        <v>3851</v>
      </c>
      <c r="B14645" t="s">
        <v>11701</v>
      </c>
      <c r="C14645" t="s">
        <v>17461</v>
      </c>
      <c r="D14645" t="s">
        <v>17462</v>
      </c>
      <c r="E14645" s="74">
        <v>42817</v>
      </c>
      <c r="F14645">
        <v>10</v>
      </c>
      <c r="G14645" t="s">
        <v>6</v>
      </c>
      <c r="H14645" t="s">
        <v>17339</v>
      </c>
      <c r="I14645" s="74">
        <v>42838</v>
      </c>
      <c r="J14645" t="s">
        <v>19</v>
      </c>
      <c r="K14645" t="s">
        <v>19</v>
      </c>
    </row>
    <row r="14646" spans="1:11" hidden="1" x14ac:dyDescent="0.3">
      <c r="A14646" t="s">
        <v>4655</v>
      </c>
      <c r="B14646" t="s">
        <v>11240</v>
      </c>
      <c r="C14646" t="s">
        <v>17372</v>
      </c>
      <c r="D14646" t="s">
        <v>17373</v>
      </c>
      <c r="E14646" s="74">
        <v>43494</v>
      </c>
      <c r="F14646">
        <v>107.92</v>
      </c>
      <c r="G14646" t="s">
        <v>17</v>
      </c>
      <c r="H14646" t="s">
        <v>17315</v>
      </c>
      <c r="I14646" s="74">
        <v>43509</v>
      </c>
      <c r="J14646" t="s">
        <v>19</v>
      </c>
      <c r="K14646" t="s">
        <v>19</v>
      </c>
    </row>
    <row r="14647" spans="1:11" hidden="1" x14ac:dyDescent="0.3">
      <c r="A14647" t="s">
        <v>14292</v>
      </c>
      <c r="B14647" t="s">
        <v>14291</v>
      </c>
      <c r="C14647" t="s">
        <v>18672</v>
      </c>
      <c r="D14647" t="s">
        <v>18673</v>
      </c>
      <c r="E14647" s="74">
        <v>44993</v>
      </c>
      <c r="F14647">
        <v>101.9</v>
      </c>
      <c r="G14647" t="s">
        <v>17</v>
      </c>
      <c r="H14647" t="s">
        <v>17315</v>
      </c>
      <c r="I14647" s="74">
        <v>45021</v>
      </c>
      <c r="J14647" t="s">
        <v>19</v>
      </c>
      <c r="K14647" t="s">
        <v>19</v>
      </c>
    </row>
    <row r="14648" spans="1:11" hidden="1" x14ac:dyDescent="0.3">
      <c r="A14648" t="s">
        <v>14289</v>
      </c>
      <c r="B14648" t="s">
        <v>14288</v>
      </c>
      <c r="C14648" t="s">
        <v>18672</v>
      </c>
      <c r="D14648" t="s">
        <v>18673</v>
      </c>
      <c r="E14648" s="74">
        <v>44993</v>
      </c>
      <c r="F14648">
        <v>71.900000000000006</v>
      </c>
      <c r="G14648" t="s">
        <v>17</v>
      </c>
      <c r="H14648" t="s">
        <v>17315</v>
      </c>
      <c r="I14648" s="74">
        <v>45021</v>
      </c>
      <c r="J14648" t="s">
        <v>19</v>
      </c>
      <c r="K14648" t="s">
        <v>19</v>
      </c>
    </row>
    <row r="14649" spans="1:11" hidden="1" x14ac:dyDescent="0.3">
      <c r="A14649" t="s">
        <v>25214</v>
      </c>
      <c r="B14649" t="s">
        <v>25215</v>
      </c>
      <c r="C14649" t="s">
        <v>25216</v>
      </c>
      <c r="D14649" t="s">
        <v>25217</v>
      </c>
      <c r="E14649" s="74">
        <v>44317</v>
      </c>
      <c r="F14649">
        <v>108</v>
      </c>
      <c r="G14649" t="s">
        <v>17</v>
      </c>
      <c r="H14649" t="s">
        <v>17379</v>
      </c>
      <c r="I14649" s="74">
        <v>45376</v>
      </c>
      <c r="J14649" t="s">
        <v>19</v>
      </c>
      <c r="K14649" t="s">
        <v>19</v>
      </c>
    </row>
    <row r="14650" spans="1:11" hidden="1" x14ac:dyDescent="0.3">
      <c r="A14650" t="s">
        <v>7684</v>
      </c>
      <c r="B14650" t="s">
        <v>10416</v>
      </c>
      <c r="C14650" t="s">
        <v>17372</v>
      </c>
      <c r="D14650" t="s">
        <v>17373</v>
      </c>
      <c r="E14650" s="74">
        <v>43817</v>
      </c>
      <c r="F14650">
        <v>20</v>
      </c>
      <c r="G14650" t="s">
        <v>17</v>
      </c>
      <c r="H14650" t="s">
        <v>17315</v>
      </c>
      <c r="I14650" s="74">
        <v>43887</v>
      </c>
      <c r="J14650" t="s">
        <v>19</v>
      </c>
      <c r="K14650" t="s">
        <v>19</v>
      </c>
    </row>
    <row r="14651" spans="1:11" hidden="1" x14ac:dyDescent="0.3">
      <c r="A14651" t="s">
        <v>15984</v>
      </c>
      <c r="B14651" t="s">
        <v>15983</v>
      </c>
      <c r="C14651" t="s">
        <v>17614</v>
      </c>
      <c r="D14651" t="s">
        <v>17615</v>
      </c>
      <c r="E14651" s="74">
        <v>44501</v>
      </c>
      <c r="F14651">
        <v>206.4</v>
      </c>
      <c r="G14651" t="s">
        <v>6</v>
      </c>
      <c r="H14651" t="s">
        <v>17386</v>
      </c>
      <c r="I14651" s="74">
        <v>44538</v>
      </c>
      <c r="J14651" t="s">
        <v>19</v>
      </c>
      <c r="K14651" t="s">
        <v>19</v>
      </c>
    </row>
    <row r="14652" spans="1:11" hidden="1" x14ac:dyDescent="0.3">
      <c r="A14652" t="s">
        <v>4516</v>
      </c>
      <c r="B14652" t="s">
        <v>4515</v>
      </c>
      <c r="C14652" t="s">
        <v>20284</v>
      </c>
      <c r="D14652" t="s">
        <v>20285</v>
      </c>
      <c r="E14652" s="74">
        <v>41505</v>
      </c>
      <c r="F14652">
        <v>8.2000000000000003E-2</v>
      </c>
      <c r="G14652" t="s">
        <v>17</v>
      </c>
      <c r="H14652" t="s">
        <v>17315</v>
      </c>
      <c r="I14652" s="74">
        <v>43416</v>
      </c>
      <c r="J14652" t="s">
        <v>19</v>
      </c>
      <c r="K14652" t="s">
        <v>19</v>
      </c>
    </row>
    <row r="14653" spans="1:11" hidden="1" x14ac:dyDescent="0.3">
      <c r="A14653" t="s">
        <v>27873</v>
      </c>
      <c r="B14653" t="s">
        <v>27874</v>
      </c>
      <c r="C14653" t="s">
        <v>27167</v>
      </c>
      <c r="D14653" t="s">
        <v>27168</v>
      </c>
      <c r="E14653" s="74">
        <v>45174</v>
      </c>
      <c r="F14653">
        <v>0.1195</v>
      </c>
      <c r="G14653" t="s">
        <v>17</v>
      </c>
      <c r="H14653" t="s">
        <v>17315</v>
      </c>
      <c r="I14653" s="74">
        <v>45611</v>
      </c>
      <c r="J14653" t="s">
        <v>19</v>
      </c>
      <c r="K14653" t="s">
        <v>19</v>
      </c>
    </row>
    <row r="14654" spans="1:11" hidden="1" x14ac:dyDescent="0.3">
      <c r="A14654" t="s">
        <v>25792</v>
      </c>
      <c r="B14654" t="s">
        <v>25793</v>
      </c>
      <c r="C14654" t="s">
        <v>25049</v>
      </c>
      <c r="D14654" t="s">
        <v>25050</v>
      </c>
      <c r="E14654" s="74">
        <v>44454</v>
      </c>
      <c r="F14654">
        <v>0.57199999999999995</v>
      </c>
      <c r="G14654" t="s">
        <v>17</v>
      </c>
      <c r="H14654" t="s">
        <v>17315</v>
      </c>
      <c r="I14654" s="74">
        <v>45643</v>
      </c>
      <c r="J14654" t="s">
        <v>19</v>
      </c>
      <c r="K14654" t="s">
        <v>19</v>
      </c>
    </row>
    <row r="14655" spans="1:11" hidden="1" x14ac:dyDescent="0.3">
      <c r="A14655" t="s">
        <v>26512</v>
      </c>
      <c r="B14655" t="s">
        <v>25793</v>
      </c>
      <c r="C14655" t="s">
        <v>25049</v>
      </c>
      <c r="D14655" t="s">
        <v>25050</v>
      </c>
      <c r="E14655" s="74">
        <v>44056</v>
      </c>
      <c r="F14655">
        <v>0.20799999999999999</v>
      </c>
      <c r="G14655" t="s">
        <v>17</v>
      </c>
      <c r="H14655" t="s">
        <v>17315</v>
      </c>
      <c r="I14655" s="74">
        <v>45638</v>
      </c>
      <c r="J14655" t="s">
        <v>19</v>
      </c>
      <c r="K14655" t="s">
        <v>19</v>
      </c>
    </row>
    <row r="14656" spans="1:11" hidden="1" x14ac:dyDescent="0.3">
      <c r="A14656" t="s">
        <v>26513</v>
      </c>
      <c r="B14656" t="s">
        <v>25793</v>
      </c>
      <c r="C14656" t="s">
        <v>25049</v>
      </c>
      <c r="D14656" t="s">
        <v>25050</v>
      </c>
      <c r="E14656" s="74">
        <v>44126</v>
      </c>
      <c r="F14656">
        <v>0.14399999999999999</v>
      </c>
      <c r="G14656" t="s">
        <v>17</v>
      </c>
      <c r="H14656" t="s">
        <v>17315</v>
      </c>
      <c r="I14656" s="74">
        <v>45638</v>
      </c>
      <c r="J14656" t="s">
        <v>19</v>
      </c>
      <c r="K14656" t="s">
        <v>19</v>
      </c>
    </row>
    <row r="14657" spans="1:11" hidden="1" x14ac:dyDescent="0.3">
      <c r="A14657" t="s">
        <v>2266</v>
      </c>
      <c r="B14657" t="s">
        <v>13076</v>
      </c>
      <c r="C14657" t="s">
        <v>17372</v>
      </c>
      <c r="D14657" t="s">
        <v>17373</v>
      </c>
      <c r="E14657" s="74">
        <v>40935</v>
      </c>
      <c r="F14657">
        <v>60</v>
      </c>
      <c r="G14657" t="s">
        <v>6</v>
      </c>
      <c r="H14657" t="s">
        <v>17315</v>
      </c>
      <c r="I14657" s="74">
        <v>41011</v>
      </c>
      <c r="J14657" t="s">
        <v>19</v>
      </c>
      <c r="K14657" t="s">
        <v>19</v>
      </c>
    </row>
    <row r="14658" spans="1:11" hidden="1" x14ac:dyDescent="0.3">
      <c r="A14658" t="s">
        <v>2265</v>
      </c>
      <c r="B14658" t="s">
        <v>13076</v>
      </c>
      <c r="C14658" t="s">
        <v>17372</v>
      </c>
      <c r="D14658" t="s">
        <v>17373</v>
      </c>
      <c r="E14658" s="74">
        <v>40935</v>
      </c>
      <c r="F14658">
        <v>60</v>
      </c>
      <c r="G14658" t="s">
        <v>6</v>
      </c>
      <c r="H14658" t="s">
        <v>17315</v>
      </c>
      <c r="I14658" s="74">
        <v>41011</v>
      </c>
      <c r="J14658" t="s">
        <v>19</v>
      </c>
      <c r="K14658" t="s">
        <v>19</v>
      </c>
    </row>
    <row r="14659" spans="1:11" hidden="1" x14ac:dyDescent="0.3">
      <c r="A14659" t="s">
        <v>2943</v>
      </c>
      <c r="B14659" t="s">
        <v>13752</v>
      </c>
      <c r="C14659" t="s">
        <v>18200</v>
      </c>
      <c r="D14659" t="s">
        <v>18201</v>
      </c>
      <c r="E14659" s="74">
        <v>40087</v>
      </c>
      <c r="F14659">
        <v>117.3</v>
      </c>
      <c r="G14659" t="s">
        <v>6</v>
      </c>
      <c r="H14659" t="s">
        <v>17391</v>
      </c>
      <c r="I14659" s="74">
        <v>40114</v>
      </c>
      <c r="J14659" t="s">
        <v>19</v>
      </c>
      <c r="K14659" t="s">
        <v>19</v>
      </c>
    </row>
    <row r="14660" spans="1:11" hidden="1" x14ac:dyDescent="0.3">
      <c r="A14660" t="s">
        <v>2851</v>
      </c>
      <c r="B14660" t="s">
        <v>13752</v>
      </c>
      <c r="C14660" t="s">
        <v>18200</v>
      </c>
      <c r="D14660" t="s">
        <v>18201</v>
      </c>
      <c r="E14660" s="74">
        <v>40087</v>
      </c>
      <c r="F14660">
        <v>29.9</v>
      </c>
      <c r="G14660" t="s">
        <v>6</v>
      </c>
      <c r="H14660" t="s">
        <v>17391</v>
      </c>
      <c r="I14660" s="74">
        <v>40204</v>
      </c>
      <c r="J14660" t="s">
        <v>19</v>
      </c>
      <c r="K14660" t="s">
        <v>19</v>
      </c>
    </row>
    <row r="14661" spans="1:11" hidden="1" x14ac:dyDescent="0.3">
      <c r="A14661" t="s">
        <v>2854</v>
      </c>
      <c r="B14661" t="s">
        <v>13755</v>
      </c>
      <c r="C14661" t="s">
        <v>18200</v>
      </c>
      <c r="D14661" t="s">
        <v>18201</v>
      </c>
      <c r="E14661" s="74">
        <v>40087</v>
      </c>
      <c r="F14661">
        <v>115</v>
      </c>
      <c r="G14661" t="s">
        <v>6</v>
      </c>
      <c r="H14661" t="s">
        <v>17391</v>
      </c>
      <c r="I14661" s="74">
        <v>40204</v>
      </c>
      <c r="J14661" t="s">
        <v>19</v>
      </c>
      <c r="K14661" t="s">
        <v>19</v>
      </c>
    </row>
    <row r="14662" spans="1:11" hidden="1" x14ac:dyDescent="0.3">
      <c r="A14662" t="s">
        <v>3177</v>
      </c>
      <c r="B14662" t="s">
        <v>10454</v>
      </c>
      <c r="C14662" t="s">
        <v>21922</v>
      </c>
      <c r="D14662" t="s">
        <v>21923</v>
      </c>
      <c r="E14662" s="74">
        <v>37978</v>
      </c>
      <c r="F14662">
        <v>1.32</v>
      </c>
      <c r="G14662" t="s">
        <v>6</v>
      </c>
      <c r="H14662" t="s">
        <v>17315</v>
      </c>
      <c r="I14662" s="74">
        <v>39910</v>
      </c>
      <c r="J14662" t="s">
        <v>19</v>
      </c>
      <c r="K14662" t="s">
        <v>19</v>
      </c>
    </row>
    <row r="14663" spans="1:11" hidden="1" x14ac:dyDescent="0.3">
      <c r="A14663" t="s">
        <v>28434</v>
      </c>
      <c r="B14663" t="s">
        <v>28435</v>
      </c>
      <c r="C14663" t="s">
        <v>28432</v>
      </c>
      <c r="D14663" t="s">
        <v>28433</v>
      </c>
      <c r="E14663" s="74">
        <v>43595</v>
      </c>
      <c r="F14663">
        <v>1.5</v>
      </c>
      <c r="G14663" t="s">
        <v>17</v>
      </c>
      <c r="H14663" t="s">
        <v>17315</v>
      </c>
      <c r="I14663" s="74">
        <v>43600</v>
      </c>
      <c r="J14663" t="s">
        <v>19</v>
      </c>
      <c r="K14663" t="s">
        <v>19</v>
      </c>
    </row>
    <row r="14664" spans="1:11" hidden="1" x14ac:dyDescent="0.3">
      <c r="A14664" t="s">
        <v>27153</v>
      </c>
      <c r="B14664" t="s">
        <v>27154</v>
      </c>
      <c r="C14664" t="s">
        <v>17484</v>
      </c>
      <c r="D14664" t="s">
        <v>17485</v>
      </c>
      <c r="E14664" s="74">
        <v>45273</v>
      </c>
      <c r="F14664">
        <v>0.40906999999999999</v>
      </c>
      <c r="G14664" t="s">
        <v>17</v>
      </c>
      <c r="H14664" t="s">
        <v>17315</v>
      </c>
      <c r="I14664" s="74">
        <v>45583</v>
      </c>
      <c r="J14664" t="s">
        <v>19</v>
      </c>
      <c r="K14664" t="s">
        <v>19</v>
      </c>
    </row>
    <row r="14665" spans="1:11" hidden="1" x14ac:dyDescent="0.3">
      <c r="A14665" t="s">
        <v>27151</v>
      </c>
      <c r="B14665" t="s">
        <v>27152</v>
      </c>
      <c r="C14665" t="s">
        <v>17484</v>
      </c>
      <c r="D14665" t="s">
        <v>17485</v>
      </c>
      <c r="E14665" s="74">
        <v>44721</v>
      </c>
      <c r="F14665">
        <v>0.21659999999999999</v>
      </c>
      <c r="G14665" t="s">
        <v>17</v>
      </c>
      <c r="H14665" t="s">
        <v>17315</v>
      </c>
      <c r="I14665" s="74">
        <v>45631</v>
      </c>
      <c r="J14665" t="s">
        <v>19</v>
      </c>
      <c r="K14665" t="s">
        <v>19</v>
      </c>
    </row>
    <row r="14666" spans="1:11" hidden="1" x14ac:dyDescent="0.3">
      <c r="A14666" t="s">
        <v>3568</v>
      </c>
      <c r="B14666" t="s">
        <v>12482</v>
      </c>
      <c r="C14666" t="s">
        <v>17418</v>
      </c>
      <c r="D14666" t="s">
        <v>17419</v>
      </c>
      <c r="E14666" s="74">
        <v>31758</v>
      </c>
      <c r="F14666">
        <v>2.8</v>
      </c>
      <c r="G14666" t="s">
        <v>17369</v>
      </c>
      <c r="H14666" t="s">
        <v>17315</v>
      </c>
      <c r="I14666" s="74">
        <v>39609</v>
      </c>
      <c r="J14666" t="s">
        <v>19</v>
      </c>
      <c r="K14666" t="s">
        <v>19</v>
      </c>
    </row>
    <row r="14667" spans="1:11" hidden="1" x14ac:dyDescent="0.3">
      <c r="A14667" t="s">
        <v>14559</v>
      </c>
      <c r="B14667" t="s">
        <v>14558</v>
      </c>
      <c r="C14667" t="s">
        <v>17621</v>
      </c>
      <c r="D14667" t="s">
        <v>17622</v>
      </c>
      <c r="E14667" s="74">
        <v>44739</v>
      </c>
      <c r="F14667">
        <v>20</v>
      </c>
      <c r="G14667" t="s">
        <v>17</v>
      </c>
      <c r="H14667" t="s">
        <v>17315</v>
      </c>
      <c r="I14667" s="74">
        <v>44795</v>
      </c>
      <c r="J14667" t="s">
        <v>19</v>
      </c>
      <c r="K14667" t="s">
        <v>19</v>
      </c>
    </row>
    <row r="14668" spans="1:11" hidden="1" x14ac:dyDescent="0.3">
      <c r="A14668" t="s">
        <v>3088</v>
      </c>
      <c r="B14668" t="s">
        <v>16952</v>
      </c>
      <c r="C14668" t="s">
        <v>17442</v>
      </c>
      <c r="D14668" t="s">
        <v>17443</v>
      </c>
      <c r="E14668" s="74">
        <v>39660</v>
      </c>
      <c r="F14668">
        <v>3.28</v>
      </c>
      <c r="G14668" t="s">
        <v>17334</v>
      </c>
      <c r="H14668" t="s">
        <v>17441</v>
      </c>
      <c r="I14668" s="74">
        <v>39899</v>
      </c>
      <c r="J14668" t="s">
        <v>19</v>
      </c>
      <c r="K14668" t="s">
        <v>19</v>
      </c>
    </row>
    <row r="14669" spans="1:11" hidden="1" x14ac:dyDescent="0.3">
      <c r="A14669" t="s">
        <v>3336</v>
      </c>
      <c r="B14669" t="s">
        <v>22277</v>
      </c>
      <c r="C14669" t="s">
        <v>22278</v>
      </c>
      <c r="D14669" t="s">
        <v>22279</v>
      </c>
      <c r="E14669" s="74">
        <v>32568</v>
      </c>
      <c r="F14669">
        <v>6</v>
      </c>
      <c r="G14669" t="s">
        <v>17334</v>
      </c>
      <c r="H14669" t="s">
        <v>17315</v>
      </c>
      <c r="I14669" s="74">
        <v>39680</v>
      </c>
      <c r="J14669" t="s">
        <v>19</v>
      </c>
      <c r="K14669" t="s">
        <v>19</v>
      </c>
    </row>
    <row r="14670" spans="1:11" hidden="1" x14ac:dyDescent="0.3">
      <c r="A14670" t="s">
        <v>20310</v>
      </c>
      <c r="B14670" t="s">
        <v>20311</v>
      </c>
      <c r="C14670" t="s">
        <v>17744</v>
      </c>
      <c r="D14670" t="s">
        <v>17745</v>
      </c>
      <c r="E14670" s="74">
        <v>45127</v>
      </c>
      <c r="F14670">
        <v>0.88200000000000001</v>
      </c>
      <c r="G14670" t="s">
        <v>17</v>
      </c>
      <c r="H14670" t="s">
        <v>17339</v>
      </c>
      <c r="I14670" s="74">
        <v>45167</v>
      </c>
      <c r="J14670" t="s">
        <v>19</v>
      </c>
      <c r="K14670" t="s">
        <v>19</v>
      </c>
    </row>
    <row r="14671" spans="1:11" hidden="1" x14ac:dyDescent="0.3">
      <c r="A14671" t="s">
        <v>3678</v>
      </c>
      <c r="B14671" t="s">
        <v>13419</v>
      </c>
      <c r="C14671" t="s">
        <v>17352</v>
      </c>
      <c r="D14671" t="s">
        <v>17293</v>
      </c>
      <c r="E14671" s="74">
        <v>38760</v>
      </c>
      <c r="F14671">
        <v>64.5</v>
      </c>
      <c r="G14671" t="s">
        <v>6</v>
      </c>
      <c r="H14671" t="s">
        <v>17458</v>
      </c>
      <c r="I14671" s="74">
        <v>39442</v>
      </c>
      <c r="J14671" t="s">
        <v>19</v>
      </c>
      <c r="K14671" t="s">
        <v>19</v>
      </c>
    </row>
    <row r="14672" spans="1:11" hidden="1" x14ac:dyDescent="0.3">
      <c r="A14672" t="s">
        <v>16797</v>
      </c>
      <c r="B14672" t="s">
        <v>16796</v>
      </c>
      <c r="C14672" t="s">
        <v>17484</v>
      </c>
      <c r="D14672" t="s">
        <v>17485</v>
      </c>
      <c r="E14672" s="74">
        <v>44232</v>
      </c>
      <c r="F14672">
        <v>5</v>
      </c>
      <c r="G14672" t="s">
        <v>17</v>
      </c>
      <c r="H14672" t="s">
        <v>17315</v>
      </c>
      <c r="I14672" s="74">
        <v>44568</v>
      </c>
      <c r="J14672" t="s">
        <v>19</v>
      </c>
      <c r="K14672" t="s">
        <v>19</v>
      </c>
    </row>
    <row r="14673" spans="1:11" hidden="1" x14ac:dyDescent="0.3">
      <c r="A14673" t="s">
        <v>10017</v>
      </c>
      <c r="B14673" t="s">
        <v>10018</v>
      </c>
      <c r="C14673" t="s">
        <v>17484</v>
      </c>
      <c r="D14673" t="s">
        <v>17485</v>
      </c>
      <c r="E14673" s="74">
        <v>44089</v>
      </c>
      <c r="F14673">
        <v>5</v>
      </c>
      <c r="G14673" t="s">
        <v>17</v>
      </c>
      <c r="H14673" t="s">
        <v>17315</v>
      </c>
      <c r="I14673" s="74">
        <v>44144</v>
      </c>
      <c r="J14673" t="s">
        <v>19</v>
      </c>
      <c r="K14673" t="s">
        <v>19</v>
      </c>
    </row>
    <row r="14674" spans="1:11" hidden="1" x14ac:dyDescent="0.3">
      <c r="A14674" t="s">
        <v>18680</v>
      </c>
      <c r="B14674" t="s">
        <v>18681</v>
      </c>
      <c r="C14674" t="s">
        <v>17484</v>
      </c>
      <c r="D14674" t="s">
        <v>17485</v>
      </c>
      <c r="E14674" s="74">
        <v>45120</v>
      </c>
      <c r="F14674">
        <v>2.35</v>
      </c>
      <c r="G14674" t="s">
        <v>17</v>
      </c>
      <c r="H14674" t="s">
        <v>17315</v>
      </c>
      <c r="I14674" s="74">
        <v>45189</v>
      </c>
      <c r="J14674" t="s">
        <v>19</v>
      </c>
      <c r="K14674" t="s">
        <v>19</v>
      </c>
    </row>
    <row r="14675" spans="1:11" hidden="1" x14ac:dyDescent="0.3">
      <c r="A14675" t="s">
        <v>16799</v>
      </c>
      <c r="B14675" t="s">
        <v>16798</v>
      </c>
      <c r="C14675" t="s">
        <v>17484</v>
      </c>
      <c r="D14675" t="s">
        <v>17485</v>
      </c>
      <c r="E14675" s="74">
        <v>44365</v>
      </c>
      <c r="F14675">
        <v>5</v>
      </c>
      <c r="G14675" t="s">
        <v>17</v>
      </c>
      <c r="H14675" t="s">
        <v>17315</v>
      </c>
      <c r="I14675" s="74">
        <v>44568</v>
      </c>
      <c r="J14675" t="s">
        <v>19</v>
      </c>
      <c r="K14675" t="s">
        <v>19</v>
      </c>
    </row>
    <row r="14676" spans="1:11" hidden="1" x14ac:dyDescent="0.3">
      <c r="A14676" t="s">
        <v>15235</v>
      </c>
      <c r="B14676" t="s">
        <v>15234</v>
      </c>
      <c r="C14676" t="s">
        <v>17484</v>
      </c>
      <c r="D14676" t="s">
        <v>17485</v>
      </c>
      <c r="E14676" s="74">
        <v>44431</v>
      </c>
      <c r="F14676">
        <v>1.5</v>
      </c>
      <c r="G14676" t="s">
        <v>17</v>
      </c>
      <c r="H14676" t="s">
        <v>17315</v>
      </c>
      <c r="I14676" s="74">
        <v>44582</v>
      </c>
      <c r="J14676" t="s">
        <v>19</v>
      </c>
      <c r="K14676" t="s">
        <v>19</v>
      </c>
    </row>
    <row r="14677" spans="1:11" hidden="1" x14ac:dyDescent="0.3">
      <c r="A14677" t="s">
        <v>15233</v>
      </c>
      <c r="B14677" t="s">
        <v>15232</v>
      </c>
      <c r="C14677" t="s">
        <v>17484</v>
      </c>
      <c r="D14677" t="s">
        <v>17485</v>
      </c>
      <c r="E14677" s="74">
        <v>44447</v>
      </c>
      <c r="F14677">
        <v>17.100000000000001</v>
      </c>
      <c r="G14677" t="s">
        <v>17</v>
      </c>
      <c r="H14677" t="s">
        <v>17315</v>
      </c>
      <c r="I14677" s="74">
        <v>44582</v>
      </c>
      <c r="J14677" t="s">
        <v>19</v>
      </c>
      <c r="K14677" t="s">
        <v>19</v>
      </c>
    </row>
    <row r="14678" spans="1:11" hidden="1" x14ac:dyDescent="0.3">
      <c r="A14678" t="s">
        <v>14445</v>
      </c>
      <c r="B14678" t="s">
        <v>14444</v>
      </c>
      <c r="C14678" t="s">
        <v>17484</v>
      </c>
      <c r="D14678" t="s">
        <v>17485</v>
      </c>
      <c r="E14678" s="74">
        <v>44979</v>
      </c>
      <c r="F14678">
        <v>4.2</v>
      </c>
      <c r="G14678" t="s">
        <v>17</v>
      </c>
      <c r="H14678" t="s">
        <v>17315</v>
      </c>
      <c r="I14678" s="74">
        <v>45021</v>
      </c>
      <c r="J14678" t="s">
        <v>19</v>
      </c>
      <c r="K14678" t="s">
        <v>19</v>
      </c>
    </row>
    <row r="14679" spans="1:11" hidden="1" x14ac:dyDescent="0.3">
      <c r="A14679" t="s">
        <v>28305</v>
      </c>
      <c r="B14679" t="s">
        <v>28306</v>
      </c>
      <c r="C14679" t="s">
        <v>20563</v>
      </c>
      <c r="D14679" t="s">
        <v>20564</v>
      </c>
      <c r="E14679" s="74">
        <v>45632</v>
      </c>
      <c r="F14679">
        <v>0.35899999999999999</v>
      </c>
      <c r="G14679" t="s">
        <v>17</v>
      </c>
      <c r="H14679" t="s">
        <v>17339</v>
      </c>
      <c r="I14679" s="74">
        <v>45698</v>
      </c>
      <c r="J14679" t="s">
        <v>19</v>
      </c>
      <c r="K14679" t="s">
        <v>19</v>
      </c>
    </row>
    <row r="14680" spans="1:11" hidden="1" x14ac:dyDescent="0.3">
      <c r="A14680" t="s">
        <v>1535</v>
      </c>
      <c r="B14680" t="s">
        <v>12502</v>
      </c>
      <c r="C14680" t="s">
        <v>17393</v>
      </c>
      <c r="D14680" t="s">
        <v>17394</v>
      </c>
      <c r="E14680" s="74">
        <v>40568</v>
      </c>
      <c r="F14680">
        <v>0.58599999999999997</v>
      </c>
      <c r="G14680" t="s">
        <v>17</v>
      </c>
      <c r="H14680" t="s">
        <v>17315</v>
      </c>
      <c r="I14680" s="74">
        <v>41605</v>
      </c>
      <c r="J14680" t="s">
        <v>19</v>
      </c>
      <c r="K14680" t="s">
        <v>19</v>
      </c>
    </row>
    <row r="14681" spans="1:11" hidden="1" x14ac:dyDescent="0.3">
      <c r="A14681" t="s">
        <v>3226</v>
      </c>
      <c r="B14681" t="s">
        <v>10727</v>
      </c>
      <c r="C14681" t="s">
        <v>22379</v>
      </c>
      <c r="D14681" t="s">
        <v>22380</v>
      </c>
      <c r="E14681" s="74">
        <v>32751</v>
      </c>
      <c r="F14681">
        <v>28</v>
      </c>
      <c r="G14681" t="s">
        <v>17479</v>
      </c>
      <c r="H14681" t="s">
        <v>17315</v>
      </c>
      <c r="I14681" s="74">
        <v>39890</v>
      </c>
      <c r="J14681" t="s">
        <v>19</v>
      </c>
      <c r="K14681" t="s">
        <v>19</v>
      </c>
    </row>
    <row r="14682" spans="1:11" hidden="1" x14ac:dyDescent="0.3">
      <c r="A14682" t="s">
        <v>21294</v>
      </c>
      <c r="B14682" t="s">
        <v>21295</v>
      </c>
      <c r="C14682" t="s">
        <v>19658</v>
      </c>
      <c r="D14682" t="s">
        <v>19659</v>
      </c>
      <c r="E14682" s="74">
        <v>45246</v>
      </c>
      <c r="F14682">
        <v>0.442</v>
      </c>
      <c r="G14682" t="s">
        <v>17</v>
      </c>
      <c r="H14682" t="s">
        <v>17315</v>
      </c>
      <c r="I14682" s="74">
        <v>45266</v>
      </c>
      <c r="J14682" t="s">
        <v>19</v>
      </c>
      <c r="K14682" t="s">
        <v>19</v>
      </c>
    </row>
    <row r="14683" spans="1:11" hidden="1" x14ac:dyDescent="0.3">
      <c r="A14683" t="s">
        <v>1883</v>
      </c>
      <c r="B14683" t="s">
        <v>3821</v>
      </c>
      <c r="C14683" t="s">
        <v>17410</v>
      </c>
      <c r="D14683" t="s">
        <v>17411</v>
      </c>
      <c r="E14683" s="74">
        <v>41271</v>
      </c>
      <c r="F14683">
        <v>0.216</v>
      </c>
      <c r="G14683" t="s">
        <v>17</v>
      </c>
      <c r="H14683" t="s">
        <v>17315</v>
      </c>
      <c r="I14683" s="74">
        <v>41345</v>
      </c>
      <c r="J14683" t="s">
        <v>19</v>
      </c>
      <c r="K14683" t="s">
        <v>19</v>
      </c>
    </row>
    <row r="14684" spans="1:11" hidden="1" x14ac:dyDescent="0.3">
      <c r="A14684" t="s">
        <v>1871</v>
      </c>
      <c r="B14684" t="s">
        <v>3821</v>
      </c>
      <c r="C14684" t="s">
        <v>17410</v>
      </c>
      <c r="D14684" t="s">
        <v>17411</v>
      </c>
      <c r="E14684" s="74">
        <v>41262</v>
      </c>
      <c r="F14684">
        <v>9.4E-2</v>
      </c>
      <c r="G14684" t="s">
        <v>17</v>
      </c>
      <c r="H14684" t="s">
        <v>17315</v>
      </c>
      <c r="I14684" s="74">
        <v>41348</v>
      </c>
      <c r="J14684" t="s">
        <v>19</v>
      </c>
      <c r="K14684" t="s">
        <v>19</v>
      </c>
    </row>
    <row r="14685" spans="1:11" hidden="1" x14ac:dyDescent="0.3">
      <c r="A14685" t="s">
        <v>1840</v>
      </c>
      <c r="B14685" t="s">
        <v>3821</v>
      </c>
      <c r="C14685" t="s">
        <v>17410</v>
      </c>
      <c r="D14685" t="s">
        <v>17411</v>
      </c>
      <c r="E14685" s="74">
        <v>41285</v>
      </c>
      <c r="F14685">
        <v>7.8E-2</v>
      </c>
      <c r="G14685" t="s">
        <v>17</v>
      </c>
      <c r="H14685" t="s">
        <v>17315</v>
      </c>
      <c r="I14685" s="74">
        <v>41351</v>
      </c>
      <c r="J14685" t="s">
        <v>19</v>
      </c>
      <c r="K14685" t="s">
        <v>19</v>
      </c>
    </row>
    <row r="14686" spans="1:11" hidden="1" x14ac:dyDescent="0.3">
      <c r="A14686" t="s">
        <v>1379</v>
      </c>
      <c r="B14686" t="s">
        <v>3821</v>
      </c>
      <c r="C14686" t="s">
        <v>17410</v>
      </c>
      <c r="D14686" t="s">
        <v>17411</v>
      </c>
      <c r="E14686" s="74">
        <v>41619</v>
      </c>
      <c r="F14686">
        <v>0.11700000000000001</v>
      </c>
      <c r="G14686" t="s">
        <v>17</v>
      </c>
      <c r="H14686" t="s">
        <v>17315</v>
      </c>
      <c r="I14686" s="74">
        <v>41667</v>
      </c>
      <c r="J14686" t="s">
        <v>19</v>
      </c>
      <c r="K14686" t="s">
        <v>19</v>
      </c>
    </row>
    <row r="14687" spans="1:11" hidden="1" x14ac:dyDescent="0.3">
      <c r="A14687" t="s">
        <v>1348</v>
      </c>
      <c r="B14687" t="s">
        <v>3821</v>
      </c>
      <c r="C14687" t="s">
        <v>17410</v>
      </c>
      <c r="D14687" t="s">
        <v>17411</v>
      </c>
      <c r="E14687" s="74">
        <v>41285</v>
      </c>
      <c r="F14687">
        <v>5.7000000000000002E-2</v>
      </c>
      <c r="G14687" t="s">
        <v>17</v>
      </c>
      <c r="H14687" t="s">
        <v>17315</v>
      </c>
      <c r="I14687" s="74">
        <v>41689</v>
      </c>
      <c r="J14687" t="s">
        <v>19</v>
      </c>
      <c r="K14687" t="s">
        <v>19</v>
      </c>
    </row>
    <row r="14688" spans="1:11" hidden="1" x14ac:dyDescent="0.3">
      <c r="A14688" t="s">
        <v>1229</v>
      </c>
      <c r="B14688" t="s">
        <v>3821</v>
      </c>
      <c r="C14688" t="s">
        <v>17410</v>
      </c>
      <c r="D14688" t="s">
        <v>17411</v>
      </c>
      <c r="E14688" s="74">
        <v>41619</v>
      </c>
      <c r="F14688">
        <v>0.47699999999999998</v>
      </c>
      <c r="G14688" t="s">
        <v>17</v>
      </c>
      <c r="H14688" t="s">
        <v>17315</v>
      </c>
      <c r="I14688" s="74">
        <v>41786</v>
      </c>
      <c r="J14688" t="s">
        <v>19</v>
      </c>
      <c r="K14688" t="s">
        <v>19</v>
      </c>
    </row>
    <row r="14689" spans="1:11" hidden="1" x14ac:dyDescent="0.3">
      <c r="A14689" t="s">
        <v>475</v>
      </c>
      <c r="B14689" t="s">
        <v>3821</v>
      </c>
      <c r="C14689" t="s">
        <v>17410</v>
      </c>
      <c r="D14689" t="s">
        <v>17411</v>
      </c>
      <c r="E14689" s="74">
        <v>41584</v>
      </c>
      <c r="F14689">
        <v>0.08</v>
      </c>
      <c r="G14689" t="s">
        <v>17</v>
      </c>
      <c r="H14689" t="s">
        <v>17315</v>
      </c>
      <c r="I14689" s="74">
        <v>42494</v>
      </c>
      <c r="J14689" t="s">
        <v>19</v>
      </c>
      <c r="K14689" t="s">
        <v>19</v>
      </c>
    </row>
    <row r="14690" spans="1:11" hidden="1" x14ac:dyDescent="0.3">
      <c r="A14690" t="s">
        <v>3825</v>
      </c>
      <c r="B14690" t="s">
        <v>3821</v>
      </c>
      <c r="C14690" t="s">
        <v>17410</v>
      </c>
      <c r="D14690" t="s">
        <v>17411</v>
      </c>
      <c r="E14690" s="74">
        <v>41271</v>
      </c>
      <c r="F14690">
        <v>0.373</v>
      </c>
      <c r="G14690" t="s">
        <v>17</v>
      </c>
      <c r="H14690" t="s">
        <v>17315</v>
      </c>
      <c r="I14690" s="74">
        <v>42874</v>
      </c>
      <c r="J14690" t="s">
        <v>19</v>
      </c>
      <c r="K14690" t="s">
        <v>19</v>
      </c>
    </row>
    <row r="14691" spans="1:11" hidden="1" x14ac:dyDescent="0.3">
      <c r="A14691" t="s">
        <v>373</v>
      </c>
      <c r="B14691" t="s">
        <v>3821</v>
      </c>
      <c r="C14691" t="s">
        <v>17410</v>
      </c>
      <c r="D14691" t="s">
        <v>17411</v>
      </c>
      <c r="E14691" s="74">
        <v>41661</v>
      </c>
      <c r="F14691">
        <v>0.11700000000000001</v>
      </c>
      <c r="G14691" t="s">
        <v>17</v>
      </c>
      <c r="H14691" t="s">
        <v>17315</v>
      </c>
      <c r="I14691" s="74">
        <v>42599</v>
      </c>
      <c r="J14691" t="s">
        <v>19</v>
      </c>
      <c r="K14691" t="s">
        <v>19</v>
      </c>
    </row>
    <row r="14692" spans="1:11" hidden="1" x14ac:dyDescent="0.3">
      <c r="A14692" t="s">
        <v>367</v>
      </c>
      <c r="B14692" t="s">
        <v>3821</v>
      </c>
      <c r="C14692" t="s">
        <v>17410</v>
      </c>
      <c r="D14692" t="s">
        <v>17411</v>
      </c>
      <c r="E14692" s="74">
        <v>41585</v>
      </c>
      <c r="F14692">
        <v>0.104</v>
      </c>
      <c r="G14692" t="s">
        <v>17</v>
      </c>
      <c r="H14692" t="s">
        <v>17315</v>
      </c>
      <c r="I14692" s="74">
        <v>42600</v>
      </c>
      <c r="J14692" t="s">
        <v>19</v>
      </c>
      <c r="K14692" t="s">
        <v>19</v>
      </c>
    </row>
    <row r="14693" spans="1:11" hidden="1" x14ac:dyDescent="0.3">
      <c r="A14693" t="s">
        <v>366</v>
      </c>
      <c r="B14693" t="s">
        <v>3821</v>
      </c>
      <c r="C14693" t="s">
        <v>17410</v>
      </c>
      <c r="D14693" t="s">
        <v>17411</v>
      </c>
      <c r="E14693" s="74">
        <v>41667</v>
      </c>
      <c r="F14693">
        <v>0.13200000000000001</v>
      </c>
      <c r="G14693" t="s">
        <v>17</v>
      </c>
      <c r="H14693" t="s">
        <v>17315</v>
      </c>
      <c r="I14693" s="74">
        <v>42600</v>
      </c>
      <c r="J14693" t="s">
        <v>19</v>
      </c>
      <c r="K14693" t="s">
        <v>19</v>
      </c>
    </row>
    <row r="14694" spans="1:11" hidden="1" x14ac:dyDescent="0.3">
      <c r="A14694" t="s">
        <v>4406</v>
      </c>
      <c r="B14694" t="s">
        <v>4405</v>
      </c>
      <c r="C14694" t="s">
        <v>17453</v>
      </c>
      <c r="D14694" t="s">
        <v>17454</v>
      </c>
      <c r="E14694" s="74">
        <v>43097</v>
      </c>
      <c r="F14694">
        <v>8</v>
      </c>
      <c r="G14694" t="s">
        <v>17</v>
      </c>
      <c r="H14694" t="s">
        <v>17339</v>
      </c>
      <c r="I14694" s="74">
        <v>43305</v>
      </c>
      <c r="J14694" t="s">
        <v>19</v>
      </c>
      <c r="K14694" t="s">
        <v>19</v>
      </c>
    </row>
    <row r="14695" spans="1:11" hidden="1" x14ac:dyDescent="0.3">
      <c r="A14695" t="s">
        <v>4888</v>
      </c>
      <c r="B14695" t="s">
        <v>11211</v>
      </c>
      <c r="C14695" t="s">
        <v>17370</v>
      </c>
      <c r="D14695" t="s">
        <v>17371</v>
      </c>
      <c r="E14695" s="74">
        <v>43670</v>
      </c>
      <c r="F14695">
        <v>0.64300000000000002</v>
      </c>
      <c r="G14695" t="s">
        <v>17</v>
      </c>
      <c r="H14695" t="s">
        <v>17315</v>
      </c>
      <c r="I14695" s="74">
        <v>43683</v>
      </c>
      <c r="J14695" t="s">
        <v>19</v>
      </c>
      <c r="K14695" t="s">
        <v>19</v>
      </c>
    </row>
    <row r="14696" spans="1:11" hidden="1" x14ac:dyDescent="0.3">
      <c r="A14696" t="s">
        <v>738</v>
      </c>
      <c r="B14696" t="s">
        <v>12051</v>
      </c>
      <c r="C14696" t="s">
        <v>17514</v>
      </c>
      <c r="D14696" t="s">
        <v>17515</v>
      </c>
      <c r="E14696" s="74">
        <v>42360</v>
      </c>
      <c r="F14696">
        <v>15</v>
      </c>
      <c r="G14696" t="s">
        <v>17</v>
      </c>
      <c r="H14696" t="s">
        <v>17315</v>
      </c>
      <c r="I14696" s="74">
        <v>42383</v>
      </c>
      <c r="J14696" t="s">
        <v>19</v>
      </c>
      <c r="K14696" t="s">
        <v>19</v>
      </c>
    </row>
    <row r="14697" spans="1:11" hidden="1" x14ac:dyDescent="0.3">
      <c r="A14697" t="s">
        <v>6142</v>
      </c>
      <c r="B14697" t="s">
        <v>22365</v>
      </c>
      <c r="C14697" t="s">
        <v>22353</v>
      </c>
      <c r="D14697" t="s">
        <v>22354</v>
      </c>
      <c r="E14697" s="74">
        <v>43097</v>
      </c>
      <c r="F14697">
        <v>0.156</v>
      </c>
      <c r="G14697" t="s">
        <v>17</v>
      </c>
      <c r="H14697" t="s">
        <v>17315</v>
      </c>
      <c r="I14697" s="74">
        <v>43902</v>
      </c>
      <c r="J14697" t="s">
        <v>19</v>
      </c>
      <c r="K14697" t="s">
        <v>19</v>
      </c>
    </row>
    <row r="14698" spans="1:11" hidden="1" x14ac:dyDescent="0.3">
      <c r="A14698" t="s">
        <v>9639</v>
      </c>
      <c r="B14698" t="s">
        <v>17013</v>
      </c>
      <c r="C14698" t="s">
        <v>17348</v>
      </c>
      <c r="D14698" t="s">
        <v>17349</v>
      </c>
      <c r="E14698" s="74">
        <v>42419</v>
      </c>
      <c r="F14698">
        <v>0.999</v>
      </c>
      <c r="G14698" t="s">
        <v>17</v>
      </c>
      <c r="H14698" t="s">
        <v>17315</v>
      </c>
      <c r="I14698" s="74">
        <v>44062</v>
      </c>
      <c r="J14698" t="s">
        <v>19</v>
      </c>
      <c r="K14698" t="s">
        <v>19</v>
      </c>
    </row>
    <row r="14699" spans="1:11" hidden="1" x14ac:dyDescent="0.3">
      <c r="A14699" t="s">
        <v>19862</v>
      </c>
      <c r="B14699" t="s">
        <v>19863</v>
      </c>
      <c r="C14699" t="s">
        <v>17348</v>
      </c>
      <c r="D14699" t="s">
        <v>17349</v>
      </c>
      <c r="E14699" s="74">
        <v>44918</v>
      </c>
      <c r="F14699">
        <v>0.42399999999999999</v>
      </c>
      <c r="G14699" t="s">
        <v>17</v>
      </c>
      <c r="H14699" t="s">
        <v>17315</v>
      </c>
      <c r="I14699" s="74">
        <v>45103</v>
      </c>
      <c r="J14699" t="s">
        <v>19</v>
      </c>
      <c r="K14699" t="s">
        <v>19</v>
      </c>
    </row>
    <row r="14700" spans="1:11" hidden="1" x14ac:dyDescent="0.3">
      <c r="A14700" t="s">
        <v>9640</v>
      </c>
      <c r="B14700" t="s">
        <v>17012</v>
      </c>
      <c r="C14700" t="s">
        <v>17348</v>
      </c>
      <c r="D14700" t="s">
        <v>17349</v>
      </c>
      <c r="E14700" s="74">
        <v>42349</v>
      </c>
      <c r="F14700">
        <v>0.96799999999999997</v>
      </c>
      <c r="G14700" t="s">
        <v>17</v>
      </c>
      <c r="H14700" t="s">
        <v>17315</v>
      </c>
      <c r="I14700" s="74">
        <v>44062</v>
      </c>
      <c r="J14700" t="s">
        <v>19</v>
      </c>
      <c r="K14700" t="s">
        <v>19</v>
      </c>
    </row>
    <row r="14701" spans="1:11" hidden="1" x14ac:dyDescent="0.3">
      <c r="A14701" t="s">
        <v>9641</v>
      </c>
      <c r="B14701" t="s">
        <v>17012</v>
      </c>
      <c r="C14701" t="s">
        <v>17348</v>
      </c>
      <c r="D14701" t="s">
        <v>17349</v>
      </c>
      <c r="E14701" s="74">
        <v>42349</v>
      </c>
      <c r="F14701">
        <v>0.96799999999999997</v>
      </c>
      <c r="G14701" t="s">
        <v>17</v>
      </c>
      <c r="H14701" t="s">
        <v>17315</v>
      </c>
      <c r="I14701" s="74">
        <v>44062</v>
      </c>
      <c r="J14701" t="s">
        <v>19</v>
      </c>
      <c r="K14701" t="s">
        <v>19</v>
      </c>
    </row>
    <row r="14702" spans="1:11" hidden="1" x14ac:dyDescent="0.3">
      <c r="A14702" t="s">
        <v>9381</v>
      </c>
      <c r="B14702" t="s">
        <v>17037</v>
      </c>
      <c r="C14702" t="s">
        <v>17348</v>
      </c>
      <c r="D14702" t="s">
        <v>17349</v>
      </c>
      <c r="E14702" s="74">
        <v>42692</v>
      </c>
      <c r="F14702">
        <v>0.997</v>
      </c>
      <c r="G14702" t="s">
        <v>17</v>
      </c>
      <c r="H14702" t="s">
        <v>17315</v>
      </c>
      <c r="I14702" s="74">
        <v>44061</v>
      </c>
      <c r="J14702" t="s">
        <v>19</v>
      </c>
      <c r="K14702" t="s">
        <v>19</v>
      </c>
    </row>
    <row r="14703" spans="1:11" hidden="1" x14ac:dyDescent="0.3">
      <c r="A14703" t="s">
        <v>9382</v>
      </c>
      <c r="B14703" t="s">
        <v>17037</v>
      </c>
      <c r="C14703" t="s">
        <v>17348</v>
      </c>
      <c r="D14703" t="s">
        <v>17349</v>
      </c>
      <c r="E14703" s="74">
        <v>42732</v>
      </c>
      <c r="F14703">
        <v>0.997</v>
      </c>
      <c r="G14703" t="s">
        <v>17</v>
      </c>
      <c r="H14703" t="s">
        <v>17315</v>
      </c>
      <c r="I14703" s="74">
        <v>44061</v>
      </c>
      <c r="J14703" t="s">
        <v>19</v>
      </c>
      <c r="K14703" t="s">
        <v>19</v>
      </c>
    </row>
    <row r="14704" spans="1:11" hidden="1" x14ac:dyDescent="0.3">
      <c r="A14704" t="s">
        <v>4204</v>
      </c>
      <c r="B14704" t="s">
        <v>11528</v>
      </c>
      <c r="C14704" t="s">
        <v>17482</v>
      </c>
      <c r="D14704" t="s">
        <v>17483</v>
      </c>
      <c r="E14704" s="74">
        <v>42692</v>
      </c>
      <c r="F14704">
        <v>9.9000000000000005E-2</v>
      </c>
      <c r="G14704" t="s">
        <v>17</v>
      </c>
      <c r="H14704" t="s">
        <v>17339</v>
      </c>
      <c r="I14704" s="74">
        <v>43109</v>
      </c>
      <c r="J14704" t="s">
        <v>19</v>
      </c>
      <c r="K14704" t="s">
        <v>19</v>
      </c>
    </row>
    <row r="14705" spans="1:11" hidden="1" x14ac:dyDescent="0.3">
      <c r="A14705" t="s">
        <v>20233</v>
      </c>
      <c r="B14705" t="s">
        <v>20234</v>
      </c>
      <c r="C14705" t="s">
        <v>17484</v>
      </c>
      <c r="D14705" t="s">
        <v>17485</v>
      </c>
      <c r="E14705" s="74">
        <v>41710</v>
      </c>
      <c r="F14705">
        <v>0.36299999999999999</v>
      </c>
      <c r="G14705" t="s">
        <v>17</v>
      </c>
      <c r="H14705" t="s">
        <v>17315</v>
      </c>
      <c r="I14705" s="74">
        <v>45147</v>
      </c>
      <c r="J14705" t="s">
        <v>19</v>
      </c>
      <c r="K14705" t="s">
        <v>19</v>
      </c>
    </row>
    <row r="14706" spans="1:11" hidden="1" x14ac:dyDescent="0.3">
      <c r="A14706" t="s">
        <v>4213</v>
      </c>
      <c r="B14706" t="s">
        <v>11520</v>
      </c>
      <c r="C14706" t="s">
        <v>17365</v>
      </c>
      <c r="D14706" t="s">
        <v>17366</v>
      </c>
      <c r="E14706" s="74">
        <v>42991</v>
      </c>
      <c r="F14706">
        <v>0.18</v>
      </c>
      <c r="G14706" t="s">
        <v>17369</v>
      </c>
      <c r="H14706" t="s">
        <v>17441</v>
      </c>
      <c r="I14706" s="74">
        <v>43031</v>
      </c>
      <c r="J14706" t="s">
        <v>19</v>
      </c>
      <c r="K14706" t="s">
        <v>19</v>
      </c>
    </row>
    <row r="14707" spans="1:11" hidden="1" x14ac:dyDescent="0.3">
      <c r="A14707" t="s">
        <v>1364</v>
      </c>
      <c r="B14707" t="s">
        <v>12386</v>
      </c>
      <c r="C14707" t="s">
        <v>17346</v>
      </c>
      <c r="D14707" t="s">
        <v>17347</v>
      </c>
      <c r="E14707" s="74">
        <v>41505</v>
      </c>
      <c r="F14707">
        <v>0.13</v>
      </c>
      <c r="G14707" t="s">
        <v>17</v>
      </c>
      <c r="H14707" t="s">
        <v>17315</v>
      </c>
      <c r="I14707" s="74">
        <v>41722</v>
      </c>
      <c r="J14707" t="s">
        <v>19</v>
      </c>
      <c r="K14707" t="s">
        <v>19</v>
      </c>
    </row>
    <row r="14708" spans="1:11" hidden="1" x14ac:dyDescent="0.3">
      <c r="A14708" t="s">
        <v>3090</v>
      </c>
      <c r="B14708" t="s">
        <v>3091</v>
      </c>
      <c r="C14708" t="s">
        <v>17418</v>
      </c>
      <c r="D14708" t="s">
        <v>17419</v>
      </c>
      <c r="E14708" s="74">
        <v>31373</v>
      </c>
      <c r="F14708">
        <v>0.04</v>
      </c>
      <c r="G14708" t="s">
        <v>17369</v>
      </c>
      <c r="H14708" t="s">
        <v>17315</v>
      </c>
      <c r="I14708" s="74">
        <v>39913</v>
      </c>
      <c r="J14708" t="s">
        <v>19</v>
      </c>
      <c r="K14708" t="s">
        <v>19</v>
      </c>
    </row>
    <row r="14709" spans="1:11" hidden="1" x14ac:dyDescent="0.3">
      <c r="A14709" t="s">
        <v>6867</v>
      </c>
      <c r="B14709" t="s">
        <v>10603</v>
      </c>
      <c r="C14709" t="s">
        <v>22381</v>
      </c>
      <c r="D14709" t="s">
        <v>22382</v>
      </c>
      <c r="E14709" s="74">
        <v>43830</v>
      </c>
      <c r="F14709">
        <v>200</v>
      </c>
      <c r="G14709" t="s">
        <v>17</v>
      </c>
      <c r="H14709" t="s">
        <v>17315</v>
      </c>
      <c r="I14709" s="74">
        <v>43886</v>
      </c>
      <c r="J14709" t="s">
        <v>19</v>
      </c>
      <c r="K14709" t="s">
        <v>19</v>
      </c>
    </row>
    <row r="14710" spans="1:11" hidden="1" x14ac:dyDescent="0.3">
      <c r="A14710" t="s">
        <v>4575</v>
      </c>
      <c r="B14710" t="s">
        <v>11299</v>
      </c>
      <c r="C14710" t="s">
        <v>17529</v>
      </c>
      <c r="D14710" t="s">
        <v>17530</v>
      </c>
      <c r="E14710" s="74">
        <v>43318</v>
      </c>
      <c r="F14710">
        <v>10</v>
      </c>
      <c r="G14710" t="s">
        <v>17</v>
      </c>
      <c r="H14710" t="s">
        <v>17339</v>
      </c>
      <c r="I14710" s="74">
        <v>43383</v>
      </c>
      <c r="J14710" t="s">
        <v>19</v>
      </c>
      <c r="K14710" t="s">
        <v>19</v>
      </c>
    </row>
    <row r="14711" spans="1:11" hidden="1" x14ac:dyDescent="0.3">
      <c r="A14711" t="s">
        <v>16764</v>
      </c>
      <c r="B14711" t="s">
        <v>16763</v>
      </c>
      <c r="C14711" t="s">
        <v>17370</v>
      </c>
      <c r="D14711" t="s">
        <v>17371</v>
      </c>
      <c r="E14711" s="74">
        <v>44294</v>
      </c>
      <c r="F14711">
        <v>1.923</v>
      </c>
      <c r="G14711" t="s">
        <v>17</v>
      </c>
      <c r="H14711" t="s">
        <v>17315</v>
      </c>
      <c r="I14711" s="74">
        <v>44440</v>
      </c>
      <c r="J14711" t="s">
        <v>19</v>
      </c>
      <c r="K14711" t="s">
        <v>19</v>
      </c>
    </row>
    <row r="14712" spans="1:11" hidden="1" x14ac:dyDescent="0.3">
      <c r="A14712" t="s">
        <v>10166</v>
      </c>
      <c r="B14712" t="s">
        <v>16468</v>
      </c>
      <c r="C14712" t="s">
        <v>17370</v>
      </c>
      <c r="D14712" t="s">
        <v>17371</v>
      </c>
      <c r="E14712" s="74">
        <v>44227</v>
      </c>
      <c r="F14712">
        <v>0.56399999999999995</v>
      </c>
      <c r="G14712" t="s">
        <v>17</v>
      </c>
      <c r="H14712" t="s">
        <v>17315</v>
      </c>
      <c r="I14712" s="74">
        <v>44252</v>
      </c>
      <c r="J14712" t="s">
        <v>19</v>
      </c>
      <c r="K14712" t="s">
        <v>19</v>
      </c>
    </row>
    <row r="14713" spans="1:11" hidden="1" x14ac:dyDescent="0.3">
      <c r="A14713" t="s">
        <v>2689</v>
      </c>
      <c r="B14713" t="s">
        <v>13422</v>
      </c>
      <c r="C14713" t="s">
        <v>21764</v>
      </c>
      <c r="D14713" t="s">
        <v>21765</v>
      </c>
      <c r="E14713" s="74">
        <v>40543</v>
      </c>
      <c r="F14713">
        <v>21</v>
      </c>
      <c r="G14713" t="s">
        <v>6</v>
      </c>
      <c r="H14713" t="s">
        <v>17458</v>
      </c>
      <c r="I14713" s="74">
        <v>40550</v>
      </c>
      <c r="J14713" t="s">
        <v>19</v>
      </c>
      <c r="K14713" t="s">
        <v>19</v>
      </c>
    </row>
    <row r="14714" spans="1:11" hidden="1" x14ac:dyDescent="0.3">
      <c r="A14714" t="s">
        <v>388</v>
      </c>
      <c r="B14714" t="s">
        <v>11859</v>
      </c>
      <c r="C14714" t="s">
        <v>17410</v>
      </c>
      <c r="D14714" t="s">
        <v>17411</v>
      </c>
      <c r="E14714" s="74">
        <v>42518</v>
      </c>
      <c r="F14714">
        <v>0.81899999999999995</v>
      </c>
      <c r="G14714" t="s">
        <v>17</v>
      </c>
      <c r="H14714" t="s">
        <v>17315</v>
      </c>
      <c r="I14714" s="74">
        <v>42598</v>
      </c>
      <c r="J14714" t="s">
        <v>19</v>
      </c>
      <c r="K14714" t="s">
        <v>19</v>
      </c>
    </row>
    <row r="14715" spans="1:11" hidden="1" x14ac:dyDescent="0.3">
      <c r="A14715" t="s">
        <v>25663</v>
      </c>
      <c r="B14715" t="s">
        <v>25664</v>
      </c>
      <c r="C14715" t="s">
        <v>25665</v>
      </c>
      <c r="D14715" t="s">
        <v>25666</v>
      </c>
      <c r="E14715" s="74">
        <v>44473</v>
      </c>
      <c r="F14715">
        <v>0.19800000000000001</v>
      </c>
      <c r="G14715" t="s">
        <v>17</v>
      </c>
      <c r="H14715" t="s">
        <v>17391</v>
      </c>
      <c r="I14715" s="74">
        <v>45453</v>
      </c>
      <c r="J14715" t="s">
        <v>19</v>
      </c>
      <c r="K14715" t="s">
        <v>19</v>
      </c>
    </row>
    <row r="14716" spans="1:11" hidden="1" x14ac:dyDescent="0.3">
      <c r="A14716" t="s">
        <v>3714</v>
      </c>
      <c r="B14716" t="s">
        <v>14290</v>
      </c>
      <c r="C14716" t="s">
        <v>17352</v>
      </c>
      <c r="D14716" t="s">
        <v>17293</v>
      </c>
      <c r="E14716" s="74">
        <v>19603</v>
      </c>
      <c r="F14716">
        <v>134</v>
      </c>
      <c r="G14716" t="s">
        <v>17369</v>
      </c>
      <c r="H14716" t="s">
        <v>17391</v>
      </c>
      <c r="I14716" s="74">
        <v>39451</v>
      </c>
      <c r="J14716" t="s">
        <v>17325</v>
      </c>
      <c r="K14716" t="s">
        <v>19</v>
      </c>
    </row>
    <row r="14717" spans="1:11" hidden="1" x14ac:dyDescent="0.3">
      <c r="A14717" t="s">
        <v>3714</v>
      </c>
      <c r="B14717" t="s">
        <v>14290</v>
      </c>
      <c r="C14717" t="s">
        <v>17352</v>
      </c>
      <c r="D14717" t="s">
        <v>17293</v>
      </c>
      <c r="E14717" s="74">
        <v>19603</v>
      </c>
      <c r="F14717">
        <v>134</v>
      </c>
      <c r="G14717" t="s">
        <v>17390</v>
      </c>
      <c r="H14717" t="s">
        <v>17391</v>
      </c>
      <c r="I14717" s="74">
        <v>39451</v>
      </c>
      <c r="J14717" t="s">
        <v>17325</v>
      </c>
      <c r="K14717" t="s">
        <v>19</v>
      </c>
    </row>
    <row r="14718" spans="1:11" hidden="1" x14ac:dyDescent="0.3">
      <c r="A14718" t="s">
        <v>3714</v>
      </c>
      <c r="B14718" t="s">
        <v>14290</v>
      </c>
      <c r="C14718" t="s">
        <v>17352</v>
      </c>
      <c r="D14718" t="s">
        <v>17293</v>
      </c>
      <c r="E14718" s="74">
        <v>19603</v>
      </c>
      <c r="F14718">
        <v>134</v>
      </c>
      <c r="G14718" t="s">
        <v>17392</v>
      </c>
      <c r="H14718" t="s">
        <v>17391</v>
      </c>
      <c r="I14718" s="74">
        <v>39451</v>
      </c>
      <c r="J14718" t="s">
        <v>17325</v>
      </c>
      <c r="K14718" t="s">
        <v>19</v>
      </c>
    </row>
    <row r="14719" spans="1:11" hidden="1" x14ac:dyDescent="0.3">
      <c r="A14719" t="s">
        <v>2421</v>
      </c>
      <c r="B14719" t="s">
        <v>13195</v>
      </c>
      <c r="C14719" t="s">
        <v>17436</v>
      </c>
      <c r="D14719" t="s">
        <v>17437</v>
      </c>
      <c r="E14719" s="74">
        <v>40842</v>
      </c>
      <c r="F14719">
        <v>1.04</v>
      </c>
      <c r="G14719" t="s">
        <v>17</v>
      </c>
      <c r="H14719" t="s">
        <v>17339</v>
      </c>
      <c r="I14719" s="74">
        <v>40842</v>
      </c>
      <c r="J14719" t="s">
        <v>19</v>
      </c>
      <c r="K14719" t="s">
        <v>19</v>
      </c>
    </row>
    <row r="14720" spans="1:11" hidden="1" x14ac:dyDescent="0.3">
      <c r="A14720" t="s">
        <v>25064</v>
      </c>
      <c r="B14720" t="s">
        <v>25065</v>
      </c>
      <c r="C14720" t="s">
        <v>17492</v>
      </c>
      <c r="D14720" t="s">
        <v>17493</v>
      </c>
      <c r="E14720" s="74">
        <v>45447</v>
      </c>
      <c r="F14720">
        <v>60</v>
      </c>
      <c r="G14720" t="s">
        <v>17</v>
      </c>
      <c r="H14720" t="s">
        <v>17465</v>
      </c>
      <c r="I14720" s="74">
        <v>45527</v>
      </c>
      <c r="J14720" t="s">
        <v>19</v>
      </c>
      <c r="K14720" t="s">
        <v>19</v>
      </c>
    </row>
    <row r="14721" spans="1:11" hidden="1" x14ac:dyDescent="0.3">
      <c r="A14721" t="s">
        <v>20227</v>
      </c>
      <c r="B14721" t="s">
        <v>20228</v>
      </c>
      <c r="C14721" t="s">
        <v>17492</v>
      </c>
      <c r="D14721" t="s">
        <v>17493</v>
      </c>
      <c r="E14721" s="74">
        <v>45133</v>
      </c>
      <c r="F14721">
        <v>125</v>
      </c>
      <c r="G14721" t="s">
        <v>17</v>
      </c>
      <c r="H14721" t="s">
        <v>17465</v>
      </c>
      <c r="I14721" s="74">
        <v>45160</v>
      </c>
      <c r="J14721" t="s">
        <v>19</v>
      </c>
      <c r="K14721" t="s">
        <v>19</v>
      </c>
    </row>
    <row r="14722" spans="1:11" hidden="1" x14ac:dyDescent="0.3">
      <c r="A14722" t="s">
        <v>2880</v>
      </c>
      <c r="B14722" t="s">
        <v>13793</v>
      </c>
      <c r="C14722" t="s">
        <v>18713</v>
      </c>
      <c r="D14722" t="s">
        <v>18714</v>
      </c>
      <c r="E14722" s="74">
        <v>24412</v>
      </c>
      <c r="F14722">
        <v>62.5</v>
      </c>
      <c r="G14722" t="s">
        <v>17369</v>
      </c>
      <c r="H14722" t="s">
        <v>17435</v>
      </c>
      <c r="I14722" s="74">
        <v>40434</v>
      </c>
      <c r="J14722" t="s">
        <v>19</v>
      </c>
      <c r="K14722" t="s">
        <v>19</v>
      </c>
    </row>
    <row r="14723" spans="1:11" hidden="1" x14ac:dyDescent="0.3">
      <c r="A14723" t="s">
        <v>2879</v>
      </c>
      <c r="B14723" t="s">
        <v>13793</v>
      </c>
      <c r="C14723" t="s">
        <v>18713</v>
      </c>
      <c r="D14723" t="s">
        <v>18714</v>
      </c>
      <c r="E14723" s="74">
        <v>24381</v>
      </c>
      <c r="F14723">
        <v>62.5</v>
      </c>
      <c r="G14723" t="s">
        <v>17369</v>
      </c>
      <c r="H14723" t="s">
        <v>17435</v>
      </c>
      <c r="I14723" s="74">
        <v>40434</v>
      </c>
      <c r="J14723" t="s">
        <v>19</v>
      </c>
      <c r="K14723" t="s">
        <v>19</v>
      </c>
    </row>
    <row r="14724" spans="1:11" hidden="1" x14ac:dyDescent="0.3">
      <c r="A14724" t="s">
        <v>2878</v>
      </c>
      <c r="B14724" t="s">
        <v>13793</v>
      </c>
      <c r="C14724" t="s">
        <v>18713</v>
      </c>
      <c r="D14724" t="s">
        <v>18714</v>
      </c>
      <c r="E14724" s="74">
        <v>24320</v>
      </c>
      <c r="F14724">
        <v>62.5</v>
      </c>
      <c r="G14724" t="s">
        <v>17369</v>
      </c>
      <c r="H14724" t="s">
        <v>17435</v>
      </c>
      <c r="I14724" s="74">
        <v>40434</v>
      </c>
      <c r="J14724" t="s">
        <v>19</v>
      </c>
      <c r="K14724" t="s">
        <v>19</v>
      </c>
    </row>
    <row r="14725" spans="1:11" hidden="1" x14ac:dyDescent="0.3">
      <c r="A14725" t="s">
        <v>2877</v>
      </c>
      <c r="B14725" t="s">
        <v>13793</v>
      </c>
      <c r="C14725" t="s">
        <v>18713</v>
      </c>
      <c r="D14725" t="s">
        <v>18714</v>
      </c>
      <c r="E14725" s="74">
        <v>24320</v>
      </c>
      <c r="F14725">
        <v>62.5</v>
      </c>
      <c r="G14725" t="s">
        <v>17369</v>
      </c>
      <c r="H14725" t="s">
        <v>17435</v>
      </c>
      <c r="I14725" s="74">
        <v>40434</v>
      </c>
      <c r="J14725" t="s">
        <v>19</v>
      </c>
      <c r="K14725" t="s">
        <v>19</v>
      </c>
    </row>
    <row r="14726" spans="1:11" hidden="1" x14ac:dyDescent="0.3">
      <c r="A14726" t="s">
        <v>3964</v>
      </c>
      <c r="B14726" t="s">
        <v>11607</v>
      </c>
      <c r="C14726" t="s">
        <v>17784</v>
      </c>
      <c r="D14726" t="s">
        <v>17785</v>
      </c>
      <c r="E14726" s="74">
        <v>29908</v>
      </c>
      <c r="F14726">
        <v>5.09</v>
      </c>
      <c r="G14726" t="s">
        <v>17369</v>
      </c>
      <c r="H14726" t="s">
        <v>17315</v>
      </c>
      <c r="I14726" s="74">
        <v>42933</v>
      </c>
      <c r="J14726" t="s">
        <v>19</v>
      </c>
      <c r="K14726" t="s">
        <v>19</v>
      </c>
    </row>
    <row r="14727" spans="1:11" hidden="1" x14ac:dyDescent="0.3">
      <c r="A14727" t="s">
        <v>3121</v>
      </c>
      <c r="B14727" t="s">
        <v>10192</v>
      </c>
      <c r="C14727" t="s">
        <v>17486</v>
      </c>
      <c r="D14727" t="s">
        <v>17487</v>
      </c>
      <c r="E14727" s="74">
        <v>39600</v>
      </c>
      <c r="F14727">
        <v>8.0000000000000002E-3</v>
      </c>
      <c r="G14727" t="s">
        <v>17</v>
      </c>
      <c r="H14727" t="s">
        <v>17315</v>
      </c>
      <c r="I14727" s="74">
        <v>39863</v>
      </c>
      <c r="J14727" t="s">
        <v>19</v>
      </c>
      <c r="K14727" t="s">
        <v>19</v>
      </c>
    </row>
    <row r="14728" spans="1:11" hidden="1" x14ac:dyDescent="0.3">
      <c r="A14728" t="s">
        <v>3120</v>
      </c>
      <c r="B14728" t="s">
        <v>10192</v>
      </c>
      <c r="C14728" t="s">
        <v>17486</v>
      </c>
      <c r="D14728" t="s">
        <v>17487</v>
      </c>
      <c r="E14728" s="74">
        <v>39600</v>
      </c>
      <c r="F14728">
        <v>2.4E-2</v>
      </c>
      <c r="G14728" t="s">
        <v>17</v>
      </c>
      <c r="H14728" t="s">
        <v>17315</v>
      </c>
      <c r="I14728" s="74">
        <v>39863</v>
      </c>
      <c r="J14728" t="s">
        <v>19</v>
      </c>
      <c r="K14728" t="s">
        <v>19</v>
      </c>
    </row>
    <row r="14729" spans="1:11" hidden="1" x14ac:dyDescent="0.3">
      <c r="A14729" t="s">
        <v>25655</v>
      </c>
      <c r="B14729" t="s">
        <v>25656</v>
      </c>
      <c r="C14729" t="s">
        <v>18715</v>
      </c>
      <c r="D14729" t="s">
        <v>18716</v>
      </c>
      <c r="E14729" s="74">
        <v>45407</v>
      </c>
      <c r="F14729">
        <v>0.90175000000000005</v>
      </c>
      <c r="G14729" t="s">
        <v>17</v>
      </c>
      <c r="H14729" t="s">
        <v>17315</v>
      </c>
      <c r="I14729" s="74">
        <v>45453</v>
      </c>
      <c r="J14729" t="s">
        <v>19</v>
      </c>
      <c r="K14729" t="s">
        <v>19</v>
      </c>
    </row>
    <row r="14730" spans="1:11" hidden="1" x14ac:dyDescent="0.3">
      <c r="A14730" t="s">
        <v>2402</v>
      </c>
      <c r="B14730" t="s">
        <v>13176</v>
      </c>
      <c r="C14730" t="s">
        <v>17488</v>
      </c>
      <c r="D14730" t="s">
        <v>17489</v>
      </c>
      <c r="E14730" s="74">
        <v>40863</v>
      </c>
      <c r="F14730">
        <v>7.5</v>
      </c>
      <c r="G14730" t="s">
        <v>17369</v>
      </c>
      <c r="H14730" t="s">
        <v>17391</v>
      </c>
      <c r="I14730" s="74">
        <v>40935</v>
      </c>
      <c r="J14730" t="s">
        <v>19</v>
      </c>
      <c r="K14730" t="s">
        <v>19</v>
      </c>
    </row>
    <row r="14731" spans="1:11" hidden="1" x14ac:dyDescent="0.3">
      <c r="A14731" t="s">
        <v>3335</v>
      </c>
      <c r="B14731" t="s">
        <v>11378</v>
      </c>
      <c r="C14731" t="s">
        <v>22280</v>
      </c>
      <c r="D14731" t="s">
        <v>22281</v>
      </c>
      <c r="E14731" s="74">
        <v>34304</v>
      </c>
      <c r="F14731">
        <v>2</v>
      </c>
      <c r="G14731" t="s">
        <v>17369</v>
      </c>
      <c r="H14731" t="s">
        <v>17315</v>
      </c>
      <c r="I14731" s="74">
        <v>39671</v>
      </c>
      <c r="J14731" t="s">
        <v>19</v>
      </c>
      <c r="K14731" t="s">
        <v>19</v>
      </c>
    </row>
    <row r="14732" spans="1:11" hidden="1" x14ac:dyDescent="0.3">
      <c r="A14732" t="s">
        <v>3333</v>
      </c>
      <c r="B14732" t="s">
        <v>3334</v>
      </c>
      <c r="C14732" t="s">
        <v>21963</v>
      </c>
      <c r="D14732" t="s">
        <v>3334</v>
      </c>
      <c r="E14732" s="74">
        <v>31685</v>
      </c>
      <c r="F14732">
        <v>0.15</v>
      </c>
      <c r="G14732" t="s">
        <v>17369</v>
      </c>
      <c r="H14732" t="s">
        <v>17315</v>
      </c>
      <c r="I14732" s="74">
        <v>39671</v>
      </c>
      <c r="J14732" t="s">
        <v>19</v>
      </c>
      <c r="K14732" t="s">
        <v>19</v>
      </c>
    </row>
    <row r="14733" spans="1:11" hidden="1" x14ac:dyDescent="0.3">
      <c r="A14733" t="s">
        <v>28295</v>
      </c>
      <c r="B14733" t="s">
        <v>28296</v>
      </c>
      <c r="C14733" t="s">
        <v>17673</v>
      </c>
      <c r="D14733" t="s">
        <v>17674</v>
      </c>
      <c r="E14733" s="74">
        <v>45561</v>
      </c>
      <c r="F14733">
        <v>0.36995</v>
      </c>
      <c r="G14733" t="s">
        <v>17</v>
      </c>
      <c r="H14733" t="s">
        <v>17315</v>
      </c>
      <c r="I14733" s="74">
        <v>45698</v>
      </c>
      <c r="J14733" t="s">
        <v>19</v>
      </c>
      <c r="K14733" t="s">
        <v>19</v>
      </c>
    </row>
    <row r="14734" spans="1:11" hidden="1" x14ac:dyDescent="0.3">
      <c r="A14734" t="s">
        <v>28301</v>
      </c>
      <c r="B14734" t="s">
        <v>28302</v>
      </c>
      <c r="C14734" t="s">
        <v>17673</v>
      </c>
      <c r="D14734" t="s">
        <v>17674</v>
      </c>
      <c r="E14734" s="74">
        <v>45561</v>
      </c>
      <c r="F14734">
        <v>0.57228000000000001</v>
      </c>
      <c r="G14734" t="s">
        <v>17</v>
      </c>
      <c r="H14734" t="s">
        <v>17315</v>
      </c>
      <c r="I14734" s="74">
        <v>45698</v>
      </c>
      <c r="J14734" t="s">
        <v>19</v>
      </c>
      <c r="K14734" t="s">
        <v>19</v>
      </c>
    </row>
    <row r="14735" spans="1:11" hidden="1" x14ac:dyDescent="0.3">
      <c r="A14735" t="s">
        <v>28303</v>
      </c>
      <c r="B14735" t="s">
        <v>28304</v>
      </c>
      <c r="C14735" t="s">
        <v>17673</v>
      </c>
      <c r="D14735" t="s">
        <v>17674</v>
      </c>
      <c r="E14735" s="74">
        <v>45587</v>
      </c>
      <c r="F14735">
        <v>0.33254</v>
      </c>
      <c r="G14735" t="s">
        <v>17</v>
      </c>
      <c r="H14735" t="s">
        <v>17315</v>
      </c>
      <c r="I14735" s="74">
        <v>45698</v>
      </c>
      <c r="J14735" t="s">
        <v>19</v>
      </c>
      <c r="K14735" t="s">
        <v>19</v>
      </c>
    </row>
    <row r="14736" spans="1:11" hidden="1" x14ac:dyDescent="0.3">
      <c r="A14736" t="s">
        <v>14765</v>
      </c>
      <c r="B14736" t="s">
        <v>14764</v>
      </c>
      <c r="C14736" t="s">
        <v>17316</v>
      </c>
      <c r="D14736" t="s">
        <v>17317</v>
      </c>
      <c r="E14736" s="74">
        <v>44700</v>
      </c>
      <c r="F14736">
        <v>0.192</v>
      </c>
      <c r="G14736" t="s">
        <v>17</v>
      </c>
      <c r="H14736" t="s">
        <v>17379</v>
      </c>
      <c r="I14736" s="74">
        <v>44806</v>
      </c>
      <c r="J14736" t="s">
        <v>19</v>
      </c>
      <c r="K14736" t="s">
        <v>19</v>
      </c>
    </row>
    <row r="14737" spans="1:11" hidden="1" x14ac:dyDescent="0.3">
      <c r="A14737" t="s">
        <v>14541</v>
      </c>
      <c r="B14737" t="s">
        <v>14540</v>
      </c>
      <c r="C14737" t="s">
        <v>17316</v>
      </c>
      <c r="D14737" t="s">
        <v>17317</v>
      </c>
      <c r="E14737" s="74">
        <v>44775</v>
      </c>
      <c r="F14737">
        <v>0.19500000000000001</v>
      </c>
      <c r="G14737" t="s">
        <v>17</v>
      </c>
      <c r="H14737" t="s">
        <v>17379</v>
      </c>
      <c r="I14737" s="74">
        <v>44827</v>
      </c>
      <c r="J14737" t="s">
        <v>19</v>
      </c>
      <c r="K14737" t="s">
        <v>19</v>
      </c>
    </row>
    <row r="14738" spans="1:11" hidden="1" x14ac:dyDescent="0.3">
      <c r="A14738" t="s">
        <v>15021</v>
      </c>
      <c r="B14738" t="s">
        <v>15020</v>
      </c>
      <c r="C14738" t="s">
        <v>17316</v>
      </c>
      <c r="D14738" t="s">
        <v>17317</v>
      </c>
      <c r="E14738" s="74">
        <v>44616</v>
      </c>
      <c r="F14738">
        <v>0.108</v>
      </c>
      <c r="G14738" t="s">
        <v>17</v>
      </c>
      <c r="H14738" t="s">
        <v>17379</v>
      </c>
      <c r="I14738" s="74">
        <v>44666</v>
      </c>
      <c r="J14738" t="s">
        <v>19</v>
      </c>
      <c r="K14738" t="s">
        <v>19</v>
      </c>
    </row>
    <row r="14739" spans="1:11" hidden="1" x14ac:dyDescent="0.3">
      <c r="A14739" t="s">
        <v>21754</v>
      </c>
      <c r="B14739" t="s">
        <v>21755</v>
      </c>
      <c r="C14739" t="s">
        <v>17316</v>
      </c>
      <c r="D14739" t="s">
        <v>17317</v>
      </c>
      <c r="E14739" s="74">
        <v>45299</v>
      </c>
      <c r="F14739">
        <v>0.46100000000000002</v>
      </c>
      <c r="G14739" t="s">
        <v>17</v>
      </c>
      <c r="H14739" t="s">
        <v>17379</v>
      </c>
      <c r="I14739" s="74">
        <v>45355</v>
      </c>
      <c r="J14739" t="s">
        <v>19</v>
      </c>
      <c r="K14739" t="s">
        <v>19</v>
      </c>
    </row>
    <row r="14740" spans="1:11" hidden="1" x14ac:dyDescent="0.3">
      <c r="A14740" t="s">
        <v>14759</v>
      </c>
      <c r="B14740" t="s">
        <v>14758</v>
      </c>
      <c r="C14740" t="s">
        <v>17316</v>
      </c>
      <c r="D14740" t="s">
        <v>17317</v>
      </c>
      <c r="E14740" s="74">
        <v>44700</v>
      </c>
      <c r="F14740">
        <v>0.48</v>
      </c>
      <c r="G14740" t="s">
        <v>17</v>
      </c>
      <c r="H14740" t="s">
        <v>17379</v>
      </c>
      <c r="I14740" s="74">
        <v>44806</v>
      </c>
      <c r="J14740" t="s">
        <v>19</v>
      </c>
      <c r="K14740" t="s">
        <v>19</v>
      </c>
    </row>
    <row r="14741" spans="1:11" hidden="1" x14ac:dyDescent="0.3">
      <c r="A14741" t="s">
        <v>14761</v>
      </c>
      <c r="B14741" t="s">
        <v>14760</v>
      </c>
      <c r="C14741" t="s">
        <v>17316</v>
      </c>
      <c r="D14741" t="s">
        <v>17317</v>
      </c>
      <c r="E14741" s="74">
        <v>44701</v>
      </c>
      <c r="F14741">
        <v>0.156</v>
      </c>
      <c r="G14741" t="s">
        <v>17</v>
      </c>
      <c r="H14741" t="s">
        <v>17379</v>
      </c>
      <c r="I14741" s="74">
        <v>44806</v>
      </c>
      <c r="J14741" t="s">
        <v>19</v>
      </c>
      <c r="K14741" t="s">
        <v>19</v>
      </c>
    </row>
    <row r="14742" spans="1:11" hidden="1" x14ac:dyDescent="0.3">
      <c r="A14742" t="s">
        <v>15024</v>
      </c>
      <c r="B14742" t="s">
        <v>24126</v>
      </c>
      <c r="C14742" t="s">
        <v>17795</v>
      </c>
      <c r="D14742" t="s">
        <v>17796</v>
      </c>
      <c r="E14742" s="74">
        <v>44057</v>
      </c>
      <c r="F14742">
        <v>0.24</v>
      </c>
      <c r="G14742" t="s">
        <v>17</v>
      </c>
      <c r="H14742" t="s">
        <v>17379</v>
      </c>
      <c r="I14742" s="74">
        <v>44678</v>
      </c>
      <c r="J14742" t="s">
        <v>19</v>
      </c>
      <c r="K14742" t="s">
        <v>19</v>
      </c>
    </row>
    <row r="14743" spans="1:11" hidden="1" x14ac:dyDescent="0.3">
      <c r="A14743" t="s">
        <v>28165</v>
      </c>
      <c r="B14743" t="s">
        <v>28166</v>
      </c>
      <c r="C14743" t="s">
        <v>28167</v>
      </c>
      <c r="D14743" t="s">
        <v>28168</v>
      </c>
      <c r="E14743" s="74">
        <v>45555</v>
      </c>
      <c r="F14743">
        <v>7.0411000000000001E-2</v>
      </c>
      <c r="G14743" t="s">
        <v>17</v>
      </c>
      <c r="H14743" t="s">
        <v>17315</v>
      </c>
      <c r="I14743" s="74">
        <v>45684</v>
      </c>
      <c r="J14743" t="s">
        <v>19</v>
      </c>
      <c r="K14743" t="s">
        <v>19</v>
      </c>
    </row>
    <row r="14744" spans="1:11" hidden="1" x14ac:dyDescent="0.3">
      <c r="A14744" t="s">
        <v>2420</v>
      </c>
      <c r="B14744" t="s">
        <v>13193</v>
      </c>
      <c r="C14744" t="s">
        <v>21838</v>
      </c>
      <c r="D14744" t="s">
        <v>21839</v>
      </c>
      <c r="E14744" s="74">
        <v>33970</v>
      </c>
      <c r="F14744">
        <v>10</v>
      </c>
      <c r="G14744" t="s">
        <v>17479</v>
      </c>
      <c r="H14744" t="s">
        <v>17628</v>
      </c>
      <c r="I14744" s="74">
        <v>40947</v>
      </c>
      <c r="J14744" t="s">
        <v>17325</v>
      </c>
      <c r="K14744" t="s">
        <v>19</v>
      </c>
    </row>
    <row r="14745" spans="1:11" hidden="1" x14ac:dyDescent="0.3">
      <c r="A14745" t="s">
        <v>2420</v>
      </c>
      <c r="B14745" t="s">
        <v>13193</v>
      </c>
      <c r="C14745" t="s">
        <v>21838</v>
      </c>
      <c r="D14745" t="s">
        <v>21839</v>
      </c>
      <c r="E14745" s="74">
        <v>33970</v>
      </c>
      <c r="F14745">
        <v>10</v>
      </c>
      <c r="G14745" t="s">
        <v>17478</v>
      </c>
      <c r="H14745" t="s">
        <v>17628</v>
      </c>
      <c r="I14745" s="74">
        <v>40947</v>
      </c>
      <c r="J14745" t="s">
        <v>17325</v>
      </c>
      <c r="K14745" t="s">
        <v>19</v>
      </c>
    </row>
    <row r="14746" spans="1:11" hidden="1" x14ac:dyDescent="0.3">
      <c r="A14746" t="s">
        <v>2420</v>
      </c>
      <c r="B14746" t="s">
        <v>13193</v>
      </c>
      <c r="C14746" t="s">
        <v>21838</v>
      </c>
      <c r="D14746" t="s">
        <v>21839</v>
      </c>
      <c r="E14746" s="74">
        <v>33970</v>
      </c>
      <c r="F14746">
        <v>10</v>
      </c>
      <c r="G14746" t="s">
        <v>17430</v>
      </c>
      <c r="H14746" t="s">
        <v>17628</v>
      </c>
      <c r="I14746" s="74">
        <v>40947</v>
      </c>
      <c r="J14746" t="s">
        <v>17325</v>
      </c>
      <c r="K14746" t="s">
        <v>19</v>
      </c>
    </row>
    <row r="14747" spans="1:11" hidden="1" x14ac:dyDescent="0.3">
      <c r="A14747" t="s">
        <v>2419</v>
      </c>
      <c r="B14747" t="s">
        <v>13193</v>
      </c>
      <c r="C14747" t="s">
        <v>21838</v>
      </c>
      <c r="D14747" t="s">
        <v>21839</v>
      </c>
      <c r="E14747" s="74">
        <v>40448</v>
      </c>
      <c r="F14747">
        <v>48</v>
      </c>
      <c r="G14747" t="s">
        <v>17479</v>
      </c>
      <c r="H14747" t="s">
        <v>17628</v>
      </c>
      <c r="I14747" s="74">
        <v>40947</v>
      </c>
      <c r="J14747" t="s">
        <v>17325</v>
      </c>
      <c r="K14747" t="s">
        <v>19</v>
      </c>
    </row>
    <row r="14748" spans="1:11" hidden="1" x14ac:dyDescent="0.3">
      <c r="A14748" t="s">
        <v>2419</v>
      </c>
      <c r="B14748" t="s">
        <v>13193</v>
      </c>
      <c r="C14748" t="s">
        <v>21838</v>
      </c>
      <c r="D14748" t="s">
        <v>21839</v>
      </c>
      <c r="E14748" s="74">
        <v>40448</v>
      </c>
      <c r="F14748">
        <v>48</v>
      </c>
      <c r="G14748" t="s">
        <v>17478</v>
      </c>
      <c r="H14748" t="s">
        <v>17628</v>
      </c>
      <c r="I14748" s="74">
        <v>40947</v>
      </c>
      <c r="J14748" t="s">
        <v>17325</v>
      </c>
      <c r="K14748" t="s">
        <v>19</v>
      </c>
    </row>
    <row r="14749" spans="1:11" hidden="1" x14ac:dyDescent="0.3">
      <c r="A14749" t="s">
        <v>2419</v>
      </c>
      <c r="B14749" t="s">
        <v>13193</v>
      </c>
      <c r="C14749" t="s">
        <v>21838</v>
      </c>
      <c r="D14749" t="s">
        <v>21839</v>
      </c>
      <c r="E14749" s="74">
        <v>40448</v>
      </c>
      <c r="F14749">
        <v>48</v>
      </c>
      <c r="G14749" t="s">
        <v>17430</v>
      </c>
      <c r="H14749" t="s">
        <v>17628</v>
      </c>
      <c r="I14749" s="74">
        <v>40947</v>
      </c>
      <c r="J14749" t="s">
        <v>17325</v>
      </c>
      <c r="K14749" t="s">
        <v>19</v>
      </c>
    </row>
    <row r="14750" spans="1:11" hidden="1" x14ac:dyDescent="0.3">
      <c r="A14750" t="s">
        <v>14742</v>
      </c>
      <c r="B14750" t="s">
        <v>14741</v>
      </c>
      <c r="C14750" t="s">
        <v>17370</v>
      </c>
      <c r="D14750" t="s">
        <v>17371</v>
      </c>
      <c r="E14750" s="74">
        <v>44756</v>
      </c>
      <c r="F14750">
        <v>1.6870000000000001</v>
      </c>
      <c r="G14750" t="s">
        <v>17</v>
      </c>
      <c r="H14750" t="s">
        <v>17315</v>
      </c>
      <c r="I14750" s="74">
        <v>44806</v>
      </c>
      <c r="J14750" t="s">
        <v>19</v>
      </c>
      <c r="K14750" t="s">
        <v>19</v>
      </c>
    </row>
    <row r="14751" spans="1:11" hidden="1" x14ac:dyDescent="0.3">
      <c r="A14751" t="s">
        <v>7728</v>
      </c>
      <c r="B14751" t="s">
        <v>10931</v>
      </c>
      <c r="C14751" t="s">
        <v>17370</v>
      </c>
      <c r="D14751" t="s">
        <v>17371</v>
      </c>
      <c r="E14751" s="74">
        <v>43896</v>
      </c>
      <c r="F14751">
        <v>0.55200000000000005</v>
      </c>
      <c r="G14751" t="s">
        <v>17</v>
      </c>
      <c r="H14751" t="s">
        <v>17315</v>
      </c>
      <c r="I14751" s="74">
        <v>43914</v>
      </c>
      <c r="J14751" t="s">
        <v>19</v>
      </c>
      <c r="K14751" t="s">
        <v>19</v>
      </c>
    </row>
    <row r="14752" spans="1:11" hidden="1" x14ac:dyDescent="0.3">
      <c r="A14752" t="s">
        <v>3495</v>
      </c>
      <c r="B14752" t="s">
        <v>11905</v>
      </c>
      <c r="C14752" t="s">
        <v>17726</v>
      </c>
      <c r="D14752" t="s">
        <v>17727</v>
      </c>
      <c r="E14752" s="74">
        <v>34304</v>
      </c>
      <c r="F14752">
        <v>4.2</v>
      </c>
      <c r="G14752" t="s">
        <v>6</v>
      </c>
      <c r="H14752" t="s">
        <v>17315</v>
      </c>
      <c r="I14752" s="74">
        <v>41767</v>
      </c>
      <c r="J14752" t="s">
        <v>19</v>
      </c>
      <c r="K14752" t="s">
        <v>19</v>
      </c>
    </row>
    <row r="14753" spans="1:11" hidden="1" x14ac:dyDescent="0.3">
      <c r="A14753" t="s">
        <v>739</v>
      </c>
      <c r="B14753" t="s">
        <v>7716</v>
      </c>
      <c r="C14753" t="s">
        <v>22072</v>
      </c>
      <c r="D14753" t="s">
        <v>7716</v>
      </c>
      <c r="E14753" s="74">
        <v>42314</v>
      </c>
      <c r="F14753">
        <v>1.6</v>
      </c>
      <c r="G14753" t="s">
        <v>17334</v>
      </c>
      <c r="H14753" t="s">
        <v>17315</v>
      </c>
      <c r="I14753" s="74">
        <v>42529</v>
      </c>
      <c r="J14753" t="s">
        <v>19</v>
      </c>
      <c r="K14753" t="s">
        <v>19</v>
      </c>
    </row>
    <row r="14754" spans="1:11" hidden="1" x14ac:dyDescent="0.3">
      <c r="A14754" t="s">
        <v>6145</v>
      </c>
      <c r="B14754" t="s">
        <v>22367</v>
      </c>
      <c r="C14754" t="s">
        <v>22353</v>
      </c>
      <c r="D14754" t="s">
        <v>22354</v>
      </c>
      <c r="E14754" s="74">
        <v>43084</v>
      </c>
      <c r="F14754">
        <v>0.14099999999999999</v>
      </c>
      <c r="G14754" t="s">
        <v>17</v>
      </c>
      <c r="H14754" t="s">
        <v>17315</v>
      </c>
      <c r="I14754" s="74">
        <v>43790</v>
      </c>
      <c r="J14754" t="s">
        <v>19</v>
      </c>
      <c r="K14754" t="s">
        <v>19</v>
      </c>
    </row>
    <row r="14755" spans="1:11" hidden="1" x14ac:dyDescent="0.3">
      <c r="A14755" t="s">
        <v>1711</v>
      </c>
      <c r="B14755" t="s">
        <v>12662</v>
      </c>
      <c r="C14755" t="s">
        <v>17367</v>
      </c>
      <c r="D14755" t="s">
        <v>17368</v>
      </c>
      <c r="E14755" s="74">
        <v>31411</v>
      </c>
      <c r="F14755">
        <v>18</v>
      </c>
      <c r="G14755" t="s">
        <v>6</v>
      </c>
      <c r="H14755" t="s">
        <v>17315</v>
      </c>
      <c r="I14755" s="74">
        <v>41722</v>
      </c>
      <c r="J14755" t="s">
        <v>19</v>
      </c>
      <c r="K14755" t="s">
        <v>19</v>
      </c>
    </row>
    <row r="14756" spans="1:11" hidden="1" x14ac:dyDescent="0.3">
      <c r="A14756" t="s">
        <v>90</v>
      </c>
      <c r="B14756" t="s">
        <v>11667</v>
      </c>
      <c r="C14756" t="s">
        <v>22174</v>
      </c>
      <c r="D14756" t="s">
        <v>22175</v>
      </c>
      <c r="E14756" s="74">
        <v>40650</v>
      </c>
      <c r="F14756">
        <v>0.34899999999999998</v>
      </c>
      <c r="G14756" t="s">
        <v>17</v>
      </c>
      <c r="H14756" t="s">
        <v>17315</v>
      </c>
      <c r="I14756" s="74">
        <v>42797</v>
      </c>
      <c r="J14756" t="s">
        <v>19</v>
      </c>
      <c r="K14756" t="s">
        <v>19</v>
      </c>
    </row>
    <row r="14757" spans="1:11" hidden="1" x14ac:dyDescent="0.3">
      <c r="A14757" t="s">
        <v>15863</v>
      </c>
      <c r="B14757" t="s">
        <v>15862</v>
      </c>
      <c r="C14757" t="s">
        <v>17626</v>
      </c>
      <c r="D14757" t="s">
        <v>17627</v>
      </c>
      <c r="E14757" s="74">
        <v>44267</v>
      </c>
      <c r="F14757">
        <v>15</v>
      </c>
      <c r="G14757" t="s">
        <v>6</v>
      </c>
      <c r="H14757" t="s">
        <v>17628</v>
      </c>
      <c r="I14757" s="74">
        <v>44539</v>
      </c>
      <c r="J14757" t="s">
        <v>19</v>
      </c>
      <c r="K14757" t="s">
        <v>19</v>
      </c>
    </row>
    <row r="14758" spans="1:11" hidden="1" x14ac:dyDescent="0.3">
      <c r="A14758" t="s">
        <v>15615</v>
      </c>
      <c r="B14758" t="s">
        <v>15614</v>
      </c>
      <c r="C14758" t="s">
        <v>17538</v>
      </c>
      <c r="D14758" t="s">
        <v>17539</v>
      </c>
      <c r="E14758" s="74">
        <v>42725</v>
      </c>
      <c r="F14758">
        <v>0.98799999999999999</v>
      </c>
      <c r="G14758" t="s">
        <v>17</v>
      </c>
      <c r="H14758" t="s">
        <v>17315</v>
      </c>
      <c r="I14758" s="74">
        <v>44502</v>
      </c>
      <c r="J14758" t="s">
        <v>19</v>
      </c>
      <c r="K14758" t="s">
        <v>19</v>
      </c>
    </row>
    <row r="14759" spans="1:11" hidden="1" x14ac:dyDescent="0.3">
      <c r="A14759" t="s">
        <v>15611</v>
      </c>
      <c r="B14759" t="s">
        <v>15610</v>
      </c>
      <c r="C14759" t="s">
        <v>17538</v>
      </c>
      <c r="D14759" t="s">
        <v>17539</v>
      </c>
      <c r="E14759" s="74">
        <v>42390</v>
      </c>
      <c r="F14759">
        <v>0.96799999999999997</v>
      </c>
      <c r="G14759" t="s">
        <v>17</v>
      </c>
      <c r="H14759" t="s">
        <v>17315</v>
      </c>
      <c r="I14759" s="74">
        <v>44502</v>
      </c>
      <c r="J14759" t="s">
        <v>19</v>
      </c>
      <c r="K14759" t="s">
        <v>19</v>
      </c>
    </row>
    <row r="14760" spans="1:11" hidden="1" x14ac:dyDescent="0.3">
      <c r="A14760" t="s">
        <v>13602</v>
      </c>
      <c r="B14760" t="s">
        <v>13601</v>
      </c>
      <c r="C14760" t="s">
        <v>17538</v>
      </c>
      <c r="D14760" t="s">
        <v>17539</v>
      </c>
      <c r="E14760" s="74">
        <v>44967</v>
      </c>
      <c r="F14760">
        <v>0.3</v>
      </c>
      <c r="G14760" t="s">
        <v>17</v>
      </c>
      <c r="H14760" t="s">
        <v>17315</v>
      </c>
      <c r="I14760" s="74">
        <v>45022</v>
      </c>
      <c r="J14760" t="s">
        <v>19</v>
      </c>
      <c r="K14760" t="s">
        <v>19</v>
      </c>
    </row>
    <row r="14761" spans="1:11" hidden="1" x14ac:dyDescent="0.3">
      <c r="A14761" t="s">
        <v>25043</v>
      </c>
      <c r="B14761" t="s">
        <v>25044</v>
      </c>
      <c r="C14761" t="s">
        <v>17538</v>
      </c>
      <c r="D14761" t="s">
        <v>17539</v>
      </c>
      <c r="E14761" s="74">
        <v>45421</v>
      </c>
      <c r="F14761">
        <v>1.476</v>
      </c>
      <c r="G14761" t="s">
        <v>17</v>
      </c>
      <c r="H14761" t="s">
        <v>17315</v>
      </c>
      <c r="I14761" s="74">
        <v>45526</v>
      </c>
      <c r="J14761" t="s">
        <v>19</v>
      </c>
      <c r="K14761" t="s">
        <v>19</v>
      </c>
    </row>
  </sheetData>
  <mergeCells count="4">
    <mergeCell ref="A1:K1"/>
    <mergeCell ref="A2:K2"/>
    <mergeCell ref="A3:K3"/>
    <mergeCell ref="A4:K4"/>
  </mergeCells>
  <pageMargins left="0.7" right="0.7" top="0.75" bottom="0.75" header="0.3" footer="0.3"/>
  <pageSetup orientation="portrait" horizontalDpi="1200" verticalDpi="1200" r:id="rId1"/>
  <headerFooter>
    <oddHeader>&amp;C&amp;"Calibri"&amp;10&amp;K000000 &lt;Public&gt;&amp;1#_x000D_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workbookViewId="0">
      <selection activeCell="G10" sqref="G10"/>
    </sheetView>
  </sheetViews>
  <sheetFormatPr defaultRowHeight="14.25" x14ac:dyDescent="0.2"/>
  <cols>
    <col min="1" max="1" width="30" customWidth="1"/>
    <col min="2" max="2" width="11.375" customWidth="1"/>
    <col min="3" max="3" width="14.875" customWidth="1"/>
    <col min="4" max="4" width="19.25" customWidth="1"/>
  </cols>
  <sheetData>
    <row r="1" spans="1:5" ht="15" x14ac:dyDescent="0.25">
      <c r="A1" s="44" t="s">
        <v>17263</v>
      </c>
      <c r="B1" s="43" t="s">
        <v>17292</v>
      </c>
      <c r="C1" s="44" t="s">
        <v>17259</v>
      </c>
      <c r="D1" s="44" t="s">
        <v>17280</v>
      </c>
      <c r="E1" s="44" t="s">
        <v>17301</v>
      </c>
    </row>
    <row r="2" spans="1:5" x14ac:dyDescent="0.2">
      <c r="A2" s="54" t="s">
        <v>17253</v>
      </c>
      <c r="B2" s="54">
        <v>109</v>
      </c>
      <c r="C2" s="56" t="s">
        <v>5</v>
      </c>
      <c r="D2" s="56" t="s">
        <v>17281</v>
      </c>
      <c r="E2">
        <f>Compliance_Yr-1</f>
        <v>2024</v>
      </c>
    </row>
    <row r="3" spans="1:5" x14ac:dyDescent="0.2">
      <c r="A3" s="54" t="s">
        <v>17248</v>
      </c>
      <c r="B3" s="54">
        <v>4</v>
      </c>
      <c r="C3" s="56" t="s">
        <v>6</v>
      </c>
      <c r="D3" s="56" t="s">
        <v>17282</v>
      </c>
      <c r="E3">
        <f>Compliance_Yr</f>
        <v>2025</v>
      </c>
    </row>
    <row r="4" spans="1:5" x14ac:dyDescent="0.2">
      <c r="A4" s="54" t="s">
        <v>17247</v>
      </c>
      <c r="B4" s="54">
        <v>19</v>
      </c>
      <c r="C4" s="56" t="s">
        <v>17</v>
      </c>
      <c r="D4" s="56" t="s">
        <v>17283</v>
      </c>
      <c r="E4">
        <f>Compliance_Yr+1</f>
        <v>2026</v>
      </c>
    </row>
    <row r="5" spans="1:5" x14ac:dyDescent="0.2">
      <c r="A5" s="54" t="s">
        <v>17249</v>
      </c>
      <c r="B5" s="54">
        <v>22</v>
      </c>
      <c r="C5" s="56" t="s">
        <v>18</v>
      </c>
      <c r="D5" s="55"/>
    </row>
    <row r="6" spans="1:5" x14ac:dyDescent="0.2">
      <c r="A6" s="54" t="s">
        <v>17244</v>
      </c>
      <c r="B6" s="54">
        <v>23</v>
      </c>
      <c r="C6" s="56" t="s">
        <v>7</v>
      </c>
      <c r="D6" s="55"/>
    </row>
    <row r="7" spans="1:5" ht="28.5" x14ac:dyDescent="0.2">
      <c r="A7" s="54" t="s">
        <v>17243</v>
      </c>
      <c r="B7" s="54">
        <v>33</v>
      </c>
      <c r="C7" s="56" t="s">
        <v>10</v>
      </c>
      <c r="D7" s="55"/>
    </row>
    <row r="8" spans="1:5" ht="42.75" x14ac:dyDescent="0.2">
      <c r="A8" s="63" t="s">
        <v>17250</v>
      </c>
      <c r="B8" s="54">
        <v>46</v>
      </c>
      <c r="C8" s="56" t="s">
        <v>8</v>
      </c>
      <c r="D8" s="55"/>
    </row>
    <row r="9" spans="1:5" x14ac:dyDescent="0.2">
      <c r="A9" s="54" t="s">
        <v>17246</v>
      </c>
      <c r="B9" s="54">
        <v>82</v>
      </c>
      <c r="C9" s="56" t="s">
        <v>16</v>
      </c>
      <c r="D9" s="55"/>
    </row>
    <row r="10" spans="1:5" ht="42.75" x14ac:dyDescent="0.2">
      <c r="A10" s="54" t="s">
        <v>17251</v>
      </c>
      <c r="B10" s="54">
        <v>47</v>
      </c>
      <c r="C10" s="56" t="s">
        <v>4368</v>
      </c>
      <c r="D10" s="55"/>
    </row>
    <row r="11" spans="1:5" ht="42.75" x14ac:dyDescent="0.2">
      <c r="A11" s="56" t="s">
        <v>3807</v>
      </c>
      <c r="B11" s="54">
        <v>48</v>
      </c>
      <c r="C11" s="56" t="s">
        <v>4367</v>
      </c>
      <c r="D11" s="55"/>
    </row>
    <row r="12" spans="1:5" ht="28.5" x14ac:dyDescent="0.2">
      <c r="A12" s="56" t="s">
        <v>17245</v>
      </c>
      <c r="B12" s="54">
        <v>56</v>
      </c>
      <c r="C12" s="56" t="s">
        <v>20</v>
      </c>
      <c r="D12" s="55"/>
    </row>
    <row r="13" spans="1:5" ht="42.75" x14ac:dyDescent="0.2">
      <c r="A13" s="56" t="s">
        <v>3808</v>
      </c>
      <c r="B13" s="54">
        <v>111</v>
      </c>
      <c r="C13" s="56" t="s">
        <v>21</v>
      </c>
      <c r="D13" s="55"/>
    </row>
    <row r="14" spans="1:5" x14ac:dyDescent="0.2">
      <c r="A14" s="56" t="s">
        <v>17293</v>
      </c>
      <c r="B14" s="54">
        <v>130</v>
      </c>
      <c r="C14" s="54"/>
      <c r="D14" s="55"/>
    </row>
    <row r="15" spans="1:5" x14ac:dyDescent="0.2">
      <c r="A15" s="56" t="s">
        <v>3809</v>
      </c>
      <c r="B15" s="54">
        <v>84</v>
      </c>
      <c r="C15" s="54"/>
      <c r="D15" s="55"/>
    </row>
    <row r="16" spans="1:5" x14ac:dyDescent="0.2">
      <c r="A16" s="56" t="s">
        <v>17254</v>
      </c>
      <c r="B16" s="54">
        <v>90</v>
      </c>
      <c r="C16" s="54"/>
      <c r="D16" s="55"/>
    </row>
    <row r="17" spans="1:4" x14ac:dyDescent="0.2">
      <c r="A17" s="62" t="s">
        <v>17242</v>
      </c>
      <c r="B17" s="54">
        <v>91</v>
      </c>
      <c r="C17" s="54"/>
      <c r="D17" s="55"/>
    </row>
    <row r="18" spans="1:4" x14ac:dyDescent="0.2">
      <c r="A18" s="56" t="s">
        <v>1157</v>
      </c>
      <c r="B18" s="54">
        <v>95</v>
      </c>
      <c r="C18" s="54"/>
      <c r="D18" s="55"/>
    </row>
    <row r="19" spans="1:4" x14ac:dyDescent="0.2">
      <c r="A19" s="56" t="s">
        <v>17252</v>
      </c>
      <c r="B19" s="54">
        <v>97</v>
      </c>
      <c r="C19" s="54"/>
      <c r="D19" s="55"/>
    </row>
    <row r="20" spans="1:4" x14ac:dyDescent="0.2">
      <c r="A20" s="56" t="s">
        <v>3810</v>
      </c>
      <c r="B20" s="54">
        <v>102</v>
      </c>
      <c r="C20" s="54"/>
      <c r="D20" s="55"/>
    </row>
    <row r="21" spans="1:4" x14ac:dyDescent="0.2">
      <c r="B21" s="54"/>
      <c r="C21" s="54"/>
      <c r="D21"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
  <sheetViews>
    <sheetView workbookViewId="0">
      <selection activeCell="D2" sqref="D2"/>
    </sheetView>
  </sheetViews>
  <sheetFormatPr defaultRowHeight="14.25" x14ac:dyDescent="0.2"/>
  <cols>
    <col min="2" max="2" width="13.625" bestFit="1" customWidth="1"/>
    <col min="3" max="3" width="10.375" customWidth="1"/>
    <col min="4" max="4" width="19.625" bestFit="1" customWidth="1"/>
    <col min="5" max="5" width="10.625" customWidth="1"/>
    <col min="6" max="6" width="21.625" customWidth="1"/>
    <col min="7" max="7" width="13.75" customWidth="1"/>
    <col min="8" max="8" width="22" customWidth="1"/>
  </cols>
  <sheetData>
    <row r="1" spans="1:8" ht="15" x14ac:dyDescent="0.25">
      <c r="A1" s="52" t="s">
        <v>17300</v>
      </c>
      <c r="B1" s="52" t="s">
        <v>4</v>
      </c>
      <c r="C1" s="52" t="s">
        <v>17292</v>
      </c>
      <c r="D1" s="52" t="s">
        <v>17295</v>
      </c>
      <c r="E1" s="9" t="s">
        <v>13</v>
      </c>
      <c r="F1" s="9" t="s">
        <v>0</v>
      </c>
      <c r="G1" s="9" t="s">
        <v>1</v>
      </c>
      <c r="H1" s="9" t="s">
        <v>2</v>
      </c>
    </row>
    <row r="2" spans="1:8" ht="15" x14ac:dyDescent="0.25">
      <c r="A2" s="52" t="str">
        <f>B2&amp;"_"&amp;C2</f>
        <v>2025_109</v>
      </c>
      <c r="B2" s="52">
        <f>Compliance_Yr</f>
        <v>2025</v>
      </c>
      <c r="C2" s="52">
        <f>VLOOKUP(Utility_Name,Metadata!$A$1:$B$20,2, TRUE)</f>
        <v>109</v>
      </c>
      <c r="D2" s="52" t="str">
        <f>Utility_Name</f>
        <v>Avista Corp.</v>
      </c>
      <c r="E2">
        <f>REN_Submittal_Date</f>
        <v>45809</v>
      </c>
      <c r="F2" t="str">
        <f>REN_Contact_Name</f>
        <v>John Lyons, Integrated Planning</v>
      </c>
      <c r="G2" t="str">
        <f>REN_Contact_Phone</f>
        <v>509-495-8515</v>
      </c>
      <c r="H2" t="str">
        <f>REN_Contact_Email</f>
        <v>john.lyons@avistacorp.com</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
  <sheetViews>
    <sheetView topLeftCell="L1" workbookViewId="0">
      <selection activeCell="N2" sqref="N2"/>
    </sheetView>
  </sheetViews>
  <sheetFormatPr defaultRowHeight="14.25" x14ac:dyDescent="0.2"/>
  <cols>
    <col min="1" max="1" width="8.75" customWidth="1"/>
    <col min="2" max="2" width="13.625" bestFit="1" customWidth="1"/>
    <col min="3" max="3" width="10.375" customWidth="1"/>
    <col min="4" max="4" width="16.375" customWidth="1"/>
    <col min="5" max="5" width="17.75" customWidth="1"/>
    <col min="6" max="7" width="21.625" bestFit="1" customWidth="1"/>
    <col min="8" max="8" width="17.625" customWidth="1"/>
    <col min="9" max="9" width="22.375" customWidth="1"/>
    <col min="10" max="10" width="19" customWidth="1"/>
    <col min="11" max="11" width="38.875" customWidth="1"/>
    <col min="12" max="12" width="23" customWidth="1"/>
    <col min="13" max="13" width="38.625" customWidth="1"/>
    <col min="14" max="14" width="23" customWidth="1"/>
    <col min="15" max="15" width="37.375" customWidth="1"/>
    <col min="16" max="16" width="27.625" customWidth="1"/>
    <col min="17" max="17" width="43.5" customWidth="1"/>
    <col min="18" max="18" width="38.625" customWidth="1"/>
  </cols>
  <sheetData>
    <row r="1" spans="1:18" ht="15" x14ac:dyDescent="0.25">
      <c r="A1" s="52" t="s">
        <v>17300</v>
      </c>
      <c r="B1" s="52" t="s">
        <v>4</v>
      </c>
      <c r="C1" s="52" t="s">
        <v>17292</v>
      </c>
      <c r="D1" s="52" t="s">
        <v>17295</v>
      </c>
      <c r="E1" s="52" t="s">
        <v>17280</v>
      </c>
      <c r="F1" s="52" t="s">
        <v>17298</v>
      </c>
      <c r="G1" s="52" t="s">
        <v>17299</v>
      </c>
      <c r="H1" s="52" t="s">
        <v>17274</v>
      </c>
      <c r="I1" s="52" t="s">
        <v>17275</v>
      </c>
      <c r="J1" s="52" t="s">
        <v>17276</v>
      </c>
      <c r="K1" s="52" t="s">
        <v>17277</v>
      </c>
      <c r="L1" s="52" t="s">
        <v>17278</v>
      </c>
      <c r="M1" s="52" t="s">
        <v>17279</v>
      </c>
      <c r="N1" s="52" t="s">
        <v>17288</v>
      </c>
      <c r="O1" s="52" t="s">
        <v>17291</v>
      </c>
      <c r="P1" s="52" t="s">
        <v>17289</v>
      </c>
      <c r="Q1" s="52" t="s">
        <v>17290</v>
      </c>
      <c r="R1" s="52" t="s">
        <v>17296</v>
      </c>
    </row>
    <row r="2" spans="1:18" ht="15" x14ac:dyDescent="0.25">
      <c r="A2" s="52" t="str">
        <f>B2&amp;"_"&amp;C2</f>
        <v>2025_109</v>
      </c>
      <c r="B2" s="52">
        <f>Compliance_Yr</f>
        <v>2025</v>
      </c>
      <c r="C2" s="52">
        <f>VLOOKUP(Utility_Name,Metadata!$A$1:$B$20,2, TRUE)</f>
        <v>109</v>
      </c>
      <c r="D2" s="52" t="str">
        <f>Utility_Name</f>
        <v>Avista Corp.</v>
      </c>
      <c r="E2" s="52" t="str">
        <f>Compliance_Method</f>
        <v>RPS Target</v>
      </c>
      <c r="F2" s="52">
        <f>Load_Est_Yr1</f>
        <v>5739294</v>
      </c>
      <c r="G2" s="52">
        <f>Load_Est_Yr2</f>
        <v>5880681</v>
      </c>
      <c r="H2" s="52">
        <f>Annual_Load</f>
        <v>5809987.5</v>
      </c>
      <c r="I2" s="52">
        <f>REN_Target</f>
        <v>871498</v>
      </c>
      <c r="J2" s="59">
        <f>REN_Target_Percent</f>
        <v>0.15</v>
      </c>
      <c r="K2" s="52">
        <f>REN_Total</f>
        <v>871498.4</v>
      </c>
      <c r="L2" s="59">
        <f>REN_Total_Percent</f>
        <v>0.15000004733228772</v>
      </c>
      <c r="M2" s="52">
        <f>REN_Rev_Req</f>
        <v>602500000</v>
      </c>
      <c r="N2" s="52">
        <f>Total_Renewable_Cost</f>
        <v>49184221.124000005</v>
      </c>
      <c r="O2" s="52">
        <f>REN_Total_Cost_as_Percent_of_RR</f>
        <v>8.1633562031535281E-2</v>
      </c>
      <c r="P2" s="52">
        <f>REN_Incremental_Cost</f>
        <v>-4891671.7830000026</v>
      </c>
      <c r="Q2" s="59">
        <f>REN_Incremental_Cost_Percent</f>
        <v>-8.1189573161825762E-3</v>
      </c>
      <c r="R2" s="52" t="str">
        <f>Notes</f>
        <v>Not applying 385,854 MWh of Clearwater Wind, 292,010 MWh plus 58,402 MWh of bonus credits from Rattlesnake Flat Wind because they are surplus to Avista's 2025 EIA target for renewable energy. Annual costs and substitute resource costs are multiplied by 65.15% to adjust for the Washing share of these resources based on the current Production and Transmission ratio between Avista's Washington and Idaho customers.</v>
      </c>
    </row>
  </sheetData>
  <sortState xmlns:xlrd2="http://schemas.microsoft.com/office/spreadsheetml/2017/richdata2" ref="A20:A38">
    <sortCondition ref="A2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workbookViewId="0">
      <selection activeCell="N2" sqref="N2"/>
    </sheetView>
  </sheetViews>
  <sheetFormatPr defaultRowHeight="14.25" x14ac:dyDescent="0.2"/>
  <cols>
    <col min="2" max="2" width="14.75" customWidth="1"/>
    <col min="3" max="3" width="10.375" customWidth="1"/>
    <col min="4" max="4" width="15.625" customWidth="1"/>
    <col min="5" max="5" width="11.5" bestFit="1" customWidth="1"/>
    <col min="6" max="6" width="15.875" customWidth="1"/>
    <col min="7" max="7" width="7.125" bestFit="1" customWidth="1"/>
    <col min="8" max="10" width="10.5" customWidth="1"/>
  </cols>
  <sheetData>
    <row r="1" spans="1:7" x14ac:dyDescent="0.2">
      <c r="A1" t="s">
        <v>17300</v>
      </c>
      <c r="B1" t="s">
        <v>4</v>
      </c>
      <c r="C1" t="s">
        <v>17292</v>
      </c>
      <c r="D1" t="s">
        <v>17295</v>
      </c>
      <c r="E1" t="s">
        <v>17265</v>
      </c>
      <c r="F1" t="s">
        <v>17259</v>
      </c>
      <c r="G1" t="s">
        <v>17268</v>
      </c>
    </row>
    <row r="2" spans="1:7" x14ac:dyDescent="0.2">
      <c r="A2" t="str">
        <f t="shared" ref="A2:A16" si="0">B2&amp;"_"&amp;C2</f>
        <v>2025_109</v>
      </c>
      <c r="B2">
        <f>Compliance_Yr</f>
        <v>2025</v>
      </c>
      <c r="C2">
        <f>VLOOKUP(Utility_Name,Metadata!$A$1:$B$20,2, TRUE)</f>
        <v>109</v>
      </c>
      <c r="D2" t="str">
        <f t="shared" ref="D2:D16" si="1">Utility_Name</f>
        <v>Avista Corp.</v>
      </c>
    </row>
    <row r="3" spans="1:7" x14ac:dyDescent="0.2">
      <c r="A3" t="str">
        <f t="shared" si="0"/>
        <v>2025_109</v>
      </c>
      <c r="B3">
        <f t="shared" ref="B3:B16" si="2">Compliance_Yr</f>
        <v>2025</v>
      </c>
      <c r="C3">
        <f>VLOOKUP(Utility_Name,Metadata!$A$1:$B$20,2, TRUE)</f>
        <v>109</v>
      </c>
      <c r="D3" t="str">
        <f t="shared" si="1"/>
        <v>Avista Corp.</v>
      </c>
    </row>
    <row r="4" spans="1:7" x14ac:dyDescent="0.2">
      <c r="A4" t="str">
        <f t="shared" si="0"/>
        <v>2025_109</v>
      </c>
      <c r="B4">
        <f t="shared" si="2"/>
        <v>2025</v>
      </c>
      <c r="C4">
        <f>VLOOKUP(Utility_Name,Metadata!$A$1:$B$20,2, TRUE)</f>
        <v>109</v>
      </c>
      <c r="D4" t="str">
        <f t="shared" si="1"/>
        <v>Avista Corp.</v>
      </c>
    </row>
    <row r="5" spans="1:7" x14ac:dyDescent="0.2">
      <c r="A5" t="str">
        <f t="shared" si="0"/>
        <v>2025_109</v>
      </c>
      <c r="B5">
        <f t="shared" si="2"/>
        <v>2025</v>
      </c>
      <c r="C5">
        <f>VLOOKUP(Utility_Name,Metadata!$A$1:$B$20,2, TRUE)</f>
        <v>109</v>
      </c>
      <c r="D5" t="str">
        <f t="shared" si="1"/>
        <v>Avista Corp.</v>
      </c>
    </row>
    <row r="6" spans="1:7" x14ac:dyDescent="0.2">
      <c r="A6" t="str">
        <f t="shared" si="0"/>
        <v>2025_109</v>
      </c>
      <c r="B6">
        <f t="shared" si="2"/>
        <v>2025</v>
      </c>
      <c r="C6">
        <f>VLOOKUP(Utility_Name,Metadata!$A$1:$B$20,2, TRUE)</f>
        <v>109</v>
      </c>
      <c r="D6" t="str">
        <f t="shared" si="1"/>
        <v>Avista Corp.</v>
      </c>
    </row>
    <row r="7" spans="1:7" x14ac:dyDescent="0.2">
      <c r="A7" t="str">
        <f t="shared" si="0"/>
        <v>2025_109</v>
      </c>
      <c r="B7">
        <f t="shared" si="2"/>
        <v>2025</v>
      </c>
      <c r="C7">
        <f>VLOOKUP(Utility_Name,Metadata!$A$1:$B$20,2, TRUE)</f>
        <v>109</v>
      </c>
      <c r="D7" t="str">
        <f t="shared" si="1"/>
        <v>Avista Corp.</v>
      </c>
    </row>
    <row r="8" spans="1:7" x14ac:dyDescent="0.2">
      <c r="A8" t="str">
        <f t="shared" si="0"/>
        <v>2025_109</v>
      </c>
      <c r="B8">
        <f t="shared" si="2"/>
        <v>2025</v>
      </c>
      <c r="C8">
        <f>VLOOKUP(Utility_Name,Metadata!$A$1:$B$20,2, TRUE)</f>
        <v>109</v>
      </c>
      <c r="D8" t="str">
        <f t="shared" si="1"/>
        <v>Avista Corp.</v>
      </c>
    </row>
    <row r="9" spans="1:7" x14ac:dyDescent="0.2">
      <c r="A9" t="str">
        <f t="shared" si="0"/>
        <v>2025_109</v>
      </c>
      <c r="B9">
        <f t="shared" si="2"/>
        <v>2025</v>
      </c>
      <c r="C9">
        <f>VLOOKUP(Utility_Name,Metadata!$A$1:$B$20,2, TRUE)</f>
        <v>109</v>
      </c>
      <c r="D9" t="str">
        <f t="shared" si="1"/>
        <v>Avista Corp.</v>
      </c>
    </row>
    <row r="10" spans="1:7" x14ac:dyDescent="0.2">
      <c r="A10" t="str">
        <f t="shared" si="0"/>
        <v>2025_109</v>
      </c>
      <c r="B10">
        <f t="shared" si="2"/>
        <v>2025</v>
      </c>
      <c r="C10">
        <f>VLOOKUP(Utility_Name,Metadata!$A$1:$B$20,2, TRUE)</f>
        <v>109</v>
      </c>
      <c r="D10" t="str">
        <f t="shared" si="1"/>
        <v>Avista Corp.</v>
      </c>
    </row>
    <row r="11" spans="1:7" x14ac:dyDescent="0.2">
      <c r="A11" t="str">
        <f t="shared" si="0"/>
        <v>2025_109</v>
      </c>
      <c r="B11">
        <f t="shared" si="2"/>
        <v>2025</v>
      </c>
      <c r="C11">
        <f>VLOOKUP(Utility_Name,Metadata!$A$1:$B$20,2, TRUE)</f>
        <v>109</v>
      </c>
      <c r="D11" t="str">
        <f t="shared" si="1"/>
        <v>Avista Corp.</v>
      </c>
    </row>
    <row r="12" spans="1:7" x14ac:dyDescent="0.2">
      <c r="A12" t="str">
        <f t="shared" si="0"/>
        <v>2025_109</v>
      </c>
      <c r="B12">
        <f t="shared" si="2"/>
        <v>2025</v>
      </c>
      <c r="C12">
        <f>VLOOKUP(Utility_Name,Metadata!$A$1:$B$20,2, TRUE)</f>
        <v>109</v>
      </c>
      <c r="D12" t="str">
        <f t="shared" si="1"/>
        <v>Avista Corp.</v>
      </c>
    </row>
    <row r="13" spans="1:7" x14ac:dyDescent="0.2">
      <c r="A13" t="str">
        <f t="shared" si="0"/>
        <v>2025_109</v>
      </c>
      <c r="B13">
        <f t="shared" si="2"/>
        <v>2025</v>
      </c>
      <c r="C13">
        <f>VLOOKUP(Utility_Name,Metadata!$A$1:$B$20,2, TRUE)</f>
        <v>109</v>
      </c>
      <c r="D13" t="str">
        <f t="shared" si="1"/>
        <v>Avista Corp.</v>
      </c>
    </row>
    <row r="14" spans="1:7" x14ac:dyDescent="0.2">
      <c r="A14" t="str">
        <f t="shared" si="0"/>
        <v>2025_109</v>
      </c>
      <c r="B14">
        <f t="shared" si="2"/>
        <v>2025</v>
      </c>
      <c r="C14">
        <f>VLOOKUP(Utility_Name,Metadata!$A$1:$B$20,2, TRUE)</f>
        <v>109</v>
      </c>
      <c r="D14" t="str">
        <f t="shared" si="1"/>
        <v>Avista Corp.</v>
      </c>
    </row>
    <row r="15" spans="1:7" x14ac:dyDescent="0.2">
      <c r="A15" t="str">
        <f t="shared" si="0"/>
        <v>2025_109</v>
      </c>
      <c r="B15">
        <f t="shared" si="2"/>
        <v>2025</v>
      </c>
      <c r="C15">
        <f>VLOOKUP(Utility_Name,Metadata!$A$1:$B$20,2, TRUE)</f>
        <v>109</v>
      </c>
      <c r="D15" t="str">
        <f t="shared" si="1"/>
        <v>Avista Corp.</v>
      </c>
    </row>
    <row r="16" spans="1:7" x14ac:dyDescent="0.2">
      <c r="A16" t="str">
        <f t="shared" si="0"/>
        <v>2025_109</v>
      </c>
      <c r="B16">
        <f t="shared" si="2"/>
        <v>2025</v>
      </c>
      <c r="C16">
        <f>VLOOKUP(Utility_Name,Metadata!$A$1:$B$20,2, TRUE)</f>
        <v>109</v>
      </c>
      <c r="D16" t="str">
        <f t="shared" si="1"/>
        <v>Avista Corp.</v>
      </c>
    </row>
    <row r="18" spans="10:10" x14ac:dyDescent="0.2">
      <c r="J18" s="46"/>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b 6 7 8 d a 4 1 - e 9 0 0 - 4 d 9 d - 8 7 c 8 - c f 7 b c 0 1 9 b 7 c 1 "   x m l n s = " h t t p : / / s c h e m a s . m i c r o s o f t . c o m / D a t a M a s h u p " > A A A A A C U E A A B Q S w M E F A A C A A g A q I K D W N H d V o y m A A A A + A A A A B I A H A B D b 2 5 m a W c v U G F j a 2 F n Z S 5 4 b W w g o h g A K K A U A A A A A A A A A A A A A A A A A A A A A A A A A A A A h Y + 9 D o I w G E V f h X S n f y p R 8 l E G V 0 l M i M a 1 g Q q N U A w t 1 n d z 8 J F 8 B U k U d X O 8 J 2 c 4 9 3 G 7 Q 3 p t m + C i e q s 7 k y C G K Q q U K b p S m y p B g z u G S 5 Q K 2 M r i J C s V j L K x 8 d W W C a q d O 8 e E e O + x n + G u r w i n l J F D t s m L W r U S f W T 9 X w 6 1 s U 6 a Q i E B + 1 e M 4 D h i e M F W H M 8 j B m T C k G n z V f h Y j C m Q H w j r o X F D r 4 Q y 4 S 4 H M k 0 g 7 x f i C V B L A w Q U A A I A C A C o g o N 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I K D W H 8 G C y o d A Q A A F A I A A B M A H A B G b 3 J t d W x h c y 9 T Z W N 0 a W 9 u M S 5 t I K I Y A C i g F A A A A A A A A A A A A A A A A A A A A A A A A A A A A H W R T W u E M B C G 7 4 L / Y U g v C i J d K L 1 s t 1 B k C z 2 0 B b X d g 3 i I 7 r T K x m S J s R + I / 7 2 J c b e 2 2 + Y S M h / P O 2 + m x V L V g k N i 7 8 X S d V y n r a j E L a S 0 Y L i A F T B U D u i T i E 6 W q A P r j x J Z G H V S I l c b I X e F E D v P 7 7 M H 2 u C K 2 E a S D 1 k k u N I l e e C O g D P y x P f 1 m 1 C a / q g q l B A J 1 j W 8 J R o 6 d o V T w Z i d k p 7 V D a A n 8 T q C 9 H O P Z A i A 3 C g l 6 6 J T S P T j m b I O i X 8 U i i r K X 4 0 J U 3 2 k p 5 L y 9 k X I x q J N s v X + n y r o + w k c w B 1 X l x e h 6 R i G b 5 k Y u b a 8 P f V h E w c H v + a Z c 8 n 9 p j J 2 + p 9 + Y m z t b 1 u 7 M 8 n b m i k 0 + 4 n F + 0 w w Q a Z 3 a G L e 6 V g B I C 0 r y L R W D l f X c O 6 7 T s 3 / J i 6 / A F B L A Q I t A B Q A A g A I A K i C g 1 j R 3 V a M p g A A A P g A A A A S A A A A A A A A A A A A A A A A A A A A A A B D b 2 5 m a W c v U G F j a 2 F n Z S 5 4 b W x Q S w E C L Q A U A A I A C A C o g o N Y D 8 r p q 6 Q A A A D p A A A A E w A A A A A A A A A A A A A A A A D y A A A A W 0 N v b n R l b n R f V H l w Z X N d L n h t b F B L A Q I t A B Q A A g A I A K i C g 1 h / B g s q H Q E A A B Q C A A A T A A A A A A A A A A A A A A A A A O M B A A B G b 3 J t d W x h c y 9 T Z W N 0 a W 9 u M S 5 t U E s F B g A A A A A D A A M A w g A A A E 0 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o L A A A A A A A A q A 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U Y W J s Z T F f M i 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R m l s b E N v b H V t b l R 5 c G V z I i B W Y W x 1 Z T 0 i c 0 F B W U Q i I C 8 + P E V u d H J 5 I F R 5 c G U 9 I k Z p b G x M Y X N 0 V X B k Y X R l Z C I g V m F s d W U 9 I m Q y M D I 0 L T A 0 L T A z V D I z O j I x O j E 3 L j Y y N D k y M T Z a I i A v P j x F b n R y e S B U e X B l P S J G a W x s R X J y b 3 J D b 3 V u d C I g V m F s d W U 9 I m w w I i A v P j x F b n R y e S B U e X B l P S J G a W x s R X J y b 3 J D b 2 R l I i B W Y W x 1 Z T 0 i c 1 V u a 2 5 v d 2 4 i I C 8 + P E V u d H J 5 I F R 5 c G U 9 I k Z p b G x D b 3 V u d C I g V m F s d W U 9 I m w w I i A v P j x F b n R y e S B U e X B l P S J R d W V y e U l E I i B W Y W x 1 Z T 0 i c z g x Y T c x Y j N k L T E y Z D A t N G J h Z i 1 h Z D N j L W M 1 N m N l N m M 5 Y j V l N S I g L z 4 8 R W 5 0 c n k g V H l w Z T 0 i R m l s b E N v b H V t b k 5 h b W V z I i B W Y W x 1 Z T 0 i c 1 s m c X V v d D t S R U M g V H l w Z S Z x d W 9 0 O y w m c X V v d D t S Z X N v d X J j Z S B U e X B l J n F 1 b 3 Q 7 L C Z x d W 9 0 O 0 1 X a C Z x d W 9 0 O 1 0 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V G F i b G U x L 1 V u c G l 2 b 3 R l Z C B P d G h l c i B D b 2 x 1 b W 5 z L n t S R U M g V H l w Z S w w f S Z x d W 9 0 O y w m c X V v d D t T Z W N 0 a W 9 u M S 9 U Y W J s Z T E v V W 5 w a X Z v d G V k I E 9 0 a G V y I E N v b H V t b n M u e 0 F 0 d H J p Y n V 0 Z S w x f S Z x d W 9 0 O y w m c X V v d D t T Z W N 0 a W 9 u M S 9 U Y W J s Z T E v Q 2 h h b m d l Z C B U e X B l L n t W Y W x 1 Z S w y f S Z x d W 9 0 O 1 0 s J n F 1 b 3 Q 7 Q 2 9 s d W 1 u Q 2 9 1 b n Q m c X V v d D s 6 M y w m c X V v d D t L Z X l D b 2 x 1 b W 5 O Y W 1 l c y Z x d W 9 0 O z p b X S w m c X V v d D t D b 2 x 1 b W 5 J Z G V u d G l 0 a W V z J n F 1 b 3 Q 7 O l s m c X V v d D t T Z W N 0 a W 9 u M S 9 U Y W J s Z T E v V W 5 w a X Z v d G V k I E 9 0 a G V y I E N v b H V t b n M u e 1 J F Q y B U e X B l L D B 9 J n F 1 b 3 Q 7 L C Z x d W 9 0 O 1 N l Y 3 R p b 2 4 x L 1 R h Y m x l M S 9 V b n B p d m 9 0 Z W Q g T 3 R o Z X I g Q 2 9 s d W 1 u c y 5 7 Q X R 0 c m l i d X R l L D F 9 J n F 1 b 3 Q 7 L C Z x d W 9 0 O 1 N l Y 3 R p b 2 4 x L 1 R h Y m x l M S 9 D a G F u Z 2 V k I F R 5 c G U u e 1 Z h b H V l L D J 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1 V u c G l 2 b 3 R l Z C U y M E 9 0 a G V y J T I w Q 2 9 s d W 1 u c z 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S Z W 5 h b W V k J T I w Q 2 9 s d W 1 u c z w v S X R l b V B h d G g + P C 9 J d G V t T G 9 j Y X R p b 2 4 + P F N 0 Y W J s Z U V u d H J p Z X M g L z 4 8 L 0 l 0 Z W 0 + P E l 0 Z W 0 + P E l 0 Z W 1 M b 2 N h d G l v b j 4 8 S X R l b V R 5 c G U + R m 9 y b X V s Y T w v S X R l b V R 5 c G U + P E l 0 Z W 1 Q Y X R o P l N l Y 3 R p b 2 4 x L 1 R h Y m x l M S 9 G a W x 0 Z X J l Z C U y M F J v d 3 M 8 L 0 l 0 Z W 1 Q Y X R o P j w v S X R l b U x v Y 2 F 0 a W 9 u P j x T d G F i b G V F b n R y a W V z I C 8 + P C 9 J d G V t P j w v S X R l b X M + P C 9 M b 2 N h b F B h Y 2 t h Z 2 V N Z X R h Z G F 0 Y U Z p b G U + F g A A A F B L B Q Y A A A A A A A A A A A A A A A A A A A A A A A D a A A A A A Q A A A N C M n d 8 B F d E R j H o A w E / C l + s B A A A A R 0 0 r y 4 a f d E G N L 0 l G S W r 4 j w A A A A A C A A A A A A A D Z g A A w A A A A B A A A A B 8 A E K b 0 g V A 5 / n I 5 K P O V C t v A A A A A A S A A A C g A A A A E A A A A F C D k H O J F u r b + E 3 C S P l 4 8 C N Q A A A A V + D L c s i z U d l F Q f x a v z 6 M K l N g w M t m j J K r N H H O j M w G D 2 K T B v m s C J Q U T q M + M S P I E B u N G q 3 w R S U C l r B h u 8 5 1 q o S / H q S J f T Q e d D K N a E P X 7 a p k S G A U A A A A j H T l D H 7 z l f N r O + V k a 7 C R B o b s S t g = < / D a t a M a s h u p > 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CB96142BC0162419F26E4CD39D2A30B" ma:contentTypeVersion="19" ma:contentTypeDescription="" ma:contentTypeScope="" ma:versionID="679cbdf10ff11072b4b00c63e58f845d">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140</IndustryCode>
    <CaseStatus xmlns="dc463f71-b30c-4ab2-9473-d307f9d35888">Closed</CaseStatus>
    <OpenedDate xmlns="dc463f71-b30c-4ab2-9473-d307f9d35888">2025-05-30T07:00:00+00:00</OpenedDate>
    <SignificantOrder xmlns="dc463f71-b30c-4ab2-9473-d307f9d35888">false</SignificantOrder>
    <Date1 xmlns="dc463f71-b30c-4ab2-9473-d307f9d35888">2025-05-30T07:00:00+00:00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250415</DocketNumber>
    <DelegatedOrder xmlns="dc463f71-b30c-4ab2-9473-d307f9d35888">false</DelegatedOrder>
  </documentManagement>
</p:properties>
</file>

<file path=customXml/item5.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088FDBAC-8DBC-4E74-8DA4-01FA6A1E2E81}">
  <ds:schemaRefs>
    <ds:schemaRef ds:uri="http://schemas.microsoft.com/DataMashup"/>
  </ds:schemaRefs>
</ds:datastoreItem>
</file>

<file path=customXml/itemProps2.xml><?xml version="1.0" encoding="utf-8"?>
<ds:datastoreItem xmlns:ds="http://schemas.openxmlformats.org/officeDocument/2006/customXml" ds:itemID="{BE110821-98AC-4CF1-AB1A-6F84F0994301}"/>
</file>

<file path=customXml/itemProps3.xml><?xml version="1.0" encoding="utf-8"?>
<ds:datastoreItem xmlns:ds="http://schemas.openxmlformats.org/officeDocument/2006/customXml" ds:itemID="{2F4EF345-C7A3-4312-A2DA-7A75ECC155C4}">
  <ds:schemaRefs>
    <ds:schemaRef ds:uri="http://schemas.microsoft.com/sharepoint/v3/contenttype/forms"/>
  </ds:schemaRefs>
</ds:datastoreItem>
</file>

<file path=customXml/itemProps4.xml><?xml version="1.0" encoding="utf-8"?>
<ds:datastoreItem xmlns:ds="http://schemas.openxmlformats.org/officeDocument/2006/customXml" ds:itemID="{B5134EF7-F04D-4218-953F-7A835D8EE7C1}">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schemas.microsoft.com/sharepoint/v3"/>
  </ds:schemaRefs>
</ds:datastoreItem>
</file>

<file path=customXml/itemProps5.xml><?xml version="1.0" encoding="utf-8"?>
<ds:datastoreItem xmlns:ds="http://schemas.openxmlformats.org/officeDocument/2006/customXml" ds:itemID="{5E769D95-258E-4141-8AD2-E998B54B3A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README</vt:lpstr>
      <vt:lpstr>Renewables Report</vt:lpstr>
      <vt:lpstr>WREGIS</vt:lpstr>
      <vt:lpstr>Metadata</vt:lpstr>
      <vt:lpstr>REN_Contact Data</vt:lpstr>
      <vt:lpstr>REN_Compliance Data</vt:lpstr>
      <vt:lpstr>REN_Resource Data</vt:lpstr>
      <vt:lpstr>Annual_Load</vt:lpstr>
      <vt:lpstr>Compliance_Method</vt:lpstr>
      <vt:lpstr>Compliance_Yr</vt:lpstr>
      <vt:lpstr>Load_Est_Yr1</vt:lpstr>
      <vt:lpstr>Load_Est_Yr2</vt:lpstr>
      <vt:lpstr>Notes</vt:lpstr>
      <vt:lpstr>'Renewables Report'!Print_Area</vt:lpstr>
      <vt:lpstr>REN_Contact_Email</vt:lpstr>
      <vt:lpstr>REN_Contact_Name</vt:lpstr>
      <vt:lpstr>REN_Contact_Phone</vt:lpstr>
      <vt:lpstr>REN_Incremental_Cost</vt:lpstr>
      <vt:lpstr>REN_Incremental_Cost_Percent</vt:lpstr>
      <vt:lpstr>REN_Rev_Req</vt:lpstr>
      <vt:lpstr>REN_Submittal_Date</vt:lpstr>
      <vt:lpstr>REN_Target</vt:lpstr>
      <vt:lpstr>REN_Target_Percent</vt:lpstr>
      <vt:lpstr>REN_Total</vt:lpstr>
      <vt:lpstr>REN_Total_Cost_as_Percent_of_RR</vt:lpstr>
      <vt:lpstr>REN_Total_Percent</vt:lpstr>
      <vt:lpstr>ResourceType</vt:lpstr>
      <vt:lpstr>Total_Renewable_Cost</vt:lpstr>
      <vt:lpstr>Utility_List</vt:lpstr>
      <vt:lpstr>Utility_Name</vt:lpstr>
      <vt:lpstr>Years</vt:lpstr>
    </vt:vector>
  </TitlesOfParts>
  <Company>CTED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 2023 Report Workbook for Utilities</dc:title>
  <dc:creator>Glenn Blackmon</dc:creator>
  <cp:keywords/>
  <cp:lastModifiedBy>Lyons, John</cp:lastModifiedBy>
  <cp:lastPrinted>2016-03-30T15:46:38Z</cp:lastPrinted>
  <dcterms:created xsi:type="dcterms:W3CDTF">2012-03-20T21:01:26Z</dcterms:created>
  <dcterms:modified xsi:type="dcterms:W3CDTF">2025-05-30T00:28:13Z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0x0101006E56B4D1795A2E4DB2F0B01679ED314A002CB96142BC0162419F26E4CD39D2A30B</vt:lpwstr>
  </property>
  <property fmtid="{D5CDD505-2E9C-101B-9397-08002B2CF9AE}" pid="3" name="Tags">
    <vt:lpwstr/>
  </property>
  <property fmtid="{D5CDD505-2E9C-101B-9397-08002B2CF9AE}" pid="4" name="Order">
    <vt:r8>360100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_docset_NoMedatataSyncRequired">
    <vt:lpwstr>False</vt:lpwstr>
  </property>
</Properties>
</file>